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tnswfs37.tenaris.techint.net\user\SEC\TTRTUCA\0- TT04 Master Plan\SPC TT04 2015\SPC TUBING TT04\SPC N80Q Tubing TT04\"/>
    </mc:Choice>
  </mc:AlternateContent>
  <bookViews>
    <workbookView showSheetTabs="0" xWindow="0" yWindow="0" windowWidth="15360" windowHeight="7650" tabRatio="717"/>
  </bookViews>
  <sheets>
    <sheet name="Principal" sheetId="40527" r:id="rId1"/>
    <sheet name="Resultados" sheetId="40516" r:id="rId2"/>
    <sheet name="Produccion" sheetId="5" r:id="rId3"/>
  </sheets>
  <externalReferences>
    <externalReference r:id="rId4"/>
    <externalReference r:id="rId5"/>
    <externalReference r:id="rId6"/>
    <externalReference r:id="rId7"/>
    <externalReference r:id="rId8"/>
    <externalReference r:id="rId9"/>
    <externalReference r:id="rId10"/>
    <externalReference r:id="rId11"/>
  </externalReferences>
  <definedNames>
    <definedName name="_xlnm._FilterDatabase" localSheetId="0" hidden="1">Principal!#REF!</definedName>
    <definedName name="_xlnm._FilterDatabase" localSheetId="2" hidden="1">Produccion!$A$4:$AG$2588</definedName>
    <definedName name="_xlnm._FilterDatabase" localSheetId="1" hidden="1">Resultados!$A$4:$AP$1910</definedName>
    <definedName name="A">[1]Norte!#REF!</definedName>
    <definedName name="_xlnm.Extract">#REF!</definedName>
    <definedName name="_xlnm.Print_Area" localSheetId="2">Produccion!#REF!</definedName>
    <definedName name="_xlnm.Print_Area" localSheetId="1">Resultados!#REF!</definedName>
    <definedName name="BNorte" localSheetId="0">[2]Norte!#REF!</definedName>
    <definedName name="BNorte">#REF!</definedName>
    <definedName name="Briext" localSheetId="0">[2]Norte!#REF!</definedName>
    <definedName name="Briext">#REF!</definedName>
    <definedName name="BSur" localSheetId="0">[3]BRINELL!#REF!</definedName>
    <definedName name="BSur">[4]BRINELL!#REF!</definedName>
    <definedName name="ciclo">#REF!</definedName>
    <definedName name="Codigos">#REF!</definedName>
    <definedName name="DIAMET">#REF!</definedName>
    <definedName name="DNorte">#REF!</definedName>
    <definedName name="DSur" localSheetId="0">'[3]DUREZA  31-2 N80'!#REF!</definedName>
    <definedName name="DSur">'[4]DUREZA  31-2 N80'!#REF!</definedName>
    <definedName name="dureza_norte">[5]Largo!$A$5:$G$14</definedName>
    <definedName name="escala">#REF!</definedName>
    <definedName name="ESPESOR">#REF!</definedName>
    <definedName name="FRANKLIM">#REF!</definedName>
    <definedName name="GRADOS">#REF!</definedName>
    <definedName name="HUELLAS" localSheetId="0">[2]Norte!#REF!</definedName>
    <definedName name="HUELLAS">#REF!</definedName>
    <definedName name="indice">#REF!</definedName>
    <definedName name="MATER">#REF!</definedName>
    <definedName name="mes" localSheetId="0">[2]Produccion!#REF!</definedName>
    <definedName name="mes" localSheetId="1">[6]Produccion!#REF!</definedName>
    <definedName name="mes">Produccion!#REF!</definedName>
    <definedName name="N">#REF!</definedName>
    <definedName name="NORTE" localSheetId="0">[3]Graficos!#REF!</definedName>
    <definedName name="NORTE">[4]Graficos!#REF!</definedName>
    <definedName name="SUR" localSheetId="0">[3]Graficos!#REF!</definedName>
    <definedName name="SUR">[4]Graficos!#REF!</definedName>
    <definedName name="THP">#REF!</definedName>
    <definedName name="THS">#REF!</definedName>
    <definedName name="tipo">Principal!$B$72:$B$74</definedName>
    <definedName name="_xlnm.Print_Titles" localSheetId="2">Produccion!$2:$4</definedName>
    <definedName name="TODOS" localSheetId="0">'[7]Base Telefonica'!$A$2:$B$117</definedName>
    <definedName name="TODOS">'[8]Base Telefonica'!$A$2:$B$117</definedName>
    <definedName name="UTS">#REF!</definedName>
    <definedName name="YS" localSheetId="0">[2]Norte!#REF!</definedName>
    <definedName name="YS">#REF!</definedName>
  </definedNames>
  <calcPr calcId="162913"/>
  <webPublishObjects count="2">
    <webPublishObject id="21245" divId="SPC 5 1-2 x 304 L80 JULIO 2006 CST_21245" destinationFile="C:\Documents and Settings\Administrator\My Documents\SPC 5 1-2 L80 e=304\Página.mht"/>
    <webPublishObject id="24675" divId="SPC 5 1-2 x 304 L80 JULIO 2006 CST_24675" destinationFile="C:\Documents and Settings\Administrator\My Documents\SPC 5 1-2 L80 e=304\home.htm" title="Información General"/>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10" i="40516" l="1"/>
  <c r="L1798" i="40516"/>
  <c r="L1791" i="40516" l="1"/>
  <c r="L1734" i="40516" l="1"/>
  <c r="L1735" i="40516"/>
  <c r="L1733" i="40516" l="1"/>
  <c r="L1724" i="40516" l="1"/>
  <c r="L1699" i="40516" l="1"/>
  <c r="L1700" i="40516"/>
  <c r="L1698" i="40516" l="1"/>
  <c r="X2058" i="5" l="1"/>
  <c r="AE2058" i="5" s="1"/>
  <c r="X2057" i="5"/>
  <c r="AE2057" i="5" s="1"/>
  <c r="X2056" i="5"/>
  <c r="AE2056" i="5" s="1"/>
  <c r="X2055" i="5"/>
  <c r="AE2055" i="5" s="1"/>
  <c r="X2054" i="5" l="1"/>
  <c r="AE2054" i="5" s="1"/>
  <c r="X2050" i="5" l="1"/>
  <c r="AE2050" i="5" s="1"/>
  <c r="X2049" i="5"/>
  <c r="AE2049" i="5" s="1"/>
  <c r="X2048" i="5"/>
  <c r="AE2048" i="5" s="1"/>
  <c r="X2047" i="5"/>
  <c r="AE2047" i="5" s="1"/>
  <c r="X2036" i="5" l="1"/>
  <c r="AE2036" i="5" s="1"/>
  <c r="X2031" i="5" l="1"/>
  <c r="AE2031" i="5" s="1"/>
  <c r="X2030" i="5"/>
  <c r="AE2030" i="5" s="1"/>
  <c r="X2028" i="5" l="1"/>
  <c r="AE2028" i="5" s="1"/>
  <c r="X2013" i="5" l="1"/>
  <c r="AE2013" i="5" s="1"/>
  <c r="X2010" i="5" l="1"/>
  <c r="AE2010" i="5" s="1"/>
  <c r="X2011" i="5"/>
  <c r="AE2011" i="5" s="1"/>
  <c r="X2012" i="5"/>
  <c r="AE2012" i="5" s="1"/>
  <c r="X2008" i="5" l="1"/>
  <c r="AE2008" i="5" s="1"/>
  <c r="X2006" i="5"/>
  <c r="AE2006" i="5" s="1"/>
  <c r="X2007" i="5"/>
  <c r="AE2007" i="5" s="1"/>
  <c r="X1991" i="5" l="1"/>
  <c r="AE1991" i="5" s="1"/>
  <c r="X1990" i="5"/>
  <c r="AE1990" i="5" s="1"/>
  <c r="X1980" i="5" l="1"/>
  <c r="AE1980" i="5" s="1"/>
  <c r="X1970" i="5" l="1"/>
  <c r="AE1970" i="5" s="1"/>
  <c r="X1969" i="5"/>
  <c r="AE1969" i="5" s="1"/>
  <c r="X1968" i="5"/>
  <c r="AE1968" i="5" s="1"/>
  <c r="X1903" i="5" l="1"/>
  <c r="AE1903" i="5" s="1"/>
  <c r="X1902" i="5"/>
  <c r="AE1902" i="5" s="1"/>
  <c r="X1901" i="5" l="1"/>
  <c r="AE1901" i="5" s="1"/>
  <c r="X1889" i="5" l="1"/>
  <c r="AE1889" i="5" s="1"/>
  <c r="X1873" i="5" l="1"/>
  <c r="AE1873" i="5" s="1"/>
  <c r="L1440" i="40516" l="1"/>
  <c r="L1439" i="40516" l="1"/>
  <c r="L1438" i="40516" l="1"/>
  <c r="L1433" i="40516" l="1"/>
  <c r="L1429" i="40516" l="1"/>
  <c r="L1428" i="40516" l="1"/>
  <c r="L1423" i="40516" l="1"/>
  <c r="L1420" i="40516" l="1"/>
  <c r="L1419" i="40516" l="1"/>
  <c r="L1418" i="40516" l="1"/>
  <c r="L1412" i="40516" l="1"/>
  <c r="X1777" i="5" l="1"/>
  <c r="AE1777" i="5" s="1"/>
  <c r="X1778" i="5"/>
  <c r="AE1778" i="5" s="1"/>
  <c r="X1719" i="5" l="1"/>
  <c r="AE1719" i="5" s="1"/>
  <c r="X1720" i="5"/>
  <c r="AE1720" i="5" s="1"/>
  <c r="X1715" i="5" l="1"/>
  <c r="AE1715" i="5" s="1"/>
  <c r="X1712" i="5"/>
  <c r="AE1712" i="5" s="1"/>
  <c r="X1714" i="5"/>
  <c r="AE1714" i="5" s="1"/>
  <c r="X1707" i="5" l="1"/>
  <c r="AE1707" i="5" s="1"/>
  <c r="L1349" i="40516" l="1"/>
  <c r="X1696" i="5" l="1"/>
  <c r="X1697" i="5"/>
  <c r="X1698" i="5"/>
  <c r="X1695" i="5" l="1"/>
  <c r="X1699" i="5"/>
  <c r="L1336" i="40516" l="1"/>
  <c r="X1690" i="5" l="1"/>
  <c r="AE1690" i="5" s="1"/>
  <c r="X1689" i="5"/>
  <c r="AE1689" i="5" s="1"/>
  <c r="X1686" i="5"/>
  <c r="AE1686" i="5" s="1"/>
  <c r="L1335" i="40516"/>
  <c r="X1688" i="5"/>
  <c r="AE1688" i="5" s="1"/>
  <c r="X1691" i="5"/>
  <c r="AE1691" i="5" s="1"/>
  <c r="L1334" i="40516"/>
  <c r="X1666" i="5" l="1"/>
  <c r="AE1666" i="5" s="1"/>
  <c r="X1667" i="5"/>
  <c r="AE1667" i="5" s="1"/>
  <c r="X1664" i="5"/>
  <c r="AE1664" i="5" s="1"/>
  <c r="X1665" i="5"/>
  <c r="AE1665" i="5" s="1"/>
  <c r="X1659" i="5" l="1"/>
  <c r="AE1659" i="5" s="1"/>
  <c r="X1656" i="5" l="1"/>
  <c r="AE1656" i="5" s="1"/>
  <c r="X1651" i="5" l="1"/>
  <c r="AE1651" i="5" s="1"/>
  <c r="X1650" i="5"/>
  <c r="AE1650" i="5" s="1"/>
  <c r="X1647" i="5"/>
  <c r="AE1647" i="5" s="1"/>
  <c r="X1649" i="5"/>
  <c r="AE1649" i="5" s="1"/>
  <c r="X1638" i="5" l="1"/>
  <c r="AE1638" i="5" s="1"/>
  <c r="X1639" i="5"/>
  <c r="AE1639" i="5" s="1"/>
  <c r="X1637" i="5"/>
  <c r="AE1637" i="5" s="1"/>
  <c r="X1636" i="5"/>
  <c r="AE1636" i="5" s="1"/>
  <c r="X1634" i="5" l="1"/>
  <c r="AE1634" i="5" s="1"/>
  <c r="X1627" i="5" l="1"/>
  <c r="AE1627" i="5" s="1"/>
  <c r="X1625" i="5"/>
  <c r="AE1625" i="5" s="1"/>
  <c r="X1624" i="5"/>
  <c r="AE1624" i="5" s="1"/>
  <c r="X1626" i="5"/>
  <c r="AE1626" i="5" s="1"/>
  <c r="X1628" i="5"/>
  <c r="AE1628" i="5" s="1"/>
  <c r="X1618" i="5" l="1"/>
  <c r="AE1618" i="5" s="1"/>
  <c r="X1619" i="5" l="1"/>
  <c r="AE1619" i="5" s="1"/>
  <c r="X1617" i="5"/>
  <c r="AE1617" i="5" s="1"/>
  <c r="X1608" i="5" l="1"/>
  <c r="AE1608" i="5" s="1"/>
  <c r="X1609" i="5" l="1"/>
  <c r="AE1609" i="5" s="1"/>
  <c r="X1607" i="5"/>
  <c r="AE1607" i="5" s="1"/>
  <c r="X1602" i="5" l="1"/>
  <c r="AE1602" i="5" s="1"/>
  <c r="X1601" i="5"/>
  <c r="AE1601" i="5" s="1"/>
  <c r="X1600" i="5" l="1"/>
  <c r="AE1600" i="5" s="1"/>
  <c r="X1592" i="5" l="1"/>
  <c r="AE1592" i="5" s="1"/>
  <c r="X1588" i="5" l="1"/>
  <c r="AE1588" i="5" s="1"/>
  <c r="X1580" i="5" l="1"/>
  <c r="AE1580" i="5" s="1"/>
  <c r="X1581" i="5"/>
  <c r="AE1581" i="5" s="1"/>
  <c r="X1579" i="5"/>
  <c r="AE1579" i="5" s="1"/>
  <c r="X1572" i="5" l="1"/>
  <c r="AE1572" i="5" s="1"/>
  <c r="X1573" i="5"/>
  <c r="AE1573" i="5" s="1"/>
  <c r="X1568" i="5" l="1"/>
  <c r="AE1568" i="5" s="1"/>
  <c r="X1567" i="5"/>
  <c r="AE1567" i="5" s="1"/>
  <c r="X1566" i="5"/>
  <c r="AE1566" i="5" s="1"/>
  <c r="X1563" i="5" l="1"/>
  <c r="AE1563" i="5" s="1"/>
  <c r="X1562" i="5"/>
  <c r="AE1562" i="5" s="1"/>
  <c r="X1561" i="5"/>
  <c r="AE1561" i="5" s="1"/>
  <c r="X1560" i="5"/>
  <c r="AE1560" i="5" s="1"/>
  <c r="X1556" i="5" l="1"/>
  <c r="AE1556" i="5" s="1"/>
  <c r="X1557" i="5"/>
  <c r="AE1557" i="5" s="1"/>
  <c r="X1555" i="5"/>
  <c r="AE1555" i="5" s="1"/>
  <c r="X1548" i="5" l="1"/>
  <c r="AE1548" i="5" s="1"/>
  <c r="X1547" i="5"/>
  <c r="AE1547" i="5" s="1"/>
  <c r="X1546" i="5"/>
  <c r="AE1546" i="5" s="1"/>
  <c r="X1549" i="5"/>
  <c r="AE1549" i="5" s="1"/>
  <c r="X1550" i="5"/>
  <c r="AE1550" i="5" s="1"/>
  <c r="X1536" i="5" l="1"/>
  <c r="AE1536" i="5" s="1"/>
  <c r="X1535" i="5" l="1"/>
  <c r="AE1535" i="5" s="1"/>
  <c r="L1221" i="40516"/>
  <c r="X1533" i="5" l="1"/>
  <c r="AE1533" i="5" s="1"/>
  <c r="X1534" i="5"/>
  <c r="AE1534" i="5" s="1"/>
  <c r="X1527" i="5" l="1"/>
  <c r="AE1527" i="5" s="1"/>
  <c r="X1526" i="5" l="1"/>
  <c r="AE1526" i="5" s="1"/>
  <c r="X1525" i="5"/>
  <c r="AE1525" i="5" s="1"/>
  <c r="X1523" i="5" l="1"/>
  <c r="AE1523" i="5" s="1"/>
  <c r="X1516" i="5" l="1"/>
  <c r="AE1516" i="5" s="1"/>
  <c r="X1515" i="5"/>
  <c r="AE1515" i="5" s="1"/>
  <c r="X1519" i="5"/>
  <c r="AE1519" i="5" s="1"/>
  <c r="X1517" i="5"/>
  <c r="AE1517" i="5" s="1"/>
  <c r="X1518" i="5"/>
  <c r="AE1518" i="5" s="1"/>
  <c r="X1511" i="5" l="1"/>
  <c r="AE1511" i="5" s="1"/>
  <c r="X1506" i="5" l="1"/>
  <c r="AE1506" i="5" s="1"/>
  <c r="X1507" i="5"/>
  <c r="AE1507" i="5" s="1"/>
  <c r="X1508" i="5"/>
  <c r="AE1508" i="5" s="1"/>
  <c r="X1509" i="5"/>
  <c r="AE1509" i="5" s="1"/>
  <c r="X1503" i="5" l="1"/>
  <c r="AE1503" i="5" s="1"/>
  <c r="X1500" i="5" l="1"/>
  <c r="AE1500" i="5" s="1"/>
  <c r="X1499" i="5"/>
  <c r="AE1499" i="5" s="1"/>
  <c r="X1498" i="5"/>
  <c r="AE1498" i="5" s="1"/>
  <c r="X1491" i="5" l="1"/>
  <c r="AE1491" i="5" s="1"/>
  <c r="X1485" i="5" l="1"/>
  <c r="AE1485" i="5" s="1"/>
  <c r="X1486" i="5"/>
  <c r="AE1486" i="5" s="1"/>
  <c r="X1487" i="5"/>
  <c r="AE1487" i="5" s="1"/>
  <c r="X1482" i="5"/>
  <c r="AE1482" i="5" s="1"/>
  <c r="X1483" i="5"/>
  <c r="AE1483" i="5" s="1"/>
  <c r="X1484" i="5"/>
  <c r="AE1484" i="5" s="1"/>
  <c r="X1479" i="5" l="1"/>
  <c r="AE1479" i="5" s="1"/>
  <c r="X1473" i="5" l="1"/>
  <c r="AE1473" i="5" s="1"/>
  <c r="X1472" i="5"/>
  <c r="AE1472" i="5" s="1"/>
  <c r="X1466" i="5" l="1"/>
  <c r="AE1466" i="5" s="1"/>
  <c r="X1465" i="5"/>
  <c r="AE1465" i="5" s="1"/>
  <c r="X1462" i="5" l="1"/>
  <c r="AE1462" i="5" s="1"/>
  <c r="X1452" i="5" l="1"/>
  <c r="AE1452" i="5" s="1"/>
  <c r="X1441" i="5" l="1"/>
  <c r="AE1441" i="5" s="1"/>
  <c r="X1436" i="5" l="1"/>
  <c r="AE1436" i="5" s="1"/>
  <c r="X1411" i="5" l="1"/>
  <c r="AE1411" i="5" s="1"/>
  <c r="X1410" i="5"/>
  <c r="AE1410" i="5" s="1"/>
  <c r="X1402" i="5" l="1"/>
  <c r="AE1402" i="5" s="1"/>
  <c r="X1399" i="5" l="1"/>
  <c r="AE1399" i="5" s="1"/>
  <c r="X1398" i="5"/>
  <c r="AE1398" i="5" s="1"/>
  <c r="X1397" i="5"/>
  <c r="AE1397" i="5" s="1"/>
  <c r="X1386" i="5" l="1"/>
  <c r="AE1386" i="5" s="1"/>
  <c r="X1382" i="5" l="1"/>
  <c r="AE1382" i="5" s="1"/>
  <c r="X1374" i="5" l="1"/>
  <c r="AE1374" i="5" s="1"/>
  <c r="X1378" i="5"/>
  <c r="AE1378" i="5" s="1"/>
  <c r="X1375" i="5"/>
  <c r="AE1375" i="5" s="1"/>
  <c r="X1376" i="5"/>
  <c r="AE1376" i="5" s="1"/>
  <c r="X1377" i="5"/>
  <c r="AE1377" i="5" s="1"/>
  <c r="X1369" i="5" l="1"/>
  <c r="AE1369" i="5" s="1"/>
  <c r="X1370" i="5"/>
  <c r="AE1370" i="5" s="1"/>
  <c r="X1362" i="5" l="1"/>
  <c r="AE1362" i="5" s="1"/>
  <c r="X1348" i="5" l="1"/>
  <c r="AE1348" i="5" s="1"/>
  <c r="X1347" i="5"/>
  <c r="AE1347" i="5" s="1"/>
  <c r="X1323" i="5" l="1"/>
  <c r="X1324" i="5"/>
  <c r="X1325" i="5"/>
  <c r="X1326" i="5"/>
  <c r="X1327" i="5"/>
  <c r="X1328" i="5"/>
  <c r="X1329" i="5"/>
  <c r="X1330" i="5"/>
  <c r="X1331" i="5"/>
  <c r="X1332" i="5"/>
  <c r="X1333" i="5"/>
  <c r="X1334" i="5"/>
  <c r="X1335" i="5"/>
  <c r="X1336" i="5"/>
  <c r="X1337" i="5"/>
  <c r="X1338" i="5"/>
  <c r="X1339" i="5"/>
  <c r="X1340" i="5"/>
  <c r="X1341" i="5"/>
  <c r="X1342" i="5"/>
  <c r="X1343" i="5"/>
  <c r="X1344" i="5"/>
  <c r="X1345" i="5"/>
  <c r="X1346" i="5"/>
  <c r="X1349" i="5"/>
  <c r="X1350" i="5"/>
  <c r="X1351" i="5"/>
  <c r="X1352" i="5"/>
  <c r="X1353" i="5"/>
  <c r="X1354" i="5"/>
  <c r="X1355" i="5"/>
  <c r="X1356" i="5"/>
  <c r="X1357" i="5"/>
  <c r="X1358" i="5"/>
  <c r="X1359" i="5"/>
  <c r="X1360" i="5"/>
  <c r="X1361" i="5"/>
  <c r="X1363" i="5"/>
  <c r="X1364" i="5"/>
  <c r="X1365" i="5"/>
  <c r="X1366" i="5"/>
  <c r="X1367" i="5"/>
  <c r="X1368" i="5"/>
  <c r="X1371" i="5"/>
  <c r="X1372" i="5"/>
  <c r="X1373" i="5"/>
  <c r="X1379" i="5"/>
  <c r="X1380" i="5"/>
  <c r="X1381" i="5"/>
  <c r="X1383" i="5"/>
  <c r="X1384" i="5"/>
  <c r="X1385" i="5"/>
  <c r="X1387" i="5"/>
  <c r="X1388" i="5"/>
  <c r="X1389" i="5"/>
  <c r="X1390" i="5"/>
  <c r="X1391" i="5"/>
  <c r="X1392" i="5"/>
  <c r="X1393" i="5"/>
  <c r="X1394" i="5"/>
  <c r="X1395" i="5"/>
  <c r="X1396" i="5"/>
  <c r="X1400" i="5"/>
  <c r="X1401" i="5"/>
  <c r="X1403" i="5"/>
  <c r="X1404" i="5"/>
  <c r="X1405" i="5"/>
  <c r="X1406" i="5"/>
  <c r="X1407" i="5"/>
  <c r="X1408" i="5"/>
  <c r="X1409" i="5"/>
  <c r="X1412" i="5"/>
  <c r="X1413" i="5"/>
  <c r="X1414" i="5"/>
  <c r="X1415" i="5"/>
  <c r="X1416" i="5"/>
  <c r="X1417" i="5"/>
  <c r="X1418" i="5"/>
  <c r="X1419" i="5"/>
  <c r="X1420" i="5"/>
  <c r="X1421" i="5"/>
  <c r="X1422" i="5"/>
  <c r="X1423" i="5"/>
  <c r="X1424" i="5"/>
  <c r="X1425" i="5"/>
  <c r="X1426" i="5"/>
  <c r="X1427" i="5"/>
  <c r="X1428" i="5"/>
  <c r="X1429" i="5"/>
  <c r="X1430" i="5"/>
  <c r="X1431" i="5"/>
  <c r="X1432" i="5"/>
  <c r="X1433" i="5"/>
  <c r="X1434" i="5"/>
  <c r="X1435" i="5"/>
  <c r="X1437" i="5"/>
  <c r="X1438" i="5"/>
  <c r="X1439" i="5"/>
  <c r="X1440" i="5"/>
  <c r="X1442" i="5"/>
  <c r="X1443" i="5"/>
  <c r="X1444" i="5"/>
  <c r="X1445" i="5"/>
  <c r="X1446" i="5"/>
  <c r="X1447" i="5"/>
  <c r="X1448" i="5"/>
  <c r="X1449" i="5"/>
  <c r="X1450" i="5"/>
  <c r="X1451" i="5"/>
  <c r="X1453" i="5"/>
  <c r="X1454" i="5"/>
  <c r="X1455" i="5"/>
  <c r="X1456" i="5"/>
  <c r="X1457" i="5"/>
  <c r="X1458" i="5"/>
  <c r="X1459" i="5"/>
  <c r="X1460" i="5"/>
  <c r="X1461" i="5"/>
  <c r="X1463" i="5"/>
  <c r="X1464" i="5"/>
  <c r="X1467" i="5"/>
  <c r="X1468" i="5"/>
  <c r="X1469" i="5"/>
  <c r="X1470" i="5"/>
  <c r="X1471" i="5"/>
  <c r="X1474" i="5"/>
  <c r="X1475" i="5"/>
  <c r="X1476" i="5"/>
  <c r="X1477" i="5"/>
  <c r="X1478" i="5"/>
  <c r="X1480" i="5"/>
  <c r="X1481" i="5"/>
  <c r="X1488" i="5"/>
  <c r="X1489" i="5"/>
  <c r="X1490" i="5"/>
  <c r="X1492" i="5"/>
  <c r="X1493" i="5"/>
  <c r="X1494" i="5"/>
  <c r="X1495" i="5"/>
  <c r="X1496" i="5"/>
  <c r="X1497" i="5"/>
  <c r="X1501" i="5"/>
  <c r="X1502" i="5"/>
  <c r="X1504" i="5"/>
  <c r="X1505" i="5"/>
  <c r="X1510" i="5"/>
  <c r="X1512" i="5"/>
  <c r="X1513" i="5"/>
  <c r="X1514" i="5"/>
  <c r="X1520" i="5"/>
  <c r="X1521" i="5"/>
  <c r="X1522" i="5"/>
  <c r="X1524" i="5"/>
  <c r="X1528" i="5"/>
  <c r="X1529" i="5"/>
  <c r="X1530" i="5"/>
  <c r="X1531" i="5"/>
  <c r="X1532" i="5"/>
  <c r="X1537" i="5"/>
  <c r="X1538" i="5"/>
  <c r="X1539" i="5"/>
  <c r="X1540" i="5"/>
  <c r="X1541" i="5"/>
  <c r="X1542" i="5"/>
  <c r="X1543" i="5"/>
  <c r="X1544" i="5"/>
  <c r="X1545" i="5"/>
  <c r="X1551" i="5"/>
  <c r="X1552" i="5"/>
  <c r="X1553" i="5"/>
  <c r="X1554" i="5"/>
  <c r="X1558" i="5"/>
  <c r="X1559" i="5"/>
  <c r="X1564" i="5"/>
  <c r="X1565" i="5"/>
  <c r="X1569" i="5"/>
  <c r="X1570" i="5"/>
  <c r="X1571" i="5"/>
  <c r="X1574" i="5"/>
  <c r="X1575" i="5"/>
  <c r="X1576" i="5"/>
  <c r="X1577" i="5"/>
  <c r="X1578" i="5"/>
  <c r="X1582" i="5"/>
  <c r="X1583" i="5"/>
  <c r="X1584" i="5"/>
  <c r="X1585" i="5"/>
  <c r="X1586" i="5"/>
  <c r="X1587" i="5"/>
  <c r="X1589" i="5"/>
  <c r="X1590" i="5"/>
  <c r="X1591" i="5"/>
  <c r="X1593" i="5"/>
  <c r="X1594" i="5"/>
  <c r="X1595" i="5"/>
  <c r="X1596" i="5"/>
  <c r="X1597" i="5"/>
  <c r="X1598" i="5"/>
  <c r="X1599" i="5"/>
  <c r="X1603" i="5"/>
  <c r="X1604" i="5"/>
  <c r="X1605" i="5"/>
  <c r="X1606" i="5"/>
  <c r="X1610" i="5"/>
  <c r="X1611" i="5"/>
  <c r="X1612" i="5"/>
  <c r="X1613" i="5"/>
  <c r="X1614" i="5"/>
  <c r="X1615" i="5"/>
  <c r="X1616" i="5"/>
  <c r="X1620" i="5"/>
  <c r="X1621" i="5"/>
  <c r="X1622" i="5"/>
  <c r="X1623" i="5"/>
  <c r="X1629" i="5"/>
  <c r="X1630" i="5"/>
  <c r="X1631" i="5"/>
  <c r="X1632" i="5"/>
  <c r="X1633" i="5"/>
  <c r="X1635" i="5"/>
  <c r="X1640" i="5"/>
  <c r="X1641" i="5"/>
  <c r="X1642" i="5"/>
  <c r="X1643" i="5"/>
  <c r="X1644" i="5"/>
  <c r="X1645" i="5"/>
  <c r="X1646" i="5"/>
  <c r="X1648" i="5"/>
  <c r="X1652" i="5"/>
  <c r="X1653" i="5"/>
  <c r="X1654" i="5"/>
  <c r="X1655" i="5"/>
  <c r="X1657" i="5"/>
  <c r="X1658" i="5"/>
  <c r="X1660" i="5"/>
  <c r="X1661" i="5"/>
  <c r="X1662" i="5"/>
  <c r="X1663" i="5"/>
  <c r="X1668" i="5"/>
  <c r="X1669" i="5"/>
  <c r="X1670" i="5"/>
  <c r="X1671" i="5"/>
  <c r="X1672" i="5"/>
  <c r="X1673" i="5"/>
  <c r="X1674" i="5"/>
  <c r="X1675" i="5"/>
  <c r="X1676" i="5"/>
  <c r="X1677" i="5"/>
  <c r="X1678" i="5"/>
  <c r="X1679" i="5"/>
  <c r="X1680" i="5"/>
  <c r="X1681" i="5"/>
  <c r="X1682" i="5"/>
  <c r="X1683" i="5"/>
  <c r="X1684" i="5"/>
  <c r="X1685" i="5"/>
  <c r="X1687" i="5"/>
  <c r="X1692" i="5"/>
  <c r="X1693" i="5"/>
  <c r="X1694" i="5"/>
  <c r="X1700" i="5"/>
  <c r="X1701" i="5"/>
  <c r="X1702" i="5"/>
  <c r="X1703" i="5"/>
  <c r="X1704" i="5"/>
  <c r="X1705" i="5"/>
  <c r="X1706" i="5"/>
  <c r="X1708" i="5"/>
  <c r="X1709" i="5"/>
  <c r="X1710" i="5"/>
  <c r="X1711" i="5"/>
  <c r="X1713" i="5"/>
  <c r="X1716" i="5"/>
  <c r="X1717" i="5"/>
  <c r="X1718" i="5"/>
  <c r="X1721" i="5"/>
  <c r="X1722" i="5"/>
  <c r="X1723" i="5"/>
  <c r="X1724" i="5"/>
  <c r="X1725" i="5"/>
  <c r="X1726" i="5"/>
  <c r="X1727" i="5"/>
  <c r="X1728" i="5"/>
  <c r="X1729" i="5"/>
  <c r="X1730" i="5"/>
  <c r="X1731" i="5"/>
  <c r="X1732" i="5"/>
  <c r="X1733" i="5"/>
  <c r="X1734" i="5"/>
  <c r="X1735" i="5"/>
  <c r="X1736" i="5"/>
  <c r="X1737" i="5"/>
  <c r="X1738" i="5"/>
  <c r="X1739" i="5"/>
  <c r="X1740" i="5"/>
  <c r="X1741" i="5"/>
  <c r="X1742" i="5"/>
  <c r="X1743" i="5"/>
  <c r="X1744" i="5"/>
  <c r="X1745" i="5"/>
  <c r="X1746" i="5"/>
  <c r="X1747" i="5"/>
  <c r="X1748" i="5"/>
  <c r="X1749" i="5"/>
  <c r="X1750" i="5"/>
  <c r="X1751" i="5"/>
  <c r="X1752" i="5"/>
  <c r="X1753" i="5"/>
  <c r="X1754" i="5"/>
  <c r="X1755" i="5"/>
  <c r="X1756" i="5"/>
  <c r="X1757" i="5"/>
  <c r="X1758" i="5"/>
  <c r="X1759" i="5"/>
  <c r="X1760" i="5"/>
  <c r="X1761" i="5"/>
  <c r="X1762" i="5"/>
  <c r="X1763" i="5"/>
  <c r="X1764" i="5"/>
  <c r="X1765" i="5"/>
  <c r="X1766" i="5"/>
  <c r="X1767" i="5"/>
  <c r="X1768" i="5"/>
  <c r="X1769" i="5"/>
  <c r="X1770" i="5"/>
  <c r="X1771" i="5"/>
  <c r="X1772" i="5"/>
  <c r="X1773" i="5"/>
  <c r="X1774" i="5"/>
  <c r="X1775" i="5"/>
  <c r="X1776" i="5"/>
  <c r="X1779" i="5"/>
  <c r="X1780" i="5"/>
  <c r="X1781" i="5"/>
  <c r="X1782" i="5"/>
  <c r="X1783" i="5"/>
  <c r="X1784" i="5"/>
  <c r="X1785" i="5"/>
  <c r="X1786" i="5"/>
  <c r="X1787" i="5"/>
  <c r="X1788" i="5"/>
  <c r="X1789" i="5"/>
  <c r="X1790" i="5"/>
  <c r="X1791" i="5"/>
  <c r="X1792" i="5"/>
  <c r="X1793" i="5"/>
  <c r="X1794" i="5"/>
  <c r="X1795" i="5"/>
  <c r="X1796" i="5"/>
  <c r="X1797" i="5"/>
  <c r="X1798" i="5"/>
  <c r="X1799" i="5"/>
  <c r="X1800" i="5"/>
  <c r="X1801" i="5"/>
  <c r="X1802" i="5"/>
  <c r="X1803" i="5"/>
  <c r="X1804" i="5"/>
  <c r="X1805" i="5"/>
  <c r="X1806" i="5"/>
  <c r="X1807" i="5"/>
  <c r="X1808" i="5"/>
  <c r="X1809" i="5"/>
  <c r="X1810" i="5"/>
  <c r="X1811" i="5"/>
  <c r="X1812" i="5"/>
  <c r="X1813" i="5"/>
  <c r="X1814" i="5"/>
  <c r="X1815" i="5"/>
  <c r="X1816" i="5"/>
  <c r="X1817" i="5"/>
  <c r="X1818" i="5"/>
  <c r="X1819" i="5"/>
  <c r="X1820" i="5"/>
  <c r="X1821" i="5"/>
  <c r="X1822" i="5"/>
  <c r="X1823" i="5"/>
  <c r="X1824" i="5"/>
  <c r="X1825" i="5"/>
  <c r="X1826" i="5"/>
  <c r="X1827" i="5"/>
  <c r="X1828" i="5"/>
  <c r="X1829" i="5"/>
  <c r="X1830" i="5"/>
  <c r="X1831" i="5"/>
  <c r="X1832" i="5"/>
  <c r="X1833" i="5"/>
  <c r="X1834" i="5"/>
  <c r="X1835" i="5"/>
  <c r="X1836" i="5"/>
  <c r="X1837" i="5"/>
  <c r="X1838" i="5"/>
  <c r="X1839" i="5"/>
  <c r="X1840" i="5"/>
  <c r="X1841" i="5"/>
  <c r="X1842" i="5"/>
  <c r="X1843" i="5"/>
  <c r="X1844" i="5"/>
  <c r="X1845" i="5"/>
  <c r="X1846" i="5"/>
  <c r="X1847" i="5"/>
  <c r="X1848" i="5"/>
  <c r="X1849" i="5"/>
  <c r="X1850" i="5"/>
  <c r="X1851" i="5"/>
  <c r="X1852" i="5"/>
  <c r="X1853" i="5"/>
  <c r="X1854" i="5"/>
  <c r="X1855" i="5"/>
  <c r="X1856" i="5"/>
  <c r="X1857" i="5"/>
  <c r="X1858" i="5"/>
  <c r="X1859" i="5"/>
  <c r="X1860" i="5"/>
  <c r="X1861" i="5"/>
  <c r="X1862" i="5"/>
  <c r="X1863" i="5"/>
  <c r="X1864" i="5"/>
  <c r="X1865" i="5"/>
  <c r="X1866" i="5"/>
  <c r="X1867" i="5"/>
  <c r="X1868" i="5"/>
  <c r="X1869" i="5"/>
  <c r="X1870" i="5"/>
  <c r="X1871" i="5"/>
  <c r="X1872" i="5"/>
  <c r="X1874" i="5"/>
  <c r="X1875" i="5"/>
  <c r="X1876" i="5"/>
  <c r="X1877" i="5"/>
  <c r="X1878" i="5"/>
  <c r="X1879" i="5"/>
  <c r="X1880" i="5"/>
  <c r="X1881" i="5"/>
  <c r="X1882" i="5"/>
  <c r="X1883" i="5"/>
  <c r="X1884" i="5"/>
  <c r="X1885" i="5"/>
  <c r="X1886" i="5"/>
  <c r="X1887" i="5"/>
  <c r="X1888" i="5"/>
  <c r="X1890" i="5"/>
  <c r="X1891" i="5"/>
  <c r="X1892" i="5"/>
  <c r="X1893" i="5"/>
  <c r="X1894" i="5"/>
  <c r="X1895" i="5"/>
  <c r="X1896" i="5"/>
  <c r="X1897" i="5"/>
  <c r="X1898" i="5"/>
  <c r="X1899" i="5"/>
  <c r="X1900" i="5"/>
  <c r="X1904" i="5"/>
  <c r="X1905" i="5"/>
  <c r="X1906" i="5"/>
  <c r="X1907" i="5"/>
  <c r="X1908" i="5"/>
  <c r="X1909" i="5"/>
  <c r="X1910" i="5"/>
  <c r="X1911" i="5"/>
  <c r="X1912" i="5"/>
  <c r="X1913" i="5"/>
  <c r="X1914" i="5"/>
  <c r="X1915" i="5"/>
  <c r="X1916" i="5"/>
  <c r="X1917" i="5"/>
  <c r="X1918" i="5"/>
  <c r="X1919" i="5"/>
  <c r="X1920" i="5"/>
  <c r="X1921" i="5"/>
  <c r="X1922" i="5"/>
  <c r="X1923" i="5"/>
  <c r="X1924" i="5"/>
  <c r="X1925" i="5"/>
  <c r="X1926" i="5"/>
  <c r="X1927" i="5"/>
  <c r="X1928" i="5"/>
  <c r="X1929" i="5"/>
  <c r="X1930" i="5"/>
  <c r="X1931" i="5"/>
  <c r="X1932" i="5"/>
  <c r="X1933" i="5"/>
  <c r="X1934" i="5"/>
  <c r="X1935" i="5"/>
  <c r="X1936" i="5"/>
  <c r="X1937" i="5"/>
  <c r="X1938" i="5"/>
  <c r="X1939" i="5"/>
  <c r="X1940" i="5"/>
  <c r="X1941" i="5"/>
  <c r="X1942" i="5"/>
  <c r="X1943" i="5"/>
  <c r="X1944" i="5"/>
  <c r="X1945" i="5"/>
  <c r="X1946" i="5"/>
  <c r="X1947" i="5"/>
  <c r="X1948" i="5"/>
  <c r="X1949" i="5"/>
  <c r="X1950" i="5"/>
  <c r="X1951" i="5"/>
  <c r="X1952" i="5"/>
  <c r="X1953" i="5"/>
  <c r="X1954" i="5"/>
  <c r="X1955" i="5"/>
  <c r="X1956" i="5"/>
  <c r="X1957" i="5"/>
  <c r="X1958" i="5"/>
  <c r="X1959" i="5"/>
  <c r="X1960" i="5"/>
  <c r="X1961" i="5"/>
  <c r="X1962" i="5"/>
  <c r="X1963" i="5"/>
  <c r="X1964" i="5"/>
  <c r="X1965" i="5"/>
  <c r="X1966" i="5"/>
  <c r="X1967" i="5"/>
  <c r="X1971" i="5"/>
  <c r="X1972" i="5"/>
  <c r="X1973" i="5"/>
  <c r="X1974" i="5"/>
  <c r="X1975" i="5"/>
  <c r="X1976" i="5"/>
  <c r="X1977" i="5"/>
  <c r="X1978" i="5"/>
  <c r="X1979" i="5"/>
  <c r="X1981" i="5"/>
  <c r="X1982" i="5"/>
  <c r="X1983" i="5"/>
  <c r="X1984" i="5"/>
  <c r="X1985" i="5"/>
  <c r="X1986" i="5"/>
  <c r="X1987" i="5"/>
  <c r="X1988" i="5"/>
  <c r="X1989" i="5"/>
  <c r="X1992" i="5"/>
  <c r="X1993" i="5"/>
  <c r="X1994" i="5"/>
  <c r="X1995" i="5"/>
  <c r="X1996" i="5"/>
  <c r="X1997" i="5"/>
  <c r="X1998" i="5"/>
  <c r="X1999" i="5"/>
  <c r="X2000" i="5"/>
  <c r="X2001" i="5"/>
  <c r="X2002" i="5"/>
  <c r="X2003" i="5"/>
  <c r="X2004" i="5"/>
  <c r="X2005" i="5"/>
  <c r="X2009" i="5"/>
  <c r="X2014" i="5"/>
  <c r="X2015" i="5"/>
  <c r="X2016" i="5"/>
  <c r="X2017" i="5"/>
  <c r="X2018" i="5"/>
  <c r="X2019" i="5"/>
  <c r="X2020" i="5"/>
  <c r="X2021" i="5"/>
  <c r="X2022" i="5"/>
  <c r="X2023" i="5"/>
  <c r="X2024" i="5"/>
  <c r="X2025" i="5"/>
  <c r="X2026" i="5"/>
  <c r="X2027" i="5"/>
  <c r="X2029" i="5"/>
  <c r="X2032" i="5"/>
  <c r="X2033" i="5"/>
  <c r="X2034" i="5"/>
  <c r="X2035" i="5"/>
  <c r="X2037" i="5"/>
  <c r="X2038" i="5"/>
  <c r="X2039" i="5"/>
  <c r="X2040" i="5"/>
  <c r="X2041" i="5"/>
  <c r="X2042" i="5"/>
  <c r="X2043" i="5"/>
  <c r="X2044" i="5"/>
  <c r="X2045" i="5"/>
  <c r="X2046" i="5"/>
  <c r="X2051" i="5"/>
  <c r="X2052" i="5"/>
  <c r="X2053" i="5"/>
  <c r="X2059" i="5"/>
  <c r="X2060" i="5"/>
  <c r="X2061" i="5"/>
  <c r="X2062" i="5"/>
  <c r="X2063" i="5"/>
  <c r="X2064" i="5"/>
  <c r="X2065" i="5"/>
  <c r="X2066" i="5"/>
  <c r="X2067" i="5"/>
  <c r="X2068" i="5"/>
  <c r="X2069" i="5"/>
  <c r="X2070" i="5"/>
  <c r="X2071" i="5"/>
  <c r="X2072" i="5"/>
  <c r="X2073" i="5"/>
  <c r="X2074" i="5"/>
  <c r="X2075" i="5"/>
  <c r="X2076" i="5"/>
  <c r="X2077" i="5"/>
  <c r="X2078" i="5"/>
  <c r="X2079" i="5"/>
  <c r="X2080" i="5"/>
  <c r="X2081" i="5"/>
  <c r="X2082" i="5"/>
  <c r="X2083" i="5"/>
  <c r="X2084" i="5"/>
  <c r="X2085" i="5"/>
  <c r="X2086" i="5"/>
  <c r="X2087" i="5"/>
  <c r="X2088" i="5"/>
  <c r="X2089" i="5"/>
  <c r="X2090" i="5"/>
  <c r="X2091" i="5"/>
  <c r="X2092" i="5"/>
  <c r="X2093" i="5"/>
  <c r="X2094" i="5"/>
  <c r="X2095" i="5"/>
  <c r="X2096" i="5"/>
  <c r="X2097" i="5"/>
  <c r="X2098" i="5"/>
  <c r="X2099" i="5"/>
  <c r="X2100" i="5"/>
  <c r="X2101" i="5"/>
  <c r="X2102" i="5"/>
  <c r="X2103" i="5"/>
  <c r="X2104" i="5"/>
  <c r="X2105" i="5"/>
  <c r="X2106" i="5"/>
  <c r="X2107" i="5"/>
  <c r="X2108" i="5"/>
  <c r="X2109" i="5"/>
  <c r="X2110" i="5"/>
  <c r="X2111" i="5"/>
  <c r="X2112" i="5"/>
  <c r="X2113" i="5"/>
  <c r="X2114" i="5"/>
  <c r="X2115" i="5"/>
  <c r="X2116" i="5"/>
  <c r="X2117" i="5"/>
  <c r="X2118" i="5"/>
  <c r="X2119" i="5"/>
  <c r="X2120" i="5"/>
  <c r="X2121" i="5"/>
  <c r="X2122" i="5"/>
  <c r="X2123" i="5"/>
  <c r="X2124" i="5"/>
  <c r="X2125" i="5"/>
  <c r="X2126" i="5"/>
  <c r="X2127" i="5"/>
  <c r="X2128" i="5"/>
  <c r="X2129" i="5"/>
  <c r="X2130" i="5"/>
  <c r="X2131" i="5"/>
  <c r="X2132" i="5"/>
  <c r="X2133" i="5"/>
  <c r="X2134" i="5"/>
  <c r="X2135" i="5"/>
  <c r="X2136" i="5"/>
  <c r="X2137" i="5"/>
  <c r="X2138" i="5"/>
  <c r="X2139" i="5"/>
  <c r="X2140" i="5"/>
  <c r="X2141" i="5"/>
  <c r="X2142" i="5"/>
  <c r="X2143" i="5"/>
  <c r="X2144" i="5"/>
  <c r="X2145" i="5"/>
  <c r="X2146" i="5"/>
  <c r="X2147" i="5"/>
  <c r="X2148" i="5"/>
  <c r="X2149" i="5"/>
  <c r="X2150" i="5"/>
  <c r="X2151" i="5"/>
  <c r="X2152" i="5"/>
  <c r="X2153" i="5"/>
  <c r="X2154" i="5"/>
  <c r="X2155" i="5"/>
  <c r="X2156" i="5"/>
  <c r="X2157" i="5"/>
  <c r="X2158" i="5"/>
  <c r="X2159" i="5"/>
  <c r="X2160" i="5"/>
  <c r="X2161" i="5"/>
  <c r="X2162" i="5"/>
  <c r="X2163" i="5"/>
  <c r="X2164" i="5"/>
  <c r="X2165" i="5"/>
  <c r="X2166" i="5"/>
  <c r="X2167" i="5"/>
  <c r="X2168" i="5"/>
  <c r="X2169" i="5"/>
  <c r="X2170" i="5"/>
  <c r="X2171" i="5"/>
  <c r="X2172" i="5"/>
  <c r="X2173" i="5"/>
  <c r="X2174" i="5"/>
  <c r="X2175" i="5"/>
  <c r="X2176" i="5"/>
  <c r="X2177" i="5"/>
  <c r="X2178" i="5"/>
  <c r="X2179" i="5"/>
  <c r="X2180" i="5"/>
  <c r="X2181" i="5"/>
  <c r="X2182" i="5"/>
  <c r="X2183" i="5"/>
  <c r="X2184" i="5"/>
  <c r="X2185" i="5"/>
  <c r="X2186" i="5"/>
  <c r="X2187" i="5"/>
  <c r="X2188" i="5"/>
  <c r="X2189" i="5"/>
  <c r="X2190" i="5"/>
  <c r="X2191" i="5"/>
  <c r="X2192" i="5"/>
  <c r="X2193" i="5"/>
  <c r="X2194" i="5"/>
  <c r="X2195" i="5"/>
  <c r="X2196" i="5"/>
  <c r="X2197" i="5"/>
  <c r="X2198" i="5"/>
  <c r="X2199" i="5"/>
  <c r="X2200" i="5"/>
  <c r="X2201" i="5"/>
  <c r="X2202" i="5"/>
  <c r="X2203" i="5"/>
  <c r="X2204" i="5"/>
  <c r="X2205" i="5"/>
  <c r="X2206" i="5"/>
  <c r="X2207" i="5"/>
  <c r="X2208" i="5"/>
  <c r="X2209" i="5"/>
  <c r="X2210" i="5"/>
  <c r="X2211" i="5"/>
  <c r="X2212" i="5"/>
  <c r="X2213" i="5"/>
  <c r="X2214" i="5"/>
  <c r="X2215" i="5"/>
  <c r="X2216" i="5"/>
  <c r="X2217" i="5"/>
  <c r="X2218" i="5"/>
  <c r="X2219" i="5"/>
  <c r="X2220" i="5"/>
  <c r="X2221" i="5"/>
  <c r="X2222" i="5"/>
  <c r="X2223" i="5"/>
  <c r="X2224" i="5"/>
  <c r="X2225" i="5"/>
  <c r="X2226" i="5"/>
  <c r="X2227" i="5"/>
  <c r="X2228" i="5"/>
  <c r="X2229" i="5"/>
  <c r="X2230" i="5"/>
  <c r="X2231" i="5"/>
  <c r="X2232" i="5"/>
  <c r="X2233" i="5"/>
  <c r="X2234" i="5"/>
  <c r="X2235" i="5"/>
  <c r="X2236" i="5"/>
  <c r="X2237" i="5"/>
  <c r="X2238" i="5"/>
  <c r="X2239" i="5"/>
  <c r="X2240" i="5"/>
  <c r="X2241" i="5"/>
  <c r="X2242" i="5"/>
  <c r="X2243" i="5"/>
  <c r="X2244" i="5"/>
  <c r="X2245" i="5"/>
  <c r="X2246" i="5"/>
  <c r="X2247" i="5"/>
  <c r="X2248" i="5"/>
  <c r="X2249" i="5"/>
  <c r="X2250" i="5"/>
  <c r="X2251" i="5"/>
  <c r="X2252" i="5"/>
  <c r="X2253" i="5"/>
  <c r="X2254" i="5"/>
  <c r="X2255" i="5"/>
  <c r="X2256" i="5"/>
  <c r="X2257" i="5"/>
  <c r="X2258" i="5"/>
  <c r="X2259" i="5"/>
  <c r="X2260" i="5"/>
  <c r="X2261" i="5"/>
  <c r="X2262" i="5"/>
  <c r="X2263" i="5"/>
  <c r="X2264" i="5"/>
  <c r="X2265" i="5"/>
  <c r="X2266" i="5"/>
  <c r="X2267" i="5"/>
  <c r="X2268" i="5"/>
  <c r="X2269" i="5"/>
  <c r="X2270" i="5"/>
  <c r="X2271" i="5"/>
  <c r="X2272" i="5"/>
  <c r="X2273" i="5"/>
  <c r="X2274" i="5"/>
  <c r="X2275" i="5"/>
  <c r="X2276" i="5"/>
  <c r="X2277" i="5"/>
  <c r="X2278" i="5"/>
  <c r="X2279" i="5"/>
  <c r="X2280" i="5"/>
  <c r="X2281" i="5"/>
  <c r="X2282" i="5"/>
  <c r="X2283" i="5"/>
  <c r="X2284" i="5"/>
  <c r="X2285" i="5"/>
  <c r="X2286" i="5"/>
  <c r="X2287" i="5"/>
  <c r="X2288" i="5"/>
  <c r="X2289" i="5"/>
  <c r="X2290" i="5"/>
  <c r="X2291" i="5"/>
  <c r="X2292" i="5"/>
  <c r="X2293" i="5"/>
  <c r="X2294" i="5"/>
  <c r="X2295" i="5"/>
  <c r="X2296" i="5"/>
  <c r="X2297" i="5"/>
  <c r="X2298" i="5"/>
  <c r="X2299" i="5"/>
  <c r="X2300" i="5"/>
  <c r="X2301" i="5"/>
  <c r="X2302" i="5"/>
  <c r="X2303" i="5"/>
  <c r="X2304" i="5"/>
  <c r="X2305" i="5"/>
  <c r="X2306" i="5"/>
  <c r="X2307" i="5"/>
  <c r="X2308" i="5"/>
  <c r="X2309" i="5"/>
  <c r="X2310" i="5"/>
  <c r="X2311" i="5"/>
  <c r="X2312" i="5"/>
  <c r="X2313" i="5"/>
  <c r="X2314" i="5"/>
  <c r="X2315" i="5"/>
  <c r="X2316" i="5"/>
  <c r="X2317" i="5"/>
  <c r="X2318" i="5"/>
  <c r="X2319" i="5"/>
  <c r="X2320" i="5"/>
  <c r="X2321" i="5"/>
  <c r="X2322" i="5"/>
  <c r="X2323" i="5"/>
  <c r="X2324" i="5"/>
  <c r="X2325" i="5"/>
  <c r="X2326" i="5"/>
  <c r="X2327" i="5"/>
  <c r="X2328" i="5"/>
  <c r="X2329" i="5"/>
  <c r="X2330" i="5"/>
  <c r="X2331" i="5"/>
  <c r="X2332" i="5"/>
  <c r="X2333" i="5"/>
  <c r="X2334" i="5"/>
  <c r="X2335" i="5"/>
  <c r="X2336" i="5"/>
  <c r="X2337" i="5"/>
  <c r="X2338" i="5"/>
  <c r="X2339" i="5"/>
  <c r="X2340" i="5"/>
  <c r="X2341" i="5"/>
  <c r="X2342" i="5"/>
  <c r="X2343" i="5"/>
  <c r="X2344" i="5"/>
  <c r="X2345" i="5"/>
  <c r="X2346" i="5"/>
  <c r="X2347" i="5"/>
  <c r="X2348" i="5"/>
  <c r="X2349" i="5"/>
  <c r="X2350" i="5"/>
  <c r="X2351" i="5"/>
  <c r="X2352" i="5"/>
  <c r="X2353" i="5"/>
  <c r="X2354" i="5"/>
  <c r="X2355" i="5"/>
  <c r="X2356" i="5"/>
  <c r="X2357" i="5"/>
  <c r="X2358" i="5"/>
  <c r="X2359" i="5"/>
  <c r="X2360" i="5"/>
  <c r="X2361" i="5"/>
  <c r="X2362" i="5"/>
  <c r="X2363" i="5"/>
  <c r="X2364" i="5"/>
  <c r="X2365" i="5"/>
  <c r="X2366" i="5"/>
  <c r="X2367" i="5"/>
  <c r="X2368" i="5"/>
  <c r="X2369" i="5"/>
  <c r="X2370" i="5"/>
  <c r="X2371" i="5"/>
  <c r="X2372" i="5"/>
  <c r="X2373" i="5"/>
  <c r="X2374" i="5"/>
  <c r="X2375" i="5"/>
  <c r="X2376" i="5"/>
  <c r="X2377" i="5"/>
  <c r="X2378" i="5"/>
  <c r="X2379" i="5"/>
  <c r="X2380" i="5"/>
  <c r="X2381" i="5"/>
  <c r="X2382" i="5"/>
  <c r="X2383" i="5"/>
  <c r="X2384" i="5"/>
  <c r="X2385" i="5"/>
  <c r="X2386" i="5"/>
  <c r="X2387" i="5"/>
  <c r="X2388" i="5"/>
  <c r="X2389" i="5"/>
  <c r="X2390" i="5"/>
  <c r="X2391" i="5"/>
  <c r="X2392" i="5"/>
  <c r="X2393" i="5"/>
  <c r="X2394" i="5"/>
  <c r="X2395" i="5"/>
  <c r="X2396" i="5"/>
  <c r="X2397" i="5"/>
  <c r="X2398" i="5"/>
  <c r="X2399" i="5"/>
  <c r="X2400" i="5"/>
  <c r="X2401" i="5"/>
  <c r="X2402" i="5"/>
  <c r="X2403" i="5"/>
  <c r="X2404" i="5"/>
  <c r="X2405" i="5"/>
  <c r="X2406" i="5"/>
  <c r="X2407" i="5"/>
  <c r="X2408" i="5"/>
  <c r="X2409" i="5"/>
  <c r="X2410" i="5"/>
  <c r="X2411" i="5"/>
  <c r="X2412" i="5"/>
  <c r="X2413" i="5"/>
  <c r="X2414" i="5"/>
  <c r="X2415" i="5"/>
  <c r="X2416" i="5"/>
  <c r="X2417" i="5"/>
  <c r="X2418" i="5"/>
  <c r="X2419" i="5"/>
  <c r="X2420" i="5"/>
  <c r="X2421" i="5"/>
  <c r="X2422" i="5"/>
  <c r="X2423" i="5"/>
  <c r="X2424" i="5"/>
  <c r="X2425" i="5"/>
  <c r="X2426" i="5"/>
  <c r="X2427" i="5"/>
  <c r="X2428" i="5"/>
  <c r="X2429" i="5"/>
  <c r="X2430" i="5"/>
  <c r="X2431" i="5"/>
  <c r="X2432" i="5"/>
  <c r="X2433" i="5"/>
  <c r="X2434" i="5"/>
  <c r="X2435" i="5"/>
  <c r="X2436" i="5"/>
  <c r="X2437" i="5"/>
  <c r="X2438" i="5"/>
  <c r="X2439" i="5"/>
  <c r="X2440" i="5"/>
  <c r="X2441" i="5"/>
  <c r="X2442" i="5"/>
  <c r="X2443" i="5"/>
  <c r="X2444" i="5"/>
  <c r="X2445" i="5"/>
  <c r="X2446" i="5"/>
  <c r="X2447" i="5"/>
  <c r="X2448" i="5"/>
  <c r="X2449" i="5"/>
  <c r="X2450" i="5"/>
  <c r="X2451" i="5"/>
  <c r="X2452" i="5"/>
  <c r="X2453" i="5"/>
  <c r="X2454" i="5"/>
  <c r="X2455" i="5"/>
  <c r="X2456" i="5"/>
  <c r="X2457" i="5"/>
  <c r="X2458" i="5"/>
  <c r="X2459" i="5"/>
  <c r="X2460" i="5"/>
  <c r="X2461" i="5"/>
  <c r="X2462" i="5"/>
  <c r="X2463" i="5"/>
  <c r="X2464" i="5"/>
  <c r="X2465" i="5"/>
  <c r="X2466" i="5"/>
  <c r="X2467" i="5"/>
  <c r="X2468" i="5"/>
  <c r="X2469" i="5"/>
  <c r="X2470" i="5"/>
  <c r="X2471" i="5"/>
  <c r="X2472" i="5"/>
  <c r="X2473" i="5"/>
  <c r="X2474" i="5"/>
  <c r="X2475" i="5"/>
  <c r="X2476" i="5"/>
  <c r="X2477" i="5"/>
  <c r="X2478" i="5"/>
  <c r="X2479" i="5"/>
  <c r="X2480" i="5"/>
  <c r="X2481" i="5"/>
  <c r="X2482" i="5"/>
  <c r="X2483" i="5"/>
  <c r="X2484" i="5"/>
  <c r="X2485" i="5"/>
  <c r="X2486" i="5"/>
  <c r="X2487" i="5"/>
  <c r="X2488" i="5"/>
  <c r="X2489" i="5"/>
  <c r="X2490" i="5"/>
  <c r="X2491" i="5"/>
  <c r="X2492" i="5"/>
  <c r="X2493" i="5"/>
  <c r="X2494" i="5"/>
  <c r="X2495" i="5"/>
  <c r="X2496" i="5"/>
  <c r="X2497" i="5"/>
  <c r="X2498" i="5"/>
  <c r="X2499" i="5"/>
  <c r="X2500" i="5"/>
  <c r="X2501" i="5"/>
  <c r="X2502" i="5"/>
  <c r="X2503" i="5"/>
  <c r="X2504" i="5"/>
  <c r="X2505" i="5"/>
  <c r="X2506" i="5"/>
  <c r="X2507" i="5"/>
  <c r="X2508" i="5"/>
  <c r="X2509" i="5"/>
  <c r="X2510" i="5"/>
  <c r="X2511" i="5"/>
  <c r="X2512" i="5"/>
  <c r="X2513" i="5"/>
  <c r="X2514" i="5"/>
  <c r="X2515" i="5"/>
  <c r="X2516" i="5"/>
  <c r="X2517" i="5"/>
  <c r="X2518" i="5"/>
  <c r="X2519" i="5"/>
  <c r="X2520" i="5"/>
  <c r="X2521" i="5"/>
  <c r="X2522" i="5"/>
  <c r="X2523" i="5"/>
  <c r="X2524" i="5"/>
  <c r="X2525" i="5"/>
  <c r="X2526" i="5"/>
  <c r="X2527" i="5"/>
  <c r="X2528" i="5"/>
  <c r="X2529" i="5"/>
  <c r="X2530" i="5"/>
  <c r="X2531" i="5"/>
  <c r="X2532" i="5"/>
  <c r="X2533" i="5"/>
  <c r="X2534" i="5"/>
  <c r="X2535" i="5"/>
  <c r="X2536" i="5"/>
  <c r="X2537" i="5"/>
  <c r="X2538" i="5"/>
  <c r="X2539" i="5"/>
  <c r="X2540" i="5"/>
  <c r="X2541" i="5"/>
  <c r="X2542" i="5"/>
  <c r="X2543" i="5"/>
  <c r="X2544" i="5"/>
  <c r="X2545" i="5"/>
  <c r="X2546" i="5"/>
  <c r="X2547" i="5"/>
  <c r="X2548" i="5"/>
  <c r="X2549" i="5"/>
  <c r="X2550" i="5"/>
  <c r="X2551" i="5"/>
  <c r="X2552" i="5"/>
  <c r="X2553" i="5"/>
  <c r="X2554" i="5"/>
  <c r="X2555" i="5"/>
  <c r="X2556" i="5"/>
  <c r="X2557" i="5"/>
  <c r="X2558" i="5"/>
  <c r="X2559" i="5"/>
  <c r="X2560" i="5"/>
  <c r="X2561" i="5"/>
  <c r="X2562" i="5"/>
  <c r="X2563" i="5"/>
  <c r="X2564" i="5"/>
  <c r="X2565" i="5"/>
  <c r="X2566" i="5"/>
  <c r="X2567" i="5"/>
  <c r="X2568" i="5"/>
  <c r="X2569" i="5"/>
  <c r="X2570" i="5"/>
  <c r="X2571" i="5"/>
  <c r="X2572" i="5"/>
  <c r="X2573" i="5"/>
  <c r="X2574" i="5"/>
  <c r="X2575" i="5"/>
  <c r="X2576" i="5"/>
  <c r="X2577" i="5"/>
  <c r="X2578" i="5"/>
  <c r="X2579" i="5"/>
  <c r="X2580" i="5"/>
  <c r="X2581" i="5"/>
  <c r="X2582" i="5"/>
  <c r="X2583" i="5"/>
  <c r="X2584" i="5"/>
  <c r="X2585" i="5"/>
  <c r="X2586" i="5"/>
  <c r="X2587" i="5"/>
  <c r="X2588" i="5"/>
  <c r="X1321" i="5"/>
  <c r="X1318" i="5" l="1"/>
  <c r="X1319" i="5"/>
  <c r="X1320" i="5"/>
  <c r="X1322" i="5"/>
  <c r="AE1319" i="5" l="1"/>
  <c r="X1310" i="5" l="1"/>
  <c r="X1311" i="5"/>
  <c r="X1312" i="5"/>
  <c r="X1313" i="5"/>
  <c r="X1314" i="5"/>
  <c r="X1315" i="5"/>
  <c r="X1316" i="5"/>
  <c r="X1317" i="5"/>
  <c r="X1309" i="5" l="1"/>
  <c r="X1300" i="5" l="1"/>
  <c r="X1301" i="5"/>
  <c r="X1302" i="5"/>
  <c r="X1303" i="5"/>
  <c r="X1304" i="5"/>
  <c r="X1305" i="5"/>
  <c r="X1306" i="5"/>
  <c r="X1307" i="5"/>
  <c r="X1308" i="5"/>
  <c r="AE1306" i="5" l="1"/>
  <c r="X1299" i="5" l="1"/>
  <c r="AE1299" i="5" s="1"/>
  <c r="X1275" i="5" l="1"/>
  <c r="AE1275" i="5" s="1"/>
  <c r="X1273" i="5" l="1"/>
  <c r="AE1273" i="5" s="1"/>
  <c r="X1266" i="5" l="1"/>
  <c r="AE1266" i="5" s="1"/>
  <c r="X1267" i="5" l="1"/>
  <c r="AE1267" i="5" s="1"/>
  <c r="X1265" i="5"/>
  <c r="AE1265" i="5" s="1"/>
  <c r="X1257" i="5" l="1"/>
  <c r="AE1257" i="5" s="1"/>
  <c r="X1259" i="5"/>
  <c r="AE1259" i="5" s="1"/>
  <c r="X1258" i="5" l="1"/>
  <c r="AE1258" i="5" s="1"/>
  <c r="X1254" i="5" l="1"/>
  <c r="AE1254" i="5" s="1"/>
  <c r="X1255" i="5"/>
  <c r="AE1255" i="5" s="1"/>
  <c r="X1256" i="5"/>
  <c r="AE1256" i="5" s="1"/>
  <c r="X1253" i="5"/>
  <c r="AE1253" i="5" s="1"/>
  <c r="X1248" i="5"/>
  <c r="AE1248" i="5" s="1"/>
  <c r="X1249" i="5"/>
  <c r="AE1249" i="5" s="1"/>
  <c r="X1250" i="5"/>
  <c r="AE1250" i="5" s="1"/>
  <c r="X1251" i="5"/>
  <c r="AE1251" i="5" s="1"/>
  <c r="X1252" i="5"/>
  <c r="AE1252" i="5" s="1"/>
  <c r="X1247" i="5"/>
  <c r="AE1247" i="5" s="1"/>
  <c r="X1240" i="5" l="1"/>
  <c r="AE1240" i="5" s="1"/>
  <c r="X1241" i="5" l="1"/>
  <c r="AE1241" i="5" s="1"/>
  <c r="X1242" i="5"/>
  <c r="AE1242" i="5" s="1"/>
  <c r="X1236" i="5"/>
  <c r="AE1236" i="5" s="1"/>
  <c r="X1237" i="5"/>
  <c r="AE1237" i="5" s="1"/>
  <c r="X1238" i="5"/>
  <c r="AE1238" i="5" s="1"/>
  <c r="X1239" i="5"/>
  <c r="AE1239" i="5" s="1"/>
  <c r="X1230" i="5" l="1"/>
  <c r="AE1230" i="5" s="1"/>
  <c r="X1232" i="5"/>
  <c r="AE1232" i="5" s="1"/>
  <c r="X1231" i="5"/>
  <c r="AE1231" i="5" s="1"/>
  <c r="X1229" i="5"/>
  <c r="AE1229" i="5" s="1"/>
  <c r="X1222" i="5" l="1"/>
  <c r="AE1222" i="5" s="1"/>
  <c r="X1225" i="5" l="1"/>
  <c r="X1223" i="5"/>
  <c r="AE1223" i="5" s="1"/>
  <c r="X1219" i="5"/>
  <c r="X1220" i="5"/>
  <c r="X1221" i="5"/>
  <c r="AE1221" i="5" s="1"/>
  <c r="X1224" i="5"/>
  <c r="X1226" i="5"/>
  <c r="X1227" i="5"/>
  <c r="X1228" i="5"/>
  <c r="X1213" i="5" l="1"/>
  <c r="AE1213" i="5" s="1"/>
  <c r="X1206" i="5" l="1"/>
  <c r="AE1206" i="5" s="1"/>
  <c r="X1203" i="5" l="1"/>
  <c r="AE1203" i="5" s="1"/>
  <c r="X1199" i="5" l="1"/>
  <c r="AE1199" i="5" s="1"/>
  <c r="X1198" i="5"/>
  <c r="AE1198" i="5" s="1"/>
  <c r="X1197" i="5" l="1"/>
  <c r="AE1197" i="5" s="1"/>
  <c r="X1195" i="5" l="1"/>
  <c r="AE1195" i="5" s="1"/>
  <c r="X1189" i="5" l="1"/>
  <c r="AE1189" i="5" s="1"/>
  <c r="X1185" i="5" l="1"/>
  <c r="AE1185" i="5" s="1"/>
  <c r="X1190" i="5"/>
  <c r="AE1190" i="5" s="1"/>
  <c r="X1187" i="5"/>
  <c r="AE1187" i="5" s="1"/>
  <c r="X1188" i="5"/>
  <c r="AE1188" i="5" s="1"/>
  <c r="X1186" i="5"/>
  <c r="AE1186" i="5" s="1"/>
  <c r="X1184" i="5"/>
  <c r="AE1184" i="5" s="1"/>
  <c r="X1175" i="5" l="1"/>
  <c r="AE1175" i="5" s="1"/>
  <c r="X1174" i="5"/>
  <c r="AE1174" i="5" s="1"/>
  <c r="X1165" i="5" l="1"/>
  <c r="AE1165" i="5" s="1"/>
  <c r="X1163" i="5" l="1"/>
  <c r="AE1163" i="5" s="1"/>
  <c r="X1154" i="5" l="1"/>
  <c r="AE1154" i="5" s="1"/>
  <c r="X1155" i="5"/>
  <c r="AE1155" i="5" s="1"/>
  <c r="X1156" i="5"/>
  <c r="AE1156" i="5" s="1"/>
  <c r="X1138" i="5" l="1"/>
  <c r="AE1138" i="5" s="1"/>
  <c r="X1137" i="5"/>
  <c r="AE1137" i="5" s="1"/>
  <c r="X1136" i="5"/>
  <c r="AE1136" i="5" s="1"/>
  <c r="X1127" i="5" l="1"/>
  <c r="AE1127" i="5" s="1"/>
  <c r="X1126" i="5" l="1"/>
  <c r="AE1126" i="5" s="1"/>
  <c r="X1113" i="5" l="1"/>
  <c r="AE1113" i="5" s="1"/>
  <c r="X1103" i="5" l="1"/>
  <c r="AE1103" i="5" s="1"/>
  <c r="X1104" i="5"/>
  <c r="AE1104" i="5" s="1"/>
  <c r="X1079" i="5" l="1"/>
  <c r="AE1079" i="5" s="1"/>
  <c r="X1071" i="5" l="1"/>
  <c r="AE1071" i="5" s="1"/>
  <c r="X1070" i="5"/>
  <c r="AE1070" i="5" s="1"/>
  <c r="X1069" i="5"/>
  <c r="AE1069" i="5" s="1"/>
  <c r="X1065" i="5" l="1"/>
  <c r="AE1065" i="5" s="1"/>
  <c r="X1064" i="5" l="1"/>
  <c r="AE1064" i="5" s="1"/>
  <c r="X1063" i="5"/>
  <c r="AE1063" i="5" s="1"/>
  <c r="X1042" i="5" l="1"/>
  <c r="AE1042" i="5" s="1"/>
  <c r="X1037" i="5" l="1"/>
  <c r="AE1037" i="5" s="1"/>
  <c r="X1038" i="5"/>
  <c r="X1039" i="5"/>
  <c r="G1019" i="5" l="1"/>
  <c r="X1009" i="5" l="1"/>
  <c r="X1010" i="5"/>
  <c r="AE1010" i="5" s="1"/>
  <c r="X1011" i="5"/>
  <c r="AE1011" i="5" s="1"/>
  <c r="X1012" i="5"/>
  <c r="X1013" i="5"/>
  <c r="X1014" i="5"/>
  <c r="X1015" i="5"/>
  <c r="X1004" i="5" l="1"/>
  <c r="AE1004" i="5" s="1"/>
  <c r="X999" i="5" l="1"/>
  <c r="AE999" i="5" s="1"/>
  <c r="X998" i="5" l="1"/>
  <c r="AE998" i="5" s="1"/>
  <c r="X993" i="5" l="1"/>
  <c r="AE993" i="5" s="1"/>
  <c r="R726" i="40516" l="1"/>
  <c r="X980" i="5" l="1"/>
  <c r="AE980" i="5" l="1"/>
  <c r="X979" i="5" l="1"/>
  <c r="AE979" i="5" s="1"/>
  <c r="X978" i="5"/>
  <c r="AE978" i="5" s="1"/>
  <c r="X973" i="5" l="1"/>
  <c r="AE973" i="5" s="1"/>
  <c r="X969" i="5" l="1"/>
  <c r="AE969" i="5" s="1"/>
  <c r="X964" i="5" l="1"/>
  <c r="AE964" i="5" s="1"/>
  <c r="X959" i="5" l="1"/>
  <c r="AE959" i="5" s="1"/>
  <c r="X954" i="5" l="1"/>
  <c r="AE954" i="5" s="1"/>
  <c r="X950" i="5" l="1"/>
  <c r="AE950" i="5" s="1"/>
  <c r="X945" i="5" l="1"/>
  <c r="X946" i="5"/>
  <c r="X947" i="5"/>
  <c r="X935" i="5" l="1"/>
  <c r="AE935" i="5" s="1"/>
  <c r="X933" i="5"/>
  <c r="AE933" i="5" s="1"/>
  <c r="X924" i="5" l="1"/>
  <c r="AE924" i="5" s="1"/>
  <c r="X925" i="5" l="1"/>
  <c r="AE925" i="5" s="1"/>
  <c r="X923" i="5"/>
  <c r="AE923" i="5" s="1"/>
  <c r="X922" i="5"/>
  <c r="AE922" i="5" s="1"/>
  <c r="X914" i="5" l="1"/>
  <c r="AE914" i="5" s="1"/>
  <c r="X915" i="5" l="1"/>
  <c r="AE915" i="5" s="1"/>
  <c r="X913" i="5"/>
  <c r="AE913" i="5" s="1"/>
  <c r="X906" i="5" l="1"/>
  <c r="AE906" i="5" s="1"/>
  <c r="X905" i="5"/>
  <c r="AE905" i="5" s="1"/>
  <c r="X900" i="5" l="1"/>
  <c r="AE900" i="5" s="1"/>
  <c r="X899" i="5"/>
  <c r="AE899" i="5" s="1"/>
  <c r="X892" i="5" l="1"/>
  <c r="AE892" i="5" s="1"/>
  <c r="X888" i="5" l="1"/>
  <c r="AE888" i="5" s="1"/>
  <c r="G877" i="5" l="1"/>
  <c r="X877" i="5" s="1"/>
  <c r="AE877" i="5" s="1"/>
  <c r="X872" i="5"/>
  <c r="X873" i="5"/>
  <c r="X874" i="5"/>
  <c r="X875" i="5"/>
  <c r="X876" i="5"/>
  <c r="X878" i="5"/>
  <c r="X868" i="5" l="1"/>
  <c r="AE868" i="5" s="1"/>
  <c r="AD3" i="5" l="1"/>
  <c r="AE3" i="5" s="1"/>
  <c r="AF2" i="5"/>
  <c r="AG2" i="5" s="1"/>
  <c r="AE2" i="5"/>
  <c r="AF3" i="5" l="1"/>
  <c r="AG3" i="5" s="1"/>
  <c r="X858" i="5"/>
  <c r="AE858" i="5" s="1"/>
  <c r="X859" i="5"/>
  <c r="AE859" i="5" s="1"/>
  <c r="X860" i="5"/>
  <c r="AE860" i="5" s="1"/>
  <c r="X861" i="5"/>
  <c r="AE861" i="5" s="1"/>
  <c r="X840" i="5" l="1"/>
  <c r="AE840" i="5" s="1"/>
  <c r="X842" i="5" l="1"/>
  <c r="AE842" i="5" s="1"/>
  <c r="X841" i="5" l="1"/>
  <c r="AE841" i="5" s="1"/>
  <c r="X839" i="5"/>
  <c r="AE839" i="5" s="1"/>
  <c r="X838" i="5"/>
  <c r="AE838" i="5" s="1"/>
  <c r="X836" i="5" l="1"/>
  <c r="AE836" i="5" s="1"/>
  <c r="X834" i="5" l="1"/>
  <c r="AE834" i="5" s="1"/>
  <c r="X835" i="5"/>
  <c r="AE835" i="5" s="1"/>
  <c r="X837" i="5"/>
  <c r="AE837" i="5" s="1"/>
  <c r="X843" i="5"/>
  <c r="AE843" i="5" s="1"/>
  <c r="X844" i="5"/>
  <c r="AE844" i="5" s="1"/>
  <c r="X845" i="5"/>
  <c r="AE845" i="5" s="1"/>
  <c r="X846" i="5"/>
  <c r="AE846" i="5" s="1"/>
  <c r="X847" i="5"/>
  <c r="AE847" i="5" s="1"/>
  <c r="X848" i="5"/>
  <c r="AE848" i="5" s="1"/>
  <c r="X849" i="5"/>
  <c r="AE849" i="5" s="1"/>
  <c r="X850" i="5"/>
  <c r="AE850" i="5" s="1"/>
  <c r="X851" i="5"/>
  <c r="AE851" i="5" s="1"/>
  <c r="X852" i="5"/>
  <c r="AE852" i="5" s="1"/>
  <c r="X853" i="5"/>
  <c r="AE853" i="5" s="1"/>
  <c r="X854" i="5"/>
  <c r="AE854" i="5" s="1"/>
  <c r="X855" i="5"/>
  <c r="AE855" i="5" s="1"/>
  <c r="X856" i="5"/>
  <c r="AE856" i="5" s="1"/>
  <c r="X857" i="5"/>
  <c r="AE857" i="5" s="1"/>
  <c r="X862" i="5"/>
  <c r="AE862" i="5" s="1"/>
  <c r="X863" i="5"/>
  <c r="AE863" i="5" s="1"/>
  <c r="X864" i="5"/>
  <c r="AE864" i="5" s="1"/>
  <c r="X865" i="5"/>
  <c r="AE865" i="5" s="1"/>
  <c r="X866" i="5"/>
  <c r="AE866" i="5" s="1"/>
  <c r="X867" i="5"/>
  <c r="AE867" i="5" s="1"/>
  <c r="X869" i="5"/>
  <c r="AE869" i="5" s="1"/>
  <c r="X870" i="5"/>
  <c r="AE870" i="5" s="1"/>
  <c r="X871" i="5"/>
  <c r="AE871" i="5" s="1"/>
  <c r="AE872" i="5"/>
  <c r="AE873" i="5"/>
  <c r="AE874" i="5"/>
  <c r="AE875" i="5"/>
  <c r="AE876" i="5"/>
  <c r="AE878" i="5"/>
  <c r="X879" i="5"/>
  <c r="AE879" i="5" s="1"/>
  <c r="X880" i="5"/>
  <c r="AE880" i="5" s="1"/>
  <c r="X881" i="5"/>
  <c r="AE881" i="5" s="1"/>
  <c r="X882" i="5"/>
  <c r="AE882" i="5" s="1"/>
  <c r="X883" i="5"/>
  <c r="AE883" i="5" s="1"/>
  <c r="X884" i="5"/>
  <c r="AE884" i="5" s="1"/>
  <c r="X885" i="5"/>
  <c r="AE885" i="5" s="1"/>
  <c r="X886" i="5"/>
  <c r="AE886" i="5" s="1"/>
  <c r="X887" i="5"/>
  <c r="AE887" i="5" s="1"/>
  <c r="X889" i="5"/>
  <c r="AE889" i="5" s="1"/>
  <c r="X890" i="5"/>
  <c r="AE890" i="5" s="1"/>
  <c r="X891" i="5"/>
  <c r="AE891" i="5" s="1"/>
  <c r="X893" i="5"/>
  <c r="AE893" i="5" s="1"/>
  <c r="X894" i="5"/>
  <c r="AE894" i="5" s="1"/>
  <c r="X895" i="5"/>
  <c r="AE895" i="5" s="1"/>
  <c r="X896" i="5"/>
  <c r="AE896" i="5" s="1"/>
  <c r="X897" i="5"/>
  <c r="AE897" i="5" s="1"/>
  <c r="X898" i="5"/>
  <c r="AE898" i="5" s="1"/>
  <c r="X901" i="5"/>
  <c r="AE901" i="5" s="1"/>
  <c r="X902" i="5"/>
  <c r="AE902" i="5" s="1"/>
  <c r="X903" i="5"/>
  <c r="AE903" i="5" s="1"/>
  <c r="X904" i="5"/>
  <c r="AE904" i="5" s="1"/>
  <c r="X907" i="5"/>
  <c r="AE907" i="5" s="1"/>
  <c r="X908" i="5"/>
  <c r="AE908" i="5" s="1"/>
  <c r="X909" i="5"/>
  <c r="AE909" i="5" s="1"/>
  <c r="X910" i="5"/>
  <c r="AE910" i="5" s="1"/>
  <c r="X911" i="5"/>
  <c r="AE911" i="5" s="1"/>
  <c r="X912" i="5"/>
  <c r="AE912" i="5" s="1"/>
  <c r="X916" i="5"/>
  <c r="AE916" i="5" s="1"/>
  <c r="X917" i="5"/>
  <c r="AE917" i="5" s="1"/>
  <c r="X918" i="5"/>
  <c r="AE918" i="5" s="1"/>
  <c r="X919" i="5"/>
  <c r="AE919" i="5" s="1"/>
  <c r="X920" i="5"/>
  <c r="AE920" i="5" s="1"/>
  <c r="X921" i="5"/>
  <c r="AE921" i="5" s="1"/>
  <c r="X926" i="5"/>
  <c r="AE926" i="5" s="1"/>
  <c r="X927" i="5"/>
  <c r="AE927" i="5" s="1"/>
  <c r="X928" i="5"/>
  <c r="AE928" i="5" s="1"/>
  <c r="X929" i="5"/>
  <c r="AE929" i="5" s="1"/>
  <c r="X930" i="5"/>
  <c r="AE930" i="5" s="1"/>
  <c r="X931" i="5"/>
  <c r="AE931" i="5" s="1"/>
  <c r="X932" i="5"/>
  <c r="AE932" i="5" s="1"/>
  <c r="X934" i="5"/>
  <c r="AE934" i="5" s="1"/>
  <c r="X936" i="5"/>
  <c r="AE936" i="5" s="1"/>
  <c r="X937" i="5"/>
  <c r="AE937" i="5" s="1"/>
  <c r="X938" i="5"/>
  <c r="AE938" i="5" s="1"/>
  <c r="X939" i="5"/>
  <c r="AE939" i="5" s="1"/>
  <c r="X940" i="5"/>
  <c r="AE940" i="5" s="1"/>
  <c r="X941" i="5"/>
  <c r="AE941" i="5" s="1"/>
  <c r="X942" i="5"/>
  <c r="AE942" i="5" s="1"/>
  <c r="X943" i="5"/>
  <c r="AE943" i="5" s="1"/>
  <c r="X944" i="5"/>
  <c r="AE944" i="5" s="1"/>
  <c r="AE945" i="5"/>
  <c r="AE946" i="5"/>
  <c r="AE947" i="5"/>
  <c r="X948" i="5"/>
  <c r="AE948" i="5" s="1"/>
  <c r="X949" i="5"/>
  <c r="AE949" i="5" s="1"/>
  <c r="X951" i="5"/>
  <c r="AE951" i="5" s="1"/>
  <c r="X952" i="5"/>
  <c r="AE952" i="5" s="1"/>
  <c r="X953" i="5"/>
  <c r="AE953" i="5" s="1"/>
  <c r="X955" i="5"/>
  <c r="AE955" i="5" s="1"/>
  <c r="X956" i="5"/>
  <c r="AE956" i="5" s="1"/>
  <c r="X957" i="5"/>
  <c r="AE957" i="5" s="1"/>
  <c r="X958" i="5"/>
  <c r="AE958" i="5" s="1"/>
  <c r="X960" i="5"/>
  <c r="AE960" i="5" s="1"/>
  <c r="X961" i="5"/>
  <c r="AE961" i="5" s="1"/>
  <c r="X962" i="5"/>
  <c r="AE962" i="5" s="1"/>
  <c r="X963" i="5"/>
  <c r="AE963" i="5" s="1"/>
  <c r="X965" i="5"/>
  <c r="AE965" i="5" s="1"/>
  <c r="X966" i="5"/>
  <c r="AE966" i="5" s="1"/>
  <c r="X967" i="5"/>
  <c r="AE967" i="5" s="1"/>
  <c r="X968" i="5"/>
  <c r="AE968" i="5" s="1"/>
  <c r="X970" i="5"/>
  <c r="AE970" i="5" s="1"/>
  <c r="X971" i="5"/>
  <c r="AE971" i="5" s="1"/>
  <c r="X972" i="5"/>
  <c r="AE972" i="5" s="1"/>
  <c r="X974" i="5"/>
  <c r="AE974" i="5" s="1"/>
  <c r="X975" i="5"/>
  <c r="AE975" i="5" s="1"/>
  <c r="X976" i="5"/>
  <c r="AE976" i="5" s="1"/>
  <c r="X977" i="5"/>
  <c r="AE977" i="5" s="1"/>
  <c r="X981" i="5"/>
  <c r="AE981" i="5" s="1"/>
  <c r="X982" i="5"/>
  <c r="AE982" i="5" s="1"/>
  <c r="X983" i="5"/>
  <c r="AE983" i="5" s="1"/>
  <c r="X984" i="5"/>
  <c r="AE984" i="5" s="1"/>
  <c r="X985" i="5"/>
  <c r="AE985" i="5" s="1"/>
  <c r="X986" i="5"/>
  <c r="AE986" i="5" s="1"/>
  <c r="X987" i="5"/>
  <c r="AE987" i="5" s="1"/>
  <c r="X988" i="5"/>
  <c r="AE988" i="5" s="1"/>
  <c r="X989" i="5"/>
  <c r="AE989" i="5" s="1"/>
  <c r="X990" i="5"/>
  <c r="AE990" i="5" s="1"/>
  <c r="X991" i="5"/>
  <c r="AE991" i="5" s="1"/>
  <c r="X992" i="5"/>
  <c r="AE992" i="5" s="1"/>
  <c r="X994" i="5"/>
  <c r="AE994" i="5" s="1"/>
  <c r="X995" i="5"/>
  <c r="AE995" i="5" s="1"/>
  <c r="X996" i="5"/>
  <c r="AE996" i="5" s="1"/>
  <c r="X997" i="5"/>
  <c r="AE997" i="5" s="1"/>
  <c r="X1000" i="5"/>
  <c r="AE1000" i="5" s="1"/>
  <c r="X1001" i="5"/>
  <c r="AE1001" i="5" s="1"/>
  <c r="X1002" i="5"/>
  <c r="AE1002" i="5" s="1"/>
  <c r="X1003" i="5"/>
  <c r="AE1003" i="5" s="1"/>
  <c r="X1005" i="5"/>
  <c r="AE1005" i="5" s="1"/>
  <c r="X1006" i="5"/>
  <c r="AE1006" i="5" s="1"/>
  <c r="X1007" i="5"/>
  <c r="AE1007" i="5" s="1"/>
  <c r="X1008" i="5"/>
  <c r="AE1008" i="5" s="1"/>
  <c r="AE1009" i="5"/>
  <c r="AE1012" i="5"/>
  <c r="AE1013" i="5"/>
  <c r="AE1014" i="5"/>
  <c r="AE1015" i="5"/>
  <c r="X1016" i="5"/>
  <c r="AE1016" i="5" s="1"/>
  <c r="X1017" i="5"/>
  <c r="AE1017" i="5" s="1"/>
  <c r="X1018" i="5"/>
  <c r="AE1018" i="5" s="1"/>
  <c r="X1019" i="5"/>
  <c r="AE1019" i="5" s="1"/>
  <c r="X1020" i="5"/>
  <c r="AE1020" i="5" s="1"/>
  <c r="X1021" i="5"/>
  <c r="AE1021" i="5" s="1"/>
  <c r="X1022" i="5"/>
  <c r="AE1022" i="5" s="1"/>
  <c r="X1023" i="5"/>
  <c r="AE1023" i="5" s="1"/>
  <c r="X1024" i="5"/>
  <c r="AE1024" i="5" s="1"/>
  <c r="X1025" i="5"/>
  <c r="AE1025" i="5" s="1"/>
  <c r="X1026" i="5"/>
  <c r="AE1026" i="5" s="1"/>
  <c r="X1027" i="5"/>
  <c r="AE1027" i="5" s="1"/>
  <c r="X1028" i="5"/>
  <c r="AE1028" i="5" s="1"/>
  <c r="X1029" i="5"/>
  <c r="AE1029" i="5" s="1"/>
  <c r="X1030" i="5"/>
  <c r="AE1030" i="5" s="1"/>
  <c r="X1031" i="5"/>
  <c r="AE1031" i="5" s="1"/>
  <c r="X1032" i="5"/>
  <c r="AE1032" i="5" s="1"/>
  <c r="X1033" i="5"/>
  <c r="AE1033" i="5" s="1"/>
  <c r="X1034" i="5"/>
  <c r="AE1034" i="5" s="1"/>
  <c r="X1035" i="5"/>
  <c r="AE1035" i="5" s="1"/>
  <c r="X1036" i="5"/>
  <c r="AE1036" i="5" s="1"/>
  <c r="AE1038" i="5"/>
  <c r="AE1039" i="5"/>
  <c r="X1040" i="5"/>
  <c r="AE1040" i="5" s="1"/>
  <c r="X1041" i="5"/>
  <c r="AE1041" i="5" s="1"/>
  <c r="X1043" i="5"/>
  <c r="AE1043" i="5" s="1"/>
  <c r="X1044" i="5"/>
  <c r="AE1044" i="5" s="1"/>
  <c r="X1045" i="5"/>
  <c r="AE1045" i="5" s="1"/>
  <c r="X1046" i="5"/>
  <c r="AE1046" i="5" s="1"/>
  <c r="X1047" i="5"/>
  <c r="AE1047" i="5" s="1"/>
  <c r="X1048" i="5"/>
  <c r="AE1048" i="5" s="1"/>
  <c r="X1049" i="5"/>
  <c r="AE1049" i="5" s="1"/>
  <c r="X1050" i="5"/>
  <c r="AE1050" i="5" s="1"/>
  <c r="X1051" i="5"/>
  <c r="AE1051" i="5" s="1"/>
  <c r="X1052" i="5"/>
  <c r="AE1052" i="5" s="1"/>
  <c r="X1053" i="5"/>
  <c r="AE1053" i="5" s="1"/>
  <c r="X1054" i="5"/>
  <c r="AE1054" i="5" s="1"/>
  <c r="X1055" i="5"/>
  <c r="AE1055" i="5" s="1"/>
  <c r="X1056" i="5"/>
  <c r="AE1056" i="5" s="1"/>
  <c r="X1057" i="5"/>
  <c r="AE1057" i="5" s="1"/>
  <c r="X1058" i="5"/>
  <c r="AE1058" i="5" s="1"/>
  <c r="X1059" i="5"/>
  <c r="AE1059" i="5" s="1"/>
  <c r="X1060" i="5"/>
  <c r="AE1060" i="5" s="1"/>
  <c r="X1061" i="5"/>
  <c r="AE1061" i="5" s="1"/>
  <c r="X1062" i="5"/>
  <c r="AE1062" i="5" s="1"/>
  <c r="X1066" i="5"/>
  <c r="AE1066" i="5" s="1"/>
  <c r="X1067" i="5"/>
  <c r="AE1067" i="5" s="1"/>
  <c r="X1068" i="5"/>
  <c r="AE1068" i="5" s="1"/>
  <c r="X1072" i="5"/>
  <c r="AE1072" i="5" s="1"/>
  <c r="X1073" i="5"/>
  <c r="AE1073" i="5" s="1"/>
  <c r="X1074" i="5"/>
  <c r="AE1074" i="5" s="1"/>
  <c r="X1075" i="5"/>
  <c r="AE1075" i="5" s="1"/>
  <c r="X1076" i="5"/>
  <c r="AE1076" i="5" s="1"/>
  <c r="X1077" i="5"/>
  <c r="AE1077" i="5" s="1"/>
  <c r="X1078" i="5"/>
  <c r="AE1078" i="5" s="1"/>
  <c r="X1080" i="5"/>
  <c r="AE1080" i="5" s="1"/>
  <c r="X1081" i="5"/>
  <c r="AE1081" i="5" s="1"/>
  <c r="X1082" i="5"/>
  <c r="AE1082" i="5" s="1"/>
  <c r="X1083" i="5"/>
  <c r="AE1083" i="5" s="1"/>
  <c r="X1084" i="5"/>
  <c r="AE1084" i="5" s="1"/>
  <c r="X1085" i="5"/>
  <c r="AE1085" i="5" s="1"/>
  <c r="X1086" i="5"/>
  <c r="AE1086" i="5" s="1"/>
  <c r="X1087" i="5"/>
  <c r="AE1087" i="5" s="1"/>
  <c r="X1088" i="5"/>
  <c r="AE1088" i="5" s="1"/>
  <c r="X1089" i="5"/>
  <c r="AE1089" i="5" s="1"/>
  <c r="X1090" i="5"/>
  <c r="AE1090" i="5" s="1"/>
  <c r="X1091" i="5"/>
  <c r="AE1091" i="5" s="1"/>
  <c r="X1092" i="5"/>
  <c r="AE1092" i="5" s="1"/>
  <c r="X1093" i="5"/>
  <c r="AE1093" i="5" s="1"/>
  <c r="X1094" i="5"/>
  <c r="AE1094" i="5" s="1"/>
  <c r="X1095" i="5"/>
  <c r="AE1095" i="5" s="1"/>
  <c r="X1096" i="5"/>
  <c r="AE1096" i="5" s="1"/>
  <c r="X1097" i="5"/>
  <c r="AE1097" i="5" s="1"/>
  <c r="X1098" i="5"/>
  <c r="AE1098" i="5" s="1"/>
  <c r="X1099" i="5"/>
  <c r="AE1099" i="5" s="1"/>
  <c r="X1100" i="5"/>
  <c r="AE1100" i="5" s="1"/>
  <c r="X1101" i="5"/>
  <c r="AE1101" i="5" s="1"/>
  <c r="X1102" i="5"/>
  <c r="AE1102" i="5" s="1"/>
  <c r="X1105" i="5"/>
  <c r="AE1105" i="5" s="1"/>
  <c r="X1106" i="5"/>
  <c r="AE1106" i="5" s="1"/>
  <c r="X1107" i="5"/>
  <c r="AE1107" i="5" s="1"/>
  <c r="X1108" i="5"/>
  <c r="AE1108" i="5" s="1"/>
  <c r="X1109" i="5"/>
  <c r="AE1109" i="5" s="1"/>
  <c r="X1110" i="5"/>
  <c r="AE1110" i="5" s="1"/>
  <c r="X1111" i="5"/>
  <c r="AE1111" i="5" s="1"/>
  <c r="X1112" i="5"/>
  <c r="AE1112" i="5" s="1"/>
  <c r="X1114" i="5"/>
  <c r="AE1114" i="5" s="1"/>
  <c r="X1115" i="5"/>
  <c r="AE1115" i="5" s="1"/>
  <c r="X1116" i="5"/>
  <c r="AE1116" i="5" s="1"/>
  <c r="X1117" i="5"/>
  <c r="AE1117" i="5" s="1"/>
  <c r="X1118" i="5"/>
  <c r="AE1118" i="5" s="1"/>
  <c r="X1119" i="5"/>
  <c r="AE1119" i="5" s="1"/>
  <c r="X1120" i="5"/>
  <c r="AE1120" i="5" s="1"/>
  <c r="X1121" i="5"/>
  <c r="AE1121" i="5" s="1"/>
  <c r="X1122" i="5"/>
  <c r="AE1122" i="5" s="1"/>
  <c r="X1123" i="5"/>
  <c r="AE1123" i="5" s="1"/>
  <c r="X1124" i="5"/>
  <c r="AE1124" i="5" s="1"/>
  <c r="X1125" i="5"/>
  <c r="AE1125" i="5" s="1"/>
  <c r="X1128" i="5"/>
  <c r="AE1128" i="5" s="1"/>
  <c r="X1129" i="5"/>
  <c r="AE1129" i="5" s="1"/>
  <c r="X1130" i="5"/>
  <c r="AE1130" i="5" s="1"/>
  <c r="X1131" i="5"/>
  <c r="AE1131" i="5" s="1"/>
  <c r="X1132" i="5"/>
  <c r="AE1132" i="5" s="1"/>
  <c r="X1133" i="5"/>
  <c r="AE1133" i="5" s="1"/>
  <c r="X1134" i="5"/>
  <c r="AE1134" i="5" s="1"/>
  <c r="X1135" i="5"/>
  <c r="AE1135" i="5" s="1"/>
  <c r="X1139" i="5"/>
  <c r="AE1139" i="5" s="1"/>
  <c r="X1140" i="5"/>
  <c r="AE1140" i="5" s="1"/>
  <c r="X1141" i="5"/>
  <c r="AE1141" i="5" s="1"/>
  <c r="X1142" i="5"/>
  <c r="AE1142" i="5" s="1"/>
  <c r="X1143" i="5"/>
  <c r="AE1143" i="5" s="1"/>
  <c r="X1144" i="5"/>
  <c r="AE1144" i="5" s="1"/>
  <c r="X1145" i="5"/>
  <c r="AE1145" i="5" s="1"/>
  <c r="X1146" i="5"/>
  <c r="AE1146" i="5" s="1"/>
  <c r="X1147" i="5"/>
  <c r="AE1147" i="5" s="1"/>
  <c r="X1148" i="5"/>
  <c r="AE1148" i="5" s="1"/>
  <c r="X1149" i="5"/>
  <c r="AE1149" i="5" s="1"/>
  <c r="X1150" i="5"/>
  <c r="AE1150" i="5" s="1"/>
  <c r="X1151" i="5"/>
  <c r="AE1151" i="5" s="1"/>
  <c r="X1152" i="5"/>
  <c r="AE1152" i="5" s="1"/>
  <c r="X1153" i="5"/>
  <c r="AE1153" i="5" s="1"/>
  <c r="X1157" i="5"/>
  <c r="AE1157" i="5" s="1"/>
  <c r="X1158" i="5"/>
  <c r="AE1158" i="5" s="1"/>
  <c r="X1159" i="5"/>
  <c r="AE1159" i="5" s="1"/>
  <c r="X1160" i="5"/>
  <c r="AE1160" i="5" s="1"/>
  <c r="X1161" i="5"/>
  <c r="AE1161" i="5" s="1"/>
  <c r="X1162" i="5"/>
  <c r="AE1162" i="5" s="1"/>
  <c r="X1164" i="5"/>
  <c r="AE1164" i="5" s="1"/>
  <c r="X1166" i="5"/>
  <c r="AE1166" i="5" s="1"/>
  <c r="X1167" i="5"/>
  <c r="AE1167" i="5" s="1"/>
  <c r="X1168" i="5"/>
  <c r="AE1168" i="5" s="1"/>
  <c r="X1169" i="5"/>
  <c r="AE1169" i="5" s="1"/>
  <c r="X1170" i="5"/>
  <c r="AE1170" i="5" s="1"/>
  <c r="X1171" i="5"/>
  <c r="AE1171" i="5" s="1"/>
  <c r="X1172" i="5"/>
  <c r="AE1172" i="5" s="1"/>
  <c r="X1173" i="5"/>
  <c r="AE1173" i="5" s="1"/>
  <c r="X1176" i="5"/>
  <c r="AE1176" i="5" s="1"/>
  <c r="X1177" i="5"/>
  <c r="AE1177" i="5" s="1"/>
  <c r="X1178" i="5"/>
  <c r="AE1178" i="5" s="1"/>
  <c r="X1179" i="5"/>
  <c r="AE1179" i="5" s="1"/>
  <c r="X1180" i="5"/>
  <c r="AE1180" i="5" s="1"/>
  <c r="X1181" i="5"/>
  <c r="AE1181" i="5" s="1"/>
  <c r="X1182" i="5"/>
  <c r="AE1182" i="5" s="1"/>
  <c r="X1183" i="5"/>
  <c r="AE1183" i="5" s="1"/>
  <c r="X1191" i="5"/>
  <c r="AE1191" i="5" s="1"/>
  <c r="X1192" i="5"/>
  <c r="AE1192" i="5" s="1"/>
  <c r="X1193" i="5"/>
  <c r="AE1193" i="5" s="1"/>
  <c r="X1194" i="5"/>
  <c r="AE1194" i="5" s="1"/>
  <c r="X1196" i="5"/>
  <c r="AE1196" i="5" s="1"/>
  <c r="X1200" i="5"/>
  <c r="AE1200" i="5" s="1"/>
  <c r="X1201" i="5"/>
  <c r="AE1201" i="5" s="1"/>
  <c r="X1202" i="5"/>
  <c r="AE1202" i="5" s="1"/>
  <c r="X1204" i="5"/>
  <c r="AE1204" i="5" s="1"/>
  <c r="X1205" i="5"/>
  <c r="AE1205" i="5" s="1"/>
  <c r="X1207" i="5"/>
  <c r="AE1207" i="5" s="1"/>
  <c r="X1208" i="5"/>
  <c r="AE1208" i="5" s="1"/>
  <c r="X1209" i="5"/>
  <c r="AE1209" i="5" s="1"/>
  <c r="X1210" i="5"/>
  <c r="AE1210" i="5" s="1"/>
  <c r="X1211" i="5"/>
  <c r="AE1211" i="5" s="1"/>
  <c r="X1212" i="5"/>
  <c r="AE1212" i="5" s="1"/>
  <c r="X1214" i="5"/>
  <c r="AE1214" i="5" s="1"/>
  <c r="X1215" i="5"/>
  <c r="AE1215" i="5" s="1"/>
  <c r="X1216" i="5"/>
  <c r="AE1216" i="5" s="1"/>
  <c r="X1217" i="5"/>
  <c r="AE1217" i="5" s="1"/>
  <c r="X1218" i="5"/>
  <c r="AE1218" i="5" s="1"/>
  <c r="AE1219" i="5"/>
  <c r="AE1220" i="5"/>
  <c r="AE1224" i="5"/>
  <c r="AE1225" i="5"/>
  <c r="AE1226" i="5"/>
  <c r="AE1227" i="5"/>
  <c r="AE1228" i="5"/>
  <c r="X1233" i="5"/>
  <c r="AE1233" i="5" s="1"/>
  <c r="X1234" i="5"/>
  <c r="AE1234" i="5" s="1"/>
  <c r="X1235" i="5"/>
  <c r="AE1235" i="5" s="1"/>
  <c r="X1243" i="5"/>
  <c r="AE1243" i="5" s="1"/>
  <c r="X1244" i="5"/>
  <c r="AE1244" i="5" s="1"/>
  <c r="X1245" i="5"/>
  <c r="AE1245" i="5" s="1"/>
  <c r="X1246" i="5"/>
  <c r="AE1246" i="5" s="1"/>
  <c r="X1260" i="5"/>
  <c r="AE1260" i="5" s="1"/>
  <c r="X1261" i="5"/>
  <c r="AE1261" i="5" s="1"/>
  <c r="X1262" i="5"/>
  <c r="AE1262" i="5" s="1"/>
  <c r="X1263" i="5"/>
  <c r="AE1263" i="5" s="1"/>
  <c r="X1264" i="5"/>
  <c r="AE1264" i="5" s="1"/>
  <c r="X1268" i="5"/>
  <c r="AE1268" i="5" s="1"/>
  <c r="X1269" i="5"/>
  <c r="AE1269" i="5" s="1"/>
  <c r="X1270" i="5"/>
  <c r="AE1270" i="5" s="1"/>
  <c r="X1271" i="5"/>
  <c r="AE1271" i="5" s="1"/>
  <c r="X1272" i="5"/>
  <c r="AE1272" i="5" s="1"/>
  <c r="X1274" i="5"/>
  <c r="AE1274" i="5" s="1"/>
  <c r="X1276" i="5"/>
  <c r="AE1276" i="5" s="1"/>
  <c r="X1277" i="5"/>
  <c r="AE1277" i="5" s="1"/>
  <c r="X1278" i="5"/>
  <c r="AE1278" i="5" s="1"/>
  <c r="X1279" i="5"/>
  <c r="AE1279" i="5" s="1"/>
  <c r="X1280" i="5"/>
  <c r="AE1280" i="5" s="1"/>
  <c r="X1281" i="5"/>
  <c r="AE1281" i="5" s="1"/>
  <c r="X1282" i="5"/>
  <c r="AE1282" i="5" s="1"/>
  <c r="X1283" i="5"/>
  <c r="AE1283" i="5" s="1"/>
  <c r="X1284" i="5"/>
  <c r="AE1284" i="5" s="1"/>
  <c r="X1285" i="5"/>
  <c r="AE1285" i="5" s="1"/>
  <c r="X1286" i="5"/>
  <c r="AE1286" i="5" s="1"/>
  <c r="X1287" i="5"/>
  <c r="AE1287" i="5" s="1"/>
  <c r="X1288" i="5"/>
  <c r="AE1288" i="5" s="1"/>
  <c r="X1289" i="5"/>
  <c r="AE1289" i="5" s="1"/>
  <c r="X1290" i="5"/>
  <c r="AE1290" i="5" s="1"/>
  <c r="X1291" i="5"/>
  <c r="AE1291" i="5" s="1"/>
  <c r="X1292" i="5"/>
  <c r="AE1292" i="5" s="1"/>
  <c r="X1293" i="5"/>
  <c r="AE1293" i="5" s="1"/>
  <c r="X1294" i="5"/>
  <c r="AE1294" i="5" s="1"/>
  <c r="X1295" i="5"/>
  <c r="AE1295" i="5" s="1"/>
  <c r="X1296" i="5"/>
  <c r="AE1296" i="5" s="1"/>
  <c r="X1297" i="5"/>
  <c r="AE1297" i="5" s="1"/>
  <c r="X1298" i="5"/>
  <c r="AE1298" i="5" s="1"/>
  <c r="AE1300" i="5"/>
  <c r="AE1301" i="5"/>
  <c r="AE1302" i="5"/>
  <c r="AE1303" i="5"/>
  <c r="AE1304" i="5"/>
  <c r="AE1305" i="5"/>
  <c r="AE1307" i="5"/>
  <c r="AE1308" i="5"/>
  <c r="AE1309" i="5"/>
  <c r="AE1310" i="5"/>
  <c r="AE1311" i="5"/>
  <c r="AE1312" i="5"/>
  <c r="AE1313" i="5"/>
  <c r="AE1314" i="5"/>
  <c r="AE1315" i="5"/>
  <c r="AE1316" i="5"/>
  <c r="AE1317" i="5"/>
  <c r="AE1318" i="5"/>
  <c r="AE1320" i="5"/>
  <c r="AE1321" i="5"/>
  <c r="AE1322" i="5"/>
  <c r="AE1323" i="5"/>
  <c r="AE1324" i="5"/>
  <c r="AE1325" i="5"/>
  <c r="AE1326" i="5"/>
  <c r="AE1327" i="5"/>
  <c r="AE1328" i="5"/>
  <c r="AE1329" i="5"/>
  <c r="AE1330" i="5"/>
  <c r="AE1331" i="5"/>
  <c r="AE1332" i="5"/>
  <c r="AE1333" i="5"/>
  <c r="AE1334" i="5"/>
  <c r="AE1335" i="5"/>
  <c r="AE1336" i="5"/>
  <c r="AE1337" i="5"/>
  <c r="AE1338" i="5"/>
  <c r="AE1339" i="5"/>
  <c r="AE1340" i="5"/>
  <c r="AE1341" i="5"/>
  <c r="AE1342" i="5"/>
  <c r="AE1343" i="5"/>
  <c r="AE1344" i="5"/>
  <c r="AE1345" i="5"/>
  <c r="AE1346" i="5"/>
  <c r="AE1349" i="5"/>
  <c r="AE1350" i="5"/>
  <c r="AE1351" i="5"/>
  <c r="AE1352" i="5"/>
  <c r="AE1353" i="5"/>
  <c r="AE1354" i="5"/>
  <c r="AE1355" i="5"/>
  <c r="AE1356" i="5"/>
  <c r="AE1357" i="5"/>
  <c r="AE1358" i="5"/>
  <c r="AE1359" i="5"/>
  <c r="AE1360" i="5"/>
  <c r="AE1361" i="5"/>
  <c r="AE1363" i="5"/>
  <c r="AE1364" i="5"/>
  <c r="AE1365" i="5"/>
  <c r="AE1366" i="5"/>
  <c r="AE1367" i="5"/>
  <c r="AE1368" i="5"/>
  <c r="AE1371" i="5"/>
  <c r="AE1372" i="5"/>
  <c r="AE1373" i="5"/>
  <c r="AE1379" i="5"/>
  <c r="AE1380" i="5"/>
  <c r="AE1381" i="5"/>
  <c r="AE1383" i="5"/>
  <c r="AE1384" i="5"/>
  <c r="AE1385" i="5"/>
  <c r="AE1387" i="5"/>
  <c r="AE1388" i="5"/>
  <c r="AE1389" i="5"/>
  <c r="AE1390" i="5"/>
  <c r="AE1391" i="5"/>
  <c r="AE1392" i="5"/>
  <c r="AE1393" i="5"/>
  <c r="AE1394" i="5"/>
  <c r="AE1395" i="5"/>
  <c r="AE1396" i="5"/>
  <c r="AE1400" i="5"/>
  <c r="AE1401" i="5"/>
  <c r="AE1403" i="5"/>
  <c r="AE1404" i="5"/>
  <c r="AE1405" i="5"/>
  <c r="AE1406" i="5"/>
  <c r="AE1407" i="5"/>
  <c r="AE1408" i="5"/>
  <c r="AE1409" i="5"/>
  <c r="AE1412" i="5"/>
  <c r="AE1413" i="5"/>
  <c r="AE1414" i="5"/>
  <c r="AE1415" i="5"/>
  <c r="AE1416" i="5"/>
  <c r="AE1417" i="5"/>
  <c r="AE1418" i="5"/>
  <c r="AE1419" i="5"/>
  <c r="AE1420" i="5"/>
  <c r="AE1421" i="5"/>
  <c r="AE1422" i="5"/>
  <c r="AE1423" i="5"/>
  <c r="AE1424" i="5"/>
  <c r="AE1425" i="5"/>
  <c r="AE1426" i="5"/>
  <c r="AE1427" i="5"/>
  <c r="AE1428" i="5"/>
  <c r="AE1429" i="5"/>
  <c r="AE1430" i="5"/>
  <c r="AE1431" i="5"/>
  <c r="AE1432" i="5"/>
  <c r="AE1433" i="5"/>
  <c r="AE1434" i="5"/>
  <c r="AE1435" i="5"/>
  <c r="AE1437" i="5"/>
  <c r="AE1438" i="5"/>
  <c r="AE1439" i="5"/>
  <c r="AE1440" i="5"/>
  <c r="AE1442" i="5"/>
  <c r="AE1443" i="5"/>
  <c r="AE1444" i="5"/>
  <c r="AE1445" i="5"/>
  <c r="AE1446" i="5"/>
  <c r="AE1447" i="5"/>
  <c r="AE1448" i="5"/>
  <c r="AE1449" i="5"/>
  <c r="AE1450" i="5"/>
  <c r="AE1451" i="5"/>
  <c r="AE1453" i="5"/>
  <c r="AE1454" i="5"/>
  <c r="AE1455" i="5"/>
  <c r="AE1456" i="5"/>
  <c r="AE1457" i="5"/>
  <c r="AE1458" i="5"/>
  <c r="AE1459" i="5"/>
  <c r="AE1460" i="5"/>
  <c r="AE1461" i="5"/>
  <c r="AE1463" i="5"/>
  <c r="AE1464" i="5"/>
  <c r="AE1467" i="5"/>
  <c r="AE1468" i="5"/>
  <c r="AE1469" i="5"/>
  <c r="AE1470" i="5"/>
  <c r="AE1471" i="5"/>
  <c r="AE1474" i="5"/>
  <c r="AE1475" i="5"/>
  <c r="AE1476" i="5"/>
  <c r="AE1477" i="5"/>
  <c r="AE1478" i="5"/>
  <c r="AE1480" i="5"/>
  <c r="AE1481" i="5"/>
  <c r="AE1488" i="5"/>
  <c r="AE1489" i="5"/>
  <c r="AE1490" i="5"/>
  <c r="AE1492" i="5"/>
  <c r="AE1493" i="5"/>
  <c r="AE1494" i="5"/>
  <c r="AE1495" i="5"/>
  <c r="AE1496" i="5"/>
  <c r="AE1497" i="5"/>
  <c r="AE1501" i="5"/>
  <c r="AE1502" i="5"/>
  <c r="AE1504" i="5"/>
  <c r="AE1505" i="5"/>
  <c r="AE1510" i="5"/>
  <c r="AE1512" i="5"/>
  <c r="AE1513" i="5"/>
  <c r="AE1514" i="5"/>
  <c r="AE1520" i="5"/>
  <c r="AE1521" i="5"/>
  <c r="AE1522" i="5"/>
  <c r="AE1524" i="5"/>
  <c r="AE1528" i="5"/>
  <c r="AE1529" i="5"/>
  <c r="AE1530" i="5"/>
  <c r="AE1531" i="5"/>
  <c r="AE1532" i="5"/>
  <c r="AE1537" i="5"/>
  <c r="AE1538" i="5"/>
  <c r="AE1539" i="5"/>
  <c r="AE1540" i="5"/>
  <c r="AE1541" i="5"/>
  <c r="AE1542" i="5"/>
  <c r="AE1543" i="5"/>
  <c r="AE1544" i="5"/>
  <c r="AE1545" i="5"/>
  <c r="AE1551" i="5"/>
  <c r="AE1552" i="5"/>
  <c r="AE1553" i="5"/>
  <c r="AE1554" i="5"/>
  <c r="AE1558" i="5"/>
  <c r="AE1559" i="5"/>
  <c r="AE1564" i="5"/>
  <c r="AE1565" i="5"/>
  <c r="AE1569" i="5"/>
  <c r="AE1570" i="5"/>
  <c r="AE1571" i="5"/>
  <c r="AE1574" i="5"/>
  <c r="AE1575" i="5"/>
  <c r="AE1576" i="5"/>
  <c r="AE1577" i="5"/>
  <c r="AE1578" i="5"/>
  <c r="AE1582" i="5"/>
  <c r="AE1583" i="5"/>
  <c r="AE1584" i="5"/>
  <c r="AE1585" i="5"/>
  <c r="AE1586" i="5"/>
  <c r="AE1587" i="5"/>
  <c r="AE1589" i="5"/>
  <c r="AE1590" i="5"/>
  <c r="AE1591" i="5"/>
  <c r="AE1593" i="5"/>
  <c r="AE1594" i="5"/>
  <c r="AE1595" i="5"/>
  <c r="AE1596" i="5"/>
  <c r="AE1597" i="5"/>
  <c r="AE1598" i="5"/>
  <c r="AE1599" i="5"/>
  <c r="AE1603" i="5"/>
  <c r="AE1604" i="5"/>
  <c r="AE1605" i="5"/>
  <c r="AE1606" i="5"/>
  <c r="AE1610" i="5"/>
  <c r="AE1611" i="5"/>
  <c r="AE1612" i="5"/>
  <c r="AE1613" i="5"/>
  <c r="AE1614" i="5"/>
  <c r="AE1615" i="5"/>
  <c r="AE1616" i="5"/>
  <c r="AE1620" i="5"/>
  <c r="AE1621" i="5"/>
  <c r="AE1622" i="5"/>
  <c r="AE1623" i="5"/>
  <c r="AE1629" i="5"/>
  <c r="AE1630" i="5"/>
  <c r="AE1631" i="5"/>
  <c r="AE1632" i="5"/>
  <c r="AE1633" i="5"/>
  <c r="AE1635" i="5"/>
  <c r="AE1640" i="5"/>
  <c r="AE1641" i="5"/>
  <c r="AE1642" i="5"/>
  <c r="AE1643" i="5"/>
  <c r="AE1644" i="5"/>
  <c r="AE1645" i="5"/>
  <c r="AE1646" i="5"/>
  <c r="AE1648" i="5"/>
  <c r="AE1652" i="5"/>
  <c r="AE1653" i="5"/>
  <c r="AE1654" i="5"/>
  <c r="AE1655" i="5"/>
  <c r="AE1657" i="5"/>
  <c r="AE1658" i="5"/>
  <c r="AE1660" i="5"/>
  <c r="AE1661" i="5"/>
  <c r="AE1662" i="5"/>
  <c r="AE1663" i="5"/>
  <c r="AE1668" i="5"/>
  <c r="AE1669" i="5"/>
  <c r="AE1670" i="5"/>
  <c r="AE1671" i="5"/>
  <c r="AE1672" i="5"/>
  <c r="AE1673" i="5"/>
  <c r="AE1674" i="5"/>
  <c r="AE1675" i="5"/>
  <c r="AE1676" i="5"/>
  <c r="AE1677" i="5"/>
  <c r="AE1678" i="5"/>
  <c r="AE1679" i="5"/>
  <c r="AE1680" i="5"/>
  <c r="AE1681" i="5"/>
  <c r="AE1682" i="5"/>
  <c r="AE1683" i="5"/>
  <c r="AE1684" i="5"/>
  <c r="AE1685" i="5"/>
  <c r="AE1687" i="5"/>
  <c r="AE1692" i="5"/>
  <c r="AE1693" i="5"/>
  <c r="AE1694" i="5"/>
  <c r="AE1695" i="5"/>
  <c r="AE1696" i="5"/>
  <c r="AE1697" i="5"/>
  <c r="AE1698" i="5"/>
  <c r="AE1699" i="5"/>
  <c r="AE1700" i="5"/>
  <c r="AE1701" i="5"/>
  <c r="AE1702" i="5"/>
  <c r="AE1703" i="5"/>
  <c r="AE1704" i="5"/>
  <c r="AE1705" i="5"/>
  <c r="AE1706" i="5"/>
  <c r="AE1708" i="5"/>
  <c r="AE1709" i="5"/>
  <c r="AE1710" i="5"/>
  <c r="AE1711" i="5"/>
  <c r="AE1713" i="5"/>
  <c r="AE1716" i="5"/>
  <c r="AE1717" i="5"/>
  <c r="AE1718" i="5"/>
  <c r="AE1721" i="5"/>
  <c r="AE1722" i="5"/>
  <c r="AE1723" i="5"/>
  <c r="AE1724" i="5"/>
  <c r="AE1725" i="5"/>
  <c r="AE1726" i="5"/>
  <c r="AE1727" i="5"/>
  <c r="AE1728" i="5"/>
  <c r="AE1729" i="5"/>
  <c r="AE1730" i="5"/>
  <c r="AE1731" i="5"/>
  <c r="AE1732" i="5"/>
  <c r="AE1733" i="5"/>
  <c r="AE1734" i="5"/>
  <c r="AE1735" i="5"/>
  <c r="AE1736" i="5"/>
  <c r="AE1737" i="5"/>
  <c r="AE1738" i="5"/>
  <c r="AE1739" i="5"/>
  <c r="AE1740" i="5"/>
  <c r="AE1741" i="5"/>
  <c r="AE1742" i="5"/>
  <c r="AE1743" i="5"/>
  <c r="AE1744" i="5"/>
  <c r="AE1745" i="5"/>
  <c r="AE1746" i="5"/>
  <c r="AE1747" i="5"/>
  <c r="AE1748" i="5"/>
  <c r="AE1749" i="5"/>
  <c r="AE1750" i="5"/>
  <c r="AE1751" i="5"/>
  <c r="AE1752" i="5"/>
  <c r="AE1753" i="5"/>
  <c r="AE1754" i="5"/>
  <c r="AE1755" i="5"/>
  <c r="AE1756" i="5"/>
  <c r="AE1757" i="5"/>
  <c r="AE1758" i="5"/>
  <c r="AE1759" i="5"/>
  <c r="AE1760" i="5"/>
  <c r="AE1761" i="5"/>
  <c r="AE1762" i="5"/>
  <c r="AE1763" i="5"/>
  <c r="AE1764" i="5"/>
  <c r="AE1765" i="5"/>
  <c r="AE1766" i="5"/>
  <c r="AE1767" i="5"/>
  <c r="AE1768" i="5"/>
  <c r="AE1769" i="5"/>
  <c r="AE1770" i="5"/>
  <c r="AE1771" i="5"/>
  <c r="AE1772" i="5"/>
  <c r="AE1773" i="5"/>
  <c r="AE1774" i="5"/>
  <c r="AE1775" i="5"/>
  <c r="AE1776" i="5"/>
  <c r="AE1779" i="5"/>
  <c r="AE1780" i="5"/>
  <c r="AE1781" i="5"/>
  <c r="AE1782" i="5"/>
  <c r="AE1783" i="5"/>
  <c r="AE1784" i="5"/>
  <c r="AE1785" i="5"/>
  <c r="AE1786" i="5"/>
  <c r="AE1787" i="5"/>
  <c r="AE1788" i="5"/>
  <c r="AE1789" i="5"/>
  <c r="AE1790" i="5"/>
  <c r="AE1791" i="5"/>
  <c r="AE1792" i="5"/>
  <c r="AE1793" i="5"/>
  <c r="AE1794" i="5"/>
  <c r="AE1795" i="5"/>
  <c r="AE1796" i="5"/>
  <c r="AE1797" i="5"/>
  <c r="AE1798" i="5"/>
  <c r="AE1799" i="5"/>
  <c r="AE1800" i="5"/>
  <c r="AE1801" i="5"/>
  <c r="AE1802" i="5"/>
  <c r="AE1803" i="5"/>
  <c r="AE1804" i="5"/>
  <c r="AE1805" i="5"/>
  <c r="AE1806" i="5"/>
  <c r="AE1807" i="5"/>
  <c r="AE1808" i="5"/>
  <c r="AE1809" i="5"/>
  <c r="AE1810" i="5"/>
  <c r="AE1811" i="5"/>
  <c r="AE1812" i="5"/>
  <c r="AE1813" i="5"/>
  <c r="AE1814" i="5"/>
  <c r="AE1815" i="5"/>
  <c r="AE1816" i="5"/>
  <c r="AE1817" i="5"/>
  <c r="AE1818" i="5"/>
  <c r="AE1819" i="5"/>
  <c r="AE1820" i="5"/>
  <c r="AE1821" i="5"/>
  <c r="AE1822" i="5"/>
  <c r="AE1823" i="5"/>
  <c r="AE1824" i="5"/>
  <c r="AE1825" i="5"/>
  <c r="AE1826" i="5"/>
  <c r="AE1827" i="5"/>
  <c r="AE1828" i="5"/>
  <c r="AE1829" i="5"/>
  <c r="AE1830" i="5"/>
  <c r="AE1831" i="5"/>
  <c r="AE1832" i="5"/>
  <c r="AE1833" i="5"/>
  <c r="AE1834" i="5"/>
  <c r="AE1835" i="5"/>
  <c r="AE1836" i="5"/>
  <c r="AE1837" i="5"/>
  <c r="AE1838" i="5"/>
  <c r="AE1839" i="5"/>
  <c r="AE1840" i="5"/>
  <c r="AE1841" i="5"/>
  <c r="AE1842" i="5"/>
  <c r="AE1843" i="5"/>
  <c r="AE1844" i="5"/>
  <c r="AE1845" i="5"/>
  <c r="AE1846" i="5"/>
  <c r="AE1847" i="5"/>
  <c r="AE1848" i="5"/>
  <c r="AE1849" i="5"/>
  <c r="AE1850" i="5"/>
  <c r="AE1851" i="5"/>
  <c r="AE1852" i="5"/>
  <c r="AE1853" i="5"/>
  <c r="AE1854" i="5"/>
  <c r="AE1855" i="5"/>
  <c r="AE1856" i="5"/>
  <c r="AE1857" i="5"/>
  <c r="AE1858" i="5"/>
  <c r="AE1859" i="5"/>
  <c r="AE1860" i="5"/>
  <c r="AE1861" i="5"/>
  <c r="AE1862" i="5"/>
  <c r="AE1863" i="5"/>
  <c r="AE1864" i="5"/>
  <c r="AE1865" i="5"/>
  <c r="AE1866" i="5"/>
  <c r="AE1867" i="5"/>
  <c r="AE1868" i="5"/>
  <c r="AE1869" i="5"/>
  <c r="AE1870" i="5"/>
  <c r="AE1871" i="5"/>
  <c r="AE1872" i="5"/>
  <c r="AE1874" i="5"/>
  <c r="AE1875" i="5"/>
  <c r="AE1876" i="5"/>
  <c r="AE1877" i="5"/>
  <c r="AE1878" i="5"/>
  <c r="AE1879" i="5"/>
  <c r="AE1880" i="5"/>
  <c r="AE1881" i="5"/>
  <c r="AE1882" i="5"/>
  <c r="AE1883" i="5"/>
  <c r="AE1884" i="5"/>
  <c r="AE1885" i="5"/>
  <c r="AE1886" i="5"/>
  <c r="AE1887" i="5"/>
  <c r="AE1888" i="5"/>
  <c r="AE1890" i="5"/>
  <c r="AE1891" i="5"/>
  <c r="AE1892" i="5"/>
  <c r="AE1893" i="5"/>
  <c r="AE1894" i="5"/>
  <c r="AE1895" i="5"/>
  <c r="AE1896" i="5"/>
  <c r="AE1897" i="5"/>
  <c r="AE1898" i="5"/>
  <c r="AE1899" i="5"/>
  <c r="AE1900" i="5"/>
  <c r="AE1904" i="5"/>
  <c r="AE1905" i="5"/>
  <c r="AE1906" i="5"/>
  <c r="AE1907" i="5"/>
  <c r="AE1908" i="5"/>
  <c r="AE1909" i="5"/>
  <c r="AE1910" i="5"/>
  <c r="AE1911" i="5"/>
  <c r="AE1912" i="5"/>
  <c r="AE1913" i="5"/>
  <c r="AE1914" i="5"/>
  <c r="AE1915" i="5"/>
  <c r="AE1916" i="5"/>
  <c r="AE1917" i="5"/>
  <c r="AE1918" i="5"/>
  <c r="AE1919" i="5"/>
  <c r="AE1920" i="5"/>
  <c r="AE1921" i="5"/>
  <c r="AE1922" i="5"/>
  <c r="AE1923" i="5"/>
  <c r="AE1924" i="5"/>
  <c r="AE1925" i="5"/>
  <c r="AE1926" i="5"/>
  <c r="AE1927" i="5"/>
  <c r="AE1928" i="5"/>
  <c r="AE1929" i="5"/>
  <c r="AE1930" i="5"/>
  <c r="AE1931" i="5"/>
  <c r="AE1932" i="5"/>
  <c r="AE1933" i="5"/>
  <c r="AE1934" i="5"/>
  <c r="AE1935" i="5"/>
  <c r="AE1936" i="5"/>
  <c r="AE1937" i="5"/>
  <c r="AE1938" i="5"/>
  <c r="AE1939" i="5"/>
  <c r="AE1940" i="5"/>
  <c r="AE1941" i="5"/>
  <c r="AE1942" i="5"/>
  <c r="AE1943" i="5"/>
  <c r="AE1944" i="5"/>
  <c r="AE1945" i="5"/>
  <c r="AE1946" i="5"/>
  <c r="AE1947" i="5"/>
  <c r="AE1948" i="5"/>
  <c r="AE1949" i="5"/>
  <c r="AE1950" i="5"/>
  <c r="AE1951" i="5"/>
  <c r="AE1952" i="5"/>
  <c r="AE1953" i="5"/>
  <c r="AE1954" i="5"/>
  <c r="AE1955" i="5"/>
  <c r="AE1956" i="5"/>
  <c r="AE1957" i="5"/>
  <c r="AE1958" i="5"/>
  <c r="AE1959" i="5"/>
  <c r="AE1960" i="5"/>
  <c r="AE1961" i="5"/>
  <c r="AE1962" i="5"/>
  <c r="AE1963" i="5"/>
  <c r="AE1964" i="5"/>
  <c r="AE1965" i="5"/>
  <c r="AE1966" i="5"/>
  <c r="AE1967" i="5"/>
  <c r="AE1971" i="5"/>
  <c r="AE1972" i="5"/>
  <c r="AE1973" i="5"/>
  <c r="AE1974" i="5"/>
  <c r="AE1975" i="5"/>
  <c r="AE1976" i="5"/>
  <c r="AE1977" i="5"/>
  <c r="AE1978" i="5"/>
  <c r="AE1979" i="5"/>
  <c r="AE1981" i="5"/>
  <c r="AE1982" i="5"/>
  <c r="AE1983" i="5"/>
  <c r="AE1984" i="5"/>
  <c r="AE1985" i="5"/>
  <c r="AE1986" i="5"/>
  <c r="AE1987" i="5"/>
  <c r="AE1988" i="5"/>
  <c r="AE1989" i="5"/>
  <c r="AE1992" i="5"/>
  <c r="AE1993" i="5"/>
  <c r="AE1994" i="5"/>
  <c r="AE1995" i="5"/>
  <c r="AE1996" i="5"/>
  <c r="AE1997" i="5"/>
  <c r="AE1998" i="5"/>
  <c r="AE1999" i="5"/>
  <c r="AE2000" i="5"/>
  <c r="AE2001" i="5"/>
  <c r="AE2002" i="5"/>
  <c r="AE2003" i="5"/>
  <c r="AE2004" i="5"/>
  <c r="AE2005" i="5"/>
  <c r="AE2009" i="5"/>
  <c r="AE2014" i="5"/>
  <c r="AE2015" i="5"/>
  <c r="AE2016" i="5"/>
  <c r="AE2017" i="5"/>
  <c r="AE2018" i="5"/>
  <c r="AE2019" i="5"/>
  <c r="AE2020" i="5"/>
  <c r="AE2021" i="5"/>
  <c r="AE2022" i="5"/>
  <c r="AE2023" i="5"/>
  <c r="AE2024" i="5"/>
  <c r="AE2025" i="5"/>
  <c r="AE2026" i="5"/>
  <c r="AE2027" i="5"/>
  <c r="AE2029" i="5"/>
  <c r="AE2032" i="5"/>
  <c r="AE2033" i="5"/>
  <c r="AE2034" i="5"/>
  <c r="AE2035" i="5"/>
  <c r="AE2037" i="5"/>
  <c r="AE2038" i="5"/>
  <c r="AE2039" i="5"/>
  <c r="AE2040" i="5"/>
  <c r="AE2041" i="5"/>
  <c r="AE2042" i="5"/>
  <c r="AE2043" i="5"/>
  <c r="AE2044" i="5"/>
  <c r="AE2045" i="5"/>
  <c r="AE2046" i="5"/>
  <c r="AE2051" i="5"/>
  <c r="AE2052" i="5"/>
  <c r="AE2053" i="5"/>
  <c r="AE2059" i="5"/>
  <c r="AE2060" i="5"/>
  <c r="AE2061" i="5"/>
  <c r="AE2062" i="5"/>
  <c r="AE2063" i="5"/>
  <c r="AE2064" i="5"/>
  <c r="AE2065" i="5"/>
  <c r="AE2066" i="5"/>
  <c r="AE2067" i="5"/>
  <c r="AE2068" i="5"/>
  <c r="AE2069" i="5"/>
  <c r="AE2070" i="5"/>
  <c r="AE2071" i="5"/>
  <c r="AE2072" i="5"/>
  <c r="AE2073" i="5"/>
  <c r="AE2074" i="5"/>
  <c r="AE2075" i="5"/>
  <c r="AE2076" i="5"/>
  <c r="AE2077" i="5"/>
  <c r="AE2078" i="5"/>
  <c r="AE2079" i="5"/>
  <c r="AE2080" i="5"/>
  <c r="AE2081" i="5"/>
  <c r="AE2082" i="5"/>
  <c r="AE2083" i="5"/>
  <c r="AE2084" i="5"/>
  <c r="AE2085" i="5"/>
  <c r="AE2086" i="5"/>
  <c r="AE2087" i="5"/>
  <c r="AE2088" i="5"/>
  <c r="AE2089" i="5"/>
  <c r="AE2090" i="5"/>
  <c r="AE2091" i="5"/>
  <c r="AE2092" i="5"/>
  <c r="AE2093" i="5"/>
  <c r="AE2094" i="5"/>
  <c r="AE2095" i="5"/>
  <c r="AE2096" i="5"/>
  <c r="AE2097" i="5"/>
  <c r="AE2098" i="5"/>
  <c r="AE2099" i="5"/>
  <c r="AE2100" i="5"/>
  <c r="AE2101" i="5"/>
  <c r="AE2102" i="5"/>
  <c r="AE2103" i="5"/>
  <c r="AE2104" i="5"/>
  <c r="AE2105" i="5"/>
  <c r="AE2106" i="5"/>
  <c r="AE2107" i="5"/>
  <c r="AE2108" i="5"/>
  <c r="AE2109" i="5"/>
  <c r="AE2110" i="5"/>
  <c r="AE2111" i="5"/>
  <c r="AE2112" i="5"/>
  <c r="AE2113" i="5"/>
  <c r="AE2114" i="5"/>
  <c r="AE2115" i="5"/>
  <c r="AE2116" i="5"/>
  <c r="AE2117" i="5"/>
  <c r="AE2118" i="5"/>
  <c r="AE2119" i="5"/>
  <c r="AE2120" i="5"/>
  <c r="AE2121" i="5"/>
  <c r="AE2122" i="5"/>
  <c r="AE2123" i="5"/>
  <c r="AE2124" i="5"/>
  <c r="AE2125" i="5"/>
  <c r="AE2126" i="5"/>
  <c r="AE2127" i="5"/>
  <c r="AE2128" i="5"/>
  <c r="AE2129" i="5"/>
  <c r="AE2130" i="5"/>
  <c r="AE2131" i="5"/>
  <c r="AE2132" i="5"/>
  <c r="AE2133" i="5"/>
  <c r="AE2134" i="5"/>
  <c r="AE2135" i="5"/>
  <c r="AE2136" i="5"/>
  <c r="AE2137" i="5"/>
  <c r="AE2138" i="5"/>
  <c r="AE2139" i="5"/>
  <c r="AE2140" i="5"/>
  <c r="AE2141" i="5"/>
  <c r="AE2142" i="5"/>
  <c r="AE2143" i="5"/>
  <c r="AE2144" i="5"/>
  <c r="AE2145" i="5"/>
  <c r="AE2146" i="5"/>
  <c r="AE2147" i="5"/>
  <c r="AE2148" i="5"/>
  <c r="AE2149" i="5"/>
  <c r="AE2150" i="5"/>
  <c r="AE2151" i="5"/>
  <c r="AE2152" i="5"/>
  <c r="AE2153" i="5"/>
  <c r="AE2154" i="5"/>
  <c r="AE2155" i="5"/>
  <c r="AE2156" i="5"/>
  <c r="AE2157" i="5"/>
  <c r="AE2158" i="5"/>
  <c r="AE2159" i="5"/>
  <c r="AE2160" i="5"/>
  <c r="AE2161" i="5"/>
  <c r="AE2162" i="5"/>
  <c r="AE2163" i="5"/>
  <c r="AE2164" i="5"/>
  <c r="AE2165" i="5"/>
  <c r="AE2166" i="5"/>
  <c r="AE2167" i="5"/>
  <c r="AE2168" i="5"/>
  <c r="AE2169" i="5"/>
  <c r="AE2170" i="5"/>
  <c r="AE2171" i="5"/>
  <c r="AE2172" i="5"/>
  <c r="AE2173" i="5"/>
  <c r="AE2174" i="5"/>
  <c r="AE2175" i="5"/>
  <c r="AE2176" i="5"/>
  <c r="AE2177" i="5"/>
  <c r="AE2178" i="5"/>
  <c r="AE2179" i="5"/>
  <c r="AE2180" i="5"/>
  <c r="AE2181" i="5"/>
  <c r="AE2182" i="5"/>
  <c r="AE2183" i="5"/>
  <c r="AE2184" i="5"/>
  <c r="AE2185" i="5"/>
  <c r="AE2186" i="5"/>
  <c r="AE2187" i="5"/>
  <c r="AE2188" i="5"/>
  <c r="AE2189" i="5"/>
  <c r="AE2190" i="5"/>
  <c r="AE2191" i="5"/>
  <c r="AE2192" i="5"/>
  <c r="AE2193" i="5"/>
  <c r="AE2194" i="5"/>
  <c r="AE2195" i="5"/>
  <c r="AE2196" i="5"/>
  <c r="AE2197" i="5"/>
  <c r="AE2198" i="5"/>
  <c r="AE2199" i="5"/>
  <c r="AE2200" i="5"/>
  <c r="AE2201" i="5"/>
  <c r="AE2202" i="5"/>
  <c r="AE2203" i="5"/>
  <c r="AE2204" i="5"/>
  <c r="AE2205" i="5"/>
  <c r="AE2206" i="5"/>
  <c r="AE2207" i="5"/>
  <c r="AE2208" i="5"/>
  <c r="AE2209" i="5"/>
  <c r="AE2210" i="5"/>
  <c r="AE2211" i="5"/>
  <c r="AE2212" i="5"/>
  <c r="AE2213" i="5"/>
  <c r="AE2214" i="5"/>
  <c r="AE2215" i="5"/>
  <c r="AE2216" i="5"/>
  <c r="AE2217" i="5"/>
  <c r="AE2218" i="5"/>
  <c r="AE2219" i="5"/>
  <c r="AE2220" i="5"/>
  <c r="AE2221" i="5"/>
  <c r="AE2222" i="5"/>
  <c r="AE2223" i="5"/>
  <c r="AE2224" i="5"/>
  <c r="AE2225" i="5"/>
  <c r="AE2226" i="5"/>
  <c r="AE2227" i="5"/>
  <c r="AE2228" i="5"/>
  <c r="AE2229" i="5"/>
  <c r="AE2230" i="5"/>
  <c r="AE2231" i="5"/>
  <c r="AE2232" i="5"/>
  <c r="AE2233" i="5"/>
  <c r="AE2234" i="5"/>
  <c r="AE2235" i="5"/>
  <c r="AE2236" i="5"/>
  <c r="AE2237" i="5"/>
  <c r="AE2238" i="5"/>
  <c r="AE2239" i="5"/>
  <c r="AE2240" i="5"/>
  <c r="AE2241" i="5"/>
  <c r="AE2242" i="5"/>
  <c r="AE2243" i="5"/>
  <c r="AE2244" i="5"/>
  <c r="AE2245" i="5"/>
  <c r="AE2246" i="5"/>
  <c r="AE2247" i="5"/>
  <c r="AE2248" i="5"/>
  <c r="AE2249" i="5"/>
  <c r="AE2250" i="5"/>
  <c r="AE2251" i="5"/>
  <c r="AE2252" i="5"/>
  <c r="AE2253" i="5"/>
  <c r="AE2254" i="5"/>
  <c r="AE2255" i="5"/>
  <c r="AE2256" i="5"/>
  <c r="AE2257" i="5"/>
  <c r="AE2258" i="5"/>
  <c r="AE2259" i="5"/>
  <c r="AE2260" i="5"/>
  <c r="AE2261" i="5"/>
  <c r="AE2262" i="5"/>
  <c r="AE2263" i="5"/>
  <c r="AE2264" i="5"/>
  <c r="AE2265" i="5"/>
  <c r="AE2266" i="5"/>
  <c r="AE2267" i="5"/>
  <c r="AE2268" i="5"/>
  <c r="AE2269" i="5"/>
  <c r="AE2270" i="5"/>
  <c r="AE2271" i="5"/>
  <c r="AE2272" i="5"/>
  <c r="AE2273" i="5"/>
  <c r="AE2274" i="5"/>
  <c r="AE2275" i="5"/>
  <c r="AE2276" i="5"/>
  <c r="AE2277" i="5"/>
  <c r="AE2278" i="5"/>
  <c r="AE2279" i="5"/>
  <c r="AE2280" i="5"/>
  <c r="AE2281" i="5"/>
  <c r="AE2282" i="5"/>
  <c r="AE2283" i="5"/>
  <c r="AE2284" i="5"/>
  <c r="AE2285" i="5"/>
  <c r="AE2286" i="5"/>
  <c r="AE2287" i="5"/>
  <c r="AE2288" i="5"/>
  <c r="AE2289" i="5"/>
  <c r="AE2290" i="5"/>
  <c r="AE2291" i="5"/>
  <c r="AE2292" i="5"/>
  <c r="AE2293" i="5"/>
  <c r="AE2294" i="5"/>
  <c r="AE2295" i="5"/>
  <c r="AE2296" i="5"/>
  <c r="AE2297" i="5"/>
  <c r="AE2298" i="5"/>
  <c r="AE2299" i="5"/>
  <c r="AE2300" i="5"/>
  <c r="AE2301" i="5"/>
  <c r="AE2302" i="5"/>
  <c r="AE2303" i="5"/>
  <c r="AE2304" i="5"/>
  <c r="AE2305" i="5"/>
  <c r="AE2306" i="5"/>
  <c r="AE2307" i="5"/>
  <c r="AE2308" i="5"/>
  <c r="AE2309" i="5"/>
  <c r="AE2310" i="5"/>
  <c r="AE2311" i="5"/>
  <c r="AE2312" i="5"/>
  <c r="AE2313" i="5"/>
  <c r="AE2314" i="5"/>
  <c r="AE2315" i="5"/>
  <c r="AE2316" i="5"/>
  <c r="AE2317" i="5"/>
  <c r="AE2318" i="5"/>
  <c r="AE2319" i="5"/>
  <c r="AE2320" i="5"/>
  <c r="AE2321" i="5"/>
  <c r="AE2322" i="5"/>
  <c r="AE2323" i="5"/>
  <c r="AE2324" i="5"/>
  <c r="AE2325" i="5"/>
  <c r="AE2326" i="5"/>
  <c r="AE2327" i="5"/>
  <c r="AE2328" i="5"/>
  <c r="AE2329" i="5"/>
  <c r="AE2330" i="5"/>
  <c r="AE2331" i="5"/>
  <c r="AE2332" i="5"/>
  <c r="AE2333" i="5"/>
  <c r="AE2334" i="5"/>
  <c r="AE2335" i="5"/>
  <c r="AE2336" i="5"/>
  <c r="AE2337" i="5"/>
  <c r="AE2338" i="5"/>
  <c r="AE2339" i="5"/>
  <c r="AE2340" i="5"/>
  <c r="AE2341" i="5"/>
  <c r="AE2342" i="5"/>
  <c r="AE2343" i="5"/>
  <c r="AE2344" i="5"/>
  <c r="AE2345" i="5"/>
  <c r="AE2346" i="5"/>
  <c r="AE2347" i="5"/>
  <c r="AE2348" i="5"/>
  <c r="AE2349" i="5"/>
  <c r="AE2350" i="5"/>
  <c r="AE2351" i="5"/>
  <c r="AE2352" i="5"/>
  <c r="AE2353" i="5"/>
  <c r="AE2354" i="5"/>
  <c r="AE2355" i="5"/>
  <c r="AE2356" i="5"/>
  <c r="AE2357" i="5"/>
  <c r="AE2358" i="5"/>
  <c r="AE2359" i="5"/>
  <c r="AE2360" i="5"/>
  <c r="AE2361" i="5"/>
  <c r="AE2362" i="5"/>
  <c r="AE2363" i="5"/>
  <c r="AE2364" i="5"/>
  <c r="AE2365" i="5"/>
  <c r="AE2366" i="5"/>
  <c r="AE2367" i="5"/>
  <c r="AE2368" i="5"/>
  <c r="AE2369" i="5"/>
  <c r="AE2370" i="5"/>
  <c r="AE2371" i="5"/>
  <c r="AE2372" i="5"/>
  <c r="AE2373" i="5"/>
  <c r="AE2374" i="5"/>
  <c r="AE2375" i="5"/>
  <c r="AE2376" i="5"/>
  <c r="AE2377" i="5"/>
  <c r="AE2378" i="5"/>
  <c r="AE2379" i="5"/>
  <c r="AE2380" i="5"/>
  <c r="AE2381" i="5"/>
  <c r="AE2382" i="5"/>
  <c r="AE2383" i="5"/>
  <c r="AE2384" i="5"/>
  <c r="AE2385" i="5"/>
  <c r="AE2386" i="5"/>
  <c r="AE2387" i="5"/>
  <c r="AE2388" i="5"/>
  <c r="AE2389" i="5"/>
  <c r="AE2390" i="5"/>
  <c r="AE2391" i="5"/>
  <c r="AE2392" i="5"/>
  <c r="AE2393" i="5"/>
  <c r="AE2394" i="5"/>
  <c r="AE2395" i="5"/>
  <c r="AE2396" i="5"/>
  <c r="AE2397" i="5"/>
  <c r="AE2398" i="5"/>
  <c r="AE2399" i="5"/>
  <c r="AE2400" i="5"/>
  <c r="AE2401" i="5"/>
  <c r="AE2402" i="5"/>
  <c r="AE2403" i="5"/>
  <c r="AE2404" i="5"/>
  <c r="AE2405" i="5"/>
  <c r="AE2406" i="5"/>
  <c r="AE2407" i="5"/>
  <c r="AE2408" i="5"/>
  <c r="AE2409" i="5"/>
  <c r="AE2410" i="5"/>
  <c r="AE2411" i="5"/>
  <c r="AE2412" i="5"/>
  <c r="AE2413" i="5"/>
  <c r="AE2414" i="5"/>
  <c r="AE2415" i="5"/>
  <c r="AE2416" i="5"/>
  <c r="AE2417" i="5"/>
  <c r="AE2418" i="5"/>
  <c r="AE2419" i="5"/>
  <c r="AE2420" i="5"/>
  <c r="AE2421" i="5"/>
  <c r="AE2422" i="5"/>
  <c r="AE2423" i="5"/>
  <c r="AE2424" i="5"/>
  <c r="AE2425" i="5"/>
  <c r="AE2426" i="5"/>
  <c r="AE2427" i="5"/>
  <c r="AE2428" i="5"/>
  <c r="AE2429" i="5"/>
  <c r="AE2430" i="5"/>
  <c r="AE2431" i="5"/>
  <c r="AE2432" i="5"/>
  <c r="AE2433" i="5"/>
  <c r="AE2434" i="5"/>
  <c r="AE2435" i="5"/>
  <c r="AE2436" i="5"/>
  <c r="AE2437" i="5"/>
  <c r="AE2438" i="5"/>
  <c r="AE2439" i="5"/>
  <c r="AE2440" i="5"/>
  <c r="AE2441" i="5"/>
  <c r="AE2442" i="5"/>
  <c r="AE2443" i="5"/>
  <c r="AE2444" i="5"/>
  <c r="AE2445" i="5"/>
  <c r="AE2446" i="5"/>
  <c r="AE2447" i="5"/>
  <c r="AE2448" i="5"/>
  <c r="AE2449" i="5"/>
  <c r="AE2450" i="5"/>
  <c r="AE2451" i="5"/>
  <c r="AE2452" i="5"/>
  <c r="AE2453" i="5"/>
  <c r="AE2454" i="5"/>
  <c r="AE2455" i="5"/>
  <c r="AE2456" i="5"/>
  <c r="AE2457" i="5"/>
  <c r="AE2458" i="5"/>
  <c r="AE2459" i="5"/>
  <c r="AE2460" i="5"/>
  <c r="AE2461" i="5"/>
  <c r="AE2462" i="5"/>
  <c r="AE2463" i="5"/>
  <c r="AE2464" i="5"/>
  <c r="AE2465" i="5"/>
  <c r="AE2466" i="5"/>
  <c r="AE2467" i="5"/>
  <c r="AE2468" i="5"/>
  <c r="AE2469" i="5"/>
  <c r="AE2470" i="5"/>
  <c r="AE2471" i="5"/>
  <c r="AE2472" i="5"/>
  <c r="AE2473" i="5"/>
  <c r="AE2474" i="5"/>
  <c r="AE2475" i="5"/>
  <c r="AE2476" i="5"/>
  <c r="AE2477" i="5"/>
  <c r="AE2478" i="5"/>
  <c r="AE2479" i="5"/>
  <c r="AE2480" i="5"/>
  <c r="AE2481" i="5"/>
  <c r="AE2482" i="5"/>
  <c r="AE2483" i="5"/>
  <c r="AE2484" i="5"/>
  <c r="AE2485" i="5"/>
  <c r="AE2486" i="5"/>
  <c r="AE2487" i="5"/>
  <c r="AE2488" i="5"/>
  <c r="AE2489" i="5"/>
  <c r="AE2490" i="5"/>
  <c r="AE2491" i="5"/>
  <c r="AE2492" i="5"/>
  <c r="AE2493" i="5"/>
  <c r="AE2494" i="5"/>
  <c r="AE2495" i="5"/>
  <c r="AE2496" i="5"/>
  <c r="AE2497" i="5"/>
  <c r="AE2498" i="5"/>
  <c r="AE2499" i="5"/>
  <c r="AE2500" i="5"/>
  <c r="AE2501" i="5"/>
  <c r="AE2502" i="5"/>
  <c r="AE2503" i="5"/>
  <c r="AE2504" i="5"/>
  <c r="AE2505" i="5"/>
  <c r="AE2506" i="5"/>
  <c r="AE2507" i="5"/>
  <c r="AE2508" i="5"/>
  <c r="AE2509" i="5"/>
  <c r="AE2510" i="5"/>
  <c r="AE2511" i="5"/>
  <c r="AE2512" i="5"/>
  <c r="AE2513" i="5"/>
  <c r="AE2514" i="5"/>
  <c r="AE2515" i="5"/>
  <c r="AE2516" i="5"/>
  <c r="AE2517" i="5"/>
  <c r="AE2518" i="5"/>
  <c r="AE2519" i="5"/>
  <c r="AE2520" i="5"/>
  <c r="AE2521" i="5"/>
  <c r="AE2522" i="5"/>
  <c r="AE2523" i="5"/>
  <c r="AE2524" i="5"/>
  <c r="AE2525" i="5"/>
  <c r="AE2526" i="5"/>
  <c r="AE2527" i="5"/>
  <c r="AE2528" i="5"/>
  <c r="AE2529" i="5"/>
  <c r="AE2530" i="5"/>
  <c r="AE2531" i="5"/>
  <c r="AE2532" i="5"/>
  <c r="AE2533" i="5"/>
  <c r="AE2534" i="5"/>
  <c r="AE2535" i="5"/>
  <c r="AE2536" i="5"/>
  <c r="AE2537" i="5"/>
  <c r="AE2538" i="5"/>
  <c r="AE2539" i="5"/>
  <c r="AE2540" i="5"/>
  <c r="AE2541" i="5"/>
  <c r="AE2542" i="5"/>
  <c r="AE2543" i="5"/>
  <c r="AE2544" i="5"/>
  <c r="AE2545" i="5"/>
  <c r="AE2546" i="5"/>
  <c r="AE2547" i="5"/>
  <c r="AE2548" i="5"/>
  <c r="AE2549" i="5"/>
  <c r="AE2550" i="5"/>
  <c r="AE2551" i="5"/>
  <c r="AE2552" i="5"/>
  <c r="AE2553" i="5"/>
  <c r="AE2554" i="5"/>
  <c r="AE2555" i="5"/>
  <c r="AE2556" i="5"/>
  <c r="AE2557" i="5"/>
  <c r="AE2558" i="5"/>
  <c r="AE2559" i="5"/>
  <c r="AE2560" i="5"/>
  <c r="AE2561" i="5"/>
  <c r="AE2562" i="5"/>
  <c r="AE2563" i="5"/>
  <c r="AE2564" i="5"/>
  <c r="AE2565" i="5"/>
  <c r="AE2566" i="5"/>
  <c r="AE2567" i="5"/>
  <c r="AE2568" i="5"/>
  <c r="AE2569" i="5"/>
  <c r="AE2570" i="5"/>
  <c r="AE2571" i="5"/>
  <c r="AE2572" i="5"/>
  <c r="AE2573" i="5"/>
  <c r="AE2574" i="5"/>
  <c r="AE2575" i="5"/>
  <c r="AE2576" i="5"/>
  <c r="AE2577" i="5"/>
  <c r="AE2578" i="5"/>
  <c r="AE2579" i="5"/>
  <c r="AE2580" i="5"/>
  <c r="AE2581" i="5"/>
  <c r="AE2582" i="5"/>
  <c r="AE2583" i="5"/>
  <c r="AE2584" i="5"/>
  <c r="AE2585" i="5"/>
  <c r="AE2586" i="5"/>
  <c r="AE2587" i="5"/>
  <c r="AE2588" i="5"/>
  <c r="X830" i="5" l="1"/>
  <c r="AE830" i="5" s="1"/>
  <c r="X818" i="5" l="1"/>
  <c r="AE818" i="5" s="1"/>
  <c r="X816" i="5" l="1"/>
  <c r="AE816" i="5" s="1"/>
  <c r="X813" i="5" l="1"/>
  <c r="AE813" i="5" s="1"/>
  <c r="X812" i="5"/>
  <c r="AE812" i="5" s="1"/>
  <c r="X811" i="5" l="1"/>
  <c r="AE811" i="5" s="1"/>
  <c r="X803" i="5" l="1"/>
  <c r="X804" i="5"/>
  <c r="X805" i="5"/>
  <c r="AE805" i="5" s="1"/>
  <c r="X806" i="5"/>
  <c r="X807" i="5"/>
  <c r="X799" i="5" l="1"/>
  <c r="AE799" i="5" s="1"/>
  <c r="X801" i="5" l="1"/>
  <c r="AE801" i="5" s="1"/>
  <c r="X796" i="5"/>
  <c r="AE796" i="5" s="1"/>
  <c r="X797" i="5"/>
  <c r="AE797" i="5" s="1"/>
  <c r="X798" i="5"/>
  <c r="AE798" i="5" s="1"/>
  <c r="X800" i="5"/>
  <c r="AE800" i="5" s="1"/>
  <c r="X795" i="5"/>
  <c r="AE795" i="5" s="1"/>
  <c r="X790" i="5" l="1"/>
  <c r="X791" i="5"/>
  <c r="AE791" i="5" s="1"/>
  <c r="X792" i="5"/>
  <c r="AE792" i="5" s="1"/>
  <c r="X793" i="5"/>
  <c r="X779" i="5" l="1"/>
  <c r="AE779" i="5" s="1"/>
  <c r="X778" i="5"/>
  <c r="AE778" i="5" s="1"/>
  <c r="X777" i="5"/>
  <c r="AE777" i="5" s="1"/>
  <c r="X774" i="5" l="1"/>
  <c r="AE774" i="5" s="1"/>
  <c r="X771" i="5" l="1"/>
  <c r="AE771" i="5" s="1"/>
  <c r="X770" i="5" l="1"/>
  <c r="AE770" i="5" s="1"/>
  <c r="X772" i="5"/>
  <c r="AE772" i="5" s="1"/>
  <c r="X769" i="5"/>
  <c r="AE769" i="5" s="1"/>
  <c r="X765" i="5" l="1"/>
  <c r="AE765" i="5" s="1"/>
  <c r="X766" i="5"/>
  <c r="AE766" i="5" s="1"/>
  <c r="X767" i="5"/>
  <c r="AE767" i="5" s="1"/>
  <c r="X768" i="5"/>
  <c r="AE768" i="5" s="1"/>
  <c r="X773" i="5"/>
  <c r="G763" i="5"/>
  <c r="X762" i="5" l="1"/>
  <c r="AE762" i="5" s="1"/>
  <c r="X761" i="5"/>
  <c r="AE761" i="5" s="1"/>
  <c r="X760" i="5"/>
  <c r="AE760" i="5" s="1"/>
  <c r="X759" i="5"/>
  <c r="AE759" i="5" s="1"/>
  <c r="X752" i="5" l="1"/>
  <c r="AE752" i="5" s="1"/>
  <c r="X751" i="5"/>
  <c r="AE751" i="5" s="1"/>
  <c r="X750" i="5"/>
  <c r="AE750" i="5" s="1"/>
  <c r="X742" i="5" l="1"/>
  <c r="AE742" i="5" s="1"/>
  <c r="X728" i="5" l="1"/>
  <c r="AE728" i="5" s="1"/>
  <c r="X725" i="5" l="1"/>
  <c r="AE725" i="5" s="1"/>
  <c r="X723" i="5" l="1"/>
  <c r="AE723" i="5" s="1"/>
  <c r="X724" i="5"/>
  <c r="AE724" i="5" s="1"/>
  <c r="G714" i="5" l="1"/>
  <c r="X710" i="5" l="1"/>
  <c r="AE710" i="5" s="1"/>
  <c r="X697" i="5" l="1"/>
  <c r="X698" i="5"/>
  <c r="AE698" i="5" s="1"/>
  <c r="X672" i="5" l="1"/>
  <c r="AE672" i="5" s="1"/>
  <c r="X673" i="5"/>
  <c r="AE673" i="5" s="1"/>
  <c r="X674" i="5"/>
  <c r="AE674" i="5" s="1"/>
  <c r="X675" i="5"/>
  <c r="AE675" i="5" s="1"/>
  <c r="X656" i="5" l="1"/>
  <c r="X657" i="5"/>
  <c r="AE657" i="5" s="1"/>
  <c r="X658" i="5"/>
  <c r="X659" i="5"/>
  <c r="X660" i="5"/>
  <c r="X661" i="5"/>
  <c r="X612" i="5" l="1"/>
  <c r="AE612" i="5" s="1"/>
  <c r="X611" i="5"/>
  <c r="AE611" i="5" s="1"/>
  <c r="X610" i="5"/>
  <c r="AE610" i="5" s="1"/>
  <c r="X609" i="5" l="1"/>
  <c r="AE609" i="5" s="1"/>
  <c r="X599" i="5" l="1"/>
  <c r="X601" i="5" l="1"/>
  <c r="AE601" i="5" s="1"/>
  <c r="X600" i="5"/>
  <c r="AE600" i="5" s="1"/>
  <c r="AE599" i="5"/>
  <c r="X598" i="5" l="1"/>
  <c r="AE598" i="5" s="1"/>
  <c r="X594" i="5" l="1"/>
  <c r="AE594" i="5" s="1"/>
  <c r="X593" i="5"/>
  <c r="AE593" i="5" s="1"/>
  <c r="X592" i="5"/>
  <c r="AE592" i="5" s="1"/>
  <c r="X591" i="5"/>
  <c r="AE591" i="5" s="1"/>
  <c r="X589" i="5" l="1"/>
  <c r="AE589" i="5" s="1"/>
  <c r="X588" i="5" l="1"/>
  <c r="AE588" i="5" s="1"/>
  <c r="X587" i="5"/>
  <c r="AE587" i="5" s="1"/>
  <c r="X586" i="5"/>
  <c r="AE586" i="5" s="1"/>
  <c r="X585" i="5"/>
  <c r="AE585" i="5" s="1"/>
  <c r="X580" i="5" l="1"/>
  <c r="AE580" i="5" s="1"/>
  <c r="X579" i="5"/>
  <c r="AE579" i="5" s="1"/>
  <c r="X578" i="5"/>
  <c r="AE578" i="5" s="1"/>
  <c r="X577" i="5"/>
  <c r="AE577" i="5" s="1"/>
  <c r="X576" i="5"/>
  <c r="AE576" i="5" s="1"/>
  <c r="X569" i="5" l="1"/>
  <c r="AE569" i="5" s="1"/>
  <c r="X570" i="5"/>
  <c r="AE570" i="5" s="1"/>
  <c r="X568" i="5"/>
  <c r="AE568" i="5" s="1"/>
  <c r="X567" i="5"/>
  <c r="AE567" i="5" s="1"/>
  <c r="X558" i="5" l="1"/>
  <c r="AE558" i="5" s="1"/>
  <c r="X556" i="5"/>
  <c r="AE556" i="5" s="1"/>
  <c r="X557" i="5"/>
  <c r="AE557" i="5" s="1"/>
  <c r="X548" i="5" l="1"/>
  <c r="AE548" i="5" s="1"/>
  <c r="X550" i="5"/>
  <c r="AE550" i="5" s="1"/>
  <c r="X549" i="5"/>
  <c r="AE549" i="5" s="1"/>
  <c r="X544" i="5" l="1"/>
  <c r="AE544" i="5" s="1"/>
  <c r="X543" i="5"/>
  <c r="AE543" i="5" s="1"/>
  <c r="X534" i="5" l="1"/>
  <c r="AE534" i="5" s="1"/>
  <c r="X533" i="5"/>
  <c r="AE533" i="5" s="1"/>
  <c r="X532" i="5"/>
  <c r="AE532" i="5" s="1"/>
  <c r="X530" i="5" l="1"/>
  <c r="AE530" i="5" s="1"/>
  <c r="X525" i="5" l="1"/>
  <c r="AE525" i="5" s="1"/>
  <c r="X524" i="5" l="1"/>
  <c r="AE524" i="5" s="1"/>
  <c r="X523" i="5"/>
  <c r="AE523" i="5" s="1"/>
  <c r="X521" i="5"/>
  <c r="AE521" i="5" s="1"/>
  <c r="X522" i="5"/>
  <c r="AE522" i="5" s="1"/>
  <c r="X519" i="5" l="1"/>
  <c r="AE519" i="5" s="1"/>
  <c r="X520" i="5"/>
  <c r="AE520" i="5" s="1"/>
  <c r="X516" i="5" l="1"/>
  <c r="AE516" i="5" s="1"/>
  <c r="X515" i="5" l="1"/>
  <c r="AE515" i="5" s="1"/>
  <c r="X512" i="5" l="1"/>
  <c r="AE512" i="5" s="1"/>
  <c r="X514" i="5" l="1"/>
  <c r="AE514" i="5" s="1"/>
  <c r="X513" i="5" l="1"/>
  <c r="AE513" i="5" s="1"/>
  <c r="X510" i="5"/>
  <c r="AE510" i="5" s="1"/>
  <c r="X511" i="5"/>
  <c r="AE511" i="5" s="1"/>
  <c r="X506" i="5" l="1"/>
  <c r="AE506" i="5" s="1"/>
  <c r="X507" i="5"/>
  <c r="AE507" i="5" s="1"/>
  <c r="X505" i="5" l="1"/>
  <c r="AE505" i="5" s="1"/>
  <c r="X502" i="5" l="1"/>
  <c r="AE502" i="5" s="1"/>
  <c r="X504" i="5" l="1"/>
  <c r="AE504" i="5" s="1"/>
  <c r="X503" i="5"/>
  <c r="AE503" i="5" s="1"/>
  <c r="X501" i="5" l="1"/>
  <c r="AE501" i="5" s="1"/>
  <c r="X500" i="5"/>
  <c r="AE500" i="5" s="1"/>
  <c r="X496" i="5" l="1"/>
  <c r="AE496" i="5" s="1"/>
  <c r="X495" i="5" l="1"/>
  <c r="AE495" i="5" s="1"/>
  <c r="X494" i="5"/>
  <c r="AE494" i="5" s="1"/>
  <c r="X493" i="5" l="1"/>
  <c r="AE493" i="5" s="1"/>
  <c r="X492" i="5"/>
  <c r="AE492" i="5" s="1"/>
  <c r="X486" i="5" l="1"/>
  <c r="X487" i="5"/>
  <c r="AE487" i="5" s="1"/>
  <c r="X488" i="5"/>
  <c r="AE488" i="5" s="1"/>
  <c r="AE486" i="5" l="1"/>
  <c r="X485" i="5"/>
  <c r="AE485" i="5" s="1"/>
  <c r="X478" i="5" l="1"/>
  <c r="AE478" i="5" s="1"/>
  <c r="X477" i="5"/>
  <c r="AE477" i="5" s="1"/>
  <c r="X476" i="5"/>
  <c r="AE476" i="5" s="1"/>
  <c r="X475" i="5" l="1"/>
  <c r="AE475" i="5" s="1"/>
  <c r="X474" i="5"/>
  <c r="AE474" i="5" s="1"/>
  <c r="X469" i="5" l="1"/>
  <c r="AE469" i="5" s="1"/>
  <c r="X468" i="5"/>
  <c r="AE468" i="5" s="1"/>
  <c r="X464" i="5" l="1"/>
  <c r="AE464" i="5" s="1"/>
  <c r="X463" i="5"/>
  <c r="AE463" i="5" s="1"/>
  <c r="X462" i="5"/>
  <c r="AE462" i="5" s="1"/>
  <c r="X455" i="5" l="1"/>
  <c r="AE456" i="5" l="1"/>
  <c r="X457" i="5" l="1"/>
  <c r="AE457" i="5" s="1"/>
  <c r="AE455" i="5"/>
  <c r="X453" i="5" l="1"/>
  <c r="AE453" i="5" s="1"/>
  <c r="X452" i="5" l="1"/>
  <c r="AE452" i="5" s="1"/>
  <c r="X450" i="5" l="1"/>
  <c r="AE450" i="5" s="1"/>
  <c r="X451" i="5" l="1"/>
  <c r="AE451" i="5" s="1"/>
  <c r="X449" i="5"/>
  <c r="AE449" i="5" s="1"/>
  <c r="X448" i="5"/>
  <c r="AE448" i="5" s="1"/>
  <c r="X447" i="5"/>
  <c r="AE447" i="5" s="1"/>
  <c r="X442" i="5" l="1"/>
  <c r="AE442" i="5" s="1"/>
  <c r="X441" i="5"/>
  <c r="AE441" i="5" s="1"/>
  <c r="X437" i="5" l="1"/>
  <c r="AE437" i="5" s="1"/>
  <c r="X436" i="5"/>
  <c r="AE436" i="5" s="1"/>
  <c r="X435" i="5"/>
  <c r="AE435" i="5" s="1"/>
  <c r="X428" i="5" l="1"/>
  <c r="AE428" i="5" s="1"/>
  <c r="X427" i="5"/>
  <c r="AE427" i="5" s="1"/>
  <c r="X426" i="5"/>
  <c r="AE426" i="5" s="1"/>
  <c r="X423" i="5" l="1"/>
  <c r="AE423" i="5" s="1"/>
  <c r="X422" i="5"/>
  <c r="AE422" i="5" s="1"/>
  <c r="X421" i="5"/>
  <c r="AE421" i="5" s="1"/>
  <c r="X410" i="5" l="1"/>
  <c r="X411" i="5"/>
  <c r="X412" i="5"/>
  <c r="X409" i="5" l="1"/>
  <c r="AE409" i="5" s="1"/>
  <c r="X393" i="5" l="1"/>
  <c r="AE393" i="5" s="1"/>
  <c r="X392" i="5"/>
  <c r="AE392" i="5" s="1"/>
  <c r="X391" i="5"/>
  <c r="AE391" i="5" s="1"/>
  <c r="X394" i="5" l="1"/>
  <c r="X395" i="5"/>
  <c r="X396" i="5"/>
  <c r="X397" i="5"/>
  <c r="X398" i="5"/>
  <c r="X399" i="5"/>
  <c r="X400" i="5"/>
  <c r="X401" i="5"/>
  <c r="X402" i="5"/>
  <c r="X403" i="5"/>
  <c r="X404" i="5"/>
  <c r="X405" i="5"/>
  <c r="X406" i="5"/>
  <c r="X407" i="5"/>
  <c r="X408" i="5"/>
  <c r="X413" i="5"/>
  <c r="X414" i="5"/>
  <c r="X415" i="5"/>
  <c r="X416" i="5"/>
  <c r="X417" i="5"/>
  <c r="X418" i="5"/>
  <c r="X419" i="5"/>
  <c r="X420" i="5"/>
  <c r="X424" i="5"/>
  <c r="X425" i="5"/>
  <c r="X429" i="5"/>
  <c r="X430" i="5"/>
  <c r="X431" i="5"/>
  <c r="X432" i="5"/>
  <c r="X433" i="5"/>
  <c r="X434" i="5"/>
  <c r="X438" i="5"/>
  <c r="X439" i="5"/>
  <c r="X440" i="5"/>
  <c r="X443" i="5"/>
  <c r="X444" i="5"/>
  <c r="X445" i="5"/>
  <c r="X446" i="5"/>
  <c r="X454" i="5"/>
  <c r="X458" i="5"/>
  <c r="X459" i="5"/>
  <c r="X460" i="5"/>
  <c r="X461" i="5"/>
  <c r="X465" i="5"/>
  <c r="X466" i="5"/>
  <c r="X467" i="5"/>
  <c r="X470" i="5"/>
  <c r="X471" i="5"/>
  <c r="X472" i="5"/>
  <c r="X473" i="5"/>
  <c r="X479" i="5"/>
  <c r="X480" i="5"/>
  <c r="X481" i="5"/>
  <c r="X482" i="5"/>
  <c r="X483" i="5"/>
  <c r="X484" i="5"/>
  <c r="X489" i="5"/>
  <c r="AE489" i="5" s="1"/>
  <c r="X490" i="5"/>
  <c r="X491" i="5"/>
  <c r="X497" i="5"/>
  <c r="X498" i="5"/>
  <c r="X499" i="5"/>
  <c r="X508" i="5"/>
  <c r="X509" i="5"/>
  <c r="X517" i="5"/>
  <c r="X518" i="5"/>
  <c r="X526" i="5"/>
  <c r="X527" i="5"/>
  <c r="X528" i="5"/>
  <c r="X529" i="5"/>
  <c r="X531" i="5"/>
  <c r="X535" i="5"/>
  <c r="X536" i="5"/>
  <c r="X537" i="5"/>
  <c r="X538" i="5"/>
  <c r="X539" i="5"/>
  <c r="X540" i="5"/>
  <c r="X541" i="5"/>
  <c r="X542" i="5"/>
  <c r="X545" i="5"/>
  <c r="X546" i="5"/>
  <c r="X547" i="5"/>
  <c r="X551" i="5"/>
  <c r="X552" i="5"/>
  <c r="X553" i="5"/>
  <c r="X554" i="5"/>
  <c r="X555" i="5"/>
  <c r="X559" i="5"/>
  <c r="X560" i="5"/>
  <c r="X561" i="5"/>
  <c r="X562" i="5"/>
  <c r="X563" i="5"/>
  <c r="X564" i="5"/>
  <c r="X565" i="5"/>
  <c r="X566" i="5"/>
  <c r="X571" i="5"/>
  <c r="X572" i="5"/>
  <c r="X573" i="5"/>
  <c r="X574" i="5"/>
  <c r="X575" i="5"/>
  <c r="X581" i="5"/>
  <c r="X582" i="5"/>
  <c r="X583" i="5"/>
  <c r="X584" i="5"/>
  <c r="X590" i="5"/>
  <c r="X595" i="5"/>
  <c r="X596" i="5"/>
  <c r="X597" i="5"/>
  <c r="X602" i="5"/>
  <c r="X603" i="5"/>
  <c r="X604" i="5"/>
  <c r="X605" i="5"/>
  <c r="X606" i="5"/>
  <c r="X607" i="5"/>
  <c r="X608" i="5"/>
  <c r="X613" i="5"/>
  <c r="X614" i="5"/>
  <c r="X615" i="5"/>
  <c r="X616" i="5"/>
  <c r="X617" i="5"/>
  <c r="X618" i="5"/>
  <c r="X619" i="5"/>
  <c r="X620" i="5"/>
  <c r="X621" i="5"/>
  <c r="X622" i="5"/>
  <c r="X623" i="5"/>
  <c r="X624" i="5"/>
  <c r="X625" i="5"/>
  <c r="X626" i="5"/>
  <c r="X627" i="5"/>
  <c r="X628" i="5"/>
  <c r="X629" i="5"/>
  <c r="X630" i="5"/>
  <c r="X631" i="5"/>
  <c r="X632" i="5"/>
  <c r="X633" i="5"/>
  <c r="X634" i="5"/>
  <c r="X635" i="5"/>
  <c r="X636" i="5"/>
  <c r="X637" i="5"/>
  <c r="X638" i="5"/>
  <c r="X639" i="5"/>
  <c r="X640" i="5"/>
  <c r="X641" i="5"/>
  <c r="X642" i="5"/>
  <c r="X643" i="5"/>
  <c r="X644" i="5"/>
  <c r="X645" i="5"/>
  <c r="X646" i="5"/>
  <c r="X647" i="5"/>
  <c r="X648" i="5"/>
  <c r="X649" i="5"/>
  <c r="X650" i="5"/>
  <c r="X651" i="5"/>
  <c r="X652" i="5"/>
  <c r="X653" i="5"/>
  <c r="X654" i="5"/>
  <c r="X655" i="5"/>
  <c r="X662" i="5"/>
  <c r="X663" i="5"/>
  <c r="X664" i="5"/>
  <c r="X665" i="5"/>
  <c r="X666" i="5"/>
  <c r="X667" i="5"/>
  <c r="X668" i="5"/>
  <c r="X669" i="5"/>
  <c r="X670" i="5"/>
  <c r="X671" i="5"/>
  <c r="AE671" i="5" s="1"/>
  <c r="X676" i="5"/>
  <c r="X677" i="5"/>
  <c r="X678" i="5"/>
  <c r="X679" i="5"/>
  <c r="X680" i="5"/>
  <c r="X681" i="5"/>
  <c r="X682" i="5"/>
  <c r="X683" i="5"/>
  <c r="X684" i="5"/>
  <c r="X685" i="5"/>
  <c r="X686" i="5"/>
  <c r="X687" i="5"/>
  <c r="X688" i="5"/>
  <c r="X689" i="5"/>
  <c r="X690" i="5"/>
  <c r="X691" i="5"/>
  <c r="X692" i="5"/>
  <c r="X693" i="5"/>
  <c r="X694" i="5"/>
  <c r="X695" i="5"/>
  <c r="X696" i="5"/>
  <c r="X699" i="5"/>
  <c r="X700" i="5"/>
  <c r="X701" i="5"/>
  <c r="X702" i="5"/>
  <c r="X703" i="5"/>
  <c r="X704" i="5"/>
  <c r="X705" i="5"/>
  <c r="X706" i="5"/>
  <c r="X707" i="5"/>
  <c r="X708" i="5"/>
  <c r="X709" i="5"/>
  <c r="X711" i="5"/>
  <c r="X712" i="5"/>
  <c r="X713" i="5"/>
  <c r="X714" i="5"/>
  <c r="X715" i="5"/>
  <c r="X716" i="5"/>
  <c r="X717" i="5"/>
  <c r="X718" i="5"/>
  <c r="X719" i="5"/>
  <c r="X720" i="5"/>
  <c r="X721" i="5"/>
  <c r="X722" i="5"/>
  <c r="X726" i="5"/>
  <c r="X727" i="5"/>
  <c r="X729" i="5"/>
  <c r="X730" i="5"/>
  <c r="X731" i="5"/>
  <c r="X732" i="5"/>
  <c r="X733" i="5"/>
  <c r="X734" i="5"/>
  <c r="X735" i="5"/>
  <c r="X736" i="5"/>
  <c r="X737" i="5"/>
  <c r="X738" i="5"/>
  <c r="X739" i="5"/>
  <c r="X740" i="5"/>
  <c r="X741" i="5"/>
  <c r="AE741" i="5" s="1"/>
  <c r="X743" i="5"/>
  <c r="AE743" i="5" s="1"/>
  <c r="X744" i="5"/>
  <c r="AE744" i="5" s="1"/>
  <c r="X745" i="5"/>
  <c r="AE745" i="5" s="1"/>
  <c r="X746" i="5"/>
  <c r="AE746" i="5" s="1"/>
  <c r="X747" i="5"/>
  <c r="AE747" i="5" s="1"/>
  <c r="X748" i="5"/>
  <c r="AE748" i="5" s="1"/>
  <c r="X749" i="5"/>
  <c r="AE749" i="5" s="1"/>
  <c r="X753" i="5"/>
  <c r="X754" i="5"/>
  <c r="X755" i="5"/>
  <c r="X756" i="5"/>
  <c r="X757" i="5"/>
  <c r="X758" i="5"/>
  <c r="X763" i="5"/>
  <c r="X764" i="5"/>
  <c r="AE764" i="5" s="1"/>
  <c r="X775" i="5"/>
  <c r="X776" i="5"/>
  <c r="X780" i="5"/>
  <c r="X781" i="5"/>
  <c r="X782" i="5"/>
  <c r="X783" i="5"/>
  <c r="X784" i="5"/>
  <c r="X785" i="5"/>
  <c r="X786" i="5"/>
  <c r="X787" i="5"/>
  <c r="X788" i="5"/>
  <c r="X789" i="5"/>
  <c r="X794" i="5"/>
  <c r="X802" i="5"/>
  <c r="X808" i="5"/>
  <c r="X809" i="5"/>
  <c r="X810" i="5"/>
  <c r="X814" i="5"/>
  <c r="X815" i="5"/>
  <c r="X817" i="5"/>
  <c r="X819" i="5"/>
  <c r="X820" i="5"/>
  <c r="X821" i="5"/>
  <c r="X822" i="5"/>
  <c r="X823" i="5"/>
  <c r="X824" i="5"/>
  <c r="X825" i="5"/>
  <c r="X826" i="5"/>
  <c r="X827" i="5"/>
  <c r="X828" i="5"/>
  <c r="X829" i="5"/>
  <c r="X831" i="5"/>
  <c r="X832" i="5"/>
  <c r="X833" i="5"/>
  <c r="X390" i="5"/>
  <c r="X389" i="5"/>
  <c r="X388" i="5" l="1"/>
  <c r="AE388" i="5" s="1"/>
  <c r="X381" i="5" l="1"/>
  <c r="AE381" i="5" s="1"/>
  <c r="X380" i="5" l="1"/>
  <c r="AE380" i="5" s="1"/>
  <c r="AE373" i="5" l="1"/>
  <c r="X372" i="5"/>
  <c r="AE372" i="5" s="1"/>
  <c r="X365" i="5" l="1"/>
  <c r="AE365" i="5" s="1"/>
  <c r="X363" i="5" l="1"/>
  <c r="AE363" i="5" s="1"/>
  <c r="X364" i="5"/>
  <c r="AE364" i="5" s="1"/>
  <c r="X357" i="5" l="1"/>
  <c r="AE357" i="5" s="1"/>
  <c r="X358" i="5"/>
  <c r="AE358" i="5" s="1"/>
  <c r="X359" i="5"/>
  <c r="AE359" i="5" s="1"/>
  <c r="X354" i="5" l="1"/>
  <c r="AE354" i="5" s="1"/>
  <c r="X351" i="5" l="1"/>
  <c r="AE351" i="5" s="1"/>
  <c r="X350" i="5"/>
  <c r="AE350" i="5" s="1"/>
  <c r="X336" i="5" l="1"/>
  <c r="AE336" i="5" s="1"/>
  <c r="X337" i="5"/>
  <c r="AE337" i="5" s="1"/>
  <c r="X338" i="5"/>
  <c r="AE338" i="5" s="1"/>
  <c r="X339" i="5"/>
  <c r="AE339" i="5" s="1"/>
  <c r="X335" i="5"/>
  <c r="AE335" i="5" s="1"/>
  <c r="X328" i="5" l="1"/>
  <c r="AE328" i="5" s="1"/>
  <c r="X327" i="5"/>
  <c r="AE327" i="5" s="1"/>
  <c r="X326" i="5"/>
  <c r="AE326" i="5" s="1"/>
  <c r="X322" i="5" l="1"/>
  <c r="AE322" i="5" s="1"/>
  <c r="X321" i="5" l="1"/>
  <c r="AE321" i="5" s="1"/>
  <c r="X320" i="5"/>
  <c r="AE320" i="5" s="1"/>
  <c r="X319" i="5"/>
  <c r="AE319" i="5" s="1"/>
  <c r="X314" i="5" l="1"/>
  <c r="AE314" i="5" s="1"/>
  <c r="X308" i="5" l="1"/>
  <c r="AE308" i="5" s="1"/>
  <c r="X304" i="5"/>
  <c r="AE304" i="5" s="1"/>
  <c r="X310" i="5"/>
  <c r="AE310" i="5" s="1"/>
  <c r="X309" i="5" l="1"/>
  <c r="AE309" i="5" s="1"/>
  <c r="X307" i="5"/>
  <c r="AE307" i="5" s="1"/>
  <c r="X301" i="5" l="1"/>
  <c r="AE301" i="5" s="1"/>
  <c r="X300" i="5"/>
  <c r="AE300" i="5" s="1"/>
  <c r="X303" i="5"/>
  <c r="AE303" i="5" s="1"/>
  <c r="X305" i="5"/>
  <c r="AE305" i="5" s="1"/>
  <c r="X306" i="5"/>
  <c r="AE306" i="5" s="1"/>
  <c r="X311" i="5"/>
  <c r="AE311" i="5" s="1"/>
  <c r="X312" i="5"/>
  <c r="AE312" i="5" s="1"/>
  <c r="X313" i="5"/>
  <c r="AE313" i="5" s="1"/>
  <c r="X315" i="5"/>
  <c r="AE315" i="5" s="1"/>
  <c r="X316" i="5"/>
  <c r="AE316" i="5" s="1"/>
  <c r="X317" i="5"/>
  <c r="AE317" i="5" s="1"/>
  <c r="X318" i="5"/>
  <c r="AE318" i="5" s="1"/>
  <c r="X323" i="5"/>
  <c r="AE323" i="5" s="1"/>
  <c r="X324" i="5"/>
  <c r="AE324" i="5" s="1"/>
  <c r="X325" i="5"/>
  <c r="AE325" i="5" s="1"/>
  <c r="X329" i="5"/>
  <c r="AE329" i="5" s="1"/>
  <c r="X330" i="5"/>
  <c r="AE330" i="5" s="1"/>
  <c r="X331" i="5"/>
  <c r="AE332" i="5"/>
  <c r="X334" i="5"/>
  <c r="AE334" i="5" s="1"/>
  <c r="X340" i="5"/>
  <c r="AE340" i="5" s="1"/>
  <c r="X341" i="5"/>
  <c r="AE341" i="5" s="1"/>
  <c r="X342" i="5"/>
  <c r="AE342" i="5" s="1"/>
  <c r="X343" i="5"/>
  <c r="AE343" i="5" s="1"/>
  <c r="X344" i="5"/>
  <c r="AE344" i="5" s="1"/>
  <c r="X345" i="5"/>
  <c r="AE345" i="5" s="1"/>
  <c r="X346" i="5"/>
  <c r="AE346" i="5" s="1"/>
  <c r="X347" i="5"/>
  <c r="AE347" i="5" s="1"/>
  <c r="X348" i="5"/>
  <c r="AE348" i="5" s="1"/>
  <c r="X349" i="5"/>
  <c r="AE349" i="5" s="1"/>
  <c r="X352" i="5"/>
  <c r="AE352" i="5" s="1"/>
  <c r="X353" i="5"/>
  <c r="AE353" i="5" s="1"/>
  <c r="X355" i="5"/>
  <c r="AE355" i="5" s="1"/>
  <c r="X356" i="5"/>
  <c r="AE356" i="5" s="1"/>
  <c r="X360" i="5"/>
  <c r="AE360" i="5" s="1"/>
  <c r="X361" i="5"/>
  <c r="AE361" i="5" s="1"/>
  <c r="X362" i="5"/>
  <c r="AE362" i="5" s="1"/>
  <c r="X366" i="5"/>
  <c r="AE366" i="5" s="1"/>
  <c r="X367" i="5"/>
  <c r="AE367" i="5" s="1"/>
  <c r="X368" i="5"/>
  <c r="AE368" i="5" s="1"/>
  <c r="X369" i="5"/>
  <c r="AE369" i="5" s="1"/>
  <c r="X370" i="5"/>
  <c r="AE370" i="5" s="1"/>
  <c r="X371" i="5"/>
  <c r="AE371" i="5" s="1"/>
  <c r="X374" i="5"/>
  <c r="AE374" i="5" s="1"/>
  <c r="X375" i="5"/>
  <c r="AE375" i="5" s="1"/>
  <c r="X376" i="5"/>
  <c r="AE376" i="5" s="1"/>
  <c r="X377" i="5"/>
  <c r="AE377" i="5" s="1"/>
  <c r="X378" i="5"/>
  <c r="AE378" i="5" s="1"/>
  <c r="X379" i="5"/>
  <c r="AE379" i="5" s="1"/>
  <c r="X382" i="5"/>
  <c r="AE382" i="5" s="1"/>
  <c r="X383" i="5"/>
  <c r="AE383" i="5" s="1"/>
  <c r="X384" i="5"/>
  <c r="AE384" i="5" s="1"/>
  <c r="X385" i="5"/>
  <c r="AE385" i="5" s="1"/>
  <c r="X386" i="5"/>
  <c r="AE386" i="5" s="1"/>
  <c r="X387" i="5"/>
  <c r="AE387" i="5" s="1"/>
  <c r="AE389" i="5"/>
  <c r="AE390" i="5"/>
  <c r="AE394" i="5"/>
  <c r="AE395" i="5"/>
  <c r="AE396" i="5"/>
  <c r="AE397" i="5"/>
  <c r="AE398" i="5"/>
  <c r="AE399" i="5"/>
  <c r="AE400" i="5"/>
  <c r="AE401" i="5"/>
  <c r="AE402" i="5"/>
  <c r="AE403" i="5"/>
  <c r="AE404" i="5"/>
  <c r="AE405" i="5"/>
  <c r="AE406" i="5"/>
  <c r="AE407" i="5"/>
  <c r="AE408" i="5"/>
  <c r="AE410" i="5"/>
  <c r="AE411" i="5"/>
  <c r="AE412" i="5"/>
  <c r="AE413" i="5"/>
  <c r="AE414" i="5"/>
  <c r="AE415" i="5"/>
  <c r="AE416" i="5"/>
  <c r="AE417" i="5"/>
  <c r="AE418" i="5"/>
  <c r="AE419" i="5"/>
  <c r="AE420" i="5"/>
  <c r="AE424" i="5"/>
  <c r="AE425" i="5"/>
  <c r="AE429" i="5"/>
  <c r="AE430" i="5"/>
  <c r="AE431" i="5"/>
  <c r="AE432" i="5"/>
  <c r="AE433" i="5"/>
  <c r="AE434" i="5"/>
  <c r="AE438" i="5"/>
  <c r="AE439" i="5"/>
  <c r="AE440" i="5"/>
  <c r="AE443" i="5"/>
  <c r="AE444" i="5"/>
  <c r="AE445" i="5"/>
  <c r="AE446" i="5"/>
  <c r="AE454" i="5"/>
  <c r="AE458" i="5"/>
  <c r="AE459" i="5"/>
  <c r="AE460" i="5"/>
  <c r="AE461" i="5"/>
  <c r="AE465" i="5"/>
  <c r="AE466" i="5"/>
  <c r="AE467" i="5"/>
  <c r="AE470" i="5"/>
  <c r="AE471" i="5"/>
  <c r="AE472" i="5"/>
  <c r="AE473" i="5"/>
  <c r="AE479" i="5"/>
  <c r="AE480" i="5"/>
  <c r="AE481" i="5"/>
  <c r="AE482" i="5"/>
  <c r="AE483" i="5"/>
  <c r="AE484" i="5"/>
  <c r="AE490" i="5"/>
  <c r="AE491" i="5"/>
  <c r="AE497" i="5"/>
  <c r="AE498" i="5"/>
  <c r="AE499" i="5"/>
  <c r="AE508" i="5"/>
  <c r="AE509" i="5"/>
  <c r="AE517" i="5"/>
  <c r="AE518" i="5"/>
  <c r="AE526" i="5"/>
  <c r="AE527" i="5"/>
  <c r="AE528" i="5"/>
  <c r="AE529" i="5"/>
  <c r="AE531" i="5"/>
  <c r="AE535" i="5"/>
  <c r="AE536" i="5"/>
  <c r="AE537" i="5"/>
  <c r="AE538" i="5"/>
  <c r="AE539" i="5"/>
  <c r="AE540" i="5"/>
  <c r="AE541" i="5"/>
  <c r="AE542" i="5"/>
  <c r="AE545" i="5"/>
  <c r="AE546" i="5"/>
  <c r="AE547" i="5"/>
  <c r="AE551" i="5"/>
  <c r="AE552" i="5"/>
  <c r="AE553" i="5"/>
  <c r="AE554" i="5"/>
  <c r="AE555" i="5"/>
  <c r="AE559" i="5"/>
  <c r="AE560" i="5"/>
  <c r="AE561" i="5"/>
  <c r="AE562" i="5"/>
  <c r="AE563" i="5"/>
  <c r="AE564" i="5"/>
  <c r="AE565" i="5"/>
  <c r="AE566" i="5"/>
  <c r="AE571" i="5"/>
  <c r="AE572" i="5"/>
  <c r="AE573" i="5"/>
  <c r="AE574" i="5"/>
  <c r="AE575" i="5"/>
  <c r="AE581" i="5"/>
  <c r="AE582" i="5"/>
  <c r="AE583" i="5"/>
  <c r="AE584" i="5"/>
  <c r="AE590" i="5"/>
  <c r="AE595" i="5"/>
  <c r="AE602" i="5"/>
  <c r="AE603" i="5"/>
  <c r="AE604" i="5"/>
  <c r="AE605" i="5"/>
  <c r="AE606" i="5"/>
  <c r="AE607" i="5"/>
  <c r="AE608" i="5"/>
  <c r="AE613" i="5"/>
  <c r="AE614" i="5"/>
  <c r="AE615" i="5"/>
  <c r="AE616" i="5"/>
  <c r="AE617" i="5"/>
  <c r="AE618" i="5"/>
  <c r="AE619" i="5"/>
  <c r="AE620" i="5"/>
  <c r="AE621" i="5"/>
  <c r="AE622" i="5"/>
  <c r="AE623" i="5"/>
  <c r="AE624" i="5"/>
  <c r="AE625" i="5"/>
  <c r="AE626" i="5"/>
  <c r="AE627" i="5"/>
  <c r="AE628" i="5"/>
  <c r="AE629" i="5"/>
  <c r="AE630" i="5"/>
  <c r="AE631" i="5"/>
  <c r="AE632" i="5"/>
  <c r="AE633" i="5"/>
  <c r="AE634" i="5"/>
  <c r="AE635" i="5"/>
  <c r="AE636" i="5"/>
  <c r="AE637" i="5"/>
  <c r="AE638" i="5"/>
  <c r="AE639" i="5"/>
  <c r="AE640" i="5"/>
  <c r="AE641" i="5"/>
  <c r="AE642" i="5"/>
  <c r="AE643" i="5"/>
  <c r="AE644" i="5"/>
  <c r="AE645" i="5"/>
  <c r="AE646" i="5"/>
  <c r="AE647" i="5"/>
  <c r="AE648" i="5"/>
  <c r="AE649" i="5"/>
  <c r="AE650" i="5"/>
  <c r="AE651" i="5"/>
  <c r="AE652" i="5"/>
  <c r="AE653" i="5"/>
  <c r="AE654" i="5"/>
  <c r="AE655" i="5"/>
  <c r="AE656" i="5"/>
  <c r="AE658" i="5"/>
  <c r="AE659" i="5"/>
  <c r="AE660" i="5"/>
  <c r="AE661" i="5"/>
  <c r="AE662" i="5"/>
  <c r="AE663" i="5"/>
  <c r="AE664" i="5"/>
  <c r="AE665" i="5"/>
  <c r="AE666" i="5"/>
  <c r="AE667" i="5"/>
  <c r="AE668" i="5"/>
  <c r="AE669" i="5"/>
  <c r="AE670" i="5"/>
  <c r="AE676" i="5"/>
  <c r="AE677" i="5"/>
  <c r="AE678" i="5"/>
  <c r="AE679" i="5"/>
  <c r="AE680" i="5"/>
  <c r="AE681" i="5"/>
  <c r="AE682" i="5"/>
  <c r="AE683" i="5"/>
  <c r="AE684" i="5"/>
  <c r="AE685" i="5"/>
  <c r="AE686" i="5"/>
  <c r="AE687" i="5"/>
  <c r="AE688" i="5"/>
  <c r="AE689" i="5"/>
  <c r="AE690" i="5"/>
  <c r="AE691" i="5"/>
  <c r="AE692" i="5"/>
  <c r="AE693" i="5"/>
  <c r="AE694" i="5"/>
  <c r="AE695" i="5"/>
  <c r="AE696" i="5"/>
  <c r="AE697" i="5"/>
  <c r="AE699" i="5"/>
  <c r="AE700" i="5"/>
  <c r="AE701" i="5"/>
  <c r="AE702" i="5"/>
  <c r="AE703" i="5"/>
  <c r="AE704" i="5"/>
  <c r="AE705" i="5"/>
  <c r="AE706" i="5"/>
  <c r="AE707" i="5"/>
  <c r="AE708" i="5"/>
  <c r="AE709" i="5"/>
  <c r="AE711" i="5"/>
  <c r="AE712" i="5"/>
  <c r="AE713" i="5"/>
  <c r="AE714" i="5"/>
  <c r="AE715" i="5"/>
  <c r="AE716" i="5"/>
  <c r="AE717" i="5"/>
  <c r="AE718" i="5"/>
  <c r="AE719" i="5"/>
  <c r="AE720" i="5"/>
  <c r="AE721" i="5"/>
  <c r="AE722" i="5"/>
  <c r="AE726" i="5"/>
  <c r="AE727" i="5"/>
  <c r="AE729" i="5"/>
  <c r="AE730" i="5"/>
  <c r="AE731" i="5"/>
  <c r="AE732" i="5"/>
  <c r="AE733" i="5"/>
  <c r="AE734" i="5"/>
  <c r="AE735" i="5"/>
  <c r="AE736" i="5"/>
  <c r="AE737" i="5"/>
  <c r="AE738" i="5"/>
  <c r="AE739" i="5"/>
  <c r="AE740" i="5"/>
  <c r="AE753" i="5"/>
  <c r="AE754" i="5"/>
  <c r="AE755" i="5"/>
  <c r="AE756" i="5"/>
  <c r="AE757" i="5"/>
  <c r="AE758" i="5"/>
  <c r="AE763" i="5"/>
  <c r="AE773" i="5"/>
  <c r="AE775" i="5"/>
  <c r="AE776" i="5"/>
  <c r="AE780" i="5"/>
  <c r="AE781" i="5"/>
  <c r="AE782" i="5"/>
  <c r="AE783" i="5"/>
  <c r="AE784" i="5"/>
  <c r="AE785" i="5"/>
  <c r="AE786" i="5"/>
  <c r="AE787" i="5"/>
  <c r="AE788" i="5"/>
  <c r="AE789" i="5"/>
  <c r="AE790" i="5"/>
  <c r="AE793" i="5"/>
  <c r="AE794" i="5"/>
  <c r="AE802" i="5"/>
  <c r="AE803" i="5"/>
  <c r="AE804" i="5"/>
  <c r="AE806" i="5"/>
  <c r="AE807" i="5"/>
  <c r="AE808" i="5"/>
  <c r="AE809" i="5"/>
  <c r="AE810" i="5"/>
  <c r="AE814" i="5"/>
  <c r="AE815" i="5"/>
  <c r="AE817" i="5"/>
  <c r="AE819" i="5"/>
  <c r="AE820" i="5"/>
  <c r="AE821" i="5"/>
  <c r="AE822" i="5"/>
  <c r="AE823" i="5"/>
  <c r="AE824" i="5"/>
  <c r="AE825" i="5"/>
  <c r="AE826" i="5"/>
  <c r="AE827" i="5"/>
  <c r="AE828" i="5"/>
  <c r="AE829" i="5"/>
  <c r="AE831" i="5"/>
  <c r="AE832" i="5"/>
  <c r="AE833" i="5"/>
  <c r="X299" i="5" l="1"/>
  <c r="AE299" i="5" s="1"/>
  <c r="X294" i="5" l="1"/>
  <c r="AE294" i="5" s="1"/>
  <c r="X293" i="5"/>
  <c r="AE293" i="5" s="1"/>
  <c r="X292" i="5"/>
  <c r="AE292" i="5" s="1"/>
  <c r="X287" i="5" l="1"/>
  <c r="AE287" i="5" s="1"/>
  <c r="X286" i="5"/>
  <c r="AE286" i="5" s="1"/>
  <c r="X285" i="5"/>
  <c r="AE285" i="5" s="1"/>
  <c r="X284" i="5" l="1"/>
  <c r="AE284" i="5" s="1"/>
  <c r="X283" i="5"/>
  <c r="AE283" i="5" s="1"/>
  <c r="X281" i="5" l="1"/>
  <c r="AE281" i="5" s="1"/>
  <c r="X280" i="5" l="1"/>
  <c r="AE280" i="5" s="1"/>
  <c r="X279" i="5" l="1"/>
  <c r="AE279" i="5" s="1"/>
  <c r="X277" i="5" l="1"/>
  <c r="AE277" i="5" s="1"/>
  <c r="AE44" i="5" l="1"/>
  <c r="AE51" i="5"/>
  <c r="AE69" i="5"/>
  <c r="AE78" i="5"/>
  <c r="AE101" i="5"/>
  <c r="AE265" i="5"/>
  <c r="X272" i="5" l="1"/>
  <c r="AE272" i="5" s="1"/>
  <c r="G264" i="5" l="1"/>
  <c r="X266" i="5" l="1"/>
  <c r="AE266" i="5" s="1"/>
  <c r="X267" i="5"/>
  <c r="AE267" i="5" s="1"/>
  <c r="X262" i="5"/>
  <c r="AE262" i="5" s="1"/>
  <c r="X263" i="5"/>
  <c r="AE263" i="5" s="1"/>
  <c r="X256" i="5" l="1"/>
  <c r="AE256" i="5" s="1"/>
  <c r="X255" i="5"/>
  <c r="AE255" i="5" s="1"/>
  <c r="X244" i="5" l="1"/>
  <c r="AE244" i="5" s="1"/>
  <c r="X249" i="5"/>
  <c r="AE249" i="5" s="1"/>
  <c r="X248" i="5"/>
  <c r="AE248" i="5" s="1"/>
  <c r="X247" i="5"/>
  <c r="AE247" i="5" s="1"/>
  <c r="X246" i="5"/>
  <c r="AE246" i="5" s="1"/>
  <c r="X245" i="5"/>
  <c r="AE245" i="5" s="1"/>
  <c r="X237" i="5" l="1"/>
  <c r="AE237" i="5" s="1"/>
  <c r="X239" i="5"/>
  <c r="AE239" i="5" s="1"/>
  <c r="X238" i="5"/>
  <c r="AE238" i="5" s="1"/>
  <c r="X236" i="5"/>
  <c r="AE236" i="5" s="1"/>
  <c r="X235" i="5" l="1"/>
  <c r="AE235" i="5" s="1"/>
  <c r="X234" i="5" l="1"/>
  <c r="AE234" i="5" s="1"/>
  <c r="X233" i="5"/>
  <c r="AE233" i="5" s="1"/>
  <c r="X225" i="5" l="1"/>
  <c r="AE225" i="5" s="1"/>
  <c r="X224" i="5"/>
  <c r="AE224" i="5" s="1"/>
  <c r="X223" i="5"/>
  <c r="AE223" i="5" s="1"/>
  <c r="X221" i="5" l="1"/>
  <c r="AE221" i="5" s="1"/>
  <c r="X222" i="5"/>
  <c r="AE222" i="5" s="1"/>
  <c r="X226" i="5" l="1"/>
  <c r="AE226" i="5" s="1"/>
  <c r="X227" i="5"/>
  <c r="AE227" i="5" s="1"/>
  <c r="X228" i="5"/>
  <c r="AE228" i="5" s="1"/>
  <c r="X229" i="5"/>
  <c r="AE229" i="5" s="1"/>
  <c r="X230" i="5"/>
  <c r="AE230" i="5" s="1"/>
  <c r="X231" i="5"/>
  <c r="AE231" i="5" s="1"/>
  <c r="X232" i="5"/>
  <c r="AE232" i="5" s="1"/>
  <c r="X240" i="5"/>
  <c r="AE240" i="5" s="1"/>
  <c r="X241" i="5"/>
  <c r="AE241" i="5" s="1"/>
  <c r="X242" i="5"/>
  <c r="AE242" i="5" s="1"/>
  <c r="X243" i="5"/>
  <c r="AE243" i="5" s="1"/>
  <c r="X250" i="5"/>
  <c r="AE250" i="5" s="1"/>
  <c r="X251" i="5"/>
  <c r="AE251" i="5" s="1"/>
  <c r="X252" i="5"/>
  <c r="AE252" i="5" s="1"/>
  <c r="X253" i="5"/>
  <c r="AE253" i="5" s="1"/>
  <c r="X254" i="5"/>
  <c r="AE254" i="5" s="1"/>
  <c r="X257" i="5"/>
  <c r="AE257" i="5" s="1"/>
  <c r="X258" i="5"/>
  <c r="AE258" i="5" s="1"/>
  <c r="X259" i="5"/>
  <c r="AE259" i="5" s="1"/>
  <c r="X260" i="5"/>
  <c r="AE260" i="5" s="1"/>
  <c r="X261" i="5"/>
  <c r="AE261" i="5" s="1"/>
  <c r="X264" i="5"/>
  <c r="AE264" i="5" s="1"/>
  <c r="X268" i="5"/>
  <c r="AE268" i="5" s="1"/>
  <c r="X269" i="5"/>
  <c r="AE269" i="5" s="1"/>
  <c r="X270" i="5"/>
  <c r="AE270" i="5" s="1"/>
  <c r="X271" i="5"/>
  <c r="AE271" i="5" s="1"/>
  <c r="X273" i="5"/>
  <c r="AE273" i="5" s="1"/>
  <c r="X274" i="5"/>
  <c r="AE274" i="5" s="1"/>
  <c r="X275" i="5"/>
  <c r="AE275" i="5" s="1"/>
  <c r="X276" i="5"/>
  <c r="AE276" i="5" s="1"/>
  <c r="X278" i="5"/>
  <c r="AE278" i="5" s="1"/>
  <c r="X282" i="5"/>
  <c r="AE282" i="5" s="1"/>
  <c r="X288" i="5"/>
  <c r="AE288" i="5" s="1"/>
  <c r="X289" i="5"/>
  <c r="AE289" i="5" s="1"/>
  <c r="X290" i="5"/>
  <c r="AE290" i="5" s="1"/>
  <c r="X291" i="5"/>
  <c r="AE291" i="5" s="1"/>
  <c r="X295" i="5"/>
  <c r="AE295" i="5" s="1"/>
  <c r="X296" i="5"/>
  <c r="AE296" i="5" s="1"/>
  <c r="X297" i="5"/>
  <c r="AE297" i="5" s="1"/>
  <c r="X298" i="5"/>
  <c r="AE298" i="5" s="1"/>
  <c r="X302" i="5"/>
  <c r="AE302" i="5" s="1"/>
  <c r="X217" i="5" l="1"/>
  <c r="AE217" i="5" s="1"/>
  <c r="X215" i="5" l="1"/>
  <c r="AE215" i="5" s="1"/>
  <c r="X216" i="5"/>
  <c r="AE216" i="5" s="1"/>
  <c r="X214" i="5"/>
  <c r="AE214" i="5" s="1"/>
  <c r="X213" i="5"/>
  <c r="AE213" i="5" s="1"/>
  <c r="X220" i="5" l="1"/>
  <c r="AE220" i="5" s="1"/>
  <c r="X219" i="5"/>
  <c r="AE219" i="5" s="1"/>
  <c r="X218" i="5"/>
  <c r="AE218" i="5" s="1"/>
  <c r="X210" i="5" l="1"/>
  <c r="AE210" i="5" s="1"/>
  <c r="X211" i="5"/>
  <c r="AE211" i="5" s="1"/>
  <c r="X212" i="5"/>
  <c r="AE212" i="5" s="1"/>
  <c r="X207" i="5" l="1"/>
  <c r="AE207" i="5" s="1"/>
  <c r="X206" i="5"/>
  <c r="AE206" i="5" s="1"/>
  <c r="X198" i="5" l="1"/>
  <c r="AE198" i="5" s="1"/>
  <c r="X195" i="5" l="1"/>
  <c r="AE195" i="5" s="1"/>
  <c r="X194" i="5" l="1"/>
  <c r="AE194" i="5" s="1"/>
  <c r="X193" i="5" l="1"/>
  <c r="AE193" i="5" s="1"/>
  <c r="X192" i="5"/>
  <c r="AE192" i="5" s="1"/>
  <c r="X187" i="5" l="1"/>
  <c r="AE187" i="5" s="1"/>
  <c r="X181" i="5" l="1"/>
  <c r="AE181" i="5" s="1"/>
  <c r="X179" i="5"/>
  <c r="AE179" i="5" s="1"/>
  <c r="X180" i="5"/>
  <c r="AE180" i="5" s="1"/>
  <c r="X169" i="5" l="1"/>
  <c r="AE169" i="5" s="1"/>
  <c r="X166" i="5"/>
  <c r="AE166" i="5" s="1"/>
  <c r="X168" i="5"/>
  <c r="AE168" i="5" s="1"/>
  <c r="X167" i="5"/>
  <c r="AE167" i="5" s="1"/>
  <c r="X160" i="5" l="1"/>
  <c r="AE160" i="5" s="1"/>
  <c r="X159" i="5"/>
  <c r="AE159" i="5" s="1"/>
  <c r="X155" i="5" l="1"/>
  <c r="AE155" i="5" s="1"/>
  <c r="X146" i="5" l="1"/>
  <c r="AE146" i="5" s="1"/>
  <c r="X145" i="5"/>
  <c r="AE145" i="5" s="1"/>
  <c r="X144" i="5"/>
  <c r="AE144" i="5" s="1"/>
  <c r="X143" i="5"/>
  <c r="AE143" i="5" s="1"/>
  <c r="AI4" i="5" l="1"/>
  <c r="X142" i="5"/>
  <c r="AE142" i="5" s="1"/>
  <c r="X138" i="5" l="1"/>
  <c r="AE138" i="5" s="1"/>
  <c r="X139" i="5"/>
  <c r="AE139" i="5" s="1"/>
  <c r="X140" i="5"/>
  <c r="AE140" i="5" s="1"/>
  <c r="X141" i="5"/>
  <c r="AE141" i="5" s="1"/>
  <c r="X147" i="5"/>
  <c r="AE147" i="5" s="1"/>
  <c r="X148" i="5"/>
  <c r="AE148" i="5" s="1"/>
  <c r="X149" i="5"/>
  <c r="AE149" i="5" s="1"/>
  <c r="X150" i="5"/>
  <c r="AE150" i="5" s="1"/>
  <c r="X151" i="5"/>
  <c r="AE151" i="5" s="1"/>
  <c r="X152" i="5"/>
  <c r="AE152" i="5" s="1"/>
  <c r="X153" i="5"/>
  <c r="AE153" i="5" s="1"/>
  <c r="X137" i="5"/>
  <c r="AE137" i="5" s="1"/>
  <c r="X136" i="5"/>
  <c r="AE136" i="5" s="1"/>
  <c r="X135" i="5" l="1"/>
  <c r="AE135" i="5" s="1"/>
  <c r="X119" i="5" l="1"/>
  <c r="AE119" i="5" s="1"/>
  <c r="X111" i="5" l="1"/>
  <c r="AE111" i="5" s="1"/>
  <c r="X110" i="5" l="1"/>
  <c r="AE110" i="5" s="1"/>
  <c r="X112" i="5"/>
  <c r="AE112" i="5" s="1"/>
  <c r="X113" i="5"/>
  <c r="AE113" i="5" s="1"/>
  <c r="X114" i="5"/>
  <c r="AE114" i="5" s="1"/>
  <c r="X115" i="5"/>
  <c r="AE115" i="5" s="1"/>
  <c r="X116" i="5"/>
  <c r="AE116" i="5" s="1"/>
  <c r="X117" i="5"/>
  <c r="AE117" i="5" s="1"/>
  <c r="X118" i="5"/>
  <c r="AE118" i="5" s="1"/>
  <c r="X120" i="5"/>
  <c r="AE120" i="5" s="1"/>
  <c r="X121" i="5"/>
  <c r="AE121" i="5" s="1"/>
  <c r="X122" i="5"/>
  <c r="AE122" i="5" s="1"/>
  <c r="X123" i="5"/>
  <c r="AE123" i="5" s="1"/>
  <c r="X124" i="5"/>
  <c r="AE124" i="5" s="1"/>
  <c r="X125" i="5"/>
  <c r="AE125" i="5" s="1"/>
  <c r="X126" i="5"/>
  <c r="AE126" i="5" s="1"/>
  <c r="X127" i="5"/>
  <c r="AE127" i="5" s="1"/>
  <c r="X128" i="5"/>
  <c r="AE128" i="5" s="1"/>
  <c r="X129" i="5"/>
  <c r="AE129" i="5" s="1"/>
  <c r="X130" i="5"/>
  <c r="AE130" i="5" s="1"/>
  <c r="X131" i="5"/>
  <c r="AE131" i="5" s="1"/>
  <c r="X132" i="5"/>
  <c r="AE132" i="5" s="1"/>
  <c r="X133" i="5"/>
  <c r="AE133" i="5" s="1"/>
  <c r="X134" i="5"/>
  <c r="AE134" i="5" s="1"/>
  <c r="X154" i="5"/>
  <c r="AE154" i="5" s="1"/>
  <c r="X156" i="5"/>
  <c r="AE156" i="5" s="1"/>
  <c r="X157" i="5"/>
  <c r="AE157" i="5" s="1"/>
  <c r="X158" i="5"/>
  <c r="AE158" i="5" s="1"/>
  <c r="X161" i="5"/>
  <c r="AE161" i="5" s="1"/>
  <c r="X162" i="5"/>
  <c r="AE162" i="5" s="1"/>
  <c r="X163" i="5"/>
  <c r="AE163" i="5" s="1"/>
  <c r="X164" i="5"/>
  <c r="AE164" i="5" s="1"/>
  <c r="X165" i="5"/>
  <c r="AE165" i="5" s="1"/>
  <c r="X170" i="5"/>
  <c r="AE170" i="5" s="1"/>
  <c r="X171" i="5"/>
  <c r="AE171" i="5" s="1"/>
  <c r="X172" i="5"/>
  <c r="AE172" i="5" s="1"/>
  <c r="X173" i="5"/>
  <c r="AE173" i="5" s="1"/>
  <c r="X174" i="5"/>
  <c r="AE174" i="5" s="1"/>
  <c r="X175" i="5"/>
  <c r="AE175" i="5" s="1"/>
  <c r="X176" i="5"/>
  <c r="AE176" i="5" s="1"/>
  <c r="X177" i="5"/>
  <c r="AE177" i="5" s="1"/>
  <c r="X178" i="5"/>
  <c r="AE178" i="5" s="1"/>
  <c r="X182" i="5"/>
  <c r="AE182" i="5" s="1"/>
  <c r="X183" i="5"/>
  <c r="AE183" i="5" s="1"/>
  <c r="X184" i="5"/>
  <c r="AE184" i="5" s="1"/>
  <c r="X185" i="5"/>
  <c r="AE185" i="5" s="1"/>
  <c r="X186" i="5"/>
  <c r="AE186" i="5" s="1"/>
  <c r="X188" i="5"/>
  <c r="AE188" i="5" s="1"/>
  <c r="X189" i="5"/>
  <c r="AE189" i="5" s="1"/>
  <c r="X190" i="5"/>
  <c r="AE190" i="5" s="1"/>
  <c r="X191" i="5"/>
  <c r="AE191" i="5" s="1"/>
  <c r="X196" i="5"/>
  <c r="AE196" i="5" s="1"/>
  <c r="X197" i="5"/>
  <c r="AE197" i="5" s="1"/>
  <c r="X199" i="5"/>
  <c r="AE199" i="5" s="1"/>
  <c r="X200" i="5"/>
  <c r="AE200" i="5" s="1"/>
  <c r="X201" i="5"/>
  <c r="AE201" i="5" s="1"/>
  <c r="X202" i="5"/>
  <c r="AE202" i="5" s="1"/>
  <c r="X203" i="5"/>
  <c r="AE203" i="5" s="1"/>
  <c r="X204" i="5"/>
  <c r="AE204" i="5" s="1"/>
  <c r="X205" i="5"/>
  <c r="AE205" i="5" s="1"/>
  <c r="X208" i="5"/>
  <c r="AE208" i="5" s="1"/>
  <c r="X209" i="5"/>
  <c r="AE209" i="5" s="1"/>
  <c r="X94" i="5" l="1"/>
  <c r="AE94" i="5" s="1"/>
  <c r="X93" i="5"/>
  <c r="AE93" i="5" s="1"/>
  <c r="X92" i="5"/>
  <c r="AE92" i="5" s="1"/>
  <c r="X89" i="5" l="1"/>
  <c r="AE89" i="5" s="1"/>
  <c r="X88" i="5"/>
  <c r="AE88" i="5" s="1"/>
  <c r="X87" i="5"/>
  <c r="AE87" i="5" s="1"/>
  <c r="X71" i="5" l="1"/>
  <c r="AE71" i="5" s="1"/>
  <c r="X72" i="5"/>
  <c r="AE72" i="5" s="1"/>
  <c r="X73" i="5"/>
  <c r="AE73" i="5" s="1"/>
  <c r="X74" i="5"/>
  <c r="AE74" i="5" s="1"/>
  <c r="X75" i="5"/>
  <c r="AE75" i="5" s="1"/>
  <c r="X76" i="5"/>
  <c r="AE76" i="5" s="1"/>
  <c r="X77" i="5"/>
  <c r="AE77" i="5" s="1"/>
  <c r="X79" i="5"/>
  <c r="AE79" i="5" s="1"/>
  <c r="X80" i="5"/>
  <c r="AE80" i="5" s="1"/>
  <c r="X82" i="5" l="1"/>
  <c r="AE82" i="5" s="1"/>
  <c r="X83" i="5"/>
  <c r="AE83" i="5" s="1"/>
  <c r="X84" i="5"/>
  <c r="AE84" i="5" s="1"/>
  <c r="X85" i="5"/>
  <c r="AE85" i="5" s="1"/>
  <c r="X86" i="5"/>
  <c r="AE86" i="5" s="1"/>
  <c r="X90" i="5"/>
  <c r="AE90" i="5" s="1"/>
  <c r="X91" i="5"/>
  <c r="AE91" i="5" s="1"/>
  <c r="X95" i="5"/>
  <c r="AE95" i="5" s="1"/>
  <c r="X96" i="5"/>
  <c r="AE96" i="5" s="1"/>
  <c r="X97" i="5"/>
  <c r="AE97" i="5" s="1"/>
  <c r="X98" i="5"/>
  <c r="AE98" i="5" s="1"/>
  <c r="X99" i="5"/>
  <c r="AE99" i="5" s="1"/>
  <c r="X100" i="5"/>
  <c r="AE100" i="5" s="1"/>
  <c r="X102" i="5"/>
  <c r="AE102" i="5" s="1"/>
  <c r="X103" i="5"/>
  <c r="AE103" i="5" s="1"/>
  <c r="X104" i="5"/>
  <c r="AE104" i="5" s="1"/>
  <c r="X105" i="5"/>
  <c r="AE105" i="5" s="1"/>
  <c r="X106" i="5"/>
  <c r="AE106" i="5" s="1"/>
  <c r="X107" i="5"/>
  <c r="AE107" i="5" s="1"/>
  <c r="X108" i="5"/>
  <c r="AE108" i="5" s="1"/>
  <c r="X109" i="5"/>
  <c r="AE109" i="5" s="1"/>
  <c r="X81" i="5" l="1"/>
  <c r="AE81" i="5" s="1"/>
  <c r="X67" i="5" l="1"/>
  <c r="AE67" i="5" s="1"/>
  <c r="X65" i="5" l="1"/>
  <c r="AE65" i="5" s="1"/>
  <c r="X66" i="5"/>
  <c r="AE66" i="5" s="1"/>
  <c r="X63" i="5" l="1"/>
  <c r="AE63" i="5" s="1"/>
  <c r="X64" i="5"/>
  <c r="AE64" i="5" s="1"/>
  <c r="X68" i="5"/>
  <c r="AE68" i="5" s="1"/>
  <c r="X70" i="5"/>
  <c r="AE70" i="5" s="1"/>
  <c r="AH30" i="5" l="1"/>
  <c r="X50" i="5" l="1"/>
  <c r="AE50" i="5" s="1"/>
  <c r="X52" i="5" l="1"/>
  <c r="AE52" i="5" s="1"/>
  <c r="X53" i="5"/>
  <c r="AE53" i="5" s="1"/>
  <c r="X54" i="5"/>
  <c r="AE54" i="5" s="1"/>
  <c r="X55" i="5"/>
  <c r="AE55" i="5" s="1"/>
  <c r="X56" i="5"/>
  <c r="AE56" i="5" s="1"/>
  <c r="X57" i="5"/>
  <c r="AE57" i="5" s="1"/>
  <c r="X58" i="5"/>
  <c r="AE58" i="5" s="1"/>
  <c r="X59" i="5"/>
  <c r="AE59" i="5" s="1"/>
  <c r="X60" i="5"/>
  <c r="AE60" i="5" s="1"/>
  <c r="X61" i="5"/>
  <c r="AE61" i="5" s="1"/>
  <c r="X62" i="5"/>
  <c r="AE62" i="5" s="1"/>
  <c r="X46" i="5" l="1"/>
  <c r="AE46" i="5" s="1"/>
  <c r="X47" i="5"/>
  <c r="AE47" i="5" s="1"/>
  <c r="X48" i="5"/>
  <c r="AE48" i="5" s="1"/>
  <c r="X43" i="5"/>
  <c r="AE43" i="5" s="1"/>
  <c r="X45" i="5"/>
  <c r="AE45" i="5" s="1"/>
  <c r="X49" i="5" l="1"/>
  <c r="AE49" i="5" s="1"/>
  <c r="X42" i="5"/>
  <c r="AE42" i="5" s="1"/>
  <c r="X39" i="5" l="1"/>
  <c r="AE39" i="5" s="1"/>
  <c r="X38" i="5"/>
  <c r="AE38" i="5" s="1"/>
  <c r="X37" i="5"/>
  <c r="AE37" i="5" s="1"/>
  <c r="X36" i="5"/>
  <c r="AE36" i="5" s="1"/>
  <c r="X35" i="5" l="1"/>
  <c r="AE35" i="5" s="1"/>
  <c r="X40" i="5"/>
  <c r="AE40" i="5" s="1"/>
  <c r="X41" i="5"/>
  <c r="AE41" i="5" s="1"/>
  <c r="X27" i="5" l="1"/>
  <c r="AE27" i="5" s="1"/>
  <c r="X34" i="5"/>
  <c r="AE34" i="5" s="1"/>
  <c r="X33" i="5"/>
  <c r="AE33" i="5" s="1"/>
  <c r="X32" i="5"/>
  <c r="AE32" i="5" s="1"/>
  <c r="X31" i="5"/>
  <c r="AE31" i="5" s="1"/>
  <c r="X30" i="5"/>
  <c r="AE30" i="5" s="1"/>
  <c r="X28" i="5"/>
  <c r="X29" i="5"/>
  <c r="AE29" i="5" s="1"/>
  <c r="X26" i="5"/>
  <c r="AE26" i="5" s="1"/>
  <c r="Y28" i="5" l="1"/>
  <c r="Y29" i="5" s="1"/>
  <c r="Y30" i="5" s="1"/>
  <c r="Y31" i="5" s="1"/>
  <c r="Y32" i="5" s="1"/>
  <c r="Y33" i="5" s="1"/>
  <c r="Y34" i="5" s="1"/>
  <c r="Y35" i="5" s="1"/>
  <c r="AE28" i="5"/>
  <c r="Y36" i="5" l="1"/>
  <c r="Y37" i="5" s="1"/>
  <c r="Y38" i="5" s="1"/>
  <c r="Y39" i="5" s="1"/>
  <c r="Y40" i="5" s="1"/>
  <c r="Y41" i="5" s="1"/>
  <c r="Y42" i="5" s="1"/>
  <c r="Y43" i="5" s="1"/>
  <c r="Y44" i="5" s="1"/>
  <c r="Y45" i="5" s="1"/>
  <c r="Y46" i="5" s="1"/>
  <c r="X25" i="5"/>
  <c r="Y47" i="5" l="1"/>
  <c r="Y48" i="5" s="1"/>
  <c r="Y49" i="5" s="1"/>
  <c r="X24" i="5"/>
  <c r="X23" i="5"/>
  <c r="X18" i="5"/>
  <c r="X19" i="5"/>
  <c r="X20" i="5"/>
  <c r="X21" i="5"/>
  <c r="X22" i="5"/>
  <c r="Y51" i="5" l="1"/>
  <c r="Y53" i="5" s="1"/>
  <c r="Y55" i="5" s="1"/>
  <c r="Y57" i="5" s="1"/>
  <c r="Y59" i="5" s="1"/>
  <c r="Y61" i="5" s="1"/>
  <c r="Y63" i="5" s="1"/>
  <c r="Y65" i="5" s="1"/>
  <c r="Y50" i="5"/>
  <c r="Y52" i="5" s="1"/>
  <c r="Y54" i="5" s="1"/>
  <c r="Y56" i="5" s="1"/>
  <c r="Y58" i="5" s="1"/>
  <c r="Y60" i="5" s="1"/>
  <c r="Y62" i="5" s="1"/>
  <c r="Y64" i="5" s="1"/>
  <c r="Y66" i="5" s="1"/>
  <c r="X9" i="5"/>
  <c r="X10" i="5"/>
  <c r="X11" i="5"/>
  <c r="X12" i="5"/>
  <c r="X13" i="5"/>
  <c r="X14" i="5"/>
  <c r="X15" i="5"/>
  <c r="X16" i="5"/>
  <c r="X17" i="5"/>
  <c r="X8" i="5" l="1"/>
  <c r="Y68" i="5" l="1"/>
  <c r="Y69" i="5" s="1"/>
  <c r="Y70" i="5" s="1"/>
  <c r="X7" i="5"/>
  <c r="Y72" i="5" l="1"/>
  <c r="Y71" i="5"/>
  <c r="Y73" i="5" s="1"/>
  <c r="X6" i="5"/>
  <c r="Y6" i="5" s="1"/>
  <c r="Y7" i="5" s="1"/>
  <c r="Y8" i="5" s="1"/>
  <c r="Y9" i="5" s="1"/>
  <c r="Y10" i="5" s="1"/>
  <c r="Y11" i="5" s="1"/>
  <c r="Y12" i="5" s="1"/>
  <c r="Y13" i="5" s="1"/>
  <c r="Y14" i="5" s="1"/>
  <c r="Y15" i="5" s="1"/>
  <c r="Y16" i="5" s="1"/>
  <c r="Y17" i="5" s="1"/>
  <c r="Y18" i="5" s="1"/>
  <c r="Y19" i="5" s="1"/>
  <c r="Y20" i="5" s="1"/>
  <c r="Y21" i="5" s="1"/>
  <c r="Y22" i="5" s="1"/>
  <c r="Y23" i="5" s="1"/>
  <c r="Y24" i="5" s="1"/>
  <c r="Y25" i="5" s="1"/>
  <c r="Y74" i="5" l="1"/>
  <c r="Y75" i="5" s="1"/>
  <c r="Y76" i="5" s="1"/>
  <c r="Y77" i="5" s="1"/>
  <c r="Y78" i="5" s="1"/>
  <c r="Y79" i="5" s="1"/>
  <c r="X5" i="5"/>
</calcChain>
</file>

<file path=xl/comments1.xml><?xml version="1.0" encoding="utf-8"?>
<comments xmlns="http://schemas.openxmlformats.org/spreadsheetml/2006/main">
  <authors>
    <author>CAMPO B. Carlos I.      TENARIS</author>
    <author>GONZALEZ Q. Edgar A.    TENARIS</author>
    <author>LAMBRANO R. Osbaldo E.       TENARIS</author>
    <author>ACEVEDO M. Fabian    TENARIS</author>
    <author>ARRIETA C. Carlos G. TENARIS</author>
    <author>PEREZ M. Fredis      TENARIS</author>
    <author>LAMBRANO Osbaldo E. TENARIS</author>
  </authors>
  <commentList>
    <comment ref="X9" authorId="0" shapeId="0">
      <text>
        <r>
          <rPr>
            <b/>
            <sz val="9"/>
            <color indexed="81"/>
            <rFont val="Tahoma"/>
            <family val="2"/>
          </rPr>
          <t>CAMPO B. Carlos I.      TENARIS:</t>
        </r>
        <r>
          <rPr>
            <sz val="9"/>
            <color indexed="81"/>
            <rFont val="Tahoma"/>
            <family val="2"/>
          </rPr>
          <t xml:space="preserve">
se le bajo 10° c a las zona de calentamiento por tubos torcidos al entrada horno austenizado por esfuerzos residuales altos apartir del # 380 del lote 98</t>
        </r>
      </text>
    </comment>
    <comment ref="H12" authorId="1" shapeId="0">
      <text>
        <r>
          <rPr>
            <b/>
            <sz val="9"/>
            <color indexed="81"/>
            <rFont val="Tahoma"/>
            <family val="2"/>
          </rPr>
          <t xml:space="preserve">
Agrupación
Usiminas</t>
        </r>
      </text>
    </comment>
    <comment ref="H13" authorId="1" shapeId="0">
      <text>
        <r>
          <rPr>
            <b/>
            <sz val="9"/>
            <color indexed="81"/>
            <rFont val="Tahoma"/>
            <family val="2"/>
          </rPr>
          <t xml:space="preserve">
Agrupación
AMT</t>
        </r>
      </text>
    </comment>
    <comment ref="H14" authorId="1" shapeId="0">
      <text>
        <r>
          <rPr>
            <b/>
            <sz val="9"/>
            <color indexed="81"/>
            <rFont val="Tahoma"/>
            <family val="2"/>
          </rPr>
          <t xml:space="preserve">
Agrupación
Usiminas</t>
        </r>
      </text>
    </comment>
    <comment ref="M24" authorId="0" shapeId="0">
      <text>
        <r>
          <rPr>
            <b/>
            <sz val="9"/>
            <color indexed="81"/>
            <rFont val="Tahoma"/>
            <family val="2"/>
          </rPr>
          <t>sobre p. del # 46 al 80</t>
        </r>
      </text>
    </comment>
    <comment ref="M28" authorId="0" shapeId="0">
      <text>
        <r>
          <rPr>
            <b/>
            <sz val="9"/>
            <color indexed="81"/>
            <rFont val="Tahoma"/>
            <family val="2"/>
          </rPr>
          <t>CAMPO B. Carlos I.      TENARIS:</t>
        </r>
        <r>
          <rPr>
            <sz val="9"/>
            <color indexed="81"/>
            <rFont val="Tahoma"/>
            <family val="2"/>
          </rPr>
          <t xml:space="preserve">
sobre permanencia del # 307 al 340</t>
        </r>
      </text>
    </comment>
    <comment ref="M29" authorId="0" shapeId="0">
      <text>
        <r>
          <rPr>
            <b/>
            <sz val="9"/>
            <color indexed="81"/>
            <rFont val="Tahoma"/>
            <family val="2"/>
          </rPr>
          <t>CAMPO B. Carlos I.      TENARIS:</t>
        </r>
        <r>
          <rPr>
            <sz val="9"/>
            <color indexed="81"/>
            <rFont val="Tahoma"/>
            <family val="2"/>
          </rPr>
          <t xml:space="preserve">
sobre permanencia del # 352 al 372
</t>
        </r>
      </text>
    </comment>
    <comment ref="AI38" authorId="1" shapeId="0">
      <text>
        <r>
          <rPr>
            <b/>
            <sz val="9"/>
            <color indexed="81"/>
            <rFont val="Tahoma"/>
            <family val="2"/>
          </rPr>
          <t xml:space="preserve">
Reprueba:
111,300-122,500</t>
        </r>
      </text>
    </comment>
    <comment ref="M39" authorId="1" shapeId="0">
      <text>
        <r>
          <rPr>
            <b/>
            <sz val="9"/>
            <color indexed="81"/>
            <rFont val="Tahoma"/>
            <family val="2"/>
          </rPr>
          <t xml:space="preserve">
Por Norma</t>
        </r>
      </text>
    </comment>
    <comment ref="M40" authorId="1" shapeId="0">
      <text>
        <r>
          <rPr>
            <b/>
            <sz val="9"/>
            <color indexed="81"/>
            <rFont val="Tahoma"/>
            <family val="2"/>
          </rPr>
          <t xml:space="preserve">
Por Norma</t>
        </r>
      </text>
    </comment>
    <comment ref="M48" authorId="2" shapeId="0">
      <text>
        <r>
          <rPr>
            <b/>
            <sz val="9"/>
            <color indexed="81"/>
            <rFont val="Tahoma"/>
            <family val="2"/>
          </rPr>
          <t>Tubo virgen</t>
        </r>
        <r>
          <rPr>
            <sz val="9"/>
            <color indexed="81"/>
            <rFont val="Tahoma"/>
            <family val="2"/>
          </rPr>
          <t xml:space="preserve">
</t>
        </r>
      </text>
    </comment>
    <comment ref="AI48" authorId="2" shapeId="0">
      <text>
        <r>
          <rPr>
            <b/>
            <sz val="9"/>
            <color indexed="81"/>
            <rFont val="Tahoma"/>
            <family val="2"/>
          </rPr>
          <t>Duplicado:
107,4-----119,4</t>
        </r>
      </text>
    </comment>
    <comment ref="M49" authorId="1" shapeId="0">
      <text>
        <r>
          <rPr>
            <b/>
            <sz val="9"/>
            <color indexed="81"/>
            <rFont val="Tahoma"/>
            <family val="2"/>
          </rPr>
          <t xml:space="preserve">
Border Line</t>
        </r>
      </text>
    </comment>
    <comment ref="M50" authorId="1" shapeId="0">
      <text>
        <r>
          <rPr>
            <b/>
            <sz val="9"/>
            <color indexed="81"/>
            <rFont val="Tahoma"/>
            <family val="2"/>
          </rPr>
          <t xml:space="preserve">
Border Line</t>
        </r>
      </text>
    </comment>
    <comment ref="M51" authorId="2" shapeId="0">
      <text>
        <r>
          <rPr>
            <b/>
            <sz val="9"/>
            <color indexed="81"/>
            <rFont val="Tahoma"/>
            <family val="2"/>
          </rPr>
          <t>Tubo de reproceso</t>
        </r>
      </text>
    </comment>
    <comment ref="G61" authorId="3" shapeId="0">
      <text>
        <r>
          <rPr>
            <b/>
            <sz val="9"/>
            <color indexed="81"/>
            <rFont val="Tahoma"/>
            <family val="2"/>
          </rPr>
          <t>ACEVEDO M. Fabian    TENARIS:</t>
        </r>
        <r>
          <rPr>
            <sz val="9"/>
            <color indexed="81"/>
            <rFont val="Tahoma"/>
            <family val="2"/>
          </rPr>
          <t xml:space="preserve">
nota se coloca el tiempo de caden en 58 y +5 a todas las zonas</t>
        </r>
      </text>
    </comment>
    <comment ref="M83" authorId="1" shapeId="0">
      <text>
        <r>
          <rPr>
            <b/>
            <sz val="9"/>
            <color indexed="81"/>
            <rFont val="Tahoma"/>
            <family val="2"/>
          </rPr>
          <t xml:space="preserve">
Del n° 243 al 276 SP HR,
se envía n°264 MT SP.</t>
        </r>
      </text>
    </comment>
    <comment ref="AI86" authorId="2" shapeId="0">
      <text>
        <r>
          <rPr>
            <b/>
            <sz val="9"/>
            <color indexed="81"/>
            <rFont val="Tahoma"/>
            <family val="2"/>
          </rPr>
          <t>Duplicado:
106,4----110,1</t>
        </r>
        <r>
          <rPr>
            <sz val="9"/>
            <color indexed="81"/>
            <rFont val="Tahoma"/>
            <family val="2"/>
          </rPr>
          <t xml:space="preserve">
</t>
        </r>
      </text>
    </comment>
    <comment ref="M87" authorId="2" shapeId="0">
      <text>
        <r>
          <rPr>
            <b/>
            <sz val="9"/>
            <color indexed="81"/>
            <rFont val="Tahoma"/>
            <family val="2"/>
          </rPr>
          <t>Sobrepermanencia</t>
        </r>
      </text>
    </comment>
    <comment ref="M121" authorId="3" shapeId="0">
      <text>
        <r>
          <rPr>
            <b/>
            <sz val="9"/>
            <color indexed="81"/>
            <rFont val="Tahoma"/>
            <family val="2"/>
          </rPr>
          <t>ACEVEDO M. Fabian    TENARIS:</t>
        </r>
        <r>
          <rPr>
            <sz val="9"/>
            <color indexed="81"/>
            <rFont val="Tahoma"/>
            <family val="2"/>
          </rPr>
          <t xml:space="preserve">
S.P</t>
        </r>
      </text>
    </comment>
    <comment ref="M122" authorId="3" shapeId="0">
      <text>
        <r>
          <rPr>
            <b/>
            <sz val="9"/>
            <color indexed="81"/>
            <rFont val="Tahoma"/>
            <family val="2"/>
          </rPr>
          <t>ACEVEDO M. Fabian    TENARIS:</t>
        </r>
        <r>
          <rPr>
            <sz val="9"/>
            <color indexed="81"/>
            <rFont val="Tahoma"/>
            <family val="2"/>
          </rPr>
          <t xml:space="preserve">
S.P</t>
        </r>
      </text>
    </comment>
    <comment ref="M123" authorId="3" shapeId="0">
      <text>
        <r>
          <rPr>
            <b/>
            <sz val="9"/>
            <color indexed="81"/>
            <rFont val="Tahoma"/>
            <family val="2"/>
          </rPr>
          <t>ACEVEDO M. Fabian    TENARIS:</t>
        </r>
        <r>
          <rPr>
            <sz val="9"/>
            <color indexed="81"/>
            <rFont val="Tahoma"/>
            <family val="2"/>
          </rPr>
          <t xml:space="preserve">
Sp HR</t>
        </r>
      </text>
    </comment>
    <comment ref="M125" authorId="3" shapeId="0">
      <text>
        <r>
          <rPr>
            <b/>
            <sz val="9"/>
            <color indexed="81"/>
            <rFont val="Tahoma"/>
            <family val="2"/>
          </rPr>
          <t>ACEVEDO M. Fabian    TENARIS:</t>
        </r>
        <r>
          <rPr>
            <sz val="9"/>
            <color indexed="81"/>
            <rFont val="Tahoma"/>
            <family val="2"/>
          </rPr>
          <t xml:space="preserve">
SP HR</t>
        </r>
      </text>
    </comment>
    <comment ref="G127" authorId="0" shapeId="0">
      <text>
        <r>
          <rPr>
            <b/>
            <sz val="9"/>
            <color indexed="81"/>
            <rFont val="Tahoma"/>
            <family val="2"/>
          </rPr>
          <t>SE LE SUBEN 5° C A TODAS LAS ZONAS DEL HORNO REVNEIDO A PARTIR DEL # 100</t>
        </r>
      </text>
    </comment>
    <comment ref="G128" authorId="0" shapeId="0">
      <text>
        <r>
          <rPr>
            <b/>
            <sz val="9"/>
            <color indexed="81"/>
            <rFont val="Tahoma"/>
            <family val="2"/>
          </rPr>
          <t>SE LE SUBEN 5° C A TODAS LAS ZONAS DEL HORNO REVNEIDO A PARTIR DEL # 100</t>
        </r>
      </text>
    </comment>
    <comment ref="M137" authorId="2" shapeId="0">
      <text>
        <r>
          <rPr>
            <b/>
            <sz val="9"/>
            <color indexed="81"/>
            <rFont val="Tahoma"/>
            <family val="2"/>
          </rPr>
          <t>Sobrepermanencia</t>
        </r>
        <r>
          <rPr>
            <sz val="9"/>
            <color indexed="81"/>
            <rFont val="Tahoma"/>
            <family val="2"/>
          </rPr>
          <t xml:space="preserve">
</t>
        </r>
      </text>
    </comment>
    <comment ref="G139" authorId="2" shapeId="0">
      <text>
        <r>
          <rPr>
            <b/>
            <sz val="9"/>
            <color indexed="81"/>
            <rFont val="Tahoma"/>
            <family val="2"/>
          </rPr>
          <t>Se realiza ajuste en la zonas entrada horno revenido se coloca a trabajar las zonas con el fast ramp y se le soltó la cascada de las zonas 3 y 5 que estaban con la zona 4 y se coloca la L2 en 510
a partir del # 300 del lote 719</t>
        </r>
      </text>
    </comment>
    <comment ref="G142" authorId="2" shapeId="0">
      <text>
        <r>
          <rPr>
            <b/>
            <sz val="9"/>
            <color indexed="81"/>
            <rFont val="Tahoma"/>
            <family val="2"/>
          </rPr>
          <t>despues de salir el tubo numero 600  lote 720        se regresa el ajuste anterior realizado a partir del 300 lote 719 y se coloca el tiempo de cadencia en 62 seg</t>
        </r>
      </text>
    </comment>
    <comment ref="G146" authorId="2" shapeId="0">
      <text>
        <r>
          <rPr>
            <b/>
            <sz val="9"/>
            <color indexed="81"/>
            <rFont val="Tahoma"/>
            <family val="2"/>
          </rPr>
          <t>Presion interna del horno de revenido en 0,35 dPa.</t>
        </r>
        <r>
          <rPr>
            <sz val="9"/>
            <color indexed="81"/>
            <rFont val="Tahoma"/>
            <family val="2"/>
          </rPr>
          <t xml:space="preserve">
</t>
        </r>
      </text>
    </comment>
    <comment ref="M154" authorId="1" shapeId="0">
      <text>
        <r>
          <rPr>
            <b/>
            <sz val="9"/>
            <color indexed="81"/>
            <rFont val="Tahoma"/>
            <family val="2"/>
          </rPr>
          <t xml:space="preserve">
SP HR del n° 109 al 110, atado 87001</t>
        </r>
      </text>
    </comment>
    <comment ref="M156" authorId="3" shapeId="0">
      <text>
        <r>
          <rPr>
            <b/>
            <sz val="9"/>
            <color indexed="81"/>
            <rFont val="Tahoma"/>
            <family val="2"/>
          </rPr>
          <t>ACEVEDO M. Fabian    TENARIS:</t>
        </r>
        <r>
          <rPr>
            <sz val="9"/>
            <color indexed="81"/>
            <rFont val="Tahoma"/>
            <family val="2"/>
          </rPr>
          <t xml:space="preserve">
apartir del 550 se ajustan +°c a todas las zonas revenido</t>
        </r>
      </text>
    </comment>
    <comment ref="N156" authorId="2" shapeId="0">
      <text>
        <r>
          <rPr>
            <b/>
            <sz val="9"/>
            <color indexed="81"/>
            <rFont val="Tahoma"/>
            <family val="2"/>
          </rPr>
          <t>100,6---113,0</t>
        </r>
        <r>
          <rPr>
            <sz val="9"/>
            <color indexed="81"/>
            <rFont val="Tahoma"/>
            <family val="2"/>
          </rPr>
          <t xml:space="preserve">
</t>
        </r>
      </text>
    </comment>
    <comment ref="P156" authorId="2" shapeId="0">
      <text>
        <r>
          <rPr>
            <b/>
            <sz val="9"/>
            <color indexed="81"/>
            <rFont val="Tahoma"/>
            <family val="2"/>
          </rPr>
          <t>98,0---110,6</t>
        </r>
        <r>
          <rPr>
            <sz val="9"/>
            <color indexed="81"/>
            <rFont val="Tahoma"/>
            <family val="2"/>
          </rPr>
          <t xml:space="preserve">
</t>
        </r>
      </text>
    </comment>
    <comment ref="R156" authorId="2" shapeId="0">
      <text>
        <r>
          <rPr>
            <b/>
            <sz val="9"/>
            <color indexed="81"/>
            <rFont val="Tahoma"/>
            <family val="2"/>
          </rPr>
          <t>99,5----112,2</t>
        </r>
        <r>
          <rPr>
            <sz val="9"/>
            <color indexed="81"/>
            <rFont val="Tahoma"/>
            <family val="2"/>
          </rPr>
          <t xml:space="preserve">
</t>
        </r>
      </text>
    </comment>
    <comment ref="T156" authorId="2" shapeId="0">
      <text>
        <r>
          <rPr>
            <b/>
            <sz val="9"/>
            <color indexed="81"/>
            <rFont val="Tahoma"/>
            <family val="2"/>
          </rPr>
          <t>94,3---111,3</t>
        </r>
      </text>
    </comment>
    <comment ref="V156" authorId="2" shapeId="0">
      <text>
        <r>
          <rPr>
            <b/>
            <sz val="9"/>
            <color indexed="81"/>
            <rFont val="Tahoma"/>
            <family val="2"/>
          </rPr>
          <t>101,5---112,7</t>
        </r>
      </text>
    </comment>
    <comment ref="M158" authorId="1" shapeId="0">
      <text>
        <r>
          <rPr>
            <b/>
            <sz val="9"/>
            <color indexed="81"/>
            <rFont val="Tahoma"/>
            <family val="2"/>
          </rPr>
          <t xml:space="preserve">
</t>
        </r>
        <r>
          <rPr>
            <b/>
            <sz val="14"/>
            <color indexed="81"/>
            <rFont val="Tahoma"/>
            <family val="2"/>
          </rPr>
          <t>Plana.</t>
        </r>
      </text>
    </comment>
    <comment ref="M159" authorId="1" shapeId="0">
      <text>
        <r>
          <rPr>
            <b/>
            <sz val="9"/>
            <color indexed="81"/>
            <rFont val="Tahoma"/>
            <family val="2"/>
          </rPr>
          <t xml:space="preserve">
</t>
        </r>
        <r>
          <rPr>
            <b/>
            <sz val="12"/>
            <color indexed="81"/>
            <rFont val="Tahoma"/>
            <family val="2"/>
          </rPr>
          <t>Cilíndrica</t>
        </r>
      </text>
    </comment>
    <comment ref="M162" authorId="1" shapeId="0">
      <text>
        <r>
          <rPr>
            <b/>
            <sz val="9"/>
            <color indexed="81"/>
            <rFont val="Tahoma"/>
            <family val="2"/>
          </rPr>
          <t xml:space="preserve">
</t>
        </r>
        <r>
          <rPr>
            <b/>
            <sz val="14"/>
            <color indexed="81"/>
            <rFont val="Tahoma"/>
            <family val="2"/>
          </rPr>
          <t>Plana.</t>
        </r>
      </text>
    </comment>
    <comment ref="M163" authorId="1" shapeId="0">
      <text>
        <r>
          <rPr>
            <b/>
            <sz val="9"/>
            <color indexed="81"/>
            <rFont val="Tahoma"/>
            <family val="2"/>
          </rPr>
          <t xml:space="preserve">
</t>
        </r>
        <r>
          <rPr>
            <b/>
            <sz val="12"/>
            <color indexed="81"/>
            <rFont val="Tahoma"/>
            <family val="2"/>
          </rPr>
          <t>Cilíndrica</t>
        </r>
      </text>
    </comment>
    <comment ref="M167" authorId="1" shapeId="0">
      <text>
        <r>
          <rPr>
            <b/>
            <sz val="9"/>
            <color indexed="81"/>
            <rFont val="Tahoma"/>
            <family val="2"/>
          </rPr>
          <t xml:space="preserve">
</t>
        </r>
        <r>
          <rPr>
            <b/>
            <sz val="14"/>
            <color indexed="81"/>
            <rFont val="Tahoma"/>
            <family val="2"/>
          </rPr>
          <t>Plana.</t>
        </r>
      </text>
    </comment>
    <comment ref="M168" authorId="1" shapeId="0">
      <text>
        <r>
          <rPr>
            <b/>
            <sz val="9"/>
            <color indexed="81"/>
            <rFont val="Tahoma"/>
            <family val="2"/>
          </rPr>
          <t xml:space="preserve">
</t>
        </r>
        <r>
          <rPr>
            <b/>
            <sz val="12"/>
            <color indexed="81"/>
            <rFont val="Tahoma"/>
            <family val="2"/>
          </rPr>
          <t>Cilíndrica</t>
        </r>
      </text>
    </comment>
    <comment ref="M169" authorId="1" shapeId="0">
      <text>
        <r>
          <rPr>
            <b/>
            <sz val="9"/>
            <color indexed="81"/>
            <rFont val="Tahoma"/>
            <family val="2"/>
          </rPr>
          <t xml:space="preserve">
</t>
        </r>
        <r>
          <rPr>
            <b/>
            <sz val="14"/>
            <color indexed="81"/>
            <rFont val="Tahoma"/>
            <family val="2"/>
          </rPr>
          <t>Plana.</t>
        </r>
      </text>
    </comment>
    <comment ref="M170" authorId="1" shapeId="0">
      <text>
        <r>
          <rPr>
            <b/>
            <sz val="9"/>
            <color indexed="81"/>
            <rFont val="Tahoma"/>
            <family val="2"/>
          </rPr>
          <t xml:space="preserve">
</t>
        </r>
        <r>
          <rPr>
            <b/>
            <sz val="12"/>
            <color indexed="81"/>
            <rFont val="Tahoma"/>
            <family val="2"/>
          </rPr>
          <t>Cilíndrica</t>
        </r>
      </text>
    </comment>
    <comment ref="M171" authorId="1" shapeId="0">
      <text>
        <r>
          <rPr>
            <b/>
            <sz val="9"/>
            <color indexed="81"/>
            <rFont val="Tahoma"/>
            <family val="2"/>
          </rPr>
          <t xml:space="preserve">
</t>
        </r>
        <r>
          <rPr>
            <b/>
            <sz val="14"/>
            <color indexed="81"/>
            <rFont val="Tahoma"/>
            <family val="2"/>
          </rPr>
          <t>Plana.</t>
        </r>
      </text>
    </comment>
    <comment ref="M172" authorId="1" shapeId="0">
      <text>
        <r>
          <rPr>
            <b/>
            <sz val="9"/>
            <color indexed="81"/>
            <rFont val="Tahoma"/>
            <family val="2"/>
          </rPr>
          <t xml:space="preserve">
</t>
        </r>
        <r>
          <rPr>
            <b/>
            <sz val="12"/>
            <color indexed="81"/>
            <rFont val="Tahoma"/>
            <family val="2"/>
          </rPr>
          <t>Cilíndrica</t>
        </r>
      </text>
    </comment>
    <comment ref="M173" authorId="1" shapeId="0">
      <text>
        <r>
          <rPr>
            <b/>
            <sz val="9"/>
            <color indexed="81"/>
            <rFont val="Tahoma"/>
            <family val="2"/>
          </rPr>
          <t xml:space="preserve">
</t>
        </r>
        <r>
          <rPr>
            <b/>
            <sz val="14"/>
            <color indexed="81"/>
            <rFont val="Tahoma"/>
            <family val="2"/>
          </rPr>
          <t>Plana.</t>
        </r>
      </text>
    </comment>
    <comment ref="M174" authorId="1" shapeId="0">
      <text>
        <r>
          <rPr>
            <b/>
            <sz val="9"/>
            <color indexed="81"/>
            <rFont val="Tahoma"/>
            <family val="2"/>
          </rPr>
          <t xml:space="preserve">
</t>
        </r>
        <r>
          <rPr>
            <b/>
            <sz val="12"/>
            <color indexed="81"/>
            <rFont val="Tahoma"/>
            <family val="2"/>
          </rPr>
          <t>Cilíndrica</t>
        </r>
      </text>
    </comment>
    <comment ref="M175" authorId="3" shapeId="0">
      <text>
        <r>
          <rPr>
            <b/>
            <sz val="9"/>
            <color indexed="81"/>
            <rFont val="Tahoma"/>
            <family val="2"/>
          </rPr>
          <t>ACEVEDO M. Fabian    TENARIS:</t>
        </r>
        <r>
          <rPr>
            <sz val="9"/>
            <color indexed="81"/>
            <rFont val="Tahoma"/>
            <family val="2"/>
          </rPr>
          <t xml:space="preserve">
S:p</t>
        </r>
      </text>
    </comment>
    <comment ref="M176" authorId="1" shapeId="0">
      <text>
        <r>
          <rPr>
            <b/>
            <sz val="9"/>
            <color indexed="81"/>
            <rFont val="Tahoma"/>
            <family val="2"/>
          </rPr>
          <t xml:space="preserve">
</t>
        </r>
        <r>
          <rPr>
            <b/>
            <sz val="14"/>
            <color indexed="81"/>
            <rFont val="Tahoma"/>
            <family val="2"/>
          </rPr>
          <t>Plana.</t>
        </r>
      </text>
    </comment>
    <comment ref="M177" authorId="1" shapeId="0">
      <text>
        <r>
          <rPr>
            <b/>
            <sz val="9"/>
            <color indexed="81"/>
            <rFont val="Tahoma"/>
            <family val="2"/>
          </rPr>
          <t xml:space="preserve">
</t>
        </r>
        <r>
          <rPr>
            <b/>
            <sz val="14"/>
            <color indexed="81"/>
            <rFont val="Tahoma"/>
            <family val="2"/>
          </rPr>
          <t>Plana.</t>
        </r>
      </text>
    </comment>
    <comment ref="M178" authorId="1" shapeId="0">
      <text>
        <r>
          <rPr>
            <b/>
            <sz val="9"/>
            <color indexed="81"/>
            <rFont val="Tahoma"/>
            <family val="2"/>
          </rPr>
          <t xml:space="preserve">
</t>
        </r>
        <r>
          <rPr>
            <b/>
            <sz val="12"/>
            <color indexed="81"/>
            <rFont val="Tahoma"/>
            <family val="2"/>
          </rPr>
          <t>Cilíndrica</t>
        </r>
      </text>
    </comment>
    <comment ref="M179" authorId="1" shapeId="0">
      <text>
        <r>
          <rPr>
            <b/>
            <sz val="9"/>
            <color indexed="81"/>
            <rFont val="Tahoma"/>
            <family val="2"/>
          </rPr>
          <t xml:space="preserve">
</t>
        </r>
        <r>
          <rPr>
            <b/>
            <sz val="12"/>
            <color indexed="81"/>
            <rFont val="Tahoma"/>
            <family val="2"/>
          </rPr>
          <t>Cilíndrica</t>
        </r>
      </text>
    </comment>
    <comment ref="M180" authorId="1" shapeId="0">
      <text>
        <r>
          <rPr>
            <b/>
            <sz val="9"/>
            <color indexed="81"/>
            <rFont val="Tahoma"/>
            <family val="2"/>
          </rPr>
          <t xml:space="preserve">
</t>
        </r>
        <r>
          <rPr>
            <b/>
            <sz val="14"/>
            <color indexed="81"/>
            <rFont val="Tahoma"/>
            <family val="2"/>
          </rPr>
          <t>Plana.</t>
        </r>
      </text>
    </comment>
    <comment ref="M181" authorId="1" shapeId="0">
      <text>
        <r>
          <rPr>
            <b/>
            <sz val="9"/>
            <color indexed="81"/>
            <rFont val="Tahoma"/>
            <family val="2"/>
          </rPr>
          <t xml:space="preserve">
</t>
        </r>
        <r>
          <rPr>
            <b/>
            <sz val="12"/>
            <color indexed="81"/>
            <rFont val="Tahoma"/>
            <family val="2"/>
          </rPr>
          <t>Cilíndrica</t>
        </r>
      </text>
    </comment>
    <comment ref="M182" authorId="1" shapeId="0">
      <text>
        <r>
          <rPr>
            <b/>
            <sz val="9"/>
            <color indexed="81"/>
            <rFont val="Tahoma"/>
            <family val="2"/>
          </rPr>
          <t xml:space="preserve">
</t>
        </r>
        <r>
          <rPr>
            <b/>
            <sz val="12"/>
            <color indexed="81"/>
            <rFont val="Tahoma"/>
            <family val="2"/>
          </rPr>
          <t>Cilíndrica</t>
        </r>
      </text>
    </comment>
    <comment ref="M183" authorId="1" shapeId="0">
      <text>
        <r>
          <rPr>
            <b/>
            <sz val="9"/>
            <color indexed="81"/>
            <rFont val="Tahoma"/>
            <family val="2"/>
          </rPr>
          <t xml:space="preserve">
</t>
        </r>
        <r>
          <rPr>
            <b/>
            <sz val="14"/>
            <color indexed="81"/>
            <rFont val="Tahoma"/>
            <family val="2"/>
          </rPr>
          <t>Plana.</t>
        </r>
      </text>
    </comment>
    <comment ref="M184" authorId="1" shapeId="0">
      <text>
        <r>
          <rPr>
            <b/>
            <sz val="9"/>
            <color indexed="81"/>
            <rFont val="Tahoma"/>
            <family val="2"/>
          </rPr>
          <t xml:space="preserve">
</t>
        </r>
        <r>
          <rPr>
            <b/>
            <sz val="14"/>
            <color indexed="81"/>
            <rFont val="Tahoma"/>
            <family val="2"/>
          </rPr>
          <t>Plana.</t>
        </r>
      </text>
    </comment>
    <comment ref="M185" authorId="1" shapeId="0">
      <text>
        <r>
          <rPr>
            <b/>
            <sz val="9"/>
            <color indexed="81"/>
            <rFont val="Tahoma"/>
            <family val="2"/>
          </rPr>
          <t xml:space="preserve">
</t>
        </r>
        <r>
          <rPr>
            <b/>
            <sz val="12"/>
            <color indexed="81"/>
            <rFont val="Tahoma"/>
            <family val="2"/>
          </rPr>
          <t>Cilíndrica</t>
        </r>
      </text>
    </comment>
    <comment ref="M186" authorId="1" shapeId="0">
      <text>
        <r>
          <rPr>
            <b/>
            <sz val="9"/>
            <color indexed="81"/>
            <rFont val="Tahoma"/>
            <family val="2"/>
          </rPr>
          <t xml:space="preserve">
</t>
        </r>
        <r>
          <rPr>
            <b/>
            <sz val="14"/>
            <color indexed="81"/>
            <rFont val="Tahoma"/>
            <family val="2"/>
          </rPr>
          <t>Plana.</t>
        </r>
      </text>
    </comment>
    <comment ref="M187" authorId="1" shapeId="0">
      <text>
        <r>
          <rPr>
            <b/>
            <sz val="9"/>
            <color indexed="81"/>
            <rFont val="Tahoma"/>
            <family val="2"/>
          </rPr>
          <t xml:space="preserve">
</t>
        </r>
        <r>
          <rPr>
            <b/>
            <sz val="12"/>
            <color indexed="81"/>
            <rFont val="Tahoma"/>
            <family val="2"/>
          </rPr>
          <t>Cilíndrica</t>
        </r>
      </text>
    </comment>
    <comment ref="M188" authorId="1" shapeId="0">
      <text>
        <r>
          <rPr>
            <b/>
            <sz val="9"/>
            <color indexed="81"/>
            <rFont val="Tahoma"/>
            <family val="2"/>
          </rPr>
          <t xml:space="preserve">
</t>
        </r>
        <r>
          <rPr>
            <b/>
            <sz val="12"/>
            <color indexed="81"/>
            <rFont val="Tahoma"/>
            <family val="2"/>
          </rPr>
          <t>Cilíndrica</t>
        </r>
      </text>
    </comment>
    <comment ref="M189" authorId="1" shapeId="0">
      <text>
        <r>
          <rPr>
            <b/>
            <sz val="9"/>
            <color indexed="81"/>
            <rFont val="Tahoma"/>
            <family val="2"/>
          </rPr>
          <t xml:space="preserve">
</t>
        </r>
        <r>
          <rPr>
            <b/>
            <sz val="12"/>
            <color indexed="81"/>
            <rFont val="Tahoma"/>
            <family val="2"/>
          </rPr>
          <t>Cilíndrica</t>
        </r>
      </text>
    </comment>
    <comment ref="M190" authorId="1" shapeId="0">
      <text>
        <r>
          <rPr>
            <b/>
            <sz val="9"/>
            <color indexed="81"/>
            <rFont val="Tahoma"/>
            <family val="2"/>
          </rPr>
          <t xml:space="preserve">
Muestras completas</t>
        </r>
      </text>
    </comment>
    <comment ref="M191" authorId="1" shapeId="0">
      <text>
        <r>
          <rPr>
            <b/>
            <sz val="9"/>
            <color indexed="81"/>
            <rFont val="Tahoma"/>
            <family val="2"/>
          </rPr>
          <t xml:space="preserve">
Muestras completas</t>
        </r>
      </text>
    </comment>
    <comment ref="M192" authorId="1" shapeId="0">
      <text>
        <r>
          <rPr>
            <b/>
            <sz val="9"/>
            <color indexed="81"/>
            <rFont val="Tahoma"/>
            <family val="2"/>
          </rPr>
          <t xml:space="preserve">
Muestras completas</t>
        </r>
      </text>
    </comment>
    <comment ref="M213" authorId="2" shapeId="0">
      <text>
        <r>
          <rPr>
            <b/>
            <sz val="9"/>
            <color indexed="81"/>
            <rFont val="Tahoma"/>
            <family val="2"/>
          </rPr>
          <t>sobrepermanencia del #7 al #39</t>
        </r>
        <r>
          <rPr>
            <sz val="9"/>
            <color indexed="81"/>
            <rFont val="Tahoma"/>
            <family val="2"/>
          </rPr>
          <t xml:space="preserve">
</t>
        </r>
      </text>
    </comment>
    <comment ref="M241" authorId="2" shapeId="0">
      <text>
        <r>
          <rPr>
            <b/>
            <sz val="9"/>
            <color indexed="81"/>
            <rFont val="Tahoma"/>
            <family val="2"/>
          </rPr>
          <t>sobrepermanencia</t>
        </r>
        <r>
          <rPr>
            <sz val="9"/>
            <color indexed="81"/>
            <rFont val="Tahoma"/>
            <family val="2"/>
          </rPr>
          <t xml:space="preserve">
</t>
        </r>
      </text>
    </comment>
    <comment ref="AC267" authorId="4" shapeId="0">
      <text>
        <r>
          <rPr>
            <b/>
            <sz val="9"/>
            <color indexed="81"/>
            <rFont val="Tahoma"/>
            <family val="2"/>
          </rPr>
          <t>ARRIETA C. Carlos G. TENARIS:</t>
        </r>
        <r>
          <rPr>
            <sz val="9"/>
            <color indexed="81"/>
            <rFont val="Tahoma"/>
            <family val="2"/>
          </rPr>
          <t xml:space="preserve">
SIN DESCAMADOR POR TORCEDURA DESPUES DE TEMPLE</t>
        </r>
      </text>
    </comment>
    <comment ref="M361" authorId="2" shapeId="0">
      <text>
        <r>
          <rPr>
            <b/>
            <sz val="9"/>
            <color indexed="81"/>
            <rFont val="Tahoma"/>
            <family val="2"/>
          </rPr>
          <t>Sobrepermanencia</t>
        </r>
      </text>
    </comment>
    <comment ref="M382" authorId="2" shapeId="0">
      <text>
        <r>
          <rPr>
            <b/>
            <sz val="9"/>
            <color indexed="81"/>
            <rFont val="Tahoma"/>
            <family val="2"/>
          </rPr>
          <t>Sobrepermanencia</t>
        </r>
        <r>
          <rPr>
            <sz val="9"/>
            <color indexed="81"/>
            <rFont val="Tahoma"/>
            <family val="2"/>
          </rPr>
          <t xml:space="preserve">
</t>
        </r>
      </text>
    </comment>
    <comment ref="M466" authorId="4" shapeId="0">
      <text>
        <r>
          <rPr>
            <b/>
            <sz val="9"/>
            <color indexed="81"/>
            <rFont val="Tahoma"/>
            <family val="2"/>
          </rPr>
          <t>ARRIETA C. Carlos G. TENARIS:</t>
        </r>
        <r>
          <rPr>
            <sz val="9"/>
            <color indexed="81"/>
            <rFont val="Tahoma"/>
            <family val="2"/>
          </rPr>
          <t xml:space="preserve">
Sobrepermanencia Horno Revenido por problema mecanico freno tilting 3 del # 460 al # 493 la MT </t>
        </r>
        <r>
          <rPr>
            <b/>
            <sz val="9"/>
            <color indexed="81"/>
            <rFont val="Tahoma"/>
            <family val="2"/>
          </rPr>
          <t>SP</t>
        </r>
        <r>
          <rPr>
            <sz val="9"/>
            <color indexed="81"/>
            <rFont val="Tahoma"/>
            <family val="2"/>
          </rPr>
          <t xml:space="preserve"> # 491 con tiempo de 66,50 min.</t>
        </r>
      </text>
    </comment>
    <comment ref="H526" authorId="2" shapeId="0">
      <text>
        <r>
          <rPr>
            <b/>
            <sz val="9"/>
            <color indexed="81"/>
            <rFont val="Tahoma"/>
            <family val="2"/>
          </rPr>
          <t>Lote de calificacion material Siderca</t>
        </r>
      </text>
    </comment>
    <comment ref="V526" authorId="2" shapeId="0">
      <text>
        <r>
          <rPr>
            <b/>
            <sz val="9"/>
            <color indexed="81"/>
            <rFont val="Tahoma"/>
            <family val="2"/>
          </rPr>
          <t>Duplicado.
107,8----119,4</t>
        </r>
      </text>
    </comment>
    <comment ref="H527" authorId="2" shapeId="0">
      <text>
        <r>
          <rPr>
            <b/>
            <sz val="9"/>
            <color indexed="81"/>
            <rFont val="Tahoma"/>
            <family val="2"/>
          </rPr>
          <t>Lote de calificacion material Siderca</t>
        </r>
      </text>
    </comment>
    <comment ref="N838" authorId="5" shapeId="0">
      <text>
        <r>
          <rPr>
            <b/>
            <sz val="8"/>
            <color indexed="81"/>
            <rFont val="Tahoma"/>
            <family val="2"/>
          </rPr>
          <t>Duplicado.
108.6----119.3</t>
        </r>
      </text>
    </comment>
    <comment ref="O898" authorId="3" shapeId="0">
      <text>
        <r>
          <rPr>
            <b/>
            <sz val="9"/>
            <color indexed="81"/>
            <rFont val="Tahoma"/>
            <family val="2"/>
          </rPr>
          <t>ACEVEDO M. Fabian    TENARIS:</t>
        </r>
        <r>
          <rPr>
            <sz val="9"/>
            <color indexed="81"/>
            <rFont val="Tahoma"/>
            <family val="2"/>
          </rPr>
          <t xml:space="preserve">
112.1---121.9</t>
        </r>
      </text>
    </comment>
    <comment ref="G913" authorId="2" shapeId="0">
      <text>
        <r>
          <rPr>
            <b/>
            <sz val="8"/>
            <color indexed="81"/>
            <rFont val="Tahoma"/>
            <family val="2"/>
          </rPr>
          <t>Reproceso del lote 7417</t>
        </r>
        <r>
          <rPr>
            <sz val="8"/>
            <color indexed="81"/>
            <rFont val="Tahoma"/>
            <family val="2"/>
          </rPr>
          <t xml:space="preserve">
</t>
        </r>
      </text>
    </comment>
    <comment ref="G915" authorId="0" shapeId="0">
      <text>
        <r>
          <rPr>
            <b/>
            <sz val="9"/>
            <color indexed="81"/>
            <rFont val="Tahoma"/>
            <family val="2"/>
          </rPr>
          <t>CAMPO B. Carlos I.      TENARIS:</t>
        </r>
        <r>
          <rPr>
            <sz val="9"/>
            <color indexed="81"/>
            <rFont val="Tahoma"/>
            <family val="2"/>
          </rPr>
          <t xml:space="preserve">
12:45 muestra en lab pm</t>
        </r>
      </text>
    </comment>
    <comment ref="G916" authorId="0" shapeId="0">
      <text>
        <r>
          <rPr>
            <b/>
            <sz val="9"/>
            <color indexed="81"/>
            <rFont val="Tahoma"/>
            <family val="2"/>
          </rPr>
          <t>CAMPO B. Carlos I.      TENARIS:</t>
        </r>
        <r>
          <rPr>
            <sz val="9"/>
            <color indexed="81"/>
            <rFont val="Tahoma"/>
            <family val="2"/>
          </rPr>
          <t xml:space="preserve">
12:45 muestra en lab pm</t>
        </r>
      </text>
    </comment>
    <comment ref="O1014" authorId="3" shapeId="0">
      <text>
        <r>
          <rPr>
            <b/>
            <sz val="9"/>
            <color indexed="81"/>
            <rFont val="Tahoma"/>
            <family val="2"/>
          </rPr>
          <t>ACEVEDO M. Fabian    TENARIS:</t>
        </r>
        <r>
          <rPr>
            <sz val="9"/>
            <color indexed="81"/>
            <rFont val="Tahoma"/>
            <family val="2"/>
          </rPr>
          <t xml:space="preserve">
49.2  77.9</t>
        </r>
      </text>
    </comment>
    <comment ref="G1194" authorId="0" shapeId="0">
      <text>
        <r>
          <rPr>
            <b/>
            <sz val="9"/>
            <color indexed="81"/>
            <rFont val="Tahoma"/>
            <family val="2"/>
          </rPr>
          <t xml:space="preserve">se le suben 10° c a partir del # 320 </t>
        </r>
      </text>
    </comment>
    <comment ref="N1212" authorId="2" shapeId="0">
      <text>
        <r>
          <rPr>
            <b/>
            <sz val="9"/>
            <color indexed="81"/>
            <rFont val="Tahoma"/>
            <family val="2"/>
          </rPr>
          <t xml:space="preserve">Duplicado:
</t>
        </r>
        <r>
          <rPr>
            <b/>
            <sz val="14"/>
            <color indexed="81"/>
            <rFont val="Tahoma"/>
            <family val="2"/>
          </rPr>
          <t>92.3---109.8</t>
        </r>
      </text>
    </comment>
    <comment ref="AF1399" authorId="4" shapeId="0">
      <text>
        <r>
          <rPr>
            <b/>
            <sz val="9"/>
            <color indexed="81"/>
            <rFont val="Tahoma"/>
            <family val="2"/>
          </rPr>
          <t>Z8 = 630</t>
        </r>
        <r>
          <rPr>
            <sz val="9"/>
            <color indexed="81"/>
            <rFont val="Tahoma"/>
            <family val="2"/>
          </rPr>
          <t xml:space="preserve">
</t>
        </r>
      </text>
    </comment>
    <comment ref="AG1399" authorId="4" shapeId="0">
      <text>
        <r>
          <rPr>
            <b/>
            <sz val="9"/>
            <color indexed="81"/>
            <rFont val="Tahoma"/>
            <family val="2"/>
          </rPr>
          <t>Z8 = 630</t>
        </r>
        <r>
          <rPr>
            <sz val="9"/>
            <color indexed="81"/>
            <rFont val="Tahoma"/>
            <family val="2"/>
          </rPr>
          <t xml:space="preserve">
</t>
        </r>
      </text>
    </comment>
    <comment ref="AF1400" authorId="4" shapeId="0">
      <text>
        <r>
          <rPr>
            <b/>
            <sz val="9"/>
            <color indexed="81"/>
            <rFont val="Tahoma"/>
            <family val="2"/>
          </rPr>
          <t>Z8 = 630</t>
        </r>
        <r>
          <rPr>
            <sz val="9"/>
            <color indexed="81"/>
            <rFont val="Tahoma"/>
            <family val="2"/>
          </rPr>
          <t xml:space="preserve">
</t>
        </r>
      </text>
    </comment>
    <comment ref="AG1400" authorId="4" shapeId="0">
      <text>
        <r>
          <rPr>
            <b/>
            <sz val="9"/>
            <color indexed="81"/>
            <rFont val="Tahoma"/>
            <family val="2"/>
          </rPr>
          <t>Z8 = 630</t>
        </r>
        <r>
          <rPr>
            <sz val="9"/>
            <color indexed="81"/>
            <rFont val="Tahoma"/>
            <family val="2"/>
          </rPr>
          <t xml:space="preserve">
</t>
        </r>
      </text>
    </comment>
    <comment ref="AF1401" authorId="4" shapeId="0">
      <text>
        <r>
          <rPr>
            <b/>
            <sz val="9"/>
            <color indexed="81"/>
            <rFont val="Tahoma"/>
            <family val="2"/>
          </rPr>
          <t>Z8 = 630</t>
        </r>
        <r>
          <rPr>
            <sz val="9"/>
            <color indexed="81"/>
            <rFont val="Tahoma"/>
            <family val="2"/>
          </rPr>
          <t xml:space="preserve">
</t>
        </r>
      </text>
    </comment>
    <comment ref="AG1401" authorId="4" shapeId="0">
      <text>
        <r>
          <rPr>
            <b/>
            <sz val="9"/>
            <color indexed="81"/>
            <rFont val="Tahoma"/>
            <family val="2"/>
          </rPr>
          <t>Z8 = 630</t>
        </r>
        <r>
          <rPr>
            <sz val="9"/>
            <color indexed="81"/>
            <rFont val="Tahoma"/>
            <family val="2"/>
          </rPr>
          <t xml:space="preserve">
</t>
        </r>
      </text>
    </comment>
    <comment ref="AF1402" authorId="4" shapeId="0">
      <text>
        <r>
          <rPr>
            <b/>
            <sz val="9"/>
            <color indexed="81"/>
            <rFont val="Tahoma"/>
            <family val="2"/>
          </rPr>
          <t>Z8 = 630</t>
        </r>
        <r>
          <rPr>
            <sz val="9"/>
            <color indexed="81"/>
            <rFont val="Tahoma"/>
            <family val="2"/>
          </rPr>
          <t xml:space="preserve">
</t>
        </r>
      </text>
    </comment>
    <comment ref="AG1402" authorId="4" shapeId="0">
      <text>
        <r>
          <rPr>
            <b/>
            <sz val="9"/>
            <color indexed="81"/>
            <rFont val="Tahoma"/>
            <family val="2"/>
          </rPr>
          <t>Z8 = 630</t>
        </r>
        <r>
          <rPr>
            <sz val="9"/>
            <color indexed="81"/>
            <rFont val="Tahoma"/>
            <family val="2"/>
          </rPr>
          <t xml:space="preserve">
</t>
        </r>
      </text>
    </comment>
    <comment ref="AF1403" authorId="4" shapeId="0">
      <text>
        <r>
          <rPr>
            <b/>
            <sz val="9"/>
            <color indexed="81"/>
            <rFont val="Tahoma"/>
            <family val="2"/>
          </rPr>
          <t>Z8 = 630</t>
        </r>
        <r>
          <rPr>
            <sz val="9"/>
            <color indexed="81"/>
            <rFont val="Tahoma"/>
            <family val="2"/>
          </rPr>
          <t xml:space="preserve">
</t>
        </r>
      </text>
    </comment>
    <comment ref="AG1403" authorId="4" shapeId="0">
      <text>
        <r>
          <rPr>
            <b/>
            <sz val="9"/>
            <color indexed="81"/>
            <rFont val="Tahoma"/>
            <family val="2"/>
          </rPr>
          <t>Z8 = 630</t>
        </r>
        <r>
          <rPr>
            <sz val="9"/>
            <color indexed="81"/>
            <rFont val="Tahoma"/>
            <family val="2"/>
          </rPr>
          <t xml:space="preserve">
</t>
        </r>
      </text>
    </comment>
    <comment ref="AF1404" authorId="4" shapeId="0">
      <text>
        <r>
          <rPr>
            <b/>
            <sz val="9"/>
            <color indexed="81"/>
            <rFont val="Tahoma"/>
            <family val="2"/>
          </rPr>
          <t>Z8 = 630</t>
        </r>
        <r>
          <rPr>
            <sz val="9"/>
            <color indexed="81"/>
            <rFont val="Tahoma"/>
            <family val="2"/>
          </rPr>
          <t xml:space="preserve">
</t>
        </r>
      </text>
    </comment>
    <comment ref="AG1404" authorId="4" shapeId="0">
      <text>
        <r>
          <rPr>
            <b/>
            <sz val="9"/>
            <color indexed="81"/>
            <rFont val="Tahoma"/>
            <family val="2"/>
          </rPr>
          <t>Z8 = 630</t>
        </r>
        <r>
          <rPr>
            <sz val="9"/>
            <color indexed="81"/>
            <rFont val="Tahoma"/>
            <family val="2"/>
          </rPr>
          <t xml:space="preserve">
</t>
        </r>
      </text>
    </comment>
    <comment ref="AF1405" authorId="4" shapeId="0">
      <text>
        <r>
          <rPr>
            <b/>
            <sz val="9"/>
            <color indexed="81"/>
            <rFont val="Tahoma"/>
            <family val="2"/>
          </rPr>
          <t>Z8 = 630</t>
        </r>
        <r>
          <rPr>
            <sz val="9"/>
            <color indexed="81"/>
            <rFont val="Tahoma"/>
            <family val="2"/>
          </rPr>
          <t xml:space="preserve">
</t>
        </r>
      </text>
    </comment>
    <comment ref="AG1405" authorId="4" shapeId="0">
      <text>
        <r>
          <rPr>
            <b/>
            <sz val="9"/>
            <color indexed="81"/>
            <rFont val="Tahoma"/>
            <family val="2"/>
          </rPr>
          <t>Z8 = 630</t>
        </r>
        <r>
          <rPr>
            <sz val="9"/>
            <color indexed="81"/>
            <rFont val="Tahoma"/>
            <family val="2"/>
          </rPr>
          <t xml:space="preserve">
</t>
        </r>
      </text>
    </comment>
    <comment ref="AF1406" authorId="4" shapeId="0">
      <text>
        <r>
          <rPr>
            <b/>
            <sz val="9"/>
            <color indexed="81"/>
            <rFont val="Tahoma"/>
            <family val="2"/>
          </rPr>
          <t>Z8 = 630</t>
        </r>
        <r>
          <rPr>
            <sz val="9"/>
            <color indexed="81"/>
            <rFont val="Tahoma"/>
            <family val="2"/>
          </rPr>
          <t xml:space="preserve">
</t>
        </r>
      </text>
    </comment>
    <comment ref="AG1406" authorId="4" shapeId="0">
      <text>
        <r>
          <rPr>
            <b/>
            <sz val="9"/>
            <color indexed="81"/>
            <rFont val="Tahoma"/>
            <family val="2"/>
          </rPr>
          <t>Z8 = 630</t>
        </r>
        <r>
          <rPr>
            <sz val="9"/>
            <color indexed="81"/>
            <rFont val="Tahoma"/>
            <family val="2"/>
          </rPr>
          <t xml:space="preserve">
</t>
        </r>
      </text>
    </comment>
    <comment ref="AF1407" authorId="4" shapeId="0">
      <text>
        <r>
          <rPr>
            <b/>
            <sz val="9"/>
            <color indexed="81"/>
            <rFont val="Tahoma"/>
            <family val="2"/>
          </rPr>
          <t>Z8 = 630</t>
        </r>
        <r>
          <rPr>
            <sz val="9"/>
            <color indexed="81"/>
            <rFont val="Tahoma"/>
            <family val="2"/>
          </rPr>
          <t xml:space="preserve">
</t>
        </r>
      </text>
    </comment>
    <comment ref="AG1407" authorId="4" shapeId="0">
      <text>
        <r>
          <rPr>
            <b/>
            <sz val="9"/>
            <color indexed="81"/>
            <rFont val="Tahoma"/>
            <family val="2"/>
          </rPr>
          <t>Z8 = 630</t>
        </r>
        <r>
          <rPr>
            <sz val="9"/>
            <color indexed="81"/>
            <rFont val="Tahoma"/>
            <family val="2"/>
          </rPr>
          <t xml:space="preserve">
</t>
        </r>
      </text>
    </comment>
    <comment ref="AF1408" authorId="4" shapeId="0">
      <text>
        <r>
          <rPr>
            <b/>
            <sz val="9"/>
            <color indexed="81"/>
            <rFont val="Tahoma"/>
            <family val="2"/>
          </rPr>
          <t>Z8 = 630</t>
        </r>
        <r>
          <rPr>
            <sz val="9"/>
            <color indexed="81"/>
            <rFont val="Tahoma"/>
            <family val="2"/>
          </rPr>
          <t xml:space="preserve">
</t>
        </r>
      </text>
    </comment>
    <comment ref="AG1408" authorId="4" shapeId="0">
      <text>
        <r>
          <rPr>
            <b/>
            <sz val="9"/>
            <color indexed="81"/>
            <rFont val="Tahoma"/>
            <family val="2"/>
          </rPr>
          <t>Z8 = 630</t>
        </r>
        <r>
          <rPr>
            <sz val="9"/>
            <color indexed="81"/>
            <rFont val="Tahoma"/>
            <family val="2"/>
          </rPr>
          <t xml:space="preserve">
</t>
        </r>
      </text>
    </comment>
    <comment ref="AF1409" authorId="4" shapeId="0">
      <text>
        <r>
          <rPr>
            <b/>
            <sz val="9"/>
            <color indexed="81"/>
            <rFont val="Tahoma"/>
            <family val="2"/>
          </rPr>
          <t>Z8 = 630</t>
        </r>
        <r>
          <rPr>
            <sz val="9"/>
            <color indexed="81"/>
            <rFont val="Tahoma"/>
            <family val="2"/>
          </rPr>
          <t xml:space="preserve">
</t>
        </r>
      </text>
    </comment>
    <comment ref="AG1409" authorId="4" shapeId="0">
      <text>
        <r>
          <rPr>
            <b/>
            <sz val="9"/>
            <color indexed="81"/>
            <rFont val="Tahoma"/>
            <family val="2"/>
          </rPr>
          <t>Z8 = 630</t>
        </r>
        <r>
          <rPr>
            <sz val="9"/>
            <color indexed="81"/>
            <rFont val="Tahoma"/>
            <family val="2"/>
          </rPr>
          <t xml:space="preserve">
</t>
        </r>
      </text>
    </comment>
    <comment ref="AF1410" authorId="4" shapeId="0">
      <text>
        <r>
          <rPr>
            <b/>
            <sz val="9"/>
            <color indexed="81"/>
            <rFont val="Tahoma"/>
            <family val="2"/>
          </rPr>
          <t>Z8 = 630</t>
        </r>
        <r>
          <rPr>
            <sz val="9"/>
            <color indexed="81"/>
            <rFont val="Tahoma"/>
            <family val="2"/>
          </rPr>
          <t xml:space="preserve">
</t>
        </r>
      </text>
    </comment>
    <comment ref="AG1410" authorId="4" shapeId="0">
      <text>
        <r>
          <rPr>
            <b/>
            <sz val="9"/>
            <color indexed="81"/>
            <rFont val="Tahoma"/>
            <family val="2"/>
          </rPr>
          <t>Z8 = 630</t>
        </r>
        <r>
          <rPr>
            <sz val="9"/>
            <color indexed="81"/>
            <rFont val="Tahoma"/>
            <family val="2"/>
          </rPr>
          <t xml:space="preserve">
</t>
        </r>
      </text>
    </comment>
    <comment ref="AF1411" authorId="4" shapeId="0">
      <text>
        <r>
          <rPr>
            <b/>
            <sz val="9"/>
            <color indexed="81"/>
            <rFont val="Tahoma"/>
            <family val="2"/>
          </rPr>
          <t>Z8 = 630</t>
        </r>
        <r>
          <rPr>
            <sz val="9"/>
            <color indexed="81"/>
            <rFont val="Tahoma"/>
            <family val="2"/>
          </rPr>
          <t xml:space="preserve">
</t>
        </r>
      </text>
    </comment>
    <comment ref="AG1411" authorId="4" shapeId="0">
      <text>
        <r>
          <rPr>
            <b/>
            <sz val="9"/>
            <color indexed="81"/>
            <rFont val="Tahoma"/>
            <family val="2"/>
          </rPr>
          <t>Z8 = 630</t>
        </r>
        <r>
          <rPr>
            <sz val="9"/>
            <color indexed="81"/>
            <rFont val="Tahoma"/>
            <family val="2"/>
          </rPr>
          <t xml:space="preserve">
</t>
        </r>
      </text>
    </comment>
    <comment ref="AF1412" authorId="4" shapeId="0">
      <text>
        <r>
          <rPr>
            <b/>
            <sz val="9"/>
            <color indexed="81"/>
            <rFont val="Tahoma"/>
            <family val="2"/>
          </rPr>
          <t>Z8 = 630</t>
        </r>
        <r>
          <rPr>
            <sz val="9"/>
            <color indexed="81"/>
            <rFont val="Tahoma"/>
            <family val="2"/>
          </rPr>
          <t xml:space="preserve">
</t>
        </r>
      </text>
    </comment>
    <comment ref="AG1412" authorId="4" shapeId="0">
      <text>
        <r>
          <rPr>
            <b/>
            <sz val="9"/>
            <color indexed="81"/>
            <rFont val="Tahoma"/>
            <family val="2"/>
          </rPr>
          <t>Z8 = 630</t>
        </r>
        <r>
          <rPr>
            <sz val="9"/>
            <color indexed="81"/>
            <rFont val="Tahoma"/>
            <family val="2"/>
          </rPr>
          <t xml:space="preserve">
</t>
        </r>
      </text>
    </comment>
    <comment ref="AF1413" authorId="4" shapeId="0">
      <text>
        <r>
          <rPr>
            <b/>
            <sz val="9"/>
            <color indexed="81"/>
            <rFont val="Tahoma"/>
            <family val="2"/>
          </rPr>
          <t>Z8 = 630</t>
        </r>
        <r>
          <rPr>
            <sz val="9"/>
            <color indexed="81"/>
            <rFont val="Tahoma"/>
            <family val="2"/>
          </rPr>
          <t xml:space="preserve">
</t>
        </r>
      </text>
    </comment>
    <comment ref="AG1413" authorId="4" shapeId="0">
      <text>
        <r>
          <rPr>
            <b/>
            <sz val="9"/>
            <color indexed="81"/>
            <rFont val="Tahoma"/>
            <family val="2"/>
          </rPr>
          <t>Z8 = 630</t>
        </r>
        <r>
          <rPr>
            <sz val="9"/>
            <color indexed="81"/>
            <rFont val="Tahoma"/>
            <family val="2"/>
          </rPr>
          <t xml:space="preserve">
</t>
        </r>
      </text>
    </comment>
    <comment ref="AF1414" authorId="4" shapeId="0">
      <text>
        <r>
          <rPr>
            <b/>
            <sz val="9"/>
            <color indexed="81"/>
            <rFont val="Tahoma"/>
            <family val="2"/>
          </rPr>
          <t>Z8 = 630</t>
        </r>
        <r>
          <rPr>
            <sz val="9"/>
            <color indexed="81"/>
            <rFont val="Tahoma"/>
            <family val="2"/>
          </rPr>
          <t xml:space="preserve">
</t>
        </r>
      </text>
    </comment>
    <comment ref="AG1414" authorId="4" shapeId="0">
      <text>
        <r>
          <rPr>
            <b/>
            <sz val="9"/>
            <color indexed="81"/>
            <rFont val="Tahoma"/>
            <family val="2"/>
          </rPr>
          <t>Z8 = 630</t>
        </r>
        <r>
          <rPr>
            <sz val="9"/>
            <color indexed="81"/>
            <rFont val="Tahoma"/>
            <family val="2"/>
          </rPr>
          <t xml:space="preserve">
</t>
        </r>
      </text>
    </comment>
    <comment ref="AF1415" authorId="4" shapeId="0">
      <text>
        <r>
          <rPr>
            <b/>
            <sz val="9"/>
            <color indexed="81"/>
            <rFont val="Tahoma"/>
            <family val="2"/>
          </rPr>
          <t>Z8 = 640</t>
        </r>
        <r>
          <rPr>
            <sz val="9"/>
            <color indexed="81"/>
            <rFont val="Tahoma"/>
            <family val="2"/>
          </rPr>
          <t xml:space="preserve">
</t>
        </r>
      </text>
    </comment>
    <comment ref="AG1415" authorId="4" shapeId="0">
      <text>
        <r>
          <rPr>
            <b/>
            <sz val="9"/>
            <color indexed="81"/>
            <rFont val="Tahoma"/>
            <family val="2"/>
          </rPr>
          <t>Z8 = 640</t>
        </r>
        <r>
          <rPr>
            <sz val="9"/>
            <color indexed="81"/>
            <rFont val="Tahoma"/>
            <family val="2"/>
          </rPr>
          <t xml:space="preserve">
</t>
        </r>
      </text>
    </comment>
    <comment ref="AF1418" authorId="6" shapeId="0">
      <text>
        <r>
          <rPr>
            <b/>
            <sz val="9"/>
            <color indexed="81"/>
            <rFont val="Tahoma"/>
            <family val="2"/>
          </rPr>
          <t>Z8=625</t>
        </r>
        <r>
          <rPr>
            <sz val="9"/>
            <color indexed="81"/>
            <rFont val="Tahoma"/>
            <family val="2"/>
          </rPr>
          <t xml:space="preserve">
</t>
        </r>
      </text>
    </comment>
    <comment ref="AG1418" authorId="6" shapeId="0">
      <text>
        <r>
          <rPr>
            <b/>
            <sz val="9"/>
            <color indexed="81"/>
            <rFont val="Tahoma"/>
            <family val="2"/>
          </rPr>
          <t>Z8=625</t>
        </r>
        <r>
          <rPr>
            <sz val="9"/>
            <color indexed="81"/>
            <rFont val="Tahoma"/>
            <family val="2"/>
          </rPr>
          <t xml:space="preserve">
</t>
        </r>
      </text>
    </comment>
    <comment ref="AF1419" authorId="6" shapeId="0">
      <text>
        <r>
          <rPr>
            <b/>
            <sz val="9"/>
            <color indexed="81"/>
            <rFont val="Tahoma"/>
            <family val="2"/>
          </rPr>
          <t>Z8=625</t>
        </r>
        <r>
          <rPr>
            <sz val="9"/>
            <color indexed="81"/>
            <rFont val="Tahoma"/>
            <family val="2"/>
          </rPr>
          <t xml:space="preserve">
</t>
        </r>
      </text>
    </comment>
    <comment ref="AG1419" authorId="6" shapeId="0">
      <text>
        <r>
          <rPr>
            <b/>
            <sz val="9"/>
            <color indexed="81"/>
            <rFont val="Tahoma"/>
            <family val="2"/>
          </rPr>
          <t>Z8=625</t>
        </r>
        <r>
          <rPr>
            <sz val="9"/>
            <color indexed="81"/>
            <rFont val="Tahoma"/>
            <family val="2"/>
          </rPr>
          <t xml:space="preserve">
</t>
        </r>
      </text>
    </comment>
    <comment ref="AF1420" authorId="6" shapeId="0">
      <text>
        <r>
          <rPr>
            <b/>
            <sz val="9"/>
            <color indexed="81"/>
            <rFont val="Tahoma"/>
            <family val="2"/>
          </rPr>
          <t>Z8=625</t>
        </r>
        <r>
          <rPr>
            <sz val="9"/>
            <color indexed="81"/>
            <rFont val="Tahoma"/>
            <family val="2"/>
          </rPr>
          <t xml:space="preserve">
</t>
        </r>
      </text>
    </comment>
    <comment ref="AG1420" authorId="6" shapeId="0">
      <text>
        <r>
          <rPr>
            <b/>
            <sz val="9"/>
            <color indexed="81"/>
            <rFont val="Tahoma"/>
            <family val="2"/>
          </rPr>
          <t>Z8=625</t>
        </r>
        <r>
          <rPr>
            <sz val="9"/>
            <color indexed="81"/>
            <rFont val="Tahoma"/>
            <family val="2"/>
          </rPr>
          <t xml:space="preserve">
</t>
        </r>
      </text>
    </comment>
    <comment ref="AF1422" authorId="4" shapeId="0">
      <text>
        <r>
          <rPr>
            <b/>
            <sz val="9"/>
            <color indexed="81"/>
            <rFont val="Tahoma"/>
            <family val="2"/>
          </rPr>
          <t>Z8 = 630</t>
        </r>
        <r>
          <rPr>
            <sz val="9"/>
            <color indexed="81"/>
            <rFont val="Tahoma"/>
            <family val="2"/>
          </rPr>
          <t xml:space="preserve">
</t>
        </r>
      </text>
    </comment>
    <comment ref="AG1422" authorId="4" shapeId="0">
      <text>
        <r>
          <rPr>
            <b/>
            <sz val="9"/>
            <color indexed="81"/>
            <rFont val="Tahoma"/>
            <family val="2"/>
          </rPr>
          <t>Z8 = 630</t>
        </r>
        <r>
          <rPr>
            <sz val="9"/>
            <color indexed="81"/>
            <rFont val="Tahoma"/>
            <family val="2"/>
          </rPr>
          <t xml:space="preserve">
</t>
        </r>
      </text>
    </comment>
    <comment ref="AF1423" authorId="4" shapeId="0">
      <text>
        <r>
          <rPr>
            <b/>
            <sz val="9"/>
            <color indexed="81"/>
            <rFont val="Tahoma"/>
            <family val="2"/>
          </rPr>
          <t>Z8 = 630</t>
        </r>
        <r>
          <rPr>
            <sz val="9"/>
            <color indexed="81"/>
            <rFont val="Tahoma"/>
            <family val="2"/>
          </rPr>
          <t xml:space="preserve">
</t>
        </r>
      </text>
    </comment>
    <comment ref="AG1423" authorId="4" shapeId="0">
      <text>
        <r>
          <rPr>
            <b/>
            <sz val="9"/>
            <color indexed="81"/>
            <rFont val="Tahoma"/>
            <family val="2"/>
          </rPr>
          <t>Z8 = 630</t>
        </r>
        <r>
          <rPr>
            <sz val="9"/>
            <color indexed="81"/>
            <rFont val="Tahoma"/>
            <family val="2"/>
          </rPr>
          <t xml:space="preserve">
</t>
        </r>
      </text>
    </comment>
    <comment ref="AF1424" authorId="4" shapeId="0">
      <text>
        <r>
          <rPr>
            <b/>
            <sz val="9"/>
            <color indexed="81"/>
            <rFont val="Tahoma"/>
            <family val="2"/>
          </rPr>
          <t>Z8 = 630</t>
        </r>
        <r>
          <rPr>
            <sz val="9"/>
            <color indexed="81"/>
            <rFont val="Tahoma"/>
            <family val="2"/>
          </rPr>
          <t xml:space="preserve">
</t>
        </r>
      </text>
    </comment>
    <comment ref="AG1424" authorId="4" shapeId="0">
      <text>
        <r>
          <rPr>
            <b/>
            <sz val="9"/>
            <color indexed="81"/>
            <rFont val="Tahoma"/>
            <family val="2"/>
          </rPr>
          <t>Z8 = 630</t>
        </r>
        <r>
          <rPr>
            <sz val="9"/>
            <color indexed="81"/>
            <rFont val="Tahoma"/>
            <family val="2"/>
          </rPr>
          <t xml:space="preserve">
</t>
        </r>
      </text>
    </comment>
    <comment ref="AF1425" authorId="4" shapeId="0">
      <text>
        <r>
          <rPr>
            <b/>
            <sz val="9"/>
            <color indexed="81"/>
            <rFont val="Tahoma"/>
            <family val="2"/>
          </rPr>
          <t>Z8 = 630</t>
        </r>
        <r>
          <rPr>
            <sz val="9"/>
            <color indexed="81"/>
            <rFont val="Tahoma"/>
            <family val="2"/>
          </rPr>
          <t xml:space="preserve">
</t>
        </r>
      </text>
    </comment>
    <comment ref="AG1425" authorId="4" shapeId="0">
      <text>
        <r>
          <rPr>
            <b/>
            <sz val="9"/>
            <color indexed="81"/>
            <rFont val="Tahoma"/>
            <family val="2"/>
          </rPr>
          <t>Z8 = 630</t>
        </r>
        <r>
          <rPr>
            <sz val="9"/>
            <color indexed="81"/>
            <rFont val="Tahoma"/>
            <family val="2"/>
          </rPr>
          <t xml:space="preserve">
</t>
        </r>
      </text>
    </comment>
    <comment ref="AF1426" authorId="4" shapeId="0">
      <text>
        <r>
          <rPr>
            <b/>
            <sz val="9"/>
            <color indexed="81"/>
            <rFont val="Tahoma"/>
            <family val="2"/>
          </rPr>
          <t>Z8 = 630</t>
        </r>
        <r>
          <rPr>
            <sz val="9"/>
            <color indexed="81"/>
            <rFont val="Tahoma"/>
            <family val="2"/>
          </rPr>
          <t xml:space="preserve">
</t>
        </r>
      </text>
    </comment>
    <comment ref="AG1426" authorId="4" shapeId="0">
      <text>
        <r>
          <rPr>
            <b/>
            <sz val="9"/>
            <color indexed="81"/>
            <rFont val="Tahoma"/>
            <family val="2"/>
          </rPr>
          <t>Z8 = 630</t>
        </r>
        <r>
          <rPr>
            <sz val="9"/>
            <color indexed="81"/>
            <rFont val="Tahoma"/>
            <family val="2"/>
          </rPr>
          <t xml:space="preserve">
</t>
        </r>
      </text>
    </comment>
    <comment ref="AF1427" authorId="4" shapeId="0">
      <text>
        <r>
          <rPr>
            <b/>
            <sz val="9"/>
            <color indexed="81"/>
            <rFont val="Tahoma"/>
            <family val="2"/>
          </rPr>
          <t>Z8 = 630</t>
        </r>
        <r>
          <rPr>
            <sz val="9"/>
            <color indexed="81"/>
            <rFont val="Tahoma"/>
            <family val="2"/>
          </rPr>
          <t xml:space="preserve">
</t>
        </r>
      </text>
    </comment>
    <comment ref="AG1427" authorId="4" shapeId="0">
      <text>
        <r>
          <rPr>
            <b/>
            <sz val="9"/>
            <color indexed="81"/>
            <rFont val="Tahoma"/>
            <family val="2"/>
          </rPr>
          <t>Z8 = 630</t>
        </r>
        <r>
          <rPr>
            <sz val="9"/>
            <color indexed="81"/>
            <rFont val="Tahoma"/>
            <family val="2"/>
          </rPr>
          <t xml:space="preserve">
</t>
        </r>
      </text>
    </comment>
    <comment ref="AF1428" authorId="4" shapeId="0">
      <text>
        <r>
          <rPr>
            <b/>
            <sz val="9"/>
            <color indexed="81"/>
            <rFont val="Tahoma"/>
            <family val="2"/>
          </rPr>
          <t>Z8 = 630</t>
        </r>
        <r>
          <rPr>
            <sz val="9"/>
            <color indexed="81"/>
            <rFont val="Tahoma"/>
            <family val="2"/>
          </rPr>
          <t xml:space="preserve">
</t>
        </r>
      </text>
    </comment>
    <comment ref="AG1428" authorId="4" shapeId="0">
      <text>
        <r>
          <rPr>
            <b/>
            <sz val="9"/>
            <color indexed="81"/>
            <rFont val="Tahoma"/>
            <family val="2"/>
          </rPr>
          <t>Z8 = 630</t>
        </r>
        <r>
          <rPr>
            <sz val="9"/>
            <color indexed="81"/>
            <rFont val="Tahoma"/>
            <family val="2"/>
          </rPr>
          <t xml:space="preserve">
</t>
        </r>
      </text>
    </comment>
    <comment ref="AF1429" authorId="4" shapeId="0">
      <text>
        <r>
          <rPr>
            <b/>
            <sz val="9"/>
            <color indexed="81"/>
            <rFont val="Tahoma"/>
            <family val="2"/>
          </rPr>
          <t>Z8 = 630</t>
        </r>
        <r>
          <rPr>
            <sz val="9"/>
            <color indexed="81"/>
            <rFont val="Tahoma"/>
            <family val="2"/>
          </rPr>
          <t xml:space="preserve">
</t>
        </r>
      </text>
    </comment>
    <comment ref="AG1429" authorId="4" shapeId="0">
      <text>
        <r>
          <rPr>
            <b/>
            <sz val="9"/>
            <color indexed="81"/>
            <rFont val="Tahoma"/>
            <family val="2"/>
          </rPr>
          <t>Z8 = 630</t>
        </r>
        <r>
          <rPr>
            <sz val="9"/>
            <color indexed="81"/>
            <rFont val="Tahoma"/>
            <family val="2"/>
          </rPr>
          <t xml:space="preserve">
</t>
        </r>
      </text>
    </comment>
    <comment ref="AF1430" authorId="4" shapeId="0">
      <text>
        <r>
          <rPr>
            <b/>
            <sz val="9"/>
            <color indexed="81"/>
            <rFont val="Tahoma"/>
            <family val="2"/>
          </rPr>
          <t>Z8 = 630</t>
        </r>
        <r>
          <rPr>
            <sz val="9"/>
            <color indexed="81"/>
            <rFont val="Tahoma"/>
            <family val="2"/>
          </rPr>
          <t xml:space="preserve">
</t>
        </r>
      </text>
    </comment>
    <comment ref="AG1430" authorId="4" shapeId="0">
      <text>
        <r>
          <rPr>
            <b/>
            <sz val="9"/>
            <color indexed="81"/>
            <rFont val="Tahoma"/>
            <family val="2"/>
          </rPr>
          <t>Z8 = 630</t>
        </r>
        <r>
          <rPr>
            <sz val="9"/>
            <color indexed="81"/>
            <rFont val="Tahoma"/>
            <family val="2"/>
          </rPr>
          <t xml:space="preserve">
</t>
        </r>
      </text>
    </comment>
    <comment ref="AF1431" authorId="4" shapeId="0">
      <text>
        <r>
          <rPr>
            <b/>
            <sz val="9"/>
            <color indexed="81"/>
            <rFont val="Tahoma"/>
            <family val="2"/>
          </rPr>
          <t>Z8 = 630</t>
        </r>
        <r>
          <rPr>
            <sz val="9"/>
            <color indexed="81"/>
            <rFont val="Tahoma"/>
            <family val="2"/>
          </rPr>
          <t xml:space="preserve">
</t>
        </r>
      </text>
    </comment>
    <comment ref="AG1431" authorId="4" shapeId="0">
      <text>
        <r>
          <rPr>
            <b/>
            <sz val="9"/>
            <color indexed="81"/>
            <rFont val="Tahoma"/>
            <family val="2"/>
          </rPr>
          <t>Z8 = 630</t>
        </r>
        <r>
          <rPr>
            <sz val="9"/>
            <color indexed="81"/>
            <rFont val="Tahoma"/>
            <family val="2"/>
          </rPr>
          <t xml:space="preserve">
</t>
        </r>
      </text>
    </comment>
    <comment ref="AF1432" authorId="4" shapeId="0">
      <text>
        <r>
          <rPr>
            <b/>
            <sz val="9"/>
            <color indexed="81"/>
            <rFont val="Tahoma"/>
            <family val="2"/>
          </rPr>
          <t>Z8 = 630</t>
        </r>
        <r>
          <rPr>
            <sz val="9"/>
            <color indexed="81"/>
            <rFont val="Tahoma"/>
            <family val="2"/>
          </rPr>
          <t xml:space="preserve">
</t>
        </r>
      </text>
    </comment>
    <comment ref="AG1432" authorId="4" shapeId="0">
      <text>
        <r>
          <rPr>
            <b/>
            <sz val="9"/>
            <color indexed="81"/>
            <rFont val="Tahoma"/>
            <family val="2"/>
          </rPr>
          <t>Z8 = 630</t>
        </r>
        <r>
          <rPr>
            <sz val="9"/>
            <color indexed="81"/>
            <rFont val="Tahoma"/>
            <family val="2"/>
          </rPr>
          <t xml:space="preserve">
</t>
        </r>
      </text>
    </comment>
    <comment ref="AF1433" authorId="4" shapeId="0">
      <text>
        <r>
          <rPr>
            <b/>
            <sz val="9"/>
            <color indexed="81"/>
            <rFont val="Tahoma"/>
            <family val="2"/>
          </rPr>
          <t>Z8 = 630</t>
        </r>
        <r>
          <rPr>
            <sz val="9"/>
            <color indexed="81"/>
            <rFont val="Tahoma"/>
            <family val="2"/>
          </rPr>
          <t xml:space="preserve">
</t>
        </r>
      </text>
    </comment>
    <comment ref="AG1433" authorId="4" shapeId="0">
      <text>
        <r>
          <rPr>
            <b/>
            <sz val="9"/>
            <color indexed="81"/>
            <rFont val="Tahoma"/>
            <family val="2"/>
          </rPr>
          <t>Z8 = 630</t>
        </r>
        <r>
          <rPr>
            <sz val="9"/>
            <color indexed="81"/>
            <rFont val="Tahoma"/>
            <family val="2"/>
          </rPr>
          <t xml:space="preserve">
</t>
        </r>
      </text>
    </comment>
    <comment ref="AF1434" authorId="4" shapeId="0">
      <text>
        <r>
          <rPr>
            <b/>
            <sz val="9"/>
            <color indexed="81"/>
            <rFont val="Tahoma"/>
            <family val="2"/>
          </rPr>
          <t>Z8 = 630</t>
        </r>
        <r>
          <rPr>
            <sz val="9"/>
            <color indexed="81"/>
            <rFont val="Tahoma"/>
            <family val="2"/>
          </rPr>
          <t xml:space="preserve">
</t>
        </r>
      </text>
    </comment>
    <comment ref="AG1434" authorId="4" shapeId="0">
      <text>
        <r>
          <rPr>
            <b/>
            <sz val="9"/>
            <color indexed="81"/>
            <rFont val="Tahoma"/>
            <family val="2"/>
          </rPr>
          <t>Z8 = 630</t>
        </r>
        <r>
          <rPr>
            <sz val="9"/>
            <color indexed="81"/>
            <rFont val="Tahoma"/>
            <family val="2"/>
          </rPr>
          <t xml:space="preserve">
</t>
        </r>
      </text>
    </comment>
    <comment ref="AF1435" authorId="4" shapeId="0">
      <text>
        <r>
          <rPr>
            <b/>
            <sz val="9"/>
            <color indexed="81"/>
            <rFont val="Tahoma"/>
            <family val="2"/>
          </rPr>
          <t>Z8 = 630</t>
        </r>
        <r>
          <rPr>
            <sz val="9"/>
            <color indexed="81"/>
            <rFont val="Tahoma"/>
            <family val="2"/>
          </rPr>
          <t xml:space="preserve">
</t>
        </r>
      </text>
    </comment>
    <comment ref="AG1435" authorId="4" shapeId="0">
      <text>
        <r>
          <rPr>
            <b/>
            <sz val="9"/>
            <color indexed="81"/>
            <rFont val="Tahoma"/>
            <family val="2"/>
          </rPr>
          <t>Z8 = 630</t>
        </r>
        <r>
          <rPr>
            <sz val="9"/>
            <color indexed="81"/>
            <rFont val="Tahoma"/>
            <family val="2"/>
          </rPr>
          <t xml:space="preserve">
</t>
        </r>
      </text>
    </comment>
    <comment ref="AF1436" authorId="4" shapeId="0">
      <text>
        <r>
          <rPr>
            <b/>
            <sz val="9"/>
            <color indexed="81"/>
            <rFont val="Tahoma"/>
            <family val="2"/>
          </rPr>
          <t>Z8 = 630</t>
        </r>
        <r>
          <rPr>
            <sz val="9"/>
            <color indexed="81"/>
            <rFont val="Tahoma"/>
            <family val="2"/>
          </rPr>
          <t xml:space="preserve">
</t>
        </r>
      </text>
    </comment>
    <comment ref="AG1436" authorId="4" shapeId="0">
      <text>
        <r>
          <rPr>
            <b/>
            <sz val="9"/>
            <color indexed="81"/>
            <rFont val="Tahoma"/>
            <family val="2"/>
          </rPr>
          <t>Z8 = 630</t>
        </r>
        <r>
          <rPr>
            <sz val="9"/>
            <color indexed="81"/>
            <rFont val="Tahoma"/>
            <family val="2"/>
          </rPr>
          <t xml:space="preserve">
</t>
        </r>
      </text>
    </comment>
    <comment ref="AF1437" authorId="4" shapeId="0">
      <text>
        <r>
          <rPr>
            <b/>
            <sz val="9"/>
            <color indexed="81"/>
            <rFont val="Tahoma"/>
            <family val="2"/>
          </rPr>
          <t>Z8 = 630</t>
        </r>
        <r>
          <rPr>
            <sz val="9"/>
            <color indexed="81"/>
            <rFont val="Tahoma"/>
            <family val="2"/>
          </rPr>
          <t xml:space="preserve">
</t>
        </r>
      </text>
    </comment>
    <comment ref="AG1437" authorId="4" shapeId="0">
      <text>
        <r>
          <rPr>
            <b/>
            <sz val="9"/>
            <color indexed="81"/>
            <rFont val="Tahoma"/>
            <family val="2"/>
          </rPr>
          <t>Z8 = 630</t>
        </r>
        <r>
          <rPr>
            <sz val="9"/>
            <color indexed="81"/>
            <rFont val="Tahoma"/>
            <family val="2"/>
          </rPr>
          <t xml:space="preserve">
</t>
        </r>
      </text>
    </comment>
    <comment ref="AF1438" authorId="4" shapeId="0">
      <text>
        <r>
          <rPr>
            <b/>
            <sz val="9"/>
            <color indexed="81"/>
            <rFont val="Tahoma"/>
            <family val="2"/>
          </rPr>
          <t>Z8 = 630</t>
        </r>
        <r>
          <rPr>
            <sz val="9"/>
            <color indexed="81"/>
            <rFont val="Tahoma"/>
            <family val="2"/>
          </rPr>
          <t xml:space="preserve">
</t>
        </r>
      </text>
    </comment>
    <comment ref="AG1438" authorId="4" shapeId="0">
      <text>
        <r>
          <rPr>
            <b/>
            <sz val="9"/>
            <color indexed="81"/>
            <rFont val="Tahoma"/>
            <family val="2"/>
          </rPr>
          <t>Z8 = 630</t>
        </r>
        <r>
          <rPr>
            <sz val="9"/>
            <color indexed="81"/>
            <rFont val="Tahoma"/>
            <family val="2"/>
          </rPr>
          <t xml:space="preserve">
</t>
        </r>
      </text>
    </comment>
    <comment ref="AF1439" authorId="4" shapeId="0">
      <text>
        <r>
          <rPr>
            <b/>
            <sz val="9"/>
            <color indexed="81"/>
            <rFont val="Tahoma"/>
            <family val="2"/>
          </rPr>
          <t>Z8 = 630</t>
        </r>
        <r>
          <rPr>
            <sz val="9"/>
            <color indexed="81"/>
            <rFont val="Tahoma"/>
            <family val="2"/>
          </rPr>
          <t xml:space="preserve">
</t>
        </r>
      </text>
    </comment>
    <comment ref="AG1439" authorId="4" shapeId="0">
      <text>
        <r>
          <rPr>
            <b/>
            <sz val="9"/>
            <color indexed="81"/>
            <rFont val="Tahoma"/>
            <family val="2"/>
          </rPr>
          <t>Z8 = 630</t>
        </r>
        <r>
          <rPr>
            <sz val="9"/>
            <color indexed="81"/>
            <rFont val="Tahoma"/>
            <family val="2"/>
          </rPr>
          <t xml:space="preserve">
</t>
        </r>
      </text>
    </comment>
    <comment ref="AF1440" authorId="4" shapeId="0">
      <text>
        <r>
          <rPr>
            <b/>
            <sz val="9"/>
            <color indexed="81"/>
            <rFont val="Tahoma"/>
            <family val="2"/>
          </rPr>
          <t>Z8 = 630</t>
        </r>
        <r>
          <rPr>
            <sz val="9"/>
            <color indexed="81"/>
            <rFont val="Tahoma"/>
            <family val="2"/>
          </rPr>
          <t xml:space="preserve">
</t>
        </r>
      </text>
    </comment>
    <comment ref="AG1440" authorId="4" shapeId="0">
      <text>
        <r>
          <rPr>
            <b/>
            <sz val="9"/>
            <color indexed="81"/>
            <rFont val="Tahoma"/>
            <family val="2"/>
          </rPr>
          <t>Z8 = 630</t>
        </r>
        <r>
          <rPr>
            <sz val="9"/>
            <color indexed="81"/>
            <rFont val="Tahoma"/>
            <family val="2"/>
          </rPr>
          <t xml:space="preserve">
</t>
        </r>
      </text>
    </comment>
    <comment ref="AF1441" authorId="4" shapeId="0">
      <text>
        <r>
          <rPr>
            <b/>
            <sz val="9"/>
            <color indexed="81"/>
            <rFont val="Tahoma"/>
            <family val="2"/>
          </rPr>
          <t>Z8 = 630</t>
        </r>
        <r>
          <rPr>
            <sz val="9"/>
            <color indexed="81"/>
            <rFont val="Tahoma"/>
            <family val="2"/>
          </rPr>
          <t xml:space="preserve">
</t>
        </r>
      </text>
    </comment>
    <comment ref="AG1441" authorId="4" shapeId="0">
      <text>
        <r>
          <rPr>
            <b/>
            <sz val="9"/>
            <color indexed="81"/>
            <rFont val="Tahoma"/>
            <family val="2"/>
          </rPr>
          <t>Z8 = 630</t>
        </r>
        <r>
          <rPr>
            <sz val="9"/>
            <color indexed="81"/>
            <rFont val="Tahoma"/>
            <family val="2"/>
          </rPr>
          <t xml:space="preserve">
</t>
        </r>
      </text>
    </comment>
    <comment ref="AF1442" authorId="4" shapeId="0">
      <text>
        <r>
          <rPr>
            <b/>
            <sz val="9"/>
            <color indexed="81"/>
            <rFont val="Tahoma"/>
            <family val="2"/>
          </rPr>
          <t>Z8 = 630</t>
        </r>
        <r>
          <rPr>
            <sz val="9"/>
            <color indexed="81"/>
            <rFont val="Tahoma"/>
            <family val="2"/>
          </rPr>
          <t xml:space="preserve">
</t>
        </r>
      </text>
    </comment>
    <comment ref="AG1442" authorId="4" shapeId="0">
      <text>
        <r>
          <rPr>
            <b/>
            <sz val="9"/>
            <color indexed="81"/>
            <rFont val="Tahoma"/>
            <family val="2"/>
          </rPr>
          <t>Z8 = 630</t>
        </r>
        <r>
          <rPr>
            <sz val="9"/>
            <color indexed="81"/>
            <rFont val="Tahoma"/>
            <family val="2"/>
          </rPr>
          <t xml:space="preserve">
</t>
        </r>
      </text>
    </comment>
    <comment ref="AF1443" authorId="4" shapeId="0">
      <text>
        <r>
          <rPr>
            <b/>
            <sz val="9"/>
            <color indexed="81"/>
            <rFont val="Tahoma"/>
            <family val="2"/>
          </rPr>
          <t>Z8 = 630</t>
        </r>
        <r>
          <rPr>
            <sz val="9"/>
            <color indexed="81"/>
            <rFont val="Tahoma"/>
            <family val="2"/>
          </rPr>
          <t xml:space="preserve">
</t>
        </r>
      </text>
    </comment>
    <comment ref="AG1443" authorId="4" shapeId="0">
      <text>
        <r>
          <rPr>
            <b/>
            <sz val="9"/>
            <color indexed="81"/>
            <rFont val="Tahoma"/>
            <family val="2"/>
          </rPr>
          <t>Z8 = 630</t>
        </r>
        <r>
          <rPr>
            <sz val="9"/>
            <color indexed="81"/>
            <rFont val="Tahoma"/>
            <family val="2"/>
          </rPr>
          <t xml:space="preserve">
</t>
        </r>
      </text>
    </comment>
    <comment ref="AF1444" authorId="4" shapeId="0">
      <text>
        <r>
          <rPr>
            <b/>
            <sz val="9"/>
            <color indexed="81"/>
            <rFont val="Tahoma"/>
            <family val="2"/>
          </rPr>
          <t>Z8 = 630</t>
        </r>
        <r>
          <rPr>
            <sz val="9"/>
            <color indexed="81"/>
            <rFont val="Tahoma"/>
            <family val="2"/>
          </rPr>
          <t xml:space="preserve">
</t>
        </r>
      </text>
    </comment>
    <comment ref="AG1444" authorId="4" shapeId="0">
      <text>
        <r>
          <rPr>
            <b/>
            <sz val="9"/>
            <color indexed="81"/>
            <rFont val="Tahoma"/>
            <family val="2"/>
          </rPr>
          <t>Z8 = 630</t>
        </r>
        <r>
          <rPr>
            <sz val="9"/>
            <color indexed="81"/>
            <rFont val="Tahoma"/>
            <family val="2"/>
          </rPr>
          <t xml:space="preserve">
</t>
        </r>
      </text>
    </comment>
    <comment ref="AF1445" authorId="4" shapeId="0">
      <text>
        <r>
          <rPr>
            <b/>
            <sz val="9"/>
            <color indexed="81"/>
            <rFont val="Tahoma"/>
            <family val="2"/>
          </rPr>
          <t>Z8 = 610</t>
        </r>
        <r>
          <rPr>
            <sz val="9"/>
            <color indexed="81"/>
            <rFont val="Tahoma"/>
            <family val="2"/>
          </rPr>
          <t xml:space="preserve">
</t>
        </r>
      </text>
    </comment>
    <comment ref="AG1445" authorId="4" shapeId="0">
      <text>
        <r>
          <rPr>
            <b/>
            <sz val="9"/>
            <color indexed="81"/>
            <rFont val="Tahoma"/>
            <family val="2"/>
          </rPr>
          <t>Z8 = 610</t>
        </r>
        <r>
          <rPr>
            <sz val="9"/>
            <color indexed="81"/>
            <rFont val="Tahoma"/>
            <family val="2"/>
          </rPr>
          <t xml:space="preserve">
</t>
        </r>
      </text>
    </comment>
    <comment ref="AF1446" authorId="4" shapeId="0">
      <text>
        <r>
          <rPr>
            <b/>
            <sz val="9"/>
            <color indexed="81"/>
            <rFont val="Tahoma"/>
            <family val="2"/>
          </rPr>
          <t>Z8 = 620</t>
        </r>
        <r>
          <rPr>
            <sz val="9"/>
            <color indexed="81"/>
            <rFont val="Tahoma"/>
            <family val="2"/>
          </rPr>
          <t xml:space="preserve">
</t>
        </r>
      </text>
    </comment>
    <comment ref="AG1446" authorId="4" shapeId="0">
      <text>
        <r>
          <rPr>
            <b/>
            <sz val="9"/>
            <color indexed="81"/>
            <rFont val="Tahoma"/>
            <family val="2"/>
          </rPr>
          <t>Z8 = 620</t>
        </r>
        <r>
          <rPr>
            <sz val="9"/>
            <color indexed="81"/>
            <rFont val="Tahoma"/>
            <family val="2"/>
          </rPr>
          <t xml:space="preserve">
</t>
        </r>
      </text>
    </comment>
    <comment ref="AF1447" authorId="4" shapeId="0">
      <text>
        <r>
          <rPr>
            <b/>
            <sz val="9"/>
            <color indexed="81"/>
            <rFont val="Tahoma"/>
            <family val="2"/>
          </rPr>
          <t>Z8 = 620</t>
        </r>
        <r>
          <rPr>
            <sz val="9"/>
            <color indexed="81"/>
            <rFont val="Tahoma"/>
            <family val="2"/>
          </rPr>
          <t xml:space="preserve">
</t>
        </r>
      </text>
    </comment>
    <comment ref="AG1447" authorId="4" shapeId="0">
      <text>
        <r>
          <rPr>
            <b/>
            <sz val="9"/>
            <color indexed="81"/>
            <rFont val="Tahoma"/>
            <family val="2"/>
          </rPr>
          <t>Z8 = 620</t>
        </r>
        <r>
          <rPr>
            <sz val="9"/>
            <color indexed="81"/>
            <rFont val="Tahoma"/>
            <family val="2"/>
          </rPr>
          <t xml:space="preserve">
</t>
        </r>
      </text>
    </comment>
    <comment ref="AF1448" authorId="4" shapeId="0">
      <text>
        <r>
          <rPr>
            <b/>
            <sz val="9"/>
            <color indexed="81"/>
            <rFont val="Tahoma"/>
            <family val="2"/>
          </rPr>
          <t>Z8 = 620</t>
        </r>
        <r>
          <rPr>
            <sz val="9"/>
            <color indexed="81"/>
            <rFont val="Tahoma"/>
            <family val="2"/>
          </rPr>
          <t xml:space="preserve">
</t>
        </r>
      </text>
    </comment>
    <comment ref="AG1448" authorId="4" shapeId="0">
      <text>
        <r>
          <rPr>
            <b/>
            <sz val="9"/>
            <color indexed="81"/>
            <rFont val="Tahoma"/>
            <family val="2"/>
          </rPr>
          <t>Z8 = 620</t>
        </r>
        <r>
          <rPr>
            <sz val="9"/>
            <color indexed="81"/>
            <rFont val="Tahoma"/>
            <family val="2"/>
          </rPr>
          <t xml:space="preserve">
</t>
        </r>
      </text>
    </comment>
    <comment ref="AF1449" authorId="4" shapeId="0">
      <text>
        <r>
          <rPr>
            <b/>
            <sz val="9"/>
            <color indexed="81"/>
            <rFont val="Tahoma"/>
            <family val="2"/>
          </rPr>
          <t>Z8 = 610</t>
        </r>
        <r>
          <rPr>
            <sz val="9"/>
            <color indexed="81"/>
            <rFont val="Tahoma"/>
            <family val="2"/>
          </rPr>
          <t xml:space="preserve">
</t>
        </r>
      </text>
    </comment>
    <comment ref="AG1449" authorId="4" shapeId="0">
      <text>
        <r>
          <rPr>
            <b/>
            <sz val="9"/>
            <color indexed="81"/>
            <rFont val="Tahoma"/>
            <family val="2"/>
          </rPr>
          <t>Z8 = 610</t>
        </r>
        <r>
          <rPr>
            <sz val="9"/>
            <color indexed="81"/>
            <rFont val="Tahoma"/>
            <family val="2"/>
          </rPr>
          <t xml:space="preserve">
</t>
        </r>
      </text>
    </comment>
    <comment ref="AF1450" authorId="4" shapeId="0">
      <text>
        <r>
          <rPr>
            <b/>
            <sz val="9"/>
            <color indexed="81"/>
            <rFont val="Tahoma"/>
            <family val="2"/>
          </rPr>
          <t>Z8 = 610</t>
        </r>
        <r>
          <rPr>
            <sz val="9"/>
            <color indexed="81"/>
            <rFont val="Tahoma"/>
            <family val="2"/>
          </rPr>
          <t xml:space="preserve">
</t>
        </r>
      </text>
    </comment>
    <comment ref="AG1450" authorId="4" shapeId="0">
      <text>
        <r>
          <rPr>
            <b/>
            <sz val="9"/>
            <color indexed="81"/>
            <rFont val="Tahoma"/>
            <family val="2"/>
          </rPr>
          <t>Z8 = 610</t>
        </r>
        <r>
          <rPr>
            <sz val="9"/>
            <color indexed="81"/>
            <rFont val="Tahoma"/>
            <family val="2"/>
          </rPr>
          <t xml:space="preserve">
</t>
        </r>
      </text>
    </comment>
    <comment ref="AF1451" authorId="4" shapeId="0">
      <text>
        <r>
          <rPr>
            <b/>
            <sz val="9"/>
            <color indexed="81"/>
            <rFont val="Tahoma"/>
            <family val="2"/>
          </rPr>
          <t>Z8 = 610</t>
        </r>
        <r>
          <rPr>
            <sz val="9"/>
            <color indexed="81"/>
            <rFont val="Tahoma"/>
            <family val="2"/>
          </rPr>
          <t xml:space="preserve">
</t>
        </r>
      </text>
    </comment>
    <comment ref="AG1451" authorId="4" shapeId="0">
      <text>
        <r>
          <rPr>
            <b/>
            <sz val="9"/>
            <color indexed="81"/>
            <rFont val="Tahoma"/>
            <family val="2"/>
          </rPr>
          <t>Z8 = 610</t>
        </r>
        <r>
          <rPr>
            <sz val="9"/>
            <color indexed="81"/>
            <rFont val="Tahoma"/>
            <family val="2"/>
          </rPr>
          <t xml:space="preserve">
</t>
        </r>
      </text>
    </comment>
    <comment ref="AF1452" authorId="4" shapeId="0">
      <text>
        <r>
          <rPr>
            <b/>
            <sz val="9"/>
            <color indexed="81"/>
            <rFont val="Tahoma"/>
            <family val="2"/>
          </rPr>
          <t>Z8 = 610</t>
        </r>
        <r>
          <rPr>
            <sz val="9"/>
            <color indexed="81"/>
            <rFont val="Tahoma"/>
            <family val="2"/>
          </rPr>
          <t xml:space="preserve">
</t>
        </r>
      </text>
    </comment>
    <comment ref="AG1452" authorId="4" shapeId="0">
      <text>
        <r>
          <rPr>
            <b/>
            <sz val="9"/>
            <color indexed="81"/>
            <rFont val="Tahoma"/>
            <family val="2"/>
          </rPr>
          <t>Z8 = 610</t>
        </r>
        <r>
          <rPr>
            <sz val="9"/>
            <color indexed="81"/>
            <rFont val="Tahoma"/>
            <family val="2"/>
          </rPr>
          <t xml:space="preserve">
</t>
        </r>
      </text>
    </comment>
    <comment ref="AF1453" authorId="4" shapeId="0">
      <text>
        <r>
          <rPr>
            <b/>
            <sz val="9"/>
            <color indexed="81"/>
            <rFont val="Tahoma"/>
            <family val="2"/>
          </rPr>
          <t>Z8 = 605</t>
        </r>
        <r>
          <rPr>
            <sz val="9"/>
            <color indexed="81"/>
            <rFont val="Tahoma"/>
            <family val="2"/>
          </rPr>
          <t xml:space="preserve">
</t>
        </r>
      </text>
    </comment>
    <comment ref="AG1453" authorId="4" shapeId="0">
      <text>
        <r>
          <rPr>
            <b/>
            <sz val="9"/>
            <color indexed="81"/>
            <rFont val="Tahoma"/>
            <family val="2"/>
          </rPr>
          <t>Z8 = 605</t>
        </r>
        <r>
          <rPr>
            <sz val="9"/>
            <color indexed="81"/>
            <rFont val="Tahoma"/>
            <family val="2"/>
          </rPr>
          <t xml:space="preserve">
</t>
        </r>
      </text>
    </comment>
    <comment ref="AF1454" authorId="4" shapeId="0">
      <text>
        <r>
          <rPr>
            <b/>
            <sz val="9"/>
            <color indexed="81"/>
            <rFont val="Tahoma"/>
            <family val="2"/>
          </rPr>
          <t>Z8 = 630</t>
        </r>
        <r>
          <rPr>
            <sz val="9"/>
            <color indexed="81"/>
            <rFont val="Tahoma"/>
            <family val="2"/>
          </rPr>
          <t xml:space="preserve">
</t>
        </r>
      </text>
    </comment>
    <comment ref="AG1454" authorId="4" shapeId="0">
      <text>
        <r>
          <rPr>
            <b/>
            <sz val="9"/>
            <color indexed="81"/>
            <rFont val="Tahoma"/>
            <family val="2"/>
          </rPr>
          <t>Z8 = 630</t>
        </r>
        <r>
          <rPr>
            <sz val="9"/>
            <color indexed="81"/>
            <rFont val="Tahoma"/>
            <family val="2"/>
          </rPr>
          <t xml:space="preserve">
</t>
        </r>
      </text>
    </comment>
    <comment ref="AF1455" authorId="4" shapeId="0">
      <text>
        <r>
          <rPr>
            <b/>
            <sz val="9"/>
            <color indexed="81"/>
            <rFont val="Tahoma"/>
            <family val="2"/>
          </rPr>
          <t>Z8 = 635</t>
        </r>
        <r>
          <rPr>
            <sz val="9"/>
            <color indexed="81"/>
            <rFont val="Tahoma"/>
            <family val="2"/>
          </rPr>
          <t xml:space="preserve">
</t>
        </r>
      </text>
    </comment>
    <comment ref="AG1455" authorId="4" shapeId="0">
      <text>
        <r>
          <rPr>
            <b/>
            <sz val="9"/>
            <color indexed="81"/>
            <rFont val="Tahoma"/>
            <family val="2"/>
          </rPr>
          <t>Z8 = 635</t>
        </r>
        <r>
          <rPr>
            <sz val="9"/>
            <color indexed="81"/>
            <rFont val="Tahoma"/>
            <family val="2"/>
          </rPr>
          <t xml:space="preserve">
</t>
        </r>
      </text>
    </comment>
    <comment ref="AF1456" authorId="4" shapeId="0">
      <text>
        <r>
          <rPr>
            <b/>
            <sz val="9"/>
            <color indexed="81"/>
            <rFont val="Tahoma"/>
            <family val="2"/>
          </rPr>
          <t>Z8 = 630</t>
        </r>
        <r>
          <rPr>
            <sz val="9"/>
            <color indexed="81"/>
            <rFont val="Tahoma"/>
            <family val="2"/>
          </rPr>
          <t xml:space="preserve">
</t>
        </r>
      </text>
    </comment>
    <comment ref="AG1456" authorId="4" shapeId="0">
      <text>
        <r>
          <rPr>
            <b/>
            <sz val="9"/>
            <color indexed="81"/>
            <rFont val="Tahoma"/>
            <family val="2"/>
          </rPr>
          <t>Z8 = 630</t>
        </r>
        <r>
          <rPr>
            <sz val="9"/>
            <color indexed="81"/>
            <rFont val="Tahoma"/>
            <family val="2"/>
          </rPr>
          <t xml:space="preserve">
</t>
        </r>
      </text>
    </comment>
    <comment ref="AF1457" authorId="4" shapeId="0">
      <text>
        <r>
          <rPr>
            <b/>
            <sz val="9"/>
            <color indexed="81"/>
            <rFont val="Tahoma"/>
            <family val="2"/>
          </rPr>
          <t>Z8 = 630</t>
        </r>
        <r>
          <rPr>
            <sz val="9"/>
            <color indexed="81"/>
            <rFont val="Tahoma"/>
            <family val="2"/>
          </rPr>
          <t xml:space="preserve">
</t>
        </r>
      </text>
    </comment>
    <comment ref="AG1457" authorId="4" shapeId="0">
      <text>
        <r>
          <rPr>
            <b/>
            <sz val="9"/>
            <color indexed="81"/>
            <rFont val="Tahoma"/>
            <family val="2"/>
          </rPr>
          <t>Z8 = 630</t>
        </r>
        <r>
          <rPr>
            <sz val="9"/>
            <color indexed="81"/>
            <rFont val="Tahoma"/>
            <family val="2"/>
          </rPr>
          <t xml:space="preserve">
</t>
        </r>
      </text>
    </comment>
    <comment ref="AF1458" authorId="4" shapeId="0">
      <text>
        <r>
          <rPr>
            <b/>
            <sz val="9"/>
            <color indexed="81"/>
            <rFont val="Tahoma"/>
            <family val="2"/>
          </rPr>
          <t>Z8 = 630</t>
        </r>
        <r>
          <rPr>
            <sz val="9"/>
            <color indexed="81"/>
            <rFont val="Tahoma"/>
            <family val="2"/>
          </rPr>
          <t xml:space="preserve">
</t>
        </r>
      </text>
    </comment>
    <comment ref="AG1458" authorId="4" shapeId="0">
      <text>
        <r>
          <rPr>
            <b/>
            <sz val="9"/>
            <color indexed="81"/>
            <rFont val="Tahoma"/>
            <family val="2"/>
          </rPr>
          <t>Z8 = 630</t>
        </r>
        <r>
          <rPr>
            <sz val="9"/>
            <color indexed="81"/>
            <rFont val="Tahoma"/>
            <family val="2"/>
          </rPr>
          <t xml:space="preserve">
</t>
        </r>
      </text>
    </comment>
    <comment ref="AF1459" authorId="4" shapeId="0">
      <text>
        <r>
          <rPr>
            <b/>
            <sz val="9"/>
            <color indexed="81"/>
            <rFont val="Tahoma"/>
            <family val="2"/>
          </rPr>
          <t>Z8 = 630</t>
        </r>
        <r>
          <rPr>
            <sz val="9"/>
            <color indexed="81"/>
            <rFont val="Tahoma"/>
            <family val="2"/>
          </rPr>
          <t xml:space="preserve">
</t>
        </r>
      </text>
    </comment>
    <comment ref="AG1459" authorId="4" shapeId="0">
      <text>
        <r>
          <rPr>
            <b/>
            <sz val="9"/>
            <color indexed="81"/>
            <rFont val="Tahoma"/>
            <family val="2"/>
          </rPr>
          <t>Z8 = 630</t>
        </r>
        <r>
          <rPr>
            <sz val="9"/>
            <color indexed="81"/>
            <rFont val="Tahoma"/>
            <family val="2"/>
          </rPr>
          <t xml:space="preserve">
</t>
        </r>
      </text>
    </comment>
    <comment ref="AF1460" authorId="4" shapeId="0">
      <text>
        <r>
          <rPr>
            <b/>
            <sz val="9"/>
            <color indexed="81"/>
            <rFont val="Tahoma"/>
            <family val="2"/>
          </rPr>
          <t>Z8 = 625</t>
        </r>
      </text>
    </comment>
    <comment ref="AG1460" authorId="4" shapeId="0">
      <text>
        <r>
          <rPr>
            <b/>
            <sz val="9"/>
            <color indexed="81"/>
            <rFont val="Tahoma"/>
            <family val="2"/>
          </rPr>
          <t>Z8 = 625</t>
        </r>
        <r>
          <rPr>
            <sz val="9"/>
            <color indexed="81"/>
            <rFont val="Tahoma"/>
            <family val="2"/>
          </rPr>
          <t xml:space="preserve">
</t>
        </r>
      </text>
    </comment>
    <comment ref="AF1461" authorId="4" shapeId="0">
      <text>
        <r>
          <rPr>
            <b/>
            <sz val="9"/>
            <color indexed="81"/>
            <rFont val="Tahoma"/>
            <family val="2"/>
          </rPr>
          <t>Z8 = 625</t>
        </r>
      </text>
    </comment>
    <comment ref="AG1461" authorId="4" shapeId="0">
      <text>
        <r>
          <rPr>
            <b/>
            <sz val="9"/>
            <color indexed="81"/>
            <rFont val="Tahoma"/>
            <family val="2"/>
          </rPr>
          <t>Z8 = 625</t>
        </r>
        <r>
          <rPr>
            <sz val="9"/>
            <color indexed="81"/>
            <rFont val="Tahoma"/>
            <family val="2"/>
          </rPr>
          <t xml:space="preserve">
</t>
        </r>
      </text>
    </comment>
    <comment ref="AD1462" authorId="3" shapeId="0">
      <text>
        <r>
          <rPr>
            <b/>
            <sz val="9"/>
            <color indexed="81"/>
            <rFont val="Tahoma"/>
            <family val="2"/>
          </rPr>
          <t>ACEVEDO M. Fabian    TENARIS:</t>
        </r>
        <r>
          <rPr>
            <sz val="9"/>
            <color indexed="81"/>
            <rFont val="Tahoma"/>
            <family val="2"/>
          </rPr>
          <t xml:space="preserve">
Z 1y 7 ► 610
</t>
        </r>
      </text>
    </comment>
    <comment ref="AF1462" authorId="3" shapeId="0">
      <text>
        <r>
          <rPr>
            <b/>
            <sz val="9"/>
            <color indexed="81"/>
            <rFont val="Tahoma"/>
            <family val="2"/>
          </rPr>
          <t>ACEVEDO M. Fabian    TENARIS:</t>
        </r>
        <r>
          <rPr>
            <sz val="9"/>
            <color indexed="81"/>
            <rFont val="Tahoma"/>
            <family val="2"/>
          </rPr>
          <t xml:space="preserve">
Z 1y 7 ► 610
</t>
        </r>
      </text>
    </comment>
    <comment ref="AG1462" authorId="3" shapeId="0">
      <text>
        <r>
          <rPr>
            <b/>
            <sz val="9"/>
            <color indexed="81"/>
            <rFont val="Tahoma"/>
            <family val="2"/>
          </rPr>
          <t>ACEVEDO M. Fabian    TENARIS:</t>
        </r>
        <r>
          <rPr>
            <sz val="9"/>
            <color indexed="81"/>
            <rFont val="Tahoma"/>
            <family val="2"/>
          </rPr>
          <t xml:space="preserve">
Z 1y 7 ► 610
</t>
        </r>
      </text>
    </comment>
    <comment ref="AD1463" authorId="3" shapeId="0">
      <text>
        <r>
          <rPr>
            <b/>
            <sz val="9"/>
            <color indexed="81"/>
            <rFont val="Tahoma"/>
            <family val="2"/>
          </rPr>
          <t>ACEVEDO M. Fabian    TENARIS:</t>
        </r>
        <r>
          <rPr>
            <sz val="9"/>
            <color indexed="81"/>
            <rFont val="Tahoma"/>
            <family val="2"/>
          </rPr>
          <t xml:space="preserve">
Z 1y 7 ► 630
</t>
        </r>
      </text>
    </comment>
    <comment ref="AF1463" authorId="3" shapeId="0">
      <text>
        <r>
          <rPr>
            <b/>
            <sz val="9"/>
            <color indexed="81"/>
            <rFont val="Tahoma"/>
            <family val="2"/>
          </rPr>
          <t>ACEVEDO M. Fabian    TENARIS:</t>
        </r>
        <r>
          <rPr>
            <sz val="9"/>
            <color indexed="81"/>
            <rFont val="Tahoma"/>
            <family val="2"/>
          </rPr>
          <t xml:space="preserve">
Z 1y 7 ► 630
</t>
        </r>
      </text>
    </comment>
    <comment ref="AG1463" authorId="3" shapeId="0">
      <text>
        <r>
          <rPr>
            <b/>
            <sz val="9"/>
            <color indexed="81"/>
            <rFont val="Tahoma"/>
            <family val="2"/>
          </rPr>
          <t>ACEVEDO M. Fabian    TENARIS:</t>
        </r>
        <r>
          <rPr>
            <sz val="9"/>
            <color indexed="81"/>
            <rFont val="Tahoma"/>
            <family val="2"/>
          </rPr>
          <t xml:space="preserve">
Z 1y 7 ► 630
</t>
        </r>
      </text>
    </comment>
    <comment ref="AD1464" authorId="3" shapeId="0">
      <text>
        <r>
          <rPr>
            <b/>
            <sz val="9"/>
            <color indexed="81"/>
            <rFont val="Tahoma"/>
            <family val="2"/>
          </rPr>
          <t>ACEVEDO M. Fabian    TENARIS:</t>
        </r>
        <r>
          <rPr>
            <sz val="9"/>
            <color indexed="81"/>
            <rFont val="Tahoma"/>
            <family val="2"/>
          </rPr>
          <t xml:space="preserve">
Z 1y 7 ► 630
</t>
        </r>
      </text>
    </comment>
    <comment ref="AF1464" authorId="3" shapeId="0">
      <text>
        <r>
          <rPr>
            <b/>
            <sz val="9"/>
            <color indexed="81"/>
            <rFont val="Tahoma"/>
            <family val="2"/>
          </rPr>
          <t>ACEVEDO M. Fabian    TENARIS:</t>
        </r>
        <r>
          <rPr>
            <sz val="9"/>
            <color indexed="81"/>
            <rFont val="Tahoma"/>
            <family val="2"/>
          </rPr>
          <t xml:space="preserve">
Z 1y 7 ► 630
</t>
        </r>
      </text>
    </comment>
    <comment ref="AG1464" authorId="3" shapeId="0">
      <text>
        <r>
          <rPr>
            <b/>
            <sz val="9"/>
            <color indexed="81"/>
            <rFont val="Tahoma"/>
            <family val="2"/>
          </rPr>
          <t>ACEVEDO M. Fabian    TENARIS:</t>
        </r>
        <r>
          <rPr>
            <sz val="9"/>
            <color indexed="81"/>
            <rFont val="Tahoma"/>
            <family val="2"/>
          </rPr>
          <t xml:space="preserve">
Z 1y 7 ► 630
</t>
        </r>
      </text>
    </comment>
    <comment ref="AD1465" authorId="3" shapeId="0">
      <text>
        <r>
          <rPr>
            <b/>
            <sz val="9"/>
            <color indexed="81"/>
            <rFont val="Tahoma"/>
            <family val="2"/>
          </rPr>
          <t>ACEVEDO M. Fabian    TENARIS:</t>
        </r>
        <r>
          <rPr>
            <sz val="9"/>
            <color indexed="81"/>
            <rFont val="Tahoma"/>
            <family val="2"/>
          </rPr>
          <t xml:space="preserve">
Z 1y 7 ► 630
</t>
        </r>
      </text>
    </comment>
    <comment ref="AF1465" authorId="3" shapeId="0">
      <text>
        <r>
          <rPr>
            <b/>
            <sz val="9"/>
            <color indexed="81"/>
            <rFont val="Tahoma"/>
            <family val="2"/>
          </rPr>
          <t>ACEVEDO M. Fabian    TENARIS:</t>
        </r>
        <r>
          <rPr>
            <sz val="9"/>
            <color indexed="81"/>
            <rFont val="Tahoma"/>
            <family val="2"/>
          </rPr>
          <t xml:space="preserve">
Z 1y 7 ► 630
</t>
        </r>
      </text>
    </comment>
    <comment ref="AG1465" authorId="3" shapeId="0">
      <text>
        <r>
          <rPr>
            <b/>
            <sz val="9"/>
            <color indexed="81"/>
            <rFont val="Tahoma"/>
            <family val="2"/>
          </rPr>
          <t>ACEVEDO M. Fabian    TENARIS:</t>
        </r>
        <r>
          <rPr>
            <sz val="9"/>
            <color indexed="81"/>
            <rFont val="Tahoma"/>
            <family val="2"/>
          </rPr>
          <t xml:space="preserve">
Z 1y 7 ► 630
</t>
        </r>
      </text>
    </comment>
    <comment ref="AD1466" authorId="3" shapeId="0">
      <text>
        <r>
          <rPr>
            <b/>
            <sz val="9"/>
            <color indexed="81"/>
            <rFont val="Tahoma"/>
            <family val="2"/>
          </rPr>
          <t>ACEVEDO M. Fabian    TENARIS:</t>
        </r>
        <r>
          <rPr>
            <sz val="9"/>
            <color indexed="81"/>
            <rFont val="Tahoma"/>
            <family val="2"/>
          </rPr>
          <t xml:space="preserve">
Z 1y 7 ► 630
</t>
        </r>
      </text>
    </comment>
    <comment ref="AF1466" authorId="3" shapeId="0">
      <text>
        <r>
          <rPr>
            <b/>
            <sz val="9"/>
            <color indexed="81"/>
            <rFont val="Tahoma"/>
            <family val="2"/>
          </rPr>
          <t>ACEVEDO M. Fabian    TENARIS:</t>
        </r>
        <r>
          <rPr>
            <sz val="9"/>
            <color indexed="81"/>
            <rFont val="Tahoma"/>
            <family val="2"/>
          </rPr>
          <t xml:space="preserve">
Z 1y 7 ► 630
</t>
        </r>
      </text>
    </comment>
    <comment ref="AG1466" authorId="3" shapeId="0">
      <text>
        <r>
          <rPr>
            <b/>
            <sz val="9"/>
            <color indexed="81"/>
            <rFont val="Tahoma"/>
            <family val="2"/>
          </rPr>
          <t>ACEVEDO M. Fabian    TENARIS:</t>
        </r>
        <r>
          <rPr>
            <sz val="9"/>
            <color indexed="81"/>
            <rFont val="Tahoma"/>
            <family val="2"/>
          </rPr>
          <t xml:space="preserve">
Z 1y 7 ► 630
</t>
        </r>
      </text>
    </comment>
    <comment ref="AD1467" authorId="3" shapeId="0">
      <text>
        <r>
          <rPr>
            <b/>
            <sz val="9"/>
            <color indexed="81"/>
            <rFont val="Tahoma"/>
            <family val="2"/>
          </rPr>
          <t>ACEVEDO M. Fabian    TENARIS:</t>
        </r>
        <r>
          <rPr>
            <sz val="9"/>
            <color indexed="81"/>
            <rFont val="Tahoma"/>
            <family val="2"/>
          </rPr>
          <t xml:space="preserve">
Z 1y 7 ► 610
</t>
        </r>
      </text>
    </comment>
    <comment ref="AF1467" authorId="3" shapeId="0">
      <text>
        <r>
          <rPr>
            <b/>
            <sz val="9"/>
            <color indexed="81"/>
            <rFont val="Tahoma"/>
            <family val="2"/>
          </rPr>
          <t>ACEVEDO M. Fabian    TENARIS:</t>
        </r>
        <r>
          <rPr>
            <sz val="9"/>
            <color indexed="81"/>
            <rFont val="Tahoma"/>
            <family val="2"/>
          </rPr>
          <t xml:space="preserve">
Z 1y 7 ► 610
</t>
        </r>
      </text>
    </comment>
    <comment ref="AG1467" authorId="3" shapeId="0">
      <text>
        <r>
          <rPr>
            <b/>
            <sz val="9"/>
            <color indexed="81"/>
            <rFont val="Tahoma"/>
            <family val="2"/>
          </rPr>
          <t>ACEVEDO M. Fabian    TENARIS:</t>
        </r>
        <r>
          <rPr>
            <sz val="9"/>
            <color indexed="81"/>
            <rFont val="Tahoma"/>
            <family val="2"/>
          </rPr>
          <t xml:space="preserve">
Z 1y 7 ► 610
</t>
        </r>
      </text>
    </comment>
    <comment ref="AD1468" authorId="3" shapeId="0">
      <text>
        <r>
          <rPr>
            <b/>
            <sz val="9"/>
            <color indexed="81"/>
            <rFont val="Tahoma"/>
            <family val="2"/>
          </rPr>
          <t>ACEVEDO M. Fabian    TENARIS:</t>
        </r>
        <r>
          <rPr>
            <sz val="9"/>
            <color indexed="81"/>
            <rFont val="Tahoma"/>
            <family val="2"/>
          </rPr>
          <t xml:space="preserve">
Z 1y 7 ► 610
</t>
        </r>
      </text>
    </comment>
    <comment ref="AF1468" authorId="3" shapeId="0">
      <text>
        <r>
          <rPr>
            <b/>
            <sz val="9"/>
            <color indexed="81"/>
            <rFont val="Tahoma"/>
            <family val="2"/>
          </rPr>
          <t>ACEVEDO M. Fabian    TENARIS:</t>
        </r>
        <r>
          <rPr>
            <sz val="9"/>
            <color indexed="81"/>
            <rFont val="Tahoma"/>
            <family val="2"/>
          </rPr>
          <t xml:space="preserve">
Z 1y 7 ► 610
</t>
        </r>
      </text>
    </comment>
    <comment ref="AG1468" authorId="3" shapeId="0">
      <text>
        <r>
          <rPr>
            <b/>
            <sz val="9"/>
            <color indexed="81"/>
            <rFont val="Tahoma"/>
            <family val="2"/>
          </rPr>
          <t>ACEVEDO M. Fabian    TENARIS:</t>
        </r>
        <r>
          <rPr>
            <sz val="9"/>
            <color indexed="81"/>
            <rFont val="Tahoma"/>
            <family val="2"/>
          </rPr>
          <t xml:space="preserve">
Z 1y 7 ► 610
</t>
        </r>
      </text>
    </comment>
    <comment ref="AD1469" authorId="4" shapeId="0">
      <text>
        <r>
          <rPr>
            <b/>
            <sz val="9"/>
            <color indexed="81"/>
            <rFont val="Tahoma"/>
            <family val="2"/>
          </rPr>
          <t xml:space="preserve">Z1 y Z7 = 635
</t>
        </r>
        <r>
          <rPr>
            <sz val="9"/>
            <color indexed="81"/>
            <rFont val="Tahoma"/>
            <family val="2"/>
          </rPr>
          <t xml:space="preserve">
</t>
        </r>
      </text>
    </comment>
    <comment ref="AF1469" authorId="4" shapeId="0">
      <text>
        <r>
          <rPr>
            <b/>
            <sz val="9"/>
            <color indexed="81"/>
            <rFont val="Tahoma"/>
            <family val="2"/>
          </rPr>
          <t xml:space="preserve">Z1 y Z7 = 635
</t>
        </r>
        <r>
          <rPr>
            <sz val="9"/>
            <color indexed="81"/>
            <rFont val="Tahoma"/>
            <family val="2"/>
          </rPr>
          <t xml:space="preserve">
</t>
        </r>
      </text>
    </comment>
    <comment ref="AG1469" authorId="4" shapeId="0">
      <text>
        <r>
          <rPr>
            <b/>
            <sz val="9"/>
            <color indexed="81"/>
            <rFont val="Tahoma"/>
            <family val="2"/>
          </rPr>
          <t xml:space="preserve">Z1 y Z7 = 635
</t>
        </r>
        <r>
          <rPr>
            <sz val="9"/>
            <color indexed="81"/>
            <rFont val="Tahoma"/>
            <family val="2"/>
          </rPr>
          <t xml:space="preserve">
</t>
        </r>
      </text>
    </comment>
    <comment ref="AD1470" authorId="4" shapeId="0">
      <text>
        <r>
          <rPr>
            <b/>
            <sz val="9"/>
            <color indexed="81"/>
            <rFont val="Tahoma"/>
            <family val="2"/>
          </rPr>
          <t xml:space="preserve">Z1 y Z7 = 635
</t>
        </r>
        <r>
          <rPr>
            <sz val="9"/>
            <color indexed="81"/>
            <rFont val="Tahoma"/>
            <family val="2"/>
          </rPr>
          <t xml:space="preserve">
</t>
        </r>
      </text>
    </comment>
    <comment ref="AF1470" authorId="4" shapeId="0">
      <text>
        <r>
          <rPr>
            <b/>
            <sz val="9"/>
            <color indexed="81"/>
            <rFont val="Tahoma"/>
            <family val="2"/>
          </rPr>
          <t xml:space="preserve">Z1 y Z7 = 635
</t>
        </r>
        <r>
          <rPr>
            <sz val="9"/>
            <color indexed="81"/>
            <rFont val="Tahoma"/>
            <family val="2"/>
          </rPr>
          <t xml:space="preserve">
</t>
        </r>
      </text>
    </comment>
    <comment ref="AG1470" authorId="4" shapeId="0">
      <text>
        <r>
          <rPr>
            <b/>
            <sz val="9"/>
            <color indexed="81"/>
            <rFont val="Tahoma"/>
            <family val="2"/>
          </rPr>
          <t xml:space="preserve">Z1 y Z7 = 635
</t>
        </r>
        <r>
          <rPr>
            <sz val="9"/>
            <color indexed="81"/>
            <rFont val="Tahoma"/>
            <family val="2"/>
          </rPr>
          <t xml:space="preserve">
</t>
        </r>
      </text>
    </comment>
    <comment ref="AD1471" authorId="3" shapeId="0">
      <text>
        <r>
          <rPr>
            <b/>
            <sz val="9"/>
            <color indexed="81"/>
            <rFont val="Tahoma"/>
            <family val="2"/>
          </rPr>
          <t>ACEVEDO M. Fabian    TENARIS:</t>
        </r>
        <r>
          <rPr>
            <sz val="9"/>
            <color indexed="81"/>
            <rFont val="Tahoma"/>
            <family val="2"/>
          </rPr>
          <t xml:space="preserve">
Z 1y 7 ► 610
</t>
        </r>
      </text>
    </comment>
    <comment ref="AF1471" authorId="3" shapeId="0">
      <text>
        <r>
          <rPr>
            <b/>
            <sz val="9"/>
            <color indexed="81"/>
            <rFont val="Tahoma"/>
            <family val="2"/>
          </rPr>
          <t>ACEVEDO M. Fabian    TENARIS:</t>
        </r>
        <r>
          <rPr>
            <sz val="9"/>
            <color indexed="81"/>
            <rFont val="Tahoma"/>
            <family val="2"/>
          </rPr>
          <t xml:space="preserve">
Z 1y 7 ► 610
</t>
        </r>
      </text>
    </comment>
    <comment ref="AG1471" authorId="3" shapeId="0">
      <text>
        <r>
          <rPr>
            <b/>
            <sz val="9"/>
            <color indexed="81"/>
            <rFont val="Tahoma"/>
            <family val="2"/>
          </rPr>
          <t>ACEVEDO M. Fabian    TENARIS:</t>
        </r>
        <r>
          <rPr>
            <sz val="9"/>
            <color indexed="81"/>
            <rFont val="Tahoma"/>
            <family val="2"/>
          </rPr>
          <t xml:space="preserve">
Z 1y 7 ► 610
</t>
        </r>
      </text>
    </comment>
    <comment ref="AD1472" authorId="3" shapeId="0">
      <text>
        <r>
          <rPr>
            <b/>
            <sz val="9"/>
            <color indexed="81"/>
            <rFont val="Tahoma"/>
            <family val="2"/>
          </rPr>
          <t>ACEVEDO M. Fabian    TENARIS:</t>
        </r>
        <r>
          <rPr>
            <sz val="9"/>
            <color indexed="81"/>
            <rFont val="Tahoma"/>
            <family val="2"/>
          </rPr>
          <t xml:space="preserve">
Z 1y 7 ► 610
</t>
        </r>
      </text>
    </comment>
    <comment ref="AF1472" authorId="3" shapeId="0">
      <text>
        <r>
          <rPr>
            <b/>
            <sz val="9"/>
            <color indexed="81"/>
            <rFont val="Tahoma"/>
            <family val="2"/>
          </rPr>
          <t>ACEVEDO M. Fabian    TENARIS:</t>
        </r>
        <r>
          <rPr>
            <sz val="9"/>
            <color indexed="81"/>
            <rFont val="Tahoma"/>
            <family val="2"/>
          </rPr>
          <t xml:space="preserve">
Z 1y 7 ► 610
</t>
        </r>
      </text>
    </comment>
    <comment ref="AG1472" authorId="3" shapeId="0">
      <text>
        <r>
          <rPr>
            <b/>
            <sz val="9"/>
            <color indexed="81"/>
            <rFont val="Tahoma"/>
            <family val="2"/>
          </rPr>
          <t>ACEVEDO M. Fabian    TENARIS:</t>
        </r>
        <r>
          <rPr>
            <sz val="9"/>
            <color indexed="81"/>
            <rFont val="Tahoma"/>
            <family val="2"/>
          </rPr>
          <t xml:space="preserve">
Z 1y 7 ► 610
</t>
        </r>
      </text>
    </comment>
    <comment ref="AD1473" authorId="3" shapeId="0">
      <text>
        <r>
          <rPr>
            <b/>
            <sz val="9"/>
            <color indexed="81"/>
            <rFont val="Tahoma"/>
            <family val="2"/>
          </rPr>
          <t>ACEVEDO M. Fabian    TENARIS:</t>
        </r>
        <r>
          <rPr>
            <sz val="9"/>
            <color indexed="81"/>
            <rFont val="Tahoma"/>
            <family val="2"/>
          </rPr>
          <t xml:space="preserve">
Z 1y 7 ► 610
</t>
        </r>
      </text>
    </comment>
    <comment ref="AF1473" authorId="3" shapeId="0">
      <text>
        <r>
          <rPr>
            <b/>
            <sz val="9"/>
            <color indexed="81"/>
            <rFont val="Tahoma"/>
            <family val="2"/>
          </rPr>
          <t>ACEVEDO M. Fabian    TENARIS:</t>
        </r>
        <r>
          <rPr>
            <sz val="9"/>
            <color indexed="81"/>
            <rFont val="Tahoma"/>
            <family val="2"/>
          </rPr>
          <t xml:space="preserve">
Z 1y 7 ► 610
</t>
        </r>
      </text>
    </comment>
    <comment ref="AG1473" authorId="3" shapeId="0">
      <text>
        <r>
          <rPr>
            <b/>
            <sz val="9"/>
            <color indexed="81"/>
            <rFont val="Tahoma"/>
            <family val="2"/>
          </rPr>
          <t>ACEVEDO M. Fabian    TENARIS:</t>
        </r>
        <r>
          <rPr>
            <sz val="9"/>
            <color indexed="81"/>
            <rFont val="Tahoma"/>
            <family val="2"/>
          </rPr>
          <t xml:space="preserve">
Z 1y 7 ► 610
</t>
        </r>
      </text>
    </comment>
    <comment ref="AD1474" authorId="3" shapeId="0">
      <text>
        <r>
          <rPr>
            <b/>
            <sz val="11"/>
            <color indexed="81"/>
            <rFont val="Tahoma"/>
            <family val="2"/>
          </rPr>
          <t>Z1 y Z7 = 630</t>
        </r>
        <r>
          <rPr>
            <sz val="9"/>
            <color indexed="81"/>
            <rFont val="Tahoma"/>
            <family val="2"/>
          </rPr>
          <t xml:space="preserve">
</t>
        </r>
      </text>
    </comment>
    <comment ref="AF1474" authorId="3" shapeId="0">
      <text>
        <r>
          <rPr>
            <b/>
            <sz val="11"/>
            <color indexed="81"/>
            <rFont val="Tahoma"/>
            <family val="2"/>
          </rPr>
          <t>Z1 y Z7 = 630</t>
        </r>
        <r>
          <rPr>
            <sz val="9"/>
            <color indexed="81"/>
            <rFont val="Tahoma"/>
            <family val="2"/>
          </rPr>
          <t xml:space="preserve">
</t>
        </r>
      </text>
    </comment>
    <comment ref="AG1474" authorId="3" shapeId="0">
      <text>
        <r>
          <rPr>
            <b/>
            <sz val="11"/>
            <color indexed="81"/>
            <rFont val="Tahoma"/>
            <family val="2"/>
          </rPr>
          <t>Z1 y Z7 = 630</t>
        </r>
        <r>
          <rPr>
            <sz val="9"/>
            <color indexed="81"/>
            <rFont val="Tahoma"/>
            <family val="2"/>
          </rPr>
          <t xml:space="preserve">
</t>
        </r>
      </text>
    </comment>
    <comment ref="AD1475" authorId="3" shapeId="0">
      <text>
        <r>
          <rPr>
            <b/>
            <sz val="11"/>
            <color indexed="81"/>
            <rFont val="Tahoma"/>
            <family val="2"/>
          </rPr>
          <t>Z1 y Z7 = 630</t>
        </r>
        <r>
          <rPr>
            <sz val="9"/>
            <color indexed="81"/>
            <rFont val="Tahoma"/>
            <family val="2"/>
          </rPr>
          <t xml:space="preserve">
</t>
        </r>
      </text>
    </comment>
    <comment ref="AF1475" authorId="3" shapeId="0">
      <text>
        <r>
          <rPr>
            <b/>
            <sz val="11"/>
            <color indexed="81"/>
            <rFont val="Tahoma"/>
            <family val="2"/>
          </rPr>
          <t>Z1 y Z7 = 630</t>
        </r>
        <r>
          <rPr>
            <sz val="9"/>
            <color indexed="81"/>
            <rFont val="Tahoma"/>
            <family val="2"/>
          </rPr>
          <t xml:space="preserve">
</t>
        </r>
      </text>
    </comment>
    <comment ref="AG1475" authorId="3" shapeId="0">
      <text>
        <r>
          <rPr>
            <b/>
            <sz val="11"/>
            <color indexed="81"/>
            <rFont val="Tahoma"/>
            <family val="2"/>
          </rPr>
          <t>Z1 y Z7 = 630</t>
        </r>
        <r>
          <rPr>
            <sz val="9"/>
            <color indexed="81"/>
            <rFont val="Tahoma"/>
            <family val="2"/>
          </rPr>
          <t xml:space="preserve">
</t>
        </r>
      </text>
    </comment>
    <comment ref="AD1476" authorId="3" shapeId="0">
      <text>
        <r>
          <rPr>
            <b/>
            <sz val="11"/>
            <color indexed="81"/>
            <rFont val="Tahoma"/>
            <family val="2"/>
          </rPr>
          <t>Z1 y Z7 = 630</t>
        </r>
        <r>
          <rPr>
            <sz val="9"/>
            <color indexed="81"/>
            <rFont val="Tahoma"/>
            <family val="2"/>
          </rPr>
          <t xml:space="preserve">
</t>
        </r>
      </text>
    </comment>
    <comment ref="AG1476" authorId="3" shapeId="0">
      <text>
        <r>
          <rPr>
            <b/>
            <sz val="11"/>
            <color indexed="81"/>
            <rFont val="Tahoma"/>
            <family val="2"/>
          </rPr>
          <t>Z1 y Z7 = 630</t>
        </r>
        <r>
          <rPr>
            <sz val="9"/>
            <color indexed="81"/>
            <rFont val="Tahoma"/>
            <family val="2"/>
          </rPr>
          <t xml:space="preserve">
</t>
        </r>
      </text>
    </comment>
    <comment ref="AD1477" authorId="3" shapeId="0">
      <text>
        <r>
          <rPr>
            <b/>
            <sz val="11"/>
            <color indexed="81"/>
            <rFont val="Tahoma"/>
            <family val="2"/>
          </rPr>
          <t>Z1 y Z7 = 630</t>
        </r>
        <r>
          <rPr>
            <sz val="9"/>
            <color indexed="81"/>
            <rFont val="Tahoma"/>
            <family val="2"/>
          </rPr>
          <t xml:space="preserve">
</t>
        </r>
      </text>
    </comment>
    <comment ref="AG1477" authorId="3" shapeId="0">
      <text>
        <r>
          <rPr>
            <b/>
            <sz val="11"/>
            <color indexed="81"/>
            <rFont val="Tahoma"/>
            <family val="2"/>
          </rPr>
          <t>Z1 y Z7 = 630</t>
        </r>
        <r>
          <rPr>
            <sz val="9"/>
            <color indexed="81"/>
            <rFont val="Tahoma"/>
            <family val="2"/>
          </rPr>
          <t xml:space="preserve">
</t>
        </r>
      </text>
    </comment>
    <comment ref="AD1478" authorId="3" shapeId="0">
      <text>
        <r>
          <rPr>
            <b/>
            <sz val="11"/>
            <color indexed="81"/>
            <rFont val="Tahoma"/>
            <family val="2"/>
          </rPr>
          <t>Z1 y Z7 = 630</t>
        </r>
        <r>
          <rPr>
            <sz val="9"/>
            <color indexed="81"/>
            <rFont val="Tahoma"/>
            <family val="2"/>
          </rPr>
          <t xml:space="preserve">
</t>
        </r>
      </text>
    </comment>
    <comment ref="AF1478" authorId="3" shapeId="0">
      <text>
        <r>
          <rPr>
            <b/>
            <sz val="11"/>
            <color indexed="81"/>
            <rFont val="Tahoma"/>
            <family val="2"/>
          </rPr>
          <t>Z1 y Z7 = 630</t>
        </r>
        <r>
          <rPr>
            <sz val="9"/>
            <color indexed="81"/>
            <rFont val="Tahoma"/>
            <family val="2"/>
          </rPr>
          <t xml:space="preserve">
</t>
        </r>
      </text>
    </comment>
    <comment ref="AG1478" authorId="3" shapeId="0">
      <text>
        <r>
          <rPr>
            <b/>
            <sz val="11"/>
            <color indexed="81"/>
            <rFont val="Tahoma"/>
            <family val="2"/>
          </rPr>
          <t>Z1 y Z7 = 630</t>
        </r>
        <r>
          <rPr>
            <sz val="9"/>
            <color indexed="81"/>
            <rFont val="Tahoma"/>
            <family val="2"/>
          </rPr>
          <t xml:space="preserve">
</t>
        </r>
      </text>
    </comment>
    <comment ref="AD1479" authorId="3" shapeId="0">
      <text>
        <r>
          <rPr>
            <b/>
            <sz val="11"/>
            <color indexed="81"/>
            <rFont val="Tahoma"/>
            <family val="2"/>
          </rPr>
          <t>Z1 y Z7 = 630</t>
        </r>
        <r>
          <rPr>
            <sz val="9"/>
            <color indexed="81"/>
            <rFont val="Tahoma"/>
            <family val="2"/>
          </rPr>
          <t xml:space="preserve">
</t>
        </r>
      </text>
    </comment>
    <comment ref="AF1479" authorId="3" shapeId="0">
      <text>
        <r>
          <rPr>
            <b/>
            <sz val="11"/>
            <color indexed="81"/>
            <rFont val="Tahoma"/>
            <family val="2"/>
          </rPr>
          <t>Z1 y Z7 = 630</t>
        </r>
        <r>
          <rPr>
            <sz val="9"/>
            <color indexed="81"/>
            <rFont val="Tahoma"/>
            <family val="2"/>
          </rPr>
          <t xml:space="preserve">
</t>
        </r>
      </text>
    </comment>
    <comment ref="AG1479" authorId="3" shapeId="0">
      <text>
        <r>
          <rPr>
            <b/>
            <sz val="11"/>
            <color indexed="81"/>
            <rFont val="Tahoma"/>
            <family val="2"/>
          </rPr>
          <t>Z1 y Z7 = 630</t>
        </r>
        <r>
          <rPr>
            <sz val="9"/>
            <color indexed="81"/>
            <rFont val="Tahoma"/>
            <family val="2"/>
          </rPr>
          <t xml:space="preserve">
</t>
        </r>
      </text>
    </comment>
    <comment ref="AD1480" authorId="3" shapeId="0">
      <text>
        <r>
          <rPr>
            <b/>
            <sz val="11"/>
            <color indexed="81"/>
            <rFont val="Tahoma"/>
            <family val="2"/>
          </rPr>
          <t>Z1 y Z7 = 630</t>
        </r>
        <r>
          <rPr>
            <sz val="9"/>
            <color indexed="81"/>
            <rFont val="Tahoma"/>
            <family val="2"/>
          </rPr>
          <t xml:space="preserve">
</t>
        </r>
      </text>
    </comment>
    <comment ref="AF1480" authorId="3" shapeId="0">
      <text>
        <r>
          <rPr>
            <b/>
            <sz val="11"/>
            <color indexed="81"/>
            <rFont val="Tahoma"/>
            <family val="2"/>
          </rPr>
          <t>Z1 y Z7 = 630</t>
        </r>
        <r>
          <rPr>
            <sz val="9"/>
            <color indexed="81"/>
            <rFont val="Tahoma"/>
            <family val="2"/>
          </rPr>
          <t xml:space="preserve">
</t>
        </r>
      </text>
    </comment>
    <comment ref="AG1480" authorId="3" shapeId="0">
      <text>
        <r>
          <rPr>
            <b/>
            <sz val="11"/>
            <color indexed="81"/>
            <rFont val="Tahoma"/>
            <family val="2"/>
          </rPr>
          <t>Z1 y Z7 = 630</t>
        </r>
        <r>
          <rPr>
            <sz val="9"/>
            <color indexed="81"/>
            <rFont val="Tahoma"/>
            <family val="2"/>
          </rPr>
          <t xml:space="preserve">
</t>
        </r>
      </text>
    </comment>
    <comment ref="AD1481" authorId="3" shapeId="0">
      <text>
        <r>
          <rPr>
            <b/>
            <sz val="11"/>
            <color indexed="81"/>
            <rFont val="Tahoma"/>
            <family val="2"/>
          </rPr>
          <t>Z1 y Z7 = 630</t>
        </r>
        <r>
          <rPr>
            <sz val="9"/>
            <color indexed="81"/>
            <rFont val="Tahoma"/>
            <family val="2"/>
          </rPr>
          <t xml:space="preserve">
</t>
        </r>
      </text>
    </comment>
    <comment ref="AF1481" authorId="3" shapeId="0">
      <text>
        <r>
          <rPr>
            <b/>
            <sz val="11"/>
            <color indexed="81"/>
            <rFont val="Tahoma"/>
            <family val="2"/>
          </rPr>
          <t>Z1 y Z7 = 630</t>
        </r>
        <r>
          <rPr>
            <sz val="9"/>
            <color indexed="81"/>
            <rFont val="Tahoma"/>
            <family val="2"/>
          </rPr>
          <t xml:space="preserve">
</t>
        </r>
      </text>
    </comment>
    <comment ref="AG1481" authorId="3" shapeId="0">
      <text>
        <r>
          <rPr>
            <b/>
            <sz val="11"/>
            <color indexed="81"/>
            <rFont val="Tahoma"/>
            <family val="2"/>
          </rPr>
          <t>Z1 y Z7 = 630</t>
        </r>
        <r>
          <rPr>
            <sz val="9"/>
            <color indexed="81"/>
            <rFont val="Tahoma"/>
            <family val="2"/>
          </rPr>
          <t xml:space="preserve">
</t>
        </r>
      </text>
    </comment>
    <comment ref="AD1482" authorId="3" shapeId="0">
      <text>
        <r>
          <rPr>
            <b/>
            <sz val="11"/>
            <color indexed="81"/>
            <rFont val="Tahoma"/>
            <family val="2"/>
          </rPr>
          <t>Z1 y Z7 = 630</t>
        </r>
        <r>
          <rPr>
            <sz val="9"/>
            <color indexed="81"/>
            <rFont val="Tahoma"/>
            <family val="2"/>
          </rPr>
          <t xml:space="preserve">
</t>
        </r>
      </text>
    </comment>
    <comment ref="AF1482" authorId="3" shapeId="0">
      <text>
        <r>
          <rPr>
            <b/>
            <sz val="11"/>
            <color indexed="81"/>
            <rFont val="Tahoma"/>
            <family val="2"/>
          </rPr>
          <t>Z1 y Z7 = 630</t>
        </r>
        <r>
          <rPr>
            <sz val="9"/>
            <color indexed="81"/>
            <rFont val="Tahoma"/>
            <family val="2"/>
          </rPr>
          <t xml:space="preserve">
</t>
        </r>
      </text>
    </comment>
    <comment ref="AG1482" authorId="3" shapeId="0">
      <text>
        <r>
          <rPr>
            <b/>
            <sz val="11"/>
            <color indexed="81"/>
            <rFont val="Tahoma"/>
            <family val="2"/>
          </rPr>
          <t>Z1 y Z7 = 630</t>
        </r>
        <r>
          <rPr>
            <sz val="9"/>
            <color indexed="81"/>
            <rFont val="Tahoma"/>
            <family val="2"/>
          </rPr>
          <t xml:space="preserve">
</t>
        </r>
      </text>
    </comment>
    <comment ref="AD1483" authorId="3" shapeId="0">
      <text>
        <r>
          <rPr>
            <b/>
            <sz val="11"/>
            <color indexed="81"/>
            <rFont val="Tahoma"/>
            <family val="2"/>
          </rPr>
          <t>Z1 y Z7 = 635</t>
        </r>
        <r>
          <rPr>
            <sz val="9"/>
            <color indexed="81"/>
            <rFont val="Tahoma"/>
            <family val="2"/>
          </rPr>
          <t xml:space="preserve">
</t>
        </r>
      </text>
    </comment>
    <comment ref="AF1483" authorId="3" shapeId="0">
      <text>
        <r>
          <rPr>
            <b/>
            <sz val="11"/>
            <color indexed="81"/>
            <rFont val="Tahoma"/>
            <family val="2"/>
          </rPr>
          <t>Z1 y Z7 = 635</t>
        </r>
        <r>
          <rPr>
            <sz val="9"/>
            <color indexed="81"/>
            <rFont val="Tahoma"/>
            <family val="2"/>
          </rPr>
          <t xml:space="preserve">
</t>
        </r>
      </text>
    </comment>
    <comment ref="AG1483" authorId="3" shapeId="0">
      <text>
        <r>
          <rPr>
            <b/>
            <sz val="11"/>
            <color indexed="81"/>
            <rFont val="Tahoma"/>
            <family val="2"/>
          </rPr>
          <t>Z1 y Z7 = 635</t>
        </r>
        <r>
          <rPr>
            <sz val="9"/>
            <color indexed="81"/>
            <rFont val="Tahoma"/>
            <family val="2"/>
          </rPr>
          <t xml:space="preserve">
</t>
        </r>
      </text>
    </comment>
    <comment ref="G1493" authorId="4" shapeId="0">
      <text>
        <r>
          <rPr>
            <b/>
            <sz val="9"/>
            <color indexed="81"/>
            <rFont val="Tahoma"/>
            <family val="2"/>
          </rPr>
          <t>PRUEBAS AUMENTO DE PRODUCTIVIDAD</t>
        </r>
        <r>
          <rPr>
            <sz val="9"/>
            <color indexed="81"/>
            <rFont val="Tahoma"/>
            <family val="2"/>
          </rPr>
          <t xml:space="preserve">
</t>
        </r>
      </text>
    </comment>
    <comment ref="G1495" authorId="0" shapeId="0">
      <text>
        <r>
          <rPr>
            <b/>
            <sz val="9"/>
            <color indexed="81"/>
            <rFont val="Tahoma"/>
            <family val="2"/>
          </rPr>
          <t xml:space="preserve">a partir del consecutivo 530 se suben 10° c </t>
        </r>
      </text>
    </comment>
    <comment ref="G1548" authorId="4" shapeId="0">
      <text>
        <r>
          <rPr>
            <b/>
            <sz val="9"/>
            <color indexed="81"/>
            <rFont val="Tahoma"/>
            <family val="2"/>
          </rPr>
          <t>PRUEBA DE OPTIMIZACION a 48 seg.</t>
        </r>
        <r>
          <rPr>
            <sz val="9"/>
            <color indexed="81"/>
            <rFont val="Tahoma"/>
            <family val="2"/>
          </rPr>
          <t xml:space="preserve">
</t>
        </r>
      </text>
    </comment>
    <comment ref="AC1733" authorId="4" shapeId="0">
      <text>
        <r>
          <rPr>
            <b/>
            <sz val="9"/>
            <color indexed="81"/>
            <rFont val="Tahoma"/>
            <family val="2"/>
          </rPr>
          <t>CON 5 CABEZALES</t>
        </r>
        <r>
          <rPr>
            <sz val="9"/>
            <color indexed="81"/>
            <rFont val="Tahoma"/>
            <family val="2"/>
          </rPr>
          <t xml:space="preserve">
</t>
        </r>
      </text>
    </comment>
    <comment ref="AC1734" authorId="4" shapeId="0">
      <text>
        <r>
          <rPr>
            <b/>
            <sz val="9"/>
            <color indexed="81"/>
            <rFont val="Tahoma"/>
            <family val="2"/>
          </rPr>
          <t>CON 5 CABEZALES</t>
        </r>
        <r>
          <rPr>
            <sz val="9"/>
            <color indexed="81"/>
            <rFont val="Tahoma"/>
            <family val="2"/>
          </rPr>
          <t xml:space="preserve">
</t>
        </r>
      </text>
    </comment>
    <comment ref="AC1735" authorId="4" shapeId="0">
      <text>
        <r>
          <rPr>
            <b/>
            <sz val="9"/>
            <color indexed="81"/>
            <rFont val="Tahoma"/>
            <family val="2"/>
          </rPr>
          <t>CON 5 CABEZALES</t>
        </r>
        <r>
          <rPr>
            <sz val="9"/>
            <color indexed="81"/>
            <rFont val="Tahoma"/>
            <family val="2"/>
          </rPr>
          <t xml:space="preserve">
</t>
        </r>
      </text>
    </comment>
    <comment ref="AC1736" authorId="4" shapeId="0">
      <text>
        <r>
          <rPr>
            <b/>
            <sz val="9"/>
            <color indexed="81"/>
            <rFont val="Tahoma"/>
            <family val="2"/>
          </rPr>
          <t>CON 5 CABEZALES</t>
        </r>
        <r>
          <rPr>
            <sz val="9"/>
            <color indexed="81"/>
            <rFont val="Tahoma"/>
            <family val="2"/>
          </rPr>
          <t xml:space="preserve">
</t>
        </r>
      </text>
    </comment>
    <comment ref="AC1737" authorId="4" shapeId="0">
      <text>
        <r>
          <rPr>
            <b/>
            <sz val="9"/>
            <color indexed="81"/>
            <rFont val="Tahoma"/>
            <family val="2"/>
          </rPr>
          <t>CON 5 CABEZALES</t>
        </r>
        <r>
          <rPr>
            <sz val="9"/>
            <color indexed="81"/>
            <rFont val="Tahoma"/>
            <family val="2"/>
          </rPr>
          <t xml:space="preserve">
</t>
        </r>
      </text>
    </comment>
    <comment ref="AC1738" authorId="4" shapeId="0">
      <text>
        <r>
          <rPr>
            <b/>
            <sz val="9"/>
            <color indexed="81"/>
            <rFont val="Tahoma"/>
            <family val="2"/>
          </rPr>
          <t>CON 5 CABEZALES</t>
        </r>
        <r>
          <rPr>
            <sz val="9"/>
            <color indexed="81"/>
            <rFont val="Tahoma"/>
            <family val="2"/>
          </rPr>
          <t xml:space="preserve">
</t>
        </r>
      </text>
    </comment>
    <comment ref="AC1739" authorId="4" shapeId="0">
      <text>
        <r>
          <rPr>
            <b/>
            <sz val="9"/>
            <color indexed="81"/>
            <rFont val="Tahoma"/>
            <family val="2"/>
          </rPr>
          <t>CON 5 CABEZALES</t>
        </r>
        <r>
          <rPr>
            <sz val="9"/>
            <color indexed="81"/>
            <rFont val="Tahoma"/>
            <family val="2"/>
          </rPr>
          <t xml:space="preserve">
</t>
        </r>
      </text>
    </comment>
    <comment ref="AC1740" authorId="4" shapeId="0">
      <text>
        <r>
          <rPr>
            <b/>
            <sz val="9"/>
            <color indexed="81"/>
            <rFont val="Tahoma"/>
            <family val="2"/>
          </rPr>
          <t>CON 5 CABEZALES</t>
        </r>
        <r>
          <rPr>
            <sz val="9"/>
            <color indexed="81"/>
            <rFont val="Tahoma"/>
            <family val="2"/>
          </rPr>
          <t xml:space="preserve">
</t>
        </r>
      </text>
    </comment>
    <comment ref="AC1741" authorId="4" shapeId="0">
      <text>
        <r>
          <rPr>
            <b/>
            <sz val="9"/>
            <color indexed="81"/>
            <rFont val="Tahoma"/>
            <family val="2"/>
          </rPr>
          <t>CON 5 CABEZALES</t>
        </r>
        <r>
          <rPr>
            <sz val="9"/>
            <color indexed="81"/>
            <rFont val="Tahoma"/>
            <family val="2"/>
          </rPr>
          <t xml:space="preserve">
</t>
        </r>
      </text>
    </comment>
    <comment ref="AC1742" authorId="4" shapeId="0">
      <text>
        <r>
          <rPr>
            <b/>
            <sz val="9"/>
            <color indexed="81"/>
            <rFont val="Tahoma"/>
            <family val="2"/>
          </rPr>
          <t>CON 5 CABEZALES</t>
        </r>
        <r>
          <rPr>
            <sz val="9"/>
            <color indexed="81"/>
            <rFont val="Tahoma"/>
            <family val="2"/>
          </rPr>
          <t xml:space="preserve">
</t>
        </r>
      </text>
    </comment>
    <comment ref="AC1743" authorId="4" shapeId="0">
      <text>
        <r>
          <rPr>
            <b/>
            <sz val="9"/>
            <color indexed="81"/>
            <rFont val="Tahoma"/>
            <family val="2"/>
          </rPr>
          <t>CON 5 CABEZALES</t>
        </r>
        <r>
          <rPr>
            <sz val="9"/>
            <color indexed="81"/>
            <rFont val="Tahoma"/>
            <family val="2"/>
          </rPr>
          <t xml:space="preserve">
</t>
        </r>
      </text>
    </comment>
    <comment ref="AC1744" authorId="4" shapeId="0">
      <text>
        <r>
          <rPr>
            <b/>
            <sz val="9"/>
            <color indexed="81"/>
            <rFont val="Tahoma"/>
            <family val="2"/>
          </rPr>
          <t>CON 5 CABEZALES</t>
        </r>
        <r>
          <rPr>
            <sz val="9"/>
            <color indexed="81"/>
            <rFont val="Tahoma"/>
            <family val="2"/>
          </rPr>
          <t xml:space="preserve">
</t>
        </r>
      </text>
    </comment>
    <comment ref="AC1745" authorId="4" shapeId="0">
      <text>
        <r>
          <rPr>
            <b/>
            <sz val="9"/>
            <color indexed="81"/>
            <rFont val="Tahoma"/>
            <family val="2"/>
          </rPr>
          <t>CON 5 CABEZALES</t>
        </r>
        <r>
          <rPr>
            <sz val="9"/>
            <color indexed="81"/>
            <rFont val="Tahoma"/>
            <family val="2"/>
          </rPr>
          <t xml:space="preserve">
</t>
        </r>
      </text>
    </comment>
    <comment ref="AC1746" authorId="4" shapeId="0">
      <text>
        <r>
          <rPr>
            <b/>
            <sz val="9"/>
            <color indexed="81"/>
            <rFont val="Tahoma"/>
            <family val="2"/>
          </rPr>
          <t>CON 5 CABEZALES</t>
        </r>
        <r>
          <rPr>
            <sz val="9"/>
            <color indexed="81"/>
            <rFont val="Tahoma"/>
            <family val="2"/>
          </rPr>
          <t xml:space="preserve">
</t>
        </r>
      </text>
    </comment>
    <comment ref="AC1747" authorId="4" shapeId="0">
      <text>
        <r>
          <rPr>
            <b/>
            <sz val="9"/>
            <color indexed="81"/>
            <rFont val="Tahoma"/>
            <family val="2"/>
          </rPr>
          <t>CON 5 CABEZALES</t>
        </r>
        <r>
          <rPr>
            <sz val="9"/>
            <color indexed="81"/>
            <rFont val="Tahoma"/>
            <family val="2"/>
          </rPr>
          <t xml:space="preserve">
</t>
        </r>
      </text>
    </comment>
    <comment ref="AC1748" authorId="4" shapeId="0">
      <text>
        <r>
          <rPr>
            <b/>
            <sz val="9"/>
            <color indexed="81"/>
            <rFont val="Tahoma"/>
            <family val="2"/>
          </rPr>
          <t>CON 5 CABEZALES</t>
        </r>
        <r>
          <rPr>
            <sz val="9"/>
            <color indexed="81"/>
            <rFont val="Tahoma"/>
            <family val="2"/>
          </rPr>
          <t xml:space="preserve">
</t>
        </r>
      </text>
    </comment>
    <comment ref="AC1749" authorId="4" shapeId="0">
      <text>
        <r>
          <rPr>
            <b/>
            <sz val="9"/>
            <color indexed="81"/>
            <rFont val="Tahoma"/>
            <family val="2"/>
          </rPr>
          <t>CON 5 CABEZALES</t>
        </r>
        <r>
          <rPr>
            <sz val="9"/>
            <color indexed="81"/>
            <rFont val="Tahoma"/>
            <family val="2"/>
          </rPr>
          <t xml:space="preserve">
</t>
        </r>
      </text>
    </comment>
    <comment ref="AC1750" authorId="4" shapeId="0">
      <text>
        <r>
          <rPr>
            <b/>
            <sz val="9"/>
            <color indexed="81"/>
            <rFont val="Tahoma"/>
            <family val="2"/>
          </rPr>
          <t>CON 5 CABEZALES</t>
        </r>
        <r>
          <rPr>
            <sz val="9"/>
            <color indexed="81"/>
            <rFont val="Tahoma"/>
            <family val="2"/>
          </rPr>
          <t xml:space="preserve">
</t>
        </r>
      </text>
    </comment>
    <comment ref="AC1751" authorId="4" shapeId="0">
      <text>
        <r>
          <rPr>
            <b/>
            <sz val="9"/>
            <color indexed="81"/>
            <rFont val="Tahoma"/>
            <family val="2"/>
          </rPr>
          <t>CON 5 CABEZALES</t>
        </r>
        <r>
          <rPr>
            <sz val="9"/>
            <color indexed="81"/>
            <rFont val="Tahoma"/>
            <family val="2"/>
          </rPr>
          <t xml:space="preserve">
</t>
        </r>
      </text>
    </comment>
    <comment ref="AC1752" authorId="4" shapeId="0">
      <text>
        <r>
          <rPr>
            <b/>
            <sz val="9"/>
            <color indexed="81"/>
            <rFont val="Tahoma"/>
            <family val="2"/>
          </rPr>
          <t>CON 5 CABEZALES</t>
        </r>
        <r>
          <rPr>
            <sz val="9"/>
            <color indexed="81"/>
            <rFont val="Tahoma"/>
            <family val="2"/>
          </rPr>
          <t xml:space="preserve">
</t>
        </r>
      </text>
    </comment>
    <comment ref="AC1753" authorId="4" shapeId="0">
      <text>
        <r>
          <rPr>
            <b/>
            <sz val="9"/>
            <color indexed="81"/>
            <rFont val="Tahoma"/>
            <family val="2"/>
          </rPr>
          <t>CON 5 CABEZALES</t>
        </r>
        <r>
          <rPr>
            <sz val="9"/>
            <color indexed="81"/>
            <rFont val="Tahoma"/>
            <family val="2"/>
          </rPr>
          <t xml:space="preserve">
</t>
        </r>
      </text>
    </comment>
    <comment ref="AC1754" authorId="4" shapeId="0">
      <text>
        <r>
          <rPr>
            <b/>
            <sz val="9"/>
            <color indexed="81"/>
            <rFont val="Tahoma"/>
            <family val="2"/>
          </rPr>
          <t>CON 5 CABEZALES</t>
        </r>
        <r>
          <rPr>
            <sz val="9"/>
            <color indexed="81"/>
            <rFont val="Tahoma"/>
            <family val="2"/>
          </rPr>
          <t xml:space="preserve">
</t>
        </r>
      </text>
    </comment>
    <comment ref="AC1755" authorId="4" shapeId="0">
      <text>
        <r>
          <rPr>
            <b/>
            <sz val="9"/>
            <color indexed="81"/>
            <rFont val="Tahoma"/>
            <family val="2"/>
          </rPr>
          <t>CON 5 CABEZALES</t>
        </r>
        <r>
          <rPr>
            <sz val="9"/>
            <color indexed="81"/>
            <rFont val="Tahoma"/>
            <family val="2"/>
          </rPr>
          <t xml:space="preserve">
</t>
        </r>
      </text>
    </comment>
    <comment ref="AC1756" authorId="4" shapeId="0">
      <text>
        <r>
          <rPr>
            <b/>
            <sz val="9"/>
            <color indexed="81"/>
            <rFont val="Tahoma"/>
            <family val="2"/>
          </rPr>
          <t>CON 5 CABEZALES</t>
        </r>
        <r>
          <rPr>
            <sz val="9"/>
            <color indexed="81"/>
            <rFont val="Tahoma"/>
            <family val="2"/>
          </rPr>
          <t xml:space="preserve">
</t>
        </r>
      </text>
    </comment>
    <comment ref="AC1757" authorId="4" shapeId="0">
      <text>
        <r>
          <rPr>
            <b/>
            <sz val="9"/>
            <color indexed="81"/>
            <rFont val="Tahoma"/>
            <family val="2"/>
          </rPr>
          <t>CON 5 CABEZALES</t>
        </r>
        <r>
          <rPr>
            <sz val="9"/>
            <color indexed="81"/>
            <rFont val="Tahoma"/>
            <family val="2"/>
          </rPr>
          <t xml:space="preserve">
</t>
        </r>
      </text>
    </comment>
    <comment ref="AC1758" authorId="4" shapeId="0">
      <text>
        <r>
          <rPr>
            <b/>
            <sz val="9"/>
            <color indexed="81"/>
            <rFont val="Tahoma"/>
            <family val="2"/>
          </rPr>
          <t>CON 5 CABEZALES</t>
        </r>
        <r>
          <rPr>
            <sz val="9"/>
            <color indexed="81"/>
            <rFont val="Tahoma"/>
            <family val="2"/>
          </rPr>
          <t xml:space="preserve">
</t>
        </r>
      </text>
    </comment>
    <comment ref="AC1759" authorId="4" shapeId="0">
      <text>
        <r>
          <rPr>
            <b/>
            <sz val="9"/>
            <color indexed="81"/>
            <rFont val="Tahoma"/>
            <family val="2"/>
          </rPr>
          <t>CON 5 CABEZALES</t>
        </r>
        <r>
          <rPr>
            <sz val="9"/>
            <color indexed="81"/>
            <rFont val="Tahoma"/>
            <family val="2"/>
          </rPr>
          <t xml:space="preserve">
</t>
        </r>
      </text>
    </comment>
    <comment ref="AC1760" authorId="4" shapeId="0">
      <text>
        <r>
          <rPr>
            <b/>
            <sz val="9"/>
            <color indexed="81"/>
            <rFont val="Tahoma"/>
            <family val="2"/>
          </rPr>
          <t>CON 5 CABEZALES</t>
        </r>
        <r>
          <rPr>
            <sz val="9"/>
            <color indexed="81"/>
            <rFont val="Tahoma"/>
            <family val="2"/>
          </rPr>
          <t xml:space="preserve">
</t>
        </r>
      </text>
    </comment>
    <comment ref="AC1761" authorId="4" shapeId="0">
      <text>
        <r>
          <rPr>
            <b/>
            <sz val="9"/>
            <color indexed="81"/>
            <rFont val="Tahoma"/>
            <family val="2"/>
          </rPr>
          <t>CON 5 CABEZALES</t>
        </r>
        <r>
          <rPr>
            <sz val="9"/>
            <color indexed="81"/>
            <rFont val="Tahoma"/>
            <family val="2"/>
          </rPr>
          <t xml:space="preserve">
</t>
        </r>
      </text>
    </comment>
    <comment ref="AC1762" authorId="4" shapeId="0">
      <text>
        <r>
          <rPr>
            <b/>
            <sz val="9"/>
            <color indexed="81"/>
            <rFont val="Tahoma"/>
            <family val="2"/>
          </rPr>
          <t>CON 5 CABEZALES</t>
        </r>
        <r>
          <rPr>
            <sz val="9"/>
            <color indexed="81"/>
            <rFont val="Tahoma"/>
            <family val="2"/>
          </rPr>
          <t xml:space="preserve">
</t>
        </r>
      </text>
    </comment>
    <comment ref="AC1763" authorId="4" shapeId="0">
      <text>
        <r>
          <rPr>
            <b/>
            <sz val="9"/>
            <color indexed="81"/>
            <rFont val="Tahoma"/>
            <family val="2"/>
          </rPr>
          <t>CON 5 CABEZALES</t>
        </r>
        <r>
          <rPr>
            <sz val="9"/>
            <color indexed="81"/>
            <rFont val="Tahoma"/>
            <family val="2"/>
          </rPr>
          <t xml:space="preserve">
</t>
        </r>
      </text>
    </comment>
    <comment ref="AC1764" authorId="4" shapeId="0">
      <text>
        <r>
          <rPr>
            <b/>
            <sz val="9"/>
            <color indexed="81"/>
            <rFont val="Tahoma"/>
            <family val="2"/>
          </rPr>
          <t>CON 5 CABEZALES</t>
        </r>
        <r>
          <rPr>
            <sz val="9"/>
            <color indexed="81"/>
            <rFont val="Tahoma"/>
            <family val="2"/>
          </rPr>
          <t xml:space="preserve">
</t>
        </r>
      </text>
    </comment>
    <comment ref="AC1765" authorId="4" shapeId="0">
      <text>
        <r>
          <rPr>
            <b/>
            <sz val="9"/>
            <color indexed="81"/>
            <rFont val="Tahoma"/>
            <family val="2"/>
          </rPr>
          <t>CON 5 CABEZALES</t>
        </r>
        <r>
          <rPr>
            <sz val="9"/>
            <color indexed="81"/>
            <rFont val="Tahoma"/>
            <family val="2"/>
          </rPr>
          <t xml:space="preserve">
</t>
        </r>
      </text>
    </comment>
    <comment ref="AC1766" authorId="4" shapeId="0">
      <text>
        <r>
          <rPr>
            <b/>
            <sz val="9"/>
            <color indexed="81"/>
            <rFont val="Tahoma"/>
            <family val="2"/>
          </rPr>
          <t>CON 5 CABEZALES</t>
        </r>
        <r>
          <rPr>
            <sz val="9"/>
            <color indexed="81"/>
            <rFont val="Tahoma"/>
            <family val="2"/>
          </rPr>
          <t xml:space="preserve">
</t>
        </r>
      </text>
    </comment>
    <comment ref="AC1767" authorId="4" shapeId="0">
      <text>
        <r>
          <rPr>
            <b/>
            <sz val="9"/>
            <color indexed="81"/>
            <rFont val="Tahoma"/>
            <family val="2"/>
          </rPr>
          <t>CON 5 CABEZALES</t>
        </r>
        <r>
          <rPr>
            <sz val="9"/>
            <color indexed="81"/>
            <rFont val="Tahoma"/>
            <family val="2"/>
          </rPr>
          <t xml:space="preserve">
</t>
        </r>
      </text>
    </comment>
    <comment ref="AC1768" authorId="4" shapeId="0">
      <text>
        <r>
          <rPr>
            <b/>
            <sz val="9"/>
            <color indexed="81"/>
            <rFont val="Tahoma"/>
            <family val="2"/>
          </rPr>
          <t>CON 5 CABEZALES</t>
        </r>
        <r>
          <rPr>
            <sz val="9"/>
            <color indexed="81"/>
            <rFont val="Tahoma"/>
            <family val="2"/>
          </rPr>
          <t xml:space="preserve">
</t>
        </r>
      </text>
    </comment>
    <comment ref="AC1769" authorId="4" shapeId="0">
      <text>
        <r>
          <rPr>
            <b/>
            <sz val="9"/>
            <color indexed="81"/>
            <rFont val="Tahoma"/>
            <family val="2"/>
          </rPr>
          <t>CON 5 CABEZALES</t>
        </r>
        <r>
          <rPr>
            <sz val="9"/>
            <color indexed="81"/>
            <rFont val="Tahoma"/>
            <family val="2"/>
          </rPr>
          <t xml:space="preserve">
</t>
        </r>
      </text>
    </comment>
    <comment ref="AC1770" authorId="4" shapeId="0">
      <text>
        <r>
          <rPr>
            <b/>
            <sz val="9"/>
            <color indexed="81"/>
            <rFont val="Tahoma"/>
            <family val="2"/>
          </rPr>
          <t>CON 5 CABEZALES</t>
        </r>
        <r>
          <rPr>
            <sz val="9"/>
            <color indexed="81"/>
            <rFont val="Tahoma"/>
            <family val="2"/>
          </rPr>
          <t xml:space="preserve">
</t>
        </r>
      </text>
    </comment>
    <comment ref="AC1771" authorId="4" shapeId="0">
      <text>
        <r>
          <rPr>
            <b/>
            <sz val="9"/>
            <color indexed="81"/>
            <rFont val="Tahoma"/>
            <family val="2"/>
          </rPr>
          <t>CON 5 CABEZALES</t>
        </r>
        <r>
          <rPr>
            <sz val="9"/>
            <color indexed="81"/>
            <rFont val="Tahoma"/>
            <family val="2"/>
          </rPr>
          <t xml:space="preserve">
</t>
        </r>
      </text>
    </comment>
    <comment ref="AC1772" authorId="4" shapeId="0">
      <text>
        <r>
          <rPr>
            <b/>
            <sz val="9"/>
            <color indexed="81"/>
            <rFont val="Tahoma"/>
            <family val="2"/>
          </rPr>
          <t>CON 5 CABEZALES</t>
        </r>
        <r>
          <rPr>
            <sz val="9"/>
            <color indexed="81"/>
            <rFont val="Tahoma"/>
            <family val="2"/>
          </rPr>
          <t xml:space="preserve">
</t>
        </r>
      </text>
    </comment>
    <comment ref="AC1773" authorId="4" shapeId="0">
      <text>
        <r>
          <rPr>
            <b/>
            <sz val="9"/>
            <color indexed="81"/>
            <rFont val="Tahoma"/>
            <family val="2"/>
          </rPr>
          <t>CON 5 CABEZALES</t>
        </r>
        <r>
          <rPr>
            <sz val="9"/>
            <color indexed="81"/>
            <rFont val="Tahoma"/>
            <family val="2"/>
          </rPr>
          <t xml:space="preserve">
</t>
        </r>
      </text>
    </comment>
    <comment ref="AC1774" authorId="4" shapeId="0">
      <text>
        <r>
          <rPr>
            <b/>
            <sz val="9"/>
            <color indexed="81"/>
            <rFont val="Tahoma"/>
            <family val="2"/>
          </rPr>
          <t>CON 5 CABEZALES</t>
        </r>
        <r>
          <rPr>
            <sz val="9"/>
            <color indexed="81"/>
            <rFont val="Tahoma"/>
            <family val="2"/>
          </rPr>
          <t xml:space="preserve">
</t>
        </r>
      </text>
    </comment>
    <comment ref="AC1775" authorId="4" shapeId="0">
      <text>
        <r>
          <rPr>
            <b/>
            <sz val="9"/>
            <color indexed="81"/>
            <rFont val="Tahoma"/>
            <family val="2"/>
          </rPr>
          <t>CON 5 CABEZALES</t>
        </r>
        <r>
          <rPr>
            <sz val="9"/>
            <color indexed="81"/>
            <rFont val="Tahoma"/>
            <family val="2"/>
          </rPr>
          <t xml:space="preserve">
</t>
        </r>
      </text>
    </comment>
    <comment ref="AC1776" authorId="4" shapeId="0">
      <text>
        <r>
          <rPr>
            <b/>
            <sz val="9"/>
            <color indexed="81"/>
            <rFont val="Tahoma"/>
            <family val="2"/>
          </rPr>
          <t>CON 5 CABEZALES</t>
        </r>
        <r>
          <rPr>
            <sz val="9"/>
            <color indexed="81"/>
            <rFont val="Tahoma"/>
            <family val="2"/>
          </rPr>
          <t xml:space="preserve">
</t>
        </r>
      </text>
    </comment>
    <comment ref="AC1777" authorId="4" shapeId="0">
      <text>
        <r>
          <rPr>
            <b/>
            <sz val="9"/>
            <color indexed="81"/>
            <rFont val="Tahoma"/>
            <family val="2"/>
          </rPr>
          <t>CON 5 CABEZALES</t>
        </r>
        <r>
          <rPr>
            <sz val="9"/>
            <color indexed="81"/>
            <rFont val="Tahoma"/>
            <family val="2"/>
          </rPr>
          <t xml:space="preserve">
</t>
        </r>
      </text>
    </comment>
    <comment ref="AC1778" authorId="4" shapeId="0">
      <text>
        <r>
          <rPr>
            <b/>
            <sz val="9"/>
            <color indexed="81"/>
            <rFont val="Tahoma"/>
            <family val="2"/>
          </rPr>
          <t>CON 5 CABEZALES</t>
        </r>
        <r>
          <rPr>
            <sz val="9"/>
            <color indexed="81"/>
            <rFont val="Tahoma"/>
            <family val="2"/>
          </rPr>
          <t xml:space="preserve">
</t>
        </r>
      </text>
    </comment>
    <comment ref="AC1779" authorId="4" shapeId="0">
      <text>
        <r>
          <rPr>
            <b/>
            <sz val="9"/>
            <color indexed="81"/>
            <rFont val="Tahoma"/>
            <family val="2"/>
          </rPr>
          <t>CON 5 CABEZALES</t>
        </r>
        <r>
          <rPr>
            <sz val="9"/>
            <color indexed="81"/>
            <rFont val="Tahoma"/>
            <family val="2"/>
          </rPr>
          <t xml:space="preserve">
</t>
        </r>
      </text>
    </comment>
    <comment ref="AC1780" authorId="4" shapeId="0">
      <text>
        <r>
          <rPr>
            <b/>
            <sz val="9"/>
            <color indexed="81"/>
            <rFont val="Tahoma"/>
            <family val="2"/>
          </rPr>
          <t>CON 5 CABEZALES</t>
        </r>
        <r>
          <rPr>
            <sz val="9"/>
            <color indexed="81"/>
            <rFont val="Tahoma"/>
            <family val="2"/>
          </rPr>
          <t xml:space="preserve">
</t>
        </r>
      </text>
    </comment>
    <comment ref="AC1781" authorId="4" shapeId="0">
      <text>
        <r>
          <rPr>
            <b/>
            <sz val="9"/>
            <color indexed="81"/>
            <rFont val="Tahoma"/>
            <family val="2"/>
          </rPr>
          <t>CON 5 CABEZALES</t>
        </r>
        <r>
          <rPr>
            <sz val="9"/>
            <color indexed="81"/>
            <rFont val="Tahoma"/>
            <family val="2"/>
          </rPr>
          <t xml:space="preserve">
</t>
        </r>
      </text>
    </comment>
    <comment ref="AC1782" authorId="4" shapeId="0">
      <text>
        <r>
          <rPr>
            <b/>
            <sz val="9"/>
            <color indexed="81"/>
            <rFont val="Tahoma"/>
            <family val="2"/>
          </rPr>
          <t>CON 5 CABEZALES</t>
        </r>
        <r>
          <rPr>
            <sz val="9"/>
            <color indexed="81"/>
            <rFont val="Tahoma"/>
            <family val="2"/>
          </rPr>
          <t xml:space="preserve">
</t>
        </r>
      </text>
    </comment>
    <comment ref="AC1783" authorId="4" shapeId="0">
      <text>
        <r>
          <rPr>
            <b/>
            <sz val="9"/>
            <color indexed="81"/>
            <rFont val="Tahoma"/>
            <family val="2"/>
          </rPr>
          <t>CON 5 CABEZALES</t>
        </r>
        <r>
          <rPr>
            <sz val="9"/>
            <color indexed="81"/>
            <rFont val="Tahoma"/>
            <family val="2"/>
          </rPr>
          <t xml:space="preserve">
</t>
        </r>
      </text>
    </comment>
    <comment ref="AC1784" authorId="4" shapeId="0">
      <text>
        <r>
          <rPr>
            <b/>
            <sz val="9"/>
            <color indexed="81"/>
            <rFont val="Tahoma"/>
            <family val="2"/>
          </rPr>
          <t>CON 5 CABEZALES</t>
        </r>
        <r>
          <rPr>
            <sz val="9"/>
            <color indexed="81"/>
            <rFont val="Tahoma"/>
            <family val="2"/>
          </rPr>
          <t xml:space="preserve">
</t>
        </r>
      </text>
    </comment>
    <comment ref="AC1785" authorId="4" shapeId="0">
      <text>
        <r>
          <rPr>
            <b/>
            <sz val="9"/>
            <color indexed="81"/>
            <rFont val="Tahoma"/>
            <family val="2"/>
          </rPr>
          <t>CON 5 CABEZALES</t>
        </r>
        <r>
          <rPr>
            <sz val="9"/>
            <color indexed="81"/>
            <rFont val="Tahoma"/>
            <family val="2"/>
          </rPr>
          <t xml:space="preserve">
</t>
        </r>
      </text>
    </comment>
    <comment ref="AC1786" authorId="4" shapeId="0">
      <text>
        <r>
          <rPr>
            <b/>
            <sz val="9"/>
            <color indexed="81"/>
            <rFont val="Tahoma"/>
            <family val="2"/>
          </rPr>
          <t>CON 5 CABEZALES</t>
        </r>
        <r>
          <rPr>
            <sz val="9"/>
            <color indexed="81"/>
            <rFont val="Tahoma"/>
            <family val="2"/>
          </rPr>
          <t xml:space="preserve">
</t>
        </r>
      </text>
    </comment>
    <comment ref="AC1787" authorId="4" shapeId="0">
      <text>
        <r>
          <rPr>
            <b/>
            <sz val="9"/>
            <color indexed="81"/>
            <rFont val="Tahoma"/>
            <family val="2"/>
          </rPr>
          <t>CON 5 CABEZALES</t>
        </r>
        <r>
          <rPr>
            <sz val="9"/>
            <color indexed="81"/>
            <rFont val="Tahoma"/>
            <family val="2"/>
          </rPr>
          <t xml:space="preserve">
</t>
        </r>
      </text>
    </comment>
    <comment ref="N1788" authorId="6" shapeId="0">
      <text>
        <r>
          <rPr>
            <b/>
            <sz val="9"/>
            <color indexed="81"/>
            <rFont val="Tahoma"/>
            <family val="2"/>
          </rPr>
          <t>Duplicado:
95.1---109.8</t>
        </r>
      </text>
    </comment>
    <comment ref="AC1788" authorId="4" shapeId="0">
      <text>
        <r>
          <rPr>
            <b/>
            <sz val="9"/>
            <color indexed="81"/>
            <rFont val="Tahoma"/>
            <family val="2"/>
          </rPr>
          <t>CON 5 CABEZALES</t>
        </r>
        <r>
          <rPr>
            <sz val="9"/>
            <color indexed="81"/>
            <rFont val="Tahoma"/>
            <family val="2"/>
          </rPr>
          <t xml:space="preserve">
</t>
        </r>
      </text>
    </comment>
    <comment ref="N1789" authorId="6" shapeId="0">
      <text>
        <r>
          <rPr>
            <b/>
            <sz val="9"/>
            <color indexed="81"/>
            <rFont val="Tahoma"/>
            <family val="2"/>
          </rPr>
          <t>Duplicado:
101.4---114.9</t>
        </r>
      </text>
    </comment>
    <comment ref="N1793" authorId="4" shapeId="0">
      <text>
        <r>
          <rPr>
            <b/>
            <sz val="9"/>
            <color indexed="81"/>
            <rFont val="Tahoma"/>
            <family val="2"/>
          </rPr>
          <t>DUPLICADO 
99.0 - 112.3</t>
        </r>
        <r>
          <rPr>
            <sz val="9"/>
            <color indexed="81"/>
            <rFont val="Tahoma"/>
            <family val="2"/>
          </rPr>
          <t xml:space="preserve">
</t>
        </r>
      </text>
    </comment>
    <comment ref="N1794" authorId="4" shapeId="0">
      <text>
        <r>
          <rPr>
            <b/>
            <sz val="9"/>
            <color indexed="81"/>
            <rFont val="Tahoma"/>
            <family val="2"/>
          </rPr>
          <t>DUPLICADO 
103.7 - 116.5</t>
        </r>
        <r>
          <rPr>
            <sz val="9"/>
            <color indexed="81"/>
            <rFont val="Tahoma"/>
            <family val="2"/>
          </rPr>
          <t xml:space="preserve">
</t>
        </r>
      </text>
    </comment>
    <comment ref="N1795" authorId="4" shapeId="0">
      <text>
        <r>
          <rPr>
            <b/>
            <sz val="9"/>
            <color indexed="81"/>
            <rFont val="Tahoma"/>
            <family val="2"/>
          </rPr>
          <t>DUPLICADO 
94.7 - 117.4</t>
        </r>
        <r>
          <rPr>
            <sz val="9"/>
            <color indexed="81"/>
            <rFont val="Tahoma"/>
            <family val="2"/>
          </rPr>
          <t xml:space="preserve">
</t>
        </r>
      </text>
    </comment>
    <comment ref="N1798" authorId="4" shapeId="0">
      <text>
        <r>
          <rPr>
            <b/>
            <sz val="9"/>
            <color indexed="81"/>
            <rFont val="Tahoma"/>
            <family val="2"/>
          </rPr>
          <t>DUPLICADO 
92.0 - 109.7</t>
        </r>
        <r>
          <rPr>
            <sz val="9"/>
            <color indexed="81"/>
            <rFont val="Tahoma"/>
            <family val="2"/>
          </rPr>
          <t xml:space="preserve">
</t>
        </r>
      </text>
    </comment>
    <comment ref="N1805" authorId="0" shapeId="0">
      <text>
        <r>
          <rPr>
            <b/>
            <sz val="9"/>
            <color indexed="81"/>
            <rFont val="Tahoma"/>
            <family val="2"/>
          </rPr>
          <t>102.5----118.4</t>
        </r>
      </text>
    </comment>
    <comment ref="N1806" authorId="0" shapeId="0">
      <text>
        <r>
          <rPr>
            <b/>
            <sz val="9"/>
            <color indexed="81"/>
            <rFont val="Tahoma"/>
            <family val="2"/>
          </rPr>
          <t>97.5-----112.4</t>
        </r>
      </text>
    </comment>
    <comment ref="N1807" authorId="0" shapeId="0">
      <text>
        <r>
          <rPr>
            <b/>
            <sz val="9"/>
            <color indexed="81"/>
            <rFont val="Tahoma"/>
            <family val="2"/>
          </rPr>
          <t>103.7---116.0</t>
        </r>
      </text>
    </comment>
    <comment ref="N1808" authorId="0" shapeId="0">
      <text>
        <r>
          <rPr>
            <b/>
            <sz val="9"/>
            <color indexed="81"/>
            <rFont val="Tahoma"/>
            <family val="2"/>
          </rPr>
          <t>94.2----116.8</t>
        </r>
      </text>
    </comment>
    <comment ref="N1816" authorId="4" shapeId="0">
      <text>
        <r>
          <rPr>
            <b/>
            <sz val="11"/>
            <color indexed="81"/>
            <rFont val="Tahoma"/>
            <family val="2"/>
          </rPr>
          <t>DUPLICADO 
100.2  -112.6</t>
        </r>
        <r>
          <rPr>
            <sz val="9"/>
            <color indexed="81"/>
            <rFont val="Tahoma"/>
            <family val="2"/>
          </rPr>
          <t xml:space="preserve">
</t>
        </r>
      </text>
    </comment>
    <comment ref="N1817" authorId="4" shapeId="0">
      <text>
        <r>
          <rPr>
            <b/>
            <sz val="11"/>
            <color indexed="81"/>
            <rFont val="Tahoma"/>
            <family val="2"/>
          </rPr>
          <t>DUPLICADO 
100.7  -112.9</t>
        </r>
        <r>
          <rPr>
            <sz val="9"/>
            <color indexed="81"/>
            <rFont val="Tahoma"/>
            <family val="2"/>
          </rPr>
          <t xml:space="preserve">
</t>
        </r>
      </text>
    </comment>
    <comment ref="N1818" authorId="4" shapeId="0">
      <text>
        <r>
          <rPr>
            <b/>
            <sz val="11"/>
            <color indexed="81"/>
            <rFont val="Tahoma"/>
            <family val="2"/>
          </rPr>
          <t>DUPLICADO 
100.3  -114.2</t>
        </r>
        <r>
          <rPr>
            <sz val="9"/>
            <color indexed="81"/>
            <rFont val="Tahoma"/>
            <family val="2"/>
          </rPr>
          <t xml:space="preserve">
</t>
        </r>
      </text>
    </comment>
    <comment ref="AC1875" authorId="4" shapeId="0">
      <text>
        <r>
          <rPr>
            <b/>
            <sz val="9"/>
            <color indexed="81"/>
            <rFont val="Tahoma"/>
            <family val="2"/>
          </rPr>
          <t>CON 5 CABEZALES</t>
        </r>
        <r>
          <rPr>
            <sz val="9"/>
            <color indexed="81"/>
            <rFont val="Tahoma"/>
            <family val="2"/>
          </rPr>
          <t xml:space="preserve">
</t>
        </r>
      </text>
    </comment>
    <comment ref="AC1876" authorId="4" shapeId="0">
      <text>
        <r>
          <rPr>
            <b/>
            <sz val="9"/>
            <color indexed="81"/>
            <rFont val="Tahoma"/>
            <family val="2"/>
          </rPr>
          <t>CON 5 CABEZALES</t>
        </r>
        <r>
          <rPr>
            <sz val="9"/>
            <color indexed="81"/>
            <rFont val="Tahoma"/>
            <family val="2"/>
          </rPr>
          <t xml:space="preserve">
</t>
        </r>
      </text>
    </comment>
    <comment ref="AC1877" authorId="4" shapeId="0">
      <text>
        <r>
          <rPr>
            <b/>
            <sz val="9"/>
            <color indexed="81"/>
            <rFont val="Tahoma"/>
            <family val="2"/>
          </rPr>
          <t>CON 5 CABEZALES</t>
        </r>
        <r>
          <rPr>
            <sz val="9"/>
            <color indexed="81"/>
            <rFont val="Tahoma"/>
            <family val="2"/>
          </rPr>
          <t xml:space="preserve">
</t>
        </r>
      </text>
    </comment>
    <comment ref="AC1878" authorId="4" shapeId="0">
      <text>
        <r>
          <rPr>
            <b/>
            <sz val="9"/>
            <color indexed="81"/>
            <rFont val="Tahoma"/>
            <family val="2"/>
          </rPr>
          <t>CON 5 CABEZALES</t>
        </r>
        <r>
          <rPr>
            <sz val="9"/>
            <color indexed="81"/>
            <rFont val="Tahoma"/>
            <family val="2"/>
          </rPr>
          <t xml:space="preserve">
</t>
        </r>
      </text>
    </comment>
    <comment ref="AC1879" authorId="4" shapeId="0">
      <text>
        <r>
          <rPr>
            <b/>
            <sz val="9"/>
            <color indexed="81"/>
            <rFont val="Tahoma"/>
            <family val="2"/>
          </rPr>
          <t>CON 5 CABEZALES</t>
        </r>
        <r>
          <rPr>
            <sz val="9"/>
            <color indexed="81"/>
            <rFont val="Tahoma"/>
            <family val="2"/>
          </rPr>
          <t xml:space="preserve">
</t>
        </r>
      </text>
    </comment>
    <comment ref="AC1880" authorId="4" shapeId="0">
      <text>
        <r>
          <rPr>
            <b/>
            <sz val="9"/>
            <color indexed="81"/>
            <rFont val="Tahoma"/>
            <family val="2"/>
          </rPr>
          <t>CON 5 CABEZALES</t>
        </r>
        <r>
          <rPr>
            <sz val="9"/>
            <color indexed="81"/>
            <rFont val="Tahoma"/>
            <family val="2"/>
          </rPr>
          <t xml:space="preserve">
</t>
        </r>
      </text>
    </comment>
    <comment ref="AC1881" authorId="4" shapeId="0">
      <text>
        <r>
          <rPr>
            <b/>
            <sz val="9"/>
            <color indexed="81"/>
            <rFont val="Tahoma"/>
            <family val="2"/>
          </rPr>
          <t>CON 5 CABEZALES</t>
        </r>
        <r>
          <rPr>
            <sz val="9"/>
            <color indexed="81"/>
            <rFont val="Tahoma"/>
            <family val="2"/>
          </rPr>
          <t xml:space="preserve">
</t>
        </r>
      </text>
    </comment>
    <comment ref="AC1882" authorId="4" shapeId="0">
      <text>
        <r>
          <rPr>
            <b/>
            <sz val="9"/>
            <color indexed="81"/>
            <rFont val="Tahoma"/>
            <family val="2"/>
          </rPr>
          <t>CON 5 CABEZALES</t>
        </r>
        <r>
          <rPr>
            <sz val="9"/>
            <color indexed="81"/>
            <rFont val="Tahoma"/>
            <family val="2"/>
          </rPr>
          <t xml:space="preserve">
</t>
        </r>
      </text>
    </comment>
    <comment ref="AC1883" authorId="4" shapeId="0">
      <text>
        <r>
          <rPr>
            <b/>
            <sz val="9"/>
            <color indexed="81"/>
            <rFont val="Tahoma"/>
            <family val="2"/>
          </rPr>
          <t>CON 5 CABEZALES</t>
        </r>
        <r>
          <rPr>
            <sz val="9"/>
            <color indexed="81"/>
            <rFont val="Tahoma"/>
            <family val="2"/>
          </rPr>
          <t xml:space="preserve">
</t>
        </r>
      </text>
    </comment>
    <comment ref="AC1884" authorId="4" shapeId="0">
      <text>
        <r>
          <rPr>
            <b/>
            <sz val="9"/>
            <color indexed="81"/>
            <rFont val="Tahoma"/>
            <family val="2"/>
          </rPr>
          <t>CON 5 CABEZALES</t>
        </r>
        <r>
          <rPr>
            <sz val="9"/>
            <color indexed="81"/>
            <rFont val="Tahoma"/>
            <family val="2"/>
          </rPr>
          <t xml:space="preserve">
</t>
        </r>
      </text>
    </comment>
    <comment ref="AC1885" authorId="4" shapeId="0">
      <text>
        <r>
          <rPr>
            <b/>
            <sz val="9"/>
            <color indexed="81"/>
            <rFont val="Tahoma"/>
            <family val="2"/>
          </rPr>
          <t>CON 5 CABEZALES</t>
        </r>
        <r>
          <rPr>
            <sz val="9"/>
            <color indexed="81"/>
            <rFont val="Tahoma"/>
            <family val="2"/>
          </rPr>
          <t xml:space="preserve">
</t>
        </r>
      </text>
    </comment>
    <comment ref="AC1886" authorId="4" shapeId="0">
      <text>
        <r>
          <rPr>
            <b/>
            <sz val="9"/>
            <color indexed="81"/>
            <rFont val="Tahoma"/>
            <family val="2"/>
          </rPr>
          <t>CON 5 CABEZALES</t>
        </r>
        <r>
          <rPr>
            <sz val="9"/>
            <color indexed="81"/>
            <rFont val="Tahoma"/>
            <family val="2"/>
          </rPr>
          <t xml:space="preserve">
</t>
        </r>
      </text>
    </comment>
    <comment ref="AC1887" authorId="4" shapeId="0">
      <text>
        <r>
          <rPr>
            <b/>
            <sz val="9"/>
            <color indexed="81"/>
            <rFont val="Tahoma"/>
            <family val="2"/>
          </rPr>
          <t>CON 5 CABEZALES</t>
        </r>
        <r>
          <rPr>
            <sz val="9"/>
            <color indexed="81"/>
            <rFont val="Tahoma"/>
            <family val="2"/>
          </rPr>
          <t xml:space="preserve">
</t>
        </r>
      </text>
    </comment>
    <comment ref="AC1888" authorId="4" shapeId="0">
      <text>
        <r>
          <rPr>
            <b/>
            <sz val="9"/>
            <color indexed="81"/>
            <rFont val="Tahoma"/>
            <family val="2"/>
          </rPr>
          <t>CON 5 CABEZALES</t>
        </r>
        <r>
          <rPr>
            <sz val="9"/>
            <color indexed="81"/>
            <rFont val="Tahoma"/>
            <family val="2"/>
          </rPr>
          <t xml:space="preserve">
</t>
        </r>
      </text>
    </comment>
    <comment ref="AC1889" authorId="4" shapeId="0">
      <text>
        <r>
          <rPr>
            <b/>
            <sz val="9"/>
            <color indexed="81"/>
            <rFont val="Tahoma"/>
            <family val="2"/>
          </rPr>
          <t>CON 5 CABEZALES</t>
        </r>
        <r>
          <rPr>
            <sz val="9"/>
            <color indexed="81"/>
            <rFont val="Tahoma"/>
            <family val="2"/>
          </rPr>
          <t xml:space="preserve">
</t>
        </r>
      </text>
    </comment>
    <comment ref="AC1890" authorId="4" shapeId="0">
      <text>
        <r>
          <rPr>
            <b/>
            <sz val="9"/>
            <color indexed="81"/>
            <rFont val="Tahoma"/>
            <family val="2"/>
          </rPr>
          <t>CON 5 CABEZALES</t>
        </r>
        <r>
          <rPr>
            <sz val="9"/>
            <color indexed="81"/>
            <rFont val="Tahoma"/>
            <family val="2"/>
          </rPr>
          <t xml:space="preserve">
</t>
        </r>
      </text>
    </comment>
    <comment ref="AC1891" authorId="4" shapeId="0">
      <text>
        <r>
          <rPr>
            <b/>
            <sz val="9"/>
            <color indexed="81"/>
            <rFont val="Tahoma"/>
            <family val="2"/>
          </rPr>
          <t>CON 5 CABEZALES</t>
        </r>
        <r>
          <rPr>
            <sz val="9"/>
            <color indexed="81"/>
            <rFont val="Tahoma"/>
            <family val="2"/>
          </rPr>
          <t xml:space="preserve">
</t>
        </r>
      </text>
    </comment>
    <comment ref="AC1892" authorId="4" shapeId="0">
      <text>
        <r>
          <rPr>
            <b/>
            <sz val="9"/>
            <color indexed="81"/>
            <rFont val="Tahoma"/>
            <family val="2"/>
          </rPr>
          <t>CON 5 CABEZALES</t>
        </r>
        <r>
          <rPr>
            <sz val="9"/>
            <color indexed="81"/>
            <rFont val="Tahoma"/>
            <family val="2"/>
          </rPr>
          <t xml:space="preserve">
</t>
        </r>
      </text>
    </comment>
    <comment ref="AC1893" authorId="4" shapeId="0">
      <text>
        <r>
          <rPr>
            <b/>
            <sz val="9"/>
            <color indexed="81"/>
            <rFont val="Tahoma"/>
            <family val="2"/>
          </rPr>
          <t>CON 5 CABEZALES</t>
        </r>
        <r>
          <rPr>
            <sz val="9"/>
            <color indexed="81"/>
            <rFont val="Tahoma"/>
            <family val="2"/>
          </rPr>
          <t xml:space="preserve">
</t>
        </r>
      </text>
    </comment>
    <comment ref="AC1894" authorId="4" shapeId="0">
      <text>
        <r>
          <rPr>
            <b/>
            <sz val="9"/>
            <color indexed="81"/>
            <rFont val="Tahoma"/>
            <family val="2"/>
          </rPr>
          <t>CON 5 CABEZALES</t>
        </r>
        <r>
          <rPr>
            <sz val="9"/>
            <color indexed="81"/>
            <rFont val="Tahoma"/>
            <family val="2"/>
          </rPr>
          <t xml:space="preserve">
</t>
        </r>
      </text>
    </comment>
    <comment ref="AC1895" authorId="4" shapeId="0">
      <text>
        <r>
          <rPr>
            <b/>
            <sz val="9"/>
            <color indexed="81"/>
            <rFont val="Tahoma"/>
            <family val="2"/>
          </rPr>
          <t>CON 5 CABEZALES</t>
        </r>
        <r>
          <rPr>
            <sz val="9"/>
            <color indexed="81"/>
            <rFont val="Tahoma"/>
            <family val="2"/>
          </rPr>
          <t xml:space="preserve">
</t>
        </r>
      </text>
    </comment>
    <comment ref="AC1896" authorId="4" shapeId="0">
      <text>
        <r>
          <rPr>
            <b/>
            <sz val="9"/>
            <color indexed="81"/>
            <rFont val="Tahoma"/>
            <family val="2"/>
          </rPr>
          <t>CON 5 CABEZALES</t>
        </r>
        <r>
          <rPr>
            <sz val="9"/>
            <color indexed="81"/>
            <rFont val="Tahoma"/>
            <family val="2"/>
          </rPr>
          <t xml:space="preserve">
</t>
        </r>
      </text>
    </comment>
    <comment ref="AC1897" authorId="4" shapeId="0">
      <text>
        <r>
          <rPr>
            <b/>
            <sz val="9"/>
            <color indexed="81"/>
            <rFont val="Tahoma"/>
            <family val="2"/>
          </rPr>
          <t>CON 5 CABEZALES</t>
        </r>
        <r>
          <rPr>
            <sz val="9"/>
            <color indexed="81"/>
            <rFont val="Tahoma"/>
            <family val="2"/>
          </rPr>
          <t xml:space="preserve">
</t>
        </r>
      </text>
    </comment>
    <comment ref="AC1898" authorId="4" shapeId="0">
      <text>
        <r>
          <rPr>
            <b/>
            <sz val="9"/>
            <color indexed="81"/>
            <rFont val="Tahoma"/>
            <family val="2"/>
          </rPr>
          <t>CON 5 CABEZALES</t>
        </r>
        <r>
          <rPr>
            <sz val="9"/>
            <color indexed="81"/>
            <rFont val="Tahoma"/>
            <family val="2"/>
          </rPr>
          <t xml:space="preserve">
</t>
        </r>
      </text>
    </comment>
    <comment ref="AC1899" authorId="4" shapeId="0">
      <text>
        <r>
          <rPr>
            <b/>
            <sz val="9"/>
            <color indexed="81"/>
            <rFont val="Tahoma"/>
            <family val="2"/>
          </rPr>
          <t>CON 5 CABEZALES</t>
        </r>
        <r>
          <rPr>
            <sz val="9"/>
            <color indexed="81"/>
            <rFont val="Tahoma"/>
            <family val="2"/>
          </rPr>
          <t xml:space="preserve">
</t>
        </r>
      </text>
    </comment>
    <comment ref="AC1900" authorId="4" shapeId="0">
      <text>
        <r>
          <rPr>
            <b/>
            <sz val="9"/>
            <color indexed="81"/>
            <rFont val="Tahoma"/>
            <family val="2"/>
          </rPr>
          <t>CON 5 CABEZALES</t>
        </r>
        <r>
          <rPr>
            <sz val="9"/>
            <color indexed="81"/>
            <rFont val="Tahoma"/>
            <family val="2"/>
          </rPr>
          <t xml:space="preserve">
</t>
        </r>
      </text>
    </comment>
    <comment ref="AC1901" authorId="4" shapeId="0">
      <text>
        <r>
          <rPr>
            <b/>
            <sz val="9"/>
            <color indexed="81"/>
            <rFont val="Tahoma"/>
            <family val="2"/>
          </rPr>
          <t>CON 5 CABEZALES</t>
        </r>
        <r>
          <rPr>
            <sz val="9"/>
            <color indexed="81"/>
            <rFont val="Tahoma"/>
            <family val="2"/>
          </rPr>
          <t xml:space="preserve">
</t>
        </r>
      </text>
    </comment>
    <comment ref="AC1902" authorId="4" shapeId="0">
      <text>
        <r>
          <rPr>
            <b/>
            <sz val="9"/>
            <color indexed="81"/>
            <rFont val="Tahoma"/>
            <family val="2"/>
          </rPr>
          <t>CON 5 CABEZALES</t>
        </r>
        <r>
          <rPr>
            <sz val="9"/>
            <color indexed="81"/>
            <rFont val="Tahoma"/>
            <family val="2"/>
          </rPr>
          <t xml:space="preserve">
</t>
        </r>
      </text>
    </comment>
    <comment ref="AC1903" authorId="4" shapeId="0">
      <text>
        <r>
          <rPr>
            <b/>
            <sz val="9"/>
            <color indexed="81"/>
            <rFont val="Tahoma"/>
            <family val="2"/>
          </rPr>
          <t>CON 5 CABEZALES</t>
        </r>
        <r>
          <rPr>
            <sz val="9"/>
            <color indexed="81"/>
            <rFont val="Tahoma"/>
            <family val="2"/>
          </rPr>
          <t xml:space="preserve">
</t>
        </r>
      </text>
    </comment>
    <comment ref="AC1904" authorId="4" shapeId="0">
      <text>
        <r>
          <rPr>
            <b/>
            <sz val="9"/>
            <color indexed="81"/>
            <rFont val="Tahoma"/>
            <family val="2"/>
          </rPr>
          <t>CON 5 CABEZALES</t>
        </r>
        <r>
          <rPr>
            <sz val="9"/>
            <color indexed="81"/>
            <rFont val="Tahoma"/>
            <family val="2"/>
          </rPr>
          <t xml:space="preserve">
</t>
        </r>
      </text>
    </comment>
    <comment ref="AC1905" authorId="4" shapeId="0">
      <text>
        <r>
          <rPr>
            <b/>
            <sz val="9"/>
            <color indexed="81"/>
            <rFont val="Tahoma"/>
            <family val="2"/>
          </rPr>
          <t>CON 5 CABEZALES</t>
        </r>
        <r>
          <rPr>
            <sz val="9"/>
            <color indexed="81"/>
            <rFont val="Tahoma"/>
            <family val="2"/>
          </rPr>
          <t xml:space="preserve">
</t>
        </r>
      </text>
    </comment>
    <comment ref="AC1906" authorId="4" shapeId="0">
      <text>
        <r>
          <rPr>
            <b/>
            <sz val="9"/>
            <color indexed="81"/>
            <rFont val="Tahoma"/>
            <family val="2"/>
          </rPr>
          <t>CON 5 CABEZALES</t>
        </r>
        <r>
          <rPr>
            <sz val="9"/>
            <color indexed="81"/>
            <rFont val="Tahoma"/>
            <family val="2"/>
          </rPr>
          <t xml:space="preserve">
</t>
        </r>
      </text>
    </comment>
    <comment ref="AC1907" authorId="4" shapeId="0">
      <text>
        <r>
          <rPr>
            <b/>
            <sz val="9"/>
            <color indexed="81"/>
            <rFont val="Tahoma"/>
            <family val="2"/>
          </rPr>
          <t>CON 5 CABEZALES</t>
        </r>
        <r>
          <rPr>
            <sz val="9"/>
            <color indexed="81"/>
            <rFont val="Tahoma"/>
            <family val="2"/>
          </rPr>
          <t xml:space="preserve">
</t>
        </r>
      </text>
    </comment>
    <comment ref="AC1908" authorId="4" shapeId="0">
      <text>
        <r>
          <rPr>
            <b/>
            <sz val="9"/>
            <color indexed="81"/>
            <rFont val="Tahoma"/>
            <family val="2"/>
          </rPr>
          <t>CON 5 CABEZALES</t>
        </r>
        <r>
          <rPr>
            <sz val="9"/>
            <color indexed="81"/>
            <rFont val="Tahoma"/>
            <family val="2"/>
          </rPr>
          <t xml:space="preserve">
</t>
        </r>
      </text>
    </comment>
    <comment ref="AC1909" authorId="4" shapeId="0">
      <text>
        <r>
          <rPr>
            <b/>
            <sz val="9"/>
            <color indexed="81"/>
            <rFont val="Tahoma"/>
            <family val="2"/>
          </rPr>
          <t>CON 5 CABEZALES</t>
        </r>
        <r>
          <rPr>
            <sz val="9"/>
            <color indexed="81"/>
            <rFont val="Tahoma"/>
            <family val="2"/>
          </rPr>
          <t xml:space="preserve">
</t>
        </r>
      </text>
    </comment>
    <comment ref="AC1910" authorId="4" shapeId="0">
      <text>
        <r>
          <rPr>
            <b/>
            <sz val="9"/>
            <color indexed="81"/>
            <rFont val="Tahoma"/>
            <family val="2"/>
          </rPr>
          <t>CON 5 CABEZALES</t>
        </r>
        <r>
          <rPr>
            <sz val="9"/>
            <color indexed="81"/>
            <rFont val="Tahoma"/>
            <family val="2"/>
          </rPr>
          <t xml:space="preserve">
</t>
        </r>
      </text>
    </comment>
    <comment ref="AC1911" authorId="4" shapeId="0">
      <text>
        <r>
          <rPr>
            <b/>
            <sz val="9"/>
            <color indexed="81"/>
            <rFont val="Tahoma"/>
            <family val="2"/>
          </rPr>
          <t>CON 5 CABEZALES</t>
        </r>
        <r>
          <rPr>
            <sz val="9"/>
            <color indexed="81"/>
            <rFont val="Tahoma"/>
            <family val="2"/>
          </rPr>
          <t xml:space="preserve">
</t>
        </r>
      </text>
    </comment>
    <comment ref="AC1912" authorId="4" shapeId="0">
      <text>
        <r>
          <rPr>
            <b/>
            <sz val="9"/>
            <color indexed="81"/>
            <rFont val="Tahoma"/>
            <family val="2"/>
          </rPr>
          <t>CON 5 CABEZALES</t>
        </r>
        <r>
          <rPr>
            <sz val="9"/>
            <color indexed="81"/>
            <rFont val="Tahoma"/>
            <family val="2"/>
          </rPr>
          <t xml:space="preserve">
</t>
        </r>
      </text>
    </comment>
    <comment ref="AC1913" authorId="4" shapeId="0">
      <text>
        <r>
          <rPr>
            <b/>
            <sz val="9"/>
            <color indexed="81"/>
            <rFont val="Tahoma"/>
            <family val="2"/>
          </rPr>
          <t>CON 5 CABEZALES</t>
        </r>
        <r>
          <rPr>
            <sz val="9"/>
            <color indexed="81"/>
            <rFont val="Tahoma"/>
            <family val="2"/>
          </rPr>
          <t xml:space="preserve">
</t>
        </r>
      </text>
    </comment>
    <comment ref="AC1914" authorId="4" shapeId="0">
      <text>
        <r>
          <rPr>
            <b/>
            <sz val="9"/>
            <color indexed="81"/>
            <rFont val="Tahoma"/>
            <family val="2"/>
          </rPr>
          <t>CON 5 CABEZALES</t>
        </r>
        <r>
          <rPr>
            <sz val="9"/>
            <color indexed="81"/>
            <rFont val="Tahoma"/>
            <family val="2"/>
          </rPr>
          <t xml:space="preserve">
</t>
        </r>
      </text>
    </comment>
    <comment ref="AC1915" authorId="4" shapeId="0">
      <text>
        <r>
          <rPr>
            <b/>
            <sz val="9"/>
            <color indexed="81"/>
            <rFont val="Tahoma"/>
            <family val="2"/>
          </rPr>
          <t>CON 5 CABEZALES</t>
        </r>
        <r>
          <rPr>
            <sz val="9"/>
            <color indexed="81"/>
            <rFont val="Tahoma"/>
            <family val="2"/>
          </rPr>
          <t xml:space="preserve">
</t>
        </r>
      </text>
    </comment>
    <comment ref="AC1916" authorId="4" shapeId="0">
      <text>
        <r>
          <rPr>
            <b/>
            <sz val="9"/>
            <color indexed="81"/>
            <rFont val="Tahoma"/>
            <family val="2"/>
          </rPr>
          <t>CON 5 CABEZALES</t>
        </r>
        <r>
          <rPr>
            <sz val="9"/>
            <color indexed="81"/>
            <rFont val="Tahoma"/>
            <family val="2"/>
          </rPr>
          <t xml:space="preserve">
</t>
        </r>
      </text>
    </comment>
    <comment ref="AC1917" authorId="4" shapeId="0">
      <text>
        <r>
          <rPr>
            <b/>
            <sz val="9"/>
            <color indexed="81"/>
            <rFont val="Tahoma"/>
            <family val="2"/>
          </rPr>
          <t>CON 5 CABEZALES</t>
        </r>
        <r>
          <rPr>
            <sz val="9"/>
            <color indexed="81"/>
            <rFont val="Tahoma"/>
            <family val="2"/>
          </rPr>
          <t xml:space="preserve">
</t>
        </r>
      </text>
    </comment>
    <comment ref="AC1918" authorId="4" shapeId="0">
      <text>
        <r>
          <rPr>
            <b/>
            <sz val="9"/>
            <color indexed="81"/>
            <rFont val="Tahoma"/>
            <family val="2"/>
          </rPr>
          <t>CON 5 CABEZALES</t>
        </r>
        <r>
          <rPr>
            <sz val="9"/>
            <color indexed="81"/>
            <rFont val="Tahoma"/>
            <family val="2"/>
          </rPr>
          <t xml:space="preserve">
</t>
        </r>
      </text>
    </comment>
    <comment ref="AC1919" authorId="6" shapeId="0">
      <text>
        <r>
          <rPr>
            <b/>
            <sz val="9"/>
            <color indexed="81"/>
            <rFont val="Tahoma"/>
            <family val="2"/>
          </rPr>
          <t>4 Cabezales</t>
        </r>
      </text>
    </comment>
    <comment ref="AC1920" authorId="6" shapeId="0">
      <text>
        <r>
          <rPr>
            <b/>
            <sz val="9"/>
            <color indexed="81"/>
            <rFont val="Tahoma"/>
            <family val="2"/>
          </rPr>
          <t>4 Cabezales</t>
        </r>
      </text>
    </comment>
    <comment ref="AC1921" authorId="6" shapeId="0">
      <text>
        <r>
          <rPr>
            <b/>
            <sz val="9"/>
            <color indexed="81"/>
            <rFont val="Tahoma"/>
            <family val="2"/>
          </rPr>
          <t>4 Cabezales</t>
        </r>
      </text>
    </comment>
    <comment ref="AC1922" authorId="6" shapeId="0">
      <text>
        <r>
          <rPr>
            <b/>
            <sz val="9"/>
            <color indexed="81"/>
            <rFont val="Tahoma"/>
            <family val="2"/>
          </rPr>
          <t>4 Cabezales</t>
        </r>
      </text>
    </comment>
    <comment ref="AC1923" authorId="6" shapeId="0">
      <text>
        <r>
          <rPr>
            <b/>
            <sz val="9"/>
            <color indexed="81"/>
            <rFont val="Tahoma"/>
            <family val="2"/>
          </rPr>
          <t>4 Cabezales</t>
        </r>
      </text>
    </comment>
    <comment ref="AC1924" authorId="6" shapeId="0">
      <text>
        <r>
          <rPr>
            <b/>
            <sz val="9"/>
            <color indexed="81"/>
            <rFont val="Tahoma"/>
            <family val="2"/>
          </rPr>
          <t>4 Cabezales</t>
        </r>
      </text>
    </comment>
    <comment ref="AC1925" authorId="6" shapeId="0">
      <text>
        <r>
          <rPr>
            <b/>
            <sz val="9"/>
            <color indexed="81"/>
            <rFont val="Tahoma"/>
            <family val="2"/>
          </rPr>
          <t>4 Cabezales</t>
        </r>
      </text>
    </comment>
    <comment ref="AC1926" authorId="6" shapeId="0">
      <text>
        <r>
          <rPr>
            <b/>
            <sz val="9"/>
            <color indexed="81"/>
            <rFont val="Tahoma"/>
            <family val="2"/>
          </rPr>
          <t>4 Cabezales</t>
        </r>
      </text>
    </comment>
  </commentList>
</comments>
</file>

<file path=xl/comments2.xml><?xml version="1.0" encoding="utf-8"?>
<comments xmlns="http://schemas.openxmlformats.org/spreadsheetml/2006/main">
  <authors>
    <author>LAMBRANO R. Osbaldo E.       TENARIS</author>
    <author>CAMPO B. Carlos I.      TENARIS</author>
    <author>GONZALEZ Q. Edgar A.    TENARIS</author>
    <author>ACEVEDO M. Fabian    TENARIS</author>
    <author>ARRIETA C. Carlos G. TENARIS</author>
    <author>PEREZ M. Fredis      TENARIS</author>
    <author>LAMBRANO Osbaldo E. TENARIS</author>
    <author>TAMARA Alberto J. TENARIS</author>
    <author>ESCOBAR G. Gabriel F. TENARIS</author>
  </authors>
  <commentList>
    <comment ref="J5" authorId="0" shapeId="0">
      <text>
        <r>
          <rPr>
            <b/>
            <sz val="9"/>
            <color indexed="81"/>
            <rFont val="Tahoma"/>
            <family val="2"/>
          </rPr>
          <t>punta norte</t>
        </r>
      </text>
    </comment>
    <comment ref="P7" authorId="1" shapeId="0">
      <text>
        <r>
          <rPr>
            <b/>
            <sz val="9"/>
            <color indexed="81"/>
            <rFont val="Tahoma"/>
            <family val="2"/>
          </rPr>
          <t>CAMPO B. Carlos I.      TENARIS:</t>
        </r>
        <r>
          <rPr>
            <sz val="9"/>
            <color indexed="81"/>
            <rFont val="Tahoma"/>
            <family val="2"/>
          </rPr>
          <t xml:space="preserve">
aplas #55 , 179 , 253 373</t>
        </r>
      </text>
    </comment>
    <comment ref="D15" authorId="2" shapeId="0">
      <text>
        <r>
          <rPr>
            <b/>
            <sz val="9"/>
            <color indexed="81"/>
            <rFont val="Tahoma"/>
            <family val="2"/>
          </rPr>
          <t xml:space="preserve">
Agrupación
Usiminas</t>
        </r>
      </text>
    </comment>
    <comment ref="D16" authorId="2" shapeId="0">
      <text>
        <r>
          <rPr>
            <b/>
            <sz val="9"/>
            <color indexed="81"/>
            <rFont val="Tahoma"/>
            <family val="2"/>
          </rPr>
          <t xml:space="preserve">
Agrupación
AMT</t>
        </r>
      </text>
    </comment>
    <comment ref="I16" authorId="2" shapeId="0">
      <text>
        <r>
          <rPr>
            <b/>
            <sz val="9"/>
            <color indexed="81"/>
            <rFont val="Tahoma"/>
            <family val="2"/>
          </rPr>
          <t xml:space="preserve">
Tubería de agrupación oxidada se pega dentro del HA y Quench por torceduras.</t>
        </r>
      </text>
    </comment>
    <comment ref="D17" authorId="2" shapeId="0">
      <text>
        <r>
          <rPr>
            <b/>
            <sz val="9"/>
            <color indexed="81"/>
            <rFont val="Tahoma"/>
            <family val="2"/>
          </rPr>
          <t xml:space="preserve">
Agrupación
Usiminas</t>
        </r>
      </text>
    </comment>
    <comment ref="J18" authorId="1" shapeId="0">
      <text>
        <r>
          <rPr>
            <b/>
            <sz val="9"/>
            <color indexed="81"/>
            <rFont val="Tahoma"/>
            <family val="2"/>
          </rPr>
          <t>CAMPO B. Carlos I.      TENARIS:</t>
        </r>
        <r>
          <rPr>
            <sz val="9"/>
            <color indexed="81"/>
            <rFont val="Tahoma"/>
            <family val="2"/>
          </rPr>
          <t xml:space="preserve">
6, 79, 149 muestras</t>
        </r>
      </text>
    </comment>
    <comment ref="P18" authorId="1" shapeId="0">
      <text>
        <r>
          <rPr>
            <b/>
            <sz val="9"/>
            <color indexed="81"/>
            <rFont val="Tahoma"/>
            <family val="2"/>
          </rPr>
          <t>CAMPO B. Carlos I.      TENARIS:</t>
        </r>
        <r>
          <rPr>
            <sz val="9"/>
            <color indexed="81"/>
            <rFont val="Tahoma"/>
            <family val="2"/>
          </rPr>
          <t xml:space="preserve">
2, 80, 150 muestras</t>
        </r>
      </text>
    </comment>
    <comment ref="L19" authorId="1" shapeId="0">
      <text>
        <r>
          <rPr>
            <b/>
            <sz val="9"/>
            <color indexed="81"/>
            <rFont val="Tahoma"/>
            <family val="2"/>
          </rPr>
          <t>CAMPO B. Carlos I.      TENARIS:</t>
        </r>
        <r>
          <rPr>
            <sz val="9"/>
            <color indexed="81"/>
            <rFont val="Tahoma"/>
            <family val="2"/>
          </rPr>
          <t xml:space="preserve">
179 baja temperatura</t>
        </r>
      </text>
    </comment>
    <comment ref="N22" authorId="2" shapeId="0">
      <text>
        <r>
          <rPr>
            <b/>
            <sz val="9"/>
            <color indexed="81"/>
            <rFont val="Tahoma"/>
            <family val="2"/>
          </rPr>
          <t xml:space="preserve">
n°126 se queda detenido en el Quench al disparse motor.</t>
        </r>
      </text>
    </comment>
    <comment ref="U23" authorId="1" shapeId="0">
      <text>
        <r>
          <rPr>
            <b/>
            <sz val="9"/>
            <color indexed="81"/>
            <rFont val="Tahoma"/>
            <family val="2"/>
          </rPr>
          <t>CAMPO B. Carlos I.      TENARIS:</t>
        </r>
        <r>
          <rPr>
            <sz val="9"/>
            <color indexed="81"/>
            <rFont val="Tahoma"/>
            <family val="2"/>
          </rPr>
          <t xml:space="preserve">
se reproces en el mismo lote</t>
        </r>
      </text>
    </comment>
    <comment ref="U26" authorId="1" shapeId="0">
      <text>
        <r>
          <rPr>
            <b/>
            <sz val="9"/>
            <color indexed="81"/>
            <rFont val="Tahoma"/>
            <family val="2"/>
          </rPr>
          <t># 42 y 43 tubos torcidos en enderezado por problemas con el soplador.</t>
        </r>
      </text>
    </comment>
    <comment ref="AA26" authorId="1" shapeId="0">
      <text>
        <r>
          <rPr>
            <b/>
            <sz val="9"/>
            <color indexed="81"/>
            <rFont val="Tahoma"/>
            <family val="2"/>
          </rPr>
          <t># 42 y 43 tubos torcidos en enderezado por problemas con el soplador.</t>
        </r>
      </text>
    </comment>
    <comment ref="L30" authorId="1" shapeId="0">
      <text>
        <r>
          <rPr>
            <b/>
            <sz val="9"/>
            <color indexed="81"/>
            <rFont val="Tahoma"/>
            <family val="2"/>
          </rPr>
          <t># 350y 351 se disparan hornos por aire comprimido</t>
        </r>
      </text>
    </comment>
    <comment ref="T30" authorId="1" shapeId="0">
      <text>
        <r>
          <rPr>
            <b/>
            <sz val="9"/>
            <color indexed="81"/>
            <rFont val="Tahoma"/>
            <family val="2"/>
          </rPr>
          <t xml:space="preserve">#311, 312, 313, 314 se dispara hornos por aire comprimido </t>
        </r>
      </text>
    </comment>
    <comment ref="L32" authorId="3" shapeId="0">
      <text>
        <r>
          <rPr>
            <b/>
            <sz val="9"/>
            <color indexed="81"/>
            <rFont val="Tahoma"/>
            <family val="2"/>
          </rPr>
          <t>ACEVEDO M. Fabian    TENARIS:</t>
        </r>
        <r>
          <rPr>
            <sz val="9"/>
            <color indexed="81"/>
            <rFont val="Tahoma"/>
            <family val="2"/>
          </rPr>
          <t xml:space="preserve">
se apagan los hornos </t>
        </r>
      </text>
    </comment>
    <comment ref="S32" authorId="3" shapeId="0">
      <text>
        <r>
          <rPr>
            <b/>
            <sz val="9"/>
            <color indexed="81"/>
            <rFont val="Tahoma"/>
            <family val="2"/>
          </rPr>
          <t>ACEVEDO M. Fabian    TENARIS:</t>
        </r>
        <r>
          <rPr>
            <sz val="9"/>
            <color indexed="81"/>
            <rFont val="Tahoma"/>
            <family val="2"/>
          </rPr>
          <t xml:space="preserve">
se apagan los hornos</t>
        </r>
      </text>
    </comment>
    <comment ref="AD32" authorId="3" shapeId="0">
      <text>
        <r>
          <rPr>
            <b/>
            <sz val="9"/>
            <color indexed="81"/>
            <rFont val="Tahoma"/>
            <family val="2"/>
          </rPr>
          <t>ACEVEDO M. Fabian    TENARIS:</t>
        </r>
        <r>
          <rPr>
            <sz val="9"/>
            <color indexed="81"/>
            <rFont val="Tahoma"/>
            <family val="2"/>
          </rPr>
          <t xml:space="preserve">
se repro en el lote 296 y 297</t>
        </r>
      </text>
    </comment>
    <comment ref="AA35" authorId="0" shapeId="0">
      <text>
        <r>
          <rPr>
            <b/>
            <sz val="9"/>
            <color indexed="81"/>
            <rFont val="Tahoma"/>
            <family val="2"/>
          </rPr>
          <t>torcido en canal de salida del enderezador por fallo en el soplador</t>
        </r>
        <r>
          <rPr>
            <sz val="9"/>
            <color indexed="81"/>
            <rFont val="Tahoma"/>
            <family val="2"/>
          </rPr>
          <t xml:space="preserve">
</t>
        </r>
      </text>
    </comment>
    <comment ref="S37" authorId="1" shapeId="0">
      <text>
        <r>
          <rPr>
            <b/>
            <sz val="9"/>
            <color indexed="81"/>
            <rFont val="Tahoma"/>
            <family val="2"/>
          </rPr>
          <t>CAMPO B. Carlos I.      TENARIS:</t>
        </r>
        <r>
          <rPr>
            <sz val="9"/>
            <color indexed="81"/>
            <rFont val="Tahoma"/>
            <family val="2"/>
          </rPr>
          <t xml:space="preserve">
# 470 y 471 baja temperatura se dispara horno se mandan para AA</t>
        </r>
      </text>
    </comment>
    <comment ref="I44" authorId="2" shapeId="0">
      <text>
        <r>
          <rPr>
            <b/>
            <sz val="9"/>
            <color indexed="81"/>
            <rFont val="Tahoma"/>
            <family val="2"/>
          </rPr>
          <t xml:space="preserve">
N° 137 sale de HA y de cabezales, junto al n° 138. </t>
        </r>
      </text>
    </comment>
    <comment ref="N44" authorId="2" shapeId="0">
      <text>
        <r>
          <rPr>
            <b/>
            <sz val="9"/>
            <color indexed="81"/>
            <rFont val="Tahoma"/>
            <family val="2"/>
          </rPr>
          <t xml:space="preserve">
N° 138 sale de HA y de cabezales, junto al n° 137. 
N° 136 sale marcado del HA.
Se reprocesan en lote 304(n°371) y en el 305 (°xx)</t>
        </r>
      </text>
    </comment>
    <comment ref="L46" authorId="1" shapeId="0">
      <text>
        <r>
          <rPr>
            <b/>
            <sz val="9"/>
            <color indexed="81"/>
            <rFont val="Tahoma"/>
            <family val="2"/>
          </rPr>
          <t>CAMPO B. Carlos I.      TENARIS:</t>
        </r>
        <r>
          <rPr>
            <sz val="9"/>
            <color indexed="81"/>
            <rFont val="Tahoma"/>
            <family val="2"/>
          </rPr>
          <t xml:space="preserve">
615 baja temperatura</t>
        </r>
      </text>
    </comment>
    <comment ref="I47" authorId="1" shapeId="0">
      <text>
        <r>
          <rPr>
            <b/>
            <sz val="9"/>
            <color indexed="81"/>
            <rFont val="Tahoma"/>
            <family val="2"/>
          </rPr>
          <t>tubo atascado entre las bigas del wolking Beam y lo tuerce. 613</t>
        </r>
      </text>
    </comment>
    <comment ref="AA47" authorId="3" shapeId="0">
      <text>
        <r>
          <rPr>
            <b/>
            <sz val="9"/>
            <color indexed="81"/>
            <rFont val="Tahoma"/>
            <family val="2"/>
          </rPr>
          <t>ACEVEDO M. Fabian    TENARIS:</t>
        </r>
        <r>
          <rPr>
            <sz val="9"/>
            <color indexed="81"/>
            <rFont val="Tahoma"/>
            <family val="2"/>
          </rPr>
          <t xml:space="preserve">
falla leva simple salida enderezador</t>
        </r>
      </text>
    </comment>
    <comment ref="I48" authorId="1" shapeId="0">
      <text>
        <r>
          <rPr>
            <b/>
            <sz val="9"/>
            <color indexed="81"/>
            <rFont val="Tahoma"/>
            <family val="2"/>
          </rPr>
          <t xml:space="preserve">tubo atascado entre las vigas del wolking Beam y lo tuerce. </t>
        </r>
      </text>
    </comment>
    <comment ref="I49" authorId="1" shapeId="0">
      <text>
        <r>
          <rPr>
            <b/>
            <sz val="9"/>
            <color indexed="81"/>
            <rFont val="Tahoma"/>
            <family val="2"/>
          </rPr>
          <t>tubo atascado entre las vigas del wolking Beam y lo tuerce. 64,68,93</t>
        </r>
      </text>
    </comment>
    <comment ref="AC49" authorId="3" shapeId="0">
      <text>
        <r>
          <rPr>
            <b/>
            <sz val="9"/>
            <color indexed="81"/>
            <rFont val="Tahoma"/>
            <family val="2"/>
          </rPr>
          <t>ACEVEDO M. Fabian    TENARIS:</t>
        </r>
        <r>
          <rPr>
            <sz val="9"/>
            <color indexed="81"/>
            <rFont val="Tahoma"/>
            <family val="2"/>
          </rPr>
          <t xml:space="preserve">
sp H:A</t>
        </r>
      </text>
    </comment>
    <comment ref="R50" authorId="2" shapeId="0">
      <text>
        <r>
          <rPr>
            <b/>
            <sz val="9"/>
            <color indexed="81"/>
            <rFont val="Tahoma"/>
            <family val="2"/>
          </rPr>
          <t xml:space="preserve">
Muestra de temple y aplastamiento que dejó turno 2.</t>
        </r>
      </text>
    </comment>
    <comment ref="W53" authorId="2" shapeId="0">
      <text>
        <r>
          <rPr>
            <b/>
            <sz val="9"/>
            <color indexed="81"/>
            <rFont val="Tahoma"/>
            <family val="2"/>
          </rPr>
          <t xml:space="preserve">
Quedan atrapados en HR al dañarse drive del kit-in.</t>
        </r>
      </text>
    </comment>
    <comment ref="AA53" authorId="2" shapeId="0">
      <text>
        <r>
          <rPr>
            <b/>
            <sz val="9"/>
            <color indexed="81"/>
            <rFont val="Tahoma"/>
            <family val="2"/>
          </rPr>
          <t xml:space="preserve">
Quedan atrapados en HR al dañarse drive del kit-in.</t>
        </r>
      </text>
    </comment>
    <comment ref="G56" authorId="0" shapeId="0">
      <text>
        <r>
          <rPr>
            <b/>
            <sz val="9"/>
            <color indexed="81"/>
            <rFont val="Tahoma"/>
            <family val="2"/>
          </rPr>
          <t>del tubo #241 al 360 es tuberia virgen.
Del tubo 361 al 596 es reproceso.</t>
        </r>
        <r>
          <rPr>
            <sz val="9"/>
            <color indexed="81"/>
            <rFont val="Tahoma"/>
            <family val="2"/>
          </rPr>
          <t xml:space="preserve">
</t>
        </r>
      </text>
    </comment>
    <comment ref="AA56" authorId="0" shapeId="0">
      <text>
        <r>
          <rPr>
            <b/>
            <sz val="9"/>
            <color indexed="81"/>
            <rFont val="Tahoma"/>
            <family val="2"/>
          </rPr>
          <t>Torcido en canal de salida del enderezador, fue reprocesado.</t>
        </r>
        <r>
          <rPr>
            <sz val="9"/>
            <color indexed="81"/>
            <rFont val="Tahoma"/>
            <family val="2"/>
          </rPr>
          <t xml:space="preserve">
</t>
        </r>
      </text>
    </comment>
    <comment ref="V57" authorId="2" shapeId="0">
      <text>
        <r>
          <rPr>
            <b/>
            <sz val="9"/>
            <color indexed="81"/>
            <rFont val="Tahoma"/>
            <family val="2"/>
          </rPr>
          <t xml:space="preserve"> 
1 muestra y 3 aplastamientos.</t>
        </r>
      </text>
    </comment>
    <comment ref="AA63" authorId="0" shapeId="0">
      <text>
        <r>
          <rPr>
            <b/>
            <sz val="9"/>
            <color indexed="81"/>
            <rFont val="Tahoma"/>
            <family val="2"/>
          </rPr>
          <t>Torcido en canal de salida del enderezador, fue reprocesado.</t>
        </r>
        <r>
          <rPr>
            <sz val="9"/>
            <color indexed="81"/>
            <rFont val="Tahoma"/>
            <family val="2"/>
          </rPr>
          <t xml:space="preserve">
</t>
        </r>
      </text>
    </comment>
    <comment ref="U72" authorId="1" shapeId="0">
      <text>
        <r>
          <rPr>
            <b/>
            <sz val="9"/>
            <color indexed="81"/>
            <rFont val="Tahoma"/>
            <family val="2"/>
          </rPr>
          <t>CAMPO B. Carlos I.      TENARIS:</t>
        </r>
        <r>
          <rPr>
            <sz val="9"/>
            <color indexed="81"/>
            <rFont val="Tahoma"/>
            <family val="2"/>
          </rPr>
          <t xml:space="preserve">
problemas con el soplador</t>
        </r>
      </text>
    </comment>
    <comment ref="AA72" authorId="1" shapeId="0">
      <text>
        <r>
          <rPr>
            <b/>
            <sz val="9"/>
            <color indexed="81"/>
            <rFont val="Tahoma"/>
            <family val="2"/>
          </rPr>
          <t>CAMPO B. Carlos I.      TENARIS:</t>
        </r>
        <r>
          <rPr>
            <sz val="9"/>
            <color indexed="81"/>
            <rFont val="Tahoma"/>
            <family val="2"/>
          </rPr>
          <t xml:space="preserve">
problemas con el soplador</t>
        </r>
      </text>
    </comment>
    <comment ref="AA75" authorId="3" shapeId="0">
      <text>
        <r>
          <rPr>
            <b/>
            <sz val="9"/>
            <color indexed="81"/>
            <rFont val="Tahoma"/>
            <family val="2"/>
          </rPr>
          <t>ACEVEDO M. Fabian    TENARIS:</t>
        </r>
        <r>
          <rPr>
            <sz val="9"/>
            <color indexed="81"/>
            <rFont val="Tahoma"/>
            <family val="2"/>
          </rPr>
          <t xml:space="preserve">
se quedan atrapados en revenido</t>
        </r>
      </text>
    </comment>
    <comment ref="AC75" authorId="3" shapeId="0">
      <text>
        <r>
          <rPr>
            <b/>
            <sz val="9"/>
            <color indexed="81"/>
            <rFont val="Tahoma"/>
            <family val="2"/>
          </rPr>
          <t>ACEVEDO M. Fabian    TENARIS:</t>
        </r>
        <r>
          <rPr>
            <sz val="9"/>
            <color indexed="81"/>
            <rFont val="Tahoma"/>
            <family val="2"/>
          </rPr>
          <t xml:space="preserve">
s.p</t>
        </r>
      </text>
    </comment>
    <comment ref="I90" authorId="0" shapeId="0">
      <text>
        <r>
          <rPr>
            <b/>
            <sz val="9"/>
            <color indexed="81"/>
            <rFont val="Tahoma"/>
            <family val="2"/>
          </rPr>
          <t>Atrapado en Walking Beam H.Austen.</t>
        </r>
      </text>
    </comment>
    <comment ref="AA90" authorId="0" shapeId="0">
      <text>
        <r>
          <rPr>
            <b/>
            <sz val="9"/>
            <color indexed="81"/>
            <rFont val="Tahoma"/>
            <family val="2"/>
          </rPr>
          <t>atrapados en horno de austenizado.
Fueron reprocesados en el lote 404.</t>
        </r>
      </text>
    </comment>
    <comment ref="F91" authorId="0" shapeId="0">
      <text>
        <r>
          <rPr>
            <b/>
            <sz val="9"/>
            <color indexed="81"/>
            <rFont val="Tahoma"/>
            <family val="2"/>
          </rPr>
          <t>Del tubo #526 al #546 son reproceso del lote 403.</t>
        </r>
      </text>
    </comment>
    <comment ref="AC103" authorId="2" shapeId="0">
      <text>
        <r>
          <rPr>
            <b/>
            <sz val="9"/>
            <color indexed="81"/>
            <rFont val="Tahoma"/>
            <family val="2"/>
          </rPr>
          <t xml:space="preserve">
Del n° 243 al 276 SP HR,
se envía n°264 MT SP.
Atados 70027 y 70028</t>
        </r>
      </text>
    </comment>
    <comment ref="W113" authorId="2" shapeId="0">
      <text>
        <r>
          <rPr>
            <b/>
            <sz val="9"/>
            <color indexed="81"/>
            <rFont val="Tahoma"/>
            <family val="2"/>
          </rPr>
          <t xml:space="preserve">
Se quedan atrapados por falla del pinchroll de la entrada del enderezador debido a bornera floja. Del n° 133 al 168.</t>
        </r>
      </text>
    </comment>
    <comment ref="W114" authorId="2" shapeId="0">
      <text>
        <r>
          <rPr>
            <b/>
            <sz val="9"/>
            <color indexed="81"/>
            <rFont val="Tahoma"/>
            <family val="2"/>
          </rPr>
          <t xml:space="preserve">
Se quedan atrapados por falla del pinchroll de la entrada del enderezador debido a bornera floja. Del n° 133 al 168.</t>
        </r>
      </text>
    </comment>
    <comment ref="G115" authorId="0" shapeId="0">
      <text>
        <r>
          <rPr>
            <b/>
            <sz val="9"/>
            <color indexed="81"/>
            <rFont val="Tahoma"/>
            <family val="2"/>
          </rPr>
          <t xml:space="preserve">
Reproceso del lote 552 por atrapamientos debido a daño electrico.</t>
        </r>
      </text>
    </comment>
    <comment ref="N129" authorId="1" shapeId="0">
      <text>
        <r>
          <rPr>
            <b/>
            <sz val="9"/>
            <color indexed="81"/>
            <rFont val="Tahoma"/>
            <family val="2"/>
          </rPr>
          <t>CAMPO B. Carlos I.      TENARIS:</t>
        </r>
        <r>
          <rPr>
            <sz val="9"/>
            <color indexed="81"/>
            <rFont val="Tahoma"/>
            <family val="2"/>
          </rPr>
          <t xml:space="preserve">
se disparan bombas del cabazales</t>
        </r>
      </text>
    </comment>
    <comment ref="L133" authorId="0" shapeId="0">
      <text>
        <r>
          <rPr>
            <b/>
            <sz val="9"/>
            <color indexed="81"/>
            <rFont val="Tahoma"/>
            <family val="2"/>
          </rPr>
          <t>Gráfica variada</t>
        </r>
      </text>
    </comment>
    <comment ref="AA133" authorId="0" shapeId="0">
      <text>
        <r>
          <rPr>
            <b/>
            <sz val="9"/>
            <color indexed="81"/>
            <rFont val="Tahoma"/>
            <family val="2"/>
          </rPr>
          <t>Grafica variada en horno de Austenizado.
Estos tubos se reprocesan en el lote 612.</t>
        </r>
      </text>
    </comment>
    <comment ref="L143" authorId="1" shapeId="0">
      <text>
        <r>
          <rPr>
            <b/>
            <sz val="9"/>
            <color indexed="81"/>
            <rFont val="Tahoma"/>
            <family val="2"/>
          </rPr>
          <t xml:space="preserve">
gráficos bajos de temperatura</t>
        </r>
      </text>
    </comment>
    <comment ref="U143" authorId="1" shapeId="0">
      <text>
        <r>
          <rPr>
            <b/>
            <sz val="9"/>
            <color indexed="81"/>
            <rFont val="Tahoma"/>
            <family val="2"/>
          </rPr>
          <t>enderezador no hace la gimnacia achata recalque norte se manda para aa</t>
        </r>
      </text>
    </comment>
    <comment ref="AC152" authorId="3" shapeId="0">
      <text>
        <r>
          <rPr>
            <b/>
            <sz val="9"/>
            <color indexed="81"/>
            <rFont val="Tahoma"/>
            <family val="2"/>
          </rPr>
          <t>ACEVEDO M. Fabian    TENARIS:</t>
        </r>
        <r>
          <rPr>
            <sz val="9"/>
            <color indexed="81"/>
            <rFont val="Tahoma"/>
            <family val="2"/>
          </rPr>
          <t xml:space="preserve">
Sp</t>
        </r>
      </text>
    </comment>
    <comment ref="AA153" authorId="3" shapeId="0">
      <text>
        <r>
          <rPr>
            <b/>
            <sz val="9"/>
            <color indexed="81"/>
            <rFont val="Tahoma"/>
            <family val="2"/>
          </rPr>
          <t>ACEVEDO M. Fabian    TENARIS:</t>
        </r>
        <r>
          <rPr>
            <sz val="9"/>
            <color indexed="81"/>
            <rFont val="Tahoma"/>
            <family val="2"/>
          </rPr>
          <t xml:space="preserve">
</t>
        </r>
      </text>
    </comment>
    <comment ref="Q155" authorId="3" shapeId="0">
      <text>
        <r>
          <rPr>
            <b/>
            <sz val="9"/>
            <color indexed="81"/>
            <rFont val="Tahoma"/>
            <family val="2"/>
          </rPr>
          <t>ACEVEDO M. Fabian    TENARIS:</t>
        </r>
        <r>
          <rPr>
            <sz val="9"/>
            <color indexed="81"/>
            <rFont val="Tahoma"/>
            <family val="2"/>
          </rPr>
          <t xml:space="preserve">
marcados por enderezador y achatados se dispara la bomba de lubricacion</t>
        </r>
      </text>
    </comment>
    <comment ref="AC173" authorId="2" shapeId="0">
      <text>
        <r>
          <rPr>
            <b/>
            <sz val="9"/>
            <color indexed="81"/>
            <rFont val="Tahoma"/>
            <family val="2"/>
          </rPr>
          <t xml:space="preserve">
SP HR del n° 98 al 110.
Atado 87001.</t>
        </r>
      </text>
    </comment>
    <comment ref="K188" authorId="2" shapeId="0">
      <text>
        <r>
          <rPr>
            <b/>
            <sz val="9"/>
            <color indexed="81"/>
            <rFont val="Tahoma"/>
            <family val="2"/>
          </rPr>
          <t xml:space="preserve">
Del n° 60 al 83, Daño mecánico Kit out. atados: 89267 y 89278</t>
        </r>
      </text>
    </comment>
    <comment ref="L188" authorId="2" shapeId="0">
      <text>
        <r>
          <rPr>
            <b/>
            <sz val="9"/>
            <color indexed="81"/>
            <rFont val="Tahoma"/>
            <family val="2"/>
          </rPr>
          <t xml:space="preserve">
Pruebas de sensorística del n° 1 al 20.</t>
        </r>
      </text>
    </comment>
    <comment ref="O188" authorId="2" shapeId="0">
      <text>
        <r>
          <rPr>
            <b/>
            <sz val="9"/>
            <color indexed="81"/>
            <rFont val="Tahoma"/>
            <family val="2"/>
          </rPr>
          <t xml:space="preserve">
Muestra SP HA n° 64</t>
        </r>
      </text>
    </comment>
    <comment ref="AA188" authorId="2" shapeId="0">
      <text>
        <r>
          <rPr>
            <b/>
            <sz val="9"/>
            <color indexed="81"/>
            <rFont val="Tahoma"/>
            <family val="2"/>
          </rPr>
          <t xml:space="preserve">
Pruebas de sensorística del n° 1 al 20.</t>
        </r>
      </text>
    </comment>
    <comment ref="AC188" authorId="2" shapeId="0">
      <text>
        <r>
          <rPr>
            <b/>
            <sz val="9"/>
            <color indexed="81"/>
            <rFont val="Tahoma"/>
            <family val="2"/>
          </rPr>
          <t xml:space="preserve">
Del n° 60 al 83, Daño mecánico Kit out HA. atados: 89267 y 89278</t>
        </r>
      </text>
    </comment>
    <comment ref="AA205" authorId="0" shapeId="0">
      <text>
        <r>
          <rPr>
            <b/>
            <sz val="9"/>
            <color indexed="81"/>
            <rFont val="Tahoma"/>
            <family val="2"/>
          </rPr>
          <t>Torcidos despues de enderezado.
Estos tubos fueron reprocesados.</t>
        </r>
      </text>
    </comment>
    <comment ref="Z207" authorId="1" shapeId="0">
      <text>
        <r>
          <rPr>
            <b/>
            <sz val="9"/>
            <color indexed="81"/>
            <rFont val="Tahoma"/>
            <family val="2"/>
          </rPr>
          <t xml:space="preserve">tubos torcidos enderezado por tubos atacados en el faquino
</t>
        </r>
      </text>
    </comment>
    <comment ref="AA207" authorId="1" shapeId="0">
      <text>
        <r>
          <rPr>
            <b/>
            <sz val="9"/>
            <color indexed="81"/>
            <rFont val="Tahoma"/>
            <family val="2"/>
          </rPr>
          <t>tubos torcidos enderezado por baja temperatura se disparo enderezador,
se reprocesan en el mismo lote</t>
        </r>
      </text>
    </comment>
    <comment ref="AA210" authorId="3" shapeId="0">
      <text>
        <r>
          <rPr>
            <b/>
            <sz val="9"/>
            <color indexed="81"/>
            <rFont val="Tahoma"/>
            <family val="2"/>
          </rPr>
          <t>ACEVEDO M. Fabian    TENARIS:</t>
        </r>
        <r>
          <rPr>
            <sz val="9"/>
            <color indexed="81"/>
            <rFont val="Tahoma"/>
            <family val="2"/>
          </rPr>
          <t xml:space="preserve">
sale con deflexion enderezado </t>
        </r>
      </text>
    </comment>
    <comment ref="U212" authorId="1" shapeId="0">
      <text>
        <r>
          <rPr>
            <b/>
            <sz val="9"/>
            <color indexed="81"/>
            <rFont val="Tahoma"/>
            <family val="2"/>
          </rPr>
          <t>tubos torcidos enderezado por baja temperatura se disparo enderezador,
se manda AA por recalque achatado</t>
        </r>
      </text>
    </comment>
    <comment ref="AC217" authorId="4" shapeId="0">
      <text>
        <r>
          <rPr>
            <b/>
            <sz val="9"/>
            <color indexed="81"/>
            <rFont val="Tahoma"/>
            <family val="2"/>
          </rPr>
          <t>ARRIETA C. Carlos G. TENARIS:</t>
        </r>
        <r>
          <rPr>
            <sz val="9"/>
            <color indexed="81"/>
            <rFont val="Tahoma"/>
            <family val="2"/>
          </rPr>
          <t xml:space="preserve">
Del tubo 2 al 39 SP en Horno Revenido
del 67 al 72 SP en Horno Austenizado</t>
        </r>
      </text>
    </comment>
    <comment ref="U236" authorId="1" shapeId="0">
      <text>
        <r>
          <rPr>
            <b/>
            <sz val="9"/>
            <color indexed="81"/>
            <rFont val="Tahoma"/>
            <family val="2"/>
          </rPr>
          <t>torcido enderezado por problemas en el soplador.</t>
        </r>
      </text>
    </comment>
    <comment ref="Z236" authorId="1" shapeId="0">
      <text>
        <r>
          <rPr>
            <b/>
            <sz val="9"/>
            <color indexed="81"/>
            <rFont val="Tahoma"/>
            <family val="2"/>
          </rPr>
          <t>torcido enderezado por problemas en el soplador.</t>
        </r>
      </text>
    </comment>
    <comment ref="L250" authorId="4" shapeId="0">
      <text>
        <r>
          <rPr>
            <b/>
            <sz val="9"/>
            <color indexed="81"/>
            <rFont val="Tahoma"/>
            <family val="2"/>
          </rPr>
          <t>ARRIETA C. Carlos G. TENARIS:</t>
        </r>
        <r>
          <rPr>
            <sz val="9"/>
            <color indexed="81"/>
            <rFont val="Tahoma"/>
            <family val="2"/>
          </rPr>
          <t xml:space="preserve">
se queda tubo parado en los cabezales</t>
        </r>
      </text>
    </comment>
    <comment ref="AA250" authorId="4" shapeId="0">
      <text>
        <r>
          <rPr>
            <b/>
            <sz val="9"/>
            <color indexed="81"/>
            <rFont val="Tahoma"/>
            <family val="2"/>
          </rPr>
          <t>ARRIETA C. Carlos G. TENARIS:</t>
        </r>
        <r>
          <rPr>
            <sz val="9"/>
            <color indexed="81"/>
            <rFont val="Tahoma"/>
            <family val="2"/>
          </rPr>
          <t xml:space="preserve">
se queda tubo parado en los cabezales</t>
        </r>
      </text>
    </comment>
    <comment ref="AC250" authorId="4" shapeId="0">
      <text>
        <r>
          <rPr>
            <b/>
            <sz val="9"/>
            <color indexed="81"/>
            <rFont val="Tahoma"/>
            <family val="2"/>
          </rPr>
          <t>ARRIETA C. Carlos G. TENARIS:</t>
        </r>
        <r>
          <rPr>
            <sz val="9"/>
            <color indexed="81"/>
            <rFont val="Tahoma"/>
            <family val="2"/>
          </rPr>
          <t xml:space="preserve">
del tubo 20 al 49 son sobrepermanencia por el problema del enderezador</t>
        </r>
      </text>
    </comment>
    <comment ref="L252" authorId="0" shapeId="0">
      <text>
        <r>
          <rPr>
            <b/>
            <sz val="9"/>
            <color indexed="81"/>
            <rFont val="Tahoma"/>
            <family val="2"/>
          </rPr>
          <t>Problemas con el extractor del horno de austenizado</t>
        </r>
      </text>
    </comment>
    <comment ref="AA252" authorId="0" shapeId="0">
      <text>
        <r>
          <rPr>
            <b/>
            <sz val="9"/>
            <color indexed="81"/>
            <rFont val="Tahoma"/>
            <family val="2"/>
          </rPr>
          <t>Problemas con el extractor del horno de austenizado</t>
        </r>
      </text>
    </comment>
    <comment ref="L253" authorId="0" shapeId="0">
      <text>
        <r>
          <rPr>
            <b/>
            <sz val="9"/>
            <color indexed="81"/>
            <rFont val="Tahoma"/>
            <family val="2"/>
          </rPr>
          <t>Problemas con el extractor del horno de austenizado</t>
        </r>
      </text>
    </comment>
    <comment ref="AA253" authorId="0" shapeId="0">
      <text>
        <r>
          <rPr>
            <b/>
            <sz val="9"/>
            <color indexed="81"/>
            <rFont val="Tahoma"/>
            <family val="2"/>
          </rPr>
          <t>Problemas con el extractor del horno de austenizado.
Se reprocesan en el lote 1159</t>
        </r>
      </text>
    </comment>
    <comment ref="AC257" authorId="3" shapeId="0">
      <text>
        <r>
          <rPr>
            <b/>
            <sz val="9"/>
            <color indexed="81"/>
            <rFont val="Tahoma"/>
            <family val="2"/>
          </rPr>
          <t>ACEVEDO M. Fabian    TENARIS:</t>
        </r>
        <r>
          <rPr>
            <sz val="9"/>
            <color indexed="81"/>
            <rFont val="Tahoma"/>
            <family val="2"/>
          </rPr>
          <t xml:space="preserve">
se dispara enderezador</t>
        </r>
      </text>
    </comment>
    <comment ref="Q258" authorId="3" shapeId="0">
      <text>
        <r>
          <rPr>
            <b/>
            <sz val="9"/>
            <color indexed="81"/>
            <rFont val="Tahoma"/>
            <family val="2"/>
          </rPr>
          <t>ACEVEDO M. Fabian    TENARIS:</t>
        </r>
        <r>
          <rPr>
            <sz val="9"/>
            <color indexed="81"/>
            <rFont val="Tahoma"/>
            <family val="2"/>
          </rPr>
          <t xml:space="preserve">
torcido por enderezado</t>
        </r>
      </text>
    </comment>
    <comment ref="AC258" authorId="3" shapeId="0">
      <text>
        <r>
          <rPr>
            <b/>
            <sz val="9"/>
            <color indexed="81"/>
            <rFont val="Tahoma"/>
            <family val="2"/>
          </rPr>
          <t>ACEVEDO M. Fabian    TENARIS:</t>
        </r>
        <r>
          <rPr>
            <sz val="9"/>
            <color indexed="81"/>
            <rFont val="Tahoma"/>
            <family val="2"/>
          </rPr>
          <t xml:space="preserve">
se dispara enderezador </t>
        </r>
      </text>
    </comment>
    <comment ref="Z297" authorId="0" shapeId="0">
      <text>
        <r>
          <rPr>
            <b/>
            <sz val="9"/>
            <color indexed="81"/>
            <rFont val="Tahoma"/>
            <family val="2"/>
          </rPr>
          <t>#587 al #591</t>
        </r>
      </text>
    </comment>
    <comment ref="AA297" authorId="0" shapeId="0">
      <text>
        <r>
          <rPr>
            <b/>
            <sz val="9"/>
            <color indexed="81"/>
            <rFont val="Tahoma"/>
            <family val="2"/>
          </rPr>
          <t>Atrapados en horno de revenido por daño en el enderezador.</t>
        </r>
        <r>
          <rPr>
            <sz val="9"/>
            <color indexed="81"/>
            <rFont val="Tahoma"/>
            <family val="2"/>
          </rPr>
          <t xml:space="preserve">
#593 al #629</t>
        </r>
      </text>
    </comment>
    <comment ref="AC299" authorId="4" shapeId="0">
      <text>
        <r>
          <rPr>
            <b/>
            <sz val="9"/>
            <color indexed="81"/>
            <rFont val="Tahoma"/>
            <family val="2"/>
          </rPr>
          <t>ARRIETA C. Carlos G. TENARIS:</t>
        </r>
        <r>
          <rPr>
            <sz val="9"/>
            <color indexed="81"/>
            <rFont val="Tahoma"/>
            <family val="2"/>
          </rPr>
          <t xml:space="preserve">
SOBREPERMANENCIA HORNO REVENIDO #1169 AL # 1196                                    MT que valida # 1170 = 77,7 min de sobrep.</t>
        </r>
      </text>
    </comment>
    <comment ref="G300" authorId="4" shapeId="0">
      <text>
        <r>
          <rPr>
            <b/>
            <sz val="9"/>
            <color indexed="81"/>
            <rFont val="Tahoma"/>
            <family val="2"/>
          </rPr>
          <t>ARRIETA C. Carlos G. TENARIS:</t>
        </r>
        <r>
          <rPr>
            <sz val="9"/>
            <color indexed="81"/>
            <rFont val="Tahoma"/>
            <family val="2"/>
          </rPr>
          <t xml:space="preserve">
</t>
        </r>
        <r>
          <rPr>
            <b/>
            <sz val="12"/>
            <color indexed="81"/>
            <rFont val="Tahoma"/>
            <family val="2"/>
          </rPr>
          <t>del tubo # 1206 al # 1242 fueron reproceso</t>
        </r>
      </text>
    </comment>
    <comment ref="AA300" authorId="4" shapeId="0">
      <text>
        <r>
          <rPr>
            <b/>
            <sz val="9"/>
            <color indexed="81"/>
            <rFont val="Tahoma"/>
            <family val="2"/>
          </rPr>
          <t>ARRIETA C. Carlos G. TENARIS:</t>
        </r>
        <r>
          <rPr>
            <sz val="9"/>
            <color indexed="81"/>
            <rFont val="Tahoma"/>
            <family val="2"/>
          </rPr>
          <t xml:space="preserve">
Por problemas que se apaga el ENDEREZADOR salen estos tubos torcidos</t>
        </r>
      </text>
    </comment>
    <comment ref="AC300" authorId="4" shapeId="0">
      <text>
        <r>
          <rPr>
            <b/>
            <sz val="9"/>
            <color indexed="81"/>
            <rFont val="Tahoma"/>
            <family val="2"/>
          </rPr>
          <t>ARRIETA C. Carlos G. TENARIS:</t>
        </r>
        <r>
          <rPr>
            <sz val="9"/>
            <color indexed="81"/>
            <rFont val="Tahoma"/>
            <family val="2"/>
          </rPr>
          <t xml:space="preserve">
SOBREPERMANENCIA HORNO AUSTENIZADO #1213 AL # 1224                                    MT que valida # 1215 = 60,9 min de sobrep.</t>
        </r>
      </text>
    </comment>
    <comment ref="AA325" authorId="0" shapeId="0">
      <text>
        <r>
          <rPr>
            <b/>
            <sz val="9"/>
            <color indexed="81"/>
            <rFont val="Tahoma"/>
            <family val="2"/>
          </rPr>
          <t>Torcido, este tubo se reprocesa en el lote 1371.</t>
        </r>
        <r>
          <rPr>
            <sz val="9"/>
            <color indexed="81"/>
            <rFont val="Tahoma"/>
            <family val="2"/>
          </rPr>
          <t xml:space="preserve">
</t>
        </r>
      </text>
    </comment>
    <comment ref="AA333" authorId="0" shapeId="0">
      <text>
        <r>
          <rPr>
            <b/>
            <sz val="9"/>
            <color indexed="81"/>
            <rFont val="Tahoma"/>
            <family val="2"/>
          </rPr>
          <t>Del #453 al #487</t>
        </r>
      </text>
    </comment>
    <comment ref="Z343" authorId="0" shapeId="0">
      <text>
        <r>
          <rPr>
            <b/>
            <sz val="9"/>
            <color indexed="81"/>
            <rFont val="Tahoma"/>
            <family val="2"/>
          </rPr>
          <t>Torcido. Este tubo se reprocesa.</t>
        </r>
        <r>
          <rPr>
            <sz val="9"/>
            <color indexed="81"/>
            <rFont val="Tahoma"/>
            <family val="2"/>
          </rPr>
          <t xml:space="preserve">
</t>
        </r>
      </text>
    </comment>
    <comment ref="AA354" authorId="0" shapeId="0">
      <text>
        <r>
          <rPr>
            <b/>
            <sz val="9"/>
            <color indexed="81"/>
            <rFont val="Tahoma"/>
            <family val="2"/>
          </rPr>
          <t>Salen en el mismo poket de austenizado.</t>
        </r>
        <r>
          <rPr>
            <sz val="9"/>
            <color indexed="81"/>
            <rFont val="Tahoma"/>
            <family val="2"/>
          </rPr>
          <t xml:space="preserve">
Estos tubos son repprocesados en el lote 1463</t>
        </r>
      </text>
    </comment>
    <comment ref="L358" authorId="4" shapeId="0">
      <text>
        <r>
          <rPr>
            <b/>
            <sz val="9"/>
            <color indexed="81"/>
            <rFont val="Tahoma"/>
            <family val="2"/>
          </rPr>
          <t>ARRIETA C. Carlos G. TENARIS:</t>
        </r>
        <r>
          <rPr>
            <sz val="9"/>
            <color indexed="81"/>
            <rFont val="Tahoma"/>
            <family val="2"/>
          </rPr>
          <t xml:space="preserve">
salen con baja temperatura por austenizado B7 para reproceso</t>
        </r>
      </text>
    </comment>
    <comment ref="L359" authorId="4" shapeId="0">
      <text>
        <r>
          <rPr>
            <b/>
            <sz val="9"/>
            <color indexed="81"/>
            <rFont val="Tahoma"/>
            <family val="2"/>
          </rPr>
          <t>ARRIETA C. Carlos G. TENARIS:</t>
        </r>
        <r>
          <rPr>
            <sz val="9"/>
            <color indexed="81"/>
            <rFont val="Tahoma"/>
            <family val="2"/>
          </rPr>
          <t xml:space="preserve">
salen con baja temperatura por austenizado B7 para reproceso</t>
        </r>
      </text>
    </comment>
    <comment ref="L362" authorId="0" shapeId="0">
      <text>
        <r>
          <rPr>
            <b/>
            <sz val="9"/>
            <color indexed="81"/>
            <rFont val="Tahoma"/>
            <family val="2"/>
          </rPr>
          <t>Del #652 al #676.
Atrapados en horno de austenizado. SE REPROCESAN AL FINAL DE LA COLADA</t>
        </r>
      </text>
    </comment>
    <comment ref="AA362" authorId="0" shapeId="0">
      <text>
        <r>
          <rPr>
            <b/>
            <sz val="9"/>
            <color indexed="81"/>
            <rFont val="Tahoma"/>
            <family val="2"/>
          </rPr>
          <t>Del #652 al #676.
Atrapados en horno de austenizado. SE REPROCESAN AL FINAL DE LA COLADA</t>
        </r>
      </text>
    </comment>
    <comment ref="L370" authorId="0" shapeId="0">
      <text>
        <r>
          <rPr>
            <b/>
            <sz val="9"/>
            <color indexed="81"/>
            <rFont val="Tahoma"/>
            <family val="2"/>
          </rPr>
          <t>Salen en el mismo poket de austenizado.</t>
        </r>
        <r>
          <rPr>
            <sz val="9"/>
            <color indexed="81"/>
            <rFont val="Tahoma"/>
            <family val="2"/>
          </rPr>
          <t xml:space="preserve">
</t>
        </r>
      </text>
    </comment>
    <comment ref="AA370" authorId="0" shapeId="0">
      <text>
        <r>
          <rPr>
            <b/>
            <sz val="9"/>
            <color indexed="81"/>
            <rFont val="Tahoma"/>
            <family val="2"/>
          </rPr>
          <t>Salen en el mismo poket de austenizado.</t>
        </r>
        <r>
          <rPr>
            <sz val="9"/>
            <color indexed="81"/>
            <rFont val="Tahoma"/>
            <family val="2"/>
          </rPr>
          <t xml:space="preserve">
</t>
        </r>
      </text>
    </comment>
    <comment ref="L371" authorId="0" shapeId="0">
      <text>
        <r>
          <rPr>
            <b/>
            <sz val="9"/>
            <color indexed="81"/>
            <rFont val="Tahoma"/>
            <family val="2"/>
          </rPr>
          <t>Frenados en el quench.
#506, 514, 515, 528 y 529.</t>
        </r>
      </text>
    </comment>
    <comment ref="AA371" authorId="0" shapeId="0">
      <text>
        <r>
          <rPr>
            <b/>
            <sz val="9"/>
            <color indexed="81"/>
            <rFont val="Tahoma"/>
            <family val="2"/>
          </rPr>
          <t>Frenados en el quench.
#506, 514, 515, 528 y 529.</t>
        </r>
      </text>
    </comment>
    <comment ref="AC371" authorId="0" shapeId="0">
      <text>
        <r>
          <rPr>
            <b/>
            <sz val="9"/>
            <color indexed="81"/>
            <rFont val="Tahoma"/>
            <family val="2"/>
          </rPr>
          <t>Del #218 al 527
El #520 fue mt de temple</t>
        </r>
      </text>
    </comment>
    <comment ref="L373" authorId="4" shapeId="0">
      <text>
        <r>
          <rPr>
            <b/>
            <sz val="9"/>
            <color indexed="81"/>
            <rFont val="Tahoma"/>
            <family val="2"/>
          </rPr>
          <t>ARRIETA C. Carlos G. TENARIS:</t>
        </r>
        <r>
          <rPr>
            <sz val="9"/>
            <color indexed="81"/>
            <rFont val="Tahoma"/>
            <family val="2"/>
          </rPr>
          <t xml:space="preserve">
salen juntos por el cabezal del quench por el problema del walking beam en la salida del H. austenizado</t>
        </r>
      </text>
    </comment>
    <comment ref="AA373" authorId="4" shapeId="0">
      <text>
        <r>
          <rPr>
            <b/>
            <sz val="9"/>
            <color indexed="81"/>
            <rFont val="Tahoma"/>
            <family val="2"/>
          </rPr>
          <t>ARRIETA C. Carlos G. TENARIS:</t>
        </r>
        <r>
          <rPr>
            <sz val="9"/>
            <color indexed="81"/>
            <rFont val="Tahoma"/>
            <family val="2"/>
          </rPr>
          <t xml:space="preserve">
salen juntos por el cabezal del quench por el problema del walking beam en la salida del H. austenizado</t>
        </r>
      </text>
    </comment>
    <comment ref="M392" authorId="1" shapeId="0">
      <text>
        <r>
          <rPr>
            <b/>
            <sz val="9"/>
            <color indexed="81"/>
            <rFont val="Tahoma"/>
            <family val="2"/>
          </rPr>
          <t>alta temperatura de cabezales</t>
        </r>
      </text>
    </comment>
    <comment ref="Z392" authorId="1" shapeId="0">
      <text>
        <r>
          <rPr>
            <b/>
            <sz val="9"/>
            <color indexed="81"/>
            <rFont val="Tahoma"/>
            <family val="2"/>
          </rPr>
          <t>alta temperatura de cabezales</t>
        </r>
      </text>
    </comment>
    <comment ref="U412" authorId="3" shapeId="0">
      <text>
        <r>
          <rPr>
            <b/>
            <sz val="9"/>
            <color indexed="81"/>
            <rFont val="Tahoma"/>
            <family val="2"/>
          </rPr>
          <t>ACEVEDO M. Fabian    TENARIS:</t>
        </r>
        <r>
          <rPr>
            <sz val="9"/>
            <color indexed="81"/>
            <rFont val="Tahoma"/>
            <family val="2"/>
          </rPr>
          <t xml:space="preserve">
sale achatado</t>
        </r>
      </text>
    </comment>
    <comment ref="L419" authorId="0" shapeId="0">
      <text>
        <r>
          <rPr>
            <b/>
            <sz val="9"/>
            <color indexed="81"/>
            <rFont val="Tahoma"/>
            <family val="2"/>
          </rPr>
          <t>Salen en un mismo poket a la salida del horno de austenizado.
Estos tubos son reprocesados en el mismo lote.</t>
        </r>
      </text>
    </comment>
    <comment ref="L425" authorId="0" shapeId="0">
      <text>
        <r>
          <rPr>
            <b/>
            <sz val="9"/>
            <color indexed="81"/>
            <rFont val="Tahoma"/>
            <family val="2"/>
          </rPr>
          <t>Salen en un mismo poket a la salida del horno de austenizado.
Estos tubos son reprocesados en el lote 1930.</t>
        </r>
      </text>
    </comment>
    <comment ref="Q438" authorId="0" shapeId="0">
      <text>
        <r>
          <rPr>
            <b/>
            <sz val="9"/>
            <color indexed="81"/>
            <rFont val="Tahoma"/>
            <family val="2"/>
          </rPr>
          <t>Salen en el mismo poket en el horno de revenido.</t>
        </r>
      </text>
    </comment>
    <comment ref="L454" authorId="4" shapeId="0">
      <text>
        <r>
          <rPr>
            <b/>
            <sz val="9"/>
            <color indexed="81"/>
            <rFont val="Tahoma"/>
            <family val="2"/>
          </rPr>
          <t>ARRIETA C. Carlos G. TENARIS:</t>
        </r>
        <r>
          <rPr>
            <sz val="9"/>
            <color indexed="81"/>
            <rFont val="Tahoma"/>
            <family val="2"/>
          </rPr>
          <t xml:space="preserve">
Salen con baja temperatura de austenizado por grafica, se envian a reproceso</t>
        </r>
      </text>
    </comment>
    <comment ref="N458" authorId="3" shapeId="0">
      <text>
        <r>
          <rPr>
            <b/>
            <sz val="9"/>
            <color indexed="81"/>
            <rFont val="Tahoma"/>
            <family val="2"/>
          </rPr>
          <t>ACEVEDO M. Fabian    TENARIS:</t>
        </r>
        <r>
          <rPr>
            <sz val="9"/>
            <color indexed="81"/>
            <rFont val="Tahoma"/>
            <family val="2"/>
          </rPr>
          <t xml:space="preserve">
se pega en el ultimo pocket y este tubo la manda a la pared</t>
        </r>
      </text>
    </comment>
    <comment ref="Z477" authorId="0" shapeId="0">
      <text>
        <r>
          <rPr>
            <b/>
            <sz val="9"/>
            <color indexed="81"/>
            <rFont val="Tahoma"/>
            <family val="2"/>
          </rPr>
          <t>Sale torcido de enderezado</t>
        </r>
        <r>
          <rPr>
            <sz val="9"/>
            <color indexed="81"/>
            <rFont val="Tahoma"/>
            <family val="2"/>
          </rPr>
          <t xml:space="preserve">
</t>
        </r>
      </text>
    </comment>
    <comment ref="AA481" authorId="0" shapeId="0">
      <text>
        <r>
          <rPr>
            <b/>
            <sz val="9"/>
            <color indexed="81"/>
            <rFont val="Tahoma"/>
            <family val="2"/>
          </rPr>
          <t>Salen en el mismo poket de austenizado.</t>
        </r>
        <r>
          <rPr>
            <sz val="9"/>
            <color indexed="81"/>
            <rFont val="Tahoma"/>
            <family val="2"/>
          </rPr>
          <t xml:space="preserve">
Se reprocesan en el lote 2324.</t>
        </r>
      </text>
    </comment>
    <comment ref="AC483" authorId="0" shapeId="0">
      <text>
        <r>
          <rPr>
            <b/>
            <sz val="9"/>
            <color indexed="81"/>
            <rFont val="Tahoma"/>
            <family val="2"/>
          </rPr>
          <t>Se pega en el mismo poket a la salida del horno de austenizado</t>
        </r>
        <r>
          <rPr>
            <sz val="9"/>
            <color indexed="81"/>
            <rFont val="Tahoma"/>
            <family val="2"/>
          </rPr>
          <t xml:space="preserve">
</t>
        </r>
      </text>
    </comment>
    <comment ref="Z500" authorId="1" shapeId="0">
      <text>
        <r>
          <rPr>
            <b/>
            <sz val="9"/>
            <color indexed="81"/>
            <rFont val="Tahoma"/>
            <family val="2"/>
          </rPr>
          <t xml:space="preserve">baja temperatura austenizado se pegan en la via de rodillos salida horno </t>
        </r>
      </text>
    </comment>
    <comment ref="AA504" authorId="1" shapeId="0">
      <text>
        <r>
          <rPr>
            <b/>
            <sz val="9"/>
            <color indexed="81"/>
            <rFont val="Tahoma"/>
            <family val="2"/>
          </rPr>
          <t>Se pegan en el mismo poket salida horno austenizado # 34 y 36 se reprocesan mismo lote.</t>
        </r>
      </text>
    </comment>
    <comment ref="AA506" authorId="1" shapeId="0">
      <text>
        <r>
          <rPr>
            <b/>
            <sz val="9"/>
            <color indexed="81"/>
            <rFont val="Tahoma"/>
            <family val="2"/>
          </rPr>
          <t>Se pegan en el mismo poket salida horno austenizado # 86 y 88 se reprocesan mismo lote.</t>
        </r>
      </text>
    </comment>
    <comment ref="AC506" authorId="0" shapeId="0">
      <text>
        <r>
          <rPr>
            <b/>
            <sz val="9"/>
            <color indexed="81"/>
            <rFont val="Tahoma"/>
            <family val="2"/>
          </rPr>
          <t>Se pega en el mismo poket a la salida del horno de austenizado</t>
        </r>
        <r>
          <rPr>
            <sz val="9"/>
            <color indexed="81"/>
            <rFont val="Tahoma"/>
            <family val="2"/>
          </rPr>
          <t xml:space="preserve">
sale TMT</t>
        </r>
      </text>
    </comment>
    <comment ref="AA508" authorId="0" shapeId="0">
      <text>
        <r>
          <rPr>
            <b/>
            <sz val="9"/>
            <color indexed="81"/>
            <rFont val="Tahoma"/>
            <family val="2"/>
          </rPr>
          <t>Problemas con el pirometro de salida horno de revenido.
Se reprocesan en el mismo lote.</t>
        </r>
      </text>
    </comment>
    <comment ref="Z510" authorId="1" shapeId="0">
      <text>
        <r>
          <rPr>
            <b/>
            <sz val="9"/>
            <color indexed="81"/>
            <rFont val="Tahoma"/>
            <family val="2"/>
          </rPr>
          <t xml:space="preserve">sale con deflexion punta </t>
        </r>
      </text>
    </comment>
    <comment ref="Z514" authorId="4" shapeId="0">
      <text>
        <r>
          <rPr>
            <sz val="9"/>
            <color indexed="81"/>
            <rFont val="Tahoma"/>
            <family val="2"/>
          </rPr>
          <t xml:space="preserve">
sale torcido despues de enderezado</t>
        </r>
      </text>
    </comment>
    <comment ref="AC514" authorId="4" shapeId="0">
      <text>
        <r>
          <rPr>
            <b/>
            <sz val="9"/>
            <color indexed="81"/>
            <rFont val="Tahoma"/>
            <family val="2"/>
          </rPr>
          <t>ARRIETA C. Carlos G. TENARIS:</t>
        </r>
        <r>
          <rPr>
            <sz val="9"/>
            <color indexed="81"/>
            <rFont val="Tahoma"/>
            <family val="2"/>
          </rPr>
          <t xml:space="preserve">
sale TMT por problemas de torcedura en el temple</t>
        </r>
      </text>
    </comment>
    <comment ref="Z520" authorId="1" shapeId="0">
      <text>
        <r>
          <rPr>
            <b/>
            <sz val="9"/>
            <color indexed="81"/>
            <rFont val="Tahoma"/>
            <family val="2"/>
          </rPr>
          <t>baja temperatura enderezado sale torcido en punta por problemas con embocador soplador</t>
        </r>
      </text>
    </comment>
    <comment ref="AA520" authorId="1" shapeId="0">
      <text>
        <r>
          <rPr>
            <b/>
            <sz val="9"/>
            <color indexed="81"/>
            <rFont val="Tahoma"/>
            <family val="2"/>
          </rPr>
          <t>Baja temperatura austenizado se frena en la via rodillos cabezales. Se reprocesa</t>
        </r>
      </text>
    </comment>
    <comment ref="Z523" authorId="4" shapeId="0">
      <text>
        <r>
          <rPr>
            <b/>
            <sz val="9"/>
            <color indexed="81"/>
            <rFont val="Tahoma"/>
            <family val="2"/>
          </rPr>
          <t>ARRIETA C. Carlos G. TENARIS:</t>
        </r>
        <r>
          <rPr>
            <sz val="9"/>
            <color indexed="81"/>
            <rFont val="Tahoma"/>
            <family val="2"/>
          </rPr>
          <t xml:space="preserve">
sale torcido despues de enderezado</t>
        </r>
      </text>
    </comment>
    <comment ref="AA538" authorId="0" shapeId="0">
      <text>
        <r>
          <rPr>
            <b/>
            <sz val="9"/>
            <color indexed="81"/>
            <rFont val="Tahoma"/>
            <family val="2"/>
          </rPr>
          <t>Se dispara horno de austenizado por falla en compresor #3.
Se reprocesan en el mismo lote</t>
        </r>
      </text>
    </comment>
    <comment ref="AA547" authorId="1" shapeId="0">
      <text>
        <r>
          <rPr>
            <b/>
            <sz val="9"/>
            <color indexed="81"/>
            <rFont val="Tahoma"/>
            <family val="2"/>
          </rPr>
          <t>CAMPO B. Carlos I.      TENARIS:</t>
        </r>
        <r>
          <rPr>
            <sz val="9"/>
            <color indexed="81"/>
            <rFont val="Tahoma"/>
            <family val="2"/>
          </rPr>
          <t xml:space="preserve">
se dispara horno austenizado por daño en rodamiento de la chumacera </t>
        </r>
        <r>
          <rPr>
            <sz val="9"/>
            <color indexed="81"/>
            <rFont val="Tahoma"/>
            <family val="2"/>
          </rPr>
          <t>#1 del extractor austenizado. se reprocesan en el lote 2926.</t>
        </r>
      </text>
    </comment>
    <comment ref="AA555" authorId="1" shapeId="0">
      <text>
        <r>
          <rPr>
            <b/>
            <sz val="9"/>
            <color indexed="81"/>
            <rFont val="Tahoma"/>
            <family val="2"/>
          </rPr>
          <t>CAMPO B. Carlos I.      TENARIS:</t>
        </r>
        <r>
          <rPr>
            <sz val="9"/>
            <color indexed="81"/>
            <rFont val="Tahoma"/>
            <family val="2"/>
          </rPr>
          <t xml:space="preserve">
Se frena tercer rodillo salida austenizado. Se reprocesa en el lote 2931</t>
        </r>
      </text>
    </comment>
    <comment ref="Z563" authorId="1" shapeId="0">
      <text>
        <r>
          <rPr>
            <b/>
            <sz val="9"/>
            <color indexed="81"/>
            <rFont val="Tahoma"/>
            <family val="2"/>
          </rPr>
          <t>CAMPO B. Carlos I.      TENARIS:</t>
        </r>
        <r>
          <rPr>
            <sz val="9"/>
            <color indexed="81"/>
            <rFont val="Tahoma"/>
            <family val="2"/>
          </rPr>
          <t xml:space="preserve">
la leva salida enderezado pierde referencia  abajo</t>
        </r>
      </text>
    </comment>
    <comment ref="Z567" authorId="4" shapeId="0">
      <text>
        <r>
          <rPr>
            <b/>
            <sz val="9"/>
            <color indexed="81"/>
            <rFont val="Tahoma"/>
            <family val="2"/>
          </rPr>
          <t>ARRIETA C. Carlos G. TENARIS:</t>
        </r>
        <r>
          <rPr>
            <sz val="9"/>
            <color indexed="81"/>
            <rFont val="Tahoma"/>
            <family val="2"/>
          </rPr>
          <t xml:space="preserve">
El tracking hizo un lote de 1 solo tubo </t>
        </r>
        <r>
          <rPr>
            <b/>
            <sz val="9"/>
            <color indexed="81"/>
            <rFont val="Tahoma"/>
            <family val="2"/>
          </rPr>
          <t>2939</t>
        </r>
        <r>
          <rPr>
            <sz val="9"/>
            <color indexed="81"/>
            <rFont val="Tahoma"/>
            <family val="2"/>
          </rPr>
          <t>, se envia AA</t>
        </r>
      </text>
    </comment>
    <comment ref="Z573" authorId="1" shapeId="0">
      <text>
        <r>
          <rPr>
            <b/>
            <sz val="9"/>
            <color indexed="81"/>
            <rFont val="Tahoma"/>
            <family val="2"/>
          </rPr>
          <t>CAMPO B. Carlos I.      TENARIS:</t>
        </r>
        <r>
          <rPr>
            <sz val="9"/>
            <color indexed="81"/>
            <rFont val="Tahoma"/>
            <family val="2"/>
          </rPr>
          <t xml:space="preserve">
por error de nivel 2 tracking crea lote 2943 de un tubo</t>
        </r>
      </text>
    </comment>
    <comment ref="AA590" authorId="0" shapeId="0">
      <text>
        <r>
          <rPr>
            <b/>
            <sz val="9"/>
            <color indexed="81"/>
            <rFont val="Tahoma"/>
            <family val="2"/>
          </rPr>
          <t>Se frena en el conveyor de salida Revenido.
Se reproceso en el mismo lote.</t>
        </r>
        <r>
          <rPr>
            <sz val="9"/>
            <color indexed="81"/>
            <rFont val="Tahoma"/>
            <family val="2"/>
          </rPr>
          <t xml:space="preserve">
</t>
        </r>
      </text>
    </comment>
    <comment ref="Z592" authorId="1" shapeId="0">
      <text>
        <r>
          <rPr>
            <b/>
            <sz val="9"/>
            <color indexed="81"/>
            <rFont val="Tahoma"/>
            <family val="2"/>
          </rPr>
          <t>1 SP HR fin decolada
1 Torcido endrezado.</t>
        </r>
      </text>
    </comment>
    <comment ref="AA595" authorId="0" shapeId="0">
      <text>
        <r>
          <rPr>
            <b/>
            <sz val="9"/>
            <color indexed="81"/>
            <rFont val="Tahoma"/>
            <family val="2"/>
          </rPr>
          <t>Se dispara horno de austenizado
Pendiente por reprocesar</t>
        </r>
      </text>
    </comment>
    <comment ref="AA596" authorId="0" shapeId="0">
      <text>
        <r>
          <rPr>
            <b/>
            <sz val="9"/>
            <color indexed="81"/>
            <rFont val="Tahoma"/>
            <family val="2"/>
          </rPr>
          <t>Se dispara horno de austenizado
Pendiente por reprocesar</t>
        </r>
      </text>
    </comment>
    <comment ref="AA612" authorId="0" shapeId="0">
      <text>
        <r>
          <rPr>
            <b/>
            <sz val="9"/>
            <color indexed="81"/>
            <rFont val="Tahoma"/>
            <family val="2"/>
          </rPr>
          <t>Atrapados en horno de revenido por problemas con el soplador y brazo rotante A5BBR01.
Se reprocesan en el lote 2989</t>
        </r>
      </text>
    </comment>
    <comment ref="F615" authorId="0" shapeId="0">
      <text>
        <r>
          <rPr>
            <b/>
            <sz val="9"/>
            <color indexed="81"/>
            <rFont val="Tahoma"/>
            <family val="2"/>
          </rPr>
          <t>Reproceso del lote 2986</t>
        </r>
      </text>
    </comment>
    <comment ref="AA623" authorId="5" shapeId="0">
      <text>
        <r>
          <rPr>
            <sz val="9"/>
            <color indexed="81"/>
            <rFont val="Tahoma"/>
            <family val="2"/>
          </rPr>
          <t>Baja temperatura revenido en el arranque
Se reprocesa en el lote 3171</t>
        </r>
      </text>
    </comment>
    <comment ref="AA632" authorId="3" shapeId="0">
      <text>
        <r>
          <rPr>
            <b/>
            <sz val="9"/>
            <color indexed="81"/>
            <rFont val="Tahoma"/>
            <family val="2"/>
          </rPr>
          <t>ACEVEDO M. Fabian    TENARIS:</t>
        </r>
        <r>
          <rPr>
            <sz val="9"/>
            <color indexed="81"/>
            <rFont val="Tahoma"/>
            <family val="2"/>
          </rPr>
          <t xml:space="preserve">
se quema fusible pirometro de revenido estos tubos salen sin pirometrias </t>
        </r>
      </text>
    </comment>
    <comment ref="Z634" authorId="5" shapeId="0">
      <text>
        <r>
          <rPr>
            <b/>
            <sz val="9"/>
            <color indexed="81"/>
            <rFont val="Tahoma"/>
            <family val="2"/>
          </rPr>
          <t>PEREZ M. Fredis      TENARIS:</t>
        </r>
        <r>
          <rPr>
            <sz val="9"/>
            <color indexed="81"/>
            <rFont val="Tahoma"/>
            <family val="2"/>
          </rPr>
          <t xml:space="preserve">
Tubo achatado por enderezado</t>
        </r>
      </text>
    </comment>
    <comment ref="AA634" authorId="5" shapeId="0">
      <text>
        <r>
          <rPr>
            <b/>
            <sz val="9"/>
            <color indexed="81"/>
            <rFont val="Tahoma"/>
            <family val="2"/>
          </rPr>
          <t>PEREZ M. Fredis      TENARIS:</t>
        </r>
        <r>
          <rPr>
            <sz val="9"/>
            <color indexed="81"/>
            <rFont val="Tahoma"/>
            <family val="2"/>
          </rPr>
          <t xml:space="preserve">
Problema de señal entre los equipos 34 B7 por rev. Y 5 torcidos por enderezado</t>
        </r>
      </text>
    </comment>
    <comment ref="Z635" authorId="5" shapeId="0">
      <text>
        <r>
          <rPr>
            <b/>
            <sz val="9"/>
            <color indexed="81"/>
            <rFont val="Tahoma"/>
            <family val="2"/>
          </rPr>
          <t>PEREZ M. Fredis      TENARIS:
torcido por enderezado</t>
        </r>
      </text>
    </comment>
    <comment ref="F638" authorId="0" shapeId="0">
      <text>
        <r>
          <rPr>
            <b/>
            <sz val="9"/>
            <color indexed="81"/>
            <rFont val="Tahoma"/>
            <family val="2"/>
          </rPr>
          <t>Reproceso del lote 3176</t>
        </r>
      </text>
    </comment>
    <comment ref="F639" authorId="0" shapeId="0">
      <text>
        <r>
          <rPr>
            <b/>
            <sz val="9"/>
            <color indexed="81"/>
            <rFont val="Tahoma"/>
            <family val="2"/>
          </rPr>
          <t>Reproceso del lote 3178</t>
        </r>
      </text>
    </comment>
    <comment ref="AA642" authorId="3" shapeId="0">
      <text>
        <r>
          <rPr>
            <b/>
            <sz val="9"/>
            <color indexed="81"/>
            <rFont val="Tahoma"/>
            <family val="2"/>
          </rPr>
          <t>ACEVEDO M. Fabian    TENARIS:</t>
        </r>
        <r>
          <rPr>
            <sz val="9"/>
            <color indexed="81"/>
            <rFont val="Tahoma"/>
            <family val="2"/>
          </rPr>
          <t xml:space="preserve">
queda frenado en cabezal se repro al final de la colada </t>
        </r>
      </text>
    </comment>
    <comment ref="Z672" authorId="3" shapeId="0">
      <text>
        <r>
          <rPr>
            <b/>
            <sz val="9"/>
            <color indexed="81"/>
            <rFont val="Tahoma"/>
            <family val="2"/>
          </rPr>
          <t>ACEVEDO M. Fabian    TENARIS:</t>
        </r>
        <r>
          <rPr>
            <sz val="9"/>
            <color indexed="81"/>
            <rFont val="Tahoma"/>
            <family val="2"/>
          </rPr>
          <t xml:space="preserve">
se queda frenado en salida de revenido por falla del brazo rotante sale AA</t>
        </r>
      </text>
    </comment>
    <comment ref="Z678" authorId="5" shapeId="0">
      <text>
        <r>
          <rPr>
            <b/>
            <sz val="9"/>
            <color indexed="81"/>
            <rFont val="Tahoma"/>
            <family val="2"/>
          </rPr>
          <t>PEREZ M. Fredis      TENARIS:</t>
        </r>
        <r>
          <rPr>
            <sz val="9"/>
            <color indexed="81"/>
            <rFont val="Tahoma"/>
            <family val="2"/>
          </rPr>
          <t xml:space="preserve">
torcido por enderezado</t>
        </r>
      </text>
    </comment>
    <comment ref="Z681" authorId="5" shapeId="0">
      <text>
        <r>
          <rPr>
            <b/>
            <sz val="9"/>
            <color indexed="81"/>
            <rFont val="Tahoma"/>
            <family val="2"/>
          </rPr>
          <t>PEREZ M. Fredis      TENARIS:</t>
        </r>
        <r>
          <rPr>
            <sz val="9"/>
            <color indexed="81"/>
            <rFont val="Tahoma"/>
            <family val="2"/>
          </rPr>
          <t xml:space="preserve">
torcido por enderezado</t>
        </r>
      </text>
    </comment>
    <comment ref="AA681" authorId="5" shapeId="0">
      <text>
        <r>
          <rPr>
            <b/>
            <sz val="9"/>
            <color indexed="81"/>
            <rFont val="Tahoma"/>
            <family val="2"/>
          </rPr>
          <t>PEREZ M. Fredis      TENARIS:</t>
        </r>
        <r>
          <rPr>
            <sz val="9"/>
            <color indexed="81"/>
            <rFont val="Tahoma"/>
            <family val="2"/>
          </rPr>
          <t xml:space="preserve">
2 por falta de pirometria austenizado y 1 torcido por enderezado se reprocesan en el lote 3380</t>
        </r>
      </text>
    </comment>
    <comment ref="Z683" authorId="5" shapeId="0">
      <text>
        <r>
          <rPr>
            <b/>
            <sz val="9"/>
            <color indexed="81"/>
            <rFont val="Tahoma"/>
            <family val="2"/>
          </rPr>
          <t>PEREZ M. Fredis      TENARIS:</t>
        </r>
        <r>
          <rPr>
            <sz val="9"/>
            <color indexed="81"/>
            <rFont val="Tahoma"/>
            <family val="2"/>
          </rPr>
          <t xml:space="preserve">
torcido por enderezado</t>
        </r>
      </text>
    </comment>
    <comment ref="AC684" authorId="0" shapeId="0">
      <text>
        <r>
          <rPr>
            <b/>
            <sz val="9"/>
            <color indexed="81"/>
            <rFont val="Tahoma"/>
            <family val="2"/>
          </rPr>
          <t>Tubo con marcas en todo el cuerpo</t>
        </r>
        <r>
          <rPr>
            <sz val="9"/>
            <color indexed="81"/>
            <rFont val="Tahoma"/>
            <family val="2"/>
          </rPr>
          <t xml:space="preserve">
</t>
        </r>
      </text>
    </comment>
    <comment ref="AC687" authorId="0" shapeId="0">
      <text>
        <r>
          <rPr>
            <b/>
            <sz val="9"/>
            <color indexed="81"/>
            <rFont val="Tahoma"/>
            <family val="2"/>
          </rPr>
          <t>Salen en el mismo poket a la salidadel horno de Austenizado</t>
        </r>
      </text>
    </comment>
    <comment ref="AC688" authorId="0" shapeId="0">
      <text>
        <r>
          <rPr>
            <b/>
            <sz val="9"/>
            <color indexed="81"/>
            <rFont val="Tahoma"/>
            <family val="2"/>
          </rPr>
          <t>Salen en el mismo poket a la salidadel horno de Austenizado</t>
        </r>
      </text>
    </comment>
    <comment ref="AA692" authorId="0" shapeId="0">
      <text>
        <r>
          <rPr>
            <b/>
            <sz val="9"/>
            <color indexed="81"/>
            <rFont val="Tahoma"/>
            <family val="2"/>
          </rPr>
          <t>22 tubos Se dispara ventilador de aire de combustion del horno de austenizado se reprocesan en el mismo lote</t>
        </r>
      </text>
    </comment>
    <comment ref="Z696" authorId="5" shapeId="0">
      <text>
        <r>
          <rPr>
            <b/>
            <sz val="9"/>
            <color indexed="81"/>
            <rFont val="Tahoma"/>
            <family val="2"/>
          </rPr>
          <t>PEREZ M. Fredis      TENARIS:</t>
        </r>
        <r>
          <rPr>
            <sz val="9"/>
            <color indexed="81"/>
            <rFont val="Tahoma"/>
            <family val="2"/>
          </rPr>
          <t xml:space="preserve">
tubos con recalque achatado por el enderezador</t>
        </r>
      </text>
    </comment>
    <comment ref="AA696" authorId="5" shapeId="0">
      <text>
        <r>
          <rPr>
            <b/>
            <sz val="9"/>
            <color indexed="81"/>
            <rFont val="Tahoma"/>
            <family val="2"/>
          </rPr>
          <t>PEREZ M. Fredis      TENARIS:</t>
        </r>
        <r>
          <rPr>
            <sz val="9"/>
            <color indexed="81"/>
            <rFont val="Tahoma"/>
            <family val="2"/>
          </rPr>
          <t xml:space="preserve">
se dispara h. austenizado se reprocesan en el mismo lote 3391</t>
        </r>
      </text>
    </comment>
    <comment ref="AA705" authorId="0" shapeId="0">
      <text>
        <r>
          <rPr>
            <b/>
            <sz val="9"/>
            <color indexed="81"/>
            <rFont val="Tahoma"/>
            <family val="2"/>
          </rPr>
          <t>LAMBRANO R. Osbaldo E.       TENARIS:</t>
        </r>
        <r>
          <rPr>
            <sz val="9"/>
            <color indexed="81"/>
            <rFont val="Tahoma"/>
            <family val="2"/>
          </rPr>
          <t xml:space="preserve">
Salen torcidos despues de enderezado se reprocesan en el mismo lote</t>
        </r>
      </text>
    </comment>
    <comment ref="Z745" authorId="0" shapeId="0">
      <text>
        <r>
          <rPr>
            <b/>
            <sz val="9"/>
            <color indexed="81"/>
            <rFont val="Tahoma"/>
            <family val="2"/>
          </rPr>
          <t>Baja pirometria de Austenizado</t>
        </r>
      </text>
    </comment>
    <comment ref="AA749" authorId="4" shapeId="0">
      <text>
        <r>
          <rPr>
            <b/>
            <sz val="9"/>
            <color indexed="81"/>
            <rFont val="Tahoma"/>
            <family val="2"/>
          </rPr>
          <t>ARRIETA C. Carlos G. TENARIS:</t>
        </r>
        <r>
          <rPr>
            <sz val="9"/>
            <color indexed="81"/>
            <rFont val="Tahoma"/>
            <family val="2"/>
          </rPr>
          <t xml:space="preserve">
3 tubos rechazados por pirometria de Austenizado BT
58 tubos rechazados por fuerte cabeceo en el recalque norte porque NO cumplen la rectitud de enderezado.
TODOS ESTOS TUBOS ESTAN PENDIENTES POR REPROCESAR DANDOLES LA VUELTA.</t>
        </r>
      </text>
    </comment>
    <comment ref="AA750" authorId="1" shapeId="0">
      <text>
        <r>
          <rPr>
            <b/>
            <sz val="9"/>
            <color indexed="81"/>
            <rFont val="Tahoma"/>
            <family val="2"/>
          </rPr>
          <t>CAMPO B. Carlos I.      TENARIS:</t>
        </r>
        <r>
          <rPr>
            <sz val="9"/>
            <color indexed="81"/>
            <rFont val="Tahoma"/>
            <family val="2"/>
          </rPr>
          <t xml:space="preserve">
torcido despues de enderezado pendiente por reprocesar</t>
        </r>
      </text>
    </comment>
    <comment ref="Z761" authorId="1" shapeId="0">
      <text>
        <r>
          <rPr>
            <b/>
            <sz val="9"/>
            <color indexed="81"/>
            <rFont val="Tahoma"/>
            <family val="2"/>
          </rPr>
          <t>CAMPO B. Carlos I.      TENARIS:</t>
        </r>
        <r>
          <rPr>
            <sz val="9"/>
            <color indexed="81"/>
            <rFont val="Tahoma"/>
            <family val="2"/>
          </rPr>
          <t xml:space="preserve">
torcido en punta narte en cuello del recalque</t>
        </r>
      </text>
    </comment>
    <comment ref="AA767" authorId="0" shapeId="0">
      <text>
        <r>
          <rPr>
            <b/>
            <sz val="8"/>
            <color indexed="81"/>
            <rFont val="Tahoma"/>
            <family val="2"/>
          </rPr>
          <t>LAMBRANO R. Osbaldo E.       TENARIS:</t>
        </r>
        <r>
          <rPr>
            <sz val="8"/>
            <color indexed="81"/>
            <rFont val="Tahoma"/>
            <family val="2"/>
          </rPr>
          <t xml:space="preserve">
Se traba rodillo #6 del conveyor Quench por falta de lubricacion.
Se reprocesan al final del mismo lote</t>
        </r>
      </text>
    </comment>
    <comment ref="Z780" authorId="1" shapeId="0">
      <text>
        <r>
          <rPr>
            <b/>
            <sz val="9"/>
            <color indexed="81"/>
            <rFont val="Tahoma"/>
            <family val="2"/>
          </rPr>
          <t xml:space="preserve">baja temperatura </t>
        </r>
      </text>
    </comment>
    <comment ref="Z782" authorId="1" shapeId="0">
      <text>
        <r>
          <rPr>
            <b/>
            <sz val="9"/>
            <color indexed="81"/>
            <rFont val="Tahoma"/>
            <family val="2"/>
          </rPr>
          <t>baja temperatura</t>
        </r>
      </text>
    </comment>
    <comment ref="AA818" authorId="4" shapeId="0">
      <text>
        <r>
          <rPr>
            <b/>
            <sz val="9"/>
            <color indexed="81"/>
            <rFont val="Tahoma"/>
            <family val="2"/>
          </rPr>
          <t>ARRIETA C. Carlos G. TENARIS:</t>
        </r>
        <r>
          <rPr>
            <sz val="9"/>
            <color indexed="81"/>
            <rFont val="Tahoma"/>
            <family val="2"/>
          </rPr>
          <t xml:space="preserve">
Torcidos despues de Enderezado por problemas con el canal de salida del Enderezador, se sacan de forma manual.
REPROCESADOS EN FINAL DEL LOTE 4280</t>
        </r>
      </text>
    </comment>
    <comment ref="AC818" authorId="4" shapeId="0">
      <text>
        <r>
          <rPr>
            <b/>
            <sz val="9"/>
            <color indexed="81"/>
            <rFont val="Tahoma"/>
            <family val="2"/>
          </rPr>
          <t>ARRIETA C. Carlos G. TENARIS:</t>
        </r>
        <r>
          <rPr>
            <sz val="9"/>
            <color indexed="81"/>
            <rFont val="Tahoma"/>
            <family val="2"/>
          </rPr>
          <t xml:space="preserve">
Tubo machucado en el cuerpo por el walking beam del Horno Austenizado</t>
        </r>
      </text>
    </comment>
    <comment ref="Z823" authorId="3" shapeId="0">
      <text>
        <r>
          <rPr>
            <b/>
            <sz val="9"/>
            <color indexed="81"/>
            <rFont val="Tahoma"/>
            <family val="2"/>
          </rPr>
          <t>ACEVEDO M. Fabian    TENARIS:</t>
        </r>
        <r>
          <rPr>
            <sz val="9"/>
            <color indexed="81"/>
            <rFont val="Tahoma"/>
            <family val="2"/>
          </rPr>
          <t xml:space="preserve">
deflexion despues de enderezado</t>
        </r>
      </text>
    </comment>
    <comment ref="Z829" authorId="1" shapeId="0">
      <text>
        <r>
          <rPr>
            <b/>
            <sz val="9"/>
            <color indexed="81"/>
            <rFont val="Tahoma"/>
            <family val="2"/>
          </rPr>
          <t>CAMPO B. Carlos I.      TENARIS:</t>
        </r>
        <r>
          <rPr>
            <sz val="9"/>
            <color indexed="81"/>
            <rFont val="Tahoma"/>
            <family val="2"/>
          </rPr>
          <t xml:space="preserve">
Sp por problemas con el endeezador valvula de bloqueo rodillo superior 3</t>
        </r>
      </text>
    </comment>
    <comment ref="AA829" authorId="1" shapeId="0">
      <text>
        <r>
          <rPr>
            <b/>
            <sz val="9"/>
            <color indexed="81"/>
            <rFont val="Tahoma"/>
            <family val="2"/>
          </rPr>
          <t>CAMPO B. Carlos I.      TENARIS:</t>
        </r>
        <r>
          <rPr>
            <sz val="9"/>
            <color indexed="81"/>
            <rFont val="Tahoma"/>
            <family val="2"/>
          </rPr>
          <t xml:space="preserve">
Sp por problemas con el endeezador valvula de bloqueo rodillo superior 3</t>
        </r>
      </text>
    </comment>
    <comment ref="AA830" authorId="1" shapeId="0">
      <text>
        <r>
          <rPr>
            <b/>
            <sz val="9"/>
            <color indexed="81"/>
            <rFont val="Tahoma"/>
            <family val="2"/>
          </rPr>
          <t>CAMPO B. Carlos I.      TENARIS:</t>
        </r>
        <r>
          <rPr>
            <sz val="9"/>
            <color indexed="81"/>
            <rFont val="Tahoma"/>
            <family val="2"/>
          </rPr>
          <t xml:space="preserve">
12 Sp por problemas con el endeezador valvula de bloqueo rodillo superior 3 se reprocesan
5 tubos torcidos despues de enderezado por problemas con placa 5 se va a fallo </t>
        </r>
      </text>
    </comment>
    <comment ref="AA831" authorId="1" shapeId="0">
      <text>
        <r>
          <rPr>
            <b/>
            <sz val="9"/>
            <color indexed="81"/>
            <rFont val="Tahoma"/>
            <family val="2"/>
          </rPr>
          <t>CAMPO B. Carlos I.      TENARIS:</t>
        </r>
        <r>
          <rPr>
            <sz val="9"/>
            <color indexed="81"/>
            <rFont val="Tahoma"/>
            <family val="2"/>
          </rPr>
          <t xml:space="preserve">
12 Sp por problemas con el endeezador valvula de bloqueo rodillo superior 3
5 tubos torcidos despues de enderezado por problemas con placa 5 se va a fallo </t>
        </r>
      </text>
    </comment>
    <comment ref="V849" authorId="5" shapeId="0">
      <text>
        <r>
          <rPr>
            <b/>
            <sz val="8"/>
            <color indexed="81"/>
            <rFont val="Tahoma"/>
            <family val="2"/>
          </rPr>
          <t>PEREZ M. Fredis      TENARIS:</t>
        </r>
        <r>
          <rPr>
            <sz val="8"/>
            <color indexed="81"/>
            <rFont val="Tahoma"/>
            <family val="2"/>
          </rPr>
          <t xml:space="preserve">
1 tubo sale por baja temperatura austenizado  y se manda con voz AE</t>
        </r>
      </text>
    </comment>
    <comment ref="AA850" authorId="4" shapeId="0">
      <text>
        <r>
          <rPr>
            <b/>
            <sz val="9"/>
            <color indexed="81"/>
            <rFont val="Tahoma"/>
            <family val="2"/>
          </rPr>
          <t>ARRIETA C. Carlos G. TENARIS:</t>
        </r>
        <r>
          <rPr>
            <sz val="9"/>
            <color indexed="81"/>
            <rFont val="Tahoma"/>
            <family val="2"/>
          </rPr>
          <t xml:space="preserve">
Tubo rechazado por baja pirometria de Revenido.
Se reprocesa en el lote 4648</t>
        </r>
      </text>
    </comment>
    <comment ref="Z855" authorId="0" shapeId="0">
      <text>
        <r>
          <rPr>
            <b/>
            <sz val="8"/>
            <color indexed="81"/>
            <rFont val="Tahoma"/>
            <family val="2"/>
          </rPr>
          <t>Baja pirometria de Austenizado</t>
        </r>
        <r>
          <rPr>
            <sz val="8"/>
            <color indexed="81"/>
            <rFont val="Tahoma"/>
            <family val="2"/>
          </rPr>
          <t xml:space="preserve">
</t>
        </r>
      </text>
    </comment>
    <comment ref="AA905" authorId="1" shapeId="0">
      <text>
        <r>
          <rPr>
            <b/>
            <sz val="9"/>
            <color indexed="81"/>
            <rFont val="Tahoma"/>
            <family val="2"/>
          </rPr>
          <t>CAMPO B. Carlos I.      TENARIS:</t>
        </r>
        <r>
          <rPr>
            <sz val="9"/>
            <color indexed="81"/>
            <rFont val="Tahoma"/>
            <family val="2"/>
          </rPr>
          <t xml:space="preserve">
Se turcen 4 tubos en camara de calentamiento entrada hornoaustenizado, saliento 2 tubos en dos ocaciones en un mismo poket, y se atacascan en la via de rodillos de cabezales.</t>
        </r>
      </text>
    </comment>
    <comment ref="AC905" authorId="1" shapeId="0">
      <text>
        <r>
          <rPr>
            <b/>
            <sz val="9"/>
            <color indexed="81"/>
            <rFont val="Tahoma"/>
            <family val="2"/>
          </rPr>
          <t>CAMPO B. Carlos I.      TENARIS:</t>
        </r>
        <r>
          <rPr>
            <sz val="9"/>
            <color indexed="81"/>
            <rFont val="Tahoma"/>
            <family val="2"/>
          </rPr>
          <t xml:space="preserve">
Se turcen 4 tubos en camara de calentamiento entrada hornoaustenizado, saliento 2 tubos en dos ocaciones en un mismo poket, y se atacascan en la via de rodillos de cabezales.</t>
        </r>
      </text>
    </comment>
    <comment ref="AA906" authorId="1" shapeId="0">
      <text>
        <r>
          <rPr>
            <b/>
            <sz val="9"/>
            <color indexed="81"/>
            <rFont val="Tahoma"/>
            <family val="2"/>
          </rPr>
          <t>CAMPO B. Carlos I.      TENARIS:</t>
        </r>
        <r>
          <rPr>
            <sz val="9"/>
            <color indexed="81"/>
            <rFont val="Tahoma"/>
            <family val="2"/>
          </rPr>
          <t xml:space="preserve">
Se turcen 4 tubos en camara de calentamiento entrada hornoaustenizado, saliento 2 tubos en dos ocaciones en un mismo poket, y se atacascan en la via de rodillos de cabezales.</t>
        </r>
      </text>
    </comment>
    <comment ref="AC906" authorId="1" shapeId="0">
      <text>
        <r>
          <rPr>
            <b/>
            <sz val="9"/>
            <color indexed="81"/>
            <rFont val="Tahoma"/>
            <family val="2"/>
          </rPr>
          <t>CAMPO B. Carlos I.      TENARIS:</t>
        </r>
        <r>
          <rPr>
            <sz val="9"/>
            <color indexed="81"/>
            <rFont val="Tahoma"/>
            <family val="2"/>
          </rPr>
          <t xml:space="preserve">
Se turcen 4 tubos en camara de calentamiento entrada hornoaustenizado, saliento 2 tubos en dos ocaciones en un mismo poket, y se atacascan en la via de rodillos de cabezales.</t>
        </r>
      </text>
    </comment>
    <comment ref="AA910" authorId="5" shapeId="0">
      <text>
        <r>
          <rPr>
            <b/>
            <sz val="8"/>
            <color indexed="81"/>
            <rFont val="Tahoma"/>
            <family val="2"/>
          </rPr>
          <t>PEREZ M. Fredis      TENARIS:</t>
        </r>
        <r>
          <rPr>
            <sz val="8"/>
            <color indexed="81"/>
            <rFont val="Tahoma"/>
            <family val="2"/>
          </rPr>
          <t xml:space="preserve">
se tuercen tubos en enderezado pendientes por reprocesar</t>
        </r>
      </text>
    </comment>
    <comment ref="AA911" authorId="1" shapeId="0">
      <text>
        <r>
          <rPr>
            <b/>
            <sz val="9"/>
            <color indexed="81"/>
            <rFont val="Tahoma"/>
            <family val="2"/>
          </rPr>
          <t>mal corte grafico austenizado</t>
        </r>
      </text>
    </comment>
    <comment ref="AA918" authorId="5" shapeId="0">
      <text>
        <r>
          <rPr>
            <b/>
            <sz val="8"/>
            <color indexed="81"/>
            <rFont val="Tahoma"/>
            <family val="2"/>
          </rPr>
          <t>Problemas con el Blow station(Ajuste de altura) del soplador</t>
        </r>
        <r>
          <rPr>
            <sz val="8"/>
            <color indexed="81"/>
            <rFont val="Tahoma"/>
            <family val="2"/>
          </rPr>
          <t xml:space="preserve">
</t>
        </r>
      </text>
    </comment>
    <comment ref="AA919" authorId="5" shapeId="0">
      <text>
        <r>
          <rPr>
            <b/>
            <sz val="8"/>
            <color indexed="81"/>
            <rFont val="Tahoma"/>
            <family val="2"/>
          </rPr>
          <t>Problemas con el Blow station(Ajuste de altura) del soplador</t>
        </r>
        <r>
          <rPr>
            <sz val="8"/>
            <color indexed="81"/>
            <rFont val="Tahoma"/>
            <family val="2"/>
          </rPr>
          <t xml:space="preserve">
</t>
        </r>
      </text>
    </comment>
    <comment ref="AA928" authorId="5" shapeId="0">
      <text>
        <r>
          <rPr>
            <b/>
            <sz val="8"/>
            <color indexed="81"/>
            <rFont val="Tahoma"/>
            <family val="2"/>
          </rPr>
          <t>PEREZ M. Fredis      TENARIS:</t>
        </r>
        <r>
          <rPr>
            <sz val="8"/>
            <color indexed="81"/>
            <rFont val="Tahoma"/>
            <family val="2"/>
          </rPr>
          <t xml:space="preserve">
torcido por enderezado 
se reprocesa.</t>
        </r>
      </text>
    </comment>
    <comment ref="AA937" authorId="4" shapeId="0">
      <text>
        <r>
          <rPr>
            <b/>
            <sz val="9"/>
            <color indexed="81"/>
            <rFont val="Tahoma"/>
            <family val="2"/>
          </rPr>
          <t>ARRIETA C. Carlos G. TENARIS:</t>
        </r>
        <r>
          <rPr>
            <sz val="9"/>
            <color indexed="81"/>
            <rFont val="Tahoma"/>
            <family val="2"/>
          </rPr>
          <t xml:space="preserve">
1 tubo baja tempeartura generado por problemas con el walking beam salida Horno Austenizado.
QUEDA PENDIENTE POR REPROCESAR</t>
        </r>
      </text>
    </comment>
    <comment ref="AA938" authorId="4" shapeId="0">
      <text>
        <r>
          <rPr>
            <b/>
            <sz val="9"/>
            <color indexed="81"/>
            <rFont val="Tahoma"/>
            <family val="2"/>
          </rPr>
          <t>ARRIETA C. Carlos G. TENARIS:</t>
        </r>
        <r>
          <rPr>
            <sz val="9"/>
            <color indexed="81"/>
            <rFont val="Tahoma"/>
            <family val="2"/>
          </rPr>
          <t xml:space="preserve">
4 tubos por baja tempeartura generado por problemas con el walking beam salida Horno Austenizado.
QUEDA PENDIENTE POR REPROCESAR</t>
        </r>
      </text>
    </comment>
    <comment ref="AC938" authorId="4" shapeId="0">
      <text>
        <r>
          <rPr>
            <b/>
            <sz val="9"/>
            <color indexed="81"/>
            <rFont val="Tahoma"/>
            <family val="2"/>
          </rPr>
          <t>ARRIETA C. Carlos G. TENARIS:</t>
        </r>
        <r>
          <rPr>
            <sz val="9"/>
            <color indexed="81"/>
            <rFont val="Tahoma"/>
            <family val="2"/>
          </rPr>
          <t xml:space="preserve">
1 tubo rechazado TMT machucado por problemas con el walking beam salida Horno Austenizado. EE 99</t>
        </r>
      </text>
    </comment>
    <comment ref="AC939" authorId="4" shapeId="0">
      <text>
        <r>
          <rPr>
            <b/>
            <sz val="9"/>
            <color indexed="81"/>
            <rFont val="Tahoma"/>
            <family val="2"/>
          </rPr>
          <t>ARRIETA C. Carlos G. TENARIS:</t>
        </r>
        <r>
          <rPr>
            <sz val="9"/>
            <color indexed="81"/>
            <rFont val="Tahoma"/>
            <family val="2"/>
          </rPr>
          <t xml:space="preserve">
1 tubo rechazado TMT machucado por problemas con el walking beam salida Horno Austenizado. EE 99</t>
        </r>
      </text>
    </comment>
    <comment ref="Z941" authorId="0" shapeId="0">
      <text>
        <r>
          <rPr>
            <b/>
            <sz val="8"/>
            <color indexed="81"/>
            <rFont val="Tahoma"/>
            <family val="2"/>
          </rPr>
          <t>Achatados por la enderezadora por falta de aceite (se dispara)</t>
        </r>
        <r>
          <rPr>
            <sz val="8"/>
            <color indexed="81"/>
            <rFont val="Tahoma"/>
            <family val="2"/>
          </rPr>
          <t xml:space="preserve">
</t>
        </r>
      </text>
    </comment>
    <comment ref="Z951" authorId="5" shapeId="0">
      <text>
        <r>
          <rPr>
            <b/>
            <sz val="8"/>
            <color indexed="81"/>
            <rFont val="Tahoma"/>
            <family val="2"/>
          </rPr>
          <t>PEREZ M. Fredis      TENARIS:</t>
        </r>
        <r>
          <rPr>
            <sz val="8"/>
            <color indexed="81"/>
            <rFont val="Tahoma"/>
            <family val="2"/>
          </rPr>
          <t xml:space="preserve">
salen por baja temperatura austenizado
se mandan para agrup. Por cambio de diametro.</t>
        </r>
      </text>
    </comment>
    <comment ref="AA954" authorId="1" shapeId="0">
      <text>
        <r>
          <rPr>
            <b/>
            <sz val="9"/>
            <color indexed="81"/>
            <rFont val="Tahoma"/>
            <family val="2"/>
          </rPr>
          <t>CAMPO B. Carlos I.      TENARIS:</t>
        </r>
        <r>
          <rPr>
            <sz val="9"/>
            <color indexed="81"/>
            <rFont val="Tahoma"/>
            <family val="2"/>
          </rPr>
          <t xml:space="preserve">
torcidos despues de enderezado en el arranque.
REPROCESADOS EN EL LOTE 5544</t>
        </r>
      </text>
    </comment>
    <comment ref="Z962" authorId="0" shapeId="0">
      <text>
        <r>
          <rPr>
            <b/>
            <sz val="8"/>
            <color indexed="81"/>
            <rFont val="Tahoma"/>
            <family val="2"/>
          </rPr>
          <t>2 baja temperatura de Austenizado
2 torcido de enderezado</t>
        </r>
        <r>
          <rPr>
            <sz val="8"/>
            <color indexed="81"/>
            <rFont val="Tahoma"/>
            <family val="2"/>
          </rPr>
          <t xml:space="preserve">
</t>
        </r>
      </text>
    </comment>
    <comment ref="AA965" authorId="5" shapeId="0">
      <text>
        <r>
          <rPr>
            <b/>
            <sz val="8"/>
            <color indexed="81"/>
            <rFont val="Tahoma"/>
            <family val="2"/>
          </rPr>
          <t>PEREZ M. Fredis      TENARIS:</t>
        </r>
        <r>
          <rPr>
            <sz val="8"/>
            <color indexed="81"/>
            <rFont val="Tahoma"/>
            <family val="2"/>
          </rPr>
          <t xml:space="preserve">
baja temperatura  austenizado 
se reprocesan en el siguiente lote</t>
        </r>
      </text>
    </comment>
    <comment ref="AC965" authorId="5" shapeId="0">
      <text>
        <r>
          <rPr>
            <b/>
            <sz val="8"/>
            <color indexed="81"/>
            <rFont val="Tahoma"/>
            <family val="2"/>
          </rPr>
          <t>PEREZ M. Fredis      TENARIS:</t>
        </r>
        <r>
          <rPr>
            <sz val="8"/>
            <color indexed="81"/>
            <rFont val="Tahoma"/>
            <family val="2"/>
          </rPr>
          <t xml:space="preserve">
1 machucado a la salida austenizado por problemas con el Walkin beam</t>
        </r>
      </text>
    </comment>
    <comment ref="Z967" authorId="4" shapeId="0">
      <text>
        <r>
          <rPr>
            <b/>
            <sz val="9"/>
            <color indexed="81"/>
            <rFont val="Tahoma"/>
            <family val="2"/>
          </rPr>
          <t>ARRIETA C. Carlos G. TENARIS:</t>
        </r>
        <r>
          <rPr>
            <sz val="9"/>
            <color indexed="81"/>
            <rFont val="Tahoma"/>
            <family val="2"/>
          </rPr>
          <t xml:space="preserve">
Sale tubo sin pirometria de cabezal, por final de colada se envia a EE AA</t>
        </r>
      </text>
    </comment>
    <comment ref="AC974" authorId="5" shapeId="0">
      <text>
        <r>
          <rPr>
            <b/>
            <sz val="8"/>
            <color indexed="81"/>
            <rFont val="Tahoma"/>
            <family val="2"/>
          </rPr>
          <t>PEREZ M. Fredis      TENARIS:</t>
        </r>
        <r>
          <rPr>
            <sz val="8"/>
            <color indexed="81"/>
            <rFont val="Tahoma"/>
            <family val="2"/>
          </rPr>
          <t xml:space="preserve">
se pegan tubos a la entra temple torcidos al salir</t>
        </r>
      </text>
    </comment>
    <comment ref="AC976" authorId="5" shapeId="0">
      <text>
        <r>
          <rPr>
            <b/>
            <sz val="8"/>
            <color indexed="81"/>
            <rFont val="Tahoma"/>
            <family val="2"/>
          </rPr>
          <t>PEREZ M. Fredis      TENARIS:</t>
        </r>
        <r>
          <rPr>
            <sz val="8"/>
            <color indexed="81"/>
            <rFont val="Tahoma"/>
            <family val="2"/>
          </rPr>
          <t xml:space="preserve">
se pegan tubos a la entra temple torcidos al salir</t>
        </r>
      </text>
    </comment>
    <comment ref="AA981" authorId="4" shapeId="0">
      <text>
        <r>
          <rPr>
            <b/>
            <sz val="9"/>
            <color indexed="81"/>
            <rFont val="Tahoma"/>
            <family val="2"/>
          </rPr>
          <t>ARRIETA C. Carlos G. TENARIS:</t>
        </r>
        <r>
          <rPr>
            <sz val="9"/>
            <color indexed="81"/>
            <rFont val="Tahoma"/>
            <family val="2"/>
          </rPr>
          <t xml:space="preserve">
Tubo torcido despues de Enderezado.
SE REPROCESA EN EL LOTE 5929.</t>
        </r>
      </text>
    </comment>
    <comment ref="AA985" authorId="0" shapeId="0">
      <text>
        <r>
          <rPr>
            <b/>
            <sz val="8"/>
            <color indexed="81"/>
            <rFont val="Tahoma"/>
            <family val="2"/>
          </rPr>
          <t>Se disparan las bombas del Quench</t>
        </r>
        <r>
          <rPr>
            <sz val="8"/>
            <color indexed="81"/>
            <rFont val="Tahoma"/>
            <family val="2"/>
          </rPr>
          <t xml:space="preserve">
Se reprocesan</t>
        </r>
      </text>
    </comment>
    <comment ref="AC985" authorId="0" shapeId="0">
      <text>
        <r>
          <rPr>
            <b/>
            <sz val="8"/>
            <color indexed="81"/>
            <rFont val="Tahoma"/>
            <family val="2"/>
          </rPr>
          <t>Marcados por el Walking Beam del horno de Austenizado</t>
        </r>
      </text>
    </comment>
    <comment ref="AA986" authorId="0" shapeId="0">
      <text>
        <r>
          <rPr>
            <b/>
            <sz val="8"/>
            <color indexed="81"/>
            <rFont val="Tahoma"/>
            <family val="2"/>
          </rPr>
          <t>Se disparan las bombas del Quench</t>
        </r>
        <r>
          <rPr>
            <sz val="8"/>
            <color indexed="81"/>
            <rFont val="Tahoma"/>
            <family val="2"/>
          </rPr>
          <t xml:space="preserve">
se reprocesan 2</t>
        </r>
      </text>
    </comment>
    <comment ref="AB986" authorId="0" shapeId="0">
      <text>
        <r>
          <rPr>
            <b/>
            <sz val="8"/>
            <color indexed="81"/>
            <rFont val="Tahoma"/>
            <family val="2"/>
          </rPr>
          <t>Sobrepermanencia de Austenizado:
Del #185 al #200</t>
        </r>
      </text>
    </comment>
    <comment ref="AC986" authorId="0" shapeId="0">
      <text>
        <r>
          <rPr>
            <b/>
            <sz val="8"/>
            <color indexed="81"/>
            <rFont val="Tahoma"/>
            <family val="2"/>
          </rPr>
          <t>Marcados por el Walking Beam del horno de Austenizado</t>
        </r>
      </text>
    </comment>
    <comment ref="Z987" authorId="5" shapeId="0">
      <text>
        <r>
          <rPr>
            <b/>
            <sz val="8"/>
            <color indexed="81"/>
            <rFont val="Tahoma"/>
            <family val="2"/>
          </rPr>
          <t xml:space="preserve">   sin pirometria enderezado</t>
        </r>
        <r>
          <rPr>
            <sz val="8"/>
            <color indexed="81"/>
            <rFont val="Tahoma"/>
            <family val="2"/>
          </rPr>
          <t xml:space="preserve">
sin reprocesar</t>
        </r>
      </text>
    </comment>
    <comment ref="AC995" authorId="0" shapeId="0">
      <text>
        <r>
          <rPr>
            <sz val="8"/>
            <color indexed="81"/>
            <rFont val="Tahoma"/>
            <family val="2"/>
          </rPr>
          <t xml:space="preserve">torcido por el brazo rotante de la mesa de inspeccion salida TT4
</t>
        </r>
      </text>
    </comment>
    <comment ref="AC999" authorId="1" shapeId="0">
      <text>
        <r>
          <rPr>
            <b/>
            <sz val="9"/>
            <color indexed="81"/>
            <rFont val="Tahoma"/>
            <family val="2"/>
          </rPr>
          <t>CAMPO B. Carlos I.      TENARIS:</t>
        </r>
        <r>
          <rPr>
            <sz val="9"/>
            <color indexed="81"/>
            <rFont val="Tahoma"/>
            <family val="2"/>
          </rPr>
          <t xml:space="preserve">
Se pegan 2 tubos en ultimo  poket horno austenizado</t>
        </r>
      </text>
    </comment>
    <comment ref="AC1005" authorId="1" shapeId="0">
      <text>
        <r>
          <rPr>
            <b/>
            <sz val="9"/>
            <color indexed="81"/>
            <rFont val="Tahoma"/>
            <family val="2"/>
          </rPr>
          <t>CAMPO B. Carlos I.      TENARIS:</t>
        </r>
        <r>
          <rPr>
            <sz val="9"/>
            <color indexed="81"/>
            <rFont val="Tahoma"/>
            <family val="2"/>
          </rPr>
          <t xml:space="preserve">
Se pegan 2 tubos en ultimo  poket horno austenizado</t>
        </r>
      </text>
    </comment>
    <comment ref="Z1006" authorId="1" shapeId="0">
      <text>
        <r>
          <rPr>
            <b/>
            <sz val="9"/>
            <color indexed="81"/>
            <rFont val="Tahoma"/>
            <family val="2"/>
          </rPr>
          <t>CAMPO B. Carlos I.      TENARIS:</t>
        </r>
        <r>
          <rPr>
            <sz val="9"/>
            <color indexed="81"/>
            <rFont val="Tahoma"/>
            <family val="2"/>
          </rPr>
          <t xml:space="preserve">
Se pegan 2 tubos en ultimo  poket horno austenizado</t>
        </r>
      </text>
    </comment>
    <comment ref="AC1006" authorId="1" shapeId="0">
      <text>
        <r>
          <rPr>
            <b/>
            <sz val="9"/>
            <color indexed="81"/>
            <rFont val="Tahoma"/>
            <family val="2"/>
          </rPr>
          <t>CAMPO B. Carlos I.      TENARIS:</t>
        </r>
        <r>
          <rPr>
            <sz val="9"/>
            <color indexed="81"/>
            <rFont val="Tahoma"/>
            <family val="2"/>
          </rPr>
          <t xml:space="preserve">
Se pegan 2 tubos en ultimo  poket horno austenizado</t>
        </r>
      </text>
    </comment>
    <comment ref="Z1007" authorId="0" shapeId="0">
      <text>
        <r>
          <rPr>
            <b/>
            <sz val="8"/>
            <color indexed="81"/>
            <rFont val="Tahoma"/>
            <family val="2"/>
          </rPr>
          <t>Se frena en el quench</t>
        </r>
      </text>
    </comment>
    <comment ref="Z1009" authorId="0" shapeId="0">
      <text>
        <r>
          <rPr>
            <b/>
            <sz val="8"/>
            <color indexed="81"/>
            <rFont val="Tahoma"/>
            <family val="2"/>
          </rPr>
          <t>Se frena en el quench</t>
        </r>
      </text>
    </comment>
    <comment ref="Z1010" authorId="0" shapeId="0">
      <text>
        <r>
          <rPr>
            <b/>
            <sz val="8"/>
            <color indexed="81"/>
            <rFont val="Tahoma"/>
            <family val="2"/>
          </rPr>
          <t>Se frena en el quench</t>
        </r>
      </text>
    </comment>
    <comment ref="AA1011" authorId="0" shapeId="0">
      <text>
        <r>
          <rPr>
            <b/>
            <sz val="8"/>
            <color indexed="81"/>
            <rFont val="Tahoma"/>
            <family val="2"/>
          </rPr>
          <t>Se frena en el quench
Se reprocesa en el siguiente lote</t>
        </r>
      </text>
    </comment>
    <comment ref="Z1013" authorId="0" shapeId="0">
      <text>
        <r>
          <rPr>
            <b/>
            <sz val="8"/>
            <color indexed="81"/>
            <rFont val="Tahoma"/>
            <family val="2"/>
          </rPr>
          <t>Se frena en el quench</t>
        </r>
      </text>
    </comment>
    <comment ref="Z1039" authorId="0" shapeId="0">
      <text>
        <r>
          <rPr>
            <b/>
            <sz val="8"/>
            <color indexed="81"/>
            <rFont val="Tahoma"/>
            <family val="2"/>
          </rPr>
          <t>Se frena en el quench</t>
        </r>
      </text>
    </comment>
    <comment ref="Z1040" authorId="0" shapeId="0">
      <text>
        <r>
          <rPr>
            <b/>
            <sz val="8"/>
            <color indexed="81"/>
            <rFont val="Tahoma"/>
            <family val="2"/>
          </rPr>
          <t>Se frena en el quench</t>
        </r>
      </text>
    </comment>
    <comment ref="Z1041" authorId="0" shapeId="0">
      <text>
        <r>
          <rPr>
            <b/>
            <sz val="8"/>
            <color indexed="81"/>
            <rFont val="Tahoma"/>
            <family val="2"/>
          </rPr>
          <t>Se frena en el quench</t>
        </r>
      </text>
    </comment>
    <comment ref="AC1045" authorId="5" shapeId="0">
      <text>
        <r>
          <rPr>
            <sz val="8"/>
            <color indexed="81"/>
            <rFont val="Tahoma"/>
            <family val="2"/>
          </rPr>
          <t xml:space="preserve">Se frenan en el quench
</t>
        </r>
      </text>
    </comment>
    <comment ref="Z1047" authorId="4" shapeId="0">
      <text>
        <r>
          <rPr>
            <b/>
            <sz val="9"/>
            <color indexed="81"/>
            <rFont val="Tahoma"/>
            <family val="2"/>
          </rPr>
          <t>ARRIETA C. Carlos G. TENARIS:</t>
        </r>
        <r>
          <rPr>
            <sz val="9"/>
            <color indexed="81"/>
            <rFont val="Tahoma"/>
            <family val="2"/>
          </rPr>
          <t xml:space="preserve">
Torcido por Enderezado, se va a falla placa 5 queda en canal de salida, final de colada se envia a EE AA</t>
        </r>
      </text>
    </comment>
    <comment ref="AA1062" authorId="3" shapeId="0">
      <text>
        <r>
          <rPr>
            <b/>
            <sz val="9"/>
            <color indexed="81"/>
            <rFont val="Tahoma"/>
            <family val="2"/>
          </rPr>
          <t>ACEVEDO M. Fabian    TENARIS:</t>
        </r>
        <r>
          <rPr>
            <sz val="9"/>
            <color indexed="81"/>
            <rFont val="Tahoma"/>
            <family val="2"/>
          </rPr>
          <t xml:space="preserve">
Sp austenizado corto en sensor de entrad revenido</t>
        </r>
      </text>
    </comment>
    <comment ref="Z1063" authorId="1" shapeId="0">
      <text>
        <r>
          <rPr>
            <b/>
            <sz val="9"/>
            <color indexed="81"/>
            <rFont val="Tahoma"/>
            <family val="2"/>
          </rPr>
          <t>CAMPO B. Carlos I.      TENARIS:</t>
        </r>
        <r>
          <rPr>
            <sz val="9"/>
            <color indexed="81"/>
            <rFont val="Tahoma"/>
            <family val="2"/>
          </rPr>
          <t xml:space="preserve">
2 tubos baja temperatura por quedar frenado frente del pirometro salid horno austenizado pendientes reprocesar
</t>
        </r>
      </text>
    </comment>
    <comment ref="AA1063" authorId="1" shapeId="0">
      <text>
        <r>
          <rPr>
            <b/>
            <sz val="9"/>
            <color indexed="81"/>
            <rFont val="Tahoma"/>
            <family val="2"/>
          </rPr>
          <t>CAMPO B. Carlos I.      TENARIS:</t>
        </r>
        <r>
          <rPr>
            <sz val="9"/>
            <color indexed="81"/>
            <rFont val="Tahoma"/>
            <family val="2"/>
          </rPr>
          <t xml:space="preserve">
2 tubos Sp austenizado corto en sensor de entrad revenido
</t>
        </r>
      </text>
    </comment>
    <comment ref="V1065" authorId="0" shapeId="0">
      <text>
        <r>
          <rPr>
            <b/>
            <sz val="8"/>
            <color indexed="81"/>
            <rFont val="Tahoma"/>
            <family val="2"/>
          </rPr>
          <t>X9</t>
        </r>
      </text>
    </comment>
    <comment ref="O1071" authorId="0" shapeId="0">
      <text>
        <r>
          <rPr>
            <b/>
            <sz val="8"/>
            <color indexed="81"/>
            <rFont val="Tahoma"/>
            <family val="2"/>
          </rPr>
          <t>X9</t>
        </r>
        <r>
          <rPr>
            <sz val="8"/>
            <color indexed="81"/>
            <rFont val="Tahoma"/>
            <family val="2"/>
          </rPr>
          <t xml:space="preserve">
</t>
        </r>
      </text>
    </comment>
    <comment ref="V1071" authorId="0" shapeId="0">
      <text>
        <r>
          <rPr>
            <b/>
            <sz val="8"/>
            <color indexed="81"/>
            <rFont val="Tahoma"/>
            <family val="2"/>
          </rPr>
          <t>X9</t>
        </r>
        <r>
          <rPr>
            <sz val="8"/>
            <color indexed="81"/>
            <rFont val="Tahoma"/>
            <family val="2"/>
          </rPr>
          <t xml:space="preserve">
</t>
        </r>
      </text>
    </comment>
    <comment ref="V1072" authorId="0" shapeId="0">
      <text>
        <r>
          <rPr>
            <b/>
            <sz val="8"/>
            <color indexed="81"/>
            <rFont val="Tahoma"/>
            <family val="2"/>
          </rPr>
          <t>X9</t>
        </r>
        <r>
          <rPr>
            <sz val="8"/>
            <color indexed="81"/>
            <rFont val="Tahoma"/>
            <family val="2"/>
          </rPr>
          <t xml:space="preserve">
</t>
        </r>
      </text>
    </comment>
    <comment ref="V1073" authorId="0" shapeId="0">
      <text>
        <r>
          <rPr>
            <b/>
            <sz val="8"/>
            <color indexed="81"/>
            <rFont val="Tahoma"/>
            <family val="2"/>
          </rPr>
          <t>X9</t>
        </r>
        <r>
          <rPr>
            <sz val="8"/>
            <color indexed="81"/>
            <rFont val="Tahoma"/>
            <family val="2"/>
          </rPr>
          <t xml:space="preserve">
</t>
        </r>
      </text>
    </comment>
    <comment ref="Z1073" authorId="3" shapeId="0">
      <text>
        <r>
          <rPr>
            <b/>
            <sz val="9"/>
            <color indexed="81"/>
            <rFont val="Tahoma"/>
            <family val="2"/>
          </rPr>
          <t>ACEVEDO M. Fabian    TENARIS:</t>
        </r>
        <r>
          <rPr>
            <sz val="9"/>
            <color indexed="81"/>
            <rFont val="Tahoma"/>
            <family val="2"/>
          </rPr>
          <t xml:space="preserve">
se frena en el quench </t>
        </r>
      </text>
    </comment>
    <comment ref="AA1074" authorId="3" shapeId="0">
      <text>
        <r>
          <rPr>
            <b/>
            <sz val="9"/>
            <color indexed="81"/>
            <rFont val="Tahoma"/>
            <family val="2"/>
          </rPr>
          <t>ACEVEDO M. Fabian    TENARIS:</t>
        </r>
        <r>
          <rPr>
            <sz val="9"/>
            <color indexed="81"/>
            <rFont val="Tahoma"/>
            <family val="2"/>
          </rPr>
          <t xml:space="preserve">
se frenan en el quench.
SE REPROCESAN AL FINAL DEL LOTE </t>
        </r>
      </text>
    </comment>
    <comment ref="R1083" authorId="0" shapeId="0">
      <text>
        <r>
          <rPr>
            <b/>
            <sz val="8"/>
            <color indexed="81"/>
            <rFont val="Tahoma"/>
            <family val="2"/>
          </rPr>
          <t>X9</t>
        </r>
      </text>
    </comment>
    <comment ref="V1083" authorId="0" shapeId="0">
      <text>
        <r>
          <rPr>
            <b/>
            <sz val="8"/>
            <color indexed="81"/>
            <rFont val="Tahoma"/>
            <family val="2"/>
          </rPr>
          <t>X9</t>
        </r>
      </text>
    </comment>
    <comment ref="Z1084" authorId="4" shapeId="0">
      <text>
        <r>
          <rPr>
            <b/>
            <sz val="9"/>
            <color indexed="81"/>
            <rFont val="Tahoma"/>
            <family val="2"/>
          </rPr>
          <t>ARRIETA C. Carlos G. TENARIS:</t>
        </r>
        <r>
          <rPr>
            <sz val="9"/>
            <color indexed="81"/>
            <rFont val="Tahoma"/>
            <family val="2"/>
          </rPr>
          <t xml:space="preserve">
Se frenan en la via rodillo del Quench, salen BT.
Pro final de colada se envian EE AA</t>
        </r>
      </text>
    </comment>
    <comment ref="V1086" authorId="0" shapeId="0">
      <text>
        <r>
          <rPr>
            <b/>
            <sz val="8"/>
            <color indexed="81"/>
            <rFont val="Tahoma"/>
            <family val="2"/>
          </rPr>
          <t>X9</t>
        </r>
      </text>
    </comment>
    <comment ref="D1092" authorId="0" shapeId="0">
      <text>
        <r>
          <rPr>
            <b/>
            <sz val="8"/>
            <color indexed="81"/>
            <rFont val="Tahoma"/>
            <family val="2"/>
          </rPr>
          <t>Prueba</t>
        </r>
      </text>
    </comment>
    <comment ref="AA1092" authorId="3" shapeId="0">
      <text>
        <r>
          <rPr>
            <b/>
            <sz val="9"/>
            <color indexed="81"/>
            <rFont val="Tahoma"/>
            <family val="2"/>
          </rPr>
          <t>ACEVEDO M. Fabian    TENARIS:</t>
        </r>
        <r>
          <rPr>
            <sz val="9"/>
            <color indexed="81"/>
            <rFont val="Tahoma"/>
            <family val="2"/>
          </rPr>
          <t xml:space="preserve">
salen pegados por cabezal</t>
        </r>
      </text>
    </comment>
    <comment ref="AA1094" authorId="3" shapeId="0">
      <text>
        <r>
          <rPr>
            <sz val="9"/>
            <color indexed="81"/>
            <rFont val="Tahoma"/>
            <family val="2"/>
          </rPr>
          <t>salen pegados por cabezal se reprocesan en el mismo lote</t>
        </r>
      </text>
    </comment>
    <comment ref="AA1109" authorId="3" shapeId="0">
      <text>
        <r>
          <rPr>
            <b/>
            <sz val="9"/>
            <color indexed="81"/>
            <rFont val="Tahoma"/>
            <family val="2"/>
          </rPr>
          <t>ACEVEDO M. Fabian    TENARIS:</t>
        </r>
        <r>
          <rPr>
            <sz val="9"/>
            <color indexed="81"/>
            <rFont val="Tahoma"/>
            <family val="2"/>
          </rPr>
          <t xml:space="preserve">
bajatemperatura de austenizad y S,P revenido.
SE REPROCESAN EN EL MISMO LOTE</t>
        </r>
      </text>
    </comment>
    <comment ref="AA1114" authorId="0" shapeId="0">
      <text>
        <r>
          <rPr>
            <b/>
            <sz val="8"/>
            <color indexed="81"/>
            <rFont val="Tahoma"/>
            <family val="2"/>
          </rPr>
          <t>Falla propiedades mecanicas</t>
        </r>
        <r>
          <rPr>
            <sz val="8"/>
            <color indexed="81"/>
            <rFont val="Tahoma"/>
            <family val="2"/>
          </rPr>
          <t xml:space="preserve">
</t>
        </r>
      </text>
    </comment>
    <comment ref="Z1140" authorId="0" shapeId="0">
      <text>
        <r>
          <rPr>
            <sz val="8"/>
            <color indexed="81"/>
            <rFont val="Tahoma"/>
            <family val="2"/>
          </rPr>
          <t xml:space="preserve">Se frena en los cabezales por problemas con la leva  A1CLS03
</t>
        </r>
      </text>
    </comment>
    <comment ref="AA1146" authorId="4" shapeId="0">
      <text>
        <r>
          <rPr>
            <b/>
            <sz val="9"/>
            <color indexed="81"/>
            <rFont val="Tahoma"/>
            <family val="2"/>
          </rPr>
          <t>ARRIETA C. Carlos G. TENARIS:</t>
        </r>
        <r>
          <rPr>
            <sz val="9"/>
            <color indexed="81"/>
            <rFont val="Tahoma"/>
            <family val="2"/>
          </rPr>
          <t xml:space="preserve">
Problemas con los HANDSHAKES salen con problemas de pirometrias.
REPROCESADOS EN EL LOTE 7486</t>
        </r>
      </text>
    </comment>
    <comment ref="F1158" authorId="4" shapeId="0">
      <text>
        <r>
          <rPr>
            <sz val="9"/>
            <color indexed="81"/>
            <rFont val="Tahoma"/>
            <family val="2"/>
          </rPr>
          <t xml:space="preserve">REPROCESO DEL LOTE 7477
</t>
        </r>
      </text>
    </comment>
    <comment ref="Z1164" authorId="1" shapeId="0">
      <text>
        <r>
          <rPr>
            <b/>
            <sz val="9"/>
            <color indexed="81"/>
            <rFont val="Tahoma"/>
            <family val="2"/>
          </rPr>
          <t>CAMPO B. Carlos I.      TENARIS:</t>
        </r>
        <r>
          <rPr>
            <sz val="9"/>
            <color indexed="81"/>
            <rFont val="Tahoma"/>
            <family val="2"/>
          </rPr>
          <t xml:space="preserve">
Baja temperatura de hornoaustenizado por de tenerse la via rodillo 6 de cabezales.</t>
        </r>
      </text>
    </comment>
    <comment ref="Z1173" authorId="1" shapeId="0">
      <text>
        <r>
          <rPr>
            <b/>
            <sz val="9"/>
            <color indexed="81"/>
            <rFont val="Tahoma"/>
            <family val="2"/>
          </rPr>
          <t>CAMPO B. Carlos I.      TENARIS:</t>
        </r>
        <r>
          <rPr>
            <sz val="9"/>
            <color indexed="81"/>
            <rFont val="Tahoma"/>
            <family val="2"/>
          </rPr>
          <t xml:space="preserve">
Baja temperatura de hornoaustenizado por de tenerse la via rodillo 6 de cabezales.</t>
        </r>
      </text>
    </comment>
    <comment ref="Z1174" authorId="1" shapeId="0">
      <text>
        <r>
          <rPr>
            <b/>
            <sz val="9"/>
            <color indexed="81"/>
            <rFont val="Tahoma"/>
            <family val="2"/>
          </rPr>
          <t>CAMPO B. Carlos I.      TENARIS:</t>
        </r>
        <r>
          <rPr>
            <sz val="9"/>
            <color indexed="81"/>
            <rFont val="Tahoma"/>
            <family val="2"/>
          </rPr>
          <t xml:space="preserve">
baja temperatura de austenizado por presin de agua de rodillos </t>
        </r>
      </text>
    </comment>
    <comment ref="O1188" authorId="0" shapeId="0">
      <text>
        <r>
          <rPr>
            <b/>
            <sz val="8"/>
            <color indexed="81"/>
            <rFont val="Tahoma"/>
            <family val="2"/>
          </rPr>
          <t>X9</t>
        </r>
      </text>
    </comment>
    <comment ref="V1188" authorId="0" shapeId="0">
      <text>
        <r>
          <rPr>
            <b/>
            <sz val="8"/>
            <color indexed="81"/>
            <rFont val="Tahoma"/>
            <family val="2"/>
          </rPr>
          <t>X9</t>
        </r>
      </text>
    </comment>
    <comment ref="R1189" authorId="0" shapeId="0">
      <text>
        <r>
          <rPr>
            <b/>
            <sz val="8"/>
            <color indexed="81"/>
            <rFont val="Tahoma"/>
            <family val="2"/>
          </rPr>
          <t>X9</t>
        </r>
      </text>
    </comment>
    <comment ref="V1190" authorId="0" shapeId="0">
      <text>
        <r>
          <rPr>
            <b/>
            <sz val="8"/>
            <color indexed="81"/>
            <rFont val="Tahoma"/>
            <family val="2"/>
          </rPr>
          <t>X9</t>
        </r>
      </text>
    </comment>
    <comment ref="O1191" authorId="0" shapeId="0">
      <text>
        <r>
          <rPr>
            <b/>
            <sz val="8"/>
            <color indexed="81"/>
            <rFont val="Tahoma"/>
            <family val="2"/>
          </rPr>
          <t>X9</t>
        </r>
      </text>
    </comment>
    <comment ref="R1191" authorId="0" shapeId="0">
      <text>
        <r>
          <rPr>
            <b/>
            <sz val="8"/>
            <color indexed="81"/>
            <rFont val="Tahoma"/>
            <family val="2"/>
          </rPr>
          <t>X9</t>
        </r>
      </text>
    </comment>
    <comment ref="V1191" authorId="0" shapeId="0">
      <text>
        <r>
          <rPr>
            <b/>
            <sz val="8"/>
            <color indexed="81"/>
            <rFont val="Tahoma"/>
            <family val="2"/>
          </rPr>
          <t>X9</t>
        </r>
      </text>
    </comment>
    <comment ref="Z1191" authorId="0" shapeId="0">
      <text>
        <r>
          <rPr>
            <b/>
            <sz val="8"/>
            <color indexed="81"/>
            <rFont val="Tahoma"/>
            <family val="2"/>
          </rPr>
          <t>LAMBRANO R. Osbaldo E.       TENARIS:</t>
        </r>
        <r>
          <rPr>
            <sz val="8"/>
            <color indexed="81"/>
            <rFont val="Tahoma"/>
            <family val="2"/>
          </rPr>
          <t xml:space="preserve">
Se frena en el conveyor del Quench</t>
        </r>
      </text>
    </comment>
    <comment ref="V1196" authorId="0" shapeId="0">
      <text>
        <r>
          <rPr>
            <b/>
            <sz val="8"/>
            <color indexed="81"/>
            <rFont val="Tahoma"/>
            <family val="2"/>
          </rPr>
          <t>X9</t>
        </r>
        <r>
          <rPr>
            <sz val="8"/>
            <color indexed="81"/>
            <rFont val="Tahoma"/>
            <family val="2"/>
          </rPr>
          <t xml:space="preserve">
</t>
        </r>
      </text>
    </comment>
    <comment ref="R1199" authorId="0" shapeId="0">
      <text>
        <r>
          <rPr>
            <b/>
            <sz val="8"/>
            <color indexed="81"/>
            <rFont val="Tahoma"/>
            <family val="2"/>
          </rPr>
          <t>X9</t>
        </r>
      </text>
    </comment>
    <comment ref="V1199" authorId="0" shapeId="0">
      <text>
        <r>
          <rPr>
            <b/>
            <sz val="8"/>
            <color indexed="81"/>
            <rFont val="Tahoma"/>
            <family val="2"/>
          </rPr>
          <t>X9</t>
        </r>
        <r>
          <rPr>
            <sz val="8"/>
            <color indexed="81"/>
            <rFont val="Tahoma"/>
            <family val="2"/>
          </rPr>
          <t xml:space="preserve">
</t>
        </r>
      </text>
    </comment>
    <comment ref="Z1201" authorId="0" shapeId="0">
      <text>
        <r>
          <rPr>
            <b/>
            <sz val="8"/>
            <color indexed="81"/>
            <rFont val="Tahoma"/>
            <family val="2"/>
          </rPr>
          <t>LAMBRANO R. Osbaldo E.       TENARIS:</t>
        </r>
        <r>
          <rPr>
            <sz val="8"/>
            <color indexed="81"/>
            <rFont val="Tahoma"/>
            <family val="2"/>
          </rPr>
          <t xml:space="preserve">
Falla gimnasia de la enderezadora y lo achata</t>
        </r>
      </text>
    </comment>
    <comment ref="Z1202" authorId="0" shapeId="0">
      <text>
        <r>
          <rPr>
            <b/>
            <sz val="8"/>
            <color indexed="81"/>
            <rFont val="Tahoma"/>
            <family val="2"/>
          </rPr>
          <t>LAMBRANO R. Osbaldo E.       TENARIS:</t>
        </r>
        <r>
          <rPr>
            <sz val="8"/>
            <color indexed="81"/>
            <rFont val="Tahoma"/>
            <family val="2"/>
          </rPr>
          <t xml:space="preserve">
Baja piormetria de austenizado</t>
        </r>
      </text>
    </comment>
    <comment ref="O1205" authorId="4" shapeId="0">
      <text>
        <r>
          <rPr>
            <b/>
            <sz val="12"/>
            <color indexed="81"/>
            <rFont val="Tahoma"/>
            <family val="2"/>
          </rPr>
          <t>X9</t>
        </r>
        <r>
          <rPr>
            <sz val="9"/>
            <color indexed="81"/>
            <rFont val="Tahoma"/>
            <family val="2"/>
          </rPr>
          <t xml:space="preserve">
</t>
        </r>
      </text>
    </comment>
    <comment ref="R1205" authorId="4" shapeId="0">
      <text>
        <r>
          <rPr>
            <b/>
            <sz val="12"/>
            <color indexed="81"/>
            <rFont val="Tahoma"/>
            <family val="2"/>
          </rPr>
          <t>X9</t>
        </r>
        <r>
          <rPr>
            <sz val="9"/>
            <color indexed="81"/>
            <rFont val="Tahoma"/>
            <family val="2"/>
          </rPr>
          <t xml:space="preserve">
</t>
        </r>
      </text>
    </comment>
    <comment ref="V1205" authorId="4" shapeId="0">
      <text>
        <r>
          <rPr>
            <b/>
            <sz val="12"/>
            <color indexed="81"/>
            <rFont val="Tahoma"/>
            <family val="2"/>
          </rPr>
          <t>X9</t>
        </r>
        <r>
          <rPr>
            <sz val="9"/>
            <color indexed="81"/>
            <rFont val="Tahoma"/>
            <family val="2"/>
          </rPr>
          <t xml:space="preserve">
</t>
        </r>
      </text>
    </comment>
    <comment ref="R1207" authorId="4" shapeId="0">
      <text>
        <r>
          <rPr>
            <b/>
            <sz val="12"/>
            <color indexed="81"/>
            <rFont val="Tahoma"/>
            <family val="2"/>
          </rPr>
          <t>X9</t>
        </r>
        <r>
          <rPr>
            <sz val="9"/>
            <color indexed="81"/>
            <rFont val="Tahoma"/>
            <family val="2"/>
          </rPr>
          <t xml:space="preserve">
</t>
        </r>
      </text>
    </comment>
    <comment ref="V1207" authorId="4" shapeId="0">
      <text>
        <r>
          <rPr>
            <b/>
            <sz val="12"/>
            <color indexed="81"/>
            <rFont val="Tahoma"/>
            <family val="2"/>
          </rPr>
          <t>X9</t>
        </r>
        <r>
          <rPr>
            <sz val="9"/>
            <color indexed="81"/>
            <rFont val="Tahoma"/>
            <family val="2"/>
          </rPr>
          <t xml:space="preserve">
</t>
        </r>
      </text>
    </comment>
    <comment ref="R1208" authorId="4" shapeId="0">
      <text>
        <r>
          <rPr>
            <b/>
            <sz val="12"/>
            <color indexed="81"/>
            <rFont val="Tahoma"/>
            <family val="2"/>
          </rPr>
          <t>X9</t>
        </r>
        <r>
          <rPr>
            <sz val="9"/>
            <color indexed="81"/>
            <rFont val="Tahoma"/>
            <family val="2"/>
          </rPr>
          <t xml:space="preserve">
</t>
        </r>
      </text>
    </comment>
    <comment ref="V1208" authorId="4" shapeId="0">
      <text>
        <r>
          <rPr>
            <b/>
            <sz val="12"/>
            <color indexed="81"/>
            <rFont val="Tahoma"/>
            <family val="2"/>
          </rPr>
          <t>X9</t>
        </r>
        <r>
          <rPr>
            <sz val="9"/>
            <color indexed="81"/>
            <rFont val="Tahoma"/>
            <family val="2"/>
          </rPr>
          <t xml:space="preserve">
</t>
        </r>
      </text>
    </comment>
    <comment ref="O1209" authorId="4" shapeId="0">
      <text>
        <r>
          <rPr>
            <b/>
            <sz val="12"/>
            <color indexed="81"/>
            <rFont val="Tahoma"/>
            <family val="2"/>
          </rPr>
          <t>X9</t>
        </r>
        <r>
          <rPr>
            <sz val="9"/>
            <color indexed="81"/>
            <rFont val="Tahoma"/>
            <family val="2"/>
          </rPr>
          <t xml:space="preserve">
</t>
        </r>
      </text>
    </comment>
    <comment ref="R1209" authorId="4" shapeId="0">
      <text>
        <r>
          <rPr>
            <b/>
            <sz val="12"/>
            <color indexed="81"/>
            <rFont val="Tahoma"/>
            <family val="2"/>
          </rPr>
          <t>X9</t>
        </r>
        <r>
          <rPr>
            <sz val="9"/>
            <color indexed="81"/>
            <rFont val="Tahoma"/>
            <family val="2"/>
          </rPr>
          <t xml:space="preserve">
</t>
        </r>
      </text>
    </comment>
    <comment ref="V1209" authorId="4" shapeId="0">
      <text>
        <r>
          <rPr>
            <b/>
            <sz val="12"/>
            <color indexed="81"/>
            <rFont val="Tahoma"/>
            <family val="2"/>
          </rPr>
          <t>X9</t>
        </r>
        <r>
          <rPr>
            <sz val="9"/>
            <color indexed="81"/>
            <rFont val="Tahoma"/>
            <family val="2"/>
          </rPr>
          <t xml:space="preserve">
</t>
        </r>
      </text>
    </comment>
    <comment ref="R1210" authorId="4" shapeId="0">
      <text>
        <r>
          <rPr>
            <b/>
            <sz val="12"/>
            <color indexed="81"/>
            <rFont val="Tahoma"/>
            <family val="2"/>
          </rPr>
          <t>X9</t>
        </r>
        <r>
          <rPr>
            <sz val="9"/>
            <color indexed="81"/>
            <rFont val="Tahoma"/>
            <family val="2"/>
          </rPr>
          <t xml:space="preserve">
</t>
        </r>
      </text>
    </comment>
    <comment ref="R1211" authorId="4" shapeId="0">
      <text>
        <r>
          <rPr>
            <b/>
            <sz val="12"/>
            <color indexed="81"/>
            <rFont val="Tahoma"/>
            <family val="2"/>
          </rPr>
          <t>X9</t>
        </r>
        <r>
          <rPr>
            <sz val="9"/>
            <color indexed="81"/>
            <rFont val="Tahoma"/>
            <family val="2"/>
          </rPr>
          <t xml:space="preserve">
</t>
        </r>
      </text>
    </comment>
    <comment ref="R1212" authorId="4" shapeId="0">
      <text>
        <r>
          <rPr>
            <b/>
            <sz val="12"/>
            <color indexed="81"/>
            <rFont val="Tahoma"/>
            <family val="2"/>
          </rPr>
          <t>X9</t>
        </r>
        <r>
          <rPr>
            <sz val="9"/>
            <color indexed="81"/>
            <rFont val="Tahoma"/>
            <family val="2"/>
          </rPr>
          <t xml:space="preserve">
</t>
        </r>
      </text>
    </comment>
    <comment ref="O1215" authorId="4" shapeId="0">
      <text>
        <r>
          <rPr>
            <b/>
            <sz val="12"/>
            <color indexed="81"/>
            <rFont val="Tahoma"/>
            <family val="2"/>
          </rPr>
          <t>X9</t>
        </r>
        <r>
          <rPr>
            <sz val="9"/>
            <color indexed="81"/>
            <rFont val="Tahoma"/>
            <family val="2"/>
          </rPr>
          <t xml:space="preserve">
</t>
        </r>
      </text>
    </comment>
    <comment ref="V1215" authorId="4" shapeId="0">
      <text>
        <r>
          <rPr>
            <b/>
            <sz val="12"/>
            <color indexed="81"/>
            <rFont val="Tahoma"/>
            <family val="2"/>
          </rPr>
          <t>X9</t>
        </r>
        <r>
          <rPr>
            <sz val="9"/>
            <color indexed="81"/>
            <rFont val="Tahoma"/>
            <family val="2"/>
          </rPr>
          <t xml:space="preserve">
</t>
        </r>
      </text>
    </comment>
    <comment ref="R1216" authorId="4" shapeId="0">
      <text>
        <r>
          <rPr>
            <b/>
            <sz val="12"/>
            <color indexed="81"/>
            <rFont val="Tahoma"/>
            <family val="2"/>
          </rPr>
          <t>X9</t>
        </r>
        <r>
          <rPr>
            <sz val="9"/>
            <color indexed="81"/>
            <rFont val="Tahoma"/>
            <family val="2"/>
          </rPr>
          <t xml:space="preserve">
</t>
        </r>
      </text>
    </comment>
    <comment ref="V1217" authorId="4" shapeId="0">
      <text>
        <r>
          <rPr>
            <b/>
            <sz val="12"/>
            <color indexed="81"/>
            <rFont val="Tahoma"/>
            <family val="2"/>
          </rPr>
          <t>X9</t>
        </r>
        <r>
          <rPr>
            <sz val="9"/>
            <color indexed="81"/>
            <rFont val="Tahoma"/>
            <family val="2"/>
          </rPr>
          <t xml:space="preserve">
</t>
        </r>
      </text>
    </comment>
    <comment ref="V1218" authorId="4" shapeId="0">
      <text>
        <r>
          <rPr>
            <b/>
            <sz val="12"/>
            <color indexed="81"/>
            <rFont val="Tahoma"/>
            <family val="2"/>
          </rPr>
          <t>X9</t>
        </r>
        <r>
          <rPr>
            <sz val="9"/>
            <color indexed="81"/>
            <rFont val="Tahoma"/>
            <family val="2"/>
          </rPr>
          <t xml:space="preserve">
</t>
        </r>
      </text>
    </comment>
    <comment ref="R1219" authorId="4" shapeId="0">
      <text>
        <r>
          <rPr>
            <b/>
            <sz val="12"/>
            <color indexed="81"/>
            <rFont val="Tahoma"/>
            <family val="2"/>
          </rPr>
          <t>X9</t>
        </r>
        <r>
          <rPr>
            <sz val="9"/>
            <color indexed="81"/>
            <rFont val="Tahoma"/>
            <family val="2"/>
          </rPr>
          <t xml:space="preserve">
</t>
        </r>
      </text>
    </comment>
    <comment ref="O1224" authorId="4" shapeId="0">
      <text>
        <r>
          <rPr>
            <b/>
            <sz val="12"/>
            <color indexed="81"/>
            <rFont val="Tahoma"/>
            <family val="2"/>
          </rPr>
          <t>X9</t>
        </r>
        <r>
          <rPr>
            <sz val="9"/>
            <color indexed="81"/>
            <rFont val="Tahoma"/>
            <family val="2"/>
          </rPr>
          <t xml:space="preserve">
</t>
        </r>
      </text>
    </comment>
    <comment ref="R1224" authorId="4" shapeId="0">
      <text>
        <r>
          <rPr>
            <b/>
            <sz val="12"/>
            <color indexed="81"/>
            <rFont val="Tahoma"/>
            <family val="2"/>
          </rPr>
          <t>X9</t>
        </r>
        <r>
          <rPr>
            <sz val="9"/>
            <color indexed="81"/>
            <rFont val="Tahoma"/>
            <family val="2"/>
          </rPr>
          <t xml:space="preserve">
</t>
        </r>
      </text>
    </comment>
    <comment ref="V1224" authorId="4" shapeId="0">
      <text>
        <r>
          <rPr>
            <b/>
            <sz val="12"/>
            <color indexed="81"/>
            <rFont val="Tahoma"/>
            <family val="2"/>
          </rPr>
          <t>X9</t>
        </r>
        <r>
          <rPr>
            <sz val="9"/>
            <color indexed="81"/>
            <rFont val="Tahoma"/>
            <family val="2"/>
          </rPr>
          <t xml:space="preserve">
</t>
        </r>
      </text>
    </comment>
    <comment ref="V1226" authorId="4" shapeId="0">
      <text>
        <r>
          <rPr>
            <b/>
            <sz val="12"/>
            <color indexed="81"/>
            <rFont val="Tahoma"/>
            <family val="2"/>
          </rPr>
          <t>X9</t>
        </r>
        <r>
          <rPr>
            <sz val="9"/>
            <color indexed="81"/>
            <rFont val="Tahoma"/>
            <family val="2"/>
          </rPr>
          <t xml:space="preserve">
</t>
        </r>
      </text>
    </comment>
    <comment ref="V1228" authorId="4" shapeId="0">
      <text>
        <r>
          <rPr>
            <b/>
            <sz val="12"/>
            <color indexed="81"/>
            <rFont val="Tahoma"/>
            <family val="2"/>
          </rPr>
          <t>X9</t>
        </r>
        <r>
          <rPr>
            <sz val="9"/>
            <color indexed="81"/>
            <rFont val="Tahoma"/>
            <family val="2"/>
          </rPr>
          <t xml:space="preserve">
</t>
        </r>
      </text>
    </comment>
    <comment ref="O1229" authorId="4" shapeId="0">
      <text>
        <r>
          <rPr>
            <b/>
            <sz val="12"/>
            <color indexed="81"/>
            <rFont val="Tahoma"/>
            <family val="2"/>
          </rPr>
          <t>X9</t>
        </r>
        <r>
          <rPr>
            <sz val="9"/>
            <color indexed="81"/>
            <rFont val="Tahoma"/>
            <family val="2"/>
          </rPr>
          <t xml:space="preserve">
</t>
        </r>
      </text>
    </comment>
    <comment ref="R1229" authorId="4" shapeId="0">
      <text>
        <r>
          <rPr>
            <b/>
            <sz val="12"/>
            <color indexed="81"/>
            <rFont val="Tahoma"/>
            <family val="2"/>
          </rPr>
          <t>X9</t>
        </r>
        <r>
          <rPr>
            <sz val="9"/>
            <color indexed="81"/>
            <rFont val="Tahoma"/>
            <family val="2"/>
          </rPr>
          <t xml:space="preserve">
</t>
        </r>
      </text>
    </comment>
    <comment ref="O1232" authorId="4" shapeId="0">
      <text>
        <r>
          <rPr>
            <b/>
            <sz val="12"/>
            <color indexed="81"/>
            <rFont val="Tahoma"/>
            <family val="2"/>
          </rPr>
          <t>X9</t>
        </r>
        <r>
          <rPr>
            <sz val="9"/>
            <color indexed="81"/>
            <rFont val="Tahoma"/>
            <family val="2"/>
          </rPr>
          <t xml:space="preserve">
</t>
        </r>
      </text>
    </comment>
    <comment ref="O1234" authorId="4" shapeId="0">
      <text>
        <r>
          <rPr>
            <b/>
            <sz val="12"/>
            <color indexed="81"/>
            <rFont val="Tahoma"/>
            <family val="2"/>
          </rPr>
          <t>X9</t>
        </r>
        <r>
          <rPr>
            <sz val="9"/>
            <color indexed="81"/>
            <rFont val="Tahoma"/>
            <family val="2"/>
          </rPr>
          <t xml:space="preserve">
</t>
        </r>
      </text>
    </comment>
    <comment ref="R1234" authorId="4" shapeId="0">
      <text>
        <r>
          <rPr>
            <b/>
            <sz val="12"/>
            <color indexed="81"/>
            <rFont val="Tahoma"/>
            <family val="2"/>
          </rPr>
          <t>X9</t>
        </r>
        <r>
          <rPr>
            <sz val="9"/>
            <color indexed="81"/>
            <rFont val="Tahoma"/>
            <family val="2"/>
          </rPr>
          <t xml:space="preserve">
</t>
        </r>
      </text>
    </comment>
    <comment ref="V1234" authorId="4" shapeId="0">
      <text>
        <r>
          <rPr>
            <b/>
            <sz val="12"/>
            <color indexed="81"/>
            <rFont val="Tahoma"/>
            <family val="2"/>
          </rPr>
          <t>X9</t>
        </r>
        <r>
          <rPr>
            <sz val="9"/>
            <color indexed="81"/>
            <rFont val="Tahoma"/>
            <family val="2"/>
          </rPr>
          <t xml:space="preserve">
</t>
        </r>
      </text>
    </comment>
    <comment ref="O1238" authorId="4" shapeId="0">
      <text>
        <r>
          <rPr>
            <b/>
            <sz val="12"/>
            <color indexed="81"/>
            <rFont val="Tahoma"/>
            <family val="2"/>
          </rPr>
          <t>X9</t>
        </r>
        <r>
          <rPr>
            <sz val="9"/>
            <color indexed="81"/>
            <rFont val="Tahoma"/>
            <family val="2"/>
          </rPr>
          <t xml:space="preserve">
</t>
        </r>
      </text>
    </comment>
    <comment ref="V1238" authorId="4" shapeId="0">
      <text>
        <r>
          <rPr>
            <b/>
            <sz val="12"/>
            <color indexed="81"/>
            <rFont val="Tahoma"/>
            <family val="2"/>
          </rPr>
          <t>X9</t>
        </r>
        <r>
          <rPr>
            <sz val="9"/>
            <color indexed="81"/>
            <rFont val="Tahoma"/>
            <family val="2"/>
          </rPr>
          <t xml:space="preserve">
</t>
        </r>
      </text>
    </comment>
    <comment ref="O1243" authorId="4" shapeId="0">
      <text>
        <r>
          <rPr>
            <b/>
            <sz val="12"/>
            <color indexed="81"/>
            <rFont val="Tahoma"/>
            <family val="2"/>
          </rPr>
          <t>X9</t>
        </r>
        <r>
          <rPr>
            <sz val="9"/>
            <color indexed="81"/>
            <rFont val="Tahoma"/>
            <family val="2"/>
          </rPr>
          <t xml:space="preserve">
</t>
        </r>
      </text>
    </comment>
    <comment ref="R1243" authorId="4" shapeId="0">
      <text>
        <r>
          <rPr>
            <b/>
            <sz val="12"/>
            <color indexed="81"/>
            <rFont val="Tahoma"/>
            <family val="2"/>
          </rPr>
          <t>X9</t>
        </r>
        <r>
          <rPr>
            <sz val="9"/>
            <color indexed="81"/>
            <rFont val="Tahoma"/>
            <family val="2"/>
          </rPr>
          <t xml:space="preserve">
</t>
        </r>
      </text>
    </comment>
    <comment ref="V1243" authorId="4" shapeId="0">
      <text>
        <r>
          <rPr>
            <b/>
            <sz val="12"/>
            <color indexed="81"/>
            <rFont val="Tahoma"/>
            <family val="2"/>
          </rPr>
          <t>X9</t>
        </r>
        <r>
          <rPr>
            <sz val="9"/>
            <color indexed="81"/>
            <rFont val="Tahoma"/>
            <family val="2"/>
          </rPr>
          <t xml:space="preserve">
</t>
        </r>
      </text>
    </comment>
    <comment ref="Z1243" authorId="0" shapeId="0">
      <text>
        <r>
          <rPr>
            <b/>
            <sz val="8"/>
            <color indexed="81"/>
            <rFont val="Tahoma"/>
            <family val="2"/>
          </rPr>
          <t>LAMBRANO R. Osbaldo E.       TENARIS:</t>
        </r>
        <r>
          <rPr>
            <sz val="8"/>
            <color indexed="81"/>
            <rFont val="Tahoma"/>
            <family val="2"/>
          </rPr>
          <t xml:space="preserve">
Torcido despues de enderezado por tubo con viruta que bloquea en sensor de enrase de salida enderezador</t>
        </r>
      </text>
    </comment>
    <comment ref="AC1258" authorId="3" shapeId="0">
      <text>
        <r>
          <rPr>
            <b/>
            <sz val="9"/>
            <color indexed="81"/>
            <rFont val="Tahoma"/>
            <family val="2"/>
          </rPr>
          <t>ACEVEDO M. Fabian    TENARIS:</t>
        </r>
        <r>
          <rPr>
            <sz val="9"/>
            <color indexed="81"/>
            <rFont val="Tahoma"/>
            <family val="2"/>
          </rPr>
          <t xml:space="preserve">
se disparan las bombas del quench</t>
        </r>
      </text>
    </comment>
    <comment ref="AC1260" authorId="3" shapeId="0">
      <text>
        <r>
          <rPr>
            <b/>
            <sz val="9"/>
            <color indexed="81"/>
            <rFont val="Tahoma"/>
            <family val="2"/>
          </rPr>
          <t>ACEVEDO M. Fabian    TENARIS:</t>
        </r>
        <r>
          <rPr>
            <sz val="9"/>
            <color indexed="81"/>
            <rFont val="Tahoma"/>
            <family val="2"/>
          </rPr>
          <t xml:space="preserve">
se disparan las bombas del quench</t>
        </r>
      </text>
    </comment>
    <comment ref="AC1261" authorId="3" shapeId="0">
      <text>
        <r>
          <rPr>
            <b/>
            <sz val="9"/>
            <color indexed="81"/>
            <rFont val="Tahoma"/>
            <family val="2"/>
          </rPr>
          <t>ACEVEDO M. Fabian    TENARIS:</t>
        </r>
        <r>
          <rPr>
            <sz val="9"/>
            <color indexed="81"/>
            <rFont val="Tahoma"/>
            <family val="2"/>
          </rPr>
          <t xml:space="preserve">
se disparan las bombas del quench</t>
        </r>
      </text>
    </comment>
    <comment ref="AA1262" authorId="4" shapeId="0">
      <text>
        <r>
          <rPr>
            <b/>
            <sz val="9"/>
            <color indexed="81"/>
            <rFont val="Tahoma"/>
            <family val="2"/>
          </rPr>
          <t>ARRIETA C. Carlos G. TENARIS:</t>
        </r>
        <r>
          <rPr>
            <sz val="9"/>
            <color indexed="81"/>
            <rFont val="Tahoma"/>
            <family val="2"/>
          </rPr>
          <t xml:space="preserve">
Baja temperatura en pirometria de Austenizado, quedan parados en la via rodillos de cabezales.
REPROCESADOS EN EL FINAL DE LA COLADA</t>
        </r>
      </text>
    </comment>
    <comment ref="AA1272" authorId="4" shapeId="0">
      <text>
        <r>
          <rPr>
            <b/>
            <sz val="9"/>
            <color indexed="81"/>
            <rFont val="Tahoma"/>
            <family val="2"/>
          </rPr>
          <t>ARRIETA C. Carlos G. TENARIS:</t>
        </r>
        <r>
          <rPr>
            <sz val="9"/>
            <color indexed="81"/>
            <rFont val="Tahoma"/>
            <family val="2"/>
          </rPr>
          <t xml:space="preserve">
Reigresando el tubo de temple, se para tubo en la via rodillos de cabezales. Sale baja temperatura.
SE REPROCESA EN EL MISMO LOTE</t>
        </r>
      </text>
    </comment>
    <comment ref="Z1277" authorId="4" shapeId="0">
      <text>
        <r>
          <rPr>
            <b/>
            <sz val="9"/>
            <color indexed="81"/>
            <rFont val="Tahoma"/>
            <family val="2"/>
          </rPr>
          <t>ARRIETA C. Carlos G. TENARIS:</t>
        </r>
        <r>
          <rPr>
            <sz val="9"/>
            <color indexed="81"/>
            <rFont val="Tahoma"/>
            <family val="2"/>
          </rPr>
          <t xml:space="preserve">
Sale sin pirometria de Revenido por falla de los Handshakes, final de colada se envia EE AA</t>
        </r>
      </text>
    </comment>
    <comment ref="R1278" authorId="4" shapeId="0">
      <text>
        <r>
          <rPr>
            <b/>
            <sz val="12"/>
            <color indexed="81"/>
            <rFont val="Tahoma"/>
            <family val="2"/>
          </rPr>
          <t>X9</t>
        </r>
        <r>
          <rPr>
            <sz val="9"/>
            <color indexed="81"/>
            <rFont val="Tahoma"/>
            <family val="2"/>
          </rPr>
          <t xml:space="preserve">
</t>
        </r>
      </text>
    </comment>
    <comment ref="V1278" authorId="4" shapeId="0">
      <text>
        <r>
          <rPr>
            <b/>
            <sz val="12"/>
            <color indexed="81"/>
            <rFont val="Tahoma"/>
            <family val="2"/>
          </rPr>
          <t>X9</t>
        </r>
        <r>
          <rPr>
            <sz val="9"/>
            <color indexed="81"/>
            <rFont val="Tahoma"/>
            <family val="2"/>
          </rPr>
          <t xml:space="preserve">
</t>
        </r>
      </text>
    </comment>
    <comment ref="AA1278" authorId="4" shapeId="0">
      <text>
        <r>
          <rPr>
            <b/>
            <sz val="9"/>
            <color indexed="81"/>
            <rFont val="Tahoma"/>
            <family val="2"/>
          </rPr>
          <t>ARRIETA C. Carlos G. TENARIS:</t>
        </r>
        <r>
          <rPr>
            <sz val="9"/>
            <color indexed="81"/>
            <rFont val="Tahoma"/>
            <family val="2"/>
          </rPr>
          <t xml:space="preserve">
Sale sin pirometria de Austenizado por falla de los Handshakes.
SE REPROCESA EN EL MISMO LOTE</t>
        </r>
      </text>
    </comment>
    <comment ref="R1279" authorId="4" shapeId="0">
      <text>
        <r>
          <rPr>
            <b/>
            <sz val="12"/>
            <color indexed="81"/>
            <rFont val="Tahoma"/>
            <family val="2"/>
          </rPr>
          <t>X9</t>
        </r>
        <r>
          <rPr>
            <sz val="9"/>
            <color indexed="81"/>
            <rFont val="Tahoma"/>
            <family val="2"/>
          </rPr>
          <t xml:space="preserve">
</t>
        </r>
      </text>
    </comment>
    <comment ref="R1280" authorId="4" shapeId="0">
      <text>
        <r>
          <rPr>
            <b/>
            <sz val="12"/>
            <color indexed="81"/>
            <rFont val="Tahoma"/>
            <family val="2"/>
          </rPr>
          <t>X9</t>
        </r>
        <r>
          <rPr>
            <sz val="9"/>
            <color indexed="81"/>
            <rFont val="Tahoma"/>
            <family val="2"/>
          </rPr>
          <t xml:space="preserve">
</t>
        </r>
      </text>
    </comment>
    <comment ref="V1280" authorId="4" shapeId="0">
      <text>
        <r>
          <rPr>
            <b/>
            <sz val="12"/>
            <color indexed="81"/>
            <rFont val="Tahoma"/>
            <family val="2"/>
          </rPr>
          <t>X9</t>
        </r>
        <r>
          <rPr>
            <sz val="9"/>
            <color indexed="81"/>
            <rFont val="Tahoma"/>
            <family val="2"/>
          </rPr>
          <t xml:space="preserve">
</t>
        </r>
      </text>
    </comment>
    <comment ref="V1281" authorId="4" shapeId="0">
      <text>
        <r>
          <rPr>
            <b/>
            <sz val="12"/>
            <color indexed="81"/>
            <rFont val="Tahoma"/>
            <family val="2"/>
          </rPr>
          <t>X9</t>
        </r>
        <r>
          <rPr>
            <sz val="9"/>
            <color indexed="81"/>
            <rFont val="Tahoma"/>
            <family val="2"/>
          </rPr>
          <t xml:space="preserve">
</t>
        </r>
      </text>
    </comment>
    <comment ref="R1282" authorId="4" shapeId="0">
      <text>
        <r>
          <rPr>
            <b/>
            <sz val="12"/>
            <color indexed="81"/>
            <rFont val="Tahoma"/>
            <family val="2"/>
          </rPr>
          <t>X9</t>
        </r>
        <r>
          <rPr>
            <sz val="9"/>
            <color indexed="81"/>
            <rFont val="Tahoma"/>
            <family val="2"/>
          </rPr>
          <t xml:space="preserve">
</t>
        </r>
      </text>
    </comment>
    <comment ref="V1282" authorId="4" shapeId="0">
      <text>
        <r>
          <rPr>
            <b/>
            <sz val="12"/>
            <color indexed="81"/>
            <rFont val="Tahoma"/>
            <family val="2"/>
          </rPr>
          <t>X9</t>
        </r>
        <r>
          <rPr>
            <sz val="9"/>
            <color indexed="81"/>
            <rFont val="Tahoma"/>
            <family val="2"/>
          </rPr>
          <t xml:space="preserve">
</t>
        </r>
      </text>
    </comment>
    <comment ref="R1283" authorId="4" shapeId="0">
      <text>
        <r>
          <rPr>
            <b/>
            <sz val="12"/>
            <color indexed="81"/>
            <rFont val="Tahoma"/>
            <family val="2"/>
          </rPr>
          <t>X9</t>
        </r>
        <r>
          <rPr>
            <sz val="9"/>
            <color indexed="81"/>
            <rFont val="Tahoma"/>
            <family val="2"/>
          </rPr>
          <t xml:space="preserve">
</t>
        </r>
      </text>
    </comment>
    <comment ref="V1283" authorId="4" shapeId="0">
      <text>
        <r>
          <rPr>
            <b/>
            <sz val="12"/>
            <color indexed="81"/>
            <rFont val="Tahoma"/>
            <family val="2"/>
          </rPr>
          <t>X9</t>
        </r>
        <r>
          <rPr>
            <sz val="9"/>
            <color indexed="81"/>
            <rFont val="Tahoma"/>
            <family val="2"/>
          </rPr>
          <t xml:space="preserve">
</t>
        </r>
      </text>
    </comment>
    <comment ref="R1284" authorId="4" shapeId="0">
      <text>
        <r>
          <rPr>
            <b/>
            <sz val="12"/>
            <color indexed="81"/>
            <rFont val="Tahoma"/>
            <family val="2"/>
          </rPr>
          <t>X9</t>
        </r>
        <r>
          <rPr>
            <sz val="9"/>
            <color indexed="81"/>
            <rFont val="Tahoma"/>
            <family val="2"/>
          </rPr>
          <t xml:space="preserve">
</t>
        </r>
      </text>
    </comment>
    <comment ref="R1285" authorId="4" shapeId="0">
      <text>
        <r>
          <rPr>
            <b/>
            <sz val="12"/>
            <color indexed="81"/>
            <rFont val="Tahoma"/>
            <family val="2"/>
          </rPr>
          <t>X9</t>
        </r>
        <r>
          <rPr>
            <sz val="9"/>
            <color indexed="81"/>
            <rFont val="Tahoma"/>
            <family val="2"/>
          </rPr>
          <t xml:space="preserve">
</t>
        </r>
      </text>
    </comment>
    <comment ref="V1285" authorId="4" shapeId="0">
      <text>
        <r>
          <rPr>
            <b/>
            <sz val="12"/>
            <color indexed="81"/>
            <rFont val="Tahoma"/>
            <family val="2"/>
          </rPr>
          <t>X9</t>
        </r>
        <r>
          <rPr>
            <sz val="9"/>
            <color indexed="81"/>
            <rFont val="Tahoma"/>
            <family val="2"/>
          </rPr>
          <t xml:space="preserve">
</t>
        </r>
      </text>
    </comment>
    <comment ref="R1287" authorId="4" shapeId="0">
      <text>
        <r>
          <rPr>
            <b/>
            <sz val="12"/>
            <color indexed="81"/>
            <rFont val="Tahoma"/>
            <family val="2"/>
          </rPr>
          <t>X9</t>
        </r>
        <r>
          <rPr>
            <sz val="9"/>
            <color indexed="81"/>
            <rFont val="Tahoma"/>
            <family val="2"/>
          </rPr>
          <t xml:space="preserve">
</t>
        </r>
      </text>
    </comment>
    <comment ref="V1287" authorId="4" shapeId="0">
      <text>
        <r>
          <rPr>
            <b/>
            <sz val="12"/>
            <color indexed="81"/>
            <rFont val="Tahoma"/>
            <family val="2"/>
          </rPr>
          <t>X9</t>
        </r>
        <r>
          <rPr>
            <sz val="9"/>
            <color indexed="81"/>
            <rFont val="Tahoma"/>
            <family val="2"/>
          </rPr>
          <t xml:space="preserve">
</t>
        </r>
      </text>
    </comment>
    <comment ref="R1288" authorId="4" shapeId="0">
      <text>
        <r>
          <rPr>
            <b/>
            <sz val="12"/>
            <color indexed="81"/>
            <rFont val="Tahoma"/>
            <family val="2"/>
          </rPr>
          <t>X9</t>
        </r>
        <r>
          <rPr>
            <sz val="9"/>
            <color indexed="81"/>
            <rFont val="Tahoma"/>
            <family val="2"/>
          </rPr>
          <t xml:space="preserve">
</t>
        </r>
      </text>
    </comment>
    <comment ref="V1288" authorId="4" shapeId="0">
      <text>
        <r>
          <rPr>
            <b/>
            <sz val="12"/>
            <color indexed="81"/>
            <rFont val="Tahoma"/>
            <family val="2"/>
          </rPr>
          <t>X9</t>
        </r>
        <r>
          <rPr>
            <sz val="9"/>
            <color indexed="81"/>
            <rFont val="Tahoma"/>
            <family val="2"/>
          </rPr>
          <t xml:space="preserve">
</t>
        </r>
      </text>
    </comment>
    <comment ref="R1291" authorId="4" shapeId="0">
      <text>
        <r>
          <rPr>
            <b/>
            <sz val="12"/>
            <color indexed="81"/>
            <rFont val="Tahoma"/>
            <family val="2"/>
          </rPr>
          <t>X9</t>
        </r>
        <r>
          <rPr>
            <sz val="9"/>
            <color indexed="81"/>
            <rFont val="Tahoma"/>
            <family val="2"/>
          </rPr>
          <t xml:space="preserve">
</t>
        </r>
      </text>
    </comment>
    <comment ref="V1291" authorId="4" shapeId="0">
      <text>
        <r>
          <rPr>
            <b/>
            <sz val="12"/>
            <color indexed="81"/>
            <rFont val="Tahoma"/>
            <family val="2"/>
          </rPr>
          <t>X9</t>
        </r>
        <r>
          <rPr>
            <sz val="9"/>
            <color indexed="81"/>
            <rFont val="Tahoma"/>
            <family val="2"/>
          </rPr>
          <t xml:space="preserve">
</t>
        </r>
      </text>
    </comment>
    <comment ref="AA1291" authorId="4" shapeId="0">
      <text>
        <r>
          <rPr>
            <b/>
            <sz val="9"/>
            <color indexed="81"/>
            <rFont val="Tahoma"/>
            <family val="2"/>
          </rPr>
          <t>ARRIETA C. Carlos G. TENARIS:</t>
        </r>
        <r>
          <rPr>
            <sz val="9"/>
            <color indexed="81"/>
            <rFont val="Tahoma"/>
            <family val="2"/>
          </rPr>
          <t xml:space="preserve">
Por falla de la via rodillos interna del Horno Austenizado se queda tubo parado en los cabezales.
SE REPROCESA EN EL LOTE 9042</t>
        </r>
      </text>
    </comment>
    <comment ref="V1292" authorId="4" shapeId="0">
      <text>
        <r>
          <rPr>
            <b/>
            <sz val="12"/>
            <color indexed="81"/>
            <rFont val="Tahoma"/>
            <family val="2"/>
          </rPr>
          <t>X9</t>
        </r>
        <r>
          <rPr>
            <sz val="9"/>
            <color indexed="81"/>
            <rFont val="Tahoma"/>
            <family val="2"/>
          </rPr>
          <t xml:space="preserve">
</t>
        </r>
      </text>
    </comment>
    <comment ref="R1293" authorId="4" shapeId="0">
      <text>
        <r>
          <rPr>
            <b/>
            <sz val="12"/>
            <color indexed="81"/>
            <rFont val="Tahoma"/>
            <family val="2"/>
          </rPr>
          <t>X9</t>
        </r>
        <r>
          <rPr>
            <sz val="9"/>
            <color indexed="81"/>
            <rFont val="Tahoma"/>
            <family val="2"/>
          </rPr>
          <t xml:space="preserve">
</t>
        </r>
      </text>
    </comment>
    <comment ref="R1294" authorId="4" shapeId="0">
      <text>
        <r>
          <rPr>
            <b/>
            <sz val="12"/>
            <color indexed="81"/>
            <rFont val="Tahoma"/>
            <family val="2"/>
          </rPr>
          <t>X9</t>
        </r>
        <r>
          <rPr>
            <sz val="9"/>
            <color indexed="81"/>
            <rFont val="Tahoma"/>
            <family val="2"/>
          </rPr>
          <t xml:space="preserve">
</t>
        </r>
      </text>
    </comment>
    <comment ref="V1294" authorId="4" shapeId="0">
      <text>
        <r>
          <rPr>
            <b/>
            <sz val="12"/>
            <color indexed="81"/>
            <rFont val="Tahoma"/>
            <family val="2"/>
          </rPr>
          <t>X9</t>
        </r>
        <r>
          <rPr>
            <sz val="9"/>
            <color indexed="81"/>
            <rFont val="Tahoma"/>
            <family val="2"/>
          </rPr>
          <t xml:space="preserve">
</t>
        </r>
      </text>
    </comment>
    <comment ref="AA1294" authorId="3" shapeId="0">
      <text>
        <r>
          <rPr>
            <b/>
            <sz val="9"/>
            <color indexed="81"/>
            <rFont val="Tahoma"/>
            <family val="2"/>
          </rPr>
          <t>ACEVEDO M. Fabian    TENARIS:</t>
        </r>
        <r>
          <rPr>
            <sz val="9"/>
            <color indexed="81"/>
            <rFont val="Tahoma"/>
            <family val="2"/>
          </rPr>
          <t xml:space="preserve">
se detienen frente al pirometro</t>
        </r>
      </text>
    </comment>
    <comment ref="R1295" authorId="4" shapeId="0">
      <text>
        <r>
          <rPr>
            <b/>
            <sz val="12"/>
            <color indexed="81"/>
            <rFont val="Tahoma"/>
            <family val="2"/>
          </rPr>
          <t>X9</t>
        </r>
        <r>
          <rPr>
            <sz val="9"/>
            <color indexed="81"/>
            <rFont val="Tahoma"/>
            <family val="2"/>
          </rPr>
          <t xml:space="preserve">
</t>
        </r>
      </text>
    </comment>
    <comment ref="AA1295" authorId="3" shapeId="0">
      <text>
        <r>
          <rPr>
            <b/>
            <sz val="9"/>
            <color indexed="81"/>
            <rFont val="Tahoma"/>
            <family val="2"/>
          </rPr>
          <t>ACEVEDO M. Fabian    TENARIS:</t>
        </r>
        <r>
          <rPr>
            <sz val="9"/>
            <color indexed="81"/>
            <rFont val="Tahoma"/>
            <family val="2"/>
          </rPr>
          <t xml:space="preserve">
salen pegados de austenizado </t>
        </r>
      </text>
    </comment>
    <comment ref="R1296" authorId="4" shapeId="0">
      <text>
        <r>
          <rPr>
            <b/>
            <sz val="12"/>
            <color indexed="81"/>
            <rFont val="Tahoma"/>
            <family val="2"/>
          </rPr>
          <t>X9</t>
        </r>
        <r>
          <rPr>
            <sz val="9"/>
            <color indexed="81"/>
            <rFont val="Tahoma"/>
            <family val="2"/>
          </rPr>
          <t xml:space="preserve">
</t>
        </r>
      </text>
    </comment>
    <comment ref="V1296" authorId="4" shapeId="0">
      <text>
        <r>
          <rPr>
            <b/>
            <sz val="12"/>
            <color indexed="81"/>
            <rFont val="Tahoma"/>
            <family val="2"/>
          </rPr>
          <t>X9</t>
        </r>
        <r>
          <rPr>
            <sz val="9"/>
            <color indexed="81"/>
            <rFont val="Tahoma"/>
            <family val="2"/>
          </rPr>
          <t xml:space="preserve">
</t>
        </r>
      </text>
    </comment>
    <comment ref="R1298" authorId="4" shapeId="0">
      <text>
        <r>
          <rPr>
            <b/>
            <sz val="12"/>
            <color indexed="81"/>
            <rFont val="Tahoma"/>
            <family val="2"/>
          </rPr>
          <t>X9</t>
        </r>
        <r>
          <rPr>
            <sz val="9"/>
            <color indexed="81"/>
            <rFont val="Tahoma"/>
            <family val="2"/>
          </rPr>
          <t xml:space="preserve">
</t>
        </r>
      </text>
    </comment>
    <comment ref="V1298" authorId="4" shapeId="0">
      <text>
        <r>
          <rPr>
            <b/>
            <sz val="12"/>
            <color indexed="81"/>
            <rFont val="Tahoma"/>
            <family val="2"/>
          </rPr>
          <t>X9</t>
        </r>
        <r>
          <rPr>
            <sz val="9"/>
            <color indexed="81"/>
            <rFont val="Tahoma"/>
            <family val="2"/>
          </rPr>
          <t xml:space="preserve">
</t>
        </r>
      </text>
    </comment>
    <comment ref="R1299" authorId="4" shapeId="0">
      <text>
        <r>
          <rPr>
            <b/>
            <sz val="12"/>
            <color indexed="81"/>
            <rFont val="Tahoma"/>
            <family val="2"/>
          </rPr>
          <t>X9</t>
        </r>
        <r>
          <rPr>
            <sz val="9"/>
            <color indexed="81"/>
            <rFont val="Tahoma"/>
            <family val="2"/>
          </rPr>
          <t xml:space="preserve">
</t>
        </r>
      </text>
    </comment>
    <comment ref="V1299" authorId="4" shapeId="0">
      <text>
        <r>
          <rPr>
            <b/>
            <sz val="12"/>
            <color indexed="81"/>
            <rFont val="Tahoma"/>
            <family val="2"/>
          </rPr>
          <t>X9</t>
        </r>
        <r>
          <rPr>
            <sz val="9"/>
            <color indexed="81"/>
            <rFont val="Tahoma"/>
            <family val="2"/>
          </rPr>
          <t xml:space="preserve">
</t>
        </r>
      </text>
    </comment>
    <comment ref="V1300" authorId="4" shapeId="0">
      <text>
        <r>
          <rPr>
            <b/>
            <sz val="12"/>
            <color indexed="81"/>
            <rFont val="Tahoma"/>
            <family val="2"/>
          </rPr>
          <t>X9</t>
        </r>
        <r>
          <rPr>
            <sz val="9"/>
            <color indexed="81"/>
            <rFont val="Tahoma"/>
            <family val="2"/>
          </rPr>
          <t xml:space="preserve">
</t>
        </r>
      </text>
    </comment>
    <comment ref="R1301" authorId="4" shapeId="0">
      <text>
        <r>
          <rPr>
            <b/>
            <sz val="12"/>
            <color indexed="81"/>
            <rFont val="Tahoma"/>
            <family val="2"/>
          </rPr>
          <t>X9</t>
        </r>
        <r>
          <rPr>
            <sz val="9"/>
            <color indexed="81"/>
            <rFont val="Tahoma"/>
            <family val="2"/>
          </rPr>
          <t xml:space="preserve">
</t>
        </r>
      </text>
    </comment>
    <comment ref="V1301" authorId="4" shapeId="0">
      <text>
        <r>
          <rPr>
            <b/>
            <sz val="12"/>
            <color indexed="81"/>
            <rFont val="Tahoma"/>
            <family val="2"/>
          </rPr>
          <t>X9</t>
        </r>
        <r>
          <rPr>
            <sz val="9"/>
            <color indexed="81"/>
            <rFont val="Tahoma"/>
            <family val="2"/>
          </rPr>
          <t xml:space="preserve">
</t>
        </r>
      </text>
    </comment>
    <comment ref="V1302" authorId="4" shapeId="0">
      <text>
        <r>
          <rPr>
            <b/>
            <sz val="12"/>
            <color indexed="81"/>
            <rFont val="Tahoma"/>
            <family val="2"/>
          </rPr>
          <t>X9</t>
        </r>
        <r>
          <rPr>
            <sz val="9"/>
            <color indexed="81"/>
            <rFont val="Tahoma"/>
            <family val="2"/>
          </rPr>
          <t xml:space="preserve">
</t>
        </r>
      </text>
    </comment>
    <comment ref="R1303" authorId="4" shapeId="0">
      <text>
        <r>
          <rPr>
            <b/>
            <sz val="12"/>
            <color indexed="81"/>
            <rFont val="Tahoma"/>
            <family val="2"/>
          </rPr>
          <t>X9</t>
        </r>
        <r>
          <rPr>
            <sz val="9"/>
            <color indexed="81"/>
            <rFont val="Tahoma"/>
            <family val="2"/>
          </rPr>
          <t xml:space="preserve">
</t>
        </r>
      </text>
    </comment>
    <comment ref="R1304" authorId="4" shapeId="0">
      <text>
        <r>
          <rPr>
            <b/>
            <sz val="12"/>
            <color indexed="81"/>
            <rFont val="Tahoma"/>
            <family val="2"/>
          </rPr>
          <t>X9</t>
        </r>
        <r>
          <rPr>
            <sz val="9"/>
            <color indexed="81"/>
            <rFont val="Tahoma"/>
            <family val="2"/>
          </rPr>
          <t xml:space="preserve">
</t>
        </r>
      </text>
    </comment>
    <comment ref="V1304" authorId="4" shapeId="0">
      <text>
        <r>
          <rPr>
            <b/>
            <sz val="12"/>
            <color indexed="81"/>
            <rFont val="Tahoma"/>
            <family val="2"/>
          </rPr>
          <t>X9</t>
        </r>
        <r>
          <rPr>
            <sz val="9"/>
            <color indexed="81"/>
            <rFont val="Tahoma"/>
            <family val="2"/>
          </rPr>
          <t xml:space="preserve">
</t>
        </r>
      </text>
    </comment>
    <comment ref="R1305" authorId="4" shapeId="0">
      <text>
        <r>
          <rPr>
            <b/>
            <sz val="12"/>
            <color indexed="81"/>
            <rFont val="Tahoma"/>
            <family val="2"/>
          </rPr>
          <t>X9</t>
        </r>
        <r>
          <rPr>
            <sz val="9"/>
            <color indexed="81"/>
            <rFont val="Tahoma"/>
            <family val="2"/>
          </rPr>
          <t xml:space="preserve">
</t>
        </r>
      </text>
    </comment>
    <comment ref="V1306" authorId="4" shapeId="0">
      <text>
        <r>
          <rPr>
            <b/>
            <sz val="12"/>
            <color indexed="81"/>
            <rFont val="Tahoma"/>
            <family val="2"/>
          </rPr>
          <t>X9</t>
        </r>
        <r>
          <rPr>
            <sz val="9"/>
            <color indexed="81"/>
            <rFont val="Tahoma"/>
            <family val="2"/>
          </rPr>
          <t xml:space="preserve">
</t>
        </r>
      </text>
    </comment>
    <comment ref="V1307" authorId="4" shapeId="0">
      <text>
        <r>
          <rPr>
            <b/>
            <sz val="12"/>
            <color indexed="81"/>
            <rFont val="Tahoma"/>
            <family val="2"/>
          </rPr>
          <t>X9</t>
        </r>
        <r>
          <rPr>
            <sz val="9"/>
            <color indexed="81"/>
            <rFont val="Tahoma"/>
            <family val="2"/>
          </rPr>
          <t xml:space="preserve">
</t>
        </r>
      </text>
    </comment>
    <comment ref="R1308" authorId="4" shapeId="0">
      <text>
        <r>
          <rPr>
            <b/>
            <sz val="12"/>
            <color indexed="81"/>
            <rFont val="Tahoma"/>
            <family val="2"/>
          </rPr>
          <t>X9 1 mt</t>
        </r>
        <r>
          <rPr>
            <sz val="9"/>
            <color indexed="81"/>
            <rFont val="Tahoma"/>
            <family val="2"/>
          </rPr>
          <t xml:space="preserve">
l</t>
        </r>
      </text>
    </comment>
    <comment ref="R1311" authorId="4" shapeId="0">
      <text>
        <r>
          <rPr>
            <b/>
            <sz val="12"/>
            <color indexed="81"/>
            <rFont val="Tahoma"/>
            <family val="2"/>
          </rPr>
          <t>X9 1 mt</t>
        </r>
        <r>
          <rPr>
            <sz val="9"/>
            <color indexed="81"/>
            <rFont val="Tahoma"/>
            <family val="2"/>
          </rPr>
          <t xml:space="preserve">
el otro es normal</t>
        </r>
      </text>
    </comment>
    <comment ref="R1312" authorId="4" shapeId="0">
      <text>
        <r>
          <rPr>
            <b/>
            <sz val="12"/>
            <color indexed="81"/>
            <rFont val="Tahoma"/>
            <family val="2"/>
          </rPr>
          <t>X9</t>
        </r>
        <r>
          <rPr>
            <sz val="9"/>
            <color indexed="81"/>
            <rFont val="Tahoma"/>
            <family val="2"/>
          </rPr>
          <t xml:space="preserve">
</t>
        </r>
      </text>
    </comment>
    <comment ref="R1313" authorId="4" shapeId="0">
      <text>
        <r>
          <rPr>
            <b/>
            <sz val="12"/>
            <color indexed="81"/>
            <rFont val="Tahoma"/>
            <family val="2"/>
          </rPr>
          <t>2 X9</t>
        </r>
        <r>
          <rPr>
            <sz val="9"/>
            <color indexed="81"/>
            <rFont val="Tahoma"/>
            <family val="2"/>
          </rPr>
          <t xml:space="preserve">
</t>
        </r>
      </text>
    </comment>
    <comment ref="V1317" authorId="4" shapeId="0">
      <text>
        <r>
          <rPr>
            <b/>
            <sz val="12"/>
            <color indexed="81"/>
            <rFont val="Tahoma"/>
            <family val="2"/>
          </rPr>
          <t>X9</t>
        </r>
        <r>
          <rPr>
            <sz val="9"/>
            <color indexed="81"/>
            <rFont val="Tahoma"/>
            <family val="2"/>
          </rPr>
          <t xml:space="preserve">
</t>
        </r>
      </text>
    </comment>
    <comment ref="AA1317" authorId="4" shapeId="0">
      <text>
        <r>
          <rPr>
            <b/>
            <sz val="9"/>
            <color indexed="81"/>
            <rFont val="Tahoma"/>
            <family val="2"/>
          </rPr>
          <t>ARRIETA C. Carlos G. TENARIS:</t>
        </r>
        <r>
          <rPr>
            <sz val="9"/>
            <color indexed="81"/>
            <rFont val="Tahoma"/>
            <family val="2"/>
          </rPr>
          <t xml:space="preserve">
Falla del sensor de enrace entrada Horno Austenizado y se atasca tubo en la salida por falta de dos modulos kick out de salida interna.
SE REPROCESAN.</t>
        </r>
      </text>
    </comment>
    <comment ref="AC1317" authorId="4" shapeId="0">
      <text>
        <r>
          <rPr>
            <b/>
            <sz val="9"/>
            <color indexed="81"/>
            <rFont val="Tahoma"/>
            <family val="2"/>
          </rPr>
          <t>ARRIETA C. Carlos G. TENARIS:</t>
        </r>
        <r>
          <rPr>
            <sz val="9"/>
            <color indexed="81"/>
            <rFont val="Tahoma"/>
            <family val="2"/>
          </rPr>
          <t xml:space="preserve">
Falla del sensor de enrace entrada Horno Austenizado y se atasca tubo en la salida por falta de dos modulos kick out de salida interna.</t>
        </r>
      </text>
    </comment>
    <comment ref="AA1318" authorId="4" shapeId="0">
      <text>
        <r>
          <rPr>
            <b/>
            <sz val="9"/>
            <color indexed="81"/>
            <rFont val="Tahoma"/>
            <family val="2"/>
          </rPr>
          <t>ARRIETA C. Carlos G. TENARIS:</t>
        </r>
        <r>
          <rPr>
            <sz val="9"/>
            <color indexed="81"/>
            <rFont val="Tahoma"/>
            <family val="2"/>
          </rPr>
          <t xml:space="preserve">
Falla del sensor de enrace entrada Horno Austenizado y se atasca tubo en la salida por falta de dos modulos kick out de salida interna.
SE REPROCESAN.</t>
        </r>
      </text>
    </comment>
    <comment ref="AC1318" authorId="4" shapeId="0">
      <text>
        <r>
          <rPr>
            <b/>
            <sz val="9"/>
            <color indexed="81"/>
            <rFont val="Tahoma"/>
            <family val="2"/>
          </rPr>
          <t>ARRIETA C. Carlos G. TENARIS:</t>
        </r>
        <r>
          <rPr>
            <sz val="9"/>
            <color indexed="81"/>
            <rFont val="Tahoma"/>
            <family val="2"/>
          </rPr>
          <t xml:space="preserve">
Falla del sensor de enrace entrada Horno Austenizado y se atasca tubo en la salida por falta de dos modulos kick out de salida interna.</t>
        </r>
      </text>
    </comment>
    <comment ref="R1322" authorId="4" shapeId="0">
      <text>
        <r>
          <rPr>
            <b/>
            <sz val="12"/>
            <color indexed="81"/>
            <rFont val="Tahoma"/>
            <family val="2"/>
          </rPr>
          <t>X9 1 mt</t>
        </r>
        <r>
          <rPr>
            <sz val="9"/>
            <color indexed="81"/>
            <rFont val="Tahoma"/>
            <family val="2"/>
          </rPr>
          <t xml:space="preserve">
l</t>
        </r>
      </text>
    </comment>
    <comment ref="V1322" authorId="4" shapeId="0">
      <text>
        <r>
          <rPr>
            <b/>
            <sz val="12"/>
            <color indexed="81"/>
            <rFont val="Tahoma"/>
            <family val="2"/>
          </rPr>
          <t>X9</t>
        </r>
        <r>
          <rPr>
            <sz val="9"/>
            <color indexed="81"/>
            <rFont val="Tahoma"/>
            <family val="2"/>
          </rPr>
          <t xml:space="preserve">
</t>
        </r>
      </text>
    </comment>
    <comment ref="V1333" authorId="0" shapeId="0">
      <text>
        <r>
          <rPr>
            <b/>
            <sz val="8"/>
            <color indexed="81"/>
            <rFont val="Tahoma"/>
            <family val="2"/>
          </rPr>
          <t>X9</t>
        </r>
      </text>
    </comment>
    <comment ref="V1334" authorId="0" shapeId="0">
      <text>
        <r>
          <rPr>
            <b/>
            <sz val="8"/>
            <color indexed="81"/>
            <rFont val="Tahoma"/>
            <family val="2"/>
          </rPr>
          <t>X9</t>
        </r>
      </text>
    </comment>
    <comment ref="R1335" authorId="0" shapeId="0">
      <text>
        <r>
          <rPr>
            <b/>
            <sz val="8"/>
            <color indexed="81"/>
            <rFont val="Tahoma"/>
            <family val="2"/>
          </rPr>
          <t>1 es X9</t>
        </r>
      </text>
    </comment>
    <comment ref="R1338" authorId="5" shapeId="0">
      <text>
        <r>
          <rPr>
            <sz val="12"/>
            <color indexed="81"/>
            <rFont val="Tahoma"/>
            <family val="2"/>
          </rPr>
          <t>2 X9</t>
        </r>
        <r>
          <rPr>
            <sz val="8"/>
            <color indexed="81"/>
            <rFont val="Tahoma"/>
            <family val="2"/>
          </rPr>
          <t xml:space="preserve">
</t>
        </r>
      </text>
    </comment>
    <comment ref="V1338" authorId="0" shapeId="0">
      <text>
        <r>
          <rPr>
            <b/>
            <sz val="8"/>
            <color indexed="81"/>
            <rFont val="Tahoma"/>
            <family val="2"/>
          </rPr>
          <t>X9</t>
        </r>
      </text>
    </comment>
    <comment ref="R1342" authorId="0" shapeId="0">
      <text>
        <r>
          <rPr>
            <b/>
            <sz val="8"/>
            <color indexed="81"/>
            <rFont val="Tahoma"/>
            <family val="2"/>
          </rPr>
          <t>1 es X9</t>
        </r>
      </text>
    </comment>
    <comment ref="V1342" authorId="0" shapeId="0">
      <text>
        <r>
          <rPr>
            <b/>
            <sz val="8"/>
            <color indexed="81"/>
            <rFont val="Tahoma"/>
            <family val="2"/>
          </rPr>
          <t>X9</t>
        </r>
      </text>
    </comment>
    <comment ref="V1352" authorId="0" shapeId="0">
      <text>
        <r>
          <rPr>
            <b/>
            <sz val="8"/>
            <color indexed="81"/>
            <rFont val="Tahoma"/>
            <family val="2"/>
          </rPr>
          <t>X9</t>
        </r>
      </text>
    </comment>
    <comment ref="R1353" authorId="0" shapeId="0">
      <text>
        <r>
          <rPr>
            <b/>
            <sz val="8"/>
            <color indexed="81"/>
            <rFont val="Tahoma"/>
            <family val="2"/>
          </rPr>
          <t>X9</t>
        </r>
      </text>
    </comment>
    <comment ref="V1354" authorId="0" shapeId="0">
      <text>
        <r>
          <rPr>
            <b/>
            <sz val="8"/>
            <color indexed="81"/>
            <rFont val="Tahoma"/>
            <family val="2"/>
          </rPr>
          <t>X9</t>
        </r>
      </text>
    </comment>
    <comment ref="AA1355" authorId="3" shapeId="0">
      <text>
        <r>
          <rPr>
            <b/>
            <sz val="9"/>
            <color indexed="81"/>
            <rFont val="Tahoma"/>
            <family val="2"/>
          </rPr>
          <t>ACEVEDO M. Fabian    TENARIS:</t>
        </r>
        <r>
          <rPr>
            <sz val="9"/>
            <color indexed="81"/>
            <rFont val="Tahoma"/>
            <family val="2"/>
          </rPr>
          <t xml:space="preserve">
baja temperatura austenizado</t>
        </r>
      </text>
    </comment>
    <comment ref="AA1362" authorId="4" shapeId="0">
      <text>
        <r>
          <rPr>
            <b/>
            <sz val="10"/>
            <color indexed="81"/>
            <rFont val="Tahoma"/>
            <family val="2"/>
          </rPr>
          <t>Por baja presion de aire comprimido se apaga el Horno Revenido y se rechazan parcialmente estas piezas</t>
        </r>
        <r>
          <rPr>
            <sz val="10"/>
            <color indexed="81"/>
            <rFont val="Tahoma"/>
            <family val="2"/>
          </rPr>
          <t xml:space="preserve">
</t>
        </r>
      </text>
    </comment>
    <comment ref="AA1363" authorId="4" shapeId="0">
      <text>
        <r>
          <rPr>
            <b/>
            <sz val="10"/>
            <color indexed="81"/>
            <rFont val="Tahoma"/>
            <family val="2"/>
          </rPr>
          <t>Por baja presion de aire comprimido se apaga el Horno Austenizado y se rechazan parcialmente estas piezas</t>
        </r>
        <r>
          <rPr>
            <sz val="10"/>
            <color indexed="81"/>
            <rFont val="Tahoma"/>
            <family val="2"/>
          </rPr>
          <t xml:space="preserve">
</t>
        </r>
      </text>
    </comment>
    <comment ref="AA1369" authorId="1" shapeId="0">
      <text>
        <r>
          <rPr>
            <b/>
            <sz val="9"/>
            <color indexed="81"/>
            <rFont val="Tahoma"/>
            <family val="2"/>
          </rPr>
          <t>CAMPO B. Carlos I.      TENARIS:</t>
        </r>
        <r>
          <rPr>
            <sz val="9"/>
            <color indexed="81"/>
            <rFont val="Tahoma"/>
            <family val="2"/>
          </rPr>
          <t xml:space="preserve">
Falla fluido electrico externo </t>
        </r>
      </text>
    </comment>
    <comment ref="AA1370" authorId="1" shapeId="0">
      <text>
        <r>
          <rPr>
            <b/>
            <sz val="9"/>
            <color indexed="81"/>
            <rFont val="Tahoma"/>
            <family val="2"/>
          </rPr>
          <t>CAMPO B. Carlos I.      TENARIS:</t>
        </r>
        <r>
          <rPr>
            <sz val="9"/>
            <color indexed="81"/>
            <rFont val="Tahoma"/>
            <family val="2"/>
          </rPr>
          <t xml:space="preserve">
falta pirometria de revenido</t>
        </r>
      </text>
    </comment>
    <comment ref="AA1371" authorId="1" shapeId="0">
      <text>
        <r>
          <rPr>
            <sz val="9"/>
            <color indexed="81"/>
            <rFont val="Tahoma"/>
            <family val="2"/>
          </rPr>
          <t>6 falta pirometria de revenido
34 atrapados en horno de revenido por fuga de aceite en el cartucho del rodillo superior #2 de la enderezadora</t>
        </r>
      </text>
    </comment>
    <comment ref="AC1375" authorId="1" shapeId="0">
      <text>
        <r>
          <rPr>
            <b/>
            <sz val="9"/>
            <color indexed="81"/>
            <rFont val="Tahoma"/>
            <family val="2"/>
          </rPr>
          <t>CAMPO B. Carlos I.      TENARIS:</t>
        </r>
        <r>
          <rPr>
            <sz val="9"/>
            <color indexed="81"/>
            <rFont val="Tahoma"/>
            <family val="2"/>
          </rPr>
          <t xml:space="preserve">
tubo sobrepermanecias sale nuevamente BT</t>
        </r>
      </text>
    </comment>
    <comment ref="AC1380" authorId="0" shapeId="0">
      <text>
        <r>
          <rPr>
            <b/>
            <sz val="8"/>
            <color indexed="81"/>
            <rFont val="Tahoma"/>
            <family val="2"/>
          </rPr>
          <t>Se pega a la pared del horno de Austenizado</t>
        </r>
      </text>
    </comment>
    <comment ref="Z1385" authorId="4" shapeId="0">
      <text>
        <r>
          <rPr>
            <sz val="9"/>
            <color indexed="81"/>
            <rFont val="Tahoma"/>
            <family val="2"/>
          </rPr>
          <t>Por Handsahake no sale pirometria de Austenizado y es final de colada.</t>
        </r>
      </text>
    </comment>
    <comment ref="Z1387" authorId="1" shapeId="0">
      <text>
        <r>
          <rPr>
            <b/>
            <sz val="9"/>
            <color indexed="81"/>
            <rFont val="Tahoma"/>
            <family val="2"/>
          </rPr>
          <t>CAMPO B. Carlos I.      TENARIS:</t>
        </r>
        <r>
          <rPr>
            <sz val="9"/>
            <color indexed="81"/>
            <rFont val="Tahoma"/>
            <family val="2"/>
          </rPr>
          <t xml:space="preserve">
baja temperatura de austenizado</t>
        </r>
      </text>
    </comment>
    <comment ref="R1388" authorId="4" shapeId="0">
      <text>
        <r>
          <rPr>
            <b/>
            <sz val="9"/>
            <color indexed="81"/>
            <rFont val="Tahoma"/>
            <family val="2"/>
          </rPr>
          <t>2 piezas X9</t>
        </r>
        <r>
          <rPr>
            <sz val="9"/>
            <color indexed="81"/>
            <rFont val="Tahoma"/>
            <family val="2"/>
          </rPr>
          <t xml:space="preserve">
</t>
        </r>
      </text>
    </comment>
    <comment ref="AA1389" authorId="0" shapeId="0">
      <text>
        <r>
          <rPr>
            <b/>
            <sz val="8"/>
            <color indexed="81"/>
            <rFont val="Tahoma"/>
            <family val="2"/>
          </rPr>
          <t>Baja pirometria de Austenizado.
Se reprocesan al final del mismo lote</t>
        </r>
        <r>
          <rPr>
            <sz val="8"/>
            <color indexed="81"/>
            <rFont val="Tahoma"/>
            <family val="2"/>
          </rPr>
          <t xml:space="preserve">
</t>
        </r>
      </text>
    </comment>
    <comment ref="R1391" authorId="0" shapeId="0">
      <text>
        <r>
          <rPr>
            <b/>
            <sz val="8"/>
            <color indexed="81"/>
            <rFont val="Tahoma"/>
            <family val="2"/>
          </rPr>
          <t>X9</t>
        </r>
      </text>
    </comment>
    <comment ref="V1393" authorId="0" shapeId="0">
      <text>
        <r>
          <rPr>
            <b/>
            <sz val="8"/>
            <color indexed="81"/>
            <rFont val="Tahoma"/>
            <family val="2"/>
          </rPr>
          <t>X9</t>
        </r>
      </text>
    </comment>
    <comment ref="R1394" authorId="0" shapeId="0">
      <text>
        <r>
          <rPr>
            <b/>
            <sz val="8"/>
            <color indexed="81"/>
            <rFont val="Tahoma"/>
            <family val="2"/>
          </rPr>
          <t>X9</t>
        </r>
      </text>
    </comment>
    <comment ref="AA1394" authorId="0" shapeId="0">
      <text>
        <r>
          <rPr>
            <b/>
            <sz val="8"/>
            <color indexed="81"/>
            <rFont val="Tahoma"/>
            <family val="2"/>
          </rPr>
          <t xml:space="preserve">Baja pirometria de Austenizado.
</t>
        </r>
        <r>
          <rPr>
            <sz val="8"/>
            <color indexed="81"/>
            <rFont val="Tahoma"/>
            <family val="2"/>
          </rPr>
          <t xml:space="preserve">
</t>
        </r>
      </text>
    </comment>
    <comment ref="R1397" authorId="0" shapeId="0">
      <text>
        <r>
          <rPr>
            <b/>
            <sz val="8"/>
            <color indexed="81"/>
            <rFont val="Tahoma"/>
            <family val="2"/>
          </rPr>
          <t>X9</t>
        </r>
      </text>
    </comment>
    <comment ref="AA1397" authorId="0" shapeId="0">
      <text>
        <r>
          <rPr>
            <b/>
            <sz val="8"/>
            <color indexed="81"/>
            <rFont val="Tahoma"/>
            <family val="2"/>
          </rPr>
          <t xml:space="preserve">Baja pirometria de Austenizado. Se frena frente al pirometro
</t>
        </r>
        <r>
          <rPr>
            <sz val="8"/>
            <color indexed="81"/>
            <rFont val="Tahoma"/>
            <family val="2"/>
          </rPr>
          <t xml:space="preserve">
Sereprocesan </t>
        </r>
      </text>
    </comment>
    <comment ref="R1400" authorId="0" shapeId="0">
      <text>
        <r>
          <rPr>
            <b/>
            <sz val="8"/>
            <color indexed="81"/>
            <rFont val="Tahoma"/>
            <family val="2"/>
          </rPr>
          <t>X9</t>
        </r>
      </text>
    </comment>
    <comment ref="AA1403" authorId="0" shapeId="0">
      <text>
        <r>
          <rPr>
            <b/>
            <sz val="8"/>
            <color indexed="81"/>
            <rFont val="Tahoma"/>
            <family val="2"/>
          </rPr>
          <t>Salen sin pirometria de Austenizado, Quench y Revenido por problemas en Data Center</t>
        </r>
      </text>
    </comment>
    <comment ref="R1407" authorId="0" shapeId="0">
      <text>
        <r>
          <rPr>
            <b/>
            <sz val="8"/>
            <color indexed="81"/>
            <rFont val="Tahoma"/>
            <family val="2"/>
          </rPr>
          <t>X9</t>
        </r>
      </text>
    </comment>
    <comment ref="AA1412" authorId="3" shapeId="0">
      <text>
        <r>
          <rPr>
            <b/>
            <sz val="9"/>
            <color indexed="81"/>
            <rFont val="Tahoma"/>
            <family val="2"/>
          </rPr>
          <t>ACEVEDO M. Fabian    TENARIS:</t>
        </r>
        <r>
          <rPr>
            <sz val="9"/>
            <color indexed="81"/>
            <rFont val="Tahoma"/>
            <family val="2"/>
          </rPr>
          <t xml:space="preserve">
se quedan frenados en cabezal de temple</t>
        </r>
      </text>
    </comment>
    <comment ref="AA1414" authorId="4" shapeId="0">
      <text>
        <r>
          <rPr>
            <sz val="9"/>
            <color indexed="81"/>
            <rFont val="Tahoma"/>
            <family val="2"/>
          </rPr>
          <t>Por problemas de tracking de nivel 2 queda atrapado en fisicamente Horno Austenizado.</t>
        </r>
      </text>
    </comment>
    <comment ref="V1420" authorId="0" shapeId="0">
      <text>
        <r>
          <rPr>
            <b/>
            <sz val="8"/>
            <color indexed="81"/>
            <rFont val="Tahoma"/>
            <family val="2"/>
          </rPr>
          <t>X9</t>
        </r>
      </text>
    </comment>
    <comment ref="O1421" authorId="0" shapeId="0">
      <text>
        <r>
          <rPr>
            <b/>
            <sz val="8"/>
            <color indexed="81"/>
            <rFont val="Tahoma"/>
            <family val="2"/>
          </rPr>
          <t>X9</t>
        </r>
      </text>
    </comment>
    <comment ref="P1421" authorId="0" shapeId="0">
      <text>
        <r>
          <rPr>
            <b/>
            <sz val="8"/>
            <color indexed="81"/>
            <rFont val="Tahoma"/>
            <family val="2"/>
          </rPr>
          <t>X9</t>
        </r>
      </text>
    </comment>
    <comment ref="V1421" authorId="0" shapeId="0">
      <text>
        <r>
          <rPr>
            <b/>
            <sz val="8"/>
            <color indexed="81"/>
            <rFont val="Tahoma"/>
            <family val="2"/>
          </rPr>
          <t>X9</t>
        </r>
      </text>
    </comment>
    <comment ref="P1422" authorId="0" shapeId="0">
      <text>
        <r>
          <rPr>
            <b/>
            <sz val="8"/>
            <color indexed="81"/>
            <rFont val="Tahoma"/>
            <family val="2"/>
          </rPr>
          <t>X9</t>
        </r>
      </text>
    </comment>
    <comment ref="O1436" authorId="1" shapeId="0">
      <text>
        <r>
          <rPr>
            <b/>
            <sz val="9"/>
            <color indexed="81"/>
            <rFont val="Tahoma"/>
            <family val="2"/>
          </rPr>
          <t>CAMPO B. Carlos I.      TENARIS:</t>
        </r>
        <r>
          <rPr>
            <sz val="9"/>
            <color indexed="81"/>
            <rFont val="Tahoma"/>
            <family val="2"/>
          </rPr>
          <t xml:space="preserve">
X9</t>
        </r>
      </text>
    </comment>
    <comment ref="V1436" authorId="1" shapeId="0">
      <text>
        <r>
          <rPr>
            <b/>
            <sz val="9"/>
            <color indexed="81"/>
            <rFont val="Tahoma"/>
            <family val="2"/>
          </rPr>
          <t>CAMPO B. Carlos I.      TENARIS:</t>
        </r>
        <r>
          <rPr>
            <sz val="9"/>
            <color indexed="81"/>
            <rFont val="Tahoma"/>
            <family val="2"/>
          </rPr>
          <t xml:space="preserve">
X9</t>
        </r>
      </text>
    </comment>
    <comment ref="R1439" authorId="0" shapeId="0">
      <text>
        <r>
          <rPr>
            <b/>
            <sz val="12"/>
            <color indexed="81"/>
            <rFont val="Tahoma"/>
            <family val="2"/>
          </rPr>
          <t>X9</t>
        </r>
      </text>
    </comment>
    <comment ref="R1443" authorId="0" shapeId="0">
      <text>
        <r>
          <rPr>
            <b/>
            <sz val="12"/>
            <color indexed="81"/>
            <rFont val="Tahoma"/>
            <family val="2"/>
          </rPr>
          <t>X9</t>
        </r>
      </text>
    </comment>
    <comment ref="V1446" authorId="5" shapeId="0">
      <text>
        <r>
          <rPr>
            <b/>
            <sz val="9"/>
            <color indexed="81"/>
            <rFont val="Tahoma"/>
            <family val="2"/>
          </rPr>
          <t>X 9</t>
        </r>
      </text>
    </comment>
    <comment ref="R1447" authorId="0" shapeId="0">
      <text>
        <r>
          <rPr>
            <b/>
            <sz val="12"/>
            <color indexed="81"/>
            <rFont val="Tahoma"/>
            <family val="2"/>
          </rPr>
          <t>X9</t>
        </r>
      </text>
    </comment>
    <comment ref="R1453" authorId="0" shapeId="0">
      <text>
        <r>
          <rPr>
            <b/>
            <sz val="12"/>
            <color indexed="81"/>
            <rFont val="Tahoma"/>
            <family val="2"/>
          </rPr>
          <t>X9</t>
        </r>
      </text>
    </comment>
    <comment ref="R1458" authorId="0" shapeId="0">
      <text>
        <r>
          <rPr>
            <b/>
            <sz val="12"/>
            <color indexed="81"/>
            <rFont val="Tahoma"/>
            <family val="2"/>
          </rPr>
          <t>X9</t>
        </r>
      </text>
    </comment>
    <comment ref="AA1464" authorId="1" shapeId="0">
      <text>
        <r>
          <rPr>
            <b/>
            <sz val="9"/>
            <color indexed="81"/>
            <rFont val="Tahoma"/>
            <family val="2"/>
          </rPr>
          <t>1 tubo sin pirometria de cabezales 
3 tubos sin pirometrias de enderezado
2 tubos torcidos despues de enderezado</t>
        </r>
      </text>
    </comment>
    <comment ref="R1466" authorId="0" shapeId="0">
      <text>
        <r>
          <rPr>
            <b/>
            <sz val="12"/>
            <color indexed="81"/>
            <rFont val="Tahoma"/>
            <family val="2"/>
          </rPr>
          <t>X9</t>
        </r>
      </text>
    </comment>
    <comment ref="AA1466" authorId="0" shapeId="0">
      <text>
        <r>
          <rPr>
            <b/>
            <sz val="9"/>
            <color indexed="81"/>
            <rFont val="Tahoma"/>
            <family val="2"/>
          </rPr>
          <t>Baja pirometria de Austenizado</t>
        </r>
      </text>
    </comment>
    <comment ref="P1469" authorId="0" shapeId="0">
      <text>
        <r>
          <rPr>
            <b/>
            <sz val="12"/>
            <color indexed="81"/>
            <rFont val="Tahoma"/>
            <family val="2"/>
          </rPr>
          <t>X9</t>
        </r>
      </text>
    </comment>
    <comment ref="R1469" authorId="0" shapeId="0">
      <text>
        <r>
          <rPr>
            <b/>
            <sz val="12"/>
            <color indexed="81"/>
            <rFont val="Tahoma"/>
            <family val="2"/>
          </rPr>
          <t>X9</t>
        </r>
      </text>
    </comment>
    <comment ref="R1475" authorId="0" shapeId="0">
      <text>
        <r>
          <rPr>
            <b/>
            <sz val="12"/>
            <color indexed="81"/>
            <rFont val="Tahoma"/>
            <family val="2"/>
          </rPr>
          <t>X9</t>
        </r>
      </text>
    </comment>
    <comment ref="P1478" authorId="0" shapeId="0">
      <text>
        <r>
          <rPr>
            <b/>
            <sz val="12"/>
            <color indexed="81"/>
            <rFont val="Tahoma"/>
            <family val="2"/>
          </rPr>
          <t>X9</t>
        </r>
      </text>
    </comment>
    <comment ref="Z1480" authorId="0" shapeId="0">
      <text>
        <r>
          <rPr>
            <b/>
            <sz val="9"/>
            <color indexed="81"/>
            <rFont val="Tahoma"/>
            <family val="2"/>
          </rPr>
          <t>Baja pirometria de Revenido</t>
        </r>
      </text>
    </comment>
    <comment ref="R1501" authorId="0" shapeId="0">
      <text>
        <r>
          <rPr>
            <b/>
            <sz val="12"/>
            <color indexed="81"/>
            <rFont val="Tahoma"/>
            <family val="2"/>
          </rPr>
          <t>X9</t>
        </r>
      </text>
    </comment>
    <comment ref="R1504" authorId="0" shapeId="0">
      <text>
        <r>
          <rPr>
            <b/>
            <sz val="12"/>
            <color indexed="81"/>
            <rFont val="Tahoma"/>
            <family val="2"/>
          </rPr>
          <t>X9</t>
        </r>
      </text>
    </comment>
    <comment ref="Z1510" authorId="4" shapeId="0">
      <text>
        <r>
          <rPr>
            <b/>
            <sz val="9"/>
            <color indexed="81"/>
            <rFont val="Tahoma"/>
            <family val="2"/>
          </rPr>
          <t>ARRIETA C. Carlos G. TENARIS:</t>
        </r>
        <r>
          <rPr>
            <sz val="9"/>
            <color indexed="81"/>
            <rFont val="Tahoma"/>
            <family val="2"/>
          </rPr>
          <t xml:space="preserve">
Falla Mecanica del soplador en turno 1 ocasiona rechazos por tuberia torcida, final de colada </t>
        </r>
      </text>
    </comment>
    <comment ref="AA1511" authorId="1" shapeId="0">
      <text>
        <r>
          <rPr>
            <b/>
            <sz val="9"/>
            <color indexed="81"/>
            <rFont val="Tahoma"/>
            <family val="2"/>
          </rPr>
          <t>CAMPO B. Carlos I.      TENARIS:</t>
        </r>
        <r>
          <rPr>
            <sz val="9"/>
            <color indexed="81"/>
            <rFont val="Tahoma"/>
            <family val="2"/>
          </rPr>
          <t xml:space="preserve">
6 tubos b7 enderezado por problemas con sensores del enderezador y canal de salidad </t>
        </r>
      </text>
    </comment>
    <comment ref="AA1512" authorId="3" shapeId="0">
      <text>
        <r>
          <rPr>
            <b/>
            <sz val="9"/>
            <color indexed="81"/>
            <rFont val="Tahoma"/>
            <family val="2"/>
          </rPr>
          <t>ACEVEDO M. Fabian    TENARIS:</t>
        </r>
        <r>
          <rPr>
            <sz val="9"/>
            <color indexed="81"/>
            <rFont val="Tahoma"/>
            <family val="2"/>
          </rPr>
          <t xml:space="preserve">
se disparan las bombas del quech</t>
        </r>
      </text>
    </comment>
    <comment ref="AA1513" authorId="3" shapeId="0">
      <text>
        <r>
          <rPr>
            <b/>
            <sz val="9"/>
            <color indexed="81"/>
            <rFont val="Tahoma"/>
            <family val="2"/>
          </rPr>
          <t>ACEVEDO M. Fabian    TENARIS:</t>
        </r>
        <r>
          <rPr>
            <sz val="9"/>
            <color indexed="81"/>
            <rFont val="Tahoma"/>
            <family val="2"/>
          </rPr>
          <t xml:space="preserve">
se disparan las bombas del quech</t>
        </r>
      </text>
    </comment>
    <comment ref="AA1540" authorId="3" shapeId="0">
      <text>
        <r>
          <rPr>
            <b/>
            <sz val="9"/>
            <color indexed="81"/>
            <rFont val="Tahoma"/>
            <family val="2"/>
          </rPr>
          <t>ACEVEDO M. Fabian    TENARIS:</t>
        </r>
        <r>
          <rPr>
            <sz val="9"/>
            <color indexed="81"/>
            <rFont val="Tahoma"/>
            <family val="2"/>
          </rPr>
          <t xml:space="preserve">
se dispara hono de temple</t>
        </r>
      </text>
    </comment>
    <comment ref="AA1578" authorId="4" shapeId="0">
      <text>
        <r>
          <rPr>
            <b/>
            <sz val="9"/>
            <color indexed="81"/>
            <rFont val="Tahoma"/>
            <family val="2"/>
          </rPr>
          <t>ARRIETA C. Carlos G. TENARIS:</t>
        </r>
        <r>
          <rPr>
            <sz val="9"/>
            <color indexed="81"/>
            <rFont val="Tahoma"/>
            <family val="2"/>
          </rPr>
          <t xml:space="preserve">
Rechazos parciales por EMERGENCIAS de Handling en Hornos.
Pendientes por reprocesar.
Se reprocesan</t>
        </r>
      </text>
    </comment>
    <comment ref="AA1579" authorId="1" shapeId="0">
      <text>
        <r>
          <rPr>
            <b/>
            <sz val="9"/>
            <color indexed="81"/>
            <rFont val="Tahoma"/>
            <family val="2"/>
          </rPr>
          <t>CAMPO B. Carlos I.      TENARIS:</t>
        </r>
        <r>
          <rPr>
            <sz val="9"/>
            <color indexed="81"/>
            <rFont val="Tahoma"/>
            <family val="2"/>
          </rPr>
          <t xml:space="preserve">
Baja temperatura de austenizado por pruebas de la red Ethernet horno austenizado</t>
        </r>
      </text>
    </comment>
    <comment ref="Z1636" authorId="1" shapeId="0">
      <text>
        <r>
          <rPr>
            <b/>
            <sz val="9"/>
            <color indexed="81"/>
            <rFont val="Tahoma"/>
            <family val="2"/>
          </rPr>
          <t>se disparan handling de los hornos queda frente pirometro austenizado</t>
        </r>
      </text>
    </comment>
    <comment ref="AA1691" authorId="0" shapeId="0">
      <text>
        <r>
          <rPr>
            <b/>
            <sz val="9"/>
            <color indexed="81"/>
            <rFont val="Tahoma"/>
            <family val="2"/>
          </rPr>
          <t>Bajon de voltage apaga los hornos de Austenizado, Revenido y dispara la enderezadora por fallo circuito externo de transelca</t>
        </r>
      </text>
    </comment>
    <comment ref="AA1693" authorId="3" shapeId="0">
      <text>
        <r>
          <rPr>
            <b/>
            <sz val="9"/>
            <color indexed="81"/>
            <rFont val="Tahoma"/>
            <family val="2"/>
          </rPr>
          <t>ACEVEDO M. Fabian    TENARIS:</t>
        </r>
        <r>
          <rPr>
            <sz val="9"/>
            <color indexed="81"/>
            <rFont val="Tahoma"/>
            <family val="2"/>
          </rPr>
          <t xml:space="preserve">
se disparan compresores s dispara hornos </t>
        </r>
      </text>
    </comment>
    <comment ref="AA1694" authorId="3" shapeId="0">
      <text>
        <r>
          <rPr>
            <b/>
            <sz val="9"/>
            <color indexed="81"/>
            <rFont val="Tahoma"/>
            <family val="2"/>
          </rPr>
          <t>ACEVEDO M. Fabian    TENARIS:</t>
        </r>
        <r>
          <rPr>
            <sz val="9"/>
            <color indexed="81"/>
            <rFont val="Tahoma"/>
            <family val="2"/>
          </rPr>
          <t xml:space="preserve">
se disparan compresores s dispara hornos </t>
        </r>
      </text>
    </comment>
    <comment ref="Z1721" authorId="6" shapeId="0">
      <text>
        <r>
          <rPr>
            <b/>
            <sz val="9"/>
            <color indexed="81"/>
            <rFont val="Tahoma"/>
            <family val="2"/>
          </rPr>
          <t>Achatados por enderezadora</t>
        </r>
      </text>
    </comment>
    <comment ref="AA1721" authorId="6" shapeId="0">
      <text>
        <r>
          <rPr>
            <b/>
            <sz val="9"/>
            <color indexed="81"/>
            <rFont val="Tahoma"/>
            <family val="2"/>
          </rPr>
          <t>Atrapados en hornos por falla en rodillo inferior #2 de la enderezadora</t>
        </r>
      </text>
    </comment>
    <comment ref="AA1730" authorId="3" shapeId="0">
      <text>
        <r>
          <rPr>
            <b/>
            <sz val="9"/>
            <color indexed="81"/>
            <rFont val="Tahoma"/>
            <family val="2"/>
          </rPr>
          <t>ACEVEDO M. Fabian    salen dos tubos pegados de austenizado generando atascamiento en cabezal</t>
        </r>
      </text>
    </comment>
    <comment ref="AA1735" authorId="6" shapeId="0">
      <text>
        <r>
          <rPr>
            <b/>
            <sz val="9"/>
            <color indexed="81"/>
            <rFont val="Tahoma"/>
            <family val="2"/>
          </rPr>
          <t>Baja piormetria de enderezado por falta de desalojo</t>
        </r>
      </text>
    </comment>
    <comment ref="AA1767" authorId="4" shapeId="0">
      <text>
        <r>
          <rPr>
            <b/>
            <sz val="9"/>
            <color indexed="81"/>
            <rFont val="Tahoma"/>
            <family val="2"/>
          </rPr>
          <t>Se quedo tubo atascado en el canal del Enderezador por el problema de la falta de Evacuación
se reprocesa al final</t>
        </r>
      </text>
    </comment>
    <comment ref="Z1768" authorId="1" shapeId="0">
      <text>
        <r>
          <rPr>
            <b/>
            <sz val="9"/>
            <color indexed="81"/>
            <rFont val="Tahoma"/>
            <family val="2"/>
          </rPr>
          <t>falta de pirometria cabezales</t>
        </r>
      </text>
    </comment>
    <comment ref="AA1777" authorId="1" shapeId="0">
      <text>
        <r>
          <rPr>
            <b/>
            <sz val="9"/>
            <color indexed="81"/>
            <rFont val="Tahoma"/>
            <family val="2"/>
          </rPr>
          <t>falta de pirometria cabezales</t>
        </r>
      </text>
    </comment>
    <comment ref="AB1790" authorId="4" shapeId="0">
      <text>
        <r>
          <rPr>
            <b/>
            <sz val="9"/>
            <color indexed="81"/>
            <rFont val="Tahoma"/>
            <family val="2"/>
          </rPr>
          <t>Pendiente por Validacion por pirometria de Enderezado NO enviada a Nivel 2</t>
        </r>
        <r>
          <rPr>
            <sz val="9"/>
            <color indexed="81"/>
            <rFont val="Tahoma"/>
            <family val="2"/>
          </rPr>
          <t xml:space="preserve">
</t>
        </r>
      </text>
    </comment>
    <comment ref="AA1824" authorId="1" shapeId="0">
      <text>
        <r>
          <rPr>
            <b/>
            <sz val="9"/>
            <color indexed="81"/>
            <rFont val="Tahoma"/>
            <family val="2"/>
          </rPr>
          <t>4 tubos por problemas de comunicación en horno austenizado
se reprocesan al final</t>
        </r>
      </text>
    </comment>
    <comment ref="AC1833" authorId="4" shapeId="0">
      <text>
        <r>
          <rPr>
            <sz val="9"/>
            <color indexed="81"/>
            <rFont val="Tahoma"/>
            <family val="2"/>
          </rPr>
          <t xml:space="preserve">Problemas de rectitud em temple salen rechazados por alta pirometria de cabezales.
</t>
        </r>
      </text>
    </comment>
    <comment ref="Z1844" authorId="6" shapeId="0">
      <text>
        <r>
          <rPr>
            <b/>
            <sz val="9"/>
            <color indexed="81"/>
            <rFont val="Tahoma"/>
            <family val="2"/>
          </rPr>
          <t>Se frenan en el quench</t>
        </r>
      </text>
    </comment>
    <comment ref="Z1845" authorId="6" shapeId="0">
      <text>
        <r>
          <rPr>
            <b/>
            <sz val="9"/>
            <color indexed="81"/>
            <rFont val="Tahoma"/>
            <family val="2"/>
          </rPr>
          <t>Se frenan en el quench</t>
        </r>
      </text>
    </comment>
    <comment ref="AC1849" authorId="6" shapeId="0">
      <text>
        <r>
          <rPr>
            <b/>
            <sz val="9"/>
            <color indexed="81"/>
            <rFont val="Tahoma"/>
            <family val="2"/>
          </rPr>
          <t>Tubo con abolladuras</t>
        </r>
      </text>
    </comment>
    <comment ref="F1858" authorId="4" shapeId="0">
      <text>
        <r>
          <rPr>
            <b/>
            <sz val="9"/>
            <color indexed="81"/>
            <rFont val="Tahoma"/>
            <family val="2"/>
          </rPr>
          <t>PRUEBAS AUMENTO DE PRODUCTIVIDAD</t>
        </r>
        <r>
          <rPr>
            <sz val="9"/>
            <color indexed="81"/>
            <rFont val="Tahoma"/>
            <family val="2"/>
          </rPr>
          <t xml:space="preserve">
</t>
        </r>
      </text>
    </comment>
    <comment ref="AA1859" authorId="1" shapeId="0">
      <text>
        <r>
          <rPr>
            <b/>
            <sz val="9"/>
            <color indexed="81"/>
            <rFont val="Tahoma"/>
            <family val="2"/>
          </rPr>
          <t>2 tubos se quedan frenados en frente pirometro BT
2 tubos por bajo flujo de cabezales de temple 
se reprocesan.</t>
        </r>
      </text>
    </comment>
    <comment ref="AA1866" authorId="6" shapeId="0">
      <text>
        <r>
          <rPr>
            <b/>
            <sz val="9"/>
            <color indexed="81"/>
            <rFont val="Tahoma"/>
            <family val="2"/>
          </rPr>
          <t>Baja pirometria de enderezado.
Salen con deflexion</t>
        </r>
      </text>
    </comment>
    <comment ref="AA1868" authorId="6" shapeId="0">
      <text>
        <r>
          <rPr>
            <b/>
            <sz val="9"/>
            <color indexed="81"/>
            <rFont val="Tahoma"/>
            <family val="2"/>
          </rPr>
          <t>35 Sobre permanencia de Revenido 
4 por baja pirometria de enderezado.
Se daña sensor de barrera entrada enderezadora.
REPROCESADOS EN EL FINAL DEL LOTE 17623</t>
        </r>
      </text>
    </comment>
    <comment ref="AC1868" authorId="6" shapeId="0">
      <text>
        <r>
          <rPr>
            <b/>
            <sz val="9"/>
            <color indexed="81"/>
            <rFont val="Tahoma"/>
            <family val="2"/>
          </rPr>
          <t>Achatado por enderezadora</t>
        </r>
      </text>
    </comment>
    <comment ref="AA1869" authorId="6" shapeId="0">
      <text>
        <r>
          <rPr>
            <b/>
            <sz val="9"/>
            <color indexed="81"/>
            <rFont val="Tahoma"/>
            <family val="2"/>
          </rPr>
          <t>Frenado en el Quench</t>
        </r>
      </text>
    </comment>
    <comment ref="AA1870" authorId="3" shapeId="0">
      <text>
        <r>
          <rPr>
            <b/>
            <sz val="9"/>
            <color indexed="81"/>
            <rFont val="Tahoma"/>
            <family val="2"/>
          </rPr>
          <t>ACEVEDO M. Fabian    TENARIS:</t>
        </r>
        <r>
          <rPr>
            <sz val="9"/>
            <color indexed="81"/>
            <rFont val="Tahoma"/>
            <family val="2"/>
          </rPr>
          <t xml:space="preserve">
falta de pirometria enderezado</t>
        </r>
      </text>
    </comment>
    <comment ref="F1913" authorId="4" shapeId="0">
      <text>
        <r>
          <rPr>
            <b/>
            <sz val="9"/>
            <color indexed="81"/>
            <rFont val="Tahoma"/>
            <family val="2"/>
          </rPr>
          <t>PRUEBA DE OPTIMIZACION a 48 seg.</t>
        </r>
        <r>
          <rPr>
            <sz val="9"/>
            <color indexed="81"/>
            <rFont val="Tahoma"/>
            <family val="2"/>
          </rPr>
          <t xml:space="preserve">
</t>
        </r>
      </text>
    </comment>
    <comment ref="AA1931" authorId="6" shapeId="0">
      <text>
        <r>
          <rPr>
            <b/>
            <sz val="9"/>
            <color indexed="81"/>
            <rFont val="Tahoma"/>
            <family val="2"/>
          </rPr>
          <t>Se frenan en el Quench</t>
        </r>
      </text>
    </comment>
    <comment ref="F1933" authorId="6" shapeId="0">
      <text>
        <r>
          <rPr>
            <b/>
            <sz val="9"/>
            <color indexed="81"/>
            <rFont val="Tahoma"/>
            <family val="2"/>
          </rPr>
          <t>Prueba tubo sin normalizar sin recalcar</t>
        </r>
        <r>
          <rPr>
            <sz val="9"/>
            <color indexed="81"/>
            <rFont val="Tahoma"/>
            <family val="2"/>
          </rPr>
          <t xml:space="preserve">
</t>
        </r>
      </text>
    </comment>
    <comment ref="AA1934" authorId="4" shapeId="0">
      <text>
        <r>
          <rPr>
            <b/>
            <sz val="9"/>
            <color indexed="81"/>
            <rFont val="Tahoma"/>
            <family val="2"/>
          </rPr>
          <t xml:space="preserve">
SE REPROCESARON</t>
        </r>
        <r>
          <rPr>
            <sz val="9"/>
            <color indexed="81"/>
            <rFont val="Tahoma"/>
            <family val="2"/>
          </rPr>
          <t xml:space="preserve">
</t>
        </r>
      </text>
    </comment>
    <comment ref="AA1935" authorId="4" shapeId="0">
      <text>
        <r>
          <rPr>
            <b/>
            <sz val="9"/>
            <color indexed="81"/>
            <rFont val="Tahoma"/>
            <family val="2"/>
          </rPr>
          <t>Rechazados por bajo flujo de cabezales.
SE REPROCESARON</t>
        </r>
        <r>
          <rPr>
            <sz val="9"/>
            <color indexed="81"/>
            <rFont val="Tahoma"/>
            <family val="2"/>
          </rPr>
          <t xml:space="preserve">
</t>
        </r>
      </text>
    </comment>
    <comment ref="AA1937" authorId="6" shapeId="0">
      <text>
        <r>
          <rPr>
            <b/>
            <sz val="9"/>
            <color indexed="81"/>
            <rFont val="Tahoma"/>
            <family val="2"/>
          </rPr>
          <t>Se frenan en el quench</t>
        </r>
      </text>
    </comment>
    <comment ref="AA1963" authorId="3" shapeId="0">
      <text>
        <r>
          <rPr>
            <b/>
            <sz val="9"/>
            <color indexed="81"/>
            <rFont val="Tahoma"/>
            <family val="2"/>
          </rPr>
          <t>ACEVEDO M. Fabian    TENARIS:</t>
        </r>
        <r>
          <rPr>
            <sz val="9"/>
            <color indexed="81"/>
            <rFont val="Tahoma"/>
            <family val="2"/>
          </rPr>
          <t xml:space="preserve">
1 falta de pirometria de enderezador 
1 falta de austenizado </t>
        </r>
      </text>
    </comment>
    <comment ref="AA1969" authorId="7" shapeId="0">
      <text>
        <r>
          <rPr>
            <b/>
            <sz val="9"/>
            <color indexed="81"/>
            <rFont val="Tahoma"/>
            <family val="2"/>
          </rPr>
          <t>TAMARA Alberto J. TENARIS:</t>
        </r>
        <r>
          <rPr>
            <sz val="9"/>
            <color indexed="81"/>
            <rFont val="Tahoma"/>
            <family val="2"/>
          </rPr>
          <t xml:space="preserve">
se frenan en cabezales </t>
        </r>
      </text>
    </comment>
    <comment ref="Z1979" authorId="7" shapeId="0">
      <text>
        <r>
          <rPr>
            <b/>
            <sz val="9"/>
            <color indexed="81"/>
            <rFont val="Tahoma"/>
            <family val="2"/>
          </rPr>
          <t>TAMARA Alberto J. TENARIS:</t>
        </r>
        <r>
          <rPr>
            <sz val="9"/>
            <color indexed="81"/>
            <rFont val="Tahoma"/>
            <family val="2"/>
          </rPr>
          <t xml:space="preserve">
recalque achatado por enderezador</t>
        </r>
      </text>
    </comment>
    <comment ref="AA1979" authorId="7" shapeId="0">
      <text>
        <r>
          <rPr>
            <b/>
            <sz val="9"/>
            <color indexed="81"/>
            <rFont val="Tahoma"/>
            <family val="2"/>
          </rPr>
          <t>TAMARA Alberto J. TENARIS:</t>
        </r>
        <r>
          <rPr>
            <sz val="9"/>
            <color indexed="81"/>
            <rFont val="Tahoma"/>
            <family val="2"/>
          </rPr>
          <t xml:space="preserve">
falta de pirometria enderezado
se reprocesaron.</t>
        </r>
      </text>
    </comment>
    <comment ref="AA2023" authorId="8" shapeId="0">
      <text>
        <r>
          <rPr>
            <b/>
            <sz val="9"/>
            <color indexed="81"/>
            <rFont val="Tahoma"/>
            <family val="2"/>
          </rPr>
          <t xml:space="preserve"> TENARIS: </t>
        </r>
        <r>
          <rPr>
            <sz val="9"/>
            <color indexed="81"/>
            <rFont val="Tahoma"/>
            <family val="2"/>
          </rPr>
          <t xml:space="preserve">
Se frenan Quech</t>
        </r>
      </text>
    </comment>
    <comment ref="F2057" authorId="6" shapeId="0">
      <text>
        <r>
          <rPr>
            <b/>
            <sz val="9"/>
            <color indexed="81"/>
            <rFont val="Tahoma"/>
            <family val="2"/>
          </rPr>
          <t>Prueba formado</t>
        </r>
      </text>
    </comment>
    <comment ref="F2058" authorId="6" shapeId="0">
      <text>
        <r>
          <rPr>
            <b/>
            <sz val="9"/>
            <color indexed="81"/>
            <rFont val="Tahoma"/>
            <family val="2"/>
          </rPr>
          <t>Prueba formado</t>
        </r>
      </text>
    </comment>
    <comment ref="AA2069" authorId="6" shapeId="0">
      <text>
        <r>
          <rPr>
            <b/>
            <sz val="9"/>
            <color indexed="81"/>
            <rFont val="Tahoma"/>
            <family val="2"/>
          </rPr>
          <t>Atascados en conveyor de salida Austenizado</t>
        </r>
      </text>
    </comment>
    <comment ref="V2088" authorId="1" shapeId="0">
      <text>
        <r>
          <rPr>
            <b/>
            <sz val="9"/>
            <color indexed="81"/>
            <rFont val="Tahoma"/>
            <family val="2"/>
          </rPr>
          <t>CAMPO B. Carlos I.      TENARIS: X9 4 tubos</t>
        </r>
      </text>
    </comment>
    <comment ref="AA2179" authorId="4" shapeId="0">
      <text>
        <r>
          <rPr>
            <b/>
            <sz val="9"/>
            <color indexed="81"/>
            <rFont val="Tahoma"/>
            <family val="2"/>
          </rPr>
          <t>Atrapados en Horno Revenido por daño de fuga Hidraulica en Maquina Enderezadora.
PENDIENTES POR REPROCESAR</t>
        </r>
        <r>
          <rPr>
            <sz val="9"/>
            <color indexed="81"/>
            <rFont val="Tahoma"/>
            <family val="2"/>
          </rPr>
          <t xml:space="preserve">
</t>
        </r>
      </text>
    </comment>
    <comment ref="AA2210" authorId="8" shapeId="0">
      <text>
        <r>
          <rPr>
            <b/>
            <sz val="9"/>
            <color indexed="81"/>
            <rFont val="Tahoma"/>
            <family val="2"/>
          </rPr>
          <t>ESCOBAR G. Gabriel F. TENARIS:</t>
        </r>
        <r>
          <rPr>
            <sz val="9"/>
            <color indexed="81"/>
            <rFont val="Tahoma"/>
            <family val="2"/>
          </rPr>
          <t xml:space="preserve">
Bajo flujo en cabezalez </t>
        </r>
      </text>
    </comment>
    <comment ref="AA2246" authorId="6" shapeId="0">
      <text>
        <r>
          <rPr>
            <b/>
            <sz val="9"/>
            <color indexed="81"/>
            <rFont val="Tahoma"/>
            <family val="2"/>
          </rPr>
          <t>Baja pirometria de enderezado</t>
        </r>
      </text>
    </comment>
    <comment ref="AA2266" authorId="1" shapeId="0">
      <text>
        <r>
          <rPr>
            <b/>
            <sz val="9"/>
            <color indexed="81"/>
            <rFont val="Tahoma"/>
            <family val="2"/>
          </rPr>
          <t>Baja temperatura de austenizado.
REPROCESADOS AL FINAL DE LA COLADA</t>
        </r>
      </text>
    </comment>
    <comment ref="AA2267" authorId="1" shapeId="0">
      <text>
        <r>
          <rPr>
            <b/>
            <sz val="9"/>
            <color indexed="81"/>
            <rFont val="Tahoma"/>
            <family val="2"/>
          </rPr>
          <t>Baja temperatura de austenizado.
REPROCESADO AL FINAL DE LA COLADA</t>
        </r>
      </text>
    </comment>
  </commentList>
</comments>
</file>

<file path=xl/sharedStrings.xml><?xml version="1.0" encoding="utf-8"?>
<sst xmlns="http://schemas.openxmlformats.org/spreadsheetml/2006/main" count="10916" uniqueCount="1026">
  <si>
    <t xml:space="preserve"> </t>
  </si>
  <si>
    <t>Aprobados</t>
  </si>
  <si>
    <t>Fecha</t>
  </si>
  <si>
    <t>UTS</t>
  </si>
  <si>
    <t>NORTE</t>
  </si>
  <si>
    <t>COLADA</t>
  </si>
  <si>
    <t>Turno</t>
  </si>
  <si>
    <t>Lote</t>
  </si>
  <si>
    <t>Acumulados</t>
  </si>
  <si>
    <t>TMT</t>
  </si>
  <si>
    <t>Definitivos</t>
  </si>
  <si>
    <t>Parciales</t>
  </si>
  <si>
    <t>Baja</t>
  </si>
  <si>
    <t>Alta</t>
  </si>
  <si>
    <t>Proces</t>
  </si>
  <si>
    <t>CST</t>
  </si>
  <si>
    <t>Otra</t>
  </si>
  <si>
    <t>YS</t>
  </si>
  <si>
    <t>Tratamientos Termicos - Linea 3</t>
  </si>
  <si>
    <t>Resultados de Calidad</t>
  </si>
  <si>
    <t>Grado</t>
  </si>
  <si>
    <t>L80</t>
  </si>
  <si>
    <t>%CE</t>
  </si>
  <si>
    <t>Ti/N</t>
  </si>
  <si>
    <t>Tipo</t>
  </si>
  <si>
    <t>Espesor</t>
  </si>
  <si>
    <t>Virgen</t>
  </si>
  <si>
    <t>Casing</t>
  </si>
  <si>
    <t>N80</t>
  </si>
  <si>
    <t>70</t>
  </si>
  <si>
    <t>Recup</t>
  </si>
  <si>
    <t>Tubing</t>
  </si>
  <si>
    <t>Grados</t>
  </si>
  <si>
    <t>P110</t>
  </si>
  <si>
    <t>J55</t>
  </si>
  <si>
    <t>X42</t>
  </si>
  <si>
    <t>Z55</t>
  </si>
  <si>
    <t>Diametros</t>
  </si>
  <si>
    <t>51</t>
  </si>
  <si>
    <t>65</t>
  </si>
  <si>
    <t>85</t>
  </si>
  <si>
    <t>Materiales</t>
  </si>
  <si>
    <t>SIDOR</t>
  </si>
  <si>
    <t>NUCOR</t>
  </si>
  <si>
    <t>USIMINAS</t>
  </si>
  <si>
    <t>,,,,,,,,,,,,,,,,,,,,,,,,,,,,,,,,,,,,,,,,,,,,,-</t>
  </si>
  <si>
    <t>,,,,,,,,,,,,,,,,,,,,,,,,,,,,,,,,,,,,,,,,,,,,,,,,,,,,,,,,,,,,,,,,,,,,,,,,,,,,,,,,,,-,-,0</t>
  </si>
  <si>
    <t>,,,,,,,,,,,0</t>
  </si>
  <si>
    <t>,</t>
  </si>
  <si>
    <t>,,,,,,,,,,,,,,,,,,,,,,,,,,,,,,,,,,,,,,,,,,,,,,,,,,,,,,,,,,,,,,,</t>
  </si>
  <si>
    <t>,,</t>
  </si>
  <si>
    <t>0,,</t>
  </si>
  <si>
    <t>Liberado</t>
  </si>
  <si>
    <t>Colada</t>
  </si>
  <si>
    <t>Col. Externa</t>
  </si>
  <si>
    <t>HORNO AUSTENIZADO</t>
  </si>
  <si>
    <t>HORNO REVENIDO</t>
  </si>
  <si>
    <t>OP</t>
  </si>
  <si>
    <t>Estado 55</t>
  </si>
  <si>
    <t>Estado 29</t>
  </si>
  <si>
    <t>Estado B7</t>
  </si>
  <si>
    <t>Sobre - 
permanecia</t>
  </si>
  <si>
    <t>Muestra temple completa</t>
  </si>
  <si>
    <t>Anillo de Temple</t>
  </si>
  <si>
    <t>Muestra Tensión Completa</t>
  </si>
  <si>
    <t>Anillo de Tensión</t>
  </si>
  <si>
    <t>P5</t>
  </si>
  <si>
    <t>P2</t>
  </si>
  <si>
    <t xml:space="preserve">CUERPO </t>
  </si>
  <si>
    <t>tratamientos termicos 4</t>
  </si>
  <si>
    <t>Recalque</t>
  </si>
  <si>
    <t>Cuerpo</t>
  </si>
  <si>
    <t>Torcidos</t>
  </si>
  <si>
    <t>Aplst</t>
  </si>
  <si>
    <t>Material</t>
  </si>
  <si>
    <t>Horno de austenizado</t>
  </si>
  <si>
    <t>Cabezal</t>
  </si>
  <si>
    <t>Horno de revenido</t>
  </si>
  <si>
    <t>Calentamiento1</t>
  </si>
  <si>
    <t>Empape</t>
  </si>
  <si>
    <t>TC</t>
  </si>
  <si>
    <t>Velocidad/pasaje</t>
  </si>
  <si>
    <t>Flujo</t>
  </si>
  <si>
    <t>Calentamiento 1</t>
  </si>
  <si>
    <t>L1 °C</t>
  </si>
  <si>
    <t>L2 °C</t>
  </si>
  <si>
    <t>seg</t>
  </si>
  <si>
    <t>m/s</t>
  </si>
  <si>
    <t>m3/h</t>
  </si>
  <si>
    <t>L2 °c</t>
  </si>
  <si>
    <t>Nippon Stell</t>
  </si>
  <si>
    <t>Nippon Steel</t>
  </si>
  <si>
    <t>ok</t>
  </si>
  <si>
    <t>RANGO DE LOTE</t>
  </si>
  <si>
    <t>1 AL 50</t>
  </si>
  <si>
    <t>51 AL 450</t>
  </si>
  <si>
    <t>451 al 850</t>
  </si>
  <si>
    <t>851 al 913</t>
  </si>
  <si>
    <t>Usiminas</t>
  </si>
  <si>
    <t>914 a 1178</t>
  </si>
  <si>
    <t>1 al 60</t>
  </si>
  <si>
    <t>1 al 64</t>
  </si>
  <si>
    <t>Seamless</t>
  </si>
  <si>
    <t>1 al 150</t>
  </si>
  <si>
    <t>1 al 99</t>
  </si>
  <si>
    <t xml:space="preserve">151 al396 </t>
  </si>
  <si>
    <t>1 al 100</t>
  </si>
  <si>
    <t>101 al 192</t>
  </si>
  <si>
    <t>1 al 127</t>
  </si>
  <si>
    <t>1 al 177</t>
  </si>
  <si>
    <t>178 al 301</t>
  </si>
  <si>
    <t>1 al 400</t>
  </si>
  <si>
    <t>400 al 514</t>
  </si>
  <si>
    <t>1 al 176</t>
  </si>
  <si>
    <t>401 al 800</t>
  </si>
  <si>
    <t>801 al 848</t>
  </si>
  <si>
    <t>400 al 589</t>
  </si>
  <si>
    <t>449 al 906</t>
  </si>
  <si>
    <t>401 a 479</t>
  </si>
  <si>
    <t>1 al 240</t>
  </si>
  <si>
    <t>401 al 794</t>
  </si>
  <si>
    <t>1 al 120</t>
  </si>
  <si>
    <t>1 al 111</t>
  </si>
  <si>
    <t>1 al 292</t>
  </si>
  <si>
    <t>1 al 106</t>
  </si>
  <si>
    <t>OK</t>
  </si>
  <si>
    <t>NO</t>
  </si>
  <si>
    <t>SI</t>
  </si>
  <si>
    <t>241 al 596</t>
  </si>
  <si>
    <t>401 al 447</t>
  </si>
  <si>
    <t>1 al 248</t>
  </si>
  <si>
    <t>795 a 845</t>
  </si>
  <si>
    <t>1 al 294</t>
  </si>
  <si>
    <t>294 al 398</t>
  </si>
  <si>
    <t>597 al 728</t>
  </si>
  <si>
    <t>801 al 851</t>
  </si>
  <si>
    <t>801 al 1052</t>
  </si>
  <si>
    <t>401 al 513</t>
  </si>
  <si>
    <t>514 al 565</t>
  </si>
  <si>
    <t>249 al 274</t>
  </si>
  <si>
    <t>1 al 19</t>
  </si>
  <si>
    <t>1 al 24</t>
  </si>
  <si>
    <t>1 al 23</t>
  </si>
  <si>
    <t>401 al 745</t>
  </si>
  <si>
    <t>401 al 666</t>
  </si>
  <si>
    <t>1 al 89</t>
  </si>
  <si>
    <t>1 al 325</t>
  </si>
  <si>
    <t>801 al 829</t>
  </si>
  <si>
    <t>401 al 525</t>
  </si>
  <si>
    <t>401 al 700</t>
  </si>
  <si>
    <t>401 al 463</t>
  </si>
  <si>
    <t>1 al 37</t>
  </si>
  <si>
    <t>1 al 42</t>
  </si>
  <si>
    <t>401 al 550</t>
  </si>
  <si>
    <t>1 al 50</t>
  </si>
  <si>
    <t>1 al 78</t>
  </si>
  <si>
    <t>1 al 20</t>
  </si>
  <si>
    <t>1 al 48</t>
  </si>
  <si>
    <t>1 al 45</t>
  </si>
  <si>
    <t>1 al 43</t>
  </si>
  <si>
    <t>401 al 375</t>
  </si>
  <si>
    <t>401 al 781</t>
  </si>
  <si>
    <t>801 al 825</t>
  </si>
  <si>
    <t>401 al 409</t>
  </si>
  <si>
    <t>410 al 505</t>
  </si>
  <si>
    <t>1 al 350</t>
  </si>
  <si>
    <t>782 al 832</t>
  </si>
  <si>
    <t>751al 832</t>
  </si>
  <si>
    <t>351al 750</t>
  </si>
  <si>
    <t>401 al 655</t>
  </si>
  <si>
    <t>1 al 391</t>
  </si>
  <si>
    <t>401 al 681</t>
  </si>
  <si>
    <t>401al 679</t>
  </si>
  <si>
    <t>1 al 299</t>
  </si>
  <si>
    <t>1 al 143</t>
  </si>
  <si>
    <t>254 al 402</t>
  </si>
  <si>
    <t>1 al 253</t>
  </si>
  <si>
    <t>801 al 913</t>
  </si>
  <si>
    <t>401 al 568</t>
  </si>
  <si>
    <t>401 al 707</t>
  </si>
  <si>
    <t>96 al 495</t>
  </si>
  <si>
    <t>496 al 822</t>
  </si>
  <si>
    <t>1 al 163</t>
  </si>
  <si>
    <t>300 al 496</t>
  </si>
  <si>
    <t>682 al 849</t>
  </si>
  <si>
    <t>497 al 720</t>
  </si>
  <si>
    <t>569 al 620</t>
  </si>
  <si>
    <t>1 al 17</t>
  </si>
  <si>
    <t>850 al 857</t>
  </si>
  <si>
    <t>1 al 98</t>
  </si>
  <si>
    <t>1 al 30</t>
  </si>
  <si>
    <t>401 al 500</t>
  </si>
  <si>
    <t xml:space="preserve">1 al 36 </t>
  </si>
  <si>
    <t>400 al 776</t>
  </si>
  <si>
    <t>1 al 298</t>
  </si>
  <si>
    <t>1 al 254</t>
  </si>
  <si>
    <t>1 al 86</t>
  </si>
  <si>
    <t>1 al 95</t>
  </si>
  <si>
    <t>1 al 271</t>
  </si>
  <si>
    <t>1 al 210</t>
  </si>
  <si>
    <t>1 al 304</t>
  </si>
  <si>
    <t>1 al 198</t>
  </si>
  <si>
    <t>1 al 94</t>
  </si>
  <si>
    <t>1 al 133</t>
  </si>
  <si>
    <t>1 al 41</t>
  </si>
  <si>
    <t>1 al 52</t>
  </si>
  <si>
    <t>1 al 320</t>
  </si>
  <si>
    <t>1 al 160</t>
  </si>
  <si>
    <t>1 al 185</t>
  </si>
  <si>
    <t>401 al 532</t>
  </si>
  <si>
    <t>1 AL 400</t>
  </si>
  <si>
    <t>401 al 515</t>
  </si>
  <si>
    <t>1 al 69</t>
  </si>
  <si>
    <t>1 AL 47</t>
  </si>
  <si>
    <t>1 AL 103</t>
  </si>
  <si>
    <t>PRODUCCION LINEA DE TRATAMIENTOS TERMICOS 4</t>
  </si>
  <si>
    <t>1 al 182</t>
  </si>
  <si>
    <t>1 al 152</t>
  </si>
  <si>
    <t>533 al 581</t>
  </si>
  <si>
    <t>1 al 132</t>
  </si>
  <si>
    <t>401 al 675</t>
  </si>
  <si>
    <t>183 al 429</t>
  </si>
  <si>
    <t>1 al 117</t>
  </si>
  <si>
    <t>1 al 285</t>
  </si>
  <si>
    <t>401 AL 610</t>
  </si>
  <si>
    <t>401 AL 600</t>
  </si>
  <si>
    <t>401 al 405</t>
  </si>
  <si>
    <t>401 al 493</t>
  </si>
  <si>
    <t>801 AL 1200</t>
  </si>
  <si>
    <t>1201 al 1242</t>
  </si>
  <si>
    <t>402 al 559</t>
  </si>
  <si>
    <t>1 al 25</t>
  </si>
  <si>
    <t>26 al 275</t>
  </si>
  <si>
    <t>1 al 138</t>
  </si>
  <si>
    <t>1243 al 1250</t>
  </si>
  <si>
    <t>1 al 278</t>
  </si>
  <si>
    <t>1 al 382</t>
  </si>
  <si>
    <t>401 al 768</t>
  </si>
  <si>
    <t>401 al 744</t>
  </si>
  <si>
    <t>401 al 613</t>
  </si>
  <si>
    <t>801 al 838</t>
  </si>
  <si>
    <t>1 AL 283</t>
  </si>
  <si>
    <t>584 AL 619</t>
  </si>
  <si>
    <t>1 AL 44</t>
  </si>
  <si>
    <t>1 AL 28</t>
  </si>
  <si>
    <t>1 AL 24</t>
  </si>
  <si>
    <t>1 al 47</t>
  </si>
  <si>
    <t>1 al 34</t>
  </si>
  <si>
    <t>1 al 59</t>
  </si>
  <si>
    <t>tamsa</t>
  </si>
  <si>
    <t>801 al 811</t>
  </si>
  <si>
    <t>1 al 208</t>
  </si>
  <si>
    <t>401 al 603</t>
  </si>
  <si>
    <t>51 al 450</t>
  </si>
  <si>
    <t>451 al 699</t>
  </si>
  <si>
    <t>801 AL 847</t>
  </si>
  <si>
    <t>801 al 803</t>
  </si>
  <si>
    <t>401 al 793</t>
  </si>
  <si>
    <t>1 al 54</t>
  </si>
  <si>
    <t>401 al 563</t>
  </si>
  <si>
    <t>401 al 456</t>
  </si>
  <si>
    <t>401 al 687</t>
  </si>
  <si>
    <t>1 al 387</t>
  </si>
  <si>
    <t>401 al 787</t>
  </si>
  <si>
    <t>1al 127</t>
  </si>
  <si>
    <t>457 al 655</t>
  </si>
  <si>
    <t>401 al 536</t>
  </si>
  <si>
    <t>801 al 884</t>
  </si>
  <si>
    <t>801 al 818</t>
  </si>
  <si>
    <t>401 al 507</t>
  </si>
  <si>
    <t>401 al 506</t>
  </si>
  <si>
    <t>1 al 63</t>
  </si>
  <si>
    <t>1 al 70</t>
  </si>
  <si>
    <t>48 al 447</t>
  </si>
  <si>
    <t>448 al 847</t>
  </si>
  <si>
    <t>848 al 871</t>
  </si>
  <si>
    <t>1 al 290</t>
  </si>
  <si>
    <t>1 al 128</t>
  </si>
  <si>
    <t>1 al 126</t>
  </si>
  <si>
    <t>401 494</t>
  </si>
  <si>
    <t>401 al 462</t>
  </si>
  <si>
    <t>401 al 63</t>
  </si>
  <si>
    <t>1 al 375</t>
  </si>
  <si>
    <t>Tamsa</t>
  </si>
  <si>
    <t>401 al 669</t>
  </si>
  <si>
    <t>1 AL 218</t>
  </si>
  <si>
    <t>1 AL 247</t>
  </si>
  <si>
    <t>Estado 99</t>
  </si>
  <si>
    <t>401 al 665</t>
  </si>
  <si>
    <t>401 AL 526</t>
  </si>
  <si>
    <t>153 AL 476</t>
  </si>
  <si>
    <t>1 al 244</t>
  </si>
  <si>
    <t>219 al 242</t>
  </si>
  <si>
    <t>401 al 693</t>
  </si>
  <si>
    <t>1 al 306</t>
  </si>
  <si>
    <t>1 al 289</t>
  </si>
  <si>
    <t>307 al 531</t>
  </si>
  <si>
    <t>290 al 35</t>
  </si>
  <si>
    <t>401 al 435</t>
  </si>
  <si>
    <t>1 al 381</t>
  </si>
  <si>
    <t>1 al 397</t>
  </si>
  <si>
    <t>1 al 377</t>
  </si>
  <si>
    <t>1 al 180</t>
  </si>
  <si>
    <t>401 al 771</t>
  </si>
  <si>
    <t>1 al 75</t>
  </si>
  <si>
    <t>1 al 337</t>
  </si>
  <si>
    <t>1 al 344</t>
  </si>
  <si>
    <t>401 al 450</t>
  </si>
  <si>
    <r>
      <t xml:space="preserve">2757 </t>
    </r>
    <r>
      <rPr>
        <b/>
        <sz val="12"/>
        <color indexed="8"/>
        <rFont val="Arial"/>
        <family val="2"/>
      </rPr>
      <t>SP</t>
    </r>
  </si>
  <si>
    <t>1 al 79</t>
  </si>
  <si>
    <t>401 al 464</t>
  </si>
  <si>
    <t>338 al 637</t>
  </si>
  <si>
    <r>
      <t xml:space="preserve">2755 </t>
    </r>
    <r>
      <rPr>
        <b/>
        <sz val="12"/>
        <color indexed="8"/>
        <rFont val="Arial"/>
        <family val="2"/>
      </rPr>
      <t>SP</t>
    </r>
  </si>
  <si>
    <t>1 al 186</t>
  </si>
  <si>
    <t>1 al 49</t>
  </si>
  <si>
    <t>1 al 61</t>
  </si>
  <si>
    <t>1 al 223</t>
  </si>
  <si>
    <t>26 al 336</t>
  </si>
  <si>
    <t>1 al 184</t>
  </si>
  <si>
    <r>
      <t xml:space="preserve">2919 </t>
    </r>
    <r>
      <rPr>
        <b/>
        <sz val="12"/>
        <color indexed="8"/>
        <rFont val="Arial"/>
        <family val="2"/>
      </rPr>
      <t>SP</t>
    </r>
  </si>
  <si>
    <t>801 al 861</t>
  </si>
  <si>
    <r>
      <t xml:space="preserve">2926 </t>
    </r>
    <r>
      <rPr>
        <b/>
        <sz val="12"/>
        <color indexed="8"/>
        <rFont val="Arial"/>
        <family val="2"/>
      </rPr>
      <t>SP</t>
    </r>
  </si>
  <si>
    <t>401 AL 686</t>
  </si>
  <si>
    <t>401 al 582</t>
  </si>
  <si>
    <t>T/Hr</t>
  </si>
  <si>
    <t>Ciclo</t>
  </si>
  <si>
    <t>801 al 985</t>
  </si>
  <si>
    <t>401 al 546</t>
  </si>
  <si>
    <t>1 al 178</t>
  </si>
  <si>
    <t>179 al 344</t>
  </si>
  <si>
    <t>745 al 752</t>
  </si>
  <si>
    <t>345 al 744</t>
  </si>
  <si>
    <t>1 al 399</t>
  </si>
  <si>
    <t>400-402 al 497</t>
  </si>
  <si>
    <t>1 al 276</t>
  </si>
  <si>
    <t>277 al 688</t>
  </si>
  <si>
    <t>401 al 512</t>
  </si>
  <si>
    <t>675 al 688</t>
  </si>
  <si>
    <t>401 al 621</t>
  </si>
  <si>
    <t>801 al 869</t>
  </si>
  <si>
    <t>1 al 21</t>
  </si>
  <si>
    <t>1 al 327</t>
  </si>
  <si>
    <t>328 al 727</t>
  </si>
  <si>
    <t>687 al 719</t>
  </si>
  <si>
    <t>753 al 831</t>
  </si>
  <si>
    <t>870 AL 898</t>
  </si>
  <si>
    <t>513 al 550</t>
  </si>
  <si>
    <t xml:space="preserve">689 al </t>
  </si>
  <si>
    <t>2960 SP</t>
  </si>
  <si>
    <r>
      <t xml:space="preserve">2976 </t>
    </r>
    <r>
      <rPr>
        <b/>
        <sz val="12"/>
        <color indexed="8"/>
        <rFont val="Arial"/>
        <family val="2"/>
      </rPr>
      <t>SP</t>
    </r>
  </si>
  <si>
    <r>
      <t xml:space="preserve">2961 </t>
    </r>
    <r>
      <rPr>
        <b/>
        <sz val="12"/>
        <color indexed="8"/>
        <rFont val="Arial"/>
        <family val="2"/>
      </rPr>
      <t>SP</t>
    </r>
  </si>
  <si>
    <t>1 al 228</t>
  </si>
  <si>
    <t>401 al 411</t>
  </si>
  <si>
    <t>1 al 88</t>
  </si>
  <si>
    <t>1 al 189</t>
  </si>
  <si>
    <t>1 al 239</t>
  </si>
  <si>
    <t>401 al 449</t>
  </si>
  <si>
    <t>1 al 280</t>
  </si>
  <si>
    <t>1 al 58</t>
  </si>
  <si>
    <t>1 al 40</t>
  </si>
  <si>
    <t>281 al 314</t>
  </si>
  <si>
    <t>832 al 878</t>
  </si>
  <si>
    <t>498 al 557</t>
  </si>
  <si>
    <t>986 al 1026</t>
  </si>
  <si>
    <t>551 al 570</t>
  </si>
  <si>
    <t>899 al 922</t>
  </si>
  <si>
    <t>622 al 665</t>
  </si>
  <si>
    <t>1 al 33</t>
  </si>
  <si>
    <t>Siderca</t>
  </si>
  <si>
    <t>1 AL 275</t>
  </si>
  <si>
    <t>276 al 338</t>
  </si>
  <si>
    <t>1 al 55</t>
  </si>
  <si>
    <t>26 al 216</t>
  </si>
  <si>
    <t>1 al 147</t>
  </si>
  <si>
    <t>siderca</t>
  </si>
  <si>
    <t xml:space="preserve">1 al </t>
  </si>
  <si>
    <t>1 al 140</t>
  </si>
  <si>
    <t>3176 SP</t>
  </si>
  <si>
    <t>3175 SP</t>
  </si>
  <si>
    <t>1 al 114</t>
  </si>
  <si>
    <t>3179 SP</t>
  </si>
  <si>
    <t>141 al 179</t>
  </si>
  <si>
    <t>153 al 205</t>
  </si>
  <si>
    <t>3184 SP</t>
  </si>
  <si>
    <t>401 al 724</t>
  </si>
  <si>
    <t>801 al 1200</t>
  </si>
  <si>
    <t>1201 al 1286</t>
  </si>
  <si>
    <t>401 al 439</t>
  </si>
  <si>
    <t>1 al 273</t>
  </si>
  <si>
    <t xml:space="preserve"> 1 al 400</t>
  </si>
  <si>
    <t>401 al 610</t>
  </si>
  <si>
    <t>401 al 564</t>
  </si>
  <si>
    <t>801 al 862</t>
  </si>
  <si>
    <t>401 al 721</t>
  </si>
  <si>
    <t>del 1 al 256</t>
  </si>
  <si>
    <t>401 al 403</t>
  </si>
  <si>
    <t>1 al 38</t>
  </si>
  <si>
    <t>1 al 16</t>
  </si>
  <si>
    <t>1 al 56</t>
  </si>
  <si>
    <t>1 al 18</t>
  </si>
  <si>
    <t>1 al 31</t>
  </si>
  <si>
    <t>1 al 315</t>
  </si>
  <si>
    <t>1 al 378</t>
  </si>
  <si>
    <t>1 al 155</t>
  </si>
  <si>
    <t>1 al  247</t>
  </si>
  <si>
    <t>1 al 171</t>
  </si>
  <si>
    <t>1 al 103</t>
  </si>
  <si>
    <t>180 al 280</t>
  </si>
  <si>
    <t>257 al 305</t>
  </si>
  <si>
    <r>
      <t xml:space="preserve">3203 </t>
    </r>
    <r>
      <rPr>
        <b/>
        <sz val="12"/>
        <color indexed="8"/>
        <rFont val="Arial"/>
        <family val="2"/>
      </rPr>
      <t>SP</t>
    </r>
  </si>
  <si>
    <t>1201 al 1309</t>
  </si>
  <si>
    <t>401 al 505</t>
  </si>
  <si>
    <t>1 al 144</t>
  </si>
  <si>
    <t>1 al 131</t>
  </si>
  <si>
    <t>1 al 36</t>
  </si>
  <si>
    <t>1 al 26</t>
  </si>
  <si>
    <t>1 al 85</t>
  </si>
  <si>
    <t>1201 al 1580</t>
  </si>
  <si>
    <t>801 al 1166</t>
  </si>
  <si>
    <t>1581 al 1600</t>
  </si>
  <si>
    <t>1 al 281</t>
  </si>
  <si>
    <t>1 al 190</t>
  </si>
  <si>
    <t>1 al 76</t>
  </si>
  <si>
    <t>51 al 62</t>
  </si>
  <si>
    <t>1 al 226</t>
  </si>
  <si>
    <t>1 al 39</t>
  </si>
  <si>
    <t>1 al 5</t>
  </si>
  <si>
    <t>1 al 22</t>
  </si>
  <si>
    <t>1 al 66</t>
  </si>
  <si>
    <t xml:space="preserve"> Estado AA</t>
  </si>
  <si>
    <t>Estado L1</t>
  </si>
  <si>
    <t>401 al 604</t>
  </si>
  <si>
    <t>1167 al 1435</t>
  </si>
  <si>
    <t>1 al 249</t>
  </si>
  <si>
    <t>1 al 142</t>
  </si>
  <si>
    <t xml:space="preserve"> 801 al 822</t>
  </si>
  <si>
    <t>605 al 666</t>
  </si>
  <si>
    <t>1 al 333</t>
  </si>
  <si>
    <t>801 al 833</t>
  </si>
  <si>
    <t>401 al 643</t>
  </si>
  <si>
    <t>401 al 584</t>
  </si>
  <si>
    <t>801 al 809</t>
  </si>
  <si>
    <t>1 al 28</t>
  </si>
  <si>
    <t>1 al 62</t>
  </si>
  <si>
    <t>667 al</t>
  </si>
  <si>
    <t>1626 al 1638</t>
  </si>
  <si>
    <t>1 al 206</t>
  </si>
  <si>
    <t>1 al 221</t>
  </si>
  <si>
    <t>1 al 96</t>
  </si>
  <si>
    <t>1 al 165</t>
  </si>
  <si>
    <t>1 al 113</t>
  </si>
  <si>
    <t>801 al 849</t>
  </si>
  <si>
    <r>
      <t xml:space="preserve">4250 </t>
    </r>
    <r>
      <rPr>
        <b/>
        <sz val="12"/>
        <color indexed="8"/>
        <rFont val="Arial"/>
        <family val="2"/>
      </rPr>
      <t>SP</t>
    </r>
  </si>
  <si>
    <t>401 al 711</t>
  </si>
  <si>
    <t>401 al 633</t>
  </si>
  <si>
    <t>401 al 545</t>
  </si>
  <si>
    <t>401 549</t>
  </si>
  <si>
    <t>1 al 272</t>
  </si>
  <si>
    <t>634 al 864</t>
  </si>
  <si>
    <t>273 al</t>
  </si>
  <si>
    <t>401 al 712</t>
  </si>
  <si>
    <r>
      <t xml:space="preserve">4285 </t>
    </r>
    <r>
      <rPr>
        <b/>
        <sz val="12"/>
        <color indexed="8"/>
        <rFont val="Arial"/>
        <family val="2"/>
      </rPr>
      <t>SP</t>
    </r>
  </si>
  <si>
    <t>401 al 549</t>
  </si>
  <si>
    <t>1 al 401</t>
  </si>
  <si>
    <t>401 al 423</t>
  </si>
  <si>
    <t>1 al 134</t>
  </si>
  <si>
    <t>76 al 147</t>
  </si>
  <si>
    <t xml:space="preserve">1 al 400 </t>
  </si>
  <si>
    <t>401 al 575</t>
  </si>
  <si>
    <t>713 al 718</t>
  </si>
  <si>
    <t>401 al 415</t>
  </si>
  <si>
    <t>1 al 121</t>
  </si>
  <si>
    <t>Res.</t>
  </si>
  <si>
    <t>Tubos x Turno</t>
  </si>
  <si>
    <t xml:space="preserve"> H. Temple</t>
  </si>
  <si>
    <t xml:space="preserve"> H. Revenido</t>
  </si>
  <si>
    <t>1 al 11</t>
  </si>
  <si>
    <t>1 al 13</t>
  </si>
  <si>
    <t>1 al 192</t>
  </si>
  <si>
    <t>1 al 247</t>
  </si>
  <si>
    <t>1 al 91</t>
  </si>
  <si>
    <t>190 al 242</t>
  </si>
  <si>
    <t>1 al 84</t>
  </si>
  <si>
    <t>585 al 638</t>
  </si>
  <si>
    <t>878 al 915</t>
  </si>
  <si>
    <t>401 al 747</t>
  </si>
  <si>
    <t>1 al 166</t>
  </si>
  <si>
    <t>l al 33</t>
  </si>
  <si>
    <t>1 al 44</t>
  </si>
  <si>
    <t>546 al 586</t>
  </si>
  <si>
    <t>401 al 792</t>
  </si>
  <si>
    <t>1 al 369</t>
  </si>
  <si>
    <t>1 al 93</t>
  </si>
  <si>
    <t xml:space="preserve">  </t>
  </si>
  <si>
    <t>94 al 493</t>
  </si>
  <si>
    <t>494 al 572</t>
  </si>
  <si>
    <t>370 al 496</t>
  </si>
  <si>
    <t>401 al 434</t>
  </si>
  <si>
    <t>401 al 790</t>
  </si>
  <si>
    <t>801 al 866</t>
  </si>
  <si>
    <t>791 al 866</t>
  </si>
  <si>
    <t>401 al 418</t>
  </si>
  <si>
    <t>226 SP</t>
  </si>
  <si>
    <t>801 al 841</t>
  </si>
  <si>
    <t>1 al 274</t>
  </si>
  <si>
    <t>628 al 729</t>
  </si>
  <si>
    <t>128 al 248</t>
  </si>
  <si>
    <t>1306 al 1474</t>
  </si>
  <si>
    <t>794 al 881</t>
  </si>
  <si>
    <t>275 al 295</t>
  </si>
  <si>
    <t>5473SP</t>
  </si>
  <si>
    <t>5474SP</t>
  </si>
  <si>
    <t>401 al 589</t>
  </si>
  <si>
    <t>1 al 29</t>
  </si>
  <si>
    <t>1 al 112</t>
  </si>
  <si>
    <t>1 al 146</t>
  </si>
  <si>
    <t>401 al 720</t>
  </si>
  <si>
    <t>1 al 373</t>
  </si>
  <si>
    <t>401 al 420</t>
  </si>
  <si>
    <t>1 all 400</t>
  </si>
  <si>
    <t>401 al 723</t>
  </si>
  <si>
    <t>401 al 574</t>
  </si>
  <si>
    <t>401 al 696</t>
  </si>
  <si>
    <t>147 al 269</t>
  </si>
  <si>
    <t>401 al 588</t>
  </si>
  <si>
    <t>1 al 257</t>
  </si>
  <si>
    <t>1 al 101</t>
  </si>
  <si>
    <t>62 al 82</t>
  </si>
  <si>
    <t>401 al 566</t>
  </si>
  <si>
    <t>401 al 538</t>
  </si>
  <si>
    <t>401 al 740</t>
  </si>
  <si>
    <t>1 al 380</t>
  </si>
  <si>
    <r>
      <t xml:space="preserve">6354 </t>
    </r>
    <r>
      <rPr>
        <b/>
        <sz val="12"/>
        <color indexed="8"/>
        <rFont val="Arial"/>
        <family val="2"/>
      </rPr>
      <t>SP</t>
    </r>
  </si>
  <si>
    <t>401 al 626</t>
  </si>
  <si>
    <t>1 al 148</t>
  </si>
  <si>
    <t>1 al 250</t>
  </si>
  <si>
    <t>801 al 820</t>
  </si>
  <si>
    <t>401 al 581</t>
  </si>
  <si>
    <t>401 al 726</t>
  </si>
  <si>
    <t>821 al 869</t>
  </si>
  <si>
    <t>582 al 606</t>
  </si>
  <si>
    <t>550 al 574</t>
  </si>
  <si>
    <t>1 al 81</t>
  </si>
  <si>
    <t>667 al 741</t>
  </si>
  <si>
    <t>627 al 644</t>
  </si>
  <si>
    <t>51 al 76</t>
  </si>
  <si>
    <t>251 al 289</t>
  </si>
  <si>
    <t>742 al 791</t>
  </si>
  <si>
    <t>792 al 872</t>
  </si>
  <si>
    <t>401 al 430</t>
  </si>
  <si>
    <t>1 al 32</t>
  </si>
  <si>
    <t>401 al 718</t>
  </si>
  <si>
    <t>401 al 616</t>
  </si>
  <si>
    <t>1 al 297</t>
  </si>
  <si>
    <t>401 al 649</t>
  </si>
  <si>
    <t>401 al 438</t>
  </si>
  <si>
    <t>1 al 141</t>
  </si>
  <si>
    <t>401 al 431</t>
  </si>
  <si>
    <t xml:space="preserve">551 al </t>
  </si>
  <si>
    <t>1 al 83</t>
  </si>
  <si>
    <t>401 al 689</t>
  </si>
  <si>
    <t>1 al 135</t>
  </si>
  <si>
    <t>1 al 283</t>
  </si>
  <si>
    <t>1 al 73</t>
  </si>
  <si>
    <t>431 al 592</t>
  </si>
  <si>
    <t>84 al 162</t>
  </si>
  <si>
    <t>1 al 122</t>
  </si>
  <si>
    <r>
      <t xml:space="preserve">42 </t>
    </r>
    <r>
      <rPr>
        <b/>
        <sz val="12"/>
        <color indexed="8"/>
        <rFont val="Arial"/>
        <family val="2"/>
      </rPr>
      <t>SP</t>
    </r>
  </si>
  <si>
    <t>1 al 302</t>
  </si>
  <si>
    <t>1 al 227</t>
  </si>
  <si>
    <t>303 al 496</t>
  </si>
  <si>
    <t>TC014</t>
  </si>
  <si>
    <t>228 al 608</t>
  </si>
  <si>
    <t>401 al 455</t>
  </si>
  <si>
    <t>401 al 608</t>
  </si>
  <si>
    <t xml:space="preserve">401 al </t>
  </si>
  <si>
    <t>401 al 765</t>
  </si>
  <si>
    <t>401 al 421</t>
  </si>
  <si>
    <t>422 al 496</t>
  </si>
  <si>
    <t>101 al 275</t>
  </si>
  <si>
    <t>609 al 987</t>
  </si>
  <si>
    <t xml:space="preserve">  276 al 675</t>
  </si>
  <si>
    <t>676 al 717</t>
  </si>
  <si>
    <t>401 al 497</t>
  </si>
  <si>
    <t>1  la 134</t>
  </si>
  <si>
    <t>1 aj 244</t>
  </si>
  <si>
    <t>135 al 138</t>
  </si>
  <si>
    <t>1 al 9</t>
  </si>
  <si>
    <r>
      <rPr>
        <b/>
        <sz val="36"/>
        <color indexed="8"/>
        <rFont val="Frutiger 45 Light"/>
        <family val="2"/>
      </rPr>
      <t>4</t>
    </r>
    <r>
      <rPr>
        <b/>
        <sz val="22"/>
        <color indexed="8"/>
        <rFont val="Frutiger 45 Light"/>
        <family val="2"/>
      </rPr>
      <t xml:space="preserve"> 1/2 x 0,271 N80Q</t>
    </r>
  </si>
  <si>
    <t>401 al 725</t>
  </si>
  <si>
    <t>1 al 65</t>
  </si>
  <si>
    <t>834 al 860</t>
  </si>
  <si>
    <t>1 al 203</t>
  </si>
  <si>
    <t>401 al 451</t>
  </si>
  <si>
    <t>1 al 102</t>
  </si>
  <si>
    <t>1 al 215</t>
  </si>
  <si>
    <t>401 al 569</t>
  </si>
  <si>
    <t>216 al 590</t>
  </si>
  <si>
    <t>204 al 603</t>
  </si>
  <si>
    <t>604 al 706</t>
  </si>
  <si>
    <t>1 al 77</t>
  </si>
  <si>
    <t>1 al 125</t>
  </si>
  <si>
    <t>801 al 912</t>
  </si>
  <si>
    <t>1201 al 1460</t>
  </si>
  <si>
    <t>78 al 477</t>
  </si>
  <si>
    <t>478 al 577</t>
  </si>
  <si>
    <t>913  al 1265</t>
  </si>
  <si>
    <t>591 al 738</t>
  </si>
  <si>
    <t>570 al 869</t>
  </si>
  <si>
    <t>707 al 856</t>
  </si>
  <si>
    <t>401 al 736</t>
  </si>
  <si>
    <t>1 al 53</t>
  </si>
  <si>
    <t>313 SP</t>
  </si>
  <si>
    <t>103 al 502</t>
  </si>
  <si>
    <t>503 al 727</t>
  </si>
  <si>
    <t>1 al 74</t>
  </si>
  <si>
    <r>
      <t xml:space="preserve">8872 </t>
    </r>
    <r>
      <rPr>
        <b/>
        <sz val="12"/>
        <color indexed="8"/>
        <rFont val="Arial"/>
        <family val="2"/>
      </rPr>
      <t>Norma</t>
    </r>
  </si>
  <si>
    <t>401 al 639</t>
  </si>
  <si>
    <t>275 al 674</t>
  </si>
  <si>
    <t>675 al 722</t>
  </si>
  <si>
    <t>1 al 158</t>
  </si>
  <si>
    <r>
      <t xml:space="preserve">543 </t>
    </r>
    <r>
      <rPr>
        <b/>
        <sz val="12"/>
        <color indexed="8"/>
        <rFont val="Arial"/>
        <family val="2"/>
      </rPr>
      <t>SP</t>
    </r>
  </si>
  <si>
    <r>
      <t xml:space="preserve">565 </t>
    </r>
    <r>
      <rPr>
        <b/>
        <sz val="12"/>
        <color indexed="8"/>
        <rFont val="Arial"/>
        <family val="2"/>
      </rPr>
      <t>SP</t>
    </r>
  </si>
  <si>
    <t>401 al 749</t>
  </si>
  <si>
    <t>801 al 832</t>
  </si>
  <si>
    <t>401 al 735</t>
  </si>
  <si>
    <t>401 al 668</t>
  </si>
  <si>
    <t>1201 al 1422</t>
  </si>
  <si>
    <t>726 al 728</t>
  </si>
  <si>
    <t>401 al 716</t>
  </si>
  <si>
    <t>1201 al 1253</t>
  </si>
  <si>
    <t>1 al 145</t>
  </si>
  <si>
    <t>833 al 882</t>
  </si>
  <si>
    <t>291 al 294</t>
  </si>
  <si>
    <t>708 al 913</t>
  </si>
  <si>
    <t>30 al 40</t>
  </si>
  <si>
    <r>
      <t xml:space="preserve">56 </t>
    </r>
    <r>
      <rPr>
        <b/>
        <sz val="12"/>
        <color indexed="8"/>
        <rFont val="Arial"/>
        <family val="2"/>
      </rPr>
      <t>SP</t>
    </r>
  </si>
  <si>
    <t>1 al 10</t>
  </si>
  <si>
    <t>1 al 307</t>
  </si>
  <si>
    <t xml:space="preserve">401 al 714 </t>
  </si>
  <si>
    <t>801 al 856</t>
  </si>
  <si>
    <t>402 al 705</t>
  </si>
  <si>
    <t>669 al 713</t>
  </si>
  <si>
    <t>914 al 965</t>
  </si>
  <si>
    <t>1 al 328</t>
  </si>
  <si>
    <t>329 al 728</t>
  </si>
  <si>
    <t xml:space="preserve">729 a 825l </t>
  </si>
  <si>
    <t>1 al  400</t>
  </si>
  <si>
    <t>401 al 494</t>
  </si>
  <si>
    <t>388 al 419</t>
  </si>
  <si>
    <t>1 al 295</t>
  </si>
  <si>
    <t>1 al 349</t>
  </si>
  <si>
    <t>401 al 491</t>
  </si>
  <si>
    <t>350 al 413</t>
  </si>
  <si>
    <t xml:space="preserve"> 153 al 278</t>
  </si>
  <si>
    <t>al 107</t>
  </si>
  <si>
    <t>1 al 351</t>
  </si>
  <si>
    <r>
      <t xml:space="preserve">369 </t>
    </r>
    <r>
      <rPr>
        <b/>
        <sz val="12"/>
        <color indexed="8"/>
        <rFont val="Arial"/>
        <family val="2"/>
      </rPr>
      <t>SP</t>
    </r>
  </si>
  <si>
    <t>401 al 671</t>
  </si>
  <si>
    <t>401 al 686</t>
  </si>
  <si>
    <t xml:space="preserve"> 801 al 1200</t>
  </si>
  <si>
    <t>1201 al 1402</t>
  </si>
  <si>
    <t>401 al 427</t>
  </si>
  <si>
    <t>428 al 827</t>
  </si>
  <si>
    <t>828 al 1227</t>
  </si>
  <si>
    <r>
      <t xml:space="preserve">945 </t>
    </r>
    <r>
      <rPr>
        <b/>
        <sz val="12"/>
        <color indexed="8"/>
        <rFont val="Arial"/>
        <family val="2"/>
      </rPr>
      <t>SP</t>
    </r>
  </si>
  <si>
    <t>1228 al 1627</t>
  </si>
  <si>
    <t>1628 al 1714</t>
  </si>
  <si>
    <t>687 al 823</t>
  </si>
  <si>
    <t>1403 al 1478</t>
  </si>
  <si>
    <t>791 al 841</t>
  </si>
  <si>
    <t>672 al 707</t>
  </si>
  <si>
    <t>669 al 718</t>
  </si>
  <si>
    <t>401 al 511</t>
  </si>
  <si>
    <t>X9 26</t>
  </si>
  <si>
    <t>401 al 529</t>
  </si>
  <si>
    <t>530 al 679</t>
  </si>
  <si>
    <t>401 al 535</t>
  </si>
  <si>
    <t>1201 al 1389</t>
  </si>
  <si>
    <t>401 al 570</t>
  </si>
  <si>
    <t>680 al 703</t>
  </si>
  <si>
    <t>1 al 237</t>
  </si>
  <si>
    <t>1 al 196</t>
  </si>
  <si>
    <t>1 al 275</t>
  </si>
  <si>
    <r>
      <t xml:space="preserve">20 </t>
    </r>
    <r>
      <rPr>
        <b/>
        <sz val="12"/>
        <color indexed="8"/>
        <rFont val="Arial"/>
        <family val="2"/>
      </rPr>
      <t>SP</t>
    </r>
  </si>
  <si>
    <t>801 al 821</t>
  </si>
  <si>
    <t>801 al 855</t>
  </si>
  <si>
    <t>401 al 565</t>
  </si>
  <si>
    <t>Tata Steel</t>
  </si>
  <si>
    <t>1 al 270</t>
  </si>
  <si>
    <t>1 al 68</t>
  </si>
  <si>
    <t>401 al 553</t>
  </si>
  <si>
    <t>9 S:P</t>
  </si>
  <si>
    <t>30 S:P</t>
  </si>
  <si>
    <t>184 SP</t>
  </si>
  <si>
    <t>1 al 200</t>
  </si>
  <si>
    <t>201 al 400</t>
  </si>
  <si>
    <t>801 al 962</t>
  </si>
  <si>
    <t>963 al 972</t>
  </si>
  <si>
    <t>801 al 826</t>
  </si>
  <si>
    <t>1 al 211</t>
  </si>
  <si>
    <t>1 al 308</t>
  </si>
  <si>
    <t>401 al 510</t>
  </si>
  <si>
    <t>1 al 218</t>
  </si>
  <si>
    <t>1200 a 1404</t>
  </si>
  <si>
    <t>801 a 1200</t>
  </si>
  <si>
    <t>801 al 896</t>
  </si>
  <si>
    <t>_</t>
  </si>
  <si>
    <t>1201 al 1447</t>
  </si>
  <si>
    <t>1201 al 1305</t>
  </si>
  <si>
    <t>801 al 1112</t>
  </si>
  <si>
    <t>401 al 598</t>
  </si>
  <si>
    <t>801 al 1147</t>
  </si>
  <si>
    <t>801 al 908</t>
  </si>
  <si>
    <t>909 al 1182</t>
  </si>
  <si>
    <t>1 al 330</t>
  </si>
  <si>
    <t>401 al 776</t>
  </si>
  <si>
    <t>401 al 729</t>
  </si>
  <si>
    <t>777 al 801</t>
  </si>
  <si>
    <t>730 al 754</t>
  </si>
  <si>
    <t>153 al 202</t>
  </si>
  <si>
    <t>25 SP</t>
  </si>
  <si>
    <t>802 al 880</t>
  </si>
  <si>
    <t>203 al 534</t>
  </si>
  <si>
    <t>1 al 277</t>
  </si>
  <si>
    <t>278 al 625</t>
  </si>
  <si>
    <t>755 al 783</t>
  </si>
  <si>
    <t>151 al 273</t>
  </si>
  <si>
    <t>401 al 527</t>
  </si>
  <si>
    <t>401 al 719</t>
  </si>
  <si>
    <t>401 al 636</t>
  </si>
  <si>
    <t>401 al 440</t>
  </si>
  <si>
    <t>401 al 425</t>
  </si>
  <si>
    <t>401 al 583</t>
  </si>
  <si>
    <t>401 al 419</t>
  </si>
  <si>
    <t xml:space="preserve">0 al </t>
  </si>
  <si>
    <t xml:space="preserve">78 al 125 </t>
  </si>
  <si>
    <t>1 al 179</t>
  </si>
  <si>
    <t>396 SP</t>
  </si>
  <si>
    <t>375 SP</t>
  </si>
  <si>
    <t>1 al 172</t>
  </si>
  <si>
    <t>173 al 572</t>
  </si>
  <si>
    <t>573 al 750</t>
  </si>
  <si>
    <t>751 al 755</t>
  </si>
  <si>
    <t xml:space="preserve">401  al 418 </t>
  </si>
  <si>
    <t xml:space="preserve">1 al 153 </t>
  </si>
  <si>
    <t>1 al 390</t>
  </si>
  <si>
    <t>1 al 256</t>
  </si>
  <si>
    <t>180 al 479</t>
  </si>
  <si>
    <t>401 al 623</t>
  </si>
  <si>
    <t>1 al 230</t>
  </si>
  <si>
    <t>231 al 564</t>
  </si>
  <si>
    <t>401 al 539</t>
  </si>
  <si>
    <t>401 al 445</t>
  </si>
  <si>
    <t>1 al 71</t>
  </si>
  <si>
    <t>1 al 361</t>
  </si>
  <si>
    <t>401 al 634</t>
  </si>
  <si>
    <t>1 al 169</t>
  </si>
  <si>
    <t>74 al 152</t>
  </si>
  <si>
    <t>1 al 105</t>
  </si>
  <si>
    <t>401 al 620</t>
  </si>
  <si>
    <t>401 al  449</t>
  </si>
  <si>
    <t>1 al 357</t>
  </si>
  <si>
    <t xml:space="preserve">401 al 800 </t>
  </si>
  <si>
    <t>801 al 808</t>
  </si>
  <si>
    <t>1 al 90</t>
  </si>
  <si>
    <t>1 al 51</t>
  </si>
  <si>
    <t>123 al 229</t>
  </si>
  <si>
    <t xml:space="preserve">720 al 754 </t>
  </si>
  <si>
    <t>401 al 717</t>
  </si>
  <si>
    <t>401 al 674</t>
  </si>
  <si>
    <t xml:space="preserve">401 al 674 </t>
  </si>
  <si>
    <t>401 al 534</t>
  </si>
  <si>
    <t>1 al 168</t>
  </si>
  <si>
    <t>401 al 547</t>
  </si>
  <si>
    <r>
      <t xml:space="preserve">26 </t>
    </r>
    <r>
      <rPr>
        <b/>
        <sz val="12"/>
        <color indexed="8"/>
        <rFont val="Arial"/>
        <family val="2"/>
      </rPr>
      <t>SP</t>
    </r>
  </si>
  <si>
    <r>
      <t xml:space="preserve">546 </t>
    </r>
    <r>
      <rPr>
        <b/>
        <sz val="12"/>
        <color indexed="8"/>
        <rFont val="Arial"/>
        <family val="2"/>
      </rPr>
      <t>SP</t>
    </r>
  </si>
  <si>
    <t>1 al 108</t>
  </si>
  <si>
    <t xml:space="preserve">401 al 665 </t>
  </si>
  <si>
    <t>554 al 572</t>
  </si>
  <si>
    <t>1 al 119</t>
  </si>
  <si>
    <t>1 al 104</t>
  </si>
  <si>
    <t>1 al 319</t>
  </si>
  <si>
    <t>1 al 207</t>
  </si>
  <si>
    <t>401 al 489</t>
  </si>
  <si>
    <t>401 al 446</t>
  </si>
  <si>
    <t>21 al 45</t>
  </si>
  <si>
    <t>1 al 265</t>
  </si>
  <si>
    <t>1 al 191</t>
  </si>
  <si>
    <t xml:space="preserve">401 al 554 </t>
  </si>
  <si>
    <t>1 al 358</t>
  </si>
  <si>
    <t>1 al 199</t>
  </si>
  <si>
    <t xml:space="preserve">1 al 203 </t>
  </si>
  <si>
    <t>1 al 264</t>
  </si>
  <si>
    <t>Ternium</t>
  </si>
  <si>
    <t>26 X9</t>
  </si>
  <si>
    <t>425 X9</t>
  </si>
  <si>
    <t>801 al 914</t>
  </si>
  <si>
    <t>401 al 560</t>
  </si>
  <si>
    <t>401 al 651</t>
  </si>
  <si>
    <t>1 al 130</t>
  </si>
  <si>
    <t>561 al 624</t>
  </si>
  <si>
    <t>401 al 801</t>
  </si>
  <si>
    <t>801 al 901</t>
  </si>
  <si>
    <t>401 al 760</t>
  </si>
  <si>
    <t>101 al 442</t>
  </si>
  <si>
    <t>622 al 773</t>
  </si>
  <si>
    <t>101 X9</t>
  </si>
  <si>
    <t>411 X9</t>
  </si>
  <si>
    <t>Cuerpo Centro</t>
  </si>
  <si>
    <t xml:space="preserve">NORTE </t>
  </si>
  <si>
    <t>P3</t>
  </si>
  <si>
    <t>Centro</t>
  </si>
  <si>
    <t>P1</t>
  </si>
  <si>
    <t xml:space="preserve">SUR </t>
  </si>
  <si>
    <t>OD (mm)</t>
  </si>
  <si>
    <t>WT (mm)</t>
  </si>
  <si>
    <t>Proveedor</t>
  </si>
  <si>
    <t>Clave</t>
  </si>
  <si>
    <t>No. Tubo</t>
  </si>
  <si>
    <t>4 1/2 * 0.271 N80Q</t>
  </si>
  <si>
    <t>TUBING</t>
  </si>
  <si>
    <t>N80Q</t>
  </si>
  <si>
    <t>801 al 828</t>
  </si>
  <si>
    <t>37 al 41</t>
  </si>
  <si>
    <t>801 al 895</t>
  </si>
  <si>
    <t>1 al 137</t>
  </si>
  <si>
    <t>1 al 15</t>
  </si>
  <si>
    <t>358 SP</t>
  </si>
  <si>
    <t>229 Veri</t>
  </si>
  <si>
    <t>SIDERCA</t>
  </si>
  <si>
    <t>680 al 754</t>
  </si>
  <si>
    <t>280 al 679</t>
  </si>
  <si>
    <t>755 al 885</t>
  </si>
  <si>
    <t>442 al 841</t>
  </si>
  <si>
    <t>842 al 1,219</t>
  </si>
  <si>
    <t>401 al 432</t>
  </si>
  <si>
    <t>1220 al 1277</t>
  </si>
  <si>
    <t>401 al 441</t>
  </si>
  <si>
    <t>266 al 273</t>
  </si>
  <si>
    <t xml:space="preserve"> al </t>
  </si>
  <si>
    <t>1 al342</t>
  </si>
  <si>
    <t>24 al 223</t>
  </si>
  <si>
    <t>114,,3</t>
  </si>
  <si>
    <t>41 al 440</t>
  </si>
  <si>
    <t>441 al 840</t>
  </si>
  <si>
    <r>
      <t xml:space="preserve">17611 </t>
    </r>
    <r>
      <rPr>
        <b/>
        <sz val="12"/>
        <color indexed="8"/>
        <rFont val="Arial"/>
        <family val="2"/>
      </rPr>
      <t>PB</t>
    </r>
  </si>
  <si>
    <t>CST = AMT</t>
  </si>
  <si>
    <t>52 X9</t>
  </si>
  <si>
    <t>410 X9</t>
  </si>
  <si>
    <t>1 X9</t>
  </si>
  <si>
    <t>405 X9</t>
  </si>
  <si>
    <r>
      <t xml:space="preserve">17611 </t>
    </r>
    <r>
      <rPr>
        <b/>
        <sz val="12"/>
        <rFont val="Frutiger 45 Light"/>
        <family val="2"/>
      </rPr>
      <t>PB</t>
    </r>
  </si>
  <si>
    <t>841 al 980</t>
  </si>
  <si>
    <r>
      <t xml:space="preserve">124 </t>
    </r>
    <r>
      <rPr>
        <b/>
        <sz val="12"/>
        <color indexed="8"/>
        <rFont val="Arial"/>
        <family val="2"/>
      </rPr>
      <t>SP</t>
    </r>
  </si>
  <si>
    <t>801 al 810</t>
  </si>
  <si>
    <t>401 al 667</t>
  </si>
  <si>
    <t>801 al 998</t>
  </si>
  <si>
    <t xml:space="preserve">668 al </t>
  </si>
  <si>
    <t xml:space="preserve">791 al </t>
  </si>
  <si>
    <t>249 al 296</t>
  </si>
  <si>
    <t>1 al 263</t>
  </si>
  <si>
    <t>CST=AMT</t>
  </si>
  <si>
    <t>801 al 867</t>
  </si>
  <si>
    <t>1 al163</t>
  </si>
  <si>
    <t>228  al 627</t>
  </si>
  <si>
    <t>628 al  679</t>
  </si>
  <si>
    <t>164 al  279</t>
  </si>
  <si>
    <t>841 al 885</t>
  </si>
  <si>
    <t>981 al  1029</t>
  </si>
  <si>
    <t>792 al  869</t>
  </si>
  <si>
    <t>TAMSA</t>
  </si>
  <si>
    <t>1 la 105</t>
  </si>
  <si>
    <t>TERNIUM</t>
  </si>
  <si>
    <t>1 al 287</t>
  </si>
  <si>
    <t>401 al 471</t>
  </si>
  <si>
    <t>274 al 288</t>
  </si>
  <si>
    <r>
      <t xml:space="preserve">18808 </t>
    </r>
    <r>
      <rPr>
        <b/>
        <sz val="12"/>
        <color indexed="8"/>
        <rFont val="Arial"/>
        <family val="2"/>
      </rPr>
      <t>PB</t>
    </r>
  </si>
  <si>
    <t>1 al 395</t>
  </si>
  <si>
    <t>1 al  363</t>
  </si>
  <si>
    <t>401 al 734</t>
  </si>
  <si>
    <t>28 X9</t>
  </si>
  <si>
    <t>1 al 124</t>
  </si>
  <si>
    <t>501 al 509</t>
  </si>
  <si>
    <t>19081PB</t>
  </si>
  <si>
    <t>x</t>
  </si>
  <si>
    <t>Por favor asegurarse de no dejar vacías las celdas de N° tubo y TC.
Así mismo, diligenciar los resultados de tensión antes de exportar para no generar errores en la base consolidada</t>
  </si>
  <si>
    <t>801 al 902</t>
  </si>
  <si>
    <t>401 al 594</t>
  </si>
  <si>
    <t>1 al 173</t>
  </si>
  <si>
    <t>28 SP</t>
  </si>
  <si>
    <t>43 SP</t>
  </si>
  <si>
    <t>540 al 864</t>
  </si>
  <si>
    <t>510 al 857</t>
  </si>
  <si>
    <t>457 al 581</t>
  </si>
  <si>
    <t>401 al 424</t>
  </si>
  <si>
    <t>44SP</t>
  </si>
  <si>
    <t>401 al 416</t>
  </si>
  <si>
    <t>1 al 339</t>
  </si>
  <si>
    <t>1 al 3</t>
  </si>
  <si>
    <t>1 al 167</t>
  </si>
  <si>
    <t>1 al 46</t>
  </si>
  <si>
    <t>1 al 4</t>
  </si>
  <si>
    <t>1 al 336</t>
  </si>
  <si>
    <t>401 al 454</t>
  </si>
  <si>
    <t>759 al 764</t>
  </si>
  <si>
    <t>1 al 2</t>
  </si>
  <si>
    <t>201 al 425</t>
  </si>
  <si>
    <t>425 al 427</t>
  </si>
  <si>
    <t>455 al 696</t>
  </si>
  <si>
    <t>1 al 266</t>
  </si>
  <si>
    <t>1 al 363</t>
  </si>
  <si>
    <t>1 al 367</t>
  </si>
  <si>
    <t>1al 397</t>
  </si>
  <si>
    <t>401 al 406</t>
  </si>
  <si>
    <t>1 al 35</t>
  </si>
  <si>
    <t>1 al 279</t>
  </si>
  <si>
    <t>401 AL 800</t>
  </si>
  <si>
    <t>1201 AL 1448</t>
  </si>
  <si>
    <t>401 al 728</t>
  </si>
  <si>
    <t>801 al 870</t>
  </si>
  <si>
    <t>1 al 156</t>
  </si>
  <si>
    <t>1 al 174</t>
  </si>
  <si>
    <t>1 al 97</t>
  </si>
  <si>
    <t xml:space="preserve">175 al 196  </t>
  </si>
  <si>
    <t xml:space="preserve">122 al  143 </t>
  </si>
  <si>
    <t>53 al 375</t>
  </si>
  <si>
    <t>1 al 348</t>
  </si>
  <si>
    <t>401 al 414</t>
  </si>
  <si>
    <t>53 al 368</t>
  </si>
  <si>
    <t>1201 al 1600</t>
  </si>
  <si>
    <t>1601 al 1712</t>
  </si>
  <si>
    <t>1601 al 1626</t>
  </si>
  <si>
    <t>219 al 420</t>
  </si>
  <si>
    <t>1 al 14</t>
  </si>
  <si>
    <t>401 al 437</t>
  </si>
  <si>
    <t>1 al 241</t>
  </si>
  <si>
    <t>421al 563</t>
  </si>
  <si>
    <t>1 AL 180</t>
  </si>
  <si>
    <t>242 al 641</t>
  </si>
  <si>
    <t>1 al 80</t>
  </si>
  <si>
    <t>642 al 866</t>
  </si>
  <si>
    <r>
      <t xml:space="preserve">116 </t>
    </r>
    <r>
      <rPr>
        <b/>
        <sz val="12"/>
        <color indexed="8"/>
        <rFont val="Arial"/>
        <family val="2"/>
      </rPr>
      <t>SP</t>
    </r>
  </si>
  <si>
    <r>
      <t xml:space="preserve">143 </t>
    </r>
    <r>
      <rPr>
        <b/>
        <sz val="12"/>
        <color indexed="8"/>
        <rFont val="Arial"/>
        <family val="2"/>
      </rPr>
      <t>SP</t>
    </r>
  </si>
  <si>
    <t>1 al 170</t>
  </si>
  <si>
    <t>1 al 233</t>
  </si>
  <si>
    <t>1 al 323</t>
  </si>
  <si>
    <t>295 al 419</t>
  </si>
  <si>
    <t>1 al 334</t>
  </si>
  <si>
    <t>7 Veri</t>
  </si>
  <si>
    <t>18 Veri</t>
  </si>
  <si>
    <r>
      <t xml:space="preserve">126 </t>
    </r>
    <r>
      <rPr>
        <b/>
        <sz val="12"/>
        <color indexed="8"/>
        <rFont val="Arial"/>
        <family val="2"/>
      </rPr>
      <t>SP</t>
    </r>
    <r>
      <rPr>
        <sz val="12"/>
        <color indexed="8"/>
        <rFont val="Arial"/>
        <family val="2"/>
      </rPr>
      <t>+Veri</t>
    </r>
  </si>
  <si>
    <t>801 al 1126</t>
  </si>
  <si>
    <t>401 al 648</t>
  </si>
  <si>
    <t>401 al 410</t>
  </si>
  <si>
    <t>5.00</t>
  </si>
  <si>
    <t>401 al 428</t>
  </si>
  <si>
    <t>1 al 398</t>
  </si>
  <si>
    <t>1 al 396</t>
  </si>
  <si>
    <t>1 al 376</t>
  </si>
  <si>
    <t>50 al 449</t>
  </si>
  <si>
    <t>450 al 458</t>
  </si>
  <si>
    <t>300 SP</t>
  </si>
  <si>
    <t>124 SP</t>
  </si>
  <si>
    <t xml:space="preserve">1 al 378 </t>
  </si>
  <si>
    <t>401 al 413</t>
  </si>
  <si>
    <t>1 al 340</t>
  </si>
  <si>
    <t>1 al 115</t>
  </si>
  <si>
    <t>305 al 392</t>
  </si>
  <si>
    <t>1 al 355</t>
  </si>
  <si>
    <t>801 al 929</t>
  </si>
  <si>
    <t>1 al 151</t>
  </si>
  <si>
    <t>1 al 372</t>
  </si>
  <si>
    <t>1 al 370</t>
  </si>
  <si>
    <t>152 al 203</t>
  </si>
  <si>
    <t>1 al 201</t>
  </si>
  <si>
    <t>1 al 245</t>
  </si>
  <si>
    <t>1 al 384</t>
  </si>
  <si>
    <t>401 al 404</t>
  </si>
  <si>
    <t>1 al 392</t>
  </si>
  <si>
    <t>251 al 343</t>
  </si>
  <si>
    <t>277 al 376</t>
  </si>
  <si>
    <t>1 al 6</t>
  </si>
  <si>
    <t>401 al 628</t>
  </si>
  <si>
    <t>401 al 567</t>
  </si>
  <si>
    <t>401 al 516</t>
  </si>
  <si>
    <t>401 al 555</t>
  </si>
  <si>
    <t>201 al   600</t>
  </si>
  <si>
    <t>601 al 668</t>
  </si>
  <si>
    <t>556 al 630</t>
  </si>
  <si>
    <t>517 al 625</t>
  </si>
  <si>
    <t>625 al 856</t>
  </si>
  <si>
    <t>101 al 141</t>
  </si>
  <si>
    <t>669 al 712</t>
  </si>
  <si>
    <t xml:space="preserve">246 al 443 </t>
  </si>
  <si>
    <t>568 al  716</t>
  </si>
  <si>
    <t>309 al 395</t>
  </si>
  <si>
    <t>649 al 697</t>
  </si>
  <si>
    <t>401 al 407</t>
  </si>
  <si>
    <t>1 al 383</t>
  </si>
  <si>
    <t>1 al 259</t>
  </si>
  <si>
    <t>1 al 312</t>
  </si>
  <si>
    <t>1 al 229</t>
  </si>
  <si>
    <t>1 al 193</t>
  </si>
  <si>
    <t>1 al 175</t>
  </si>
  <si>
    <t>176 al 363</t>
  </si>
  <si>
    <t>1 al 118</t>
  </si>
  <si>
    <t>1 al 359</t>
  </si>
  <si>
    <t>14 al 27</t>
  </si>
  <si>
    <t>930 al 975</t>
  </si>
  <si>
    <t>626 al 659</t>
  </si>
  <si>
    <t>1 al 214</t>
  </si>
  <si>
    <t>1 al 310</t>
  </si>
  <si>
    <t>1 al 347</t>
  </si>
  <si>
    <t>348 al 402</t>
  </si>
  <si>
    <t>1 al 225</t>
  </si>
  <si>
    <t>490 al 736</t>
  </si>
  <si>
    <t>729 al 889</t>
  </si>
  <si>
    <t>801 al 894</t>
  </si>
  <si>
    <t>1 al 129</t>
  </si>
  <si>
    <t>401 al 472</t>
  </si>
  <si>
    <t>801 al 1051</t>
  </si>
  <si>
    <t>473 al 872</t>
  </si>
  <si>
    <t>873 al 894</t>
  </si>
  <si>
    <t xml:space="preserve">542 al </t>
  </si>
  <si>
    <t>401 al 746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</si>
</sst>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 #,##0.00_ ;_ * \-#,##0.00_ ;_ * &quot;-&quot;??_ ;_ @_ "/>
    <numFmt numFmtId="165" formatCode="0.0"/>
    <numFmt numFmtId="166" formatCode="_ * #,##0_ ;_ * \-#,##0_ ;_ * &quot;-&quot;??_ ;_ @_ "/>
    <numFmt numFmtId="167" formatCode="_-[$€-2]* #,##0.00_-;\-[$€-2]* #,##0.00_-;_-[$€-2]* &quot;-&quot;??_-"/>
    <numFmt numFmtId="168" formatCode="_ * #,##0.0_ ;_ * \-#,##0.0_ ;_ * &quot;-&quot;??_ ;_ @_ "/>
    <numFmt numFmtId="169" formatCode="[$-C0A]dd\-mmm\-yy;@"/>
    <numFmt numFmtId="170" formatCode="[$-C0A]d\-mmm\-yy;@"/>
  </numFmts>
  <fonts count="102">
    <font>
      <sz val="11"/>
      <name val="Arial"/>
    </font>
    <font>
      <sz val="11"/>
      <name val="Arial"/>
      <family val="2"/>
    </font>
    <font>
      <sz val="11"/>
      <color indexed="9"/>
      <name val="Arial"/>
      <family val="2"/>
    </font>
    <font>
      <b/>
      <sz val="20"/>
      <color indexed="10"/>
      <name val="PumpTriD"/>
      <family val="5"/>
    </font>
    <font>
      <sz val="12"/>
      <name val="Bauhaus Lt BT"/>
      <family val="5"/>
    </font>
    <font>
      <b/>
      <sz val="16"/>
      <color indexed="10"/>
      <name val="Revue BT"/>
      <family val="5"/>
    </font>
    <font>
      <sz val="18"/>
      <name val="Bauhaus Lt BT"/>
      <family val="5"/>
    </font>
    <font>
      <sz val="16"/>
      <color indexed="62"/>
      <name val="HandelGothic BT"/>
      <family val="5"/>
    </font>
    <font>
      <sz val="14"/>
      <color indexed="62"/>
      <name val="HandelGothic BT"/>
      <family val="5"/>
    </font>
    <font>
      <b/>
      <sz val="11"/>
      <color indexed="63"/>
      <name val="Folio Bk BT"/>
      <family val="2"/>
    </font>
    <font>
      <b/>
      <sz val="11"/>
      <color indexed="18"/>
      <name val="Folio Bk BT"/>
      <family val="2"/>
    </font>
    <font>
      <sz val="11"/>
      <color indexed="63"/>
      <name val="Arial"/>
      <family val="2"/>
    </font>
    <font>
      <sz val="11"/>
      <color indexed="8"/>
      <name val="Arial"/>
      <family val="2"/>
    </font>
    <font>
      <sz val="8"/>
      <name val="Arial"/>
      <family val="2"/>
    </font>
    <font>
      <sz val="26"/>
      <color indexed="63"/>
      <name val="LibertyD"/>
      <family val="2"/>
    </font>
    <font>
      <b/>
      <sz val="11"/>
      <color indexed="8"/>
      <name val="Folio Bk BT"/>
      <family val="2"/>
    </font>
    <font>
      <b/>
      <i/>
      <sz val="26"/>
      <name val="Incised901 NdIt BT"/>
      <family val="2"/>
    </font>
    <font>
      <b/>
      <sz val="12"/>
      <color indexed="9"/>
      <name val="Geometr415 Lt BT"/>
      <family val="2"/>
    </font>
    <font>
      <b/>
      <sz val="11"/>
      <color indexed="9"/>
      <name val="Geometr415 Lt BT"/>
      <family val="2"/>
    </font>
    <font>
      <b/>
      <sz val="20"/>
      <color indexed="10"/>
      <name val="Slipstream LET"/>
    </font>
    <font>
      <b/>
      <sz val="11"/>
      <color indexed="18"/>
      <name val="Incised901 Bd BT"/>
      <family val="2"/>
    </font>
    <font>
      <sz val="12"/>
      <name val="Arial"/>
      <family val="2"/>
    </font>
    <font>
      <sz val="10"/>
      <name val="Arial"/>
      <family val="2"/>
    </font>
    <font>
      <b/>
      <sz val="20"/>
      <name val="PumpTriD"/>
      <family val="5"/>
    </font>
    <font>
      <sz val="16"/>
      <name val="HandelGothic BT"/>
      <family val="5"/>
    </font>
    <font>
      <sz val="48"/>
      <name val="LcdD"/>
      <family val="5"/>
    </font>
    <font>
      <sz val="14"/>
      <name val="HandelGothic BT"/>
      <family val="5"/>
    </font>
    <font>
      <b/>
      <sz val="11"/>
      <name val="Folio Bk BT"/>
      <family val="2"/>
    </font>
    <font>
      <sz val="11"/>
      <name val="Folio Bk BT"/>
      <family val="2"/>
    </font>
    <font>
      <b/>
      <i/>
      <sz val="26"/>
      <name val="Incised901 Bd BT"/>
      <family val="2"/>
    </font>
    <font>
      <sz val="36"/>
      <name val="LcdD"/>
      <family val="5"/>
    </font>
    <font>
      <sz val="12"/>
      <color indexed="63"/>
      <name val="LibertyD"/>
      <family val="2"/>
    </font>
    <font>
      <sz val="48"/>
      <color indexed="8"/>
      <name val="LcdD"/>
      <family val="5"/>
    </font>
    <font>
      <sz val="12"/>
      <name val="Folio Lt BT"/>
      <family val="2"/>
    </font>
    <font>
      <b/>
      <sz val="12"/>
      <name val="Folio Lt BT"/>
      <family val="2"/>
    </font>
    <font>
      <b/>
      <sz val="26"/>
      <name val="Folio Bk BT"/>
      <family val="2"/>
    </font>
    <font>
      <i/>
      <sz val="11"/>
      <name val="Folio Bk BT"/>
      <family val="2"/>
    </font>
    <font>
      <b/>
      <sz val="11"/>
      <name val="Geometr415 Lt BT"/>
      <family val="2"/>
    </font>
    <font>
      <sz val="10"/>
      <name val="Arial"/>
      <family val="2"/>
    </font>
    <font>
      <b/>
      <sz val="12"/>
      <color indexed="8"/>
      <name val="Franklin Gothic Book"/>
      <family val="2"/>
    </font>
    <font>
      <sz val="12"/>
      <name val="Arial"/>
      <family val="2"/>
    </font>
    <font>
      <sz val="12"/>
      <color indexed="8"/>
      <name val="Arial"/>
      <family val="2"/>
    </font>
    <font>
      <b/>
      <sz val="12"/>
      <color indexed="8"/>
      <name val="Arial"/>
      <family val="2"/>
    </font>
    <font>
      <b/>
      <sz val="20"/>
      <name val="Arial"/>
      <family val="2"/>
    </font>
    <font>
      <b/>
      <i/>
      <sz val="11"/>
      <name val="Incised901 NdIt BT"/>
      <family val="2"/>
    </font>
    <font>
      <sz val="12"/>
      <color indexed="8"/>
      <name val="Folio Lt BT"/>
      <family val="2"/>
    </font>
    <font>
      <b/>
      <sz val="12"/>
      <color indexed="8"/>
      <name val="Folio Lt BT"/>
      <family val="2"/>
    </font>
    <font>
      <sz val="18"/>
      <color theme="1"/>
      <name val="Franklin Gothic Demi Cond"/>
      <family val="2"/>
    </font>
    <font>
      <b/>
      <sz val="11"/>
      <color theme="0"/>
      <name val="Frutiger 45 Light"/>
      <family val="2"/>
    </font>
    <font>
      <sz val="24"/>
      <color indexed="63"/>
      <name val="Frutiger 45 Light"/>
      <family val="2"/>
    </font>
    <font>
      <sz val="11"/>
      <name val="Frutiger 45 Light"/>
      <family val="2"/>
    </font>
    <font>
      <b/>
      <sz val="22"/>
      <color indexed="8"/>
      <name val="Frutiger 45 Light"/>
      <family val="2"/>
    </font>
    <font>
      <b/>
      <sz val="11"/>
      <name val="Frutiger 45 Light"/>
      <family val="2"/>
    </font>
    <font>
      <sz val="16"/>
      <color indexed="8"/>
      <name val="Frutiger 45 Light"/>
      <family val="2"/>
    </font>
    <font>
      <b/>
      <sz val="12"/>
      <color indexed="8"/>
      <name val="Frutiger 45 Light"/>
      <family val="2"/>
    </font>
    <font>
      <b/>
      <sz val="14"/>
      <name val="Frutiger 45 Light"/>
      <family val="2"/>
    </font>
    <font>
      <b/>
      <sz val="14"/>
      <color indexed="8"/>
      <name val="Frutiger 45 Light"/>
      <family val="2"/>
    </font>
    <font>
      <b/>
      <sz val="12"/>
      <color indexed="63"/>
      <name val="Frutiger 45 Light"/>
      <family val="2"/>
    </font>
    <font>
      <sz val="12"/>
      <name val="Frutiger 45 Light"/>
      <family val="2"/>
    </font>
    <font>
      <i/>
      <sz val="12"/>
      <name val="Frutiger 45 Light"/>
      <family val="2"/>
    </font>
    <font>
      <b/>
      <sz val="16"/>
      <color theme="0"/>
      <name val="Frutiger 45 Light"/>
      <family val="2"/>
    </font>
    <font>
      <sz val="12"/>
      <color indexed="10"/>
      <name val="Frutiger 45 Light"/>
      <family val="2"/>
    </font>
    <font>
      <b/>
      <sz val="26"/>
      <name val="Revue BT"/>
      <family val="5"/>
    </font>
    <font>
      <b/>
      <sz val="8"/>
      <color theme="0"/>
      <name val="Frutiger 45 Light"/>
      <family val="2"/>
    </font>
    <font>
      <b/>
      <sz val="11"/>
      <name val="Arial"/>
      <family val="2"/>
    </font>
    <font>
      <b/>
      <sz val="9"/>
      <color indexed="81"/>
      <name val="Tahoma"/>
      <family val="2"/>
    </font>
    <font>
      <sz val="9"/>
      <name val="Frutiger 45 Light"/>
      <family val="2"/>
    </font>
    <font>
      <sz val="9"/>
      <color indexed="81"/>
      <name val="Tahoma"/>
      <family val="2"/>
    </font>
    <font>
      <sz val="12"/>
      <color indexed="63"/>
      <name val="Frutiger 45 Light"/>
      <family val="2"/>
    </font>
    <font>
      <b/>
      <i/>
      <sz val="12"/>
      <color rgb="FFFF0000"/>
      <name val="Frutiger 45 Light"/>
      <family val="2"/>
    </font>
    <font>
      <sz val="14"/>
      <color theme="1"/>
      <name val="Calibri"/>
      <family val="2"/>
      <scheme val="minor"/>
    </font>
    <font>
      <sz val="14"/>
      <color indexed="8"/>
      <name val="Arial"/>
      <family val="2"/>
    </font>
    <font>
      <sz val="14"/>
      <color theme="1"/>
      <name val="Arial"/>
      <family val="2"/>
    </font>
    <font>
      <sz val="12"/>
      <color theme="1"/>
      <name val="Arial"/>
      <family val="2"/>
    </font>
    <font>
      <sz val="10"/>
      <color theme="1"/>
      <name val="Calibri"/>
      <family val="2"/>
      <scheme val="minor"/>
    </font>
    <font>
      <b/>
      <sz val="12"/>
      <color indexed="81"/>
      <name val="Tahoma"/>
      <family val="2"/>
    </font>
    <font>
      <b/>
      <sz val="14"/>
      <color indexed="81"/>
      <name val="Tahoma"/>
      <family val="2"/>
    </font>
    <font>
      <b/>
      <sz val="36"/>
      <color indexed="8"/>
      <name val="Frutiger 45 Light"/>
      <family val="2"/>
    </font>
    <font>
      <b/>
      <sz val="12"/>
      <color rgb="FFFF0000"/>
      <name val="Arial"/>
      <family val="2"/>
    </font>
    <font>
      <b/>
      <sz val="12"/>
      <color rgb="FF002060"/>
      <name val="Arial"/>
      <family val="2"/>
    </font>
    <font>
      <sz val="8"/>
      <color indexed="81"/>
      <name val="Tahoma"/>
      <family val="2"/>
    </font>
    <font>
      <b/>
      <sz val="8"/>
      <color indexed="81"/>
      <name val="Tahoma"/>
      <family val="2"/>
    </font>
    <font>
      <b/>
      <sz val="8"/>
      <name val="Frutiger 45 Light"/>
      <family val="2"/>
    </font>
    <font>
      <sz val="12"/>
      <name val="71"/>
    </font>
    <font>
      <b/>
      <sz val="12"/>
      <name val="Frutiger 45 Light"/>
      <family val="2"/>
    </font>
    <font>
      <b/>
      <sz val="9"/>
      <color theme="0"/>
      <name val="Frutiger 45 Light"/>
      <family val="2"/>
    </font>
    <font>
      <sz val="12"/>
      <color indexed="81"/>
      <name val="Tahoma"/>
      <family val="2"/>
    </font>
    <font>
      <b/>
      <sz val="10"/>
      <color indexed="81"/>
      <name val="Tahoma"/>
      <family val="2"/>
    </font>
    <font>
      <sz val="10"/>
      <color indexed="81"/>
      <name val="Tahoma"/>
      <family val="2"/>
    </font>
    <font>
      <sz val="18"/>
      <color theme="0"/>
      <name val="Franklin Gothic Demi Cond"/>
      <family val="2"/>
    </font>
    <font>
      <b/>
      <sz val="14"/>
      <color theme="0"/>
      <name val="Arial"/>
      <family val="2"/>
    </font>
    <font>
      <b/>
      <sz val="12"/>
      <color theme="0"/>
      <name val="Arial"/>
      <family val="2"/>
    </font>
    <font>
      <b/>
      <sz val="12"/>
      <color theme="0"/>
      <name val="Franklin Gothic Book"/>
      <family val="2"/>
    </font>
    <font>
      <sz val="11"/>
      <color theme="0"/>
      <name val="Arial"/>
      <family val="2"/>
    </font>
    <font>
      <sz val="12"/>
      <color theme="0"/>
      <name val="Arial"/>
      <family val="2"/>
    </font>
    <font>
      <sz val="22"/>
      <name val="Arial"/>
      <family val="2"/>
    </font>
    <font>
      <sz val="18"/>
      <name val="Arial"/>
      <family val="2"/>
    </font>
    <font>
      <u/>
      <sz val="12"/>
      <name val="Arial"/>
      <family val="2"/>
    </font>
    <font>
      <b/>
      <sz val="11"/>
      <color indexed="81"/>
      <name val="Tahoma"/>
      <family val="2"/>
    </font>
    <font>
      <b/>
      <sz val="12"/>
      <color rgb="FF0000FF"/>
      <name val="Arial"/>
      <family val="2"/>
    </font>
    <font>
      <sz val="10"/>
      <color rgb="FFFF0000"/>
      <name val="Arial"/>
      <family val="2"/>
    </font>
    <font>
      <b/>
      <sz val="24"/>
      <color indexed="63"/>
      <name val="Frutiger 45 Light"/>
      <family val="2"/>
    </font>
  </fonts>
  <fills count="24">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theme="0" tint="-0.249977111117893"/>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59999389629810485"/>
        <bgColor indexed="42"/>
      </patternFill>
    </fill>
    <fill>
      <patternFill patternType="solid">
        <fgColor rgb="FF00009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4"/>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5"/>
        <bgColor indexed="64"/>
      </patternFill>
    </fill>
    <fill>
      <patternFill patternType="solid">
        <fgColor theme="9"/>
        <bgColor indexed="64"/>
      </patternFill>
    </fill>
    <fill>
      <patternFill patternType="solid">
        <fgColor theme="7"/>
        <bgColor indexed="64"/>
      </patternFill>
    </fill>
    <fill>
      <patternFill patternType="solid">
        <fgColor theme="5"/>
        <bgColor indexed="42"/>
      </patternFill>
    </fill>
    <fill>
      <patternFill patternType="solid">
        <fgColor theme="6"/>
        <bgColor indexed="64"/>
      </patternFill>
    </fill>
    <fill>
      <patternFill patternType="solid">
        <fgColor theme="6" tint="0.79998168889431442"/>
        <bgColor indexed="64"/>
      </patternFill>
    </fill>
  </fills>
  <borders count="81">
    <border>
      <left/>
      <right/>
      <top/>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style="thin">
        <color indexed="64"/>
      </left>
      <right style="hair">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hair">
        <color indexed="64"/>
      </bottom>
      <diagonal/>
    </border>
    <border>
      <left/>
      <right style="hair">
        <color indexed="64"/>
      </right>
      <top style="hair">
        <color indexed="64"/>
      </top>
      <bottom/>
      <diagonal/>
    </border>
    <border>
      <left style="thin">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hair">
        <color indexed="64"/>
      </right>
      <top style="medium">
        <color indexed="64"/>
      </top>
      <bottom/>
      <diagonal/>
    </border>
    <border>
      <left style="hair">
        <color indexed="64"/>
      </left>
      <right/>
      <top style="hair">
        <color indexed="64"/>
      </top>
      <bottom/>
      <diagonal/>
    </border>
    <border>
      <left style="thin">
        <color indexed="64"/>
      </left>
      <right style="thin">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right/>
      <top style="hair">
        <color indexed="64"/>
      </top>
      <bottom/>
      <diagonal/>
    </border>
    <border>
      <left style="thin">
        <color indexed="64"/>
      </left>
      <right style="hair">
        <color indexed="64"/>
      </right>
      <top/>
      <bottom style="hair">
        <color theme="1"/>
      </bottom>
      <diagonal/>
    </border>
    <border>
      <left/>
      <right/>
      <top style="medium">
        <color theme="0"/>
      </top>
      <bottom/>
      <diagonal/>
    </border>
    <border>
      <left/>
      <right style="medium">
        <color theme="0"/>
      </right>
      <top style="medium">
        <color theme="0"/>
      </top>
      <bottom/>
      <diagonal/>
    </border>
    <border>
      <left/>
      <right/>
      <top/>
      <bottom style="medium">
        <color theme="0"/>
      </bottom>
      <diagonal/>
    </border>
    <border>
      <left/>
      <right style="medium">
        <color theme="0"/>
      </right>
      <top/>
      <bottom/>
      <diagonal/>
    </border>
    <border>
      <left/>
      <right style="thin">
        <color indexed="64"/>
      </right>
      <top style="hair">
        <color indexed="64"/>
      </top>
      <bottom style="hair">
        <color indexed="64"/>
      </bottom>
      <diagonal/>
    </border>
    <border>
      <left style="hair">
        <color auto="1"/>
      </left>
      <right style="hair">
        <color auto="1"/>
      </right>
      <top style="hair">
        <color auto="1"/>
      </top>
      <bottom style="hair">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bottom style="hair">
        <color auto="1"/>
      </bottom>
      <diagonal/>
    </border>
  </borders>
  <cellStyleXfs count="6">
    <xf numFmtId="0" fontId="0" fillId="0" borderId="0"/>
    <xf numFmtId="167" fontId="1" fillId="0" borderId="0" applyFont="0" applyFill="0" applyBorder="0" applyAlignment="0" applyProtection="0"/>
    <xf numFmtId="164" fontId="1" fillId="0" borderId="0" applyFont="0" applyFill="0" applyBorder="0" applyAlignment="0" applyProtection="0"/>
    <xf numFmtId="0" fontId="38" fillId="0" borderId="0"/>
    <xf numFmtId="0" fontId="22" fillId="0" borderId="0"/>
    <xf numFmtId="0" fontId="1" fillId="0" borderId="0"/>
  </cellStyleXfs>
  <cellXfs count="591">
    <xf numFmtId="0" fontId="0" fillId="0" borderId="0" xfId="0"/>
    <xf numFmtId="166" fontId="13" fillId="0" borderId="0" xfId="2" applyNumberFormat="1" applyFont="1"/>
    <xf numFmtId="0" fontId="0" fillId="0" borderId="0" xfId="0" applyAlignment="1">
      <alignment horizontal="center"/>
    </xf>
    <xf numFmtId="0" fontId="13" fillId="0" borderId="0" xfId="0" applyFont="1" applyAlignment="1">
      <alignment horizontal="center"/>
    </xf>
    <xf numFmtId="0" fontId="0" fillId="0" borderId="0" xfId="0" applyAlignment="1">
      <alignment vertical="center"/>
    </xf>
    <xf numFmtId="0" fontId="0" fillId="2" borderId="0" xfId="0" applyFill="1"/>
    <xf numFmtId="0" fontId="11" fillId="2" borderId="0" xfId="0" applyFont="1" applyFill="1" applyAlignment="1">
      <alignment vertical="center"/>
    </xf>
    <xf numFmtId="0" fontId="0" fillId="2" borderId="0" xfId="0" applyFill="1" applyAlignment="1">
      <alignment vertical="center"/>
    </xf>
    <xf numFmtId="0" fontId="0" fillId="3" borderId="15"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49" fontId="0" fillId="0" borderId="22" xfId="0" quotePrefix="1" applyNumberFormat="1" applyBorder="1" applyAlignment="1">
      <alignment horizontal="center"/>
    </xf>
    <xf numFmtId="49" fontId="0" fillId="0" borderId="23" xfId="0" quotePrefix="1" applyNumberFormat="1" applyBorder="1" applyAlignment="1">
      <alignment horizontal="center"/>
    </xf>
    <xf numFmtId="49" fontId="0" fillId="0" borderId="23" xfId="0" applyNumberFormat="1" applyBorder="1" applyAlignment="1">
      <alignment horizontal="center"/>
    </xf>
    <xf numFmtId="49" fontId="0" fillId="0" borderId="24" xfId="0" applyNumberFormat="1" applyBorder="1" applyAlignment="1">
      <alignment horizontal="center"/>
    </xf>
    <xf numFmtId="0" fontId="0" fillId="0" borderId="22" xfId="0" quotePrefix="1" applyBorder="1" applyAlignment="1">
      <alignment horizontal="center"/>
    </xf>
    <xf numFmtId="0" fontId="0" fillId="0" borderId="23" xfId="0" quotePrefix="1" applyBorder="1" applyAlignment="1">
      <alignment horizontal="center"/>
    </xf>
    <xf numFmtId="0" fontId="0" fillId="0" borderId="24" xfId="0" quotePrefix="1" applyBorder="1" applyAlignment="1">
      <alignment horizontal="center"/>
    </xf>
    <xf numFmtId="0" fontId="21" fillId="0" borderId="3" xfId="3" applyFont="1" applyBorder="1" applyAlignment="1">
      <alignment horizontal="center"/>
    </xf>
    <xf numFmtId="0" fontId="41" fillId="0" borderId="3" xfId="0" applyFont="1" applyBorder="1" applyAlignment="1">
      <alignment horizontal="center"/>
    </xf>
    <xf numFmtId="0" fontId="49" fillId="0" borderId="0" xfId="0" applyFont="1"/>
    <xf numFmtId="0" fontId="50" fillId="0" borderId="0" xfId="0" applyFont="1" applyAlignment="1">
      <alignment horizontal="center"/>
    </xf>
    <xf numFmtId="14" fontId="51" fillId="0" borderId="0" xfId="0" applyNumberFormat="1" applyFont="1"/>
    <xf numFmtId="0" fontId="53" fillId="0" borderId="0" xfId="0" applyFont="1" applyAlignment="1">
      <alignment horizontal="center"/>
    </xf>
    <xf numFmtId="165" fontId="50" fillId="0" borderId="0" xfId="0" applyNumberFormat="1" applyFont="1" applyAlignment="1">
      <alignment horizontal="center"/>
    </xf>
    <xf numFmtId="0" fontId="53" fillId="0" borderId="33" xfId="0" applyFont="1" applyBorder="1"/>
    <xf numFmtId="0" fontId="53" fillId="0" borderId="31" xfId="0" applyFont="1" applyBorder="1" applyAlignment="1">
      <alignment horizontal="center"/>
    </xf>
    <xf numFmtId="3" fontId="58" fillId="0" borderId="8" xfId="0" applyNumberFormat="1" applyFont="1" applyBorder="1" applyAlignment="1">
      <alignment horizontal="center"/>
    </xf>
    <xf numFmtId="0" fontId="58" fillId="0" borderId="0" xfId="0" applyFont="1" applyAlignment="1">
      <alignment horizontal="center"/>
    </xf>
    <xf numFmtId="0" fontId="58" fillId="0" borderId="3" xfId="0" applyFont="1" applyBorder="1" applyAlignment="1" applyProtection="1">
      <alignment horizontal="center"/>
      <protection locked="0"/>
    </xf>
    <xf numFmtId="0" fontId="54" fillId="0" borderId="0" xfId="0" applyFont="1" applyAlignment="1">
      <alignment horizontal="center"/>
    </xf>
    <xf numFmtId="0" fontId="1" fillId="10" borderId="0" xfId="0" applyFont="1" applyFill="1" applyAlignment="1" applyProtection="1">
      <alignment vertical="center"/>
      <protection hidden="1"/>
    </xf>
    <xf numFmtId="0" fontId="0" fillId="10" borderId="0" xfId="0" applyFill="1" applyAlignment="1" applyProtection="1">
      <alignment vertical="center"/>
      <protection hidden="1"/>
    </xf>
    <xf numFmtId="0" fontId="1" fillId="10" borderId="0" xfId="0" applyFont="1" applyFill="1" applyAlignment="1">
      <alignment vertical="center"/>
    </xf>
    <xf numFmtId="0" fontId="2" fillId="10" borderId="0" xfId="0" applyFont="1" applyFill="1" applyAlignment="1" applyProtection="1">
      <alignment vertical="center"/>
      <protection hidden="1"/>
    </xf>
    <xf numFmtId="0" fontId="27" fillId="10" borderId="0" xfId="0" applyFont="1" applyFill="1" applyAlignment="1" applyProtection="1">
      <alignment vertical="center"/>
      <protection hidden="1"/>
    </xf>
    <xf numFmtId="0" fontId="45" fillId="10" borderId="0" xfId="0" applyFont="1" applyFill="1" applyAlignment="1" applyProtection="1">
      <alignment vertical="center"/>
      <protection hidden="1"/>
    </xf>
    <xf numFmtId="0" fontId="11" fillId="10" borderId="0" xfId="0" applyFont="1" applyFill="1" applyAlignment="1" applyProtection="1">
      <alignment vertical="center"/>
      <protection hidden="1"/>
    </xf>
    <xf numFmtId="0" fontId="46" fillId="10" borderId="0" xfId="0" applyFont="1" applyFill="1" applyAlignment="1" applyProtection="1">
      <alignment vertical="center"/>
      <protection hidden="1"/>
    </xf>
    <xf numFmtId="21" fontId="33" fillId="10" borderId="0" xfId="0" applyNumberFormat="1" applyFont="1" applyFill="1" applyAlignment="1" applyProtection="1">
      <alignment horizontal="center" vertical="center"/>
      <protection hidden="1"/>
    </xf>
    <xf numFmtId="21" fontId="30" fillId="10" borderId="0" xfId="0" applyNumberFormat="1" applyFont="1" applyFill="1" applyAlignment="1" applyProtection="1">
      <alignment horizontal="center" vertical="center"/>
      <protection hidden="1"/>
    </xf>
    <xf numFmtId="21" fontId="45" fillId="10" borderId="0" xfId="0" applyNumberFormat="1" applyFont="1" applyFill="1" applyAlignment="1" applyProtection="1">
      <alignment horizontal="center" vertical="center"/>
      <protection hidden="1"/>
    </xf>
    <xf numFmtId="0" fontId="17" fillId="10" borderId="0" xfId="0" applyFont="1" applyFill="1" applyAlignment="1" applyProtection="1">
      <alignment horizontal="center" vertical="center"/>
      <protection hidden="1"/>
    </xf>
    <xf numFmtId="0" fontId="18" fillId="10" borderId="0" xfId="0" applyFont="1" applyFill="1" applyAlignment="1" applyProtection="1">
      <alignment horizontal="center" vertical="center"/>
      <protection hidden="1"/>
    </xf>
    <xf numFmtId="0" fontId="37" fillId="10" borderId="0" xfId="0" applyFont="1" applyFill="1" applyAlignment="1" applyProtection="1">
      <alignment horizontal="center" vertical="center"/>
      <protection hidden="1"/>
    </xf>
    <xf numFmtId="0" fontId="11" fillId="10" borderId="0" xfId="0" applyFont="1" applyFill="1" applyAlignment="1">
      <alignment vertical="center"/>
    </xf>
    <xf numFmtId="0" fontId="0" fillId="10" borderId="0" xfId="0" applyFill="1" applyAlignment="1">
      <alignment vertical="center"/>
    </xf>
    <xf numFmtId="0" fontId="0" fillId="10" borderId="0" xfId="0" applyFill="1"/>
    <xf numFmtId="0" fontId="1" fillId="9" borderId="0" xfId="0" applyFont="1" applyFill="1" applyAlignment="1" applyProtection="1">
      <alignment vertical="center"/>
      <protection hidden="1"/>
    </xf>
    <xf numFmtId="0" fontId="0" fillId="9" borderId="0" xfId="0" applyFill="1" applyAlignment="1" applyProtection="1">
      <alignment vertical="center"/>
      <protection hidden="1"/>
    </xf>
    <xf numFmtId="0" fontId="3" fillId="9" borderId="0" xfId="0" applyFont="1" applyFill="1" applyAlignment="1" applyProtection="1">
      <alignment horizontal="left" vertical="center"/>
      <protection hidden="1"/>
    </xf>
    <xf numFmtId="0" fontId="19" fillId="9" borderId="0" xfId="0" applyFont="1" applyFill="1" applyAlignment="1" applyProtection="1">
      <alignment horizontal="left" vertical="center"/>
      <protection hidden="1"/>
    </xf>
    <xf numFmtId="0" fontId="23" fillId="9" borderId="0" xfId="0" applyFont="1" applyFill="1" applyAlignment="1" applyProtection="1">
      <alignment horizontal="left" vertical="center"/>
      <protection hidden="1"/>
    </xf>
    <xf numFmtId="15" fontId="4" fillId="9" borderId="0" xfId="0" applyNumberFormat="1" applyFont="1" applyFill="1" applyAlignment="1" applyProtection="1">
      <alignment horizontal="center" vertical="center"/>
      <protection hidden="1"/>
    </xf>
    <xf numFmtId="0" fontId="5" fillId="9" borderId="0" xfId="0" applyFont="1" applyFill="1" applyAlignment="1" applyProtection="1">
      <alignment horizontal="center" vertical="center"/>
      <protection hidden="1"/>
    </xf>
    <xf numFmtId="21" fontId="6" fillId="9" borderId="0" xfId="0" applyNumberFormat="1" applyFont="1" applyFill="1" applyAlignment="1" applyProtection="1">
      <alignment horizontal="center" vertical="center"/>
      <protection hidden="1"/>
    </xf>
    <xf numFmtId="0" fontId="7" fillId="9" borderId="0" xfId="0" applyFont="1" applyFill="1" applyAlignment="1" applyProtection="1">
      <alignment horizontal="center" vertical="center"/>
      <protection hidden="1"/>
    </xf>
    <xf numFmtId="0" fontId="24" fillId="9" borderId="0" xfId="0" applyFont="1" applyFill="1" applyAlignment="1" applyProtection="1">
      <alignment horizontal="right" vertical="center"/>
      <protection hidden="1"/>
    </xf>
    <xf numFmtId="0" fontId="24" fillId="9" borderId="0" xfId="0" applyFont="1" applyFill="1" applyAlignment="1" applyProtection="1">
      <alignment horizontal="center" vertical="center"/>
      <protection hidden="1"/>
    </xf>
    <xf numFmtId="0" fontId="6" fillId="9" borderId="0" xfId="0" applyFont="1" applyFill="1" applyAlignment="1" applyProtection="1">
      <alignment horizontal="center" vertical="center"/>
      <protection hidden="1"/>
    </xf>
    <xf numFmtId="21" fontId="25" fillId="9" borderId="0" xfId="0" applyNumberFormat="1" applyFont="1" applyFill="1" applyAlignment="1" applyProtection="1">
      <alignment horizontal="center" vertical="center"/>
      <protection hidden="1"/>
    </xf>
    <xf numFmtId="0" fontId="8" fillId="9" borderId="0" xfId="0" applyFont="1" applyFill="1" applyAlignment="1" applyProtection="1">
      <alignment horizontal="center" vertical="center"/>
      <protection hidden="1"/>
    </xf>
    <xf numFmtId="0" fontId="26" fillId="9" borderId="0" xfId="0" applyFont="1" applyFill="1" applyAlignment="1" applyProtection="1">
      <alignment horizontal="center" vertical="center"/>
      <protection hidden="1"/>
    </xf>
    <xf numFmtId="0" fontId="9" fillId="9" borderId="0" xfId="0" applyFont="1" applyFill="1" applyAlignment="1" applyProtection="1">
      <alignment vertical="center"/>
      <protection hidden="1"/>
    </xf>
    <xf numFmtId="0" fontId="16" fillId="9" borderId="0" xfId="0" applyFont="1" applyFill="1" applyAlignment="1" applyProtection="1">
      <alignment vertical="center"/>
      <protection hidden="1"/>
    </xf>
    <xf numFmtId="0" fontId="44" fillId="9" borderId="0" xfId="0" applyFont="1" applyFill="1" applyAlignment="1" applyProtection="1">
      <alignment vertical="center"/>
      <protection hidden="1"/>
    </xf>
    <xf numFmtId="0" fontId="27" fillId="9" borderId="0" xfId="0" applyFont="1" applyFill="1" applyAlignment="1" applyProtection="1">
      <alignment vertical="center"/>
      <protection hidden="1"/>
    </xf>
    <xf numFmtId="0" fontId="28" fillId="9" borderId="0" xfId="0" applyFont="1" applyFill="1" applyAlignment="1" applyProtection="1">
      <alignment vertical="center"/>
      <protection hidden="1"/>
    </xf>
    <xf numFmtId="0" fontId="10" fillId="9" borderId="0" xfId="0" applyFont="1" applyFill="1" applyAlignment="1" applyProtection="1">
      <alignment vertical="center"/>
      <protection hidden="1"/>
    </xf>
    <xf numFmtId="0" fontId="20" fillId="9" borderId="0" xfId="0" applyFont="1" applyFill="1" applyAlignment="1" applyProtection="1">
      <alignment vertical="center"/>
      <protection hidden="1"/>
    </xf>
    <xf numFmtId="0" fontId="29" fillId="9" borderId="0" xfId="0" applyFont="1" applyFill="1" applyAlignment="1" applyProtection="1">
      <alignment horizontal="center" vertical="center"/>
      <protection hidden="1"/>
    </xf>
    <xf numFmtId="0" fontId="9" fillId="9" borderId="0" xfId="0" quotePrefix="1" applyFont="1" applyFill="1" applyAlignment="1" applyProtection="1">
      <alignment vertical="center"/>
      <protection hidden="1"/>
    </xf>
    <xf numFmtId="0" fontId="12" fillId="9" borderId="0" xfId="0" applyFont="1" applyFill="1" applyAlignment="1" applyProtection="1">
      <alignment vertical="center"/>
      <protection hidden="1"/>
    </xf>
    <xf numFmtId="21" fontId="32" fillId="9" borderId="0" xfId="0" applyNumberFormat="1" applyFont="1" applyFill="1" applyAlignment="1" applyProtection="1">
      <alignment horizontal="center" vertical="center"/>
      <protection hidden="1"/>
    </xf>
    <xf numFmtId="0" fontId="45" fillId="9" borderId="0" xfId="0" applyFont="1" applyFill="1" applyAlignment="1" applyProtection="1">
      <alignment vertical="center"/>
      <protection hidden="1"/>
    </xf>
    <xf numFmtId="0" fontId="33" fillId="9" borderId="0" xfId="0" applyFont="1" applyFill="1" applyAlignment="1" applyProtection="1">
      <alignment vertical="center"/>
      <protection hidden="1"/>
    </xf>
    <xf numFmtId="0" fontId="35" fillId="9" borderId="0" xfId="0" applyFont="1" applyFill="1" applyAlignment="1" applyProtection="1">
      <alignment vertical="center"/>
      <protection hidden="1"/>
    </xf>
    <xf numFmtId="0" fontId="15" fillId="9" borderId="0" xfId="0" applyFont="1" applyFill="1" applyAlignment="1" applyProtection="1">
      <alignment vertical="center"/>
      <protection hidden="1"/>
    </xf>
    <xf numFmtId="0" fontId="34" fillId="9" borderId="0" xfId="0" applyFont="1" applyFill="1" applyAlignment="1" applyProtection="1">
      <alignment vertical="center"/>
      <protection hidden="1"/>
    </xf>
    <xf numFmtId="0" fontId="36" fillId="9" borderId="0" xfId="0" applyFont="1" applyFill="1" applyAlignment="1" applyProtection="1">
      <alignment vertical="center"/>
      <protection hidden="1"/>
    </xf>
    <xf numFmtId="0" fontId="46" fillId="9" borderId="0" xfId="0" applyFont="1" applyFill="1" applyAlignment="1" applyProtection="1">
      <alignment vertical="center"/>
      <protection hidden="1"/>
    </xf>
    <xf numFmtId="21" fontId="33" fillId="9" borderId="0" xfId="0" applyNumberFormat="1" applyFont="1" applyFill="1" applyAlignment="1" applyProtection="1">
      <alignment horizontal="center" vertical="center"/>
      <protection hidden="1"/>
    </xf>
    <xf numFmtId="0" fontId="0" fillId="9" borderId="16" xfId="0" applyFill="1" applyBorder="1" applyAlignment="1" applyProtection="1">
      <alignment vertical="center"/>
      <protection hidden="1"/>
    </xf>
    <xf numFmtId="0" fontId="0" fillId="9" borderId="26" xfId="0" applyFill="1" applyBorder="1" applyAlignment="1" applyProtection="1">
      <alignment vertical="center"/>
      <protection hidden="1"/>
    </xf>
    <xf numFmtId="0" fontId="1" fillId="9" borderId="26" xfId="0" applyFont="1" applyFill="1" applyBorder="1" applyAlignment="1" applyProtection="1">
      <alignment vertical="center"/>
      <protection hidden="1"/>
    </xf>
    <xf numFmtId="0" fontId="1" fillId="9" borderId="30" xfId="0" applyFont="1" applyFill="1" applyBorder="1" applyAlignment="1" applyProtection="1">
      <alignment vertical="center"/>
      <protection hidden="1"/>
    </xf>
    <xf numFmtId="0" fontId="0" fillId="9" borderId="32" xfId="0" applyFill="1" applyBorder="1" applyAlignment="1" applyProtection="1">
      <alignment vertical="center"/>
      <protection hidden="1"/>
    </xf>
    <xf numFmtId="0" fontId="1" fillId="9" borderId="36" xfId="0" applyFont="1" applyFill="1" applyBorder="1" applyAlignment="1" applyProtection="1">
      <alignment vertical="center"/>
      <protection hidden="1"/>
    </xf>
    <xf numFmtId="21" fontId="25" fillId="9" borderId="36" xfId="0" applyNumberFormat="1" applyFont="1" applyFill="1" applyBorder="1" applyAlignment="1" applyProtection="1">
      <alignment horizontal="center" vertical="center"/>
      <protection hidden="1"/>
    </xf>
    <xf numFmtId="0" fontId="8" fillId="9" borderId="32" xfId="0" applyFont="1" applyFill="1" applyBorder="1" applyAlignment="1" applyProtection="1">
      <alignment horizontal="center" vertical="center"/>
      <protection hidden="1"/>
    </xf>
    <xf numFmtId="0" fontId="9" fillId="9" borderId="32" xfId="0" applyFont="1" applyFill="1" applyBorder="1" applyAlignment="1" applyProtection="1">
      <alignment vertical="center"/>
      <protection hidden="1"/>
    </xf>
    <xf numFmtId="0" fontId="10" fillId="9" borderId="32" xfId="0" applyFont="1" applyFill="1" applyBorder="1" applyAlignment="1" applyProtection="1">
      <alignment vertical="center"/>
      <protection hidden="1"/>
    </xf>
    <xf numFmtId="0" fontId="27" fillId="9" borderId="36" xfId="0" applyFont="1" applyFill="1" applyBorder="1" applyAlignment="1" applyProtection="1">
      <alignment vertical="center"/>
      <protection hidden="1"/>
    </xf>
    <xf numFmtId="21" fontId="30" fillId="9" borderId="36" xfId="0" applyNumberFormat="1" applyFont="1" applyFill="1" applyBorder="1" applyAlignment="1" applyProtection="1">
      <alignment horizontal="center" vertical="center"/>
      <protection hidden="1"/>
    </xf>
    <xf numFmtId="0" fontId="9" fillId="9" borderId="37" xfId="0" applyFont="1" applyFill="1" applyBorder="1" applyAlignment="1" applyProtection="1">
      <alignment vertical="center"/>
      <protection hidden="1"/>
    </xf>
    <xf numFmtId="0" fontId="9" fillId="9" borderId="33" xfId="0" applyFont="1" applyFill="1" applyBorder="1" applyAlignment="1" applyProtection="1">
      <alignment vertical="center"/>
      <protection hidden="1"/>
    </xf>
    <xf numFmtId="0" fontId="27" fillId="9" borderId="33" xfId="0" applyFont="1" applyFill="1" applyBorder="1" applyAlignment="1" applyProtection="1">
      <alignment vertical="center"/>
      <protection hidden="1"/>
    </xf>
    <xf numFmtId="0" fontId="46" fillId="9" borderId="33" xfId="0" applyFont="1" applyFill="1" applyBorder="1" applyAlignment="1" applyProtection="1">
      <alignment vertical="center"/>
      <protection hidden="1"/>
    </xf>
    <xf numFmtId="0" fontId="45" fillId="9" borderId="33" xfId="0" applyFont="1" applyFill="1" applyBorder="1" applyAlignment="1" applyProtection="1">
      <alignment vertical="center"/>
      <protection hidden="1"/>
    </xf>
    <xf numFmtId="21" fontId="45" fillId="9" borderId="33" xfId="0" applyNumberFormat="1" applyFont="1" applyFill="1" applyBorder="1" applyAlignment="1" applyProtection="1">
      <alignment horizontal="center" vertical="center"/>
      <protection hidden="1"/>
    </xf>
    <xf numFmtId="21" fontId="33" fillId="9" borderId="33" xfId="0" applyNumberFormat="1" applyFont="1" applyFill="1" applyBorder="1" applyAlignment="1" applyProtection="1">
      <alignment horizontal="center" vertical="center"/>
      <protection hidden="1"/>
    </xf>
    <xf numFmtId="21" fontId="30" fillId="9" borderId="31" xfId="0" applyNumberFormat="1" applyFont="1" applyFill="1" applyBorder="1" applyAlignment="1" applyProtection="1">
      <alignment horizontal="center" vertical="center"/>
      <protection hidden="1"/>
    </xf>
    <xf numFmtId="15" fontId="57" fillId="0" borderId="8" xfId="0" applyNumberFormat="1" applyFont="1" applyBorder="1" applyAlignment="1">
      <alignment horizontal="center"/>
    </xf>
    <xf numFmtId="0" fontId="58" fillId="0" borderId="3" xfId="3" applyFont="1" applyBorder="1" applyAlignment="1">
      <alignment horizontal="center"/>
    </xf>
    <xf numFmtId="3" fontId="58" fillId="0" borderId="4" xfId="2" applyNumberFormat="1" applyFont="1" applyFill="1" applyBorder="1" applyAlignment="1" applyProtection="1">
      <alignment horizontal="center"/>
      <protection locked="0"/>
    </xf>
    <xf numFmtId="3" fontId="58" fillId="0" borderId="3" xfId="2" applyNumberFormat="1" applyFont="1" applyFill="1" applyBorder="1" applyAlignment="1" applyProtection="1">
      <alignment horizontal="center"/>
      <protection locked="0"/>
    </xf>
    <xf numFmtId="3" fontId="59" fillId="0" borderId="3" xfId="0" applyNumberFormat="1" applyFont="1" applyBorder="1" applyAlignment="1">
      <alignment horizontal="center"/>
    </xf>
    <xf numFmtId="0" fontId="61" fillId="0" borderId="3" xfId="0" applyFont="1" applyBorder="1" applyAlignment="1" applyProtection="1">
      <alignment horizontal="center"/>
      <protection locked="0"/>
    </xf>
    <xf numFmtId="3" fontId="58" fillId="0" borderId="27" xfId="2" applyNumberFormat="1" applyFont="1" applyFill="1" applyBorder="1" applyAlignment="1" applyProtection="1">
      <alignment horizontal="center"/>
      <protection locked="0"/>
    </xf>
    <xf numFmtId="0" fontId="48" fillId="10" borderId="0" xfId="0" applyFont="1" applyFill="1" applyAlignment="1">
      <alignment horizontal="center"/>
    </xf>
    <xf numFmtId="0" fontId="48" fillId="5" borderId="0" xfId="0" applyFont="1" applyFill="1" applyAlignment="1">
      <alignment horizontal="center" vertical="center" wrapText="1"/>
    </xf>
    <xf numFmtId="0" fontId="63" fillId="5" borderId="0" xfId="0" applyFont="1" applyFill="1" applyAlignment="1">
      <alignment horizontal="center" vertical="center" wrapText="1"/>
    </xf>
    <xf numFmtId="3" fontId="66" fillId="0" borderId="38" xfId="2" applyNumberFormat="1" applyFont="1" applyFill="1" applyBorder="1" applyAlignment="1" applyProtection="1">
      <alignment horizontal="center"/>
      <protection locked="0"/>
    </xf>
    <xf numFmtId="0" fontId="58" fillId="13" borderId="5" xfId="0" applyFont="1" applyFill="1" applyBorder="1" applyAlignment="1" applyProtection="1">
      <alignment horizontal="center"/>
      <protection locked="0"/>
    </xf>
    <xf numFmtId="0" fontId="58" fillId="13" borderId="5" xfId="3" applyFont="1" applyFill="1" applyBorder="1" applyAlignment="1">
      <alignment horizontal="center"/>
    </xf>
    <xf numFmtId="3" fontId="58" fillId="13" borderId="6" xfId="2" applyNumberFormat="1" applyFont="1" applyFill="1" applyBorder="1" applyAlignment="1" applyProtection="1">
      <alignment horizontal="center"/>
      <protection locked="0"/>
    </xf>
    <xf numFmtId="0" fontId="58" fillId="13" borderId="1" xfId="0" applyFont="1" applyFill="1" applyBorder="1" applyAlignment="1" applyProtection="1">
      <alignment horizontal="center"/>
      <protection locked="0"/>
    </xf>
    <xf numFmtId="0" fontId="58" fillId="13" borderId="1" xfId="3" applyFont="1" applyFill="1" applyBorder="1" applyAlignment="1">
      <alignment horizontal="center"/>
    </xf>
    <xf numFmtId="3" fontId="58" fillId="13" borderId="2" xfId="2" applyNumberFormat="1" applyFont="1" applyFill="1" applyBorder="1" applyAlignment="1" applyProtection="1">
      <alignment horizontal="center"/>
      <protection locked="0"/>
    </xf>
    <xf numFmtId="0" fontId="41" fillId="10" borderId="3" xfId="0" applyFont="1" applyFill="1" applyBorder="1" applyAlignment="1">
      <alignment horizontal="center"/>
    </xf>
    <xf numFmtId="0" fontId="21" fillId="10" borderId="3" xfId="3" applyFont="1" applyFill="1" applyBorder="1" applyAlignment="1">
      <alignment horizontal="center"/>
    </xf>
    <xf numFmtId="3" fontId="66" fillId="0" borderId="42" xfId="2" applyNumberFormat="1" applyFont="1" applyFill="1" applyBorder="1" applyAlignment="1" applyProtection="1">
      <alignment horizontal="center"/>
      <protection locked="0"/>
    </xf>
    <xf numFmtId="15" fontId="21" fillId="2" borderId="1" xfId="0" applyNumberFormat="1" applyFont="1" applyFill="1" applyBorder="1" applyAlignment="1">
      <alignment horizontal="center"/>
    </xf>
    <xf numFmtId="0" fontId="21" fillId="0" borderId="1" xfId="3" applyFont="1" applyBorder="1" applyAlignment="1">
      <alignment horizontal="center"/>
    </xf>
    <xf numFmtId="0" fontId="21" fillId="0" borderId="47" xfId="3" applyFont="1" applyBorder="1" applyAlignment="1">
      <alignment horizontal="center"/>
    </xf>
    <xf numFmtId="0" fontId="58" fillId="0" borderId="1" xfId="0" applyFont="1" applyBorder="1" applyAlignment="1" applyProtection="1">
      <alignment horizontal="center"/>
      <protection locked="0"/>
    </xf>
    <xf numFmtId="0" fontId="58" fillId="0" borderId="1" xfId="3" applyFont="1" applyBorder="1" applyAlignment="1">
      <alignment horizontal="center"/>
    </xf>
    <xf numFmtId="3" fontId="58" fillId="0" borderId="2" xfId="2" applyNumberFormat="1" applyFont="1" applyFill="1" applyBorder="1" applyAlignment="1" applyProtection="1">
      <alignment horizontal="center"/>
      <protection locked="0"/>
    </xf>
    <xf numFmtId="0" fontId="58" fillId="0" borderId="49" xfId="0" applyFont="1" applyBorder="1" applyAlignment="1" applyProtection="1">
      <alignment horizontal="center"/>
      <protection locked="0"/>
    </xf>
    <xf numFmtId="0" fontId="58" fillId="0" borderId="49" xfId="3" applyFont="1" applyBorder="1" applyAlignment="1">
      <alignment horizontal="center"/>
    </xf>
    <xf numFmtId="3" fontId="58" fillId="0" borderId="50" xfId="2" applyNumberFormat="1" applyFont="1" applyFill="1" applyBorder="1" applyAlignment="1" applyProtection="1">
      <alignment horizontal="center"/>
      <protection locked="0"/>
    </xf>
    <xf numFmtId="3" fontId="66" fillId="0" borderId="51" xfId="2" applyNumberFormat="1" applyFont="1" applyFill="1" applyBorder="1" applyAlignment="1" applyProtection="1">
      <alignment horizontal="center"/>
      <protection locked="0"/>
    </xf>
    <xf numFmtId="3" fontId="58" fillId="0" borderId="48" xfId="0" applyNumberFormat="1" applyFont="1" applyBorder="1" applyAlignment="1">
      <alignment horizontal="center"/>
    </xf>
    <xf numFmtId="3" fontId="59" fillId="0" borderId="49" xfId="0" applyNumberFormat="1" applyFont="1" applyBorder="1" applyAlignment="1">
      <alignment horizontal="center"/>
    </xf>
    <xf numFmtId="0" fontId="61" fillId="0" borderId="49" xfId="0" applyFont="1" applyBorder="1" applyAlignment="1" applyProtection="1">
      <alignment horizontal="center"/>
      <protection locked="0"/>
    </xf>
    <xf numFmtId="0" fontId="58" fillId="0" borderId="25" xfId="0" applyFont="1" applyBorder="1" applyAlignment="1">
      <alignment horizontal="center"/>
    </xf>
    <xf numFmtId="0" fontId="58" fillId="10" borderId="3" xfId="0" applyFont="1" applyFill="1" applyBorder="1" applyAlignment="1" applyProtection="1">
      <alignment horizontal="center"/>
      <protection locked="0"/>
    </xf>
    <xf numFmtId="0" fontId="58" fillId="10" borderId="1" xfId="0" applyFont="1" applyFill="1" applyBorder="1" applyAlignment="1" applyProtection="1">
      <alignment horizontal="center"/>
      <protection locked="0"/>
    </xf>
    <xf numFmtId="0" fontId="58" fillId="10" borderId="3" xfId="3" applyFont="1" applyFill="1" applyBorder="1" applyAlignment="1">
      <alignment horizontal="center"/>
    </xf>
    <xf numFmtId="3" fontId="58" fillId="10" borderId="4" xfId="2" applyNumberFormat="1" applyFont="1" applyFill="1" applyBorder="1" applyAlignment="1" applyProtection="1">
      <alignment horizontal="center"/>
      <protection locked="0"/>
    </xf>
    <xf numFmtId="3" fontId="69" fillId="0" borderId="3" xfId="0" applyNumberFormat="1" applyFont="1" applyBorder="1" applyAlignment="1">
      <alignment horizontal="center"/>
    </xf>
    <xf numFmtId="0" fontId="58" fillId="10" borderId="1" xfId="3" applyFont="1" applyFill="1" applyBorder="1" applyAlignment="1">
      <alignment horizontal="center"/>
    </xf>
    <xf numFmtId="3" fontId="58" fillId="10" borderId="3" xfId="2" applyNumberFormat="1" applyFont="1" applyFill="1" applyBorder="1" applyAlignment="1" applyProtection="1">
      <alignment horizontal="center"/>
      <protection locked="0"/>
    </xf>
    <xf numFmtId="3" fontId="58" fillId="10" borderId="8" xfId="2" applyNumberFormat="1" applyFont="1" applyFill="1" applyBorder="1" applyAlignment="1" applyProtection="1">
      <alignment horizontal="center"/>
      <protection locked="0"/>
    </xf>
    <xf numFmtId="3" fontId="58" fillId="10" borderId="27" xfId="2" applyNumberFormat="1" applyFont="1" applyFill="1" applyBorder="1" applyAlignment="1" applyProtection="1">
      <alignment horizontal="center"/>
      <protection locked="0"/>
    </xf>
    <xf numFmtId="3" fontId="58" fillId="10" borderId="8" xfId="0" applyNumberFormat="1" applyFont="1" applyFill="1" applyBorder="1" applyAlignment="1">
      <alignment horizontal="center"/>
    </xf>
    <xf numFmtId="3" fontId="59" fillId="10" borderId="3" xfId="0" applyNumberFormat="1" applyFont="1" applyFill="1" applyBorder="1" applyAlignment="1">
      <alignment horizontal="center"/>
    </xf>
    <xf numFmtId="0" fontId="61" fillId="10" borderId="3" xfId="0" applyFont="1" applyFill="1" applyBorder="1" applyAlignment="1" applyProtection="1">
      <alignment horizontal="center"/>
      <protection locked="0"/>
    </xf>
    <xf numFmtId="0" fontId="58" fillId="10" borderId="0" xfId="0" applyFont="1" applyFill="1" applyAlignment="1">
      <alignment horizontal="center"/>
    </xf>
    <xf numFmtId="0" fontId="21" fillId="10" borderId="12" xfId="3" applyFont="1" applyFill="1" applyBorder="1" applyAlignment="1">
      <alignment horizontal="center"/>
    </xf>
    <xf numFmtId="0" fontId="58" fillId="14" borderId="3" xfId="0" applyFont="1" applyFill="1" applyBorder="1" applyAlignment="1" applyProtection="1">
      <alignment horizontal="center"/>
      <protection locked="0"/>
    </xf>
    <xf numFmtId="0" fontId="58" fillId="14" borderId="3" xfId="3" applyFont="1" applyFill="1" applyBorder="1" applyAlignment="1">
      <alignment horizontal="center"/>
    </xf>
    <xf numFmtId="3" fontId="58" fillId="14" borderId="4" xfId="2" applyNumberFormat="1" applyFont="1" applyFill="1" applyBorder="1" applyAlignment="1" applyProtection="1">
      <alignment horizontal="center"/>
      <protection locked="0"/>
    </xf>
    <xf numFmtId="3" fontId="66" fillId="14" borderId="38" xfId="2" applyNumberFormat="1" applyFont="1" applyFill="1" applyBorder="1" applyAlignment="1" applyProtection="1">
      <alignment horizontal="center"/>
      <protection locked="0"/>
    </xf>
    <xf numFmtId="0" fontId="58" fillId="14" borderId="39" xfId="0" applyFont="1" applyFill="1" applyBorder="1" applyAlignment="1">
      <alignment horizontal="center"/>
    </xf>
    <xf numFmtId="3" fontId="58" fillId="14" borderId="8" xfId="2" applyNumberFormat="1" applyFont="1" applyFill="1" applyBorder="1" applyAlignment="1" applyProtection="1">
      <alignment horizontal="center"/>
      <protection locked="0"/>
    </xf>
    <xf numFmtId="3" fontId="58" fillId="14" borderId="39" xfId="2" applyNumberFormat="1" applyFont="1" applyFill="1" applyBorder="1" applyAlignment="1" applyProtection="1">
      <alignment horizontal="center"/>
      <protection locked="0"/>
    </xf>
    <xf numFmtId="3" fontId="58" fillId="14" borderId="8" xfId="0" applyNumberFormat="1" applyFont="1" applyFill="1" applyBorder="1" applyAlignment="1">
      <alignment horizontal="center"/>
    </xf>
    <xf numFmtId="3" fontId="59" fillId="14" borderId="3" xfId="0" applyNumberFormat="1" applyFont="1" applyFill="1" applyBorder="1" applyAlignment="1">
      <alignment horizontal="center"/>
    </xf>
    <xf numFmtId="0" fontId="61" fillId="14" borderId="3" xfId="0" applyFont="1" applyFill="1" applyBorder="1" applyAlignment="1" applyProtection="1">
      <alignment horizontal="center"/>
      <protection locked="0"/>
    </xf>
    <xf numFmtId="0" fontId="58" fillId="15" borderId="3" xfId="3" applyFont="1" applyFill="1" applyBorder="1" applyAlignment="1">
      <alignment horizontal="center"/>
    </xf>
    <xf numFmtId="0" fontId="58" fillId="15" borderId="1" xfId="3" applyFont="1" applyFill="1" applyBorder="1" applyAlignment="1">
      <alignment horizontal="center"/>
    </xf>
    <xf numFmtId="0" fontId="58" fillId="15" borderId="3" xfId="0" applyFont="1" applyFill="1" applyBorder="1" applyAlignment="1" applyProtection="1">
      <alignment horizontal="center"/>
      <protection locked="0"/>
    </xf>
    <xf numFmtId="3" fontId="58" fillId="15" borderId="4" xfId="2" applyNumberFormat="1" applyFont="1" applyFill="1" applyBorder="1" applyAlignment="1" applyProtection="1">
      <alignment horizontal="center"/>
      <protection locked="0"/>
    </xf>
    <xf numFmtId="3" fontId="66" fillId="10" borderId="38" xfId="2" applyNumberFormat="1" applyFont="1" applyFill="1" applyBorder="1" applyAlignment="1" applyProtection="1">
      <alignment horizontal="center"/>
      <protection locked="0"/>
    </xf>
    <xf numFmtId="0" fontId="50" fillId="10" borderId="0" xfId="0" applyFont="1" applyFill="1" applyAlignment="1">
      <alignment horizontal="center"/>
    </xf>
    <xf numFmtId="3" fontId="58" fillId="0" borderId="7" xfId="0" applyNumberFormat="1" applyFont="1" applyBorder="1" applyAlignment="1">
      <alignment horizontal="center"/>
    </xf>
    <xf numFmtId="3" fontId="59" fillId="0" borderId="1" xfId="0" applyNumberFormat="1" applyFont="1" applyBorder="1" applyAlignment="1">
      <alignment horizontal="center"/>
    </xf>
    <xf numFmtId="0" fontId="61" fillId="0" borderId="1" xfId="0" applyFont="1" applyBorder="1" applyAlignment="1" applyProtection="1">
      <alignment horizontal="center"/>
      <protection locked="0"/>
    </xf>
    <xf numFmtId="0" fontId="58" fillId="10" borderId="49" xfId="3" applyFont="1" applyFill="1" applyBorder="1" applyAlignment="1">
      <alignment horizontal="center"/>
    </xf>
    <xf numFmtId="0" fontId="58" fillId="10" borderId="60" xfId="3" applyFont="1" applyFill="1" applyBorder="1" applyAlignment="1">
      <alignment horizontal="center"/>
    </xf>
    <xf numFmtId="0" fontId="50" fillId="0" borderId="25" xfId="0" applyFont="1" applyBorder="1" applyAlignment="1">
      <alignment horizontal="center"/>
    </xf>
    <xf numFmtId="0" fontId="58" fillId="14" borderId="1" xfId="0" applyFont="1" applyFill="1" applyBorder="1" applyAlignment="1" applyProtection="1">
      <alignment horizontal="center"/>
      <protection locked="0"/>
    </xf>
    <xf numFmtId="0" fontId="58" fillId="14" borderId="1" xfId="3" applyFont="1" applyFill="1" applyBorder="1" applyAlignment="1">
      <alignment horizontal="center"/>
    </xf>
    <xf numFmtId="0" fontId="50" fillId="9" borderId="0" xfId="0" applyFont="1" applyFill="1" applyAlignment="1">
      <alignment horizontal="center"/>
    </xf>
    <xf numFmtId="3" fontId="58" fillId="10" borderId="2" xfId="2" applyNumberFormat="1" applyFont="1" applyFill="1" applyBorder="1" applyAlignment="1" applyProtection="1">
      <alignment horizontal="center"/>
      <protection locked="0"/>
    </xf>
    <xf numFmtId="3" fontId="58" fillId="10" borderId="7" xfId="0" applyNumberFormat="1" applyFont="1" applyFill="1" applyBorder="1" applyAlignment="1">
      <alignment horizontal="center"/>
    </xf>
    <xf numFmtId="3" fontId="59" fillId="10" borderId="1" xfId="0" applyNumberFormat="1" applyFont="1" applyFill="1" applyBorder="1" applyAlignment="1">
      <alignment horizontal="center"/>
    </xf>
    <xf numFmtId="0" fontId="61" fillId="10" borderId="1" xfId="0" applyFont="1" applyFill="1" applyBorder="1" applyAlignment="1" applyProtection="1">
      <alignment horizontal="center"/>
      <protection locked="0"/>
    </xf>
    <xf numFmtId="0" fontId="58" fillId="10" borderId="12" xfId="0" applyFont="1" applyFill="1" applyBorder="1" applyAlignment="1" applyProtection="1">
      <alignment horizontal="center"/>
      <protection locked="0"/>
    </xf>
    <xf numFmtId="0" fontId="58" fillId="10" borderId="12" xfId="3" applyFont="1" applyFill="1" applyBorder="1" applyAlignment="1">
      <alignment horizontal="center"/>
    </xf>
    <xf numFmtId="3" fontId="58" fillId="10" borderId="13" xfId="2" applyNumberFormat="1" applyFont="1" applyFill="1" applyBorder="1" applyAlignment="1" applyProtection="1">
      <alignment horizontal="center"/>
      <protection locked="0"/>
    </xf>
    <xf numFmtId="3" fontId="58" fillId="10" borderId="11" xfId="0" applyNumberFormat="1" applyFont="1" applyFill="1" applyBorder="1" applyAlignment="1">
      <alignment horizontal="center"/>
    </xf>
    <xf numFmtId="3" fontId="59" fillId="10" borderId="12" xfId="0" applyNumberFormat="1" applyFont="1" applyFill="1" applyBorder="1" applyAlignment="1">
      <alignment horizontal="center"/>
    </xf>
    <xf numFmtId="0" fontId="61" fillId="10" borderId="12" xfId="0" applyFont="1" applyFill="1" applyBorder="1" applyAlignment="1" applyProtection="1">
      <alignment horizontal="center"/>
      <protection locked="0"/>
    </xf>
    <xf numFmtId="0" fontId="58" fillId="10" borderId="65" xfId="0" applyFont="1" applyFill="1" applyBorder="1" applyAlignment="1" applyProtection="1">
      <alignment horizontal="center"/>
      <protection locked="0"/>
    </xf>
    <xf numFmtId="0" fontId="58" fillId="10" borderId="65" xfId="3" applyFont="1" applyFill="1" applyBorder="1" applyAlignment="1">
      <alignment horizontal="center"/>
    </xf>
    <xf numFmtId="3" fontId="58" fillId="10" borderId="66" xfId="2" applyNumberFormat="1" applyFont="1" applyFill="1" applyBorder="1" applyAlignment="1" applyProtection="1">
      <alignment horizontal="center"/>
      <protection locked="0"/>
    </xf>
    <xf numFmtId="3" fontId="66" fillId="10" borderId="68" xfId="2" applyNumberFormat="1" applyFont="1" applyFill="1" applyBorder="1" applyAlignment="1" applyProtection="1">
      <alignment horizontal="center"/>
      <protection locked="0"/>
    </xf>
    <xf numFmtId="3" fontId="58" fillId="10" borderId="64" xfId="0" applyNumberFormat="1" applyFont="1" applyFill="1" applyBorder="1" applyAlignment="1">
      <alignment horizontal="center"/>
    </xf>
    <xf numFmtId="3" fontId="59" fillId="10" borderId="65" xfId="0" applyNumberFormat="1" applyFont="1" applyFill="1" applyBorder="1" applyAlignment="1">
      <alignment horizontal="center"/>
    </xf>
    <xf numFmtId="0" fontId="61" fillId="10" borderId="65" xfId="0" applyFont="1" applyFill="1" applyBorder="1" applyAlignment="1" applyProtection="1">
      <alignment horizontal="center"/>
      <protection locked="0"/>
    </xf>
    <xf numFmtId="0" fontId="50" fillId="10" borderId="35" xfId="0" applyFont="1" applyFill="1" applyBorder="1" applyAlignment="1">
      <alignment horizontal="center"/>
    </xf>
    <xf numFmtId="0" fontId="50" fillId="0" borderId="35" xfId="0" applyFont="1" applyBorder="1" applyAlignment="1">
      <alignment horizontal="center"/>
    </xf>
    <xf numFmtId="3" fontId="59" fillId="10" borderId="27" xfId="0" applyNumberFormat="1" applyFont="1" applyFill="1" applyBorder="1" applyAlignment="1">
      <alignment horizontal="center"/>
    </xf>
    <xf numFmtId="0" fontId="58" fillId="10" borderId="49" xfId="0" applyFont="1" applyFill="1" applyBorder="1" applyAlignment="1" applyProtection="1">
      <alignment horizontal="center"/>
      <protection locked="0"/>
    </xf>
    <xf numFmtId="3" fontId="61" fillId="0" borderId="3" xfId="0" applyNumberFormat="1" applyFont="1" applyBorder="1" applyAlignment="1" applyProtection="1">
      <alignment horizontal="center"/>
      <protection locked="0"/>
    </xf>
    <xf numFmtId="3" fontId="61" fillId="10" borderId="3" xfId="0" applyNumberFormat="1" applyFont="1" applyFill="1" applyBorder="1" applyAlignment="1" applyProtection="1">
      <alignment horizontal="center"/>
      <protection locked="0"/>
    </xf>
    <xf numFmtId="3" fontId="61" fillId="0" borderId="1" xfId="0" applyNumberFormat="1" applyFont="1" applyBorder="1" applyAlignment="1" applyProtection="1">
      <alignment horizontal="center"/>
      <protection locked="0"/>
    </xf>
    <xf numFmtId="3" fontId="61" fillId="0" borderId="49" xfId="0" applyNumberFormat="1" applyFont="1" applyBorder="1" applyAlignment="1" applyProtection="1">
      <alignment horizontal="center"/>
      <protection locked="0"/>
    </xf>
    <xf numFmtId="0" fontId="52" fillId="0" borderId="1" xfId="0" applyFont="1" applyBorder="1" applyAlignment="1" applyProtection="1">
      <alignment horizontal="center"/>
      <protection locked="0"/>
    </xf>
    <xf numFmtId="3" fontId="59" fillId="0" borderId="27" xfId="0" applyNumberFormat="1" applyFont="1" applyBorder="1" applyAlignment="1">
      <alignment horizontal="center"/>
    </xf>
    <xf numFmtId="3" fontId="66" fillId="15" borderId="38" xfId="2" applyNumberFormat="1" applyFont="1" applyFill="1" applyBorder="1" applyAlignment="1" applyProtection="1">
      <alignment horizontal="center"/>
      <protection locked="0"/>
    </xf>
    <xf numFmtId="3" fontId="58" fillId="15" borderId="8" xfId="0" applyNumberFormat="1" applyFont="1" applyFill="1" applyBorder="1" applyAlignment="1">
      <alignment horizontal="center"/>
    </xf>
    <xf numFmtId="3" fontId="59" fillId="15" borderId="3" xfId="0" applyNumberFormat="1" applyFont="1" applyFill="1" applyBorder="1" applyAlignment="1">
      <alignment horizontal="center"/>
    </xf>
    <xf numFmtId="3" fontId="61" fillId="15" borderId="3" xfId="0" applyNumberFormat="1" applyFont="1" applyFill="1" applyBorder="1" applyAlignment="1" applyProtection="1">
      <alignment horizontal="center"/>
      <protection locked="0"/>
    </xf>
    <xf numFmtId="0" fontId="61" fillId="15" borderId="3" xfId="0" applyFont="1" applyFill="1" applyBorder="1" applyAlignment="1" applyProtection="1">
      <alignment horizontal="center"/>
      <protection locked="0"/>
    </xf>
    <xf numFmtId="0" fontId="50" fillId="15" borderId="0" xfId="0" applyFont="1" applyFill="1" applyAlignment="1">
      <alignment horizontal="center"/>
    </xf>
    <xf numFmtId="0" fontId="58" fillId="17" borderId="3" xfId="0" applyFont="1" applyFill="1" applyBorder="1" applyAlignment="1" applyProtection="1">
      <alignment horizontal="center"/>
      <protection locked="0"/>
    </xf>
    <xf numFmtId="0" fontId="58" fillId="17" borderId="3" xfId="3" applyFont="1" applyFill="1" applyBorder="1" applyAlignment="1">
      <alignment horizontal="center"/>
    </xf>
    <xf numFmtId="3" fontId="58" fillId="17" borderId="4" xfId="2" applyNumberFormat="1" applyFont="1" applyFill="1" applyBorder="1" applyAlignment="1" applyProtection="1">
      <alignment horizontal="center"/>
      <protection locked="0"/>
    </xf>
    <xf numFmtId="3" fontId="66" fillId="17" borderId="38" xfId="2" applyNumberFormat="1" applyFont="1" applyFill="1" applyBorder="1" applyAlignment="1" applyProtection="1">
      <alignment horizontal="center"/>
      <protection locked="0"/>
    </xf>
    <xf numFmtId="3" fontId="58" fillId="17" borderId="8" xfId="0" applyNumberFormat="1" applyFont="1" applyFill="1" applyBorder="1" applyAlignment="1">
      <alignment horizontal="center"/>
    </xf>
    <xf numFmtId="3" fontId="59" fillId="17" borderId="3" xfId="0" applyNumberFormat="1" applyFont="1" applyFill="1" applyBorder="1" applyAlignment="1">
      <alignment horizontal="center"/>
    </xf>
    <xf numFmtId="3" fontId="61" fillId="17" borderId="3" xfId="0" applyNumberFormat="1" applyFont="1" applyFill="1" applyBorder="1" applyAlignment="1" applyProtection="1">
      <alignment horizontal="center"/>
      <protection locked="0"/>
    </xf>
    <xf numFmtId="0" fontId="61" fillId="17" borderId="3" xfId="0" applyFont="1" applyFill="1" applyBorder="1" applyAlignment="1" applyProtection="1">
      <alignment horizontal="center"/>
      <protection locked="0"/>
    </xf>
    <xf numFmtId="0" fontId="50" fillId="17" borderId="0" xfId="0" applyFont="1" applyFill="1" applyAlignment="1">
      <alignment horizontal="center"/>
    </xf>
    <xf numFmtId="0" fontId="43" fillId="10" borderId="37" xfId="0" applyFont="1" applyFill="1" applyBorder="1" applyAlignment="1">
      <alignment horizontal="center"/>
    </xf>
    <xf numFmtId="0" fontId="43" fillId="10" borderId="33" xfId="0" applyFont="1" applyFill="1" applyBorder="1" applyAlignment="1">
      <alignment horizontal="center"/>
    </xf>
    <xf numFmtId="0" fontId="49" fillId="0" borderId="0" xfId="0" applyFont="1" applyAlignment="1">
      <alignment wrapText="1"/>
    </xf>
    <xf numFmtId="0" fontId="60" fillId="8" borderId="0" xfId="0" applyFont="1" applyFill="1" applyAlignment="1">
      <alignment horizontal="center" wrapText="1"/>
    </xf>
    <xf numFmtId="3" fontId="58" fillId="0" borderId="3" xfId="2" applyNumberFormat="1" applyFont="1" applyFill="1" applyBorder="1" applyAlignment="1" applyProtection="1">
      <alignment horizontal="center" wrapText="1"/>
      <protection locked="0"/>
    </xf>
    <xf numFmtId="0" fontId="58" fillId="0" borderId="4" xfId="0" applyFont="1" applyBorder="1" applyAlignment="1">
      <alignment horizontal="center" wrapText="1"/>
    </xf>
    <xf numFmtId="3" fontId="58" fillId="0" borderId="8" xfId="2" applyNumberFormat="1" applyFont="1" applyFill="1" applyBorder="1" applyAlignment="1" applyProtection="1">
      <alignment horizontal="center" wrapText="1"/>
      <protection locked="0"/>
    </xf>
    <xf numFmtId="3" fontId="58" fillId="0" borderId="4" xfId="2" applyNumberFormat="1" applyFont="1" applyFill="1" applyBorder="1" applyAlignment="1" applyProtection="1">
      <alignment horizontal="center" wrapText="1"/>
      <protection locked="0"/>
    </xf>
    <xf numFmtId="3" fontId="58" fillId="0" borderId="39" xfId="2" applyNumberFormat="1" applyFont="1" applyFill="1" applyBorder="1" applyAlignment="1" applyProtection="1">
      <alignment horizontal="center" wrapText="1"/>
      <protection locked="0"/>
    </xf>
    <xf numFmtId="3" fontId="58" fillId="0" borderId="27" xfId="2" applyNumberFormat="1" applyFont="1" applyFill="1" applyBorder="1" applyAlignment="1" applyProtection="1">
      <alignment horizontal="center" wrapText="1"/>
      <protection locked="0"/>
    </xf>
    <xf numFmtId="0" fontId="58" fillId="0" borderId="39" xfId="0" applyFont="1" applyBorder="1" applyAlignment="1">
      <alignment horizontal="center" wrapText="1"/>
    </xf>
    <xf numFmtId="3" fontId="58" fillId="0" borderId="38" xfId="2" applyNumberFormat="1" applyFont="1" applyFill="1" applyBorder="1" applyAlignment="1" applyProtection="1">
      <alignment horizontal="center" wrapText="1"/>
      <protection locked="0"/>
    </xf>
    <xf numFmtId="3" fontId="58" fillId="13" borderId="5" xfId="2" applyNumberFormat="1" applyFont="1" applyFill="1" applyBorder="1" applyAlignment="1" applyProtection="1">
      <alignment horizontal="center" wrapText="1"/>
      <protection locked="0"/>
    </xf>
    <xf numFmtId="0" fontId="58" fillId="13" borderId="6" xfId="0" applyFont="1" applyFill="1" applyBorder="1" applyAlignment="1">
      <alignment horizontal="center" wrapText="1"/>
    </xf>
    <xf numFmtId="0" fontId="58" fillId="13" borderId="44" xfId="0" applyFont="1" applyFill="1" applyBorder="1" applyAlignment="1">
      <alignment horizontal="center" wrapText="1"/>
    </xf>
    <xf numFmtId="3" fontId="58" fillId="13" borderId="9" xfId="2" applyNumberFormat="1" applyFont="1" applyFill="1" applyBorder="1" applyAlignment="1" applyProtection="1">
      <alignment horizontal="center" wrapText="1"/>
      <protection locked="0"/>
    </xf>
    <xf numFmtId="3" fontId="58" fillId="13" borderId="45" xfId="2" applyNumberFormat="1" applyFont="1" applyFill="1" applyBorder="1" applyAlignment="1" applyProtection="1">
      <alignment horizontal="center" wrapText="1"/>
      <protection locked="0"/>
    </xf>
    <xf numFmtId="3" fontId="58" fillId="13" borderId="6" xfId="2" applyNumberFormat="1" applyFont="1" applyFill="1" applyBorder="1" applyAlignment="1" applyProtection="1">
      <alignment horizontal="center" wrapText="1"/>
      <protection locked="0"/>
    </xf>
    <xf numFmtId="3" fontId="58" fillId="13" borderId="44" xfId="2" applyNumberFormat="1" applyFont="1" applyFill="1" applyBorder="1" applyAlignment="1" applyProtection="1">
      <alignment horizontal="center" wrapText="1"/>
      <protection locked="0"/>
    </xf>
    <xf numFmtId="3" fontId="58" fillId="13" borderId="46" xfId="2" applyNumberFormat="1" applyFont="1" applyFill="1" applyBorder="1" applyAlignment="1" applyProtection="1">
      <alignment horizontal="center" wrapText="1"/>
      <protection locked="0"/>
    </xf>
    <xf numFmtId="3" fontId="58" fillId="0" borderId="40" xfId="2" applyNumberFormat="1" applyFont="1" applyFill="1" applyBorder="1" applyAlignment="1" applyProtection="1">
      <alignment horizontal="center" wrapText="1"/>
      <protection locked="0"/>
    </xf>
    <xf numFmtId="0" fontId="58" fillId="13" borderId="2" xfId="0" applyFont="1" applyFill="1" applyBorder="1" applyAlignment="1">
      <alignment horizontal="center" wrapText="1"/>
    </xf>
    <xf numFmtId="0" fontId="58" fillId="13" borderId="41" xfId="0" applyFont="1" applyFill="1" applyBorder="1" applyAlignment="1">
      <alignment horizontal="center" wrapText="1"/>
    </xf>
    <xf numFmtId="3" fontId="58" fillId="13" borderId="7" xfId="2" applyNumberFormat="1" applyFont="1" applyFill="1" applyBorder="1" applyAlignment="1" applyProtection="1">
      <alignment horizontal="center" wrapText="1"/>
      <protection locked="0"/>
    </xf>
    <xf numFmtId="3" fontId="58" fillId="13" borderId="1" xfId="2" applyNumberFormat="1" applyFont="1" applyFill="1" applyBorder="1" applyAlignment="1" applyProtection="1">
      <alignment horizontal="center" wrapText="1"/>
      <protection locked="0"/>
    </xf>
    <xf numFmtId="3" fontId="58" fillId="13" borderId="42" xfId="2" applyNumberFormat="1" applyFont="1" applyFill="1" applyBorder="1" applyAlignment="1" applyProtection="1">
      <alignment horizontal="center" wrapText="1"/>
      <protection locked="0"/>
    </xf>
    <xf numFmtId="3" fontId="58" fillId="13" borderId="2" xfId="2" applyNumberFormat="1" applyFont="1" applyFill="1" applyBorder="1" applyAlignment="1" applyProtection="1">
      <alignment horizontal="center" wrapText="1"/>
      <protection locked="0"/>
    </xf>
    <xf numFmtId="3" fontId="58" fillId="13" borderId="41" xfId="2" applyNumberFormat="1" applyFont="1" applyFill="1" applyBorder="1" applyAlignment="1" applyProtection="1">
      <alignment horizontal="center" wrapText="1"/>
      <protection locked="0"/>
    </xf>
    <xf numFmtId="3" fontId="58" fillId="13" borderId="43" xfId="2" applyNumberFormat="1" applyFont="1" applyFill="1" applyBorder="1" applyAlignment="1" applyProtection="1">
      <alignment horizontal="center" wrapText="1"/>
      <protection locked="0"/>
    </xf>
    <xf numFmtId="3" fontId="58" fillId="0" borderId="7" xfId="2" applyNumberFormat="1" applyFont="1" applyFill="1" applyBorder="1" applyAlignment="1" applyProtection="1">
      <alignment horizontal="center" wrapText="1"/>
      <protection locked="0"/>
    </xf>
    <xf numFmtId="3" fontId="58" fillId="0" borderId="49" xfId="2" applyNumberFormat="1" applyFont="1" applyFill="1" applyBorder="1" applyAlignment="1" applyProtection="1">
      <alignment horizontal="center" wrapText="1"/>
      <protection locked="0"/>
    </xf>
    <xf numFmtId="0" fontId="58" fillId="0" borderId="50" xfId="0" applyFont="1" applyBorder="1" applyAlignment="1">
      <alignment horizontal="center" wrapText="1"/>
    </xf>
    <xf numFmtId="0" fontId="58" fillId="0" borderId="52" xfId="0" applyFont="1" applyBorder="1" applyAlignment="1">
      <alignment horizontal="center" wrapText="1"/>
    </xf>
    <xf numFmtId="3" fontId="58" fillId="0" borderId="48" xfId="2" applyNumberFormat="1" applyFont="1" applyFill="1" applyBorder="1" applyAlignment="1" applyProtection="1">
      <alignment horizontal="center" wrapText="1"/>
      <protection locked="0"/>
    </xf>
    <xf numFmtId="3" fontId="58" fillId="0" borderId="51" xfId="2" applyNumberFormat="1" applyFont="1" applyFill="1" applyBorder="1" applyAlignment="1" applyProtection="1">
      <alignment horizontal="center" wrapText="1"/>
      <protection locked="0"/>
    </xf>
    <xf numFmtId="3" fontId="58" fillId="0" borderId="50" xfId="2" applyNumberFormat="1" applyFont="1" applyFill="1" applyBorder="1" applyAlignment="1" applyProtection="1">
      <alignment horizontal="center" wrapText="1"/>
      <protection locked="0"/>
    </xf>
    <xf numFmtId="3" fontId="58" fillId="0" borderId="52" xfId="2" applyNumberFormat="1" applyFont="1" applyFill="1" applyBorder="1" applyAlignment="1" applyProtection="1">
      <alignment horizontal="center" wrapText="1"/>
      <protection locked="0"/>
    </xf>
    <xf numFmtId="3" fontId="58" fillId="0" borderId="53" xfId="2" applyNumberFormat="1" applyFont="1" applyFill="1" applyBorder="1" applyAlignment="1" applyProtection="1">
      <alignment horizontal="center" wrapText="1"/>
      <protection locked="0"/>
    </xf>
    <xf numFmtId="3" fontId="59" fillId="0" borderId="3" xfId="0" applyNumberFormat="1" applyFont="1" applyBorder="1" applyAlignment="1">
      <alignment horizontal="center" wrapText="1"/>
    </xf>
    <xf numFmtId="3" fontId="58" fillId="10" borderId="3" xfId="2" applyNumberFormat="1" applyFont="1" applyFill="1" applyBorder="1" applyAlignment="1" applyProtection="1">
      <alignment horizontal="center" wrapText="1"/>
      <protection locked="0"/>
    </xf>
    <xf numFmtId="0" fontId="58" fillId="10" borderId="4" xfId="0" applyFont="1" applyFill="1" applyBorder="1" applyAlignment="1">
      <alignment horizontal="center" wrapText="1"/>
    </xf>
    <xf numFmtId="0" fontId="58" fillId="10" borderId="39" xfId="0" applyFont="1" applyFill="1" applyBorder="1" applyAlignment="1">
      <alignment horizontal="center" wrapText="1"/>
    </xf>
    <xf numFmtId="3" fontId="58" fillId="10" borderId="8" xfId="2" applyNumberFormat="1" applyFont="1" applyFill="1" applyBorder="1" applyAlignment="1" applyProtection="1">
      <alignment horizontal="center" wrapText="1"/>
      <protection locked="0"/>
    </xf>
    <xf numFmtId="3" fontId="58" fillId="10" borderId="38" xfId="2" applyNumberFormat="1" applyFont="1" applyFill="1" applyBorder="1" applyAlignment="1" applyProtection="1">
      <alignment horizontal="center" wrapText="1"/>
      <protection locked="0"/>
    </xf>
    <xf numFmtId="3" fontId="58" fillId="10" borderId="4" xfId="2" applyNumberFormat="1" applyFont="1" applyFill="1" applyBorder="1" applyAlignment="1" applyProtection="1">
      <alignment horizontal="center" wrapText="1"/>
      <protection locked="0"/>
    </xf>
    <xf numFmtId="3" fontId="58" fillId="10" borderId="39" xfId="2" applyNumberFormat="1" applyFont="1" applyFill="1" applyBorder="1" applyAlignment="1" applyProtection="1">
      <alignment horizontal="center" wrapText="1"/>
      <protection locked="0"/>
    </xf>
    <xf numFmtId="3" fontId="58" fillId="10" borderId="27" xfId="2" applyNumberFormat="1" applyFont="1" applyFill="1" applyBorder="1" applyAlignment="1" applyProtection="1">
      <alignment horizontal="center" wrapText="1"/>
      <protection locked="0"/>
    </xf>
    <xf numFmtId="3" fontId="58" fillId="14" borderId="3" xfId="2" applyNumberFormat="1" applyFont="1" applyFill="1" applyBorder="1" applyAlignment="1" applyProtection="1">
      <alignment horizontal="center" wrapText="1"/>
      <protection locked="0"/>
    </xf>
    <xf numFmtId="0" fontId="58" fillId="14" borderId="4" xfId="0" applyFont="1" applyFill="1" applyBorder="1" applyAlignment="1">
      <alignment horizontal="center" wrapText="1"/>
    </xf>
    <xf numFmtId="0" fontId="58" fillId="14" borderId="39" xfId="0" applyFont="1" applyFill="1" applyBorder="1" applyAlignment="1">
      <alignment horizontal="center" wrapText="1"/>
    </xf>
    <xf numFmtId="3" fontId="58" fillId="14" borderId="8" xfId="2" applyNumberFormat="1" applyFont="1" applyFill="1" applyBorder="1" applyAlignment="1" applyProtection="1">
      <alignment horizontal="center" wrapText="1"/>
      <protection locked="0"/>
    </xf>
    <xf numFmtId="3" fontId="58" fillId="14" borderId="38" xfId="2" applyNumberFormat="1" applyFont="1" applyFill="1" applyBorder="1" applyAlignment="1" applyProtection="1">
      <alignment horizontal="center" wrapText="1"/>
      <protection locked="0"/>
    </xf>
    <xf numFmtId="3" fontId="58" fillId="14" borderId="4" xfId="2" applyNumberFormat="1" applyFont="1" applyFill="1" applyBorder="1" applyAlignment="1" applyProtection="1">
      <alignment horizontal="center" wrapText="1"/>
      <protection locked="0"/>
    </xf>
    <xf numFmtId="3" fontId="58" fillId="14" borderId="39" xfId="2" applyNumberFormat="1" applyFont="1" applyFill="1" applyBorder="1" applyAlignment="1" applyProtection="1">
      <alignment horizontal="center" wrapText="1"/>
      <protection locked="0"/>
    </xf>
    <xf numFmtId="3" fontId="58" fillId="14" borderId="27" xfId="2" applyNumberFormat="1" applyFont="1" applyFill="1" applyBorder="1" applyAlignment="1" applyProtection="1">
      <alignment horizontal="center" wrapText="1"/>
      <protection locked="0"/>
    </xf>
    <xf numFmtId="3" fontId="58" fillId="0" borderId="1" xfId="2" applyNumberFormat="1" applyFont="1" applyFill="1" applyBorder="1" applyAlignment="1" applyProtection="1">
      <alignment horizontal="center" wrapText="1"/>
      <protection locked="0"/>
    </xf>
    <xf numFmtId="0" fontId="58" fillId="0" borderId="2" xfId="0" applyFont="1" applyBorder="1" applyAlignment="1">
      <alignment horizontal="center" wrapText="1"/>
    </xf>
    <xf numFmtId="0" fontId="58" fillId="0" borderId="41" xfId="0" applyFont="1" applyBorder="1" applyAlignment="1">
      <alignment horizontal="center" wrapText="1"/>
    </xf>
    <xf numFmtId="3" fontId="58" fillId="0" borderId="42" xfId="2" applyNumberFormat="1" applyFont="1" applyFill="1" applyBorder="1" applyAlignment="1" applyProtection="1">
      <alignment horizontal="center" wrapText="1"/>
      <protection locked="0"/>
    </xf>
    <xf numFmtId="3" fontId="58" fillId="0" borderId="2" xfId="2" applyNumberFormat="1" applyFont="1" applyFill="1" applyBorder="1" applyAlignment="1" applyProtection="1">
      <alignment horizontal="center" wrapText="1"/>
      <protection locked="0"/>
    </xf>
    <xf numFmtId="3" fontId="58" fillId="0" borderId="41" xfId="2" applyNumberFormat="1" applyFont="1" applyFill="1" applyBorder="1" applyAlignment="1" applyProtection="1">
      <alignment horizontal="center" wrapText="1"/>
      <protection locked="0"/>
    </xf>
    <xf numFmtId="3" fontId="58" fillId="0" borderId="43" xfId="2" applyNumberFormat="1" applyFont="1" applyFill="1" applyBorder="1" applyAlignment="1" applyProtection="1">
      <alignment horizontal="center" wrapText="1"/>
      <protection locked="0"/>
    </xf>
    <xf numFmtId="3" fontId="58" fillId="10" borderId="1" xfId="2" applyNumberFormat="1" applyFont="1" applyFill="1" applyBorder="1" applyAlignment="1" applyProtection="1">
      <alignment horizontal="center" wrapText="1"/>
      <protection locked="0"/>
    </xf>
    <xf numFmtId="0" fontId="58" fillId="10" borderId="2" xfId="0" applyFont="1" applyFill="1" applyBorder="1" applyAlignment="1">
      <alignment horizontal="center" wrapText="1"/>
    </xf>
    <xf numFmtId="0" fontId="58" fillId="10" borderId="41" xfId="0" applyFont="1" applyFill="1" applyBorder="1" applyAlignment="1">
      <alignment horizontal="center" wrapText="1"/>
    </xf>
    <xf numFmtId="3" fontId="58" fillId="10" borderId="7" xfId="2" applyNumberFormat="1" applyFont="1" applyFill="1" applyBorder="1" applyAlignment="1" applyProtection="1">
      <alignment horizontal="center" wrapText="1"/>
      <protection locked="0"/>
    </xf>
    <xf numFmtId="3" fontId="58" fillId="10" borderId="42" xfId="2" applyNumberFormat="1" applyFont="1" applyFill="1" applyBorder="1" applyAlignment="1" applyProtection="1">
      <alignment horizontal="center" wrapText="1"/>
      <protection locked="0"/>
    </xf>
    <xf numFmtId="3" fontId="58" fillId="10" borderId="2" xfId="2" applyNumberFormat="1" applyFont="1" applyFill="1" applyBorder="1" applyAlignment="1" applyProtection="1">
      <alignment horizontal="center" wrapText="1"/>
      <protection locked="0"/>
    </xf>
    <xf numFmtId="3" fontId="58" fillId="10" borderId="41" xfId="2" applyNumberFormat="1" applyFont="1" applyFill="1" applyBorder="1" applyAlignment="1" applyProtection="1">
      <alignment horizontal="center" wrapText="1"/>
      <protection locked="0"/>
    </xf>
    <xf numFmtId="3" fontId="58" fillId="10" borderId="43" xfId="2" applyNumberFormat="1" applyFont="1" applyFill="1" applyBorder="1" applyAlignment="1" applyProtection="1">
      <alignment horizontal="center" wrapText="1"/>
      <protection locked="0"/>
    </xf>
    <xf numFmtId="3" fontId="58" fillId="10" borderId="12" xfId="2" applyNumberFormat="1" applyFont="1" applyFill="1" applyBorder="1" applyAlignment="1" applyProtection="1">
      <alignment horizontal="center" wrapText="1"/>
      <protection locked="0"/>
    </xf>
    <xf numFmtId="0" fontId="58" fillId="10" borderId="13" xfId="0" applyFont="1" applyFill="1" applyBorder="1" applyAlignment="1">
      <alignment horizontal="center" wrapText="1"/>
    </xf>
    <xf numFmtId="0" fontId="58" fillId="10" borderId="69" xfId="0" applyFont="1" applyFill="1" applyBorder="1" applyAlignment="1">
      <alignment horizontal="center" wrapText="1"/>
    </xf>
    <xf numFmtId="3" fontId="58" fillId="10" borderId="11" xfId="2" applyNumberFormat="1" applyFont="1" applyFill="1" applyBorder="1" applyAlignment="1" applyProtection="1">
      <alignment horizontal="center" wrapText="1"/>
      <protection locked="0"/>
    </xf>
    <xf numFmtId="3" fontId="58" fillId="10" borderId="62" xfId="2" applyNumberFormat="1" applyFont="1" applyFill="1" applyBorder="1" applyAlignment="1" applyProtection="1">
      <alignment horizontal="center" wrapText="1"/>
      <protection locked="0"/>
    </xf>
    <xf numFmtId="3" fontId="58" fillId="10" borderId="13" xfId="2" applyNumberFormat="1" applyFont="1" applyFill="1" applyBorder="1" applyAlignment="1" applyProtection="1">
      <alignment horizontal="center" wrapText="1"/>
      <protection locked="0"/>
    </xf>
    <xf numFmtId="3" fontId="58" fillId="10" borderId="69" xfId="2" applyNumberFormat="1" applyFont="1" applyFill="1" applyBorder="1" applyAlignment="1" applyProtection="1">
      <alignment horizontal="center" wrapText="1"/>
      <protection locked="0"/>
    </xf>
    <xf numFmtId="3" fontId="58" fillId="10" borderId="58" xfId="2" applyNumberFormat="1" applyFont="1" applyFill="1" applyBorder="1" applyAlignment="1" applyProtection="1">
      <alignment horizontal="center" wrapText="1"/>
      <protection locked="0"/>
    </xf>
    <xf numFmtId="3" fontId="58" fillId="10" borderId="65" xfId="2" applyNumberFormat="1" applyFont="1" applyFill="1" applyBorder="1" applyAlignment="1" applyProtection="1">
      <alignment horizontal="center" wrapText="1"/>
      <protection locked="0"/>
    </xf>
    <xf numFmtId="0" fontId="58" fillId="10" borderId="66" xfId="0" applyFont="1" applyFill="1" applyBorder="1" applyAlignment="1">
      <alignment horizontal="center" wrapText="1"/>
    </xf>
    <xf numFmtId="0" fontId="58" fillId="10" borderId="35" xfId="0" applyFont="1" applyFill="1" applyBorder="1" applyAlignment="1">
      <alignment horizontal="center" wrapText="1"/>
    </xf>
    <xf numFmtId="3" fontId="58" fillId="10" borderId="64" xfId="2" applyNumberFormat="1" applyFont="1" applyFill="1" applyBorder="1" applyAlignment="1" applyProtection="1">
      <alignment horizontal="center" wrapText="1"/>
      <protection locked="0"/>
    </xf>
    <xf numFmtId="3" fontId="58" fillId="10" borderId="68" xfId="2" applyNumberFormat="1" applyFont="1" applyFill="1" applyBorder="1" applyAlignment="1" applyProtection="1">
      <alignment horizontal="center" wrapText="1"/>
      <protection locked="0"/>
    </xf>
    <xf numFmtId="3" fontId="58" fillId="10" borderId="66" xfId="2" applyNumberFormat="1" applyFont="1" applyFill="1" applyBorder="1" applyAlignment="1" applyProtection="1">
      <alignment horizontal="center" wrapText="1"/>
      <protection locked="0"/>
    </xf>
    <xf numFmtId="3" fontId="58" fillId="10" borderId="35" xfId="2" applyNumberFormat="1" applyFont="1" applyFill="1" applyBorder="1" applyAlignment="1" applyProtection="1">
      <alignment horizontal="center" wrapText="1"/>
      <protection locked="0"/>
    </xf>
    <xf numFmtId="3" fontId="58" fillId="10" borderId="67" xfId="2" applyNumberFormat="1" applyFont="1" applyFill="1" applyBorder="1" applyAlignment="1" applyProtection="1">
      <alignment horizontal="center" wrapText="1"/>
      <protection locked="0"/>
    </xf>
    <xf numFmtId="0" fontId="58" fillId="0" borderId="28" xfId="0" applyFont="1" applyBorder="1" applyAlignment="1">
      <alignment horizontal="center" wrapText="1"/>
    </xf>
    <xf numFmtId="3" fontId="59" fillId="0" borderId="27" xfId="0" applyNumberFormat="1" applyFont="1" applyBorder="1" applyAlignment="1">
      <alignment horizontal="center" wrapText="1"/>
    </xf>
    <xf numFmtId="3" fontId="58" fillId="15" borderId="3" xfId="2" applyNumberFormat="1" applyFont="1" applyFill="1" applyBorder="1" applyAlignment="1" applyProtection="1">
      <alignment horizontal="center" wrapText="1"/>
      <protection locked="0"/>
    </xf>
    <xf numFmtId="0" fontId="58" fillId="15" borderId="4" xfId="0" applyFont="1" applyFill="1" applyBorder="1" applyAlignment="1">
      <alignment horizontal="center" wrapText="1"/>
    </xf>
    <xf numFmtId="0" fontId="58" fillId="15" borderId="39" xfId="0" applyFont="1" applyFill="1" applyBorder="1" applyAlignment="1">
      <alignment horizontal="center" wrapText="1"/>
    </xf>
    <xf numFmtId="3" fontId="58" fillId="15" borderId="8" xfId="2" applyNumberFormat="1" applyFont="1" applyFill="1" applyBorder="1" applyAlignment="1" applyProtection="1">
      <alignment horizontal="center" wrapText="1"/>
      <protection locked="0"/>
    </xf>
    <xf numFmtId="3" fontId="58" fillId="15" borderId="38" xfId="2" applyNumberFormat="1" applyFont="1" applyFill="1" applyBorder="1" applyAlignment="1" applyProtection="1">
      <alignment horizontal="center" wrapText="1"/>
      <protection locked="0"/>
    </xf>
    <xf numFmtId="3" fontId="58" fillId="15" borderId="4" xfId="2" applyNumberFormat="1" applyFont="1" applyFill="1" applyBorder="1" applyAlignment="1" applyProtection="1">
      <alignment horizontal="center" wrapText="1"/>
      <protection locked="0"/>
    </xf>
    <xf numFmtId="3" fontId="58" fillId="15" borderId="39" xfId="2" applyNumberFormat="1" applyFont="1" applyFill="1" applyBorder="1" applyAlignment="1" applyProtection="1">
      <alignment horizontal="center" wrapText="1"/>
      <protection locked="0"/>
    </xf>
    <xf numFmtId="3" fontId="58" fillId="15" borderId="27" xfId="2" applyNumberFormat="1" applyFont="1" applyFill="1" applyBorder="1" applyAlignment="1" applyProtection="1">
      <alignment horizontal="center" wrapText="1"/>
      <protection locked="0"/>
    </xf>
    <xf numFmtId="3" fontId="58" fillId="17" borderId="3" xfId="2" applyNumberFormat="1" applyFont="1" applyFill="1" applyBorder="1" applyAlignment="1" applyProtection="1">
      <alignment horizontal="center" wrapText="1"/>
      <protection locked="0"/>
    </xf>
    <xf numFmtId="0" fontId="58" fillId="17" borderId="4" xfId="0" applyFont="1" applyFill="1" applyBorder="1" applyAlignment="1">
      <alignment horizontal="center" wrapText="1"/>
    </xf>
    <xf numFmtId="0" fontId="58" fillId="17" borderId="39" xfId="0" applyFont="1" applyFill="1" applyBorder="1" applyAlignment="1">
      <alignment horizontal="center" wrapText="1"/>
    </xf>
    <xf numFmtId="3" fontId="58" fillId="17" borderId="8" xfId="2" applyNumberFormat="1" applyFont="1" applyFill="1" applyBorder="1" applyAlignment="1" applyProtection="1">
      <alignment horizontal="center" wrapText="1"/>
      <protection locked="0"/>
    </xf>
    <xf numFmtId="3" fontId="58" fillId="17" borderId="38" xfId="2" applyNumberFormat="1" applyFont="1" applyFill="1" applyBorder="1" applyAlignment="1" applyProtection="1">
      <alignment horizontal="center" wrapText="1"/>
      <protection locked="0"/>
    </xf>
    <xf numFmtId="3" fontId="58" fillId="17" borderId="4" xfId="2" applyNumberFormat="1" applyFont="1" applyFill="1" applyBorder="1" applyAlignment="1" applyProtection="1">
      <alignment horizontal="center" wrapText="1"/>
      <protection locked="0"/>
    </xf>
    <xf numFmtId="3" fontId="58" fillId="17" borderId="39" xfId="2" applyNumberFormat="1" applyFont="1" applyFill="1" applyBorder="1" applyAlignment="1" applyProtection="1">
      <alignment horizontal="center" wrapText="1"/>
      <protection locked="0"/>
    </xf>
    <xf numFmtId="3" fontId="58" fillId="17" borderId="27" xfId="2" applyNumberFormat="1" applyFont="1" applyFill="1" applyBorder="1" applyAlignment="1" applyProtection="1">
      <alignment horizontal="center" wrapText="1"/>
      <protection locked="0"/>
    </xf>
    <xf numFmtId="0" fontId="50" fillId="0" borderId="0" xfId="0" applyFont="1" applyAlignment="1">
      <alignment horizontal="center" wrapText="1"/>
    </xf>
    <xf numFmtId="3" fontId="83" fillId="10" borderId="2" xfId="2" applyNumberFormat="1" applyFont="1" applyFill="1" applyBorder="1" applyAlignment="1" applyProtection="1">
      <alignment horizontal="center"/>
      <protection locked="0"/>
    </xf>
    <xf numFmtId="3" fontId="66" fillId="10" borderId="42" xfId="2" applyNumberFormat="1" applyFont="1" applyFill="1" applyBorder="1" applyAlignment="1" applyProtection="1">
      <alignment horizontal="center"/>
      <protection locked="0"/>
    </xf>
    <xf numFmtId="3" fontId="61" fillId="10" borderId="1" xfId="0" applyNumberFormat="1" applyFont="1" applyFill="1" applyBorder="1" applyAlignment="1" applyProtection="1">
      <alignment horizontal="center"/>
      <protection locked="0"/>
    </xf>
    <xf numFmtId="3" fontId="66" fillId="10" borderId="8" xfId="2" applyNumberFormat="1" applyFont="1" applyFill="1" applyBorder="1" applyAlignment="1" applyProtection="1">
      <alignment horizontal="center"/>
      <protection locked="0"/>
    </xf>
    <xf numFmtId="3" fontId="58" fillId="10" borderId="50" xfId="2" applyNumberFormat="1" applyFont="1" applyFill="1" applyBorder="1" applyAlignment="1" applyProtection="1">
      <alignment horizontal="center"/>
      <protection locked="0"/>
    </xf>
    <xf numFmtId="3" fontId="66" fillId="10" borderId="51" xfId="2" applyNumberFormat="1" applyFont="1" applyFill="1" applyBorder="1" applyAlignment="1" applyProtection="1">
      <alignment horizontal="center"/>
      <protection locked="0"/>
    </xf>
    <xf numFmtId="3" fontId="58" fillId="10" borderId="49" xfId="2" applyNumberFormat="1" applyFont="1" applyFill="1" applyBorder="1" applyAlignment="1" applyProtection="1">
      <alignment horizontal="center" wrapText="1"/>
      <protection locked="0"/>
    </xf>
    <xf numFmtId="0" fontId="58" fillId="10" borderId="50" xfId="0" applyFont="1" applyFill="1" applyBorder="1" applyAlignment="1">
      <alignment horizontal="center" wrapText="1"/>
    </xf>
    <xf numFmtId="0" fontId="58" fillId="10" borderId="52" xfId="0" applyFont="1" applyFill="1" applyBorder="1" applyAlignment="1">
      <alignment horizontal="center" wrapText="1"/>
    </xf>
    <xf numFmtId="3" fontId="58" fillId="10" borderId="48" xfId="2" applyNumberFormat="1" applyFont="1" applyFill="1" applyBorder="1" applyAlignment="1" applyProtection="1">
      <alignment horizontal="center" wrapText="1"/>
      <protection locked="0"/>
    </xf>
    <xf numFmtId="3" fontId="58" fillId="10" borderId="51" xfId="2" applyNumberFormat="1" applyFont="1" applyFill="1" applyBorder="1" applyAlignment="1" applyProtection="1">
      <alignment horizontal="center" wrapText="1"/>
      <protection locked="0"/>
    </xf>
    <xf numFmtId="3" fontId="58" fillId="10" borderId="50" xfId="2" applyNumberFormat="1" applyFont="1" applyFill="1" applyBorder="1" applyAlignment="1" applyProtection="1">
      <alignment horizontal="center" wrapText="1"/>
      <protection locked="0"/>
    </xf>
    <xf numFmtId="3" fontId="58" fillId="10" borderId="52" xfId="2" applyNumberFormat="1" applyFont="1" applyFill="1" applyBorder="1" applyAlignment="1" applyProtection="1">
      <alignment horizontal="center" wrapText="1"/>
      <protection locked="0"/>
    </xf>
    <xf numFmtId="3" fontId="58" fillId="10" borderId="53" xfId="2" applyNumberFormat="1" applyFont="1" applyFill="1" applyBorder="1" applyAlignment="1" applyProtection="1">
      <alignment horizontal="center" wrapText="1"/>
      <protection locked="0"/>
    </xf>
    <xf numFmtId="3" fontId="58" fillId="10" borderId="48" xfId="0" applyNumberFormat="1" applyFont="1" applyFill="1" applyBorder="1" applyAlignment="1">
      <alignment horizontal="center"/>
    </xf>
    <xf numFmtId="3" fontId="59" fillId="10" borderId="49" xfId="0" applyNumberFormat="1" applyFont="1" applyFill="1" applyBorder="1" applyAlignment="1">
      <alignment horizontal="center"/>
    </xf>
    <xf numFmtId="3" fontId="61" fillId="10" borderId="49" xfId="0" applyNumberFormat="1" applyFont="1" applyFill="1" applyBorder="1" applyAlignment="1" applyProtection="1">
      <alignment horizontal="center"/>
      <protection locked="0"/>
    </xf>
    <xf numFmtId="0" fontId="61" fillId="10" borderId="49" xfId="0" applyFont="1" applyFill="1" applyBorder="1" applyAlignment="1" applyProtection="1">
      <alignment horizontal="center"/>
      <protection locked="0"/>
    </xf>
    <xf numFmtId="0" fontId="50" fillId="10" borderId="25" xfId="0" applyFont="1" applyFill="1" applyBorder="1" applyAlignment="1">
      <alignment horizontal="center"/>
    </xf>
    <xf numFmtId="3" fontId="59" fillId="15" borderId="1" xfId="0" applyNumberFormat="1" applyFont="1" applyFill="1" applyBorder="1" applyAlignment="1">
      <alignment horizontal="center"/>
    </xf>
    <xf numFmtId="14" fontId="58" fillId="10" borderId="39" xfId="0" applyNumberFormat="1" applyFont="1" applyFill="1" applyBorder="1" applyAlignment="1">
      <alignment horizontal="center" wrapText="1"/>
    </xf>
    <xf numFmtId="0" fontId="50" fillId="10" borderId="0" xfId="0" applyFont="1" applyFill="1" applyAlignment="1">
      <alignment horizontal="center" wrapText="1"/>
    </xf>
    <xf numFmtId="0" fontId="85" fillId="5" borderId="0" xfId="0" applyFont="1" applyFill="1" applyAlignment="1">
      <alignment horizontal="center" vertical="center" wrapText="1"/>
    </xf>
    <xf numFmtId="169" fontId="21" fillId="2" borderId="8" xfId="0" applyNumberFormat="1" applyFont="1" applyFill="1" applyBorder="1" applyAlignment="1">
      <alignment horizontal="center"/>
    </xf>
    <xf numFmtId="169" fontId="21" fillId="2" borderId="7" xfId="0" applyNumberFormat="1" applyFont="1" applyFill="1" applyBorder="1" applyAlignment="1">
      <alignment horizontal="center"/>
    </xf>
    <xf numFmtId="169" fontId="21" fillId="10" borderId="7" xfId="0" applyNumberFormat="1" applyFont="1" applyFill="1" applyBorder="1" applyAlignment="1">
      <alignment horizontal="center"/>
    </xf>
    <xf numFmtId="169" fontId="21" fillId="2" borderId="59" xfId="0" applyNumberFormat="1" applyFont="1" applyFill="1" applyBorder="1" applyAlignment="1">
      <alignment horizontal="center"/>
    </xf>
    <xf numFmtId="169" fontId="68" fillId="0" borderId="8" xfId="0" applyNumberFormat="1" applyFont="1" applyBorder="1" applyAlignment="1">
      <alignment horizontal="center"/>
    </xf>
    <xf numFmtId="169" fontId="68" fillId="13" borderId="9" xfId="0" applyNumberFormat="1" applyFont="1" applyFill="1" applyBorder="1" applyAlignment="1">
      <alignment horizontal="center"/>
    </xf>
    <xf numFmtId="169" fontId="68" fillId="13" borderId="7" xfId="0" applyNumberFormat="1" applyFont="1" applyFill="1" applyBorder="1" applyAlignment="1">
      <alignment horizontal="center"/>
    </xf>
    <xf numFmtId="169" fontId="68" fillId="0" borderId="48" xfId="0" applyNumberFormat="1" applyFont="1" applyBorder="1" applyAlignment="1">
      <alignment horizontal="center"/>
    </xf>
    <xf numFmtId="169" fontId="57" fillId="0" borderId="7" xfId="0" applyNumberFormat="1" applyFont="1" applyBorder="1" applyAlignment="1">
      <alignment horizontal="center"/>
    </xf>
    <xf numFmtId="169" fontId="57" fillId="10" borderId="7" xfId="0" applyNumberFormat="1" applyFont="1" applyFill="1" applyBorder="1" applyAlignment="1">
      <alignment horizontal="center"/>
    </xf>
    <xf numFmtId="169" fontId="57" fillId="14" borderId="7" xfId="0" applyNumberFormat="1" applyFont="1" applyFill="1" applyBorder="1" applyAlignment="1">
      <alignment horizontal="center"/>
    </xf>
    <xf numFmtId="169" fontId="57" fillId="0" borderId="8" xfId="0" applyNumberFormat="1" applyFont="1" applyBorder="1" applyAlignment="1">
      <alignment horizontal="center"/>
    </xf>
    <xf numFmtId="169" fontId="57" fillId="0" borderId="48" xfId="0" applyNumberFormat="1" applyFont="1" applyBorder="1" applyAlignment="1">
      <alignment horizontal="center"/>
    </xf>
    <xf numFmtId="169" fontId="57" fillId="10" borderId="14" xfId="0" applyNumberFormat="1" applyFont="1" applyFill="1" applyBorder="1" applyAlignment="1">
      <alignment horizontal="center"/>
    </xf>
    <xf numFmtId="169" fontId="57" fillId="10" borderId="64" xfId="0" applyNumberFormat="1" applyFont="1" applyFill="1" applyBorder="1" applyAlignment="1">
      <alignment horizontal="center"/>
    </xf>
    <xf numFmtId="169" fontId="57" fillId="14" borderId="8" xfId="0" applyNumberFormat="1" applyFont="1" applyFill="1" applyBorder="1" applyAlignment="1">
      <alignment horizontal="center"/>
    </xf>
    <xf numFmtId="169" fontId="57" fillId="10" borderId="8" xfId="0" applyNumberFormat="1" applyFont="1" applyFill="1" applyBorder="1" applyAlignment="1">
      <alignment horizontal="center"/>
    </xf>
    <xf numFmtId="169" fontId="57" fillId="10" borderId="48" xfId="0" applyNumberFormat="1" applyFont="1" applyFill="1" applyBorder="1" applyAlignment="1">
      <alignment horizontal="center"/>
    </xf>
    <xf numFmtId="169" fontId="57" fillId="15" borderId="8" xfId="0" applyNumberFormat="1" applyFont="1" applyFill="1" applyBorder="1" applyAlignment="1">
      <alignment horizontal="center"/>
    </xf>
    <xf numFmtId="169" fontId="57" fillId="17" borderId="8" xfId="0" applyNumberFormat="1" applyFont="1" applyFill="1" applyBorder="1" applyAlignment="1">
      <alignment horizontal="center"/>
    </xf>
    <xf numFmtId="169" fontId="57" fillId="10" borderId="59" xfId="0" applyNumberFormat="1" applyFont="1" applyFill="1" applyBorder="1" applyAlignment="1">
      <alignment horizontal="center"/>
    </xf>
    <xf numFmtId="169" fontId="84" fillId="10" borderId="7" xfId="0" applyNumberFormat="1" applyFont="1" applyFill="1" applyBorder="1" applyAlignment="1">
      <alignment horizontal="center"/>
    </xf>
    <xf numFmtId="3" fontId="58" fillId="10" borderId="28" xfId="2" applyNumberFormat="1" applyFont="1" applyFill="1" applyBorder="1" applyAlignment="1" applyProtection="1">
      <alignment horizontal="center" wrapText="1"/>
      <protection locked="0"/>
    </xf>
    <xf numFmtId="3" fontId="58" fillId="10" borderId="75" xfId="2" applyNumberFormat="1" applyFont="1" applyFill="1" applyBorder="1" applyAlignment="1" applyProtection="1">
      <alignment horizontal="center" wrapText="1"/>
      <protection locked="0"/>
    </xf>
    <xf numFmtId="3" fontId="66" fillId="10" borderId="41" xfId="2" applyNumberFormat="1" applyFont="1" applyFill="1" applyBorder="1" applyAlignment="1" applyProtection="1">
      <alignment horizontal="center" vertical="center"/>
      <protection locked="0"/>
    </xf>
    <xf numFmtId="15" fontId="57" fillId="10" borderId="8" xfId="0" applyNumberFormat="1" applyFont="1" applyFill="1" applyBorder="1" applyAlignment="1">
      <alignment horizontal="center"/>
    </xf>
    <xf numFmtId="170" fontId="57" fillId="10" borderId="8" xfId="0" applyNumberFormat="1" applyFont="1" applyFill="1" applyBorder="1" applyAlignment="1">
      <alignment horizontal="center"/>
    </xf>
    <xf numFmtId="15" fontId="57" fillId="15" borderId="8" xfId="0" applyNumberFormat="1" applyFont="1" applyFill="1" applyBorder="1" applyAlignment="1">
      <alignment horizontal="center"/>
    </xf>
    <xf numFmtId="3" fontId="66" fillId="0" borderId="11" xfId="2" applyNumberFormat="1" applyFont="1" applyFill="1" applyBorder="1" applyAlignment="1" applyProtection="1">
      <alignment horizontal="center" vertical="center"/>
      <protection locked="0"/>
    </xf>
    <xf numFmtId="3" fontId="66" fillId="0" borderId="7" xfId="2" applyNumberFormat="1" applyFont="1" applyFill="1" applyBorder="1" applyAlignment="1" applyProtection="1">
      <alignment horizontal="center" vertical="center"/>
      <protection locked="0"/>
    </xf>
    <xf numFmtId="3" fontId="66" fillId="10" borderId="11" xfId="2" applyNumberFormat="1" applyFont="1" applyFill="1" applyBorder="1" applyAlignment="1" applyProtection="1">
      <alignment horizontal="center" vertical="center"/>
      <protection locked="0"/>
    </xf>
    <xf numFmtId="3" fontId="66" fillId="10" borderId="7" xfId="2" applyNumberFormat="1" applyFont="1" applyFill="1" applyBorder="1" applyAlignment="1" applyProtection="1">
      <alignment horizontal="center" vertical="center"/>
      <protection locked="0"/>
    </xf>
    <xf numFmtId="3" fontId="66" fillId="10" borderId="11" xfId="2" applyNumberFormat="1" applyFont="1" applyFill="1" applyBorder="1" applyAlignment="1" applyProtection="1">
      <alignment horizontal="center"/>
      <protection locked="0"/>
    </xf>
    <xf numFmtId="3" fontId="66" fillId="10" borderId="7" xfId="2" applyNumberFormat="1" applyFont="1" applyFill="1" applyBorder="1" applyAlignment="1" applyProtection="1">
      <alignment horizontal="center"/>
      <protection locked="0"/>
    </xf>
    <xf numFmtId="0" fontId="49" fillId="0" borderId="0" xfId="0" applyFont="1" applyAlignment="1">
      <alignment horizontal="center"/>
    </xf>
    <xf numFmtId="3" fontId="66" fillId="10" borderId="14" xfId="2" applyNumberFormat="1" applyFont="1" applyFill="1" applyBorder="1" applyAlignment="1" applyProtection="1">
      <alignment horizontal="center"/>
      <protection locked="0"/>
    </xf>
    <xf numFmtId="3" fontId="66" fillId="0" borderId="41" xfId="2" applyNumberFormat="1" applyFont="1" applyFill="1" applyBorder="1" applyAlignment="1" applyProtection="1">
      <alignment horizontal="center" vertical="center"/>
      <protection locked="0"/>
    </xf>
    <xf numFmtId="3" fontId="66" fillId="0" borderId="7" xfId="2" applyNumberFormat="1" applyFont="1" applyFill="1" applyBorder="1" applyAlignment="1" applyProtection="1">
      <alignment vertical="center"/>
      <protection locked="0"/>
    </xf>
    <xf numFmtId="0" fontId="14" fillId="10" borderId="33" xfId="0" applyFont="1" applyFill="1" applyBorder="1" applyAlignment="1">
      <alignment horizontal="center" vertical="center"/>
    </xf>
    <xf numFmtId="0" fontId="93" fillId="12" borderId="78" xfId="5" applyFont="1" applyFill="1" applyBorder="1" applyAlignment="1">
      <alignment horizontal="center"/>
    </xf>
    <xf numFmtId="0" fontId="93" fillId="19" borderId="78" xfId="5" applyFont="1" applyFill="1" applyBorder="1" applyAlignment="1">
      <alignment horizontal="center"/>
    </xf>
    <xf numFmtId="0" fontId="93" fillId="20" borderId="79" xfId="5" applyFont="1" applyFill="1" applyBorder="1" applyAlignment="1">
      <alignment horizontal="center"/>
    </xf>
    <xf numFmtId="0" fontId="94" fillId="22" borderId="76" xfId="5" applyFont="1" applyFill="1" applyBorder="1" applyAlignment="1">
      <alignment horizontal="center" vertical="center" wrapText="1"/>
    </xf>
    <xf numFmtId="0" fontId="94" fillId="18" borderId="76" xfId="5" applyFont="1" applyFill="1" applyBorder="1" applyAlignment="1">
      <alignment horizontal="center" vertical="center" wrapText="1"/>
    </xf>
    <xf numFmtId="0" fontId="93" fillId="12" borderId="76" xfId="5" applyFont="1" applyFill="1" applyBorder="1" applyAlignment="1">
      <alignment horizontal="center" vertical="center" wrapText="1"/>
    </xf>
    <xf numFmtId="0" fontId="93" fillId="19" borderId="76" xfId="5" applyFont="1" applyFill="1" applyBorder="1" applyAlignment="1">
      <alignment horizontal="center" vertical="center" wrapText="1"/>
    </xf>
    <xf numFmtId="0" fontId="93" fillId="20" borderId="76" xfId="5" applyFont="1" applyFill="1" applyBorder="1" applyAlignment="1">
      <alignment horizontal="center" vertical="center" wrapText="1"/>
    </xf>
    <xf numFmtId="0" fontId="0" fillId="0" borderId="76" xfId="0" applyBorder="1"/>
    <xf numFmtId="0" fontId="1" fillId="0" borderId="76" xfId="0" applyFont="1" applyBorder="1"/>
    <xf numFmtId="15" fontId="21" fillId="2" borderId="76" xfId="0" applyNumberFormat="1" applyFont="1" applyFill="1" applyBorder="1" applyAlignment="1">
      <alignment horizontal="center"/>
    </xf>
    <xf numFmtId="0" fontId="41" fillId="0" borderId="76" xfId="0" applyFont="1" applyBorder="1" applyAlignment="1">
      <alignment horizontal="center"/>
    </xf>
    <xf numFmtId="0" fontId="21" fillId="0" borderId="76" xfId="3" applyFont="1" applyBorder="1" applyAlignment="1">
      <alignment horizontal="center"/>
    </xf>
    <xf numFmtId="2" fontId="41" fillId="0" borderId="76" xfId="0" applyNumberFormat="1" applyFont="1" applyBorder="1" applyAlignment="1">
      <alignment horizontal="center"/>
    </xf>
    <xf numFmtId="168" fontId="41" fillId="0" borderId="76" xfId="0" applyNumberFormat="1" applyFont="1" applyBorder="1" applyAlignment="1">
      <alignment horizontal="center"/>
    </xf>
    <xf numFmtId="165" fontId="41" fillId="0" borderId="76" xfId="2" applyNumberFormat="1" applyFont="1" applyFill="1" applyBorder="1" applyAlignment="1">
      <alignment horizontal="center"/>
    </xf>
    <xf numFmtId="0" fontId="1" fillId="0" borderId="76" xfId="0" applyFont="1" applyBorder="1" applyAlignment="1">
      <alignment horizontal="center"/>
    </xf>
    <xf numFmtId="0" fontId="0" fillId="0" borderId="76" xfId="0" applyBorder="1" applyAlignment="1">
      <alignment horizontal="center"/>
    </xf>
    <xf numFmtId="2" fontId="1" fillId="0" borderId="76" xfId="0" applyNumberFormat="1" applyFont="1" applyBorder="1" applyAlignment="1">
      <alignment horizontal="center"/>
    </xf>
    <xf numFmtId="0" fontId="47" fillId="5" borderId="76" xfId="0" applyFont="1" applyFill="1" applyBorder="1" applyAlignment="1">
      <alignment horizontal="center" vertical="center"/>
    </xf>
    <xf numFmtId="0" fontId="39" fillId="7" borderId="76" xfId="0" applyFont="1" applyFill="1" applyBorder="1" applyAlignment="1">
      <alignment vertical="center" shrinkToFit="1"/>
    </xf>
    <xf numFmtId="0" fontId="39" fillId="7" borderId="76" xfId="0" applyFont="1" applyFill="1" applyBorder="1" applyAlignment="1">
      <alignment horizontal="center" vertical="center" shrinkToFit="1"/>
    </xf>
    <xf numFmtId="0" fontId="39" fillId="6" borderId="76" xfId="0" applyFont="1" applyFill="1" applyBorder="1" applyAlignment="1">
      <alignment horizontal="center" vertical="center" shrinkToFit="1"/>
    </xf>
    <xf numFmtId="0" fontId="41" fillId="4" borderId="76" xfId="0" applyFont="1" applyFill="1" applyBorder="1" applyAlignment="1">
      <alignment horizontal="center" vertical="center"/>
    </xf>
    <xf numFmtId="0" fontId="41" fillId="10" borderId="76" xfId="0" applyFont="1" applyFill="1" applyBorder="1" applyAlignment="1">
      <alignment horizontal="center"/>
    </xf>
    <xf numFmtId="0" fontId="21" fillId="10" borderId="76" xfId="3" applyFont="1" applyFill="1" applyBorder="1" applyAlignment="1">
      <alignment horizontal="center"/>
    </xf>
    <xf numFmtId="2" fontId="41" fillId="10" borderId="76" xfId="0" applyNumberFormat="1" applyFont="1" applyFill="1" applyBorder="1" applyAlignment="1">
      <alignment horizontal="center"/>
    </xf>
    <xf numFmtId="15" fontId="21" fillId="13" borderId="76" xfId="0" applyNumberFormat="1" applyFont="1" applyFill="1" applyBorder="1" applyAlignment="1">
      <alignment horizontal="center"/>
    </xf>
    <xf numFmtId="0" fontId="41" fillId="13" borderId="76" xfId="0" applyFont="1" applyFill="1" applyBorder="1" applyAlignment="1">
      <alignment horizontal="center"/>
    </xf>
    <xf numFmtId="0" fontId="58" fillId="13" borderId="76" xfId="3" applyFont="1" applyFill="1" applyBorder="1" applyAlignment="1">
      <alignment horizontal="center"/>
    </xf>
    <xf numFmtId="0" fontId="21" fillId="13" borderId="76" xfId="3" applyFont="1" applyFill="1" applyBorder="1" applyAlignment="1">
      <alignment horizontal="center"/>
    </xf>
    <xf numFmtId="168" fontId="41" fillId="13" borderId="76" xfId="0" applyNumberFormat="1" applyFont="1" applyFill="1" applyBorder="1" applyAlignment="1">
      <alignment horizontal="center"/>
    </xf>
    <xf numFmtId="165" fontId="41" fillId="13" borderId="76" xfId="2" applyNumberFormat="1" applyFont="1" applyFill="1" applyBorder="1" applyAlignment="1">
      <alignment horizontal="center"/>
    </xf>
    <xf numFmtId="0" fontId="1" fillId="13" borderId="76" xfId="0" applyFont="1" applyFill="1" applyBorder="1" applyAlignment="1">
      <alignment horizontal="center"/>
    </xf>
    <xf numFmtId="0" fontId="0" fillId="13" borderId="76" xfId="0" applyFill="1" applyBorder="1" applyAlignment="1">
      <alignment horizontal="center"/>
    </xf>
    <xf numFmtId="2" fontId="58" fillId="13" borderId="76" xfId="3" applyNumberFormat="1" applyFont="1" applyFill="1" applyBorder="1" applyAlignment="1">
      <alignment horizontal="center"/>
    </xf>
    <xf numFmtId="169" fontId="21" fillId="2" borderId="76" xfId="0" applyNumberFormat="1" applyFont="1" applyFill="1" applyBorder="1" applyAlignment="1">
      <alignment horizontal="center"/>
    </xf>
    <xf numFmtId="168" fontId="0" fillId="0" borderId="76" xfId="0" applyNumberFormat="1" applyBorder="1" applyAlignment="1">
      <alignment horizontal="center" wrapText="1"/>
    </xf>
    <xf numFmtId="0" fontId="0" fillId="0" borderId="76" xfId="0" applyBorder="1" applyAlignment="1">
      <alignment horizontal="center" wrapText="1"/>
    </xf>
    <xf numFmtId="2" fontId="0" fillId="0" borderId="76" xfId="0" applyNumberFormat="1" applyBorder="1" applyAlignment="1">
      <alignment horizontal="center"/>
    </xf>
    <xf numFmtId="0" fontId="0" fillId="0" borderId="76" xfId="0" applyBorder="1" applyAlignment="1">
      <alignment wrapText="1"/>
    </xf>
    <xf numFmtId="0" fontId="1" fillId="10" borderId="76" xfId="0" applyFont="1" applyFill="1" applyBorder="1" applyAlignment="1">
      <alignment horizontal="center"/>
    </xf>
    <xf numFmtId="0" fontId="0" fillId="10" borderId="76" xfId="0" applyFill="1" applyBorder="1" applyAlignment="1">
      <alignment horizontal="center"/>
    </xf>
    <xf numFmtId="2" fontId="0" fillId="10" borderId="76" xfId="0" applyNumberFormat="1" applyFill="1" applyBorder="1" applyAlignment="1">
      <alignment horizontal="center"/>
    </xf>
    <xf numFmtId="169" fontId="21" fillId="10" borderId="76" xfId="0" applyNumberFormat="1" applyFont="1" applyFill="1" applyBorder="1" applyAlignment="1">
      <alignment horizontal="center"/>
    </xf>
    <xf numFmtId="15" fontId="21" fillId="10" borderId="76" xfId="0" applyNumberFormat="1" applyFont="1" applyFill="1" applyBorder="1" applyAlignment="1">
      <alignment horizontal="center"/>
    </xf>
    <xf numFmtId="168" fontId="41" fillId="10" borderId="76" xfId="0" applyNumberFormat="1" applyFont="1" applyFill="1" applyBorder="1" applyAlignment="1">
      <alignment horizontal="center"/>
    </xf>
    <xf numFmtId="165" fontId="41" fillId="10" borderId="76" xfId="2" applyNumberFormat="1" applyFont="1" applyFill="1" applyBorder="1" applyAlignment="1">
      <alignment horizontal="center"/>
    </xf>
    <xf numFmtId="169" fontId="21" fillId="16" borderId="76" xfId="0" applyNumberFormat="1" applyFont="1" applyFill="1" applyBorder="1" applyAlignment="1">
      <alignment horizontal="center"/>
    </xf>
    <xf numFmtId="15" fontId="21" fillId="16" borderId="76" xfId="0" applyNumberFormat="1" applyFont="1" applyFill="1" applyBorder="1" applyAlignment="1">
      <alignment horizontal="center"/>
    </xf>
    <xf numFmtId="0" fontId="41" fillId="16" borderId="76" xfId="0" applyFont="1" applyFill="1" applyBorder="1" applyAlignment="1">
      <alignment horizontal="center"/>
    </xf>
    <xf numFmtId="0" fontId="21" fillId="16" borderId="76" xfId="3" applyFont="1" applyFill="1" applyBorder="1" applyAlignment="1">
      <alignment horizontal="center"/>
    </xf>
    <xf numFmtId="2" fontId="41" fillId="16" borderId="76" xfId="0" applyNumberFormat="1" applyFont="1" applyFill="1" applyBorder="1" applyAlignment="1">
      <alignment horizontal="center"/>
    </xf>
    <xf numFmtId="168" fontId="41" fillId="16" borderId="76" xfId="0" applyNumberFormat="1" applyFont="1" applyFill="1" applyBorder="1" applyAlignment="1">
      <alignment horizontal="center"/>
    </xf>
    <xf numFmtId="165" fontId="41" fillId="16" borderId="76" xfId="2" applyNumberFormat="1" applyFont="1" applyFill="1" applyBorder="1" applyAlignment="1">
      <alignment horizontal="center"/>
    </xf>
    <xf numFmtId="0" fontId="1" fillId="16" borderId="76" xfId="0" applyFont="1" applyFill="1" applyBorder="1" applyAlignment="1">
      <alignment horizontal="center"/>
    </xf>
    <xf numFmtId="0" fontId="0" fillId="16" borderId="76" xfId="0" applyFill="1" applyBorder="1" applyAlignment="1">
      <alignment horizontal="center"/>
    </xf>
    <xf numFmtId="2" fontId="0" fillId="16" borderId="76" xfId="0" applyNumberFormat="1" applyFill="1" applyBorder="1" applyAlignment="1">
      <alignment horizontal="center"/>
    </xf>
    <xf numFmtId="169" fontId="21" fillId="14" borderId="76" xfId="0" applyNumberFormat="1" applyFont="1" applyFill="1" applyBorder="1" applyAlignment="1">
      <alignment horizontal="center"/>
    </xf>
    <xf numFmtId="15" fontId="21" fillId="14" borderId="76" xfId="0" applyNumberFormat="1" applyFont="1" applyFill="1" applyBorder="1" applyAlignment="1">
      <alignment horizontal="center"/>
    </xf>
    <xf numFmtId="0" fontId="41" fillId="14" borderId="76" xfId="0" applyFont="1" applyFill="1" applyBorder="1" applyAlignment="1">
      <alignment horizontal="center"/>
    </xf>
    <xf numFmtId="0" fontId="21" fillId="14" borderId="76" xfId="3" applyFont="1" applyFill="1" applyBorder="1" applyAlignment="1">
      <alignment horizontal="center"/>
    </xf>
    <xf numFmtId="168" fontId="41" fillId="14" borderId="76" xfId="0" applyNumberFormat="1" applyFont="1" applyFill="1" applyBorder="1" applyAlignment="1">
      <alignment horizontal="center"/>
    </xf>
    <xf numFmtId="165" fontId="41" fillId="14" borderId="76" xfId="2" applyNumberFormat="1" applyFont="1" applyFill="1" applyBorder="1" applyAlignment="1">
      <alignment horizontal="center"/>
    </xf>
    <xf numFmtId="168" fontId="41" fillId="0" borderId="76" xfId="0" applyNumberFormat="1" applyFont="1" applyBorder="1" applyAlignment="1">
      <alignment horizontal="center" vertical="center"/>
    </xf>
    <xf numFmtId="3" fontId="59" fillId="10" borderId="76" xfId="0" applyNumberFormat="1" applyFont="1" applyFill="1" applyBorder="1" applyAlignment="1">
      <alignment horizontal="center"/>
    </xf>
    <xf numFmtId="165" fontId="41" fillId="0" borderId="76" xfId="0" applyNumberFormat="1" applyFont="1" applyBorder="1" applyAlignment="1">
      <alignment horizontal="center"/>
    </xf>
    <xf numFmtId="0" fontId="70" fillId="0" borderId="76" xfId="0" applyFont="1" applyBorder="1" applyAlignment="1">
      <alignment horizontal="center" wrapText="1"/>
    </xf>
    <xf numFmtId="165" fontId="71" fillId="0" borderId="76" xfId="2" applyNumberFormat="1" applyFont="1" applyFill="1" applyBorder="1" applyAlignment="1">
      <alignment horizontal="center"/>
    </xf>
    <xf numFmtId="0" fontId="73" fillId="0" borderId="76" xfId="0" applyFont="1" applyBorder="1" applyAlignment="1">
      <alignment horizontal="center" wrapText="1"/>
    </xf>
    <xf numFmtId="0" fontId="72" fillId="0" borderId="76" xfId="0" applyFont="1" applyBorder="1" applyAlignment="1">
      <alignment horizontal="center" wrapText="1"/>
    </xf>
    <xf numFmtId="0" fontId="1" fillId="14" borderId="76" xfId="0" applyFont="1" applyFill="1" applyBorder="1" applyAlignment="1">
      <alignment horizontal="center"/>
    </xf>
    <xf numFmtId="0" fontId="0" fillId="14" borderId="76" xfId="0" applyFill="1" applyBorder="1" applyAlignment="1">
      <alignment horizontal="center"/>
    </xf>
    <xf numFmtId="0" fontId="0" fillId="2" borderId="76" xfId="0" applyFill="1" applyBorder="1"/>
    <xf numFmtId="0" fontId="13" fillId="0" borderId="76" xfId="0" applyFont="1" applyBorder="1" applyAlignment="1">
      <alignment horizontal="center"/>
    </xf>
    <xf numFmtId="166" fontId="13" fillId="0" borderId="76" xfId="2" applyNumberFormat="1" applyFont="1" applyBorder="1"/>
    <xf numFmtId="0" fontId="40" fillId="0" borderId="76" xfId="0" applyFont="1" applyBorder="1" applyAlignment="1">
      <alignment horizontal="center"/>
    </xf>
    <xf numFmtId="165" fontId="78" fillId="0" borderId="76" xfId="2" applyNumberFormat="1" applyFont="1" applyFill="1" applyBorder="1" applyAlignment="1">
      <alignment horizontal="center"/>
    </xf>
    <xf numFmtId="0" fontId="58" fillId="0" borderId="76" xfId="0" applyFont="1" applyBorder="1" applyAlignment="1" applyProtection="1">
      <alignment horizontal="center"/>
      <protection locked="0"/>
    </xf>
    <xf numFmtId="0" fontId="58" fillId="0" borderId="76" xfId="3" applyFont="1" applyBorder="1" applyAlignment="1">
      <alignment horizontal="center"/>
    </xf>
    <xf numFmtId="169" fontId="21" fillId="15" borderId="76" xfId="0" applyNumberFormat="1" applyFont="1" applyFill="1" applyBorder="1" applyAlignment="1">
      <alignment horizontal="center"/>
    </xf>
    <xf numFmtId="15" fontId="21" fillId="15" borderId="76" xfId="0" applyNumberFormat="1" applyFont="1" applyFill="1" applyBorder="1" applyAlignment="1">
      <alignment horizontal="center"/>
    </xf>
    <xf numFmtId="0" fontId="41" fillId="15" borderId="76" xfId="0" applyFont="1" applyFill="1" applyBorder="1" applyAlignment="1">
      <alignment horizontal="center"/>
    </xf>
    <xf numFmtId="0" fontId="21" fillId="15" borderId="76" xfId="3" applyFont="1" applyFill="1" applyBorder="1" applyAlignment="1">
      <alignment horizontal="center"/>
    </xf>
    <xf numFmtId="168" fontId="41" fillId="15" borderId="76" xfId="0" applyNumberFormat="1" applyFont="1" applyFill="1" applyBorder="1" applyAlignment="1">
      <alignment horizontal="center"/>
    </xf>
    <xf numFmtId="165" fontId="41" fillId="15" borderId="76" xfId="2" applyNumberFormat="1" applyFont="1" applyFill="1" applyBorder="1" applyAlignment="1">
      <alignment horizontal="center"/>
    </xf>
    <xf numFmtId="0" fontId="1" fillId="15" borderId="76" xfId="0" applyFont="1" applyFill="1" applyBorder="1" applyAlignment="1">
      <alignment horizontal="center"/>
    </xf>
    <xf numFmtId="0" fontId="0" fillId="15" borderId="76" xfId="0" applyFill="1" applyBorder="1" applyAlignment="1">
      <alignment horizontal="center"/>
    </xf>
    <xf numFmtId="0" fontId="0" fillId="15" borderId="76" xfId="0" applyFill="1" applyBorder="1"/>
    <xf numFmtId="165" fontId="79" fillId="0" borderId="76" xfId="2" applyNumberFormat="1" applyFont="1" applyFill="1" applyBorder="1" applyAlignment="1">
      <alignment horizontal="center"/>
    </xf>
    <xf numFmtId="165" fontId="41" fillId="0" borderId="76" xfId="2" applyNumberFormat="1" applyFont="1" applyFill="1" applyBorder="1" applyAlignment="1">
      <alignment horizontal="center" vertical="center"/>
    </xf>
    <xf numFmtId="168" fontId="78" fillId="0" borderId="76" xfId="0" applyNumberFormat="1" applyFont="1" applyBorder="1" applyAlignment="1">
      <alignment horizontal="center"/>
    </xf>
    <xf numFmtId="169" fontId="21" fillId="0" borderId="76" xfId="0" applyNumberFormat="1" applyFont="1" applyBorder="1" applyAlignment="1">
      <alignment horizontal="center"/>
    </xf>
    <xf numFmtId="15" fontId="21" fillId="0" borderId="76" xfId="0" applyNumberFormat="1" applyFont="1" applyBorder="1" applyAlignment="1">
      <alignment horizontal="center"/>
    </xf>
    <xf numFmtId="0" fontId="64" fillId="10" borderId="76" xfId="0" applyFont="1" applyFill="1" applyBorder="1" applyAlignment="1">
      <alignment horizontal="center"/>
    </xf>
    <xf numFmtId="0" fontId="64" fillId="0" borderId="76" xfId="0" applyFont="1" applyBorder="1" applyAlignment="1">
      <alignment horizontal="center"/>
    </xf>
    <xf numFmtId="170" fontId="21" fillId="2" borderId="76" xfId="0" applyNumberFormat="1" applyFont="1" applyFill="1" applyBorder="1" applyAlignment="1">
      <alignment horizontal="center"/>
    </xf>
    <xf numFmtId="0" fontId="58" fillId="10" borderId="76" xfId="0" applyFont="1" applyFill="1" applyBorder="1" applyAlignment="1" applyProtection="1">
      <alignment horizontal="center"/>
      <protection locked="0"/>
    </xf>
    <xf numFmtId="1" fontId="21" fillId="0" borderId="76" xfId="3" applyNumberFormat="1" applyFont="1" applyBorder="1" applyAlignment="1">
      <alignment horizontal="center"/>
    </xf>
    <xf numFmtId="0" fontId="97" fillId="10" borderId="76" xfId="3" applyFont="1" applyFill="1" applyBorder="1" applyAlignment="1">
      <alignment horizontal="center"/>
    </xf>
    <xf numFmtId="0" fontId="0" fillId="10" borderId="0" xfId="0" applyFill="1" applyAlignment="1">
      <alignment horizontal="center"/>
    </xf>
    <xf numFmtId="0" fontId="74" fillId="0" borderId="76" xfId="0" applyFont="1" applyBorder="1" applyAlignment="1">
      <alignment horizontal="center" wrapText="1"/>
    </xf>
    <xf numFmtId="0" fontId="1" fillId="15" borderId="76" xfId="0" applyFont="1" applyFill="1" applyBorder="1"/>
    <xf numFmtId="0" fontId="64" fillId="15" borderId="76" xfId="0" applyFont="1" applyFill="1" applyBorder="1" applyAlignment="1">
      <alignment horizontal="center"/>
    </xf>
    <xf numFmtId="0" fontId="0" fillId="15" borderId="0" xfId="0" applyFill="1"/>
    <xf numFmtId="168" fontId="31" fillId="10" borderId="37" xfId="0" applyNumberFormat="1" applyFont="1" applyFill="1" applyBorder="1" applyAlignment="1">
      <alignment vertical="center"/>
    </xf>
    <xf numFmtId="168" fontId="31" fillId="10" borderId="33" xfId="0" applyNumberFormat="1" applyFont="1" applyFill="1" applyBorder="1" applyAlignment="1">
      <alignment vertical="center"/>
    </xf>
    <xf numFmtId="170" fontId="57" fillId="0" borderId="8" xfId="0" applyNumberFormat="1" applyFont="1" applyBorder="1" applyAlignment="1">
      <alignment horizontal="center"/>
    </xf>
    <xf numFmtId="165" fontId="99" fillId="10" borderId="76" xfId="2" applyNumberFormat="1" applyFont="1" applyFill="1" applyBorder="1" applyAlignment="1">
      <alignment horizontal="center"/>
    </xf>
    <xf numFmtId="165" fontId="42" fillId="0" borderId="76" xfId="2" applyNumberFormat="1" applyFont="1" applyFill="1" applyBorder="1" applyAlignment="1">
      <alignment horizontal="center"/>
    </xf>
    <xf numFmtId="165" fontId="42" fillId="15" borderId="76" xfId="2" applyNumberFormat="1" applyFont="1" applyFill="1" applyBorder="1" applyAlignment="1">
      <alignment horizontal="center"/>
    </xf>
    <xf numFmtId="168" fontId="42" fillId="0" borderId="76" xfId="0" applyNumberFormat="1" applyFont="1" applyBorder="1" applyAlignment="1">
      <alignment horizontal="center"/>
    </xf>
    <xf numFmtId="0" fontId="1" fillId="23" borderId="76" xfId="0" applyFont="1" applyFill="1" applyBorder="1"/>
    <xf numFmtId="0" fontId="1" fillId="23" borderId="76" xfId="0" applyFont="1" applyFill="1" applyBorder="1" applyAlignment="1">
      <alignment horizontal="center"/>
    </xf>
    <xf numFmtId="169" fontId="21" fillId="23" borderId="76" xfId="0" applyNumberFormat="1" applyFont="1" applyFill="1" applyBorder="1" applyAlignment="1">
      <alignment horizontal="center"/>
    </xf>
    <xf numFmtId="15" fontId="21" fillId="23" borderId="76" xfId="0" applyNumberFormat="1" applyFont="1" applyFill="1" applyBorder="1" applyAlignment="1">
      <alignment horizontal="center"/>
    </xf>
    <xf numFmtId="0" fontId="41" fillId="23" borderId="76" xfId="0" applyFont="1" applyFill="1" applyBorder="1" applyAlignment="1">
      <alignment horizontal="center"/>
    </xf>
    <xf numFmtId="0" fontId="21" fillId="23" borderId="76" xfId="3" applyFont="1" applyFill="1" applyBorder="1" applyAlignment="1">
      <alignment horizontal="center"/>
    </xf>
    <xf numFmtId="2" fontId="41" fillId="23" borderId="76" xfId="0" applyNumberFormat="1" applyFont="1" applyFill="1" applyBorder="1" applyAlignment="1">
      <alignment horizontal="center"/>
    </xf>
    <xf numFmtId="168" fontId="41" fillId="23" borderId="76" xfId="0" applyNumberFormat="1" applyFont="1" applyFill="1" applyBorder="1" applyAlignment="1">
      <alignment horizontal="center"/>
    </xf>
    <xf numFmtId="165" fontId="41" fillId="23" borderId="76" xfId="2" applyNumberFormat="1" applyFont="1" applyFill="1" applyBorder="1" applyAlignment="1">
      <alignment horizontal="center"/>
    </xf>
    <xf numFmtId="0" fontId="0" fillId="23" borderId="76" xfId="0" applyFill="1" applyBorder="1" applyAlignment="1">
      <alignment horizontal="center"/>
    </xf>
    <xf numFmtId="0" fontId="0" fillId="23" borderId="0" xfId="0" applyFill="1"/>
    <xf numFmtId="0" fontId="95" fillId="10" borderId="41" xfId="0" applyFont="1" applyFill="1" applyBorder="1" applyAlignment="1">
      <alignment vertical="center"/>
    </xf>
    <xf numFmtId="0" fontId="96" fillId="10" borderId="41" xfId="0" applyFont="1" applyFill="1" applyBorder="1" applyAlignment="1">
      <alignment vertical="center"/>
    </xf>
    <xf numFmtId="0" fontId="1" fillId="10" borderId="76" xfId="0" applyFont="1" applyFill="1" applyBorder="1"/>
    <xf numFmtId="2" fontId="0" fillId="15" borderId="76" xfId="0" applyNumberFormat="1" applyFill="1" applyBorder="1" applyAlignment="1">
      <alignment horizontal="center"/>
    </xf>
    <xf numFmtId="170" fontId="21" fillId="10" borderId="76" xfId="0" applyNumberFormat="1" applyFont="1" applyFill="1" applyBorder="1" applyAlignment="1">
      <alignment horizontal="center"/>
    </xf>
    <xf numFmtId="0" fontId="82" fillId="11" borderId="0" xfId="0" applyFont="1" applyFill="1" applyAlignment="1">
      <alignment horizontal="center" wrapText="1"/>
    </xf>
    <xf numFmtId="0" fontId="101" fillId="11" borderId="0" xfId="0" applyFont="1" applyFill="1"/>
    <xf numFmtId="0" fontId="57" fillId="11" borderId="0" xfId="0" applyFont="1" applyFill="1" applyAlignment="1">
      <alignment horizontal="center"/>
    </xf>
    <xf numFmtId="0" fontId="55" fillId="11" borderId="0" xfId="0" applyFont="1" applyFill="1" applyAlignment="1">
      <alignment horizontal="center"/>
    </xf>
    <xf numFmtId="0" fontId="56" fillId="11" borderId="0" xfId="0" applyFont="1" applyFill="1" applyAlignment="1">
      <alignment horizontal="right"/>
    </xf>
    <xf numFmtId="1" fontId="54" fillId="10" borderId="0" xfId="0" applyNumberFormat="1" applyFont="1" applyFill="1" applyAlignment="1">
      <alignment horizontal="center"/>
    </xf>
    <xf numFmtId="165" fontId="54" fillId="11" borderId="0" xfId="0" applyNumberFormat="1" applyFont="1" applyFill="1" applyAlignment="1">
      <alignment horizontal="center"/>
    </xf>
    <xf numFmtId="1" fontId="52" fillId="11" borderId="0" xfId="0" applyNumberFormat="1" applyFont="1" applyFill="1" applyAlignment="1">
      <alignment horizontal="center"/>
    </xf>
    <xf numFmtId="3" fontId="58" fillId="0" borderId="76" xfId="2" applyNumberFormat="1" applyFont="1" applyFill="1" applyBorder="1" applyAlignment="1" applyProtection="1">
      <alignment horizontal="center" wrapText="1"/>
      <protection locked="0"/>
    </xf>
    <xf numFmtId="3" fontId="59" fillId="0" borderId="76" xfId="0" applyNumberFormat="1" applyFont="1" applyBorder="1" applyAlignment="1">
      <alignment horizontal="center"/>
    </xf>
    <xf numFmtId="3" fontId="61" fillId="0" borderId="76" xfId="0" applyNumberFormat="1" applyFont="1" applyBorder="1" applyAlignment="1" applyProtection="1">
      <alignment horizontal="center"/>
      <protection locked="0"/>
    </xf>
    <xf numFmtId="0" fontId="61" fillId="0" borderId="76" xfId="0" applyFont="1" applyBorder="1" applyAlignment="1" applyProtection="1">
      <alignment horizontal="center"/>
      <protection locked="0"/>
    </xf>
    <xf numFmtId="2" fontId="1" fillId="10" borderId="76" xfId="0" applyNumberFormat="1" applyFont="1" applyFill="1" applyBorder="1" applyAlignment="1">
      <alignment horizontal="center"/>
    </xf>
    <xf numFmtId="0" fontId="1" fillId="0" borderId="0" xfId="0" applyFont="1"/>
    <xf numFmtId="0" fontId="58" fillId="15" borderId="76" xfId="0" applyFont="1" applyFill="1" applyBorder="1" applyAlignment="1" applyProtection="1">
      <alignment horizontal="center"/>
      <protection locked="0"/>
    </xf>
    <xf numFmtId="0" fontId="58" fillId="15" borderId="76" xfId="3" applyFont="1" applyFill="1" applyBorder="1" applyAlignment="1">
      <alignment horizontal="center"/>
    </xf>
    <xf numFmtId="2" fontId="41" fillId="15" borderId="76" xfId="0" applyNumberFormat="1" applyFont="1" applyFill="1" applyBorder="1" applyAlignment="1">
      <alignment horizontal="center"/>
    </xf>
    <xf numFmtId="0" fontId="62" fillId="9" borderId="0" xfId="0" applyFont="1" applyFill="1" applyAlignment="1" applyProtection="1">
      <alignment horizontal="center" vertical="center"/>
      <protection hidden="1"/>
    </xf>
    <xf numFmtId="0" fontId="14" fillId="10" borderId="33" xfId="0" applyFont="1" applyFill="1" applyBorder="1" applyAlignment="1">
      <alignment horizontal="center" vertical="center"/>
    </xf>
    <xf numFmtId="0" fontId="93" fillId="20" borderId="78" xfId="5" applyFont="1" applyFill="1" applyBorder="1" applyAlignment="1">
      <alignment horizontal="center"/>
    </xf>
    <xf numFmtId="0" fontId="93" fillId="12" borderId="77" xfId="5" applyFont="1" applyFill="1" applyBorder="1" applyAlignment="1">
      <alignment horizontal="center"/>
    </xf>
    <xf numFmtId="0" fontId="93" fillId="12" borderId="78" xfId="5" applyFont="1" applyFill="1" applyBorder="1" applyAlignment="1">
      <alignment horizontal="center"/>
    </xf>
    <xf numFmtId="0" fontId="92" fillId="21" borderId="26" xfId="5" applyFont="1" applyFill="1" applyBorder="1" applyAlignment="1">
      <alignment horizontal="center" vertical="center" shrinkToFit="1"/>
    </xf>
    <xf numFmtId="0" fontId="92" fillId="21" borderId="30" xfId="5" applyFont="1" applyFill="1" applyBorder="1" applyAlignment="1">
      <alignment horizontal="center" vertical="center" shrinkToFit="1"/>
    </xf>
    <xf numFmtId="0" fontId="90" fillId="12" borderId="54" xfId="5" applyFont="1" applyFill="1" applyBorder="1" applyAlignment="1">
      <alignment horizontal="center"/>
    </xf>
    <xf numFmtId="0" fontId="90" fillId="12" borderId="55" xfId="5" applyFont="1" applyFill="1" applyBorder="1" applyAlignment="1">
      <alignment horizontal="center"/>
    </xf>
    <xf numFmtId="0" fontId="91" fillId="19" borderId="55" xfId="5" applyFont="1" applyFill="1" applyBorder="1" applyAlignment="1">
      <alignment horizontal="center"/>
    </xf>
    <xf numFmtId="0" fontId="91" fillId="20" borderId="55" xfId="5" applyFont="1" applyFill="1" applyBorder="1" applyAlignment="1">
      <alignment horizontal="center"/>
    </xf>
    <xf numFmtId="0" fontId="91" fillId="20" borderId="56" xfId="5" applyFont="1" applyFill="1" applyBorder="1" applyAlignment="1">
      <alignment horizontal="center"/>
    </xf>
    <xf numFmtId="0" fontId="89" fillId="18" borderId="10" xfId="5" applyFont="1" applyFill="1" applyBorder="1" applyAlignment="1">
      <alignment horizontal="center" vertical="center"/>
    </xf>
    <xf numFmtId="0" fontId="89" fillId="18" borderId="29" xfId="5" applyFont="1" applyFill="1" applyBorder="1" applyAlignment="1">
      <alignment horizontal="center" vertical="center"/>
    </xf>
    <xf numFmtId="0" fontId="92" fillId="18" borderId="16" xfId="5" applyFont="1" applyFill="1" applyBorder="1" applyAlignment="1">
      <alignment horizontal="center" vertical="center" shrinkToFit="1"/>
    </xf>
    <xf numFmtId="0" fontId="92" fillId="18" borderId="26" xfId="5" applyFont="1" applyFill="1" applyBorder="1" applyAlignment="1">
      <alignment horizontal="center" vertical="center" shrinkToFit="1"/>
    </xf>
    <xf numFmtId="0" fontId="96" fillId="10" borderId="39" xfId="0" applyFont="1" applyFill="1" applyBorder="1" applyAlignment="1">
      <alignment horizontal="center" vertical="center"/>
    </xf>
    <xf numFmtId="0" fontId="100" fillId="10" borderId="0" xfId="0" applyFont="1" applyFill="1" applyAlignment="1">
      <alignment horizontal="center" vertical="center" wrapText="1"/>
    </xf>
    <xf numFmtId="0" fontId="100" fillId="10" borderId="0" xfId="0" applyFont="1" applyFill="1" applyAlignment="1">
      <alignment horizontal="center" vertical="center"/>
    </xf>
    <xf numFmtId="0" fontId="100" fillId="10" borderId="36" xfId="0" applyFont="1" applyFill="1" applyBorder="1" applyAlignment="1">
      <alignment horizontal="center" vertical="center"/>
    </xf>
    <xf numFmtId="0" fontId="100" fillId="10" borderId="41" xfId="0" applyFont="1" applyFill="1" applyBorder="1" applyAlignment="1">
      <alignment horizontal="center" vertical="center"/>
    </xf>
    <xf numFmtId="0" fontId="100" fillId="10" borderId="80" xfId="0" applyFont="1" applyFill="1" applyBorder="1" applyAlignment="1">
      <alignment horizontal="center" vertical="center"/>
    </xf>
    <xf numFmtId="0" fontId="95" fillId="10" borderId="39" xfId="0" applyFont="1" applyFill="1" applyBorder="1" applyAlignment="1">
      <alignment horizontal="center" vertical="center"/>
    </xf>
    <xf numFmtId="0" fontId="89" fillId="18" borderId="16" xfId="5" applyFont="1" applyFill="1" applyBorder="1" applyAlignment="1">
      <alignment horizontal="center" vertical="center"/>
    </xf>
    <xf numFmtId="0" fontId="89" fillId="18" borderId="26" xfId="5" applyFont="1" applyFill="1" applyBorder="1" applyAlignment="1">
      <alignment horizontal="center" vertical="center"/>
    </xf>
    <xf numFmtId="0" fontId="89" fillId="18" borderId="17" xfId="5" applyFont="1" applyFill="1" applyBorder="1" applyAlignment="1">
      <alignment horizontal="center" vertical="center"/>
    </xf>
    <xf numFmtId="0" fontId="92" fillId="21" borderId="20" xfId="5" applyFont="1" applyFill="1" applyBorder="1" applyAlignment="1">
      <alignment horizontal="center" vertical="center" shrinkToFit="1"/>
    </xf>
    <xf numFmtId="0" fontId="92" fillId="21" borderId="21" xfId="5" applyFont="1" applyFill="1" applyBorder="1" applyAlignment="1">
      <alignment horizontal="center" vertical="center" shrinkToFit="1"/>
    </xf>
    <xf numFmtId="0" fontId="92" fillId="21" borderId="19" xfId="5" applyFont="1" applyFill="1" applyBorder="1" applyAlignment="1">
      <alignment horizontal="center" vertical="center" shrinkToFit="1"/>
    </xf>
    <xf numFmtId="0" fontId="92" fillId="21" borderId="18" xfId="5" applyFont="1" applyFill="1" applyBorder="1" applyAlignment="1">
      <alignment horizontal="center" vertical="center" shrinkToFit="1"/>
    </xf>
    <xf numFmtId="3" fontId="66" fillId="10" borderId="11" xfId="2" applyNumberFormat="1" applyFont="1" applyFill="1" applyBorder="1" applyAlignment="1" applyProtection="1">
      <alignment horizontal="center" vertical="center"/>
      <protection locked="0"/>
    </xf>
    <xf numFmtId="3" fontId="66" fillId="10" borderId="7" xfId="2" applyNumberFormat="1" applyFont="1" applyFill="1" applyBorder="1" applyAlignment="1" applyProtection="1">
      <alignment horizontal="center" vertical="center"/>
      <protection locked="0"/>
    </xf>
    <xf numFmtId="3" fontId="66" fillId="10" borderId="11" xfId="2" applyNumberFormat="1" applyFont="1" applyFill="1" applyBorder="1" applyAlignment="1" applyProtection="1">
      <alignment horizontal="center"/>
      <protection locked="0"/>
    </xf>
    <xf numFmtId="3" fontId="66" fillId="10" borderId="7" xfId="2" applyNumberFormat="1" applyFont="1" applyFill="1" applyBorder="1" applyAlignment="1" applyProtection="1">
      <alignment horizontal="center"/>
      <protection locked="0"/>
    </xf>
    <xf numFmtId="3" fontId="66" fillId="0" borderId="11" xfId="2" applyNumberFormat="1" applyFont="1" applyFill="1" applyBorder="1" applyAlignment="1" applyProtection="1">
      <alignment horizontal="center" vertical="center"/>
      <protection locked="0"/>
    </xf>
    <xf numFmtId="3" fontId="66" fillId="0" borderId="7" xfId="2" applyNumberFormat="1" applyFont="1" applyFill="1" applyBorder="1" applyAlignment="1" applyProtection="1">
      <alignment horizontal="center" vertical="center"/>
      <protection locked="0"/>
    </xf>
    <xf numFmtId="3" fontId="66" fillId="10" borderId="70" xfId="2" applyNumberFormat="1" applyFont="1" applyFill="1" applyBorder="1" applyAlignment="1" applyProtection="1">
      <alignment horizontal="center" vertical="center"/>
      <protection locked="0"/>
    </xf>
    <xf numFmtId="0" fontId="48" fillId="8" borderId="0" xfId="0" applyFont="1" applyFill="1" applyAlignment="1">
      <alignment horizontal="center" vertical="center" wrapText="1"/>
    </xf>
    <xf numFmtId="0" fontId="48" fillId="8" borderId="71" xfId="0" applyFont="1" applyFill="1" applyBorder="1" applyAlignment="1">
      <alignment horizontal="center" vertical="center" wrapText="1"/>
    </xf>
    <xf numFmtId="3" fontId="66" fillId="10" borderId="14" xfId="2" applyNumberFormat="1" applyFont="1" applyFill="1" applyBorder="1" applyAlignment="1" applyProtection="1">
      <alignment horizontal="center" vertical="center"/>
      <protection locked="0"/>
    </xf>
    <xf numFmtId="3" fontId="66" fillId="0" borderId="11" xfId="2" applyNumberFormat="1" applyFont="1" applyFill="1" applyBorder="1" applyAlignment="1" applyProtection="1">
      <alignment horizontal="center"/>
      <protection locked="0"/>
    </xf>
    <xf numFmtId="3" fontId="66" fillId="0" borderId="7" xfId="2" applyNumberFormat="1" applyFont="1" applyFill="1" applyBorder="1" applyAlignment="1" applyProtection="1">
      <alignment horizontal="center"/>
      <protection locked="0"/>
    </xf>
    <xf numFmtId="3" fontId="66" fillId="17" borderId="11" xfId="2" applyNumberFormat="1" applyFont="1" applyFill="1" applyBorder="1" applyAlignment="1" applyProtection="1">
      <alignment horizontal="center" vertical="center"/>
      <protection locked="0"/>
    </xf>
    <xf numFmtId="3" fontId="66" fillId="17" borderId="7" xfId="2" applyNumberFormat="1" applyFont="1" applyFill="1" applyBorder="1" applyAlignment="1" applyProtection="1">
      <alignment horizontal="center" vertical="center"/>
      <protection locked="0"/>
    </xf>
    <xf numFmtId="3" fontId="66" fillId="10" borderId="11" xfId="2" applyNumberFormat="1" applyFont="1" applyFill="1" applyBorder="1" applyAlignment="1" applyProtection="1">
      <alignment horizontal="center" vertical="center" wrapText="1"/>
      <protection locked="0"/>
    </xf>
    <xf numFmtId="3" fontId="66" fillId="10" borderId="7" xfId="2" applyNumberFormat="1" applyFont="1" applyFill="1" applyBorder="1" applyAlignment="1" applyProtection="1">
      <alignment horizontal="center" vertical="center" wrapText="1"/>
      <protection locked="0"/>
    </xf>
    <xf numFmtId="3" fontId="66" fillId="0" borderId="61" xfId="2" applyNumberFormat="1" applyFont="1" applyFill="1" applyBorder="1" applyAlignment="1" applyProtection="1">
      <alignment horizontal="center" vertical="center"/>
      <protection locked="0"/>
    </xf>
    <xf numFmtId="3" fontId="66" fillId="0" borderId="11" xfId="2" applyNumberFormat="1" applyFont="1" applyFill="1" applyBorder="1" applyAlignment="1" applyProtection="1">
      <alignment horizontal="center" vertical="center" wrapText="1"/>
      <protection locked="0"/>
    </xf>
    <xf numFmtId="3" fontId="66" fillId="0" borderId="7" xfId="2" applyNumberFormat="1" applyFont="1" applyFill="1" applyBorder="1" applyAlignment="1" applyProtection="1">
      <alignment horizontal="center" vertical="center" wrapText="1"/>
      <protection locked="0"/>
    </xf>
    <xf numFmtId="3" fontId="66" fillId="0" borderId="14" xfId="2" applyNumberFormat="1" applyFont="1" applyFill="1" applyBorder="1" applyAlignment="1" applyProtection="1">
      <alignment horizontal="center" vertical="center"/>
      <protection locked="0"/>
    </xf>
    <xf numFmtId="0" fontId="50" fillId="0" borderId="0" xfId="0" applyFont="1" applyAlignment="1">
      <alignment horizontal="center"/>
    </xf>
    <xf numFmtId="3" fontId="66" fillId="0" borderId="34" xfId="2" applyNumberFormat="1" applyFont="1" applyFill="1" applyBorder="1" applyAlignment="1" applyProtection="1">
      <alignment horizontal="center" vertical="center"/>
      <protection locked="0"/>
    </xf>
    <xf numFmtId="0" fontId="60" fillId="8" borderId="73" xfId="0" applyFont="1" applyFill="1" applyBorder="1" applyAlignment="1">
      <alignment horizontal="center" wrapText="1"/>
    </xf>
    <xf numFmtId="0" fontId="60" fillId="8" borderId="0" xfId="0" applyFont="1" applyFill="1" applyAlignment="1">
      <alignment horizontal="center" wrapText="1"/>
    </xf>
    <xf numFmtId="0" fontId="48" fillId="8" borderId="72" xfId="0" applyFont="1" applyFill="1" applyBorder="1" applyAlignment="1">
      <alignment horizontal="center" vertical="center" wrapText="1"/>
    </xf>
    <xf numFmtId="3" fontId="66" fillId="10" borderId="61" xfId="2" applyNumberFormat="1" applyFont="1" applyFill="1" applyBorder="1" applyAlignment="1" applyProtection="1">
      <alignment horizontal="center" vertical="center"/>
      <protection locked="0"/>
    </xf>
    <xf numFmtId="0" fontId="48" fillId="8" borderId="74" xfId="0" applyFont="1" applyFill="1" applyBorder="1" applyAlignment="1">
      <alignment horizontal="center" vertical="center" wrapText="1"/>
    </xf>
    <xf numFmtId="3" fontId="66" fillId="14" borderId="11" xfId="2" applyNumberFormat="1" applyFont="1" applyFill="1" applyBorder="1" applyAlignment="1" applyProtection="1">
      <alignment horizontal="center"/>
      <protection locked="0"/>
    </xf>
    <xf numFmtId="3" fontId="66" fillId="14" borderId="7" xfId="2" applyNumberFormat="1" applyFont="1" applyFill="1" applyBorder="1" applyAlignment="1" applyProtection="1">
      <alignment horizontal="center"/>
      <protection locked="0"/>
    </xf>
    <xf numFmtId="3" fontId="58" fillId="10" borderId="63" xfId="2" applyNumberFormat="1" applyFont="1" applyFill="1" applyBorder="1" applyAlignment="1" applyProtection="1">
      <alignment horizontal="center" vertical="center"/>
      <protection locked="0"/>
    </xf>
    <xf numFmtId="3" fontId="58" fillId="10" borderId="57" xfId="2" applyNumberFormat="1" applyFont="1" applyFill="1" applyBorder="1" applyAlignment="1" applyProtection="1">
      <alignment horizontal="center" vertical="center"/>
      <protection locked="0"/>
    </xf>
  </cellXfs>
  <cellStyles count="6">
    <cellStyle name="Euro" xfId="1"/>
    <cellStyle name="Millares" xfId="2" builtinId="3"/>
    <cellStyle name="Normal" xfId="0" builtinId="0"/>
    <cellStyle name="Normal 2" xfId="4"/>
    <cellStyle name="Normal 3" xfId="5"/>
    <cellStyle name="Normal_CONDICIONES TEMPLE Y REVENIDO NAVE 9 POR LOTE" xfId="3"/>
  </cellStyles>
  <dxfs count="2334">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00"/>
      <rgbColor rgb="0000FF00"/>
      <rgbColor rgb="00009900"/>
      <rgbColor rgb="00FFFF00"/>
      <rgbColor rgb="00FF00FF"/>
      <rgbColor rgb="00009900"/>
      <rgbColor rgb="00800000"/>
      <rgbColor rgb="00008000"/>
      <rgbColor rgb="00CC0066"/>
      <rgbColor rgb="009BB49A"/>
      <rgbColor rgb="000000CC"/>
      <rgbColor rgb="00336600"/>
      <rgbColor rgb="00DDDDDD"/>
      <rgbColor rgb="005F5F5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6666"/>
      <rgbColor rgb="0033CC33"/>
      <rgbColor rgb="00CCFFCC"/>
      <rgbColor rgb="00FFFFCC"/>
      <rgbColor rgb="00DCFAFA"/>
      <rgbColor rgb="00FF99CC"/>
      <rgbColor rgb="00137CDB"/>
      <rgbColor rgb="00FFCC99"/>
      <rgbColor rgb="00000099"/>
      <rgbColor rgb="00008000"/>
      <rgbColor rgb="00666699"/>
      <rgbColor rgb="00FFCC00"/>
      <rgbColor rgb="00FF9900"/>
      <rgbColor rgb="00FF6600"/>
      <rgbColor rgb="00333399"/>
      <rgbColor rgb="00B2B2B2"/>
      <rgbColor rgb="00003300"/>
      <rgbColor rgb="00339966"/>
      <rgbColor rgb="00003300"/>
      <rgbColor rgb="00006699"/>
      <rgbColor rgb="00993300"/>
      <rgbColor rgb="000066CC"/>
      <rgbColor rgb="00000066"/>
      <rgbColor rgb="00000000"/>
    </indexedColors>
    <mruColors>
      <color rgb="FF0000FF"/>
      <color rgb="FF000099"/>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calcChain" Target="calcChain.xml"/><Relationship Id="rId10" Type="http://schemas.openxmlformats.org/officeDocument/2006/relationships/externalLink" Target="externalLinks/externalLink7.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Ref>
              <c:f>Principal!$B$22:$E$22</c:f>
              <c:numCache>
                <c:formatCode>General</c:formatCode>
                <c:ptCount val="4"/>
              </c:numCache>
            </c:numRef>
          </c:val>
          <c:extLst>
            <c:ext xmlns:c16="http://schemas.microsoft.com/office/drawing/2014/chart" uri="{C3380CC4-5D6E-409C-BE32-E72D297353CC}">
              <c16:uniqueId val="{00000000-AE6C-4040-A22F-3A25FE280C74}"/>
            </c:ext>
          </c:extLst>
        </c:ser>
        <c:ser>
          <c:idx val="1"/>
          <c:order val="1"/>
          <c:spPr>
            <a:solidFill>
              <a:srgbClr val="993366"/>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1-AE6C-4040-A22F-3A25FE280C74}"/>
            </c:ext>
          </c:extLst>
        </c:ser>
        <c:ser>
          <c:idx val="2"/>
          <c:order val="2"/>
          <c:spPr>
            <a:solidFill>
              <a:srgbClr val="FFFFCC"/>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2-AE6C-4040-A22F-3A25FE280C74}"/>
            </c:ext>
          </c:extLst>
        </c:ser>
        <c:ser>
          <c:idx val="3"/>
          <c:order val="3"/>
          <c:spPr>
            <a:solidFill>
              <a:srgbClr val="CCFFFF"/>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3-AE6C-4040-A22F-3A25FE280C74}"/>
            </c:ext>
          </c:extLst>
        </c:ser>
        <c:ser>
          <c:idx val="4"/>
          <c:order val="4"/>
          <c:spPr>
            <a:solidFill>
              <a:srgbClr val="660066"/>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4-AE6C-4040-A22F-3A25FE280C74}"/>
            </c:ext>
          </c:extLst>
        </c:ser>
        <c:ser>
          <c:idx val="5"/>
          <c:order val="5"/>
          <c:spPr>
            <a:solidFill>
              <a:srgbClr val="FF8080"/>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5-AE6C-4040-A22F-3A25FE280C74}"/>
            </c:ext>
          </c:extLst>
        </c:ser>
        <c:dLbls>
          <c:showLegendKey val="0"/>
          <c:showVal val="0"/>
          <c:showCatName val="0"/>
          <c:showSerName val="0"/>
          <c:showPercent val="0"/>
          <c:showBubbleSize val="0"/>
        </c:dLbls>
        <c:gapWidth val="150"/>
        <c:axId val="294773680"/>
        <c:axId val="294774072"/>
      </c:barChart>
      <c:catAx>
        <c:axId val="29477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94774072"/>
        <c:crosses val="autoZero"/>
        <c:auto val="1"/>
        <c:lblAlgn val="ctr"/>
        <c:lblOffset val="100"/>
        <c:tickLblSkip val="2"/>
        <c:tickMarkSkip val="1"/>
        <c:noMultiLvlLbl val="0"/>
      </c:catAx>
      <c:valAx>
        <c:axId val="29477407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94773680"/>
        <c:crosses val="autoZero"/>
        <c:crossBetween val="between"/>
      </c:valAx>
      <c:spPr>
        <a:solidFill>
          <a:srgbClr val="DDDDDD"/>
        </a:solidFill>
        <a:ln w="12700">
          <a:solidFill>
            <a:srgbClr val="5F5F5F"/>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4934725848564"/>
          <c:y val="0.11206920138486956"/>
          <c:w val="0.59791122715404699"/>
          <c:h val="0.69396697780630767"/>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0-5EDE-490D-B815-158CA9628ACD}"/>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1-5EDE-490D-B815-158CA9628ACD}"/>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val>
            <c:numLit>
              <c:formatCode>General</c:formatCode>
              <c:ptCount val="1"/>
              <c:pt idx="0">
                <c:v>0</c:v>
              </c:pt>
            </c:numLit>
          </c:val>
          <c:smooth val="0"/>
          <c:extLst>
            <c:ext xmlns:c16="http://schemas.microsoft.com/office/drawing/2014/chart" uri="{C3380CC4-5D6E-409C-BE32-E72D297353CC}">
              <c16:uniqueId val="{00000002-5EDE-490D-B815-158CA9628ACD}"/>
            </c:ext>
          </c:extLst>
        </c:ser>
        <c:ser>
          <c:idx val="3"/>
          <c:order val="3"/>
          <c:spPr>
            <a:ln w="12700">
              <a:solidFill>
                <a:srgbClr val="00FFFF"/>
              </a:solidFill>
              <a:prstDash val="solid"/>
            </a:ln>
          </c:spPr>
          <c:marker>
            <c:symbol val="x"/>
            <c:size val="5"/>
            <c:spPr>
              <a:noFill/>
              <a:ln>
                <a:solidFill>
                  <a:srgbClr val="00FFFF"/>
                </a:solidFill>
                <a:prstDash val="solid"/>
              </a:ln>
            </c:spPr>
          </c:marker>
          <c:val>
            <c:numLit>
              <c:formatCode>General</c:formatCode>
              <c:ptCount val="1"/>
              <c:pt idx="0">
                <c:v>0</c:v>
              </c:pt>
            </c:numLit>
          </c:val>
          <c:smooth val="0"/>
          <c:extLst>
            <c:ext xmlns:c16="http://schemas.microsoft.com/office/drawing/2014/chart" uri="{C3380CC4-5D6E-409C-BE32-E72D297353CC}">
              <c16:uniqueId val="{00000003-5EDE-490D-B815-158CA9628ACD}"/>
            </c:ext>
          </c:extLst>
        </c:ser>
        <c:ser>
          <c:idx val="4"/>
          <c:order val="4"/>
          <c:spPr>
            <a:ln w="12700">
              <a:solidFill>
                <a:srgbClr val="800080"/>
              </a:solidFill>
              <a:prstDash val="solid"/>
            </a:ln>
          </c:spPr>
          <c:marker>
            <c:symbol val="star"/>
            <c:size val="5"/>
            <c:spPr>
              <a:noFill/>
              <a:ln>
                <a:solidFill>
                  <a:srgbClr val="8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4-5EDE-490D-B815-158CA9628ACD}"/>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val>
            <c:numLit>
              <c:formatCode>General</c:formatCode>
              <c:ptCount val="1"/>
              <c:pt idx="0">
                <c:v>0</c:v>
              </c:pt>
            </c:numLit>
          </c:val>
          <c:smooth val="0"/>
          <c:extLst>
            <c:ext xmlns:c16="http://schemas.microsoft.com/office/drawing/2014/chart" uri="{C3380CC4-5D6E-409C-BE32-E72D297353CC}">
              <c16:uniqueId val="{00000005-5EDE-490D-B815-158CA9628ACD}"/>
            </c:ext>
          </c:extLst>
        </c:ser>
        <c:ser>
          <c:idx val="6"/>
          <c:order val="6"/>
          <c:spPr>
            <a:ln w="12700">
              <a:solidFill>
                <a:srgbClr val="008080"/>
              </a:solidFill>
              <a:prstDash val="solid"/>
            </a:ln>
          </c:spPr>
          <c:marker>
            <c:symbol val="plus"/>
            <c:size val="5"/>
            <c:spPr>
              <a:noFill/>
              <a:ln>
                <a:solidFill>
                  <a:srgbClr val="008080"/>
                </a:solidFill>
                <a:prstDash val="solid"/>
              </a:ln>
            </c:spPr>
          </c:marker>
          <c:val>
            <c:numLit>
              <c:formatCode>General</c:formatCode>
              <c:ptCount val="1"/>
              <c:pt idx="0">
                <c:v>0</c:v>
              </c:pt>
            </c:numLit>
          </c:val>
          <c:smooth val="0"/>
          <c:extLst>
            <c:ext xmlns:c16="http://schemas.microsoft.com/office/drawing/2014/chart" uri="{C3380CC4-5D6E-409C-BE32-E72D297353CC}">
              <c16:uniqueId val="{00000006-5EDE-490D-B815-158CA9628ACD}"/>
            </c:ext>
          </c:extLst>
        </c:ser>
        <c:ser>
          <c:idx val="7"/>
          <c:order val="7"/>
          <c:spPr>
            <a:ln w="12700">
              <a:solidFill>
                <a:srgbClr val="0000FF"/>
              </a:solidFill>
              <a:prstDash val="solid"/>
            </a:ln>
          </c:spPr>
          <c:marker>
            <c:symbol val="dot"/>
            <c:size val="5"/>
            <c:spPr>
              <a:noFill/>
              <a:ln>
                <a:solidFill>
                  <a:srgbClr val="00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7-5EDE-490D-B815-158CA9628ACD}"/>
            </c:ext>
          </c:extLst>
        </c:ser>
        <c:ser>
          <c:idx val="8"/>
          <c:order val="8"/>
          <c:spPr>
            <a:ln w="12700">
              <a:solidFill>
                <a:srgbClr val="666666"/>
              </a:solidFill>
              <a:prstDash val="solid"/>
            </a:ln>
          </c:spPr>
          <c:marker>
            <c:symbol val="dash"/>
            <c:size val="5"/>
            <c:spPr>
              <a:noFill/>
              <a:ln>
                <a:solidFill>
                  <a:srgbClr val="666666"/>
                </a:solidFill>
                <a:prstDash val="solid"/>
              </a:ln>
            </c:spPr>
          </c:marker>
          <c:val>
            <c:numLit>
              <c:formatCode>General</c:formatCode>
              <c:ptCount val="1"/>
              <c:pt idx="0">
                <c:v>0</c:v>
              </c:pt>
            </c:numLit>
          </c:val>
          <c:smooth val="0"/>
          <c:extLst>
            <c:ext xmlns:c16="http://schemas.microsoft.com/office/drawing/2014/chart" uri="{C3380CC4-5D6E-409C-BE32-E72D297353CC}">
              <c16:uniqueId val="{00000008-5EDE-490D-B815-158CA9628ACD}"/>
            </c:ext>
          </c:extLst>
        </c:ser>
        <c:ser>
          <c:idx val="9"/>
          <c:order val="9"/>
          <c:spPr>
            <a:ln w="12700">
              <a:solidFill>
                <a:srgbClr val="33CC33"/>
              </a:solidFill>
              <a:prstDash val="solid"/>
            </a:ln>
          </c:spPr>
          <c:marker>
            <c:symbol val="diamond"/>
            <c:size val="5"/>
            <c:spPr>
              <a:solidFill>
                <a:srgbClr val="33CC33"/>
              </a:solidFill>
              <a:ln>
                <a:solidFill>
                  <a:srgbClr val="33CC33"/>
                </a:solidFill>
                <a:prstDash val="solid"/>
              </a:ln>
            </c:spPr>
          </c:marker>
          <c:val>
            <c:numLit>
              <c:formatCode>General</c:formatCode>
              <c:ptCount val="1"/>
              <c:pt idx="0">
                <c:v>0</c:v>
              </c:pt>
            </c:numLit>
          </c:val>
          <c:smooth val="0"/>
          <c:extLst>
            <c:ext xmlns:c16="http://schemas.microsoft.com/office/drawing/2014/chart" uri="{C3380CC4-5D6E-409C-BE32-E72D297353CC}">
              <c16:uniqueId val="{00000009-5EDE-490D-B815-158CA9628ACD}"/>
            </c:ext>
          </c:extLst>
        </c:ser>
        <c:ser>
          <c:idx val="10"/>
          <c:order val="10"/>
          <c:spPr>
            <a:ln w="12700">
              <a:solidFill>
                <a:srgbClr val="CCFFCC"/>
              </a:solidFill>
              <a:prstDash val="solid"/>
            </a:ln>
          </c:spPr>
          <c:marker>
            <c:symbol val="square"/>
            <c:size val="5"/>
            <c:spPr>
              <a:solidFill>
                <a:srgbClr val="CCFFCC"/>
              </a:solidFill>
              <a:ln>
                <a:solidFill>
                  <a:srgbClr val="CCFFCC"/>
                </a:solidFill>
                <a:prstDash val="solid"/>
              </a:ln>
            </c:spPr>
          </c:marker>
          <c:val>
            <c:numLit>
              <c:formatCode>General</c:formatCode>
              <c:ptCount val="1"/>
              <c:pt idx="0">
                <c:v>0</c:v>
              </c:pt>
            </c:numLit>
          </c:val>
          <c:smooth val="0"/>
          <c:extLst>
            <c:ext xmlns:c16="http://schemas.microsoft.com/office/drawing/2014/chart" uri="{C3380CC4-5D6E-409C-BE32-E72D297353CC}">
              <c16:uniqueId val="{0000000A-5EDE-490D-B815-158CA9628ACD}"/>
            </c:ext>
          </c:extLst>
        </c:ser>
        <c:dLbls>
          <c:showLegendKey val="0"/>
          <c:showVal val="0"/>
          <c:showCatName val="0"/>
          <c:showSerName val="0"/>
          <c:showPercent val="0"/>
          <c:showBubbleSize val="0"/>
        </c:dLbls>
        <c:marker val="1"/>
        <c:smooth val="0"/>
        <c:axId val="294774856"/>
        <c:axId val="294775248"/>
      </c:lineChart>
      <c:catAx>
        <c:axId val="294774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4775248"/>
        <c:crosses val="autoZero"/>
        <c:auto val="1"/>
        <c:lblAlgn val="ctr"/>
        <c:lblOffset val="100"/>
        <c:tickLblSkip val="1"/>
        <c:tickMarkSkip val="1"/>
        <c:noMultiLvlLbl val="0"/>
      </c:catAx>
      <c:valAx>
        <c:axId val="29477524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4774856"/>
        <c:crosses val="autoZero"/>
        <c:crossBetween val="between"/>
      </c:valAx>
      <c:spPr>
        <a:solidFill>
          <a:srgbClr val="DDDDDD"/>
        </a:solidFill>
        <a:ln w="12700">
          <a:solidFill>
            <a:srgbClr val="5F5F5F"/>
          </a:solidFill>
          <a:prstDash val="solid"/>
        </a:ln>
      </c:spPr>
    </c:plotArea>
    <c:legend>
      <c:legendPos val="r"/>
      <c:layout>
        <c:manualLayout>
          <c:xMode val="edge"/>
          <c:yMode val="edge"/>
          <c:x val="0.74412532637075723"/>
          <c:y val="2.1551724137931036E-2"/>
          <c:w val="0.23498694516971275"/>
          <c:h val="0.9655190514978729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01-4D81-87D6-19F39A0B05F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301-4D81-87D6-19F39A0B05F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301-4D81-87D6-19F39A0B05F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01-4D81-87D6-19F39A0B05F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01-4D81-87D6-19F39A0B05F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301-4D81-87D6-19F39A0B05F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01-4D81-87D6-19F39A0B05F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01-4D81-87D6-19F39A0B05F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301-4D81-87D6-19F39A0B05F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301-4D81-87D6-19F39A0B05F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301-4D81-87D6-19F39A0B05F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301-4D81-87D6-19F39A0B05F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301-4D81-87D6-19F39A0B05F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301-4D81-87D6-19F39A0B05F7}"/>
            </c:ext>
          </c:extLst>
        </c:ser>
        <c:dLbls>
          <c:showLegendKey val="0"/>
          <c:showVal val="0"/>
          <c:showCatName val="0"/>
          <c:showSerName val="0"/>
          <c:showPercent val="0"/>
          <c:showBubbleSize val="0"/>
        </c:dLbls>
        <c:gapWidth val="150"/>
        <c:axId val="219928072"/>
        <c:axId val="219928856"/>
      </c:barChart>
      <c:catAx>
        <c:axId val="219928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9928856"/>
        <c:crosses val="autoZero"/>
        <c:auto val="1"/>
        <c:lblAlgn val="ctr"/>
        <c:lblOffset val="100"/>
        <c:tickLblSkip val="1"/>
        <c:tickMarkSkip val="1"/>
        <c:noMultiLvlLbl val="0"/>
      </c:catAx>
      <c:valAx>
        <c:axId val="2199288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992807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27A-4FD6-9EE9-E8B246FAD2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27A-4FD6-9EE9-E8B246FAD25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27A-4FD6-9EE9-E8B246FAD2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27A-4FD6-9EE9-E8B246FAD2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27A-4FD6-9EE9-E8B246FAD2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27A-4FD6-9EE9-E8B246FAD25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27A-4FD6-9EE9-E8B246FAD2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27A-4FD6-9EE9-E8B246FAD2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27A-4FD6-9EE9-E8B246FAD2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27A-4FD6-9EE9-E8B246FAD25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27A-4FD6-9EE9-E8B246FAD2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27A-4FD6-9EE9-E8B246FAD2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27A-4FD6-9EE9-E8B246FAD2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27A-4FD6-9EE9-E8B246FAD25F}"/>
            </c:ext>
          </c:extLst>
        </c:ser>
        <c:dLbls>
          <c:showLegendKey val="0"/>
          <c:showVal val="0"/>
          <c:showCatName val="0"/>
          <c:showSerName val="0"/>
          <c:showPercent val="0"/>
          <c:showBubbleSize val="0"/>
        </c:dLbls>
        <c:gapWidth val="150"/>
        <c:axId val="297602664"/>
        <c:axId val="297603056"/>
      </c:barChart>
      <c:catAx>
        <c:axId val="297602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3056"/>
        <c:crosses val="autoZero"/>
        <c:auto val="1"/>
        <c:lblAlgn val="ctr"/>
        <c:lblOffset val="100"/>
        <c:tickLblSkip val="1"/>
        <c:tickMarkSkip val="1"/>
        <c:noMultiLvlLbl val="0"/>
      </c:catAx>
      <c:valAx>
        <c:axId val="2976030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266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A3-4852-9E36-E89D2FB2B21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8A3-4852-9E36-E89D2FB2B21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A3-4852-9E36-E89D2FB2B2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A3-4852-9E36-E89D2FB2B2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A3-4852-9E36-E89D2FB2B21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8A3-4852-9E36-E89D2FB2B21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8A3-4852-9E36-E89D2FB2B2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A3-4852-9E36-E89D2FB2B2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8A3-4852-9E36-E89D2FB2B21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8A3-4852-9E36-E89D2FB2B21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8A3-4852-9E36-E89D2FB2B2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8A3-4852-9E36-E89D2FB2B2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8A3-4852-9E36-E89D2FB2B21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8A3-4852-9E36-E89D2FB2B217}"/>
            </c:ext>
          </c:extLst>
        </c:ser>
        <c:dLbls>
          <c:showLegendKey val="0"/>
          <c:showVal val="0"/>
          <c:showCatName val="0"/>
          <c:showSerName val="0"/>
          <c:showPercent val="0"/>
          <c:showBubbleSize val="0"/>
        </c:dLbls>
        <c:gapWidth val="150"/>
        <c:axId val="297603840"/>
        <c:axId val="297604232"/>
      </c:barChart>
      <c:catAx>
        <c:axId val="297603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4232"/>
        <c:crosses val="autoZero"/>
        <c:auto val="1"/>
        <c:lblAlgn val="ctr"/>
        <c:lblOffset val="100"/>
        <c:tickLblSkip val="1"/>
        <c:tickMarkSkip val="1"/>
        <c:noMultiLvlLbl val="0"/>
      </c:catAx>
      <c:valAx>
        <c:axId val="29760423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384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7E-4FAC-B090-DF41EE5C67D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E7E-4FAC-B090-DF41EE5C67D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7E-4FAC-B090-DF41EE5C67D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E7E-4FAC-B090-DF41EE5C67D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E7E-4FAC-B090-DF41EE5C67D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E7E-4FAC-B090-DF41EE5C67D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E7E-4FAC-B090-DF41EE5C67D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E7E-4FAC-B090-DF41EE5C67D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E7E-4FAC-B090-DF41EE5C67D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E7E-4FAC-B090-DF41EE5C67D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E7E-4FAC-B090-DF41EE5C67D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E7E-4FAC-B090-DF41EE5C67D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E7E-4FAC-B090-DF41EE5C67D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E7E-4FAC-B090-DF41EE5C67D3}"/>
            </c:ext>
          </c:extLst>
        </c:ser>
        <c:dLbls>
          <c:showLegendKey val="0"/>
          <c:showVal val="0"/>
          <c:showCatName val="0"/>
          <c:showSerName val="0"/>
          <c:showPercent val="0"/>
          <c:showBubbleSize val="0"/>
        </c:dLbls>
        <c:gapWidth val="150"/>
        <c:axId val="297605016"/>
        <c:axId val="297605408"/>
      </c:barChart>
      <c:catAx>
        <c:axId val="297605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5408"/>
        <c:crosses val="autoZero"/>
        <c:auto val="1"/>
        <c:lblAlgn val="ctr"/>
        <c:lblOffset val="100"/>
        <c:tickLblSkip val="1"/>
        <c:tickMarkSkip val="1"/>
        <c:noMultiLvlLbl val="0"/>
      </c:catAx>
      <c:valAx>
        <c:axId val="29760540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501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596-4C53-9BD9-31C98A76EA6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7596-4C53-9BD9-31C98A76EA6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596-4C53-9BD9-31C98A76EA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96-4C53-9BD9-31C98A76EA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596-4C53-9BD9-31C98A76EA6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7596-4C53-9BD9-31C98A76EA6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596-4C53-9BD9-31C98A76EA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596-4C53-9BD9-31C98A76EA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596-4C53-9BD9-31C98A76EA6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7596-4C53-9BD9-31C98A76EA6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596-4C53-9BD9-31C98A76EA6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596-4C53-9BD9-31C98A76EA6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596-4C53-9BD9-31C98A76EA6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7596-4C53-9BD9-31C98A76EA6C}"/>
            </c:ext>
          </c:extLst>
        </c:ser>
        <c:dLbls>
          <c:showLegendKey val="0"/>
          <c:showVal val="0"/>
          <c:showCatName val="0"/>
          <c:showSerName val="0"/>
          <c:showPercent val="0"/>
          <c:showBubbleSize val="0"/>
        </c:dLbls>
        <c:gapWidth val="150"/>
        <c:axId val="219927680"/>
        <c:axId val="297606192"/>
      </c:barChart>
      <c:catAx>
        <c:axId val="219927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7606192"/>
        <c:crosses val="autoZero"/>
        <c:auto val="1"/>
        <c:lblAlgn val="ctr"/>
        <c:lblOffset val="100"/>
        <c:tickLblSkip val="1"/>
        <c:tickMarkSkip val="1"/>
        <c:noMultiLvlLbl val="0"/>
      </c:catAx>
      <c:valAx>
        <c:axId val="29760619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992768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192-4738-81CB-A9A9340856C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192-4738-81CB-A9A9340856C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192-4738-81CB-A9A9340856C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92-4738-81CB-A9A9340856C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192-4738-81CB-A9A9340856C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192-4738-81CB-A9A9340856C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192-4738-81CB-A9A9340856C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192-4738-81CB-A9A9340856C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192-4738-81CB-A9A9340856C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192-4738-81CB-A9A9340856C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192-4738-81CB-A9A9340856C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192-4738-81CB-A9A9340856C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192-4738-81CB-A9A9340856C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192-4738-81CB-A9A9340856C1}"/>
            </c:ext>
          </c:extLst>
        </c:ser>
        <c:dLbls>
          <c:showLegendKey val="0"/>
          <c:showVal val="0"/>
          <c:showCatName val="0"/>
          <c:showSerName val="0"/>
          <c:showPercent val="0"/>
          <c:showBubbleSize val="0"/>
        </c:dLbls>
        <c:gapWidth val="150"/>
        <c:axId val="222296352"/>
        <c:axId val="222295960"/>
      </c:barChart>
      <c:catAx>
        <c:axId val="222296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2295960"/>
        <c:crosses val="autoZero"/>
        <c:auto val="1"/>
        <c:lblAlgn val="ctr"/>
        <c:lblOffset val="100"/>
        <c:tickLblSkip val="1"/>
        <c:tickMarkSkip val="1"/>
        <c:noMultiLvlLbl val="0"/>
      </c:catAx>
      <c:valAx>
        <c:axId val="2222959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22963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2F-4B26-84FA-97FDDB7EC85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22F-4B26-84FA-97FDDB7EC85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22F-4B26-84FA-97FDDB7EC85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2F-4B26-84FA-97FDDB7EC85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2F-4B26-84FA-97FDDB7EC85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22F-4B26-84FA-97FDDB7EC85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22F-4B26-84FA-97FDDB7EC85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22F-4B26-84FA-97FDDB7EC85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22F-4B26-84FA-97FDDB7EC85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22F-4B26-84FA-97FDDB7EC85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22F-4B26-84FA-97FDDB7EC85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22F-4B26-84FA-97FDDB7EC85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22F-4B26-84FA-97FDDB7EC85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22F-4B26-84FA-97FDDB7EC85E}"/>
            </c:ext>
          </c:extLst>
        </c:ser>
        <c:dLbls>
          <c:showLegendKey val="0"/>
          <c:showVal val="0"/>
          <c:showCatName val="0"/>
          <c:showSerName val="0"/>
          <c:showPercent val="0"/>
          <c:showBubbleSize val="0"/>
        </c:dLbls>
        <c:gapWidth val="150"/>
        <c:axId val="298081920"/>
        <c:axId val="298082312"/>
      </c:barChart>
      <c:catAx>
        <c:axId val="298081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2312"/>
        <c:crosses val="autoZero"/>
        <c:auto val="1"/>
        <c:lblAlgn val="ctr"/>
        <c:lblOffset val="100"/>
        <c:tickLblSkip val="1"/>
        <c:tickMarkSkip val="1"/>
        <c:noMultiLvlLbl val="0"/>
      </c:catAx>
      <c:valAx>
        <c:axId val="2980823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192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448-45A1-992A-3215BBA268A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448-45A1-992A-3215BBA268A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448-45A1-992A-3215BBA268A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448-45A1-992A-3215BBA268A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448-45A1-992A-3215BBA268A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448-45A1-992A-3215BBA268A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448-45A1-992A-3215BBA268A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448-45A1-992A-3215BBA268A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448-45A1-992A-3215BBA268A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448-45A1-992A-3215BBA268A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448-45A1-992A-3215BBA268A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448-45A1-992A-3215BBA268A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448-45A1-992A-3215BBA268A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448-45A1-992A-3215BBA268A5}"/>
            </c:ext>
          </c:extLst>
        </c:ser>
        <c:dLbls>
          <c:showLegendKey val="0"/>
          <c:showVal val="0"/>
          <c:showCatName val="0"/>
          <c:showSerName val="0"/>
          <c:showPercent val="0"/>
          <c:showBubbleSize val="0"/>
        </c:dLbls>
        <c:gapWidth val="150"/>
        <c:axId val="298083096"/>
        <c:axId val="298083488"/>
      </c:barChart>
      <c:catAx>
        <c:axId val="298083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3488"/>
        <c:crosses val="autoZero"/>
        <c:auto val="1"/>
        <c:lblAlgn val="ctr"/>
        <c:lblOffset val="100"/>
        <c:tickLblSkip val="1"/>
        <c:tickMarkSkip val="1"/>
        <c:noMultiLvlLbl val="0"/>
      </c:catAx>
      <c:valAx>
        <c:axId val="29808348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30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458-49C9-A9F8-3759D6B950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458-49C9-A9F8-3759D6B9505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458-49C9-A9F8-3759D6B950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58-49C9-A9F8-3759D6B950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458-49C9-A9F8-3759D6B950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458-49C9-A9F8-3759D6B9505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458-49C9-A9F8-3759D6B950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458-49C9-A9F8-3759D6B950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458-49C9-A9F8-3759D6B9505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458-49C9-A9F8-3759D6B9505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458-49C9-A9F8-3759D6B9505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458-49C9-A9F8-3759D6B9505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458-49C9-A9F8-3759D6B9505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458-49C9-A9F8-3759D6B9505F}"/>
            </c:ext>
          </c:extLst>
        </c:ser>
        <c:dLbls>
          <c:showLegendKey val="0"/>
          <c:showVal val="0"/>
          <c:showCatName val="0"/>
          <c:showSerName val="0"/>
          <c:showPercent val="0"/>
          <c:showBubbleSize val="0"/>
        </c:dLbls>
        <c:gapWidth val="150"/>
        <c:axId val="298084272"/>
        <c:axId val="298084664"/>
      </c:barChart>
      <c:catAx>
        <c:axId val="29808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4664"/>
        <c:crosses val="autoZero"/>
        <c:auto val="1"/>
        <c:lblAlgn val="ctr"/>
        <c:lblOffset val="100"/>
        <c:tickLblSkip val="1"/>
        <c:tickMarkSkip val="1"/>
        <c:noMultiLvlLbl val="0"/>
      </c:catAx>
      <c:valAx>
        <c:axId val="29808466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427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CF1-4E55-BA08-30EE8ACFB03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CF1-4E55-BA08-30EE8ACFB03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CF1-4E55-BA08-30EE8ACFB03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CF1-4E55-BA08-30EE8ACFB03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CF1-4E55-BA08-30EE8ACFB03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CF1-4E55-BA08-30EE8ACFB03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CF1-4E55-BA08-30EE8ACFB03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CF1-4E55-BA08-30EE8ACFB03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CF1-4E55-BA08-30EE8ACFB03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CF1-4E55-BA08-30EE8ACFB03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CF1-4E55-BA08-30EE8ACFB03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CF1-4E55-BA08-30EE8ACFB03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CF1-4E55-BA08-30EE8ACFB03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CF1-4E55-BA08-30EE8ACFB03E}"/>
            </c:ext>
          </c:extLst>
        </c:ser>
        <c:dLbls>
          <c:showLegendKey val="0"/>
          <c:showVal val="0"/>
          <c:showCatName val="0"/>
          <c:showSerName val="0"/>
          <c:showPercent val="0"/>
          <c:showBubbleSize val="0"/>
        </c:dLbls>
        <c:gapWidth val="150"/>
        <c:axId val="298085448"/>
        <c:axId val="298450560"/>
      </c:barChart>
      <c:catAx>
        <c:axId val="298085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0560"/>
        <c:crosses val="autoZero"/>
        <c:auto val="1"/>
        <c:lblAlgn val="ctr"/>
        <c:lblOffset val="100"/>
        <c:tickLblSkip val="1"/>
        <c:tickMarkSkip val="1"/>
        <c:noMultiLvlLbl val="0"/>
      </c:catAx>
      <c:valAx>
        <c:axId val="2984505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08544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43-4744-A76B-651542F962C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C43-4744-A76B-651542F962C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C43-4744-A76B-651542F962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43-4744-A76B-651542F962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C43-4744-A76B-651542F962C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C43-4744-A76B-651542F962C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C43-4744-A76B-651542F962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C43-4744-A76B-651542F962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C43-4744-A76B-651542F962C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C43-4744-A76B-651542F962C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C43-4744-A76B-651542F962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C43-4744-A76B-651542F962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C43-4744-A76B-651542F962C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C43-4744-A76B-651542F962C5}"/>
            </c:ext>
          </c:extLst>
        </c:ser>
        <c:dLbls>
          <c:showLegendKey val="0"/>
          <c:showVal val="0"/>
          <c:showCatName val="0"/>
          <c:showSerName val="0"/>
          <c:showPercent val="0"/>
          <c:showBubbleSize val="0"/>
        </c:dLbls>
        <c:gapWidth val="150"/>
        <c:axId val="298451344"/>
        <c:axId val="298451736"/>
      </c:barChart>
      <c:catAx>
        <c:axId val="298451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1736"/>
        <c:crosses val="autoZero"/>
        <c:auto val="1"/>
        <c:lblAlgn val="ctr"/>
        <c:lblOffset val="100"/>
        <c:tickLblSkip val="1"/>
        <c:tickMarkSkip val="1"/>
        <c:noMultiLvlLbl val="0"/>
      </c:catAx>
      <c:valAx>
        <c:axId val="2984517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13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7AD-4854-AA70-128F9FE871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7AD-4854-AA70-128F9FE871F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7AD-4854-AA70-128F9FE87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7AD-4854-AA70-128F9FE87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7AD-4854-AA70-128F9FE871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7AD-4854-AA70-128F9FE871F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AD-4854-AA70-128F9FE87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AD-4854-AA70-128F9FE87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7AD-4854-AA70-128F9FE871F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7AD-4854-AA70-128F9FE871F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7AD-4854-AA70-128F9FE871F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7AD-4854-AA70-128F9FE871F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7AD-4854-AA70-128F9FE871F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7AD-4854-AA70-128F9FE871FE}"/>
            </c:ext>
          </c:extLst>
        </c:ser>
        <c:dLbls>
          <c:showLegendKey val="0"/>
          <c:showVal val="0"/>
          <c:showCatName val="0"/>
          <c:showSerName val="0"/>
          <c:showPercent val="0"/>
          <c:showBubbleSize val="0"/>
        </c:dLbls>
        <c:gapWidth val="150"/>
        <c:axId val="298452520"/>
        <c:axId val="298452912"/>
      </c:barChart>
      <c:catAx>
        <c:axId val="298452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2912"/>
        <c:crosses val="autoZero"/>
        <c:auto val="1"/>
        <c:lblAlgn val="ctr"/>
        <c:lblOffset val="100"/>
        <c:tickLblSkip val="1"/>
        <c:tickMarkSkip val="1"/>
        <c:noMultiLvlLbl val="0"/>
      </c:catAx>
      <c:valAx>
        <c:axId val="2984529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252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18D-4AF5-8036-0B731940C55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18D-4AF5-8036-0B731940C55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18D-4AF5-8036-0B731940C5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18D-4AF5-8036-0B731940C5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18D-4AF5-8036-0B731940C55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18D-4AF5-8036-0B731940C55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18D-4AF5-8036-0B731940C5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18D-4AF5-8036-0B731940C5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18D-4AF5-8036-0B731940C55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18D-4AF5-8036-0B731940C55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18D-4AF5-8036-0B731940C55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18D-4AF5-8036-0B731940C55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18D-4AF5-8036-0B731940C55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18D-4AF5-8036-0B731940C556}"/>
            </c:ext>
          </c:extLst>
        </c:ser>
        <c:dLbls>
          <c:showLegendKey val="0"/>
          <c:showVal val="0"/>
          <c:showCatName val="0"/>
          <c:showSerName val="0"/>
          <c:showPercent val="0"/>
          <c:showBubbleSize val="0"/>
        </c:dLbls>
        <c:gapWidth val="150"/>
        <c:axId val="298453696"/>
        <c:axId val="298454088"/>
      </c:barChart>
      <c:catAx>
        <c:axId val="298453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4088"/>
        <c:crosses val="autoZero"/>
        <c:auto val="1"/>
        <c:lblAlgn val="ctr"/>
        <c:lblOffset val="100"/>
        <c:tickLblSkip val="1"/>
        <c:tickMarkSkip val="1"/>
        <c:noMultiLvlLbl val="0"/>
      </c:catAx>
      <c:valAx>
        <c:axId val="29845408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4536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68-4231-9079-A085FCF0E5F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368-4231-9079-A085FCF0E5F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368-4231-9079-A085FCF0E5F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68-4231-9079-A085FCF0E5F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68-4231-9079-A085FCF0E5F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368-4231-9079-A085FCF0E5F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68-4231-9079-A085FCF0E5F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68-4231-9079-A085FCF0E5F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368-4231-9079-A085FCF0E5F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368-4231-9079-A085FCF0E5F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368-4231-9079-A085FCF0E5F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368-4231-9079-A085FCF0E5F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368-4231-9079-A085FCF0E5F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368-4231-9079-A085FCF0E5FD}"/>
            </c:ext>
          </c:extLst>
        </c:ser>
        <c:dLbls>
          <c:showLegendKey val="0"/>
          <c:showVal val="0"/>
          <c:showCatName val="0"/>
          <c:showSerName val="0"/>
          <c:showPercent val="0"/>
          <c:showBubbleSize val="0"/>
        </c:dLbls>
        <c:gapWidth val="150"/>
        <c:axId val="298885144"/>
        <c:axId val="298885536"/>
      </c:barChart>
      <c:catAx>
        <c:axId val="298885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5536"/>
        <c:crosses val="autoZero"/>
        <c:auto val="1"/>
        <c:lblAlgn val="ctr"/>
        <c:lblOffset val="100"/>
        <c:tickLblSkip val="1"/>
        <c:tickMarkSkip val="1"/>
        <c:noMultiLvlLbl val="0"/>
      </c:catAx>
      <c:valAx>
        <c:axId val="2988855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51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8D-43F6-9040-AA8D4A0C0E3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168D-43F6-9040-AA8D4A0C0E3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68D-43F6-9040-AA8D4A0C0E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68D-43F6-9040-AA8D4A0C0E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68D-43F6-9040-AA8D4A0C0E3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168D-43F6-9040-AA8D4A0C0E3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68D-43F6-9040-AA8D4A0C0E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68D-43F6-9040-AA8D4A0C0E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68D-43F6-9040-AA8D4A0C0E3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168D-43F6-9040-AA8D4A0C0E3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68D-43F6-9040-AA8D4A0C0E3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68D-43F6-9040-AA8D4A0C0E3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68D-43F6-9040-AA8D4A0C0E3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168D-43F6-9040-AA8D4A0C0E35}"/>
            </c:ext>
          </c:extLst>
        </c:ser>
        <c:dLbls>
          <c:showLegendKey val="0"/>
          <c:showVal val="0"/>
          <c:showCatName val="0"/>
          <c:showSerName val="0"/>
          <c:showPercent val="0"/>
          <c:showBubbleSize val="0"/>
        </c:dLbls>
        <c:gapWidth val="150"/>
        <c:axId val="298886320"/>
        <c:axId val="298886712"/>
      </c:barChart>
      <c:catAx>
        <c:axId val="298886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6712"/>
        <c:crosses val="autoZero"/>
        <c:auto val="1"/>
        <c:lblAlgn val="ctr"/>
        <c:lblOffset val="100"/>
        <c:tickLblSkip val="1"/>
        <c:tickMarkSkip val="1"/>
        <c:noMultiLvlLbl val="0"/>
      </c:catAx>
      <c:valAx>
        <c:axId val="29888671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632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029-419D-9A9D-49147593F49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E029-419D-9A9D-49147593F49E}"/>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029-419D-9A9D-49147593F49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029-419D-9A9D-49147593F49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029-419D-9A9D-49147593F49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E029-419D-9A9D-49147593F49E}"/>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029-419D-9A9D-49147593F49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029-419D-9A9D-49147593F49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029-419D-9A9D-49147593F49E}"/>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E029-419D-9A9D-49147593F49E}"/>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029-419D-9A9D-49147593F49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029-419D-9A9D-49147593F49E}"/>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E029-419D-9A9D-49147593F49E}"/>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E029-419D-9A9D-49147593F49E}"/>
            </c:ext>
          </c:extLst>
        </c:ser>
        <c:dLbls>
          <c:showLegendKey val="0"/>
          <c:showVal val="0"/>
          <c:showCatName val="0"/>
          <c:showSerName val="0"/>
          <c:showPercent val="0"/>
          <c:showBubbleSize val="0"/>
        </c:dLbls>
        <c:gapWidth val="150"/>
        <c:axId val="298887496"/>
        <c:axId val="298887888"/>
      </c:barChart>
      <c:catAx>
        <c:axId val="298887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7888"/>
        <c:crosses val="autoZero"/>
        <c:auto val="1"/>
        <c:lblAlgn val="ctr"/>
        <c:lblOffset val="100"/>
        <c:tickLblSkip val="1"/>
        <c:tickMarkSkip val="1"/>
        <c:noMultiLvlLbl val="0"/>
      </c:catAx>
      <c:valAx>
        <c:axId val="29888788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888749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739-424C-8BF4-F4A7B56F424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739-424C-8BF4-F4A7B56F424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739-424C-8BF4-F4A7B56F424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39-424C-8BF4-F4A7B56F424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39-424C-8BF4-F4A7B56F424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739-424C-8BF4-F4A7B56F424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39-424C-8BF4-F4A7B56F424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39-424C-8BF4-F4A7B56F424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739-424C-8BF4-F4A7B56F424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739-424C-8BF4-F4A7B56F424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739-424C-8BF4-F4A7B56F424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739-424C-8BF4-F4A7B56F424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739-424C-8BF4-F4A7B56F424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739-424C-8BF4-F4A7B56F4245}"/>
            </c:ext>
          </c:extLst>
        </c:ser>
        <c:dLbls>
          <c:showLegendKey val="0"/>
          <c:showVal val="0"/>
          <c:showCatName val="0"/>
          <c:showSerName val="0"/>
          <c:showPercent val="0"/>
          <c:showBubbleSize val="0"/>
        </c:dLbls>
        <c:gapWidth val="150"/>
        <c:axId val="299196056"/>
        <c:axId val="299196448"/>
      </c:barChart>
      <c:catAx>
        <c:axId val="299196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6448"/>
        <c:crosses val="autoZero"/>
        <c:auto val="1"/>
        <c:lblAlgn val="ctr"/>
        <c:lblOffset val="100"/>
        <c:tickLblSkip val="1"/>
        <c:tickMarkSkip val="1"/>
        <c:noMultiLvlLbl val="0"/>
      </c:catAx>
      <c:valAx>
        <c:axId val="2991964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605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AA6-4DE0-B8FD-E00B03D1DCB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8AA6-4DE0-B8FD-E00B03D1DCBB}"/>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AA6-4DE0-B8FD-E00B03D1DCB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AA6-4DE0-B8FD-E00B03D1DCB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AA6-4DE0-B8FD-E00B03D1DCB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8AA6-4DE0-B8FD-E00B03D1DCBB}"/>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AA6-4DE0-B8FD-E00B03D1DCB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AA6-4DE0-B8FD-E00B03D1DCB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AA6-4DE0-B8FD-E00B03D1DCB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8AA6-4DE0-B8FD-E00B03D1DCBB}"/>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AA6-4DE0-B8FD-E00B03D1DCB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AA6-4DE0-B8FD-E00B03D1DCB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AA6-4DE0-B8FD-E00B03D1DCB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8AA6-4DE0-B8FD-E00B03D1DCBB}"/>
            </c:ext>
          </c:extLst>
        </c:ser>
        <c:dLbls>
          <c:showLegendKey val="0"/>
          <c:showVal val="0"/>
          <c:showCatName val="0"/>
          <c:showSerName val="0"/>
          <c:showPercent val="0"/>
          <c:showBubbleSize val="0"/>
        </c:dLbls>
        <c:gapWidth val="150"/>
        <c:axId val="299197232"/>
        <c:axId val="299197624"/>
      </c:barChart>
      <c:catAx>
        <c:axId val="2991972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7624"/>
        <c:crosses val="autoZero"/>
        <c:auto val="1"/>
        <c:lblAlgn val="ctr"/>
        <c:lblOffset val="100"/>
        <c:tickLblSkip val="1"/>
        <c:tickMarkSkip val="1"/>
        <c:noMultiLvlLbl val="0"/>
      </c:catAx>
      <c:valAx>
        <c:axId val="2991976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72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3C3-4955-893B-05B818283812}"/>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3C3-4955-893B-05B818283812}"/>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3C3-4955-893B-05B81828381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3C3-4955-893B-05B81828381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3C3-4955-893B-05B818283812}"/>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3C3-4955-893B-05B818283812}"/>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3C3-4955-893B-05B81828381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3C3-4955-893B-05B81828381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3C3-4955-893B-05B818283812}"/>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3C3-4955-893B-05B818283812}"/>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3C3-4955-893B-05B818283812}"/>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3C3-4955-893B-05B818283812}"/>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3C3-4955-893B-05B818283812}"/>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3C3-4955-893B-05B818283812}"/>
            </c:ext>
          </c:extLst>
        </c:ser>
        <c:dLbls>
          <c:showLegendKey val="0"/>
          <c:showVal val="0"/>
          <c:showCatName val="0"/>
          <c:showSerName val="0"/>
          <c:showPercent val="0"/>
          <c:showBubbleSize val="0"/>
        </c:dLbls>
        <c:gapWidth val="150"/>
        <c:axId val="299198408"/>
        <c:axId val="299198800"/>
      </c:barChart>
      <c:catAx>
        <c:axId val="299198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8800"/>
        <c:crosses val="autoZero"/>
        <c:auto val="1"/>
        <c:lblAlgn val="ctr"/>
        <c:lblOffset val="100"/>
        <c:tickLblSkip val="1"/>
        <c:tickMarkSkip val="1"/>
        <c:noMultiLvlLbl val="0"/>
      </c:catAx>
      <c:valAx>
        <c:axId val="2991988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84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2EB-4E52-8B78-973F218D2B4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C2EB-4E52-8B78-973F218D2B4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2EB-4E52-8B78-973F218D2B4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2EB-4E52-8B78-973F218D2B4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2EB-4E52-8B78-973F218D2B4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C2EB-4E52-8B78-973F218D2B4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2EB-4E52-8B78-973F218D2B4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2EB-4E52-8B78-973F218D2B4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2EB-4E52-8B78-973F218D2B4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C2EB-4E52-8B78-973F218D2B4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2EB-4E52-8B78-973F218D2B4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2EB-4E52-8B78-973F218D2B4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2EB-4E52-8B78-973F218D2B4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C2EB-4E52-8B78-973F218D2B4F}"/>
            </c:ext>
          </c:extLst>
        </c:ser>
        <c:dLbls>
          <c:showLegendKey val="0"/>
          <c:showVal val="0"/>
          <c:showCatName val="0"/>
          <c:showSerName val="0"/>
          <c:showPercent val="0"/>
          <c:showBubbleSize val="0"/>
        </c:dLbls>
        <c:gapWidth val="150"/>
        <c:axId val="299199584"/>
        <c:axId val="299609768"/>
      </c:barChart>
      <c:catAx>
        <c:axId val="299199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09768"/>
        <c:crosses val="autoZero"/>
        <c:auto val="1"/>
        <c:lblAlgn val="ctr"/>
        <c:lblOffset val="100"/>
        <c:tickLblSkip val="1"/>
        <c:tickMarkSkip val="1"/>
        <c:noMultiLvlLbl val="0"/>
      </c:catAx>
      <c:valAx>
        <c:axId val="29960976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1995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8EA-4A0F-A7AA-AF368B559C3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8EA-4A0F-A7AA-AF368B559C3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8EA-4A0F-A7AA-AF368B559C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EA-4A0F-A7AA-AF368B559C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8EA-4A0F-A7AA-AF368B559C3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8EA-4A0F-A7AA-AF368B559C3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8EA-4A0F-A7AA-AF368B559C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8EA-4A0F-A7AA-AF368B559C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8EA-4A0F-A7AA-AF368B559C3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8EA-4A0F-A7AA-AF368B559C3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8EA-4A0F-A7AA-AF368B559C3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8EA-4A0F-A7AA-AF368B559C3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8EA-4A0F-A7AA-AF368B559C3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8EA-4A0F-A7AA-AF368B559C3F}"/>
            </c:ext>
          </c:extLst>
        </c:ser>
        <c:dLbls>
          <c:showLegendKey val="0"/>
          <c:showVal val="0"/>
          <c:showCatName val="0"/>
          <c:showSerName val="0"/>
          <c:showPercent val="0"/>
          <c:showBubbleSize val="0"/>
        </c:dLbls>
        <c:gapWidth val="150"/>
        <c:axId val="299610552"/>
        <c:axId val="299610944"/>
      </c:barChart>
      <c:catAx>
        <c:axId val="299610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0944"/>
        <c:crosses val="autoZero"/>
        <c:auto val="1"/>
        <c:lblAlgn val="ctr"/>
        <c:lblOffset val="100"/>
        <c:tickLblSkip val="1"/>
        <c:tickMarkSkip val="1"/>
        <c:noMultiLvlLbl val="0"/>
      </c:catAx>
      <c:valAx>
        <c:axId val="29961094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05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D5-47E1-96C0-EF2AEE6DB56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18D5-47E1-96C0-EF2AEE6DB56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8D5-47E1-96C0-EF2AEE6DB56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D5-47E1-96C0-EF2AEE6DB56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D5-47E1-96C0-EF2AEE6DB56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18D5-47E1-96C0-EF2AEE6DB56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8D5-47E1-96C0-EF2AEE6DB56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8D5-47E1-96C0-EF2AEE6DB56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8D5-47E1-96C0-EF2AEE6DB56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18D5-47E1-96C0-EF2AEE6DB56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18D5-47E1-96C0-EF2AEE6DB56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18D5-47E1-96C0-EF2AEE6DB56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8D5-47E1-96C0-EF2AEE6DB56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18D5-47E1-96C0-EF2AEE6DB56D}"/>
            </c:ext>
          </c:extLst>
        </c:ser>
        <c:dLbls>
          <c:showLegendKey val="0"/>
          <c:showVal val="0"/>
          <c:showCatName val="0"/>
          <c:showSerName val="0"/>
          <c:showPercent val="0"/>
          <c:showBubbleSize val="0"/>
        </c:dLbls>
        <c:gapWidth val="150"/>
        <c:axId val="299611728"/>
        <c:axId val="299612120"/>
      </c:barChart>
      <c:catAx>
        <c:axId val="29961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2120"/>
        <c:crosses val="autoZero"/>
        <c:auto val="1"/>
        <c:lblAlgn val="ctr"/>
        <c:lblOffset val="100"/>
        <c:tickLblSkip val="1"/>
        <c:tickMarkSkip val="1"/>
        <c:noMultiLvlLbl val="0"/>
      </c:catAx>
      <c:valAx>
        <c:axId val="2996121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172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07-4AC4-A12A-D46A68CDF24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7807-4AC4-A12A-D46A68CDF240}"/>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807-4AC4-A12A-D46A68CDF2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807-4AC4-A12A-D46A68CDF2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807-4AC4-A12A-D46A68CDF24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7807-4AC4-A12A-D46A68CDF240}"/>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807-4AC4-A12A-D46A68CDF2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807-4AC4-A12A-D46A68CDF2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807-4AC4-A12A-D46A68CDF240}"/>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7807-4AC4-A12A-D46A68CDF240}"/>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807-4AC4-A12A-D46A68CDF240}"/>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807-4AC4-A12A-D46A68CDF240}"/>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807-4AC4-A12A-D46A68CDF240}"/>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7807-4AC4-A12A-D46A68CDF240}"/>
            </c:ext>
          </c:extLst>
        </c:ser>
        <c:dLbls>
          <c:showLegendKey val="0"/>
          <c:showVal val="0"/>
          <c:showCatName val="0"/>
          <c:showSerName val="0"/>
          <c:showPercent val="0"/>
          <c:showBubbleSize val="0"/>
        </c:dLbls>
        <c:gapWidth val="150"/>
        <c:axId val="299612904"/>
        <c:axId val="299613296"/>
      </c:barChart>
      <c:catAx>
        <c:axId val="299612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3296"/>
        <c:crosses val="autoZero"/>
        <c:auto val="1"/>
        <c:lblAlgn val="ctr"/>
        <c:lblOffset val="100"/>
        <c:tickLblSkip val="1"/>
        <c:tickMarkSkip val="1"/>
        <c:noMultiLvlLbl val="0"/>
      </c:catAx>
      <c:valAx>
        <c:axId val="29961329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129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094-46ED-9D1F-21C1CF0C87F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094-46ED-9D1F-21C1CF0C87F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094-46ED-9D1F-21C1CF0C87F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094-46ED-9D1F-21C1CF0C87F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94-46ED-9D1F-21C1CF0C87F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094-46ED-9D1F-21C1CF0C87F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094-46ED-9D1F-21C1CF0C87F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094-46ED-9D1F-21C1CF0C87F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094-46ED-9D1F-21C1CF0C87F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094-46ED-9D1F-21C1CF0C87F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094-46ED-9D1F-21C1CF0C87F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094-46ED-9D1F-21C1CF0C87F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094-46ED-9D1F-21C1CF0C87F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094-46ED-9D1F-21C1CF0C87F5}"/>
            </c:ext>
          </c:extLst>
        </c:ser>
        <c:dLbls>
          <c:showLegendKey val="0"/>
          <c:showVal val="0"/>
          <c:showCatName val="0"/>
          <c:showSerName val="0"/>
          <c:showPercent val="0"/>
          <c:showBubbleSize val="0"/>
        </c:dLbls>
        <c:gapWidth val="150"/>
        <c:axId val="299642928"/>
        <c:axId val="299643320"/>
      </c:barChart>
      <c:catAx>
        <c:axId val="299642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43320"/>
        <c:crosses val="autoZero"/>
        <c:auto val="1"/>
        <c:lblAlgn val="ctr"/>
        <c:lblOffset val="100"/>
        <c:tickLblSkip val="1"/>
        <c:tickMarkSkip val="1"/>
        <c:noMultiLvlLbl val="0"/>
      </c:catAx>
      <c:valAx>
        <c:axId val="2996433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9964292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Resultados!A1"/><Relationship Id="rId7" Type="http://schemas.openxmlformats.org/officeDocument/2006/relationships/hyperlink" Target="#DNorte"/><Relationship Id="rId2" Type="http://schemas.openxmlformats.org/officeDocument/2006/relationships/hyperlink" Target="#Produccion!A1"/><Relationship Id="rId1" Type="http://schemas.openxmlformats.org/officeDocument/2006/relationships/chart" Target="../charts/chart1.xml"/><Relationship Id="rId6" Type="http://schemas.openxmlformats.org/officeDocument/2006/relationships/chart" Target="../charts/chart2.xml"/><Relationship Id="rId5" Type="http://schemas.openxmlformats.org/officeDocument/2006/relationships/hyperlink" Target="#Anillo!A1"/><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hyperlink" Target="#Principal!A1"/><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image" Target="../media/image2.png"/><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hyperlink" Target="#Principal!A1"/><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12</xdr:col>
      <xdr:colOff>85725</xdr:colOff>
      <xdr:row>10</xdr:row>
      <xdr:rowOff>76200</xdr:rowOff>
    </xdr:from>
    <xdr:to>
      <xdr:col>15</xdr:col>
      <xdr:colOff>495300</xdr:colOff>
      <xdr:row>18</xdr:row>
      <xdr:rowOff>47625</xdr:rowOff>
    </xdr:to>
    <xdr:sp macro="" textlink="">
      <xdr:nvSpPr>
        <xdr:cNvPr id="274196" name="Text Box 1">
          <a:extLst>
            <a:ext uri="{FF2B5EF4-FFF2-40B4-BE49-F238E27FC236}">
              <a16:creationId xmlns:a16="http://schemas.microsoft.com/office/drawing/2014/main" id="{00000000-0008-0000-0000-0000142F0400}"/>
            </a:ext>
          </a:extLst>
        </xdr:cNvPr>
        <xdr:cNvSpPr txBox="1">
          <a:spLocks noChangeArrowheads="1"/>
        </xdr:cNvSpPr>
      </xdr:nvSpPr>
      <xdr:spPr bwMode="auto">
        <a:xfrm>
          <a:off x="9115425" y="2266950"/>
          <a:ext cx="2781300"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8</xdr:col>
      <xdr:colOff>590550</xdr:colOff>
      <xdr:row>10</xdr:row>
      <xdr:rowOff>57150</xdr:rowOff>
    </xdr:from>
    <xdr:to>
      <xdr:col>12</xdr:col>
      <xdr:colOff>66675</xdr:colOff>
      <xdr:row>18</xdr:row>
      <xdr:rowOff>28575</xdr:rowOff>
    </xdr:to>
    <xdr:sp macro="" textlink="">
      <xdr:nvSpPr>
        <xdr:cNvPr id="274197" name="Text Box 2">
          <a:extLst>
            <a:ext uri="{FF2B5EF4-FFF2-40B4-BE49-F238E27FC236}">
              <a16:creationId xmlns:a16="http://schemas.microsoft.com/office/drawing/2014/main" id="{00000000-0008-0000-0000-0000152F0400}"/>
            </a:ext>
          </a:extLst>
        </xdr:cNvPr>
        <xdr:cNvSpPr txBox="1">
          <a:spLocks noChangeArrowheads="1"/>
        </xdr:cNvSpPr>
      </xdr:nvSpPr>
      <xdr:spPr bwMode="auto">
        <a:xfrm>
          <a:off x="6362700" y="2247900"/>
          <a:ext cx="27336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1</xdr:col>
      <xdr:colOff>514350</xdr:colOff>
      <xdr:row>10</xdr:row>
      <xdr:rowOff>76200</xdr:rowOff>
    </xdr:from>
    <xdr:to>
      <xdr:col>5</xdr:col>
      <xdr:colOff>123825</xdr:colOff>
      <xdr:row>18</xdr:row>
      <xdr:rowOff>47625</xdr:rowOff>
    </xdr:to>
    <xdr:sp macro="" textlink="">
      <xdr:nvSpPr>
        <xdr:cNvPr id="274198" name="Text Box 3">
          <a:extLst>
            <a:ext uri="{FF2B5EF4-FFF2-40B4-BE49-F238E27FC236}">
              <a16:creationId xmlns:a16="http://schemas.microsoft.com/office/drawing/2014/main" id="{00000000-0008-0000-0000-0000162F0400}"/>
            </a:ext>
          </a:extLst>
        </xdr:cNvPr>
        <xdr:cNvSpPr txBox="1">
          <a:spLocks noChangeArrowheads="1"/>
        </xdr:cNvSpPr>
      </xdr:nvSpPr>
      <xdr:spPr bwMode="auto">
        <a:xfrm>
          <a:off x="75247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5</xdr:col>
      <xdr:colOff>152400</xdr:colOff>
      <xdr:row>10</xdr:row>
      <xdr:rowOff>76200</xdr:rowOff>
    </xdr:from>
    <xdr:to>
      <xdr:col>8</xdr:col>
      <xdr:colOff>552450</xdr:colOff>
      <xdr:row>18</xdr:row>
      <xdr:rowOff>47625</xdr:rowOff>
    </xdr:to>
    <xdr:sp macro="" textlink="">
      <xdr:nvSpPr>
        <xdr:cNvPr id="274199" name="Text Box 4">
          <a:extLst>
            <a:ext uri="{FF2B5EF4-FFF2-40B4-BE49-F238E27FC236}">
              <a16:creationId xmlns:a16="http://schemas.microsoft.com/office/drawing/2014/main" id="{00000000-0008-0000-0000-0000172F0400}"/>
            </a:ext>
          </a:extLst>
        </xdr:cNvPr>
        <xdr:cNvSpPr txBox="1">
          <a:spLocks noChangeArrowheads="1"/>
        </xdr:cNvSpPr>
      </xdr:nvSpPr>
      <xdr:spPr bwMode="auto">
        <a:xfrm>
          <a:off x="3570194" y="2418229"/>
          <a:ext cx="2786903" cy="1697131"/>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20</xdr:col>
      <xdr:colOff>0</xdr:colOff>
      <xdr:row>28</xdr:row>
      <xdr:rowOff>0</xdr:rowOff>
    </xdr:from>
    <xdr:to>
      <xdr:col>20</xdr:col>
      <xdr:colOff>0</xdr:colOff>
      <xdr:row>28</xdr:row>
      <xdr:rowOff>0</xdr:rowOff>
    </xdr:to>
    <xdr:sp macro="" textlink="">
      <xdr:nvSpPr>
        <xdr:cNvPr id="274200" name="Rectangle 5">
          <a:extLst>
            <a:ext uri="{FF2B5EF4-FFF2-40B4-BE49-F238E27FC236}">
              <a16:creationId xmlns:a16="http://schemas.microsoft.com/office/drawing/2014/main" id="{00000000-0008-0000-0000-0000182F0400}"/>
            </a:ext>
          </a:extLst>
        </xdr:cNvPr>
        <xdr:cNvSpPr>
          <a:spLocks noChangeArrowheads="1" noChangeShapeType="1"/>
        </xdr:cNvSpPr>
      </xdr:nvSpPr>
      <xdr:spPr bwMode="auto">
        <a:xfrm rot="-180000">
          <a:off x="14935200" y="24926925"/>
          <a:ext cx="0" cy="0"/>
        </a:xfrm>
        <a:prstGeom prst="rect">
          <a:avLst/>
        </a:prstGeom>
        <a:solidFill>
          <a:srgbClr val="FF0000"/>
        </a:solidFill>
        <a:ln w="2540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CCCCCC"/>
                </a:outerShdw>
              </a:effectLst>
            </a14:hiddenEffects>
          </a:ext>
        </a:extLst>
      </xdr:spPr>
    </xdr:sp>
    <xdr:clientData/>
  </xdr:twoCellAnchor>
  <xdr:twoCellAnchor>
    <xdr:from>
      <xdr:col>18</xdr:col>
      <xdr:colOff>0</xdr:colOff>
      <xdr:row>28</xdr:row>
      <xdr:rowOff>0</xdr:rowOff>
    </xdr:from>
    <xdr:to>
      <xdr:col>18</xdr:col>
      <xdr:colOff>0</xdr:colOff>
      <xdr:row>28</xdr:row>
      <xdr:rowOff>0</xdr:rowOff>
    </xdr:to>
    <xdr:graphicFrame macro="">
      <xdr:nvGraphicFramePr>
        <xdr:cNvPr id="274201" name="Gráfico 6">
          <a:extLst>
            <a:ext uri="{FF2B5EF4-FFF2-40B4-BE49-F238E27FC236}">
              <a16:creationId xmlns:a16="http://schemas.microsoft.com/office/drawing/2014/main" id="{00000000-0008-0000-0000-000019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9525</xdr:rowOff>
    </xdr:from>
    <xdr:to>
      <xdr:col>18</xdr:col>
      <xdr:colOff>123825</xdr:colOff>
      <xdr:row>22</xdr:row>
      <xdr:rowOff>0</xdr:rowOff>
    </xdr:to>
    <xdr:sp macro="" textlink="">
      <xdr:nvSpPr>
        <xdr:cNvPr id="274202" name="Rectangle 7" hidden="1">
          <a:extLst>
            <a:ext uri="{FF2B5EF4-FFF2-40B4-BE49-F238E27FC236}">
              <a16:creationId xmlns:a16="http://schemas.microsoft.com/office/drawing/2014/main" id="{00000000-0008-0000-0000-00001A2F0400}"/>
            </a:ext>
          </a:extLst>
        </xdr:cNvPr>
        <xdr:cNvSpPr>
          <a:spLocks noChangeArrowheads="1" noChangeShapeType="1"/>
        </xdr:cNvSpPr>
      </xdr:nvSpPr>
      <xdr:spPr bwMode="auto">
        <a:xfrm>
          <a:off x="28575" y="9525"/>
          <a:ext cx="13354050" cy="8181975"/>
        </a:xfrm>
        <a:prstGeom prst="rect">
          <a:avLst/>
        </a:prstGeom>
        <a:solidFill>
          <a:srgbClr val="FFFFFF"/>
        </a:solidFill>
        <a:ln>
          <a:noFill/>
        </a:ln>
        <a:effectLst/>
        <a:extLst>
          <a:ext uri="{91240B29-F687-4F45-9708-019B960494DF}">
            <a14:hiddenLine xmlns:a14="http://schemas.microsoft.com/office/drawing/2010/main" w="9525"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276225</xdr:colOff>
      <xdr:row>0</xdr:row>
      <xdr:rowOff>104775</xdr:rowOff>
    </xdr:from>
    <xdr:to>
      <xdr:col>3</xdr:col>
      <xdr:colOff>276225</xdr:colOff>
      <xdr:row>9</xdr:row>
      <xdr:rowOff>180975</xdr:rowOff>
    </xdr:to>
    <xdr:sp macro="" textlink="">
      <xdr:nvSpPr>
        <xdr:cNvPr id="274203" name="Line 8">
          <a:extLst>
            <a:ext uri="{FF2B5EF4-FFF2-40B4-BE49-F238E27FC236}">
              <a16:creationId xmlns:a16="http://schemas.microsoft.com/office/drawing/2014/main" id="{00000000-0008-0000-0000-00001B2F0400}"/>
            </a:ext>
          </a:extLst>
        </xdr:cNvPr>
        <xdr:cNvSpPr>
          <a:spLocks noChangeShapeType="1"/>
        </xdr:cNvSpPr>
      </xdr:nvSpPr>
      <xdr:spPr bwMode="auto">
        <a:xfrm>
          <a:off x="2095500" y="104775"/>
          <a:ext cx="0" cy="2047875"/>
        </a:xfrm>
        <a:prstGeom prst="line">
          <a:avLst/>
        </a:prstGeom>
        <a:noFill/>
        <a:ln>
          <a:noFill/>
        </a:ln>
        <a:effectLst>
          <a:prstShdw prst="shdw17" dist="17961" dir="27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editAs="oneCell">
    <xdr:from>
      <xdr:col>5</xdr:col>
      <xdr:colOff>457200</xdr:colOff>
      <xdr:row>10</xdr:row>
      <xdr:rowOff>209550</xdr:rowOff>
    </xdr:from>
    <xdr:to>
      <xdr:col>8</xdr:col>
      <xdr:colOff>247650</xdr:colOff>
      <xdr:row>12</xdr:row>
      <xdr:rowOff>76200</xdr:rowOff>
    </xdr:to>
    <xdr:sp macro="" textlink="">
      <xdr:nvSpPr>
        <xdr:cNvPr id="273417" name="AutoShape 9">
          <a:hlinkClick xmlns:r="http://schemas.openxmlformats.org/officeDocument/2006/relationships" r:id="rId2"/>
          <a:extLst>
            <a:ext uri="{FF2B5EF4-FFF2-40B4-BE49-F238E27FC236}">
              <a16:creationId xmlns:a16="http://schemas.microsoft.com/office/drawing/2014/main" id="{00000000-0008-0000-0000-0000092C0400}"/>
            </a:ext>
          </a:extLst>
        </xdr:cNvPr>
        <xdr:cNvSpPr>
          <a:spLocks noChangeArrowheads="1"/>
        </xdr:cNvSpPr>
      </xdr:nvSpPr>
      <xdr:spPr bwMode="auto">
        <a:xfrm>
          <a:off x="3857625" y="2343150"/>
          <a:ext cx="2162175" cy="295275"/>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Juntas Procesadas</a:t>
          </a:r>
        </a:p>
      </xdr:txBody>
    </xdr:sp>
    <xdr:clientData/>
  </xdr:twoCellAnchor>
  <xdr:twoCellAnchor>
    <xdr:from>
      <xdr:col>2</xdr:col>
      <xdr:colOff>0</xdr:colOff>
      <xdr:row>10</xdr:row>
      <xdr:rowOff>200025</xdr:rowOff>
    </xdr:from>
    <xdr:to>
      <xdr:col>4</xdr:col>
      <xdr:colOff>504825</xdr:colOff>
      <xdr:row>12</xdr:row>
      <xdr:rowOff>19050</xdr:rowOff>
    </xdr:to>
    <xdr:sp macro="" textlink="">
      <xdr:nvSpPr>
        <xdr:cNvPr id="273418" name="AutoShape 10">
          <a:hlinkClick xmlns:r="http://schemas.openxmlformats.org/officeDocument/2006/relationships" r:id="rId3"/>
          <a:extLst>
            <a:ext uri="{FF2B5EF4-FFF2-40B4-BE49-F238E27FC236}">
              <a16:creationId xmlns:a16="http://schemas.microsoft.com/office/drawing/2014/main" id="{00000000-0008-0000-0000-00000A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xdr:from>
      <xdr:col>1</xdr:col>
      <xdr:colOff>533400</xdr:colOff>
      <xdr:row>9</xdr:row>
      <xdr:rowOff>66675</xdr:rowOff>
    </xdr:from>
    <xdr:to>
      <xdr:col>5</xdr:col>
      <xdr:colOff>152400</xdr:colOff>
      <xdr:row>10</xdr:row>
      <xdr:rowOff>66675</xdr:rowOff>
    </xdr:to>
    <xdr:sp macro="" textlink="">
      <xdr:nvSpPr>
        <xdr:cNvPr id="273422" name="Text Box 14">
          <a:extLst>
            <a:ext uri="{FF2B5EF4-FFF2-40B4-BE49-F238E27FC236}">
              <a16:creationId xmlns:a16="http://schemas.microsoft.com/office/drawing/2014/main" id="{00000000-0008-0000-0000-00000E2C0400}"/>
            </a:ext>
          </a:extLst>
        </xdr:cNvPr>
        <xdr:cNvSpPr txBox="1">
          <a:spLocks noChangeArrowheads="1"/>
        </xdr:cNvSpPr>
      </xdr:nvSpPr>
      <xdr:spPr bwMode="auto">
        <a:xfrm>
          <a:off x="771525" y="2038350"/>
          <a:ext cx="2781300" cy="219075"/>
        </a:xfrm>
        <a:prstGeom prst="rect">
          <a:avLst/>
        </a:prstGeom>
        <a:solidFill>
          <a:srgbClr xmlns:mc="http://schemas.openxmlformats.org/markup-compatibility/2006" xmlns:a14="http://schemas.microsoft.com/office/drawing/2010/main" val="FF00FF" mc:Ignorable="a14" a14:legacySpreadsheetColorIndex="14"/>
        </a:solidFill>
        <a:ln>
          <a:noFill/>
        </a:ln>
        <a:effectLst>
          <a:prstShdw prst="shdw17" dist="17961" dir="2700000">
            <a:srgbClr xmlns:mc="http://schemas.openxmlformats.org/markup-compatibility/2006" xmlns:a14="http://schemas.microsoft.com/office/drawing/2010/main" val="990099" mc:Ignorable="a14" a14:legacySpreadsheetColorIndex="14">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Resultados de Calidad</a:t>
          </a:r>
        </a:p>
      </xdr:txBody>
    </xdr:sp>
    <xdr:clientData/>
  </xdr:twoCellAnchor>
  <xdr:twoCellAnchor>
    <xdr:from>
      <xdr:col>8</xdr:col>
      <xdr:colOff>552450</xdr:colOff>
      <xdr:row>9</xdr:row>
      <xdr:rowOff>76200</xdr:rowOff>
    </xdr:from>
    <xdr:to>
      <xdr:col>12</xdr:col>
      <xdr:colOff>76200</xdr:colOff>
      <xdr:row>10</xdr:row>
      <xdr:rowOff>76200</xdr:rowOff>
    </xdr:to>
    <xdr:sp macro="" textlink="">
      <xdr:nvSpPr>
        <xdr:cNvPr id="273423" name="Text Box 15">
          <a:extLst>
            <a:ext uri="{FF2B5EF4-FFF2-40B4-BE49-F238E27FC236}">
              <a16:creationId xmlns:a16="http://schemas.microsoft.com/office/drawing/2014/main" id="{00000000-0008-0000-0000-00000F2C0400}"/>
            </a:ext>
          </a:extLst>
        </xdr:cNvPr>
        <xdr:cNvSpPr txBox="1">
          <a:spLocks noChangeArrowheads="1"/>
        </xdr:cNvSpPr>
      </xdr:nvSpPr>
      <xdr:spPr bwMode="auto">
        <a:xfrm>
          <a:off x="6324600" y="2047875"/>
          <a:ext cx="2781300" cy="219075"/>
        </a:xfrm>
        <a:prstGeom prst="rect">
          <a:avLst/>
        </a:prstGeom>
        <a:solidFill>
          <a:srgbClr xmlns:mc="http://schemas.openxmlformats.org/markup-compatibility/2006" xmlns:a14="http://schemas.microsoft.com/office/drawing/2010/main" val="FFFFFF" mc:Ignorable="a14" a14:legacySpreadsheetColorIndex="9"/>
        </a:solidFill>
        <a:ln>
          <a:noFill/>
        </a:ln>
        <a:effectLst>
          <a:prstShdw prst="shdw18" dist="17961" dir="13500000">
            <a:srgbClr xmlns:mc="http://schemas.openxmlformats.org/markup-compatibility/2006" xmlns:a14="http://schemas.microsoft.com/office/drawing/2010/main" val="999999" mc:Ignorable="a14" a14:legacySpreadsheetColorIndex="9">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0" anchor="t" upright="1"/>
        <a:lstStyle/>
        <a:p>
          <a:pPr algn="ctr" rtl="0">
            <a:defRPr sz="1000"/>
          </a:pPr>
          <a:r>
            <a:rPr lang="es-ES" sz="1200" b="0" i="0" u="none" strike="noStrike" baseline="0">
              <a:solidFill>
                <a:srgbClr val="0000CC"/>
              </a:solidFill>
              <a:latin typeface="Arial Rounded MT Bold"/>
            </a:rPr>
            <a:t>Información Util</a:t>
          </a:r>
        </a:p>
      </xdr:txBody>
    </xdr:sp>
    <xdr:clientData/>
  </xdr:twoCellAnchor>
  <xdr:twoCellAnchor>
    <xdr:from>
      <xdr:col>5</xdr:col>
      <xdr:colOff>152400</xdr:colOff>
      <xdr:row>9</xdr:row>
      <xdr:rowOff>76200</xdr:rowOff>
    </xdr:from>
    <xdr:to>
      <xdr:col>8</xdr:col>
      <xdr:colOff>561975</xdr:colOff>
      <xdr:row>10</xdr:row>
      <xdr:rowOff>76200</xdr:rowOff>
    </xdr:to>
    <xdr:sp macro="" textlink="">
      <xdr:nvSpPr>
        <xdr:cNvPr id="273424" name="Text Box 16">
          <a:extLst>
            <a:ext uri="{FF2B5EF4-FFF2-40B4-BE49-F238E27FC236}">
              <a16:creationId xmlns:a16="http://schemas.microsoft.com/office/drawing/2014/main" id="{00000000-0008-0000-0000-0000102C0400}"/>
            </a:ext>
          </a:extLst>
        </xdr:cNvPr>
        <xdr:cNvSpPr txBox="1">
          <a:spLocks noChangeArrowheads="1"/>
        </xdr:cNvSpPr>
      </xdr:nvSpPr>
      <xdr:spPr bwMode="auto">
        <a:xfrm>
          <a:off x="3552825" y="2047875"/>
          <a:ext cx="2781300" cy="219075"/>
        </a:xfrm>
        <a:prstGeom prst="rect">
          <a:avLst/>
        </a:prstGeom>
        <a:solidFill>
          <a:srgbClr xmlns:mc="http://schemas.openxmlformats.org/markup-compatibility/2006" xmlns:a14="http://schemas.microsoft.com/office/drawing/2010/main" val="33CC33" mc:Ignorable="a14" a14:legacySpreadsheetColorIndex="41"/>
        </a:solidFill>
        <a:ln>
          <a:noFill/>
        </a:ln>
        <a:effectLst>
          <a:prstShdw prst="shdw18" dist="17961" dir="13500000">
            <a:srgbClr xmlns:mc="http://schemas.openxmlformats.org/markup-compatibility/2006" xmlns:a14="http://schemas.microsoft.com/office/drawing/2010/main" val="1F7A1F" mc:Ignorable="a14" a14:legacySpreadsheetColorIndex="4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Productividad</a:t>
          </a:r>
        </a:p>
      </xdr:txBody>
    </xdr:sp>
    <xdr:clientData/>
  </xdr:twoCellAnchor>
  <xdr:twoCellAnchor>
    <xdr:from>
      <xdr:col>1</xdr:col>
      <xdr:colOff>495300</xdr:colOff>
      <xdr:row>8</xdr:row>
      <xdr:rowOff>0</xdr:rowOff>
    </xdr:from>
    <xdr:to>
      <xdr:col>15</xdr:col>
      <xdr:colOff>171450</xdr:colOff>
      <xdr:row>9</xdr:row>
      <xdr:rowOff>47625</xdr:rowOff>
    </xdr:to>
    <xdr:sp macro="" textlink="">
      <xdr:nvSpPr>
        <xdr:cNvPr id="273425" name="AutoShape 17">
          <a:extLst>
            <a:ext uri="{FF2B5EF4-FFF2-40B4-BE49-F238E27FC236}">
              <a16:creationId xmlns:a16="http://schemas.microsoft.com/office/drawing/2014/main" id="{00000000-0008-0000-0000-0000112C0400}"/>
            </a:ext>
          </a:extLst>
        </xdr:cNvPr>
        <xdr:cNvSpPr>
          <a:spLocks noChangeArrowheads="1"/>
        </xdr:cNvSpPr>
      </xdr:nvSpPr>
      <xdr:spPr bwMode="auto">
        <a:xfrm>
          <a:off x="733425" y="1752600"/>
          <a:ext cx="10839450" cy="266700"/>
        </a:xfrm>
        <a:prstGeom prst="roundRect">
          <a:avLst>
            <a:gd name="adj" fmla="val 16667"/>
          </a:avLst>
        </a:prstGeom>
        <a:solidFill>
          <a:srgbClr xmlns:mc="http://schemas.openxmlformats.org/markup-compatibility/2006" xmlns:a14="http://schemas.microsoft.com/office/drawing/2010/main" val="DDDDDD" mc:Ignorable="a14" a14:legacySpreadsheetColorIndex="22"/>
        </a:solidFill>
        <a:ln>
          <a:noFill/>
        </a:ln>
        <a:effectLst>
          <a:prstShdw prst="shdw17" dist="12700" dir="162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round/>
              <a:headEnd/>
              <a:tailEnd/>
            </a14:hiddenLine>
          </a:ext>
          <a:ext uri="{53640926-AAD7-44D8-BBD7-CCE9431645EC}">
            <a14:shadowObscured xmlns:a14="http://schemas.microsoft.com/office/drawing/2010/main" val="1"/>
          </a:ext>
        </a:extLst>
      </xdr:spPr>
      <xdr:txBody>
        <a:bodyPr vertOverflow="clip" wrap="square" lIns="45720" tIns="32004" rIns="45720" bIns="0" anchor="t" upright="1"/>
        <a:lstStyle/>
        <a:p>
          <a:pPr algn="ctr" rtl="0">
            <a:defRPr sz="1000"/>
          </a:pPr>
          <a:r>
            <a:rPr lang="es-ES" sz="1600" b="0" i="0" u="none" strike="noStrike" baseline="0">
              <a:solidFill>
                <a:srgbClr val="000000"/>
              </a:solidFill>
              <a:latin typeface="Copperplate Gothic Bold"/>
            </a:rPr>
            <a:t>Seleccione la opción a consultar y/o Actualizar</a:t>
          </a:r>
        </a:p>
      </xdr:txBody>
    </xdr:sp>
    <xdr:clientData/>
  </xdr:twoCellAnchor>
  <xdr:twoCellAnchor>
    <xdr:from>
      <xdr:col>12</xdr:col>
      <xdr:colOff>85725</xdr:colOff>
      <xdr:row>9</xdr:row>
      <xdr:rowOff>66675</xdr:rowOff>
    </xdr:from>
    <xdr:to>
      <xdr:col>15</xdr:col>
      <xdr:colOff>485775</xdr:colOff>
      <xdr:row>10</xdr:row>
      <xdr:rowOff>104775</xdr:rowOff>
    </xdr:to>
    <xdr:sp macro="" textlink="">
      <xdr:nvSpPr>
        <xdr:cNvPr id="273426" name="Text Box 18">
          <a:extLst>
            <a:ext uri="{FF2B5EF4-FFF2-40B4-BE49-F238E27FC236}">
              <a16:creationId xmlns:a16="http://schemas.microsoft.com/office/drawing/2014/main" id="{00000000-0008-0000-0000-0000122C0400}"/>
            </a:ext>
          </a:extLst>
        </xdr:cNvPr>
        <xdr:cNvSpPr txBox="1">
          <a:spLocks noChangeArrowheads="1"/>
        </xdr:cNvSpPr>
      </xdr:nvSpPr>
      <xdr:spPr bwMode="auto">
        <a:xfrm>
          <a:off x="9115425" y="2038350"/>
          <a:ext cx="2771775" cy="257175"/>
        </a:xfrm>
        <a:prstGeom prst="rect">
          <a:avLst/>
        </a:prstGeom>
        <a:solidFill>
          <a:srgbClr xmlns:mc="http://schemas.openxmlformats.org/markup-compatibility/2006" xmlns:a14="http://schemas.microsoft.com/office/drawing/2010/main" val="0066CC" mc:Ignorable="a14" a14:legacySpreadsheetColorIndex="61"/>
        </a:solidFill>
        <a:ln>
          <a:noFill/>
        </a:ln>
        <a:effectLst>
          <a:prstShdw prst="shdw18" dist="17961" dir="13500000">
            <a:srgbClr xmlns:mc="http://schemas.openxmlformats.org/markup-compatibility/2006" xmlns:a14="http://schemas.microsoft.com/office/drawing/2010/main" val="003D7A" mc:Ignorable="a14" a14:legacySpreadsheetColorIndex="6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0" i="0" u="none" strike="noStrike" baseline="0">
              <a:solidFill>
                <a:srgbClr val="FFFFFF"/>
              </a:solidFill>
              <a:latin typeface="Arial Rounded MT Bold"/>
            </a:rPr>
            <a:t>Graficos Generales</a:t>
          </a:r>
        </a:p>
      </xdr:txBody>
    </xdr:sp>
    <xdr:clientData/>
  </xdr:twoCellAnchor>
  <xdr:twoCellAnchor>
    <xdr:from>
      <xdr:col>1</xdr:col>
      <xdr:colOff>514350</xdr:colOff>
      <xdr:row>15</xdr:row>
      <xdr:rowOff>114300</xdr:rowOff>
    </xdr:from>
    <xdr:to>
      <xdr:col>5</xdr:col>
      <xdr:colOff>133350</xdr:colOff>
      <xdr:row>15</xdr:row>
      <xdr:rowOff>114300</xdr:rowOff>
    </xdr:to>
    <xdr:sp macro="" textlink="">
      <xdr:nvSpPr>
        <xdr:cNvPr id="274213" name="Line 19">
          <a:extLst>
            <a:ext uri="{FF2B5EF4-FFF2-40B4-BE49-F238E27FC236}">
              <a16:creationId xmlns:a16="http://schemas.microsoft.com/office/drawing/2014/main" id="{00000000-0008-0000-0000-0000252F0400}"/>
            </a:ext>
          </a:extLst>
        </xdr:cNvPr>
        <xdr:cNvSpPr>
          <a:spLocks noChangeShapeType="1"/>
        </xdr:cNvSpPr>
      </xdr:nvSpPr>
      <xdr:spPr bwMode="auto">
        <a:xfrm>
          <a:off x="752475" y="3333750"/>
          <a:ext cx="2781300"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xdr:col>
      <xdr:colOff>523875</xdr:colOff>
      <xdr:row>14</xdr:row>
      <xdr:rowOff>85725</xdr:rowOff>
    </xdr:from>
    <xdr:to>
      <xdr:col>5</xdr:col>
      <xdr:colOff>133350</xdr:colOff>
      <xdr:row>14</xdr:row>
      <xdr:rowOff>85725</xdr:rowOff>
    </xdr:to>
    <xdr:sp macro="" textlink="">
      <xdr:nvSpPr>
        <xdr:cNvPr id="274215" name="Line 21">
          <a:extLst>
            <a:ext uri="{FF2B5EF4-FFF2-40B4-BE49-F238E27FC236}">
              <a16:creationId xmlns:a16="http://schemas.microsoft.com/office/drawing/2014/main" id="{00000000-0008-0000-0000-0000272F0400}"/>
            </a:ext>
          </a:extLst>
        </xdr:cNvPr>
        <xdr:cNvSpPr>
          <a:spLocks noChangeShapeType="1"/>
        </xdr:cNvSpPr>
      </xdr:nvSpPr>
      <xdr:spPr bwMode="auto">
        <a:xfrm>
          <a:off x="762000" y="3086100"/>
          <a:ext cx="2771775"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15</xdr:col>
      <xdr:colOff>180975</xdr:colOff>
      <xdr:row>8</xdr:row>
      <xdr:rowOff>19050</xdr:rowOff>
    </xdr:from>
    <xdr:to>
      <xdr:col>15</xdr:col>
      <xdr:colOff>457200</xdr:colOff>
      <xdr:row>9</xdr:row>
      <xdr:rowOff>57150</xdr:rowOff>
    </xdr:to>
    <xdr:pic>
      <xdr:nvPicPr>
        <xdr:cNvPr id="274216" name="Picture 22">
          <a:extLst>
            <a:ext uri="{FF2B5EF4-FFF2-40B4-BE49-F238E27FC236}">
              <a16:creationId xmlns:a16="http://schemas.microsoft.com/office/drawing/2014/main" id="{00000000-0008-0000-0000-0000282F04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13869" t="29697" r="84326" b="68050"/>
        <a:stretch>
          <a:fillRect/>
        </a:stretch>
      </xdr:blipFill>
      <xdr:spPr bwMode="auto">
        <a:xfrm>
          <a:off x="11582400" y="1771650"/>
          <a:ext cx="276225" cy="257175"/>
        </a:xfrm>
        <a:prstGeom prst="rect">
          <a:avLst/>
        </a:prstGeom>
        <a:noFill/>
        <a:ln>
          <a:noFill/>
        </a:ln>
        <a:effectLst/>
        <a:extLst>
          <a:ext uri="{909E8E84-426E-40DD-AFC4-6F175D3DCCD1}">
            <a14:hiddenFill xmlns:a14="http://schemas.microsoft.com/office/drawing/2010/main">
              <a:solidFill>
                <a:srgbClr val="BBE0E3"/>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xdr:col>
      <xdr:colOff>11206</xdr:colOff>
      <xdr:row>14</xdr:row>
      <xdr:rowOff>110378</xdr:rowOff>
    </xdr:from>
    <xdr:to>
      <xdr:col>4</xdr:col>
      <xdr:colOff>516031</xdr:colOff>
      <xdr:row>15</xdr:row>
      <xdr:rowOff>148479</xdr:rowOff>
    </xdr:to>
    <xdr:sp macro="" textlink="">
      <xdr:nvSpPr>
        <xdr:cNvPr id="273435" name="AutoShape 27">
          <a:hlinkClick xmlns:r="http://schemas.openxmlformats.org/officeDocument/2006/relationships" r:id="rId5"/>
          <a:extLst>
            <a:ext uri="{FF2B5EF4-FFF2-40B4-BE49-F238E27FC236}">
              <a16:creationId xmlns:a16="http://schemas.microsoft.com/office/drawing/2014/main" id="{00000000-0008-0000-0000-00001B2C0400}"/>
            </a:ext>
          </a:extLst>
        </xdr:cNvPr>
        <xdr:cNvSpPr>
          <a:spLocks noChangeArrowheads="1"/>
        </xdr:cNvSpPr>
      </xdr:nvSpPr>
      <xdr:spPr bwMode="auto">
        <a:xfrm>
          <a:off x="1042147" y="3180790"/>
          <a:ext cx="2096060" cy="262218"/>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Mediciones</a:t>
          </a:r>
        </a:p>
      </xdr:txBody>
    </xdr:sp>
    <xdr:clientData/>
  </xdr:twoCellAnchor>
  <xdr:twoCellAnchor>
    <xdr:from>
      <xdr:col>18</xdr:col>
      <xdr:colOff>95250</xdr:colOff>
      <xdr:row>7032</xdr:row>
      <xdr:rowOff>9525</xdr:rowOff>
    </xdr:from>
    <xdr:to>
      <xdr:col>22</xdr:col>
      <xdr:colOff>390525</xdr:colOff>
      <xdr:row>7044</xdr:row>
      <xdr:rowOff>47625</xdr:rowOff>
    </xdr:to>
    <xdr:graphicFrame macro="">
      <xdr:nvGraphicFramePr>
        <xdr:cNvPr id="274218" name="Gráfico 29">
          <a:extLst>
            <a:ext uri="{FF2B5EF4-FFF2-40B4-BE49-F238E27FC236}">
              <a16:creationId xmlns:a16="http://schemas.microsoft.com/office/drawing/2014/main" id="{00000000-0008-0000-0000-00002A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10</xdr:row>
      <xdr:rowOff>200025</xdr:rowOff>
    </xdr:from>
    <xdr:to>
      <xdr:col>4</xdr:col>
      <xdr:colOff>504825</xdr:colOff>
      <xdr:row>12</xdr:row>
      <xdr:rowOff>19050</xdr:rowOff>
    </xdr:to>
    <xdr:sp macro="" textlink="">
      <xdr:nvSpPr>
        <xdr:cNvPr id="273438" name="AutoShape 30">
          <a:hlinkClick xmlns:r="http://schemas.openxmlformats.org/officeDocument/2006/relationships" r:id="rId3"/>
          <a:extLst>
            <a:ext uri="{FF2B5EF4-FFF2-40B4-BE49-F238E27FC236}">
              <a16:creationId xmlns:a16="http://schemas.microsoft.com/office/drawing/2014/main" id="{00000000-0008-0000-0000-00001E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editAs="oneCell">
    <xdr:from>
      <xdr:col>2</xdr:col>
      <xdr:colOff>33618</xdr:colOff>
      <xdr:row>12</xdr:row>
      <xdr:rowOff>152400</xdr:rowOff>
    </xdr:from>
    <xdr:to>
      <xdr:col>4</xdr:col>
      <xdr:colOff>516591</xdr:colOff>
      <xdr:row>14</xdr:row>
      <xdr:rowOff>8964</xdr:rowOff>
    </xdr:to>
    <xdr:sp macro="" textlink="">
      <xdr:nvSpPr>
        <xdr:cNvPr id="28" name="AutoShape 9">
          <a:hlinkClick xmlns:r="http://schemas.openxmlformats.org/officeDocument/2006/relationships" r:id="rId7"/>
          <a:extLst>
            <a:ext uri="{FF2B5EF4-FFF2-40B4-BE49-F238E27FC236}">
              <a16:creationId xmlns:a16="http://schemas.microsoft.com/office/drawing/2014/main" id="{00000000-0008-0000-0000-00001C000000}"/>
            </a:ext>
          </a:extLst>
        </xdr:cNvPr>
        <xdr:cNvSpPr>
          <a:spLocks noChangeArrowheads="1"/>
        </xdr:cNvSpPr>
      </xdr:nvSpPr>
      <xdr:spPr bwMode="auto">
        <a:xfrm>
          <a:off x="1064559" y="2774576"/>
          <a:ext cx="2074208" cy="304800"/>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400" b="0" i="0" u="none" strike="noStrike" baseline="0">
              <a:solidFill>
                <a:srgbClr val="000000"/>
              </a:solidFill>
              <a:latin typeface="Zurich BT"/>
            </a:rPr>
            <a:t>Dureza de Temple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121707</xdr:colOff>
      <xdr:row>0</xdr:row>
      <xdr:rowOff>153457</xdr:rowOff>
    </xdr:from>
    <xdr:to>
      <xdr:col>1</xdr:col>
      <xdr:colOff>455082</xdr:colOff>
      <xdr:row>1</xdr:row>
      <xdr:rowOff>296333</xdr:rowOff>
    </xdr:to>
    <xdr:pic>
      <xdr:nvPicPr>
        <xdr:cNvPr id="2567" name="Picture 302" descr="home">
          <a:hlinkClick xmlns:r="http://schemas.openxmlformats.org/officeDocument/2006/relationships" r:id="rId1" tooltip="Regresa a la pagina principal"/>
          <a:extLst>
            <a:ext uri="{FF2B5EF4-FFF2-40B4-BE49-F238E27FC236}">
              <a16:creationId xmlns:a16="http://schemas.microsoft.com/office/drawing/2014/main" id="{00000000-0008-0000-0100-0000070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707" y="153457"/>
          <a:ext cx="873125" cy="8731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220578</xdr:colOff>
      <xdr:row>0</xdr:row>
      <xdr:rowOff>180474</xdr:rowOff>
    </xdr:from>
    <xdr:to>
      <xdr:col>3</xdr:col>
      <xdr:colOff>402165</xdr:colOff>
      <xdr:row>1</xdr:row>
      <xdr:rowOff>239184</xdr:rowOff>
    </xdr:to>
    <xdr:sp macro="[0]!MayraGomez" textlink="">
      <xdr:nvSpPr>
        <xdr:cNvPr id="3" name="Rectángulo 2">
          <a:extLst>
            <a:ext uri="{FF2B5EF4-FFF2-40B4-BE49-F238E27FC236}">
              <a16:creationId xmlns:a16="http://schemas.microsoft.com/office/drawing/2014/main" id="{00000000-0008-0000-0100-000003000000}"/>
            </a:ext>
          </a:extLst>
        </xdr:cNvPr>
        <xdr:cNvSpPr/>
      </xdr:nvSpPr>
      <xdr:spPr bwMode="auto">
        <a:xfrm>
          <a:off x="1313446" y="180474"/>
          <a:ext cx="813245" cy="790631"/>
        </a:xfrm>
        <a:prstGeom prst="rect">
          <a:avLst/>
        </a:prstGeom>
        <a:solidFill>
          <a:srgbClr val="990000"/>
        </a:solidFill>
        <a:ln w="28575">
          <a:solidFill>
            <a:sysClr val="windowText" lastClr="000000"/>
          </a:solidFill>
        </a:ln>
        <a:effectLst>
          <a:prstShdw prst="shdw18" dist="17961" dir="13500000">
            <a:srgbClr xmlns:mc="http://schemas.openxmlformats.org/markup-compatibility/2006" xmlns:a14="http://schemas.microsoft.com/office/drawing/2010/main" val="858585" mc:Ignorable="a14" a14:legacySpreadsheetColorIndex="22">
              <a:gamma/>
              <a:shade val="60000"/>
              <a:invGamma/>
            </a:srgbClr>
          </a:prstShdw>
        </a:effectLst>
        <a:scene3d>
          <a:camera prst="orthographicFront"/>
          <a:lightRig rig="threePt" dir="t"/>
        </a:scene3d>
        <a:sp3d>
          <a:bevelT w="165100" prst="coolSlant"/>
        </a:sp3d>
        <a:extLst>
          <a:ext uri="{53640926-AAD7-44D8-BBD7-CCE9431645EC}">
            <a14:shadowObscured xmlns:a14="http://schemas.microsoft.com/office/drawing/2010/main" val="1"/>
          </a:ext>
        </a:extLst>
      </xdr:spPr>
      <xdr:txBody>
        <a:bodyPr wrap="square" lIns="18288" tIns="0" rIns="0" bIns="0" rtlCol="0" anchor="ctr" upright="1"/>
        <a:lstStyle/>
        <a:p>
          <a:pPr algn="ctr">
            <a:lnSpc>
              <a:spcPct val="105000"/>
            </a:lnSpc>
            <a:spcAft>
              <a:spcPts val="800"/>
            </a:spcAft>
          </a:pPr>
          <a:r>
            <a:rPr lang="es-419" sz="1400" b="1" u="sng">
              <a:solidFill>
                <a:srgbClr val="FFFFFF"/>
              </a:solidFill>
              <a:effectLst/>
              <a:latin typeface="Calibri" panose="020F0502020204030204" pitchFamily="34" charset="0"/>
              <a:ea typeface="Calibri" panose="020F0502020204030204" pitchFamily="34" charset="0"/>
              <a:cs typeface="Arial" panose="020B0604020202020204" pitchFamily="34" charset="0"/>
            </a:rPr>
            <a:t>Exportar</a:t>
          </a:r>
          <a:endParaRPr lang="es-419" sz="1100">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twoCellAnchor editAs="oneCell">
    <xdr:from>
      <xdr:col>13</xdr:col>
      <xdr:colOff>394111</xdr:colOff>
      <xdr:row>0</xdr:row>
      <xdr:rowOff>0</xdr:rowOff>
    </xdr:from>
    <xdr:to>
      <xdr:col>21</xdr:col>
      <xdr:colOff>57801</xdr:colOff>
      <xdr:row>0</xdr:row>
      <xdr:rowOff>417455</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9147085" y="0"/>
          <a:ext cx="3736732" cy="417455"/>
        </a:xfrm>
        <a:prstGeom prst="rect">
          <a:avLst/>
        </a:prstGeom>
      </xdr:spPr>
    </xdr:pic>
    <xdr:clientData/>
  </xdr:twoCellAnchor>
  <xdr:twoCellAnchor editAs="oneCell">
    <xdr:from>
      <xdr:col>13</xdr:col>
      <xdr:colOff>400409</xdr:colOff>
      <xdr:row>0</xdr:row>
      <xdr:rowOff>435116</xdr:rowOff>
    </xdr:from>
    <xdr:to>
      <xdr:col>21</xdr:col>
      <xdr:colOff>77853</xdr:colOff>
      <xdr:row>0</xdr:row>
      <xdr:rowOff>715220</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a:stretch>
          <a:fillRect/>
        </a:stretch>
      </xdr:blipFill>
      <xdr:spPr>
        <a:xfrm>
          <a:off x="9153383" y="435116"/>
          <a:ext cx="3750486" cy="280104"/>
        </a:xfrm>
        <a:prstGeom prst="rect">
          <a:avLst/>
        </a:prstGeom>
      </xdr:spPr>
    </xdr:pic>
    <xdr:clientData/>
  </xdr:twoCellAnchor>
  <xdr:twoCellAnchor editAs="oneCell">
    <xdr:from>
      <xdr:col>0</xdr:col>
      <xdr:colOff>313764</xdr:colOff>
      <xdr:row>1942</xdr:row>
      <xdr:rowOff>112059</xdr:rowOff>
    </xdr:from>
    <xdr:to>
      <xdr:col>12</xdr:col>
      <xdr:colOff>81753</xdr:colOff>
      <xdr:row>1949</xdr:row>
      <xdr:rowOff>134472</xdr:rowOff>
    </xdr:to>
    <xdr:pic>
      <xdr:nvPicPr>
        <xdr:cNvPr id="4" name="Imagen 3"/>
        <xdr:cNvPicPr>
          <a:picLocks noChangeAspect="1"/>
        </xdr:cNvPicPr>
      </xdr:nvPicPr>
      <xdr:blipFill>
        <a:blip xmlns:r="http://schemas.openxmlformats.org/officeDocument/2006/relationships" r:embed="rId5"/>
        <a:stretch>
          <a:fillRect/>
        </a:stretch>
      </xdr:blipFill>
      <xdr:spPr>
        <a:xfrm>
          <a:off x="313764" y="370858677"/>
          <a:ext cx="7679342" cy="1277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101610</xdr:colOff>
      <xdr:row>0</xdr:row>
      <xdr:rowOff>63498</xdr:rowOff>
    </xdr:from>
    <xdr:to>
      <xdr:col>0</xdr:col>
      <xdr:colOff>997209</xdr:colOff>
      <xdr:row>2</xdr:row>
      <xdr:rowOff>50185</xdr:rowOff>
    </xdr:to>
    <xdr:pic>
      <xdr:nvPicPr>
        <xdr:cNvPr id="1053956" name="Picture 246" descr="home">
          <a:hlinkClick xmlns:r="http://schemas.openxmlformats.org/officeDocument/2006/relationships" r:id="rId1" tooltip="Regresa a la pagina principal"/>
          <a:extLst>
            <a:ext uri="{FF2B5EF4-FFF2-40B4-BE49-F238E27FC236}">
              <a16:creationId xmlns:a16="http://schemas.microsoft.com/office/drawing/2014/main" id="{00000000-0008-0000-0200-000004151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610" y="63498"/>
          <a:ext cx="897467" cy="8244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0</xdr:colOff>
      <xdr:row>4</xdr:row>
      <xdr:rowOff>0</xdr:rowOff>
    </xdr:from>
    <xdr:to>
      <xdr:col>5</xdr:col>
      <xdr:colOff>0</xdr:colOff>
      <xdr:row>4</xdr:row>
      <xdr:rowOff>0</xdr:rowOff>
    </xdr:to>
    <xdr:graphicFrame macro="">
      <xdr:nvGraphicFramePr>
        <xdr:cNvPr id="1053957" name="Gráfico 3314">
          <a:extLst>
            <a:ext uri="{FF2B5EF4-FFF2-40B4-BE49-F238E27FC236}">
              <a16:creationId xmlns:a16="http://schemas.microsoft.com/office/drawing/2014/main" id="{00000000-0008-0000-0200-00000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58" name="Gráfico 3315">
          <a:extLst>
            <a:ext uri="{FF2B5EF4-FFF2-40B4-BE49-F238E27FC236}">
              <a16:creationId xmlns:a16="http://schemas.microsoft.com/office/drawing/2014/main" id="{00000000-0008-0000-0200-00000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59" name="Gráfico 3316">
          <a:extLst>
            <a:ext uri="{FF2B5EF4-FFF2-40B4-BE49-F238E27FC236}">
              <a16:creationId xmlns:a16="http://schemas.microsoft.com/office/drawing/2014/main" id="{00000000-0008-0000-0200-00000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0" name="Gráfico 3317">
          <a:extLst>
            <a:ext uri="{FF2B5EF4-FFF2-40B4-BE49-F238E27FC236}">
              <a16:creationId xmlns:a16="http://schemas.microsoft.com/office/drawing/2014/main" id="{00000000-0008-0000-0200-00000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1" name="Gráfico 3318">
          <a:extLst>
            <a:ext uri="{FF2B5EF4-FFF2-40B4-BE49-F238E27FC236}">
              <a16:creationId xmlns:a16="http://schemas.microsoft.com/office/drawing/2014/main" id="{00000000-0008-0000-0200-00000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2" name="Gráfico 3319">
          <a:extLst>
            <a:ext uri="{FF2B5EF4-FFF2-40B4-BE49-F238E27FC236}">
              <a16:creationId xmlns:a16="http://schemas.microsoft.com/office/drawing/2014/main" id="{00000000-0008-0000-0200-00000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3" name="Gráfico 3320">
          <a:extLst>
            <a:ext uri="{FF2B5EF4-FFF2-40B4-BE49-F238E27FC236}">
              <a16:creationId xmlns:a16="http://schemas.microsoft.com/office/drawing/2014/main" id="{00000000-0008-0000-0200-00000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4" name="Gráfico 3321">
          <a:extLst>
            <a:ext uri="{FF2B5EF4-FFF2-40B4-BE49-F238E27FC236}">
              <a16:creationId xmlns:a16="http://schemas.microsoft.com/office/drawing/2014/main" id="{00000000-0008-0000-0200-00000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5" name="Gráfico 3347">
          <a:extLst>
            <a:ext uri="{FF2B5EF4-FFF2-40B4-BE49-F238E27FC236}">
              <a16:creationId xmlns:a16="http://schemas.microsoft.com/office/drawing/2014/main" id="{00000000-0008-0000-0200-00000D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6" name="Gráfico 3348">
          <a:extLst>
            <a:ext uri="{FF2B5EF4-FFF2-40B4-BE49-F238E27FC236}">
              <a16:creationId xmlns:a16="http://schemas.microsoft.com/office/drawing/2014/main" id="{00000000-0008-0000-0200-00000E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7" name="Gráfico 3349">
          <a:extLst>
            <a:ext uri="{FF2B5EF4-FFF2-40B4-BE49-F238E27FC236}">
              <a16:creationId xmlns:a16="http://schemas.microsoft.com/office/drawing/2014/main" id="{00000000-0008-0000-0200-00000F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8" name="Gráfico 3350">
          <a:extLst>
            <a:ext uri="{FF2B5EF4-FFF2-40B4-BE49-F238E27FC236}">
              <a16:creationId xmlns:a16="http://schemas.microsoft.com/office/drawing/2014/main" id="{00000000-0008-0000-0200-000010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9" name="Gráfico 3351">
          <a:extLst>
            <a:ext uri="{FF2B5EF4-FFF2-40B4-BE49-F238E27FC236}">
              <a16:creationId xmlns:a16="http://schemas.microsoft.com/office/drawing/2014/main" id="{00000000-0008-0000-0200-000011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0" name="Gráfico 3352">
          <a:extLst>
            <a:ext uri="{FF2B5EF4-FFF2-40B4-BE49-F238E27FC236}">
              <a16:creationId xmlns:a16="http://schemas.microsoft.com/office/drawing/2014/main" id="{00000000-0008-0000-0200-000012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1" name="Gráfico 3353">
          <a:extLst>
            <a:ext uri="{FF2B5EF4-FFF2-40B4-BE49-F238E27FC236}">
              <a16:creationId xmlns:a16="http://schemas.microsoft.com/office/drawing/2014/main" id="{00000000-0008-0000-0200-000013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2" name="Gráfico 3354">
          <a:extLst>
            <a:ext uri="{FF2B5EF4-FFF2-40B4-BE49-F238E27FC236}">
              <a16:creationId xmlns:a16="http://schemas.microsoft.com/office/drawing/2014/main" id="{00000000-0008-0000-0200-000014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3" name="Gráfico 3540">
          <a:extLst>
            <a:ext uri="{FF2B5EF4-FFF2-40B4-BE49-F238E27FC236}">
              <a16:creationId xmlns:a16="http://schemas.microsoft.com/office/drawing/2014/main" id="{00000000-0008-0000-0200-00001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4" name="Gráfico 3541">
          <a:extLst>
            <a:ext uri="{FF2B5EF4-FFF2-40B4-BE49-F238E27FC236}">
              <a16:creationId xmlns:a16="http://schemas.microsoft.com/office/drawing/2014/main" id="{00000000-0008-0000-0200-00001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5" name="Gráfico 3542">
          <a:extLst>
            <a:ext uri="{FF2B5EF4-FFF2-40B4-BE49-F238E27FC236}">
              <a16:creationId xmlns:a16="http://schemas.microsoft.com/office/drawing/2014/main" id="{00000000-0008-0000-0200-00001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6" name="Gráfico 3543">
          <a:extLst>
            <a:ext uri="{FF2B5EF4-FFF2-40B4-BE49-F238E27FC236}">
              <a16:creationId xmlns:a16="http://schemas.microsoft.com/office/drawing/2014/main" id="{00000000-0008-0000-0200-00001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7" name="Gráfico 3544">
          <a:extLst>
            <a:ext uri="{FF2B5EF4-FFF2-40B4-BE49-F238E27FC236}">
              <a16:creationId xmlns:a16="http://schemas.microsoft.com/office/drawing/2014/main" id="{00000000-0008-0000-0200-00001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8" name="Gráfico 3545">
          <a:extLst>
            <a:ext uri="{FF2B5EF4-FFF2-40B4-BE49-F238E27FC236}">
              <a16:creationId xmlns:a16="http://schemas.microsoft.com/office/drawing/2014/main" id="{00000000-0008-0000-0200-00001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9" name="Gráfico 3546">
          <a:extLst>
            <a:ext uri="{FF2B5EF4-FFF2-40B4-BE49-F238E27FC236}">
              <a16:creationId xmlns:a16="http://schemas.microsoft.com/office/drawing/2014/main" id="{00000000-0008-0000-0200-00001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80" name="Gráfico 3547">
          <a:extLst>
            <a:ext uri="{FF2B5EF4-FFF2-40B4-BE49-F238E27FC236}">
              <a16:creationId xmlns:a16="http://schemas.microsoft.com/office/drawing/2014/main" id="{00000000-0008-0000-0200-00001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20de%20c&#225;lculo%20en%20Resultados%204%2012%20L8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nswfs37\Documents%20and%20Settings\ndoria\Escritorio\OPERADORES\SPC%2041250%20L80%20ENERO%2020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SPC%203%201-2%20NQ80\SPC%203%201-2%20NQ80%20FEBRERO%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3%201-2%20NQ80\SPC%203%201-2%20NQ80%20FEBRERO%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nswfs37\Documents%20and%20Settings\jmontes\Escritorio\SPC%2023190%20L80%20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5%201-2%20P110\SPC%205%201-2%20L80%20SEPTIEMBRE%202005%20SIDOR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Copia%20de%20HORAS%20EXTRA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Copia%20de%20HORAS%20EXT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Dureza Planta"/>
      <sheetName val="Brinnel Interna"/>
      <sheetName val="Centro"/>
      <sheetName val="Sur"/>
      <sheetName val="Indice"/>
      <sheetName val="Largo"/>
      <sheetName val="Acme"/>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Produccion"/>
      <sheetName val="Quimica"/>
      <sheetName val="Norte"/>
      <sheetName val="Dureza Planta"/>
      <sheetName val="Brinnel Interna"/>
      <sheetName val="Centro"/>
      <sheetName val="Sur"/>
      <sheetName val="Indice"/>
      <sheetName val="Largo"/>
      <sheetName val="PARTMAG"/>
      <sheetName val="Anill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Centro"/>
      <sheetName val="Sur"/>
      <sheetName val="TI SET"/>
      <sheetName val="Brinnel Interna"/>
      <sheetName val="Indice"/>
      <sheetName val="Largo"/>
      <sheetName val="Ac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Dureza"/>
      <sheetName val="Brinell"/>
      <sheetName val="Produccion"/>
      <sheetName val="Quimica"/>
      <sheetName val="Graficos"/>
      <sheetName val="Indice"/>
    </sheetNames>
    <sheetDataSet>
      <sheetData sheetId="0" refreshError="1"/>
      <sheetData sheetId="1" refreshError="1"/>
      <sheetData sheetId="2" refreshError="1"/>
      <sheetData sheetId="3" refreshError="1"/>
      <sheetData sheetId="4"/>
      <sheetData sheetId="5" refreshError="1"/>
      <sheetData sheetId="6"/>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theme/theme1.xml><?xml version="1.0" encoding="utf-8"?>
<a:theme xmlns:a="http://schemas.openxmlformats.org/drawingml/2006/main" name="Tema de Office">
  <a:themeElements>
    <a:clrScheme name="Tenaris TuboCaribe">
      <a:dk1>
        <a:sysClr val="windowText" lastClr="000000"/>
      </a:dk1>
      <a:lt1>
        <a:sysClr val="window" lastClr="FFFFFF"/>
      </a:lt1>
      <a:dk2>
        <a:srgbClr val="44546A"/>
      </a:dk2>
      <a:lt2>
        <a:srgbClr val="E7E6E6"/>
      </a:lt2>
      <a:accent1>
        <a:srgbClr val="CC0066"/>
      </a:accent1>
      <a:accent2>
        <a:srgbClr val="009900"/>
      </a:accent2>
      <a:accent3>
        <a:srgbClr val="000099"/>
      </a:accent3>
      <a:accent4>
        <a:srgbClr val="660066"/>
      </a:accent4>
      <a:accent5>
        <a:srgbClr val="990000"/>
      </a:accent5>
      <a:accent6>
        <a:srgbClr val="666666"/>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autoPageBreaks="0" fitToPage="1"/>
  </sheetPr>
  <dimension ref="A1:U277"/>
  <sheetViews>
    <sheetView showGridLines="0" tabSelected="1" zoomScale="85" zoomScaleNormal="100" workbookViewId="0"/>
  </sheetViews>
  <sheetFormatPr baseColWidth="10" defaultColWidth="10.625" defaultRowHeight="14.25"/>
  <cols>
    <col min="1" max="1" width="3.125" customWidth="1"/>
    <col min="2" max="10" width="10.375" customWidth="1"/>
    <col min="11" max="11" width="11.625" customWidth="1"/>
    <col min="12" max="16" width="10.375" customWidth="1"/>
    <col min="17" max="17" width="11.5" customWidth="1"/>
    <col min="18" max="18" width="2.5" customWidth="1"/>
  </cols>
  <sheetData>
    <row r="1" spans="1:21" s="4" customFormat="1" ht="17.45" customHeight="1">
      <c r="A1" s="32"/>
      <c r="B1" s="33"/>
      <c r="C1" s="33"/>
      <c r="D1" s="33"/>
      <c r="E1" s="32"/>
      <c r="F1" s="32"/>
      <c r="G1" s="32"/>
      <c r="H1" s="32"/>
      <c r="I1" s="32"/>
      <c r="J1" s="32"/>
      <c r="K1" s="32"/>
      <c r="L1" s="32"/>
      <c r="M1" s="32"/>
      <c r="N1" s="32"/>
      <c r="O1" s="32"/>
      <c r="P1" s="32"/>
      <c r="Q1" s="32"/>
      <c r="R1" s="32"/>
      <c r="S1" s="32"/>
      <c r="T1" s="32"/>
      <c r="U1" s="34"/>
    </row>
    <row r="2" spans="1:21" s="4" customFormat="1" ht="17.45" customHeight="1">
      <c r="A2" s="35"/>
      <c r="B2" s="83"/>
      <c r="C2" s="84"/>
      <c r="D2" s="84"/>
      <c r="E2" s="85"/>
      <c r="F2" s="85"/>
      <c r="G2" s="85"/>
      <c r="H2" s="85"/>
      <c r="I2" s="85"/>
      <c r="J2" s="85"/>
      <c r="K2" s="85"/>
      <c r="L2" s="85"/>
      <c r="M2" s="85"/>
      <c r="N2" s="85"/>
      <c r="O2" s="85"/>
      <c r="P2" s="85"/>
      <c r="Q2" s="86"/>
      <c r="R2" s="32"/>
      <c r="S2" s="32"/>
      <c r="T2" s="32"/>
      <c r="U2" s="34"/>
    </row>
    <row r="3" spans="1:21" s="4" customFormat="1" ht="17.45" customHeight="1">
      <c r="A3" s="35"/>
      <c r="B3" s="87"/>
      <c r="C3" s="50"/>
      <c r="D3" s="50"/>
      <c r="E3" s="49"/>
      <c r="F3" s="49"/>
      <c r="G3" s="49"/>
      <c r="H3" s="49"/>
      <c r="I3" s="49"/>
      <c r="J3" s="49"/>
      <c r="K3" s="49"/>
      <c r="L3" s="49"/>
      <c r="M3" s="49"/>
      <c r="N3" s="49"/>
      <c r="O3" s="49"/>
      <c r="P3" s="49"/>
      <c r="Q3" s="88"/>
      <c r="R3" s="32"/>
      <c r="S3" s="32"/>
      <c r="T3" s="32"/>
      <c r="U3" s="34"/>
    </row>
    <row r="4" spans="1:21" s="4" customFormat="1" ht="10.5" customHeight="1">
      <c r="A4" s="35"/>
      <c r="B4" s="87"/>
      <c r="C4" s="51"/>
      <c r="D4" s="52"/>
      <c r="E4" s="53"/>
      <c r="F4" s="53"/>
      <c r="G4" s="53"/>
      <c r="H4" s="53"/>
      <c r="I4" s="53"/>
      <c r="J4" s="53"/>
      <c r="K4" s="53"/>
      <c r="L4" s="53"/>
      <c r="M4" s="53"/>
      <c r="N4" s="54"/>
      <c r="O4" s="49"/>
      <c r="P4" s="49"/>
      <c r="Q4" s="88"/>
      <c r="R4" s="32"/>
      <c r="S4" s="32"/>
      <c r="T4" s="32"/>
      <c r="U4" s="34"/>
    </row>
    <row r="5" spans="1:21" s="4" customFormat="1" ht="32.25" customHeight="1">
      <c r="A5" s="33"/>
      <c r="B5" s="87"/>
      <c r="C5" s="55"/>
      <c r="D5" s="55"/>
      <c r="E5" s="530" t="s">
        <v>69</v>
      </c>
      <c r="F5" s="530"/>
      <c r="G5" s="530"/>
      <c r="H5" s="530"/>
      <c r="I5" s="530"/>
      <c r="J5" s="530"/>
      <c r="K5" s="530"/>
      <c r="L5" s="530"/>
      <c r="M5" s="530"/>
      <c r="N5" s="56"/>
      <c r="O5" s="49"/>
      <c r="P5" s="49"/>
      <c r="Q5" s="88"/>
      <c r="R5" s="32"/>
      <c r="S5" s="32"/>
      <c r="T5" s="32"/>
      <c r="U5" s="34"/>
    </row>
    <row r="6" spans="1:21" s="4" customFormat="1" ht="17.45" customHeight="1">
      <c r="A6" s="35"/>
      <c r="B6" s="87"/>
      <c r="C6" s="57"/>
      <c r="D6" s="57"/>
      <c r="E6" s="58"/>
      <c r="F6" s="59"/>
      <c r="G6" s="59"/>
      <c r="H6" s="59"/>
      <c r="I6" s="59"/>
      <c r="J6" s="59"/>
      <c r="K6" s="59"/>
      <c r="L6" s="59"/>
      <c r="M6" s="59"/>
      <c r="N6" s="60"/>
      <c r="O6" s="61"/>
      <c r="P6" s="61"/>
      <c r="Q6" s="89"/>
      <c r="R6" s="32"/>
      <c r="S6" s="32"/>
      <c r="T6" s="32"/>
      <c r="U6" s="34"/>
    </row>
    <row r="7" spans="1:21" s="4" customFormat="1" ht="17.45" customHeight="1">
      <c r="A7" s="35"/>
      <c r="B7" s="90"/>
      <c r="C7" s="62"/>
      <c r="D7" s="62"/>
      <c r="E7" s="63"/>
      <c r="F7" s="63"/>
      <c r="G7" s="63"/>
      <c r="H7" s="63"/>
      <c r="I7" s="63"/>
      <c r="J7" s="63"/>
      <c r="K7" s="63"/>
      <c r="L7" s="63"/>
      <c r="M7" s="49"/>
      <c r="N7" s="61"/>
      <c r="O7" s="61"/>
      <c r="P7" s="61"/>
      <c r="Q7" s="89"/>
      <c r="R7" s="32"/>
      <c r="S7" s="32"/>
      <c r="T7" s="32"/>
      <c r="U7" s="34"/>
    </row>
    <row r="8" spans="1:21" s="4" customFormat="1" ht="17.45" customHeight="1">
      <c r="A8" s="35"/>
      <c r="B8" s="91"/>
      <c r="C8" s="64"/>
      <c r="D8" s="64"/>
      <c r="E8" s="65"/>
      <c r="F8" s="66"/>
      <c r="G8" s="66"/>
      <c r="H8" s="66"/>
      <c r="I8" s="67"/>
      <c r="J8" s="67"/>
      <c r="K8" s="67"/>
      <c r="L8" s="68"/>
      <c r="M8" s="49"/>
      <c r="N8" s="49"/>
      <c r="O8" s="61"/>
      <c r="P8" s="61"/>
      <c r="Q8" s="89"/>
      <c r="R8" s="32"/>
      <c r="S8" s="32"/>
      <c r="T8" s="32"/>
      <c r="U8" s="34"/>
    </row>
    <row r="9" spans="1:21" s="4" customFormat="1" ht="17.45" customHeight="1">
      <c r="A9" s="35"/>
      <c r="B9" s="91"/>
      <c r="C9" s="64"/>
      <c r="D9" s="69"/>
      <c r="E9" s="67"/>
      <c r="F9" s="67"/>
      <c r="G9" s="67"/>
      <c r="H9" s="67"/>
      <c r="I9" s="67"/>
      <c r="J9" s="67"/>
      <c r="K9" s="67"/>
      <c r="L9" s="68"/>
      <c r="M9" s="49"/>
      <c r="N9" s="49"/>
      <c r="O9" s="61"/>
      <c r="P9" s="49"/>
      <c r="Q9" s="88"/>
      <c r="R9" s="32"/>
      <c r="S9" s="32"/>
      <c r="T9" s="32"/>
      <c r="U9" s="34"/>
    </row>
    <row r="10" spans="1:21" s="4" customFormat="1" ht="17.45" customHeight="1">
      <c r="A10" s="35"/>
      <c r="B10" s="91"/>
      <c r="C10" s="64"/>
      <c r="D10" s="70"/>
      <c r="E10" s="71"/>
      <c r="F10" s="67"/>
      <c r="G10" s="67"/>
      <c r="H10" s="67"/>
      <c r="I10" s="67"/>
      <c r="J10" s="67"/>
      <c r="K10" s="67"/>
      <c r="L10" s="68"/>
      <c r="M10" s="49"/>
      <c r="N10" s="49"/>
      <c r="O10" s="61"/>
      <c r="P10" s="49"/>
      <c r="Q10" s="88"/>
      <c r="R10" s="32"/>
      <c r="S10" s="32"/>
      <c r="T10" s="32"/>
      <c r="U10" s="34"/>
    </row>
    <row r="11" spans="1:21" s="4" customFormat="1" ht="12" customHeight="1">
      <c r="A11" s="35"/>
      <c r="B11" s="91"/>
      <c r="C11" s="64"/>
      <c r="D11" s="72"/>
      <c r="E11" s="67"/>
      <c r="F11" s="67"/>
      <c r="G11" s="67"/>
      <c r="H11" s="67"/>
      <c r="I11" s="67"/>
      <c r="J11" s="67"/>
      <c r="K11" s="67"/>
      <c r="L11" s="73"/>
      <c r="M11" s="73"/>
      <c r="N11" s="73"/>
      <c r="O11" s="74"/>
      <c r="P11" s="49"/>
      <c r="Q11" s="88"/>
      <c r="R11" s="32"/>
      <c r="S11" s="32"/>
      <c r="T11" s="32"/>
      <c r="U11" s="34"/>
    </row>
    <row r="12" spans="1:21" s="4" customFormat="1" ht="17.45" customHeight="1">
      <c r="A12" s="35"/>
      <c r="B12" s="91"/>
      <c r="C12" s="64"/>
      <c r="D12" s="64"/>
      <c r="E12" s="67"/>
      <c r="F12" s="67"/>
      <c r="G12" s="67"/>
      <c r="H12" s="67"/>
      <c r="I12" s="67"/>
      <c r="J12" s="67"/>
      <c r="K12" s="67"/>
      <c r="L12" s="75"/>
      <c r="M12" s="73"/>
      <c r="N12" s="73"/>
      <c r="O12" s="74"/>
      <c r="P12" s="76"/>
      <c r="Q12" s="88"/>
      <c r="R12" s="32"/>
      <c r="S12" s="32"/>
      <c r="T12" s="32"/>
      <c r="U12" s="34"/>
    </row>
    <row r="13" spans="1:21" s="4" customFormat="1" ht="17.25" customHeight="1">
      <c r="A13" s="35"/>
      <c r="B13" s="92"/>
      <c r="C13" s="64"/>
      <c r="D13" s="64"/>
      <c r="E13" s="77"/>
      <c r="F13" s="67"/>
      <c r="G13" s="67"/>
      <c r="H13" s="67"/>
      <c r="I13" s="67"/>
      <c r="J13" s="67"/>
      <c r="K13" s="67"/>
      <c r="L13" s="75"/>
      <c r="M13" s="73"/>
      <c r="N13" s="73"/>
      <c r="O13" s="74"/>
      <c r="P13" s="76"/>
      <c r="Q13" s="88"/>
      <c r="R13" s="32"/>
      <c r="S13" s="32"/>
      <c r="T13" s="32"/>
      <c r="U13" s="34"/>
    </row>
    <row r="14" spans="1:21" s="4" customFormat="1" ht="17.25" customHeight="1">
      <c r="A14" s="35"/>
      <c r="B14" s="92"/>
      <c r="C14" s="78"/>
      <c r="D14" s="64"/>
      <c r="E14" s="67"/>
      <c r="F14" s="67"/>
      <c r="G14" s="67"/>
      <c r="H14" s="67"/>
      <c r="I14" s="67"/>
      <c r="J14" s="67"/>
      <c r="K14" s="67"/>
      <c r="L14" s="75"/>
      <c r="M14" s="73"/>
      <c r="N14" s="73"/>
      <c r="O14" s="74"/>
      <c r="P14" s="76"/>
      <c r="Q14" s="88"/>
      <c r="R14" s="32"/>
      <c r="S14" s="32"/>
      <c r="T14" s="32"/>
      <c r="U14" s="34"/>
    </row>
    <row r="15" spans="1:21" s="4" customFormat="1" ht="17.45" customHeight="1">
      <c r="A15" s="38"/>
      <c r="B15" s="92"/>
      <c r="C15" s="64"/>
      <c r="D15" s="64"/>
      <c r="E15" s="67"/>
      <c r="F15" s="67"/>
      <c r="G15" s="67"/>
      <c r="H15" s="67"/>
      <c r="I15" s="67"/>
      <c r="J15" s="67"/>
      <c r="K15" s="67"/>
      <c r="L15" s="75"/>
      <c r="M15" s="73"/>
      <c r="N15" s="73"/>
      <c r="O15" s="74"/>
      <c r="P15" s="79"/>
      <c r="Q15" s="93"/>
      <c r="R15" s="32"/>
      <c r="S15" s="32"/>
      <c r="T15" s="32"/>
      <c r="U15" s="34"/>
    </row>
    <row r="16" spans="1:21" s="4" customFormat="1" ht="17.45" customHeight="1">
      <c r="A16" s="38"/>
      <c r="B16" s="91"/>
      <c r="C16" s="64"/>
      <c r="D16" s="64"/>
      <c r="E16" s="80"/>
      <c r="F16" s="67"/>
      <c r="G16" s="67"/>
      <c r="H16" s="67"/>
      <c r="I16" s="67"/>
      <c r="J16" s="67"/>
      <c r="K16" s="67"/>
      <c r="L16" s="75"/>
      <c r="M16" s="73"/>
      <c r="N16" s="73"/>
      <c r="O16" s="74"/>
      <c r="P16" s="79"/>
      <c r="Q16" s="93"/>
      <c r="R16" s="32"/>
      <c r="S16" s="32"/>
      <c r="T16" s="32"/>
      <c r="U16" s="34"/>
    </row>
    <row r="17" spans="1:21" s="4" customFormat="1" ht="17.45" customHeight="1">
      <c r="A17" s="38"/>
      <c r="B17" s="92"/>
      <c r="C17" s="64"/>
      <c r="D17" s="64"/>
      <c r="E17" s="67"/>
      <c r="F17" s="67"/>
      <c r="G17" s="67"/>
      <c r="H17" s="67"/>
      <c r="I17" s="67"/>
      <c r="J17" s="67"/>
      <c r="K17" s="67"/>
      <c r="L17" s="75"/>
      <c r="M17" s="73"/>
      <c r="N17" s="73"/>
      <c r="O17" s="74"/>
      <c r="P17" s="79"/>
      <c r="Q17" s="88"/>
      <c r="R17" s="32"/>
      <c r="S17" s="32"/>
      <c r="T17" s="32"/>
      <c r="U17" s="34"/>
    </row>
    <row r="18" spans="1:21" s="4" customFormat="1" ht="17.25" customHeight="1">
      <c r="A18" s="38"/>
      <c r="B18" s="92"/>
      <c r="C18" s="64"/>
      <c r="D18" s="64"/>
      <c r="E18" s="67"/>
      <c r="F18" s="67"/>
      <c r="G18" s="67"/>
      <c r="H18" s="67"/>
      <c r="I18" s="67"/>
      <c r="J18" s="67"/>
      <c r="K18" s="67"/>
      <c r="L18" s="75"/>
      <c r="M18" s="73"/>
      <c r="N18" s="73"/>
      <c r="O18" s="74"/>
      <c r="P18" s="79"/>
      <c r="Q18" s="88"/>
      <c r="R18" s="32"/>
      <c r="S18" s="32"/>
      <c r="T18" s="32"/>
      <c r="U18" s="34"/>
    </row>
    <row r="19" spans="1:21" s="4" customFormat="1" ht="17.45" customHeight="1">
      <c r="A19" s="38"/>
      <c r="B19" s="91"/>
      <c r="C19" s="64"/>
      <c r="D19" s="64"/>
      <c r="E19" s="67"/>
      <c r="F19" s="67"/>
      <c r="G19" s="67"/>
      <c r="H19" s="67"/>
      <c r="I19" s="67"/>
      <c r="J19" s="67"/>
      <c r="K19" s="67"/>
      <c r="L19" s="81"/>
      <c r="M19" s="73"/>
      <c r="N19" s="73"/>
      <c r="O19" s="74"/>
      <c r="P19" s="79"/>
      <c r="Q19" s="93"/>
      <c r="R19" s="32"/>
      <c r="S19" s="32"/>
      <c r="T19" s="32"/>
      <c r="U19" s="34"/>
    </row>
    <row r="20" spans="1:21" s="4" customFormat="1" ht="17.45" customHeight="1">
      <c r="A20" s="38"/>
      <c r="B20" s="91"/>
      <c r="C20" s="64"/>
      <c r="D20" s="64"/>
      <c r="E20" s="67"/>
      <c r="F20" s="67"/>
      <c r="G20" s="67"/>
      <c r="H20" s="67"/>
      <c r="I20" s="67"/>
      <c r="J20" s="67"/>
      <c r="K20" s="67"/>
      <c r="L20" s="81"/>
      <c r="M20" s="73"/>
      <c r="N20" s="73"/>
      <c r="O20" s="74"/>
      <c r="P20" s="82"/>
      <c r="Q20" s="94"/>
      <c r="R20" s="32"/>
      <c r="S20" s="32"/>
      <c r="T20" s="32"/>
      <c r="U20" s="34"/>
    </row>
    <row r="21" spans="1:21" s="4" customFormat="1" ht="17.45" customHeight="1">
      <c r="A21" s="38"/>
      <c r="B21" s="95"/>
      <c r="C21" s="96"/>
      <c r="D21" s="96"/>
      <c r="E21" s="97"/>
      <c r="F21" s="97"/>
      <c r="G21" s="97"/>
      <c r="H21" s="97"/>
      <c r="I21" s="97"/>
      <c r="J21" s="97"/>
      <c r="K21" s="97"/>
      <c r="L21" s="98"/>
      <c r="M21" s="99"/>
      <c r="N21" s="99"/>
      <c r="O21" s="100"/>
      <c r="P21" s="101"/>
      <c r="Q21" s="102"/>
      <c r="R21" s="32"/>
      <c r="S21" s="32"/>
      <c r="T21" s="32"/>
      <c r="U21" s="34"/>
    </row>
    <row r="22" spans="1:21" s="4" customFormat="1" ht="17.45" customHeight="1">
      <c r="A22" s="38"/>
      <c r="B22" s="43"/>
      <c r="C22" s="44"/>
      <c r="D22" s="44"/>
      <c r="E22" s="45"/>
      <c r="F22" s="36"/>
      <c r="G22" s="36"/>
      <c r="H22" s="36"/>
      <c r="I22" s="36"/>
      <c r="J22" s="36"/>
      <c r="K22" s="36"/>
      <c r="L22" s="39"/>
      <c r="M22" s="37"/>
      <c r="N22" s="37"/>
      <c r="O22" s="42"/>
      <c r="P22" s="40"/>
      <c r="Q22" s="41"/>
      <c r="R22" s="32"/>
      <c r="S22" s="32"/>
      <c r="T22" s="32"/>
      <c r="U22" s="34"/>
    </row>
    <row r="23" spans="1:21" s="4" customFormat="1" ht="15" customHeight="1">
      <c r="A23" s="46"/>
      <c r="B23" s="47"/>
      <c r="C23" s="47"/>
      <c r="D23" s="47"/>
      <c r="E23" s="47"/>
      <c r="F23" s="47"/>
      <c r="G23" s="47"/>
      <c r="H23" s="47"/>
      <c r="I23" s="47"/>
      <c r="J23" s="47"/>
      <c r="K23" s="47"/>
      <c r="L23" s="47"/>
      <c r="M23" s="47"/>
      <c r="N23" s="47"/>
      <c r="O23" s="47"/>
      <c r="P23" s="47"/>
      <c r="Q23" s="47"/>
      <c r="R23" s="46"/>
      <c r="S23" s="47"/>
      <c r="T23" s="47"/>
      <c r="U23" s="47"/>
    </row>
    <row r="24" spans="1:21" s="4" customFormat="1" ht="15" customHeight="1">
      <c r="A24" s="46"/>
      <c r="B24" s="47"/>
      <c r="C24" s="47"/>
      <c r="D24" s="47"/>
      <c r="E24" s="47"/>
      <c r="F24" s="47"/>
      <c r="G24" s="47"/>
      <c r="H24" s="47"/>
      <c r="I24" s="47"/>
      <c r="J24" s="47"/>
      <c r="K24" s="47"/>
      <c r="L24" s="47"/>
      <c r="M24" s="47"/>
      <c r="N24" s="47"/>
      <c r="O24" s="47"/>
      <c r="P24" s="47"/>
      <c r="Q24" s="47"/>
      <c r="R24" s="46"/>
      <c r="S24" s="47"/>
      <c r="T24" s="47"/>
      <c r="U24" s="47"/>
    </row>
    <row r="25" spans="1:21" s="4" customFormat="1" ht="15" customHeight="1">
      <c r="A25" s="46"/>
      <c r="B25" s="47"/>
      <c r="C25" s="47"/>
      <c r="D25" s="47"/>
      <c r="E25" s="47"/>
      <c r="F25" s="47"/>
      <c r="G25" s="47"/>
      <c r="H25" s="47"/>
      <c r="I25" s="47"/>
      <c r="J25" s="47"/>
      <c r="K25" s="47"/>
      <c r="L25" s="47"/>
      <c r="M25" s="47"/>
      <c r="N25" s="47"/>
      <c r="O25" s="47"/>
      <c r="P25" s="47"/>
      <c r="Q25" s="47"/>
      <c r="R25" s="46"/>
      <c r="S25" s="47"/>
      <c r="T25" s="47"/>
      <c r="U25" s="47"/>
    </row>
    <row r="26" spans="1:21">
      <c r="A26" s="46"/>
      <c r="B26" s="47"/>
      <c r="C26" s="47"/>
      <c r="D26" s="47"/>
      <c r="E26" s="47"/>
      <c r="F26" s="47"/>
      <c r="G26" s="47"/>
      <c r="H26" s="47"/>
      <c r="I26" s="47"/>
      <c r="J26" s="47"/>
      <c r="K26" s="47"/>
      <c r="L26" s="47"/>
      <c r="M26" s="47"/>
      <c r="N26" s="47"/>
      <c r="O26" s="47"/>
      <c r="P26" s="47"/>
      <c r="Q26" s="47"/>
      <c r="R26" s="46"/>
      <c r="S26" s="47"/>
      <c r="T26" s="47"/>
      <c r="U26" s="48"/>
    </row>
    <row r="27" spans="1:21">
      <c r="A27" s="46"/>
      <c r="B27" s="47"/>
      <c r="C27" s="47"/>
      <c r="D27" s="47"/>
      <c r="E27" s="47"/>
      <c r="F27" s="47"/>
      <c r="G27" s="47"/>
      <c r="H27" s="47"/>
      <c r="I27" s="47"/>
      <c r="J27" s="47"/>
      <c r="K27" s="47"/>
      <c r="L27" s="47"/>
      <c r="M27" s="47"/>
      <c r="N27" s="47"/>
      <c r="O27" s="47"/>
      <c r="P27" s="47"/>
      <c r="Q27" s="47"/>
      <c r="R27" s="46"/>
      <c r="S27" s="47"/>
      <c r="T27" s="47"/>
      <c r="U27" s="48"/>
    </row>
    <row r="28" spans="1:21">
      <c r="A28" s="6"/>
      <c r="B28" s="7"/>
      <c r="C28" s="7"/>
      <c r="D28" s="7"/>
      <c r="E28" s="7"/>
      <c r="F28" s="7"/>
      <c r="G28" s="7"/>
      <c r="H28" s="7"/>
      <c r="I28" s="7"/>
      <c r="J28" s="7"/>
      <c r="K28" s="7"/>
      <c r="L28" s="7"/>
      <c r="M28" s="7"/>
      <c r="N28" s="7"/>
      <c r="O28" s="7"/>
      <c r="P28" s="7"/>
      <c r="Q28" s="7"/>
      <c r="R28" s="6"/>
      <c r="S28" s="7"/>
      <c r="T28" s="7"/>
    </row>
    <row r="71" spans="2:2">
      <c r="B71" s="8" t="s">
        <v>24</v>
      </c>
    </row>
    <row r="72" spans="2:2">
      <c r="B72" s="9" t="s">
        <v>26</v>
      </c>
    </row>
    <row r="73" spans="2:2">
      <c r="B73" s="10" t="s">
        <v>30</v>
      </c>
    </row>
    <row r="74" spans="2:2">
      <c r="B74" s="11"/>
    </row>
    <row r="76" spans="2:2">
      <c r="B76" s="8" t="s">
        <v>24</v>
      </c>
    </row>
    <row r="77" spans="2:2">
      <c r="B77" s="9" t="s">
        <v>27</v>
      </c>
    </row>
    <row r="78" spans="2:2">
      <c r="B78" s="10" t="s">
        <v>31</v>
      </c>
    </row>
    <row r="79" spans="2:2">
      <c r="B79" s="11"/>
    </row>
    <row r="81" spans="2:2">
      <c r="B81" s="8" t="s">
        <v>32</v>
      </c>
    </row>
    <row r="82" spans="2:2">
      <c r="B82" s="9" t="s">
        <v>21</v>
      </c>
    </row>
    <row r="83" spans="2:2">
      <c r="B83" s="10" t="s">
        <v>28</v>
      </c>
    </row>
    <row r="84" spans="2:2">
      <c r="B84" s="10" t="s">
        <v>33</v>
      </c>
    </row>
    <row r="85" spans="2:2">
      <c r="B85" s="10" t="s">
        <v>34</v>
      </c>
    </row>
    <row r="86" spans="2:2">
      <c r="B86" s="10" t="s">
        <v>35</v>
      </c>
    </row>
    <row r="87" spans="2:2">
      <c r="B87" s="11" t="s">
        <v>36</v>
      </c>
    </row>
    <row r="88" spans="2:2">
      <c r="B88" s="2"/>
    </row>
    <row r="89" spans="2:2">
      <c r="B89" s="8" t="s">
        <v>37</v>
      </c>
    </row>
    <row r="90" spans="2:2">
      <c r="B90" s="12">
        <v>23</v>
      </c>
    </row>
    <row r="91" spans="2:2">
      <c r="B91" s="13">
        <v>27</v>
      </c>
    </row>
    <row r="92" spans="2:2">
      <c r="B92" s="13">
        <v>31</v>
      </c>
    </row>
    <row r="93" spans="2:2">
      <c r="B93" s="13">
        <v>41</v>
      </c>
    </row>
    <row r="94" spans="2:2">
      <c r="B94" s="14" t="s">
        <v>38</v>
      </c>
    </row>
    <row r="95" spans="2:2">
      <c r="B95" s="14" t="s">
        <v>39</v>
      </c>
    </row>
    <row r="96" spans="2:2">
      <c r="B96" s="14" t="s">
        <v>29</v>
      </c>
    </row>
    <row r="97" spans="2:2">
      <c r="B97" s="15" t="s">
        <v>40</v>
      </c>
    </row>
    <row r="98" spans="2:2">
      <c r="B98" s="2"/>
    </row>
    <row r="99" spans="2:2">
      <c r="B99" s="8" t="s">
        <v>25</v>
      </c>
    </row>
    <row r="100" spans="2:2">
      <c r="B100" s="16">
        <v>190</v>
      </c>
    </row>
    <row r="101" spans="2:2">
      <c r="B101" s="17">
        <v>217</v>
      </c>
    </row>
    <row r="102" spans="2:2">
      <c r="B102" s="17">
        <v>250</v>
      </c>
    </row>
    <row r="103" spans="2:2">
      <c r="B103" s="17">
        <v>254</v>
      </c>
    </row>
    <row r="104" spans="2:2">
      <c r="B104" s="17">
        <v>271</v>
      </c>
    </row>
    <row r="105" spans="2:2">
      <c r="B105" s="17">
        <v>304</v>
      </c>
    </row>
    <row r="106" spans="2:2">
      <c r="B106" s="17">
        <v>317</v>
      </c>
    </row>
    <row r="107" spans="2:2">
      <c r="B107" s="17">
        <v>362</v>
      </c>
    </row>
    <row r="108" spans="2:2">
      <c r="B108" s="18"/>
    </row>
    <row r="109" spans="2:2">
      <c r="B109" s="2"/>
    </row>
    <row r="110" spans="2:2">
      <c r="B110" s="8" t="s">
        <v>41</v>
      </c>
    </row>
    <row r="111" spans="2:2">
      <c r="B111" s="9" t="s">
        <v>42</v>
      </c>
    </row>
    <row r="112" spans="2:2">
      <c r="B112" s="10" t="s">
        <v>43</v>
      </c>
    </row>
    <row r="113" spans="2:2">
      <c r="B113" s="10" t="s">
        <v>44</v>
      </c>
    </row>
    <row r="114" spans="2:2">
      <c r="B114" s="11" t="s">
        <v>15</v>
      </c>
    </row>
    <row r="250" spans="6:7">
      <c r="G250" t="s">
        <v>45</v>
      </c>
    </row>
    <row r="252" spans="6:7">
      <c r="F252">
        <v>0</v>
      </c>
      <c r="G252" t="s">
        <v>46</v>
      </c>
    </row>
    <row r="256" spans="6:7">
      <c r="F256">
        <v>0</v>
      </c>
    </row>
    <row r="262" spans="5:6">
      <c r="F262">
        <v>0</v>
      </c>
    </row>
    <row r="270" spans="5:6">
      <c r="E270" t="s">
        <v>47</v>
      </c>
    </row>
    <row r="271" spans="5:6">
      <c r="E271" t="s">
        <v>48</v>
      </c>
    </row>
    <row r="272" spans="5:6">
      <c r="E272" t="s">
        <v>48</v>
      </c>
    </row>
    <row r="274" spans="5:5">
      <c r="E274" t="s">
        <v>49</v>
      </c>
    </row>
    <row r="275" spans="5:5">
      <c r="E275" t="s">
        <v>50</v>
      </c>
    </row>
    <row r="276" spans="5:5">
      <c r="E276" t="s">
        <v>51</v>
      </c>
    </row>
    <row r="277" spans="5:5">
      <c r="E277" t="s">
        <v>48</v>
      </c>
    </row>
  </sheetData>
  <sheetProtection selectLockedCells="1"/>
  <mergeCells count="1">
    <mergeCell ref="E5:M5"/>
  </mergeCells>
  <phoneticPr fontId="0" type="noConversion"/>
  <printOptions horizontalCentered="1" verticalCentered="1"/>
  <pageMargins left="0.75" right="0.75" top="1" bottom="1" header="0" footer="0"/>
  <pageSetup scale="49" orientation="landscape" horizontalDpi="4294967294" verticalDpi="72"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autoPageBreaks="0"/>
  </sheetPr>
  <dimension ref="A1:AP3083"/>
  <sheetViews>
    <sheetView zoomScale="85" zoomScaleNormal="85" workbookViewId="0">
      <pane xSplit="13" ySplit="4" topLeftCell="N1917" activePane="bottomRight" state="frozen"/>
      <selection pane="topRight" activeCell="N1" sqref="N1"/>
      <selection pane="bottomLeft" activeCell="A5" sqref="A5"/>
      <selection pane="bottomRight" activeCell="S1941" sqref="S1941"/>
    </sheetView>
  </sheetViews>
  <sheetFormatPr baseColWidth="10" defaultColWidth="10.625" defaultRowHeight="14.25" customHeight="1"/>
  <cols>
    <col min="1" max="1" width="7.875" customWidth="1"/>
    <col min="2" max="2" width="7.25" style="2" customWidth="1"/>
    <col min="3" max="3" width="8.25" style="2" customWidth="1"/>
    <col min="4" max="4" width="5.625" bestFit="1" customWidth="1"/>
    <col min="5" max="5" width="11.5" customWidth="1"/>
    <col min="6" max="6" width="11.375" customWidth="1"/>
    <col min="7" max="7" width="7.5" customWidth="1"/>
    <col min="8" max="8" width="8" customWidth="1"/>
    <col min="9" max="9" width="9.75" customWidth="1"/>
    <col min="10" max="10" width="7.75" customWidth="1"/>
    <col min="11" max="12" width="9.625" customWidth="1"/>
    <col min="13" max="13" width="11.625" customWidth="1"/>
    <col min="14" max="14" width="7.375" style="2" customWidth="1"/>
    <col min="15" max="23" width="6.625" style="2" customWidth="1"/>
    <col min="24" max="25" width="6.75" customWidth="1"/>
    <col min="26" max="26" width="9.875" bestFit="1" customWidth="1"/>
    <col min="27" max="27" width="5.625" customWidth="1"/>
    <col min="28" max="29" width="9.125" customWidth="1"/>
    <col min="30" max="31" width="6.875" customWidth="1"/>
    <col min="32" max="34" width="5.625" customWidth="1"/>
    <col min="35" max="35" width="8.625" customWidth="1"/>
    <col min="36" max="41" width="5.625" customWidth="1"/>
    <col min="42" max="42" width="7.625" customWidth="1"/>
  </cols>
  <sheetData>
    <row r="1" spans="1:42" ht="57.75" customHeight="1" thickBot="1">
      <c r="A1" s="48" t="s">
        <v>0</v>
      </c>
      <c r="B1" s="485"/>
      <c r="C1" s="485"/>
      <c r="D1" s="48"/>
      <c r="E1" s="508" t="s">
        <v>18</v>
      </c>
      <c r="F1" s="508"/>
      <c r="G1" s="508"/>
      <c r="H1" s="508"/>
      <c r="I1" s="508"/>
      <c r="J1" s="508"/>
      <c r="K1" s="547" t="s">
        <v>886</v>
      </c>
      <c r="L1" s="548"/>
      <c r="M1" s="549"/>
      <c r="N1" s="490"/>
      <c r="O1" s="491"/>
      <c r="P1" s="531"/>
      <c r="Q1" s="531"/>
      <c r="R1" s="531"/>
      <c r="S1" s="531"/>
      <c r="T1" s="531"/>
      <c r="U1" s="531"/>
      <c r="V1" s="531"/>
      <c r="W1" s="531"/>
      <c r="X1" s="48"/>
      <c r="Y1" s="48"/>
      <c r="Z1" s="48"/>
      <c r="AA1" s="48"/>
      <c r="AB1" s="48"/>
      <c r="AC1" s="48"/>
      <c r="AD1" s="48"/>
      <c r="AE1" s="48"/>
      <c r="AF1" s="48"/>
      <c r="AG1" s="48"/>
      <c r="AH1" s="48"/>
      <c r="AI1" s="218"/>
      <c r="AJ1" s="219"/>
      <c r="AK1" s="384"/>
      <c r="AL1" s="384"/>
      <c r="AM1" s="384"/>
      <c r="AN1" s="384"/>
      <c r="AO1" s="48"/>
      <c r="AP1" s="48"/>
    </row>
    <row r="2" spans="1:42" ht="24.75" customHeight="1" thickBot="1">
      <c r="A2" s="48"/>
      <c r="B2" s="485"/>
      <c r="C2" s="485"/>
      <c r="D2" s="48"/>
      <c r="E2" s="552" t="s">
        <v>19</v>
      </c>
      <c r="F2" s="552"/>
      <c r="G2" s="552"/>
      <c r="H2" s="552"/>
      <c r="I2" s="552"/>
      <c r="J2" s="508"/>
      <c r="K2" s="548"/>
      <c r="L2" s="548"/>
      <c r="M2" s="549"/>
      <c r="N2" s="553" t="s">
        <v>71</v>
      </c>
      <c r="O2" s="554"/>
      <c r="P2" s="543" t="s">
        <v>809</v>
      </c>
      <c r="Q2" s="543"/>
      <c r="R2" s="543"/>
      <c r="S2" s="543"/>
      <c r="T2" s="543"/>
      <c r="U2" s="555"/>
      <c r="V2" s="542" t="s">
        <v>71</v>
      </c>
      <c r="W2" s="543"/>
      <c r="X2" s="537" t="s">
        <v>75</v>
      </c>
      <c r="Y2" s="538"/>
      <c r="Z2" s="538"/>
      <c r="AA2" s="538"/>
      <c r="AB2" s="539" t="s">
        <v>76</v>
      </c>
      <c r="AC2" s="539"/>
      <c r="AD2" s="540" t="s">
        <v>77</v>
      </c>
      <c r="AE2" s="540"/>
      <c r="AF2" s="540"/>
      <c r="AG2" s="540"/>
      <c r="AH2" s="541"/>
      <c r="AI2" s="404" t="s">
        <v>4</v>
      </c>
      <c r="AJ2" s="404"/>
      <c r="AK2" s="404" t="s">
        <v>68</v>
      </c>
      <c r="AL2" s="404"/>
      <c r="AM2" s="404"/>
      <c r="AN2" s="404"/>
      <c r="AO2" s="404"/>
      <c r="AP2" s="404"/>
    </row>
    <row r="3" spans="1:42" ht="16.5" customHeight="1">
      <c r="A3" s="48"/>
      <c r="B3" s="485"/>
      <c r="C3" s="485"/>
      <c r="D3" s="48"/>
      <c r="E3" s="546" t="s">
        <v>820</v>
      </c>
      <c r="F3" s="546"/>
      <c r="G3" s="546"/>
      <c r="H3" s="546"/>
      <c r="I3" s="546"/>
      <c r="J3" s="509"/>
      <c r="K3" s="550"/>
      <c r="L3" s="550"/>
      <c r="M3" s="551"/>
      <c r="N3" s="558" t="s">
        <v>810</v>
      </c>
      <c r="O3" s="559"/>
      <c r="P3" s="556" t="s">
        <v>811</v>
      </c>
      <c r="Q3" s="557"/>
      <c r="R3" s="556" t="s">
        <v>812</v>
      </c>
      <c r="S3" s="557"/>
      <c r="T3" s="535" t="s">
        <v>813</v>
      </c>
      <c r="U3" s="536"/>
      <c r="V3" s="544" t="s">
        <v>814</v>
      </c>
      <c r="W3" s="545"/>
      <c r="X3" s="533" t="s">
        <v>78</v>
      </c>
      <c r="Y3" s="534"/>
      <c r="Z3" s="385" t="s">
        <v>79</v>
      </c>
      <c r="AA3" s="385" t="s">
        <v>80</v>
      </c>
      <c r="AB3" s="386" t="s">
        <v>81</v>
      </c>
      <c r="AC3" s="386" t="s">
        <v>82</v>
      </c>
      <c r="AD3" s="532" t="s">
        <v>83</v>
      </c>
      <c r="AE3" s="532"/>
      <c r="AF3" s="532" t="s">
        <v>79</v>
      </c>
      <c r="AG3" s="532"/>
      <c r="AH3" s="387" t="s">
        <v>80</v>
      </c>
      <c r="AI3" s="405" t="s">
        <v>70</v>
      </c>
      <c r="AJ3" s="405"/>
      <c r="AK3" s="406" t="s">
        <v>66</v>
      </c>
      <c r="AL3" s="406"/>
      <c r="AM3" s="406" t="s">
        <v>67</v>
      </c>
      <c r="AN3" s="406"/>
      <c r="AO3" s="407" t="s">
        <v>70</v>
      </c>
      <c r="AP3" s="407"/>
    </row>
    <row r="4" spans="1:42" ht="30" customHeight="1">
      <c r="A4" s="388" t="s">
        <v>24</v>
      </c>
      <c r="B4" s="388" t="s">
        <v>815</v>
      </c>
      <c r="C4" s="388" t="s">
        <v>816</v>
      </c>
      <c r="D4" s="388" t="s">
        <v>20</v>
      </c>
      <c r="E4" s="388" t="s">
        <v>2</v>
      </c>
      <c r="F4" s="388" t="s">
        <v>817</v>
      </c>
      <c r="G4" s="388" t="s">
        <v>7</v>
      </c>
      <c r="H4" s="388" t="s">
        <v>53</v>
      </c>
      <c r="I4" s="388" t="s">
        <v>57</v>
      </c>
      <c r="J4" s="388" t="s">
        <v>818</v>
      </c>
      <c r="K4" s="388" t="s">
        <v>22</v>
      </c>
      <c r="L4" s="388" t="s">
        <v>23</v>
      </c>
      <c r="M4" s="388" t="s">
        <v>819</v>
      </c>
      <c r="N4" s="389" t="s">
        <v>17</v>
      </c>
      <c r="O4" s="389" t="s">
        <v>3</v>
      </c>
      <c r="P4" s="389" t="s">
        <v>17</v>
      </c>
      <c r="Q4" s="389" t="s">
        <v>3</v>
      </c>
      <c r="R4" s="389" t="s">
        <v>17</v>
      </c>
      <c r="S4" s="389" t="s">
        <v>3</v>
      </c>
      <c r="T4" s="389" t="s">
        <v>17</v>
      </c>
      <c r="U4" s="389" t="s">
        <v>3</v>
      </c>
      <c r="V4" s="389" t="s">
        <v>17</v>
      </c>
      <c r="W4" s="389" t="s">
        <v>3</v>
      </c>
      <c r="X4" s="390" t="s">
        <v>84</v>
      </c>
      <c r="Y4" s="390" t="s">
        <v>85</v>
      </c>
      <c r="Z4" s="390" t="s">
        <v>84</v>
      </c>
      <c r="AA4" s="390" t="s">
        <v>86</v>
      </c>
      <c r="AB4" s="391" t="s">
        <v>87</v>
      </c>
      <c r="AC4" s="391" t="s">
        <v>88</v>
      </c>
      <c r="AD4" s="392" t="s">
        <v>84</v>
      </c>
      <c r="AE4" s="392" t="s">
        <v>85</v>
      </c>
      <c r="AF4" s="392" t="s">
        <v>84</v>
      </c>
      <c r="AG4" s="392" t="s">
        <v>89</v>
      </c>
      <c r="AH4" s="392" t="s">
        <v>86</v>
      </c>
      <c r="AI4" s="408" t="s">
        <v>17</v>
      </c>
      <c r="AJ4" s="408" t="s">
        <v>3</v>
      </c>
      <c r="AK4" s="408" t="s">
        <v>17</v>
      </c>
      <c r="AL4" s="408" t="s">
        <v>3</v>
      </c>
      <c r="AM4" s="408" t="s">
        <v>17</v>
      </c>
      <c r="AN4" s="408" t="s">
        <v>3</v>
      </c>
      <c r="AO4" s="408" t="s">
        <v>17</v>
      </c>
      <c r="AP4" s="408" t="s">
        <v>3</v>
      </c>
    </row>
    <row r="5" spans="1:42" ht="15">
      <c r="A5" s="394" t="s">
        <v>821</v>
      </c>
      <c r="B5" s="401">
        <v>114.3</v>
      </c>
      <c r="C5" s="424">
        <v>6.88</v>
      </c>
      <c r="D5" s="394" t="s">
        <v>822</v>
      </c>
      <c r="E5" s="395">
        <v>42139</v>
      </c>
      <c r="F5" s="395" t="s">
        <v>91</v>
      </c>
      <c r="G5" s="396">
        <v>97</v>
      </c>
      <c r="H5" s="397">
        <v>12680</v>
      </c>
      <c r="I5" s="397">
        <v>1558801</v>
      </c>
      <c r="J5" s="397"/>
      <c r="K5" s="397">
        <v>49</v>
      </c>
      <c r="L5" s="398">
        <v>5.5</v>
      </c>
      <c r="M5" s="396">
        <v>1</v>
      </c>
      <c r="N5" s="399">
        <v>95.3</v>
      </c>
      <c r="O5" s="400">
        <v>110</v>
      </c>
      <c r="P5" s="400"/>
      <c r="Q5" s="400"/>
      <c r="R5" s="400">
        <v>97.1</v>
      </c>
      <c r="S5" s="400">
        <v>111</v>
      </c>
      <c r="T5" s="400"/>
      <c r="U5" s="400"/>
      <c r="V5" s="400">
        <v>95.8</v>
      </c>
      <c r="W5" s="400">
        <v>112.2</v>
      </c>
      <c r="X5" s="401">
        <v>880</v>
      </c>
      <c r="Y5" s="401">
        <v>780</v>
      </c>
      <c r="Z5" s="402">
        <v>930</v>
      </c>
      <c r="AA5" s="402">
        <v>60</v>
      </c>
      <c r="AB5" s="403">
        <v>0.3</v>
      </c>
      <c r="AC5" s="401">
        <v>1200</v>
      </c>
      <c r="AD5" s="401">
        <v>615</v>
      </c>
      <c r="AE5" s="401">
        <v>540</v>
      </c>
      <c r="AF5" s="401">
        <v>620</v>
      </c>
      <c r="AG5" s="401">
        <v>620</v>
      </c>
      <c r="AH5" s="402">
        <v>60</v>
      </c>
      <c r="AI5" s="400">
        <v>99.7</v>
      </c>
      <c r="AJ5" s="400">
        <v>112.8</v>
      </c>
      <c r="AK5" s="400">
        <v>97</v>
      </c>
      <c r="AL5" s="400">
        <v>112.1</v>
      </c>
      <c r="AM5" s="400">
        <v>96.5</v>
      </c>
      <c r="AN5" s="400">
        <v>112.5</v>
      </c>
      <c r="AO5" s="400">
        <v>97.9</v>
      </c>
      <c r="AP5" s="400">
        <v>111.1</v>
      </c>
    </row>
    <row r="6" spans="1:42" ht="15.75" customHeight="1">
      <c r="A6" s="394" t="s">
        <v>821</v>
      </c>
      <c r="B6" s="401">
        <v>114.3</v>
      </c>
      <c r="C6" s="424">
        <v>6.88</v>
      </c>
      <c r="D6" s="394" t="s">
        <v>822</v>
      </c>
      <c r="E6" s="395">
        <v>42139</v>
      </c>
      <c r="F6" s="395" t="s">
        <v>91</v>
      </c>
      <c r="G6" s="396">
        <v>97</v>
      </c>
      <c r="H6" s="397">
        <v>12680</v>
      </c>
      <c r="I6" s="397">
        <v>1558801</v>
      </c>
      <c r="J6" s="397"/>
      <c r="K6" s="397">
        <v>49</v>
      </c>
      <c r="L6" s="398">
        <v>5.5</v>
      </c>
      <c r="M6" s="396">
        <v>26</v>
      </c>
      <c r="N6" s="399">
        <v>94.3</v>
      </c>
      <c r="O6" s="400">
        <v>109.5</v>
      </c>
      <c r="P6" s="400"/>
      <c r="Q6" s="400"/>
      <c r="R6" s="400">
        <v>95.1</v>
      </c>
      <c r="S6" s="400">
        <v>109.7</v>
      </c>
      <c r="T6" s="400"/>
      <c r="U6" s="400"/>
      <c r="V6" s="400">
        <v>96.2</v>
      </c>
      <c r="W6" s="400">
        <v>110.9</v>
      </c>
      <c r="X6" s="401">
        <v>880</v>
      </c>
      <c r="Y6" s="401">
        <v>780</v>
      </c>
      <c r="Z6" s="402">
        <v>930</v>
      </c>
      <c r="AA6" s="402">
        <v>60</v>
      </c>
      <c r="AB6" s="403">
        <v>0.3</v>
      </c>
      <c r="AC6" s="401">
        <v>1200</v>
      </c>
      <c r="AD6" s="401">
        <v>615</v>
      </c>
      <c r="AE6" s="401">
        <v>540</v>
      </c>
      <c r="AF6" s="401">
        <v>620</v>
      </c>
      <c r="AG6" s="401">
        <v>620</v>
      </c>
      <c r="AH6" s="402">
        <v>60</v>
      </c>
      <c r="AI6" s="400">
        <v>95.6</v>
      </c>
      <c r="AJ6" s="400">
        <v>108.4</v>
      </c>
      <c r="AK6" s="400">
        <v>96.2</v>
      </c>
      <c r="AL6" s="400">
        <v>110.2</v>
      </c>
      <c r="AM6" s="400">
        <v>93.8</v>
      </c>
      <c r="AN6" s="400">
        <v>110.7</v>
      </c>
      <c r="AO6" s="400">
        <v>96.2</v>
      </c>
      <c r="AP6" s="400">
        <v>109.9</v>
      </c>
    </row>
    <row r="7" spans="1:42" ht="15">
      <c r="A7" s="394" t="s">
        <v>821</v>
      </c>
      <c r="B7" s="401">
        <v>114.3</v>
      </c>
      <c r="C7" s="424">
        <v>6.88</v>
      </c>
      <c r="D7" s="394" t="s">
        <v>822</v>
      </c>
      <c r="E7" s="395">
        <v>42139</v>
      </c>
      <c r="F7" s="395" t="s">
        <v>91</v>
      </c>
      <c r="G7" s="396">
        <v>97</v>
      </c>
      <c r="H7" s="397">
        <v>12680</v>
      </c>
      <c r="I7" s="397">
        <v>1558801</v>
      </c>
      <c r="J7" s="397"/>
      <c r="K7" s="397">
        <v>49</v>
      </c>
      <c r="L7" s="398">
        <v>5.5</v>
      </c>
      <c r="M7" s="396">
        <v>50</v>
      </c>
      <c r="N7" s="399">
        <v>97.4</v>
      </c>
      <c r="O7" s="400">
        <v>111.3</v>
      </c>
      <c r="P7" s="400"/>
      <c r="Q7" s="400"/>
      <c r="R7" s="400">
        <v>97</v>
      </c>
      <c r="S7" s="400">
        <v>111</v>
      </c>
      <c r="T7" s="400"/>
      <c r="U7" s="400"/>
      <c r="V7" s="400">
        <v>98.7</v>
      </c>
      <c r="W7" s="400">
        <v>112.2</v>
      </c>
      <c r="X7" s="401">
        <v>880</v>
      </c>
      <c r="Y7" s="401">
        <v>780</v>
      </c>
      <c r="Z7" s="402">
        <v>930</v>
      </c>
      <c r="AA7" s="402">
        <v>60</v>
      </c>
      <c r="AB7" s="403">
        <v>0.3</v>
      </c>
      <c r="AC7" s="401">
        <v>1200</v>
      </c>
      <c r="AD7" s="401">
        <v>615</v>
      </c>
      <c r="AE7" s="401">
        <v>540</v>
      </c>
      <c r="AF7" s="401">
        <v>620</v>
      </c>
      <c r="AG7" s="401">
        <v>620</v>
      </c>
      <c r="AH7" s="402">
        <v>60</v>
      </c>
      <c r="AI7" s="400">
        <v>101.2</v>
      </c>
      <c r="AJ7" s="400">
        <v>111.8</v>
      </c>
      <c r="AK7" s="400">
        <v>97.5</v>
      </c>
      <c r="AL7" s="400">
        <v>111.3</v>
      </c>
      <c r="AM7" s="400">
        <v>96.2</v>
      </c>
      <c r="AN7" s="400">
        <v>111.7</v>
      </c>
      <c r="AO7" s="400">
        <v>101.2</v>
      </c>
      <c r="AP7" s="400">
        <v>114.1</v>
      </c>
    </row>
    <row r="8" spans="1:42" ht="15">
      <c r="A8" s="394" t="s">
        <v>821</v>
      </c>
      <c r="B8" s="401">
        <v>114.3</v>
      </c>
      <c r="C8" s="424">
        <v>6.88</v>
      </c>
      <c r="D8" s="394" t="s">
        <v>822</v>
      </c>
      <c r="E8" s="395">
        <v>42139</v>
      </c>
      <c r="F8" s="395" t="s">
        <v>91</v>
      </c>
      <c r="G8" s="396">
        <v>98</v>
      </c>
      <c r="H8" s="397">
        <v>12680</v>
      </c>
      <c r="I8" s="397">
        <v>1558801</v>
      </c>
      <c r="J8" s="397"/>
      <c r="K8" s="397">
        <v>49</v>
      </c>
      <c r="L8" s="398">
        <v>5.5</v>
      </c>
      <c r="M8" s="396">
        <v>55</v>
      </c>
      <c r="N8" s="399">
        <v>97.4</v>
      </c>
      <c r="O8" s="400">
        <v>112</v>
      </c>
      <c r="P8" s="400"/>
      <c r="Q8" s="400"/>
      <c r="R8" s="400">
        <v>96.6</v>
      </c>
      <c r="S8" s="400">
        <v>112</v>
      </c>
      <c r="T8" s="400"/>
      <c r="U8" s="400"/>
      <c r="V8" s="400">
        <v>99.4</v>
      </c>
      <c r="W8" s="400">
        <v>112.1</v>
      </c>
      <c r="X8" s="401">
        <v>880</v>
      </c>
      <c r="Y8" s="401">
        <v>780</v>
      </c>
      <c r="Z8" s="402">
        <v>930</v>
      </c>
      <c r="AA8" s="402">
        <v>60</v>
      </c>
      <c r="AB8" s="403">
        <v>0.3</v>
      </c>
      <c r="AC8" s="401">
        <v>1200</v>
      </c>
      <c r="AD8" s="401">
        <v>615</v>
      </c>
      <c r="AE8" s="401">
        <v>540</v>
      </c>
      <c r="AF8" s="401">
        <v>620</v>
      </c>
      <c r="AG8" s="401">
        <v>620</v>
      </c>
      <c r="AH8" s="402">
        <v>60</v>
      </c>
      <c r="AI8" s="400">
        <v>97.7</v>
      </c>
      <c r="AJ8" s="400">
        <v>109.9</v>
      </c>
      <c r="AK8" s="400">
        <v>97.8</v>
      </c>
      <c r="AL8" s="400">
        <v>111.9</v>
      </c>
      <c r="AM8" s="400">
        <v>95.3</v>
      </c>
      <c r="AN8" s="400">
        <v>110.7</v>
      </c>
      <c r="AO8" s="400">
        <v>97.5</v>
      </c>
      <c r="AP8" s="400">
        <v>111.3</v>
      </c>
    </row>
    <row r="9" spans="1:42" ht="15">
      <c r="A9" s="394" t="s">
        <v>821</v>
      </c>
      <c r="B9" s="401">
        <v>114.3</v>
      </c>
      <c r="C9" s="424">
        <v>6.88</v>
      </c>
      <c r="D9" s="394" t="s">
        <v>822</v>
      </c>
      <c r="E9" s="395">
        <v>42140</v>
      </c>
      <c r="F9" s="395" t="s">
        <v>91</v>
      </c>
      <c r="G9" s="396">
        <v>99</v>
      </c>
      <c r="H9" s="397">
        <v>12680</v>
      </c>
      <c r="I9" s="397">
        <v>1558801</v>
      </c>
      <c r="J9" s="397"/>
      <c r="K9" s="397">
        <v>49</v>
      </c>
      <c r="L9" s="398">
        <v>5.5</v>
      </c>
      <c r="M9" s="396">
        <v>451</v>
      </c>
      <c r="N9" s="399">
        <v>99</v>
      </c>
      <c r="O9" s="400">
        <v>112</v>
      </c>
      <c r="P9" s="400"/>
      <c r="Q9" s="400"/>
      <c r="R9" s="400">
        <v>95.7</v>
      </c>
      <c r="S9" s="400">
        <v>112.3</v>
      </c>
      <c r="T9" s="400"/>
      <c r="U9" s="400"/>
      <c r="V9" s="400">
        <v>96.5</v>
      </c>
      <c r="W9" s="400">
        <v>113</v>
      </c>
      <c r="X9" s="401">
        <v>870</v>
      </c>
      <c r="Y9" s="401">
        <v>770</v>
      </c>
      <c r="Z9" s="402">
        <v>930</v>
      </c>
      <c r="AA9" s="402">
        <v>60</v>
      </c>
      <c r="AB9" s="403">
        <v>0.3</v>
      </c>
      <c r="AC9" s="401">
        <v>1200</v>
      </c>
      <c r="AD9" s="401">
        <v>615</v>
      </c>
      <c r="AE9" s="401">
        <v>540</v>
      </c>
      <c r="AF9" s="401">
        <v>620</v>
      </c>
      <c r="AG9" s="401">
        <v>620</v>
      </c>
      <c r="AH9" s="402">
        <v>60</v>
      </c>
      <c r="AI9" s="400">
        <v>99.7</v>
      </c>
      <c r="AJ9" s="400">
        <v>112.9</v>
      </c>
      <c r="AK9" s="400">
        <v>95.5</v>
      </c>
      <c r="AL9" s="400">
        <v>112.1</v>
      </c>
      <c r="AM9" s="400">
        <v>97.6</v>
      </c>
      <c r="AN9" s="400">
        <v>110.9</v>
      </c>
      <c r="AO9" s="400">
        <v>100.4</v>
      </c>
      <c r="AP9" s="400">
        <v>112.1</v>
      </c>
    </row>
    <row r="10" spans="1:42" ht="15">
      <c r="A10" s="394" t="s">
        <v>821</v>
      </c>
      <c r="B10" s="401">
        <v>114.3</v>
      </c>
      <c r="C10" s="424">
        <v>6.88</v>
      </c>
      <c r="D10" s="394" t="s">
        <v>822</v>
      </c>
      <c r="E10" s="395">
        <v>42140</v>
      </c>
      <c r="F10" s="395" t="s">
        <v>91</v>
      </c>
      <c r="G10" s="396">
        <v>100</v>
      </c>
      <c r="H10" s="397">
        <v>12680</v>
      </c>
      <c r="I10" s="397">
        <v>1558801</v>
      </c>
      <c r="J10" s="397"/>
      <c r="K10" s="397">
        <v>49</v>
      </c>
      <c r="L10" s="398">
        <v>5.5</v>
      </c>
      <c r="M10" s="396">
        <v>861</v>
      </c>
      <c r="N10" s="399">
        <v>95.6</v>
      </c>
      <c r="O10" s="400">
        <v>110.5</v>
      </c>
      <c r="P10" s="400"/>
      <c r="Q10" s="400"/>
      <c r="R10" s="400">
        <v>97.5</v>
      </c>
      <c r="S10" s="400">
        <v>111.3</v>
      </c>
      <c r="T10" s="400"/>
      <c r="U10" s="400"/>
      <c r="V10" s="400">
        <v>98.4</v>
      </c>
      <c r="W10" s="400">
        <v>111.6</v>
      </c>
      <c r="X10" s="401">
        <v>870</v>
      </c>
      <c r="Y10" s="401">
        <v>770</v>
      </c>
      <c r="Z10" s="402">
        <v>930</v>
      </c>
      <c r="AA10" s="402">
        <v>60</v>
      </c>
      <c r="AB10" s="403">
        <v>0.3</v>
      </c>
      <c r="AC10" s="401">
        <v>1200</v>
      </c>
      <c r="AD10" s="401">
        <v>615</v>
      </c>
      <c r="AE10" s="401">
        <v>540</v>
      </c>
      <c r="AF10" s="401">
        <v>620</v>
      </c>
      <c r="AG10" s="401">
        <v>620</v>
      </c>
      <c r="AH10" s="402">
        <v>60</v>
      </c>
      <c r="AI10" s="400">
        <v>100.4</v>
      </c>
      <c r="AJ10" s="400">
        <v>113.4</v>
      </c>
      <c r="AK10" s="400">
        <v>92.6</v>
      </c>
      <c r="AL10" s="400">
        <v>111.5</v>
      </c>
      <c r="AM10" s="400">
        <v>96.6</v>
      </c>
      <c r="AN10" s="400">
        <v>109.9</v>
      </c>
      <c r="AO10" s="400">
        <v>100.2</v>
      </c>
      <c r="AP10" s="400">
        <v>113.2</v>
      </c>
    </row>
    <row r="11" spans="1:42" ht="15">
      <c r="A11" s="394" t="s">
        <v>821</v>
      </c>
      <c r="B11" s="401">
        <v>114.3</v>
      </c>
      <c r="C11" s="424">
        <v>6.88</v>
      </c>
      <c r="D11" s="394" t="s">
        <v>822</v>
      </c>
      <c r="E11" s="395">
        <v>42143</v>
      </c>
      <c r="F11" s="395" t="s">
        <v>91</v>
      </c>
      <c r="G11" s="409">
        <v>101</v>
      </c>
      <c r="H11" s="410">
        <v>12680</v>
      </c>
      <c r="I11" s="410">
        <v>1558801</v>
      </c>
      <c r="J11" s="484"/>
      <c r="K11" s="410">
        <v>49</v>
      </c>
      <c r="L11" s="411">
        <v>5.5</v>
      </c>
      <c r="M11" s="409">
        <v>915</v>
      </c>
      <c r="N11" s="399">
        <v>98.3</v>
      </c>
      <c r="O11" s="400">
        <v>112.7</v>
      </c>
      <c r="P11" s="400"/>
      <c r="Q11" s="400"/>
      <c r="R11" s="400">
        <v>95.5</v>
      </c>
      <c r="S11" s="400">
        <v>111.9</v>
      </c>
      <c r="T11" s="400"/>
      <c r="U11" s="400"/>
      <c r="V11" s="400">
        <v>98.4</v>
      </c>
      <c r="W11" s="400">
        <v>112.8</v>
      </c>
      <c r="X11" s="401">
        <v>870</v>
      </c>
      <c r="Y11" s="401">
        <v>770</v>
      </c>
      <c r="Z11" s="402">
        <v>930</v>
      </c>
      <c r="AA11" s="402">
        <v>60</v>
      </c>
      <c r="AB11" s="402">
        <v>0.32</v>
      </c>
      <c r="AC11" s="402">
        <v>950</v>
      </c>
      <c r="AD11" s="401">
        <v>615</v>
      </c>
      <c r="AE11" s="401">
        <v>540</v>
      </c>
      <c r="AF11" s="401">
        <v>620</v>
      </c>
      <c r="AG11" s="401">
        <v>620</v>
      </c>
      <c r="AH11" s="402">
        <v>60</v>
      </c>
      <c r="AI11" s="400">
        <v>98.2</v>
      </c>
      <c r="AJ11" s="400">
        <v>110.6</v>
      </c>
      <c r="AK11" s="400">
        <v>95.4</v>
      </c>
      <c r="AL11" s="400">
        <v>112.7</v>
      </c>
      <c r="AM11" s="400">
        <v>96.6</v>
      </c>
      <c r="AN11" s="400">
        <v>113.8</v>
      </c>
      <c r="AO11" s="400">
        <v>100.8</v>
      </c>
      <c r="AP11" s="400">
        <v>111.1</v>
      </c>
    </row>
    <row r="12" spans="1:42" ht="15.75">
      <c r="A12" s="394" t="s">
        <v>821</v>
      </c>
      <c r="B12" s="401">
        <v>114.3</v>
      </c>
      <c r="C12" s="424">
        <v>6.88</v>
      </c>
      <c r="D12" s="394" t="s">
        <v>822</v>
      </c>
      <c r="E12" s="412">
        <v>42143</v>
      </c>
      <c r="F12" s="412" t="s">
        <v>98</v>
      </c>
      <c r="G12" s="413">
        <v>102</v>
      </c>
      <c r="H12" s="414">
        <v>40169</v>
      </c>
      <c r="I12" s="415">
        <v>1558801</v>
      </c>
      <c r="J12" s="415"/>
      <c r="K12" s="415"/>
      <c r="L12" s="414">
        <v>4.72</v>
      </c>
      <c r="M12" s="413">
        <v>6</v>
      </c>
      <c r="N12" s="416">
        <v>98.1</v>
      </c>
      <c r="O12" s="417">
        <v>112.6</v>
      </c>
      <c r="P12" s="417"/>
      <c r="Q12" s="417"/>
      <c r="R12" s="417">
        <v>95.8</v>
      </c>
      <c r="S12" s="417">
        <v>111.7</v>
      </c>
      <c r="T12" s="417"/>
      <c r="U12" s="417"/>
      <c r="V12" s="417">
        <v>95.6</v>
      </c>
      <c r="W12" s="417">
        <v>112.5</v>
      </c>
      <c r="X12" s="418">
        <v>870</v>
      </c>
      <c r="Y12" s="418">
        <v>770</v>
      </c>
      <c r="Z12" s="419">
        <v>930</v>
      </c>
      <c r="AA12" s="419">
        <v>60</v>
      </c>
      <c r="AB12" s="419">
        <v>0.32</v>
      </c>
      <c r="AC12" s="419">
        <v>950</v>
      </c>
      <c r="AD12" s="419">
        <v>605</v>
      </c>
      <c r="AE12" s="419">
        <v>530</v>
      </c>
      <c r="AF12" s="419">
        <v>610</v>
      </c>
      <c r="AG12" s="419">
        <v>610</v>
      </c>
      <c r="AH12" s="402">
        <v>60</v>
      </c>
      <c r="AI12" s="417">
        <v>102.1</v>
      </c>
      <c r="AJ12" s="417">
        <v>112.9</v>
      </c>
      <c r="AK12" s="417">
        <v>96.9</v>
      </c>
      <c r="AL12" s="417">
        <v>113.5</v>
      </c>
      <c r="AM12" s="417">
        <v>99.3</v>
      </c>
      <c r="AN12" s="417">
        <v>112.6</v>
      </c>
      <c r="AO12" s="417">
        <v>101.8</v>
      </c>
      <c r="AP12" s="417">
        <v>112.9</v>
      </c>
    </row>
    <row r="13" spans="1:42" ht="15.75">
      <c r="A13" s="394" t="s">
        <v>821</v>
      </c>
      <c r="B13" s="401">
        <v>114.3</v>
      </c>
      <c r="C13" s="424">
        <v>6.88</v>
      </c>
      <c r="D13" s="394" t="s">
        <v>822</v>
      </c>
      <c r="E13" s="412">
        <v>42143</v>
      </c>
      <c r="F13" s="412" t="s">
        <v>847</v>
      </c>
      <c r="G13" s="413">
        <v>103</v>
      </c>
      <c r="H13" s="414">
        <v>40179</v>
      </c>
      <c r="I13" s="415">
        <v>1558801</v>
      </c>
      <c r="J13" s="415"/>
      <c r="K13" s="415"/>
      <c r="L13" s="420">
        <v>6.1</v>
      </c>
      <c r="M13" s="413">
        <v>5</v>
      </c>
      <c r="N13" s="416">
        <v>95.3</v>
      </c>
      <c r="O13" s="417">
        <v>110</v>
      </c>
      <c r="P13" s="417"/>
      <c r="Q13" s="417"/>
      <c r="R13" s="417">
        <v>97.5</v>
      </c>
      <c r="S13" s="417">
        <v>110.6</v>
      </c>
      <c r="T13" s="417"/>
      <c r="U13" s="417"/>
      <c r="V13" s="417">
        <v>96.3</v>
      </c>
      <c r="W13" s="417">
        <v>110.2</v>
      </c>
      <c r="X13" s="418">
        <v>870</v>
      </c>
      <c r="Y13" s="418">
        <v>770</v>
      </c>
      <c r="Z13" s="419">
        <v>930</v>
      </c>
      <c r="AA13" s="419">
        <v>60</v>
      </c>
      <c r="AB13" s="419">
        <v>0.32</v>
      </c>
      <c r="AC13" s="419">
        <v>950</v>
      </c>
      <c r="AD13" s="419">
        <v>595</v>
      </c>
      <c r="AE13" s="419">
        <v>520</v>
      </c>
      <c r="AF13" s="419">
        <v>600</v>
      </c>
      <c r="AG13" s="419">
        <v>600</v>
      </c>
      <c r="AH13" s="402">
        <v>60</v>
      </c>
      <c r="AI13" s="417">
        <v>104.1</v>
      </c>
      <c r="AJ13" s="417">
        <v>115.3</v>
      </c>
      <c r="AK13" s="417">
        <v>95.5</v>
      </c>
      <c r="AL13" s="417">
        <v>109.2</v>
      </c>
      <c r="AM13" s="417">
        <v>91.8</v>
      </c>
      <c r="AN13" s="417">
        <v>108.3</v>
      </c>
      <c r="AO13" s="417">
        <v>98.7</v>
      </c>
      <c r="AP13" s="417">
        <v>108.8</v>
      </c>
    </row>
    <row r="14" spans="1:42" ht="15.75">
      <c r="A14" s="394" t="s">
        <v>821</v>
      </c>
      <c r="B14" s="401">
        <v>114.3</v>
      </c>
      <c r="C14" s="424">
        <v>6.88</v>
      </c>
      <c r="D14" s="394" t="s">
        <v>822</v>
      </c>
      <c r="E14" s="412">
        <v>42143</v>
      </c>
      <c r="F14" s="412" t="s">
        <v>98</v>
      </c>
      <c r="G14" s="413">
        <v>104</v>
      </c>
      <c r="H14" s="414">
        <v>40167</v>
      </c>
      <c r="I14" s="415">
        <v>1558801</v>
      </c>
      <c r="J14" s="415"/>
      <c r="K14" s="415"/>
      <c r="L14" s="414">
        <v>4.5599999999999996</v>
      </c>
      <c r="M14" s="413">
        <v>5</v>
      </c>
      <c r="N14" s="416">
        <v>99.5</v>
      </c>
      <c r="O14" s="417">
        <v>111.8</v>
      </c>
      <c r="P14" s="417"/>
      <c r="Q14" s="417"/>
      <c r="R14" s="417">
        <v>97.9</v>
      </c>
      <c r="S14" s="417">
        <v>111.9</v>
      </c>
      <c r="T14" s="417"/>
      <c r="U14" s="417"/>
      <c r="V14" s="417">
        <v>97.7</v>
      </c>
      <c r="W14" s="417">
        <v>110.3</v>
      </c>
      <c r="X14" s="418">
        <v>870</v>
      </c>
      <c r="Y14" s="418">
        <v>770</v>
      </c>
      <c r="Z14" s="419">
        <v>930</v>
      </c>
      <c r="AA14" s="419">
        <v>60</v>
      </c>
      <c r="AB14" s="419">
        <v>0.32</v>
      </c>
      <c r="AC14" s="419">
        <v>950</v>
      </c>
      <c r="AD14" s="419">
        <v>605</v>
      </c>
      <c r="AE14" s="419">
        <v>530</v>
      </c>
      <c r="AF14" s="419">
        <v>610</v>
      </c>
      <c r="AG14" s="419">
        <v>610</v>
      </c>
      <c r="AH14" s="402">
        <v>60</v>
      </c>
      <c r="AI14" s="417">
        <v>104.4</v>
      </c>
      <c r="AJ14" s="417">
        <v>115.4</v>
      </c>
      <c r="AK14" s="417">
        <v>97.8</v>
      </c>
      <c r="AL14" s="417">
        <v>110.3</v>
      </c>
      <c r="AM14" s="417">
        <v>99.2</v>
      </c>
      <c r="AN14" s="417">
        <v>112.6</v>
      </c>
      <c r="AO14" s="417">
        <v>101.7</v>
      </c>
      <c r="AP14" s="417">
        <v>113.7</v>
      </c>
    </row>
    <row r="15" spans="1:42" ht="15">
      <c r="A15" s="394" t="s">
        <v>821</v>
      </c>
      <c r="B15" s="401">
        <v>114.3</v>
      </c>
      <c r="C15" s="424">
        <v>6.88</v>
      </c>
      <c r="D15" s="394" t="s">
        <v>822</v>
      </c>
      <c r="E15" s="395">
        <v>42143</v>
      </c>
      <c r="F15" s="395" t="s">
        <v>102</v>
      </c>
      <c r="G15" s="396">
        <v>105</v>
      </c>
      <c r="H15" s="397">
        <v>51251</v>
      </c>
      <c r="I15" s="397">
        <v>1551002</v>
      </c>
      <c r="J15" s="397"/>
      <c r="K15" s="397">
        <v>49</v>
      </c>
      <c r="L15" s="396">
        <v>4.26</v>
      </c>
      <c r="M15" s="396">
        <v>2</v>
      </c>
      <c r="N15" s="399">
        <v>101.2</v>
      </c>
      <c r="O15" s="400">
        <v>115.7</v>
      </c>
      <c r="P15" s="400"/>
      <c r="Q15" s="400"/>
      <c r="R15" s="400">
        <v>103.1</v>
      </c>
      <c r="S15" s="400">
        <v>117</v>
      </c>
      <c r="T15" s="400"/>
      <c r="U15" s="400"/>
      <c r="V15" s="400">
        <v>101.3</v>
      </c>
      <c r="W15" s="400">
        <v>114</v>
      </c>
      <c r="X15" s="401">
        <v>870</v>
      </c>
      <c r="Y15" s="401">
        <v>770</v>
      </c>
      <c r="Z15" s="402">
        <v>930</v>
      </c>
      <c r="AA15" s="402">
        <v>60</v>
      </c>
      <c r="AB15" s="402">
        <v>0.32</v>
      </c>
      <c r="AC15" s="402">
        <v>950</v>
      </c>
      <c r="AD15" s="402">
        <v>625</v>
      </c>
      <c r="AE15" s="402">
        <v>550</v>
      </c>
      <c r="AF15" s="402">
        <v>630</v>
      </c>
      <c r="AG15" s="402">
        <v>630</v>
      </c>
      <c r="AH15" s="402">
        <v>60</v>
      </c>
      <c r="AI15" s="400">
        <v>101.2</v>
      </c>
      <c r="AJ15" s="400">
        <v>115.7</v>
      </c>
      <c r="AK15" s="400">
        <v>99.2</v>
      </c>
      <c r="AL15" s="400">
        <v>113.2</v>
      </c>
      <c r="AM15" s="400">
        <v>98</v>
      </c>
      <c r="AN15" s="400">
        <v>114.6</v>
      </c>
      <c r="AO15" s="400">
        <v>100.5</v>
      </c>
      <c r="AP15" s="400">
        <v>111.4</v>
      </c>
    </row>
    <row r="16" spans="1:42" ht="15">
      <c r="A16" s="394" t="s">
        <v>821</v>
      </c>
      <c r="B16" s="401">
        <v>114.3</v>
      </c>
      <c r="C16" s="424">
        <v>6.88</v>
      </c>
      <c r="D16" s="394" t="s">
        <v>822</v>
      </c>
      <c r="E16" s="421">
        <v>42143</v>
      </c>
      <c r="F16" s="395" t="s">
        <v>102</v>
      </c>
      <c r="G16" s="396">
        <v>105</v>
      </c>
      <c r="H16" s="397">
        <v>51251</v>
      </c>
      <c r="I16" s="397">
        <v>1551002</v>
      </c>
      <c r="J16" s="397"/>
      <c r="K16" s="397">
        <v>49</v>
      </c>
      <c r="L16" s="396">
        <v>4.26</v>
      </c>
      <c r="M16" s="396">
        <v>80</v>
      </c>
      <c r="N16" s="399">
        <v>98.7</v>
      </c>
      <c r="O16" s="400">
        <v>113.4</v>
      </c>
      <c r="P16" s="400"/>
      <c r="Q16" s="400"/>
      <c r="R16" s="400">
        <v>101.6</v>
      </c>
      <c r="S16" s="400">
        <v>113.6</v>
      </c>
      <c r="T16" s="400"/>
      <c r="U16" s="400"/>
      <c r="V16" s="400">
        <v>101</v>
      </c>
      <c r="W16" s="400">
        <v>112.7</v>
      </c>
      <c r="X16" s="401">
        <v>870</v>
      </c>
      <c r="Y16" s="401">
        <v>770</v>
      </c>
      <c r="Z16" s="402">
        <v>930</v>
      </c>
      <c r="AA16" s="402">
        <v>60</v>
      </c>
      <c r="AB16" s="402">
        <v>0.32</v>
      </c>
      <c r="AC16" s="402">
        <v>950</v>
      </c>
      <c r="AD16" s="402">
        <v>625</v>
      </c>
      <c r="AE16" s="402">
        <v>550</v>
      </c>
      <c r="AF16" s="402">
        <v>630</v>
      </c>
      <c r="AG16" s="402">
        <v>630</v>
      </c>
      <c r="AH16" s="402">
        <v>60</v>
      </c>
      <c r="AI16" s="400">
        <v>103.2</v>
      </c>
      <c r="AJ16" s="400">
        <v>114.6</v>
      </c>
      <c r="AK16" s="400">
        <v>100.1</v>
      </c>
      <c r="AL16" s="400">
        <v>111.5</v>
      </c>
      <c r="AM16" s="400">
        <v>101</v>
      </c>
      <c r="AN16" s="400">
        <v>113.7</v>
      </c>
      <c r="AO16" s="400">
        <v>100.3</v>
      </c>
      <c r="AP16" s="400">
        <v>112.8</v>
      </c>
    </row>
    <row r="17" spans="1:42" ht="15">
      <c r="A17" s="394" t="s">
        <v>821</v>
      </c>
      <c r="B17" s="401">
        <v>114.3</v>
      </c>
      <c r="C17" s="424">
        <v>6.88</v>
      </c>
      <c r="D17" s="394" t="s">
        <v>822</v>
      </c>
      <c r="E17" s="421">
        <v>42143</v>
      </c>
      <c r="F17" s="395" t="s">
        <v>102</v>
      </c>
      <c r="G17" s="396">
        <v>105</v>
      </c>
      <c r="H17" s="397">
        <v>51251</v>
      </c>
      <c r="I17" s="397">
        <v>1551002</v>
      </c>
      <c r="J17" s="397"/>
      <c r="K17" s="397">
        <v>49</v>
      </c>
      <c r="L17" s="396">
        <v>4.26</v>
      </c>
      <c r="M17" s="396">
        <v>150</v>
      </c>
      <c r="N17" s="399">
        <v>104.1</v>
      </c>
      <c r="O17" s="400">
        <v>115.6</v>
      </c>
      <c r="P17" s="400"/>
      <c r="Q17" s="400"/>
      <c r="R17" s="400">
        <v>100.1</v>
      </c>
      <c r="S17" s="400">
        <v>112.2</v>
      </c>
      <c r="T17" s="400"/>
      <c r="U17" s="400"/>
      <c r="V17" s="400">
        <v>98.2</v>
      </c>
      <c r="W17" s="400">
        <v>109.8</v>
      </c>
      <c r="X17" s="401">
        <v>870</v>
      </c>
      <c r="Y17" s="401">
        <v>770</v>
      </c>
      <c r="Z17" s="402">
        <v>930</v>
      </c>
      <c r="AA17" s="402">
        <v>60</v>
      </c>
      <c r="AB17" s="402">
        <v>0.32</v>
      </c>
      <c r="AC17" s="402">
        <v>950</v>
      </c>
      <c r="AD17" s="402">
        <v>625</v>
      </c>
      <c r="AE17" s="402">
        <v>550</v>
      </c>
      <c r="AF17" s="402">
        <v>630</v>
      </c>
      <c r="AG17" s="402">
        <v>630</v>
      </c>
      <c r="AH17" s="402">
        <v>60</v>
      </c>
      <c r="AI17" s="400">
        <v>101.4</v>
      </c>
      <c r="AJ17" s="400">
        <v>112.4</v>
      </c>
      <c r="AK17" s="400">
        <v>98.4</v>
      </c>
      <c r="AL17" s="400">
        <v>110.9</v>
      </c>
      <c r="AM17" s="400">
        <v>99.9</v>
      </c>
      <c r="AN17" s="400">
        <v>112.2</v>
      </c>
      <c r="AO17" s="400">
        <v>98.3</v>
      </c>
      <c r="AP17" s="400">
        <v>106.4</v>
      </c>
    </row>
    <row r="18" spans="1:42" ht="15">
      <c r="A18" s="394" t="s">
        <v>821</v>
      </c>
      <c r="B18" s="401">
        <v>114.3</v>
      </c>
      <c r="C18" s="424">
        <v>6.88</v>
      </c>
      <c r="D18" s="394" t="s">
        <v>822</v>
      </c>
      <c r="E18" s="421">
        <v>42144</v>
      </c>
      <c r="F18" s="395" t="s">
        <v>102</v>
      </c>
      <c r="G18" s="396">
        <v>106</v>
      </c>
      <c r="H18" s="397">
        <v>51251</v>
      </c>
      <c r="I18" s="397">
        <v>1551002</v>
      </c>
      <c r="J18" s="397"/>
      <c r="K18" s="397">
        <v>49</v>
      </c>
      <c r="L18" s="396">
        <v>4.26</v>
      </c>
      <c r="M18" s="396">
        <v>155</v>
      </c>
      <c r="N18" s="399">
        <v>101.7</v>
      </c>
      <c r="O18" s="400">
        <v>112.7</v>
      </c>
      <c r="P18" s="400"/>
      <c r="Q18" s="400"/>
      <c r="R18" s="400">
        <v>98.3</v>
      </c>
      <c r="S18" s="400">
        <v>110</v>
      </c>
      <c r="T18" s="400"/>
      <c r="U18" s="400"/>
      <c r="V18" s="400">
        <v>101.3</v>
      </c>
      <c r="W18" s="400">
        <v>113.2</v>
      </c>
      <c r="X18" s="401">
        <v>870</v>
      </c>
      <c r="Y18" s="401">
        <v>770</v>
      </c>
      <c r="Z18" s="402">
        <v>930</v>
      </c>
      <c r="AA18" s="402">
        <v>60</v>
      </c>
      <c r="AB18" s="403">
        <v>0.3</v>
      </c>
      <c r="AC18" s="402">
        <v>1100</v>
      </c>
      <c r="AD18" s="402">
        <v>625</v>
      </c>
      <c r="AE18" s="402">
        <v>550</v>
      </c>
      <c r="AF18" s="402">
        <v>630</v>
      </c>
      <c r="AG18" s="402">
        <v>630</v>
      </c>
      <c r="AH18" s="402">
        <v>60</v>
      </c>
      <c r="AI18" s="400">
        <v>100.5</v>
      </c>
      <c r="AJ18" s="400">
        <v>111.3</v>
      </c>
      <c r="AK18" s="400">
        <v>98.9</v>
      </c>
      <c r="AL18" s="400">
        <v>110.4</v>
      </c>
      <c r="AM18" s="400">
        <v>101.6</v>
      </c>
      <c r="AN18" s="400">
        <v>113.3</v>
      </c>
      <c r="AO18" s="400">
        <v>99.4</v>
      </c>
      <c r="AP18" s="400">
        <v>111.7</v>
      </c>
    </row>
    <row r="19" spans="1:42" ht="15">
      <c r="A19" s="394" t="s">
        <v>821</v>
      </c>
      <c r="B19" s="401">
        <v>114.3</v>
      </c>
      <c r="C19" s="424">
        <v>6.88</v>
      </c>
      <c r="D19" s="394" t="s">
        <v>822</v>
      </c>
      <c r="E19" s="421">
        <v>42144</v>
      </c>
      <c r="F19" s="395" t="s">
        <v>102</v>
      </c>
      <c r="G19" s="396">
        <v>107</v>
      </c>
      <c r="H19" s="397">
        <v>51250</v>
      </c>
      <c r="I19" s="397">
        <v>1551002</v>
      </c>
      <c r="J19" s="397"/>
      <c r="K19" s="397">
        <v>49</v>
      </c>
      <c r="L19" s="396">
        <v>4.07</v>
      </c>
      <c r="M19" s="396">
        <v>7</v>
      </c>
      <c r="N19" s="399">
        <v>99.1</v>
      </c>
      <c r="O19" s="400">
        <v>112</v>
      </c>
      <c r="P19" s="400"/>
      <c r="Q19" s="400"/>
      <c r="R19" s="400">
        <v>96.9</v>
      </c>
      <c r="S19" s="400">
        <v>109.5</v>
      </c>
      <c r="T19" s="400"/>
      <c r="U19" s="400"/>
      <c r="V19" s="400">
        <v>100.3</v>
      </c>
      <c r="W19" s="400">
        <v>112.6</v>
      </c>
      <c r="X19" s="401">
        <v>870</v>
      </c>
      <c r="Y19" s="401">
        <v>770</v>
      </c>
      <c r="Z19" s="402">
        <v>930</v>
      </c>
      <c r="AA19" s="402">
        <v>60</v>
      </c>
      <c r="AB19" s="403">
        <v>0.3</v>
      </c>
      <c r="AC19" s="402">
        <v>1100</v>
      </c>
      <c r="AD19" s="402">
        <v>625</v>
      </c>
      <c r="AE19" s="402">
        <v>550</v>
      </c>
      <c r="AF19" s="402">
        <v>630</v>
      </c>
      <c r="AG19" s="402">
        <v>630</v>
      </c>
      <c r="AH19" s="402">
        <v>60</v>
      </c>
      <c r="AI19" s="400">
        <v>103.6</v>
      </c>
      <c r="AJ19" s="400">
        <v>115.7</v>
      </c>
      <c r="AK19" s="400">
        <v>100.9</v>
      </c>
      <c r="AL19" s="400">
        <v>113.6</v>
      </c>
      <c r="AM19" s="400">
        <v>101.2</v>
      </c>
      <c r="AN19" s="400">
        <v>115</v>
      </c>
      <c r="AO19" s="400">
        <v>103</v>
      </c>
      <c r="AP19" s="400">
        <v>113.1</v>
      </c>
    </row>
    <row r="20" spans="1:42" ht="15">
      <c r="A20" s="394" t="s">
        <v>821</v>
      </c>
      <c r="B20" s="401">
        <v>114.3</v>
      </c>
      <c r="C20" s="424">
        <v>6.88</v>
      </c>
      <c r="D20" s="394" t="s">
        <v>822</v>
      </c>
      <c r="E20" s="421">
        <v>42144</v>
      </c>
      <c r="F20" s="395" t="s">
        <v>102</v>
      </c>
      <c r="G20" s="396">
        <v>108</v>
      </c>
      <c r="H20" s="397">
        <v>51249</v>
      </c>
      <c r="I20" s="397">
        <v>1551002</v>
      </c>
      <c r="J20" s="397"/>
      <c r="K20" s="397">
        <v>50</v>
      </c>
      <c r="L20" s="396">
        <v>3.79</v>
      </c>
      <c r="M20" s="396">
        <v>5</v>
      </c>
      <c r="N20" s="399">
        <v>105.9</v>
      </c>
      <c r="O20" s="400">
        <v>117.6</v>
      </c>
      <c r="P20" s="400"/>
      <c r="Q20" s="400"/>
      <c r="R20" s="400">
        <v>99.7</v>
      </c>
      <c r="S20" s="400">
        <v>116</v>
      </c>
      <c r="T20" s="400"/>
      <c r="U20" s="400"/>
      <c r="V20" s="400">
        <v>96.8</v>
      </c>
      <c r="W20" s="400">
        <v>115</v>
      </c>
      <c r="X20" s="401">
        <v>870</v>
      </c>
      <c r="Y20" s="401">
        <v>770</v>
      </c>
      <c r="Z20" s="402">
        <v>930</v>
      </c>
      <c r="AA20" s="402">
        <v>60</v>
      </c>
      <c r="AB20" s="403">
        <v>0.3</v>
      </c>
      <c r="AC20" s="402">
        <v>1100</v>
      </c>
      <c r="AD20" s="402">
        <v>625</v>
      </c>
      <c r="AE20" s="402">
        <v>550</v>
      </c>
      <c r="AF20" s="402">
        <v>630</v>
      </c>
      <c r="AG20" s="402">
        <v>630</v>
      </c>
      <c r="AH20" s="402">
        <v>60</v>
      </c>
      <c r="AI20" s="400">
        <v>101</v>
      </c>
      <c r="AJ20" s="400">
        <v>115.7</v>
      </c>
      <c r="AK20" s="400">
        <v>102.5</v>
      </c>
      <c r="AL20" s="400">
        <v>114.3</v>
      </c>
      <c r="AM20" s="400">
        <v>101.6</v>
      </c>
      <c r="AN20" s="400">
        <v>114.5</v>
      </c>
      <c r="AO20" s="400">
        <v>100.1</v>
      </c>
      <c r="AP20" s="400">
        <v>114.6</v>
      </c>
    </row>
    <row r="21" spans="1:42" ht="15">
      <c r="A21" s="394" t="s">
        <v>821</v>
      </c>
      <c r="B21" s="401">
        <v>114.3</v>
      </c>
      <c r="C21" s="424">
        <v>6.88</v>
      </c>
      <c r="D21" s="394" t="s">
        <v>822</v>
      </c>
      <c r="E21" s="421">
        <v>42144</v>
      </c>
      <c r="F21" s="395" t="s">
        <v>102</v>
      </c>
      <c r="G21" s="396">
        <v>109</v>
      </c>
      <c r="H21" s="397">
        <v>51288</v>
      </c>
      <c r="I21" s="397">
        <v>1551002</v>
      </c>
      <c r="J21" s="397"/>
      <c r="K21" s="397">
        <v>50</v>
      </c>
      <c r="L21" s="396">
        <v>3.39</v>
      </c>
      <c r="M21" s="396">
        <v>2</v>
      </c>
      <c r="N21" s="399">
        <v>100</v>
      </c>
      <c r="O21" s="400">
        <v>112.8</v>
      </c>
      <c r="P21" s="400"/>
      <c r="Q21" s="400"/>
      <c r="R21" s="400">
        <v>99.6</v>
      </c>
      <c r="S21" s="400">
        <v>112.6</v>
      </c>
      <c r="T21" s="400"/>
      <c r="U21" s="400"/>
      <c r="V21" s="400">
        <v>100.1</v>
      </c>
      <c r="W21" s="400">
        <v>112.5</v>
      </c>
      <c r="X21" s="401">
        <v>870</v>
      </c>
      <c r="Y21" s="401">
        <v>770</v>
      </c>
      <c r="Z21" s="402">
        <v>930</v>
      </c>
      <c r="AA21" s="402">
        <v>60</v>
      </c>
      <c r="AB21" s="403">
        <v>0.3</v>
      </c>
      <c r="AC21" s="402">
        <v>1100</v>
      </c>
      <c r="AD21" s="402">
        <v>625</v>
      </c>
      <c r="AE21" s="402">
        <v>550</v>
      </c>
      <c r="AF21" s="402">
        <v>630</v>
      </c>
      <c r="AG21" s="402">
        <v>630</v>
      </c>
      <c r="AH21" s="402">
        <v>60</v>
      </c>
      <c r="AI21" s="400">
        <v>99.4</v>
      </c>
      <c r="AJ21" s="400">
        <v>111.6</v>
      </c>
      <c r="AK21" s="400">
        <v>99.9</v>
      </c>
      <c r="AL21" s="400">
        <v>112.2</v>
      </c>
      <c r="AM21" s="400">
        <v>97.3</v>
      </c>
      <c r="AN21" s="400">
        <v>109.4</v>
      </c>
      <c r="AO21" s="400">
        <v>99.4</v>
      </c>
      <c r="AP21" s="400">
        <v>111.2</v>
      </c>
    </row>
    <row r="22" spans="1:42" ht="15">
      <c r="A22" s="394" t="s">
        <v>821</v>
      </c>
      <c r="B22" s="401">
        <v>114.3</v>
      </c>
      <c r="C22" s="424">
        <v>6.88</v>
      </c>
      <c r="D22" s="394" t="s">
        <v>822</v>
      </c>
      <c r="E22" s="421">
        <v>42149</v>
      </c>
      <c r="F22" s="395" t="s">
        <v>102</v>
      </c>
      <c r="G22" s="396">
        <v>129</v>
      </c>
      <c r="H22" s="397">
        <v>51288</v>
      </c>
      <c r="I22" s="397">
        <v>1551002</v>
      </c>
      <c r="J22" s="397"/>
      <c r="K22" s="397">
        <v>50</v>
      </c>
      <c r="L22" s="396">
        <v>3.39</v>
      </c>
      <c r="M22" s="396">
        <v>193</v>
      </c>
      <c r="N22" s="399">
        <v>98.4</v>
      </c>
      <c r="O22" s="400">
        <v>111.2</v>
      </c>
      <c r="P22" s="400"/>
      <c r="Q22" s="400"/>
      <c r="R22" s="400"/>
      <c r="S22" s="400"/>
      <c r="T22" s="400"/>
      <c r="U22" s="400"/>
      <c r="V22" s="400"/>
      <c r="W22" s="400"/>
      <c r="X22" s="401">
        <v>870</v>
      </c>
      <c r="Y22" s="401">
        <v>770</v>
      </c>
      <c r="Z22" s="402">
        <v>930</v>
      </c>
      <c r="AA22" s="402">
        <v>60</v>
      </c>
      <c r="AB22" s="403">
        <v>0.3</v>
      </c>
      <c r="AC22" s="402">
        <v>1100</v>
      </c>
      <c r="AD22" s="402">
        <v>625</v>
      </c>
      <c r="AE22" s="402">
        <v>550</v>
      </c>
      <c r="AF22" s="402">
        <v>630</v>
      </c>
      <c r="AG22" s="402">
        <v>630</v>
      </c>
      <c r="AH22" s="402">
        <v>60</v>
      </c>
      <c r="AI22" s="400">
        <v>100.7</v>
      </c>
      <c r="AJ22" s="400">
        <v>113.5</v>
      </c>
      <c r="AK22" s="400"/>
      <c r="AL22" s="400"/>
      <c r="AM22" s="400"/>
      <c r="AN22" s="400"/>
      <c r="AO22" s="400"/>
      <c r="AP22" s="400"/>
    </row>
    <row r="23" spans="1:42" ht="15">
      <c r="A23" s="394" t="s">
        <v>821</v>
      </c>
      <c r="B23" s="401">
        <v>114.3</v>
      </c>
      <c r="C23" s="424">
        <v>6.88</v>
      </c>
      <c r="D23" s="394" t="s">
        <v>822</v>
      </c>
      <c r="E23" s="421">
        <v>42207</v>
      </c>
      <c r="F23" s="395" t="s">
        <v>102</v>
      </c>
      <c r="G23" s="396">
        <v>292</v>
      </c>
      <c r="H23" s="397">
        <v>51393</v>
      </c>
      <c r="I23" s="397">
        <v>1551001</v>
      </c>
      <c r="J23" s="397"/>
      <c r="K23" s="397">
        <v>51</v>
      </c>
      <c r="L23" s="396">
        <v>3.33</v>
      </c>
      <c r="M23" s="396">
        <v>15</v>
      </c>
      <c r="N23" s="422">
        <v>98.3</v>
      </c>
      <c r="O23" s="423">
        <v>112.2</v>
      </c>
      <c r="P23" s="400"/>
      <c r="Q23" s="400"/>
      <c r="R23" s="400"/>
      <c r="S23" s="400"/>
      <c r="T23" s="400"/>
      <c r="U23" s="400"/>
      <c r="V23" s="400"/>
      <c r="W23" s="400"/>
      <c r="X23" s="401">
        <v>880</v>
      </c>
      <c r="Y23" s="401">
        <v>780</v>
      </c>
      <c r="Z23" s="402">
        <v>930</v>
      </c>
      <c r="AA23" s="402">
        <v>60</v>
      </c>
      <c r="AB23" s="424">
        <v>0.3</v>
      </c>
      <c r="AC23" s="402">
        <v>1000</v>
      </c>
      <c r="AD23" s="402">
        <v>625</v>
      </c>
      <c r="AE23" s="402">
        <v>550</v>
      </c>
      <c r="AF23" s="402">
        <v>630</v>
      </c>
      <c r="AG23" s="402">
        <v>630</v>
      </c>
      <c r="AH23" s="402">
        <v>60</v>
      </c>
      <c r="AI23" s="400">
        <v>100.1</v>
      </c>
      <c r="AJ23" s="400">
        <v>114.6</v>
      </c>
      <c r="AK23" s="400"/>
      <c r="AL23" s="400"/>
      <c r="AM23" s="400"/>
      <c r="AN23" s="400"/>
      <c r="AO23" s="400"/>
      <c r="AP23" s="400"/>
    </row>
    <row r="24" spans="1:42" ht="15">
      <c r="A24" s="394" t="s">
        <v>821</v>
      </c>
      <c r="B24" s="401">
        <v>114.3</v>
      </c>
      <c r="C24" s="424">
        <v>6.88</v>
      </c>
      <c r="D24" s="394" t="s">
        <v>822</v>
      </c>
      <c r="E24" s="421">
        <v>42207</v>
      </c>
      <c r="F24" s="395" t="s">
        <v>102</v>
      </c>
      <c r="G24" s="396">
        <v>292</v>
      </c>
      <c r="H24" s="397">
        <v>51393</v>
      </c>
      <c r="I24" s="397">
        <v>1551001</v>
      </c>
      <c r="J24" s="397"/>
      <c r="K24" s="397">
        <v>51</v>
      </c>
      <c r="L24" s="396">
        <v>3.33</v>
      </c>
      <c r="M24" s="396">
        <v>46</v>
      </c>
      <c r="N24" s="422">
        <v>99.1</v>
      </c>
      <c r="O24" s="423">
        <v>112.4</v>
      </c>
      <c r="P24" s="400"/>
      <c r="Q24" s="400"/>
      <c r="R24" s="400"/>
      <c r="S24" s="400"/>
      <c r="T24" s="400"/>
      <c r="U24" s="400"/>
      <c r="V24" s="400"/>
      <c r="W24" s="400"/>
      <c r="X24" s="401">
        <v>880</v>
      </c>
      <c r="Y24" s="401">
        <v>780</v>
      </c>
      <c r="Z24" s="402">
        <v>930</v>
      </c>
      <c r="AA24" s="402">
        <v>60</v>
      </c>
      <c r="AB24" s="424">
        <v>0.3</v>
      </c>
      <c r="AC24" s="402">
        <v>900</v>
      </c>
      <c r="AD24" s="402">
        <v>625</v>
      </c>
      <c r="AE24" s="402">
        <v>550</v>
      </c>
      <c r="AF24" s="402">
        <v>630</v>
      </c>
      <c r="AG24" s="402">
        <v>630</v>
      </c>
      <c r="AH24" s="402">
        <v>60</v>
      </c>
      <c r="AI24" s="400">
        <v>97.6</v>
      </c>
      <c r="AJ24" s="400">
        <v>108.9</v>
      </c>
      <c r="AK24" s="400"/>
      <c r="AL24" s="400"/>
      <c r="AM24" s="400"/>
      <c r="AN24" s="400"/>
      <c r="AO24" s="400"/>
      <c r="AP24" s="400"/>
    </row>
    <row r="25" spans="1:42" ht="15">
      <c r="A25" s="394" t="s">
        <v>821</v>
      </c>
      <c r="B25" s="401">
        <v>114.3</v>
      </c>
      <c r="C25" s="424">
        <v>6.88</v>
      </c>
      <c r="D25" s="394" t="s">
        <v>822</v>
      </c>
      <c r="E25" s="421">
        <v>42207</v>
      </c>
      <c r="F25" s="395" t="s">
        <v>102</v>
      </c>
      <c r="G25" s="396">
        <v>293</v>
      </c>
      <c r="H25" s="397">
        <v>51393</v>
      </c>
      <c r="I25" s="397">
        <v>1551001</v>
      </c>
      <c r="J25" s="397"/>
      <c r="K25" s="397">
        <v>51</v>
      </c>
      <c r="L25" s="396">
        <v>3.33</v>
      </c>
      <c r="M25" s="396">
        <v>410</v>
      </c>
      <c r="N25" s="399">
        <v>98</v>
      </c>
      <c r="O25" s="400">
        <v>112.7</v>
      </c>
      <c r="P25" s="400"/>
      <c r="Q25" s="400"/>
      <c r="R25" s="400"/>
      <c r="S25" s="400"/>
      <c r="T25" s="400"/>
      <c r="U25" s="400"/>
      <c r="V25" s="400"/>
      <c r="W25" s="400"/>
      <c r="X25" s="401">
        <v>880</v>
      </c>
      <c r="Y25" s="401">
        <v>780</v>
      </c>
      <c r="Z25" s="402">
        <v>930</v>
      </c>
      <c r="AA25" s="402">
        <v>60</v>
      </c>
      <c r="AB25" s="424">
        <v>0.3</v>
      </c>
      <c r="AC25" s="402">
        <v>900</v>
      </c>
      <c r="AD25" s="402">
        <v>625</v>
      </c>
      <c r="AE25" s="402">
        <v>550</v>
      </c>
      <c r="AF25" s="402">
        <v>630</v>
      </c>
      <c r="AG25" s="402">
        <v>630</v>
      </c>
      <c r="AH25" s="402">
        <v>60</v>
      </c>
      <c r="AI25" s="400">
        <v>104.8</v>
      </c>
      <c r="AJ25" s="400">
        <v>116.6</v>
      </c>
      <c r="AK25" s="400"/>
      <c r="AL25" s="400"/>
      <c r="AM25" s="400"/>
      <c r="AN25" s="400"/>
      <c r="AO25" s="400"/>
      <c r="AP25" s="400"/>
    </row>
    <row r="26" spans="1:42" ht="15">
      <c r="A26" s="394" t="s">
        <v>821</v>
      </c>
      <c r="B26" s="401">
        <v>114.3</v>
      </c>
      <c r="C26" s="424">
        <v>6.88</v>
      </c>
      <c r="D26" s="394" t="s">
        <v>822</v>
      </c>
      <c r="E26" s="421">
        <v>42207</v>
      </c>
      <c r="F26" s="395" t="s">
        <v>102</v>
      </c>
      <c r="G26" s="396">
        <v>294</v>
      </c>
      <c r="H26" s="397">
        <v>51392</v>
      </c>
      <c r="I26" s="397">
        <v>1551001</v>
      </c>
      <c r="J26" s="397"/>
      <c r="K26" s="397">
        <v>51</v>
      </c>
      <c r="L26" s="396">
        <v>2.95</v>
      </c>
      <c r="M26" s="396">
        <v>1</v>
      </c>
      <c r="N26" s="399">
        <v>96</v>
      </c>
      <c r="O26" s="400">
        <v>110.7</v>
      </c>
      <c r="P26" s="400"/>
      <c r="Q26" s="400"/>
      <c r="R26" s="400"/>
      <c r="S26" s="400"/>
      <c r="T26" s="400"/>
      <c r="U26" s="400"/>
      <c r="V26" s="400"/>
      <c r="W26" s="400"/>
      <c r="X26" s="401">
        <v>880</v>
      </c>
      <c r="Y26" s="401">
        <v>780</v>
      </c>
      <c r="Z26" s="402">
        <v>930</v>
      </c>
      <c r="AA26" s="402">
        <v>60</v>
      </c>
      <c r="AB26" s="424">
        <v>0.3</v>
      </c>
      <c r="AC26" s="402">
        <v>900</v>
      </c>
      <c r="AD26" s="402">
        <v>625</v>
      </c>
      <c r="AE26" s="402">
        <v>550</v>
      </c>
      <c r="AF26" s="402">
        <v>630</v>
      </c>
      <c r="AG26" s="402">
        <v>630</v>
      </c>
      <c r="AH26" s="402">
        <v>60</v>
      </c>
      <c r="AI26" s="400">
        <v>98.3</v>
      </c>
      <c r="AJ26" s="400">
        <v>113.6</v>
      </c>
      <c r="AK26" s="400"/>
      <c r="AL26" s="400"/>
      <c r="AM26" s="400"/>
      <c r="AN26" s="400"/>
      <c r="AO26" s="400"/>
      <c r="AP26" s="400"/>
    </row>
    <row r="27" spans="1:42" ht="15">
      <c r="A27" s="394" t="s">
        <v>821</v>
      </c>
      <c r="B27" s="401">
        <v>114.3</v>
      </c>
      <c r="C27" s="424">
        <v>6.88</v>
      </c>
      <c r="D27" s="394" t="s">
        <v>822</v>
      </c>
      <c r="E27" s="421">
        <v>42207</v>
      </c>
      <c r="F27" s="395" t="s">
        <v>102</v>
      </c>
      <c r="G27" s="396">
        <v>295</v>
      </c>
      <c r="H27" s="397">
        <v>51390</v>
      </c>
      <c r="I27" s="397">
        <v>1551001</v>
      </c>
      <c r="J27" s="397"/>
      <c r="K27" s="397">
        <v>52</v>
      </c>
      <c r="L27" s="396">
        <v>3.12</v>
      </c>
      <c r="M27" s="396">
        <v>1</v>
      </c>
      <c r="N27" s="399">
        <v>95.7</v>
      </c>
      <c r="O27" s="400">
        <v>111.2</v>
      </c>
      <c r="P27" s="400"/>
      <c r="Q27" s="400"/>
      <c r="R27" s="400"/>
      <c r="S27" s="400"/>
      <c r="T27" s="400"/>
      <c r="U27" s="400"/>
      <c r="V27" s="400"/>
      <c r="W27" s="400"/>
      <c r="X27" s="401">
        <v>880</v>
      </c>
      <c r="Y27" s="401">
        <v>780</v>
      </c>
      <c r="Z27" s="402">
        <v>930</v>
      </c>
      <c r="AA27" s="402">
        <v>60</v>
      </c>
      <c r="AB27" s="424">
        <v>0.3</v>
      </c>
      <c r="AC27" s="402">
        <v>900</v>
      </c>
      <c r="AD27" s="402">
        <v>625</v>
      </c>
      <c r="AE27" s="402">
        <v>550</v>
      </c>
      <c r="AF27" s="402">
        <v>630</v>
      </c>
      <c r="AG27" s="402">
        <v>630</v>
      </c>
      <c r="AH27" s="402">
        <v>60</v>
      </c>
      <c r="AI27" s="400">
        <v>100.8</v>
      </c>
      <c r="AJ27" s="400">
        <v>116.1</v>
      </c>
      <c r="AK27" s="400"/>
      <c r="AL27" s="400"/>
      <c r="AM27" s="400"/>
      <c r="AN27" s="400"/>
      <c r="AO27" s="400"/>
      <c r="AP27" s="400"/>
    </row>
    <row r="28" spans="1:42" ht="15">
      <c r="A28" s="394" t="s">
        <v>821</v>
      </c>
      <c r="B28" s="401">
        <v>114.3</v>
      </c>
      <c r="C28" s="424">
        <v>6.88</v>
      </c>
      <c r="D28" s="394" t="s">
        <v>822</v>
      </c>
      <c r="E28" s="421">
        <v>42207</v>
      </c>
      <c r="F28" s="395" t="s">
        <v>102</v>
      </c>
      <c r="G28" s="396">
        <v>295</v>
      </c>
      <c r="H28" s="397">
        <v>51390</v>
      </c>
      <c r="I28" s="397">
        <v>1551001</v>
      </c>
      <c r="J28" s="397"/>
      <c r="K28" s="397">
        <v>52</v>
      </c>
      <c r="L28" s="396">
        <v>3.12</v>
      </c>
      <c r="M28" s="396">
        <v>315</v>
      </c>
      <c r="N28" s="399">
        <v>94.1</v>
      </c>
      <c r="O28" s="400">
        <v>108</v>
      </c>
      <c r="P28" s="400"/>
      <c r="Q28" s="400"/>
      <c r="R28" s="400"/>
      <c r="S28" s="400"/>
      <c r="T28" s="400"/>
      <c r="U28" s="400"/>
      <c r="V28" s="400"/>
      <c r="W28" s="400"/>
      <c r="X28" s="401">
        <v>880</v>
      </c>
      <c r="Y28" s="401">
        <v>780</v>
      </c>
      <c r="Z28" s="402">
        <v>930</v>
      </c>
      <c r="AA28" s="402">
        <v>60</v>
      </c>
      <c r="AB28" s="424">
        <v>0.3</v>
      </c>
      <c r="AC28" s="402">
        <v>900</v>
      </c>
      <c r="AD28" s="402">
        <v>625</v>
      </c>
      <c r="AE28" s="402">
        <v>550</v>
      </c>
      <c r="AF28" s="402">
        <v>630</v>
      </c>
      <c r="AG28" s="402">
        <v>630</v>
      </c>
      <c r="AH28" s="402">
        <v>60</v>
      </c>
      <c r="AI28" s="400">
        <v>95.2</v>
      </c>
      <c r="AJ28" s="400">
        <v>108.3</v>
      </c>
      <c r="AK28" s="400"/>
      <c r="AL28" s="400"/>
      <c r="AM28" s="400"/>
      <c r="AN28" s="400"/>
      <c r="AO28" s="400"/>
      <c r="AP28" s="400"/>
    </row>
    <row r="29" spans="1:42" ht="15">
      <c r="A29" s="394" t="s">
        <v>821</v>
      </c>
      <c r="B29" s="401">
        <v>114.3</v>
      </c>
      <c r="C29" s="424">
        <v>6.88</v>
      </c>
      <c r="D29" s="394" t="s">
        <v>822</v>
      </c>
      <c r="E29" s="421">
        <v>42207</v>
      </c>
      <c r="F29" s="395" t="s">
        <v>102</v>
      </c>
      <c r="G29" s="396">
        <v>295</v>
      </c>
      <c r="H29" s="397">
        <v>51390</v>
      </c>
      <c r="I29" s="397">
        <v>1551001</v>
      </c>
      <c r="J29" s="397"/>
      <c r="K29" s="397">
        <v>52</v>
      </c>
      <c r="L29" s="396">
        <v>3.12</v>
      </c>
      <c r="M29" s="396">
        <v>353</v>
      </c>
      <c r="N29" s="399">
        <v>91.4</v>
      </c>
      <c r="O29" s="400">
        <v>109.4</v>
      </c>
      <c r="P29" s="400"/>
      <c r="Q29" s="400"/>
      <c r="R29" s="400"/>
      <c r="S29" s="400"/>
      <c r="T29" s="400"/>
      <c r="U29" s="400"/>
      <c r="V29" s="400"/>
      <c r="W29" s="400"/>
      <c r="X29" s="401">
        <v>880</v>
      </c>
      <c r="Y29" s="401">
        <v>780</v>
      </c>
      <c r="Z29" s="402">
        <v>930</v>
      </c>
      <c r="AA29" s="402">
        <v>60</v>
      </c>
      <c r="AB29" s="424">
        <v>0.3</v>
      </c>
      <c r="AC29" s="402">
        <v>900</v>
      </c>
      <c r="AD29" s="402">
        <v>625</v>
      </c>
      <c r="AE29" s="402">
        <v>550</v>
      </c>
      <c r="AF29" s="402">
        <v>630</v>
      </c>
      <c r="AG29" s="402">
        <v>630</v>
      </c>
      <c r="AH29" s="402">
        <v>60</v>
      </c>
      <c r="AI29" s="400">
        <v>99.7</v>
      </c>
      <c r="AJ29" s="400">
        <v>114.2</v>
      </c>
      <c r="AK29" s="400"/>
      <c r="AL29" s="400"/>
      <c r="AM29" s="400"/>
      <c r="AN29" s="400"/>
      <c r="AO29" s="400"/>
      <c r="AP29" s="400"/>
    </row>
    <row r="30" spans="1:42" ht="15">
      <c r="A30" s="394" t="s">
        <v>821</v>
      </c>
      <c r="B30" s="401">
        <v>114.3</v>
      </c>
      <c r="C30" s="424">
        <v>6.88</v>
      </c>
      <c r="D30" s="394" t="s">
        <v>822</v>
      </c>
      <c r="E30" s="421">
        <v>42207</v>
      </c>
      <c r="F30" s="395" t="s">
        <v>102</v>
      </c>
      <c r="G30" s="396">
        <v>296</v>
      </c>
      <c r="H30" s="397">
        <v>51390</v>
      </c>
      <c r="I30" s="397">
        <v>1551001</v>
      </c>
      <c r="J30" s="397"/>
      <c r="K30" s="397">
        <v>52</v>
      </c>
      <c r="L30" s="396">
        <v>3.12</v>
      </c>
      <c r="M30" s="396">
        <v>401</v>
      </c>
      <c r="N30" s="399">
        <v>96.6</v>
      </c>
      <c r="O30" s="400">
        <v>110.2</v>
      </c>
      <c r="P30" s="400"/>
      <c r="Q30" s="400"/>
      <c r="R30" s="400"/>
      <c r="S30" s="400"/>
      <c r="T30" s="400"/>
      <c r="U30" s="400"/>
      <c r="V30" s="400"/>
      <c r="W30" s="400"/>
      <c r="X30" s="401">
        <v>880</v>
      </c>
      <c r="Y30" s="401">
        <v>780</v>
      </c>
      <c r="Z30" s="402">
        <v>930</v>
      </c>
      <c r="AA30" s="402">
        <v>60</v>
      </c>
      <c r="AB30" s="424">
        <v>0.3</v>
      </c>
      <c r="AC30" s="402">
        <v>900</v>
      </c>
      <c r="AD30" s="402">
        <v>625</v>
      </c>
      <c r="AE30" s="402">
        <v>550</v>
      </c>
      <c r="AF30" s="402">
        <v>630</v>
      </c>
      <c r="AG30" s="402">
        <v>630</v>
      </c>
      <c r="AH30" s="402">
        <v>60</v>
      </c>
      <c r="AI30" s="400">
        <v>96.6</v>
      </c>
      <c r="AJ30" s="400">
        <v>110.2</v>
      </c>
      <c r="AK30" s="400"/>
      <c r="AL30" s="400"/>
      <c r="AM30" s="400"/>
      <c r="AN30" s="400"/>
      <c r="AO30" s="400"/>
      <c r="AP30" s="400"/>
    </row>
    <row r="31" spans="1:42" ht="15">
      <c r="A31" s="394" t="s">
        <v>821</v>
      </c>
      <c r="B31" s="401">
        <v>114.3</v>
      </c>
      <c r="C31" s="424">
        <v>6.88</v>
      </c>
      <c r="D31" s="394" t="s">
        <v>822</v>
      </c>
      <c r="E31" s="421">
        <v>42208</v>
      </c>
      <c r="F31" s="395" t="s">
        <v>102</v>
      </c>
      <c r="G31" s="396">
        <v>296</v>
      </c>
      <c r="H31" s="397">
        <v>51390</v>
      </c>
      <c r="I31" s="397">
        <v>1551001</v>
      </c>
      <c r="J31" s="397"/>
      <c r="K31" s="397">
        <v>52</v>
      </c>
      <c r="L31" s="396">
        <v>3.12</v>
      </c>
      <c r="M31" s="396">
        <v>557</v>
      </c>
      <c r="N31" s="399">
        <v>95.9</v>
      </c>
      <c r="O31" s="400">
        <v>110.3</v>
      </c>
      <c r="P31" s="400"/>
      <c r="Q31" s="400"/>
      <c r="R31" s="423">
        <v>97800</v>
      </c>
      <c r="S31" s="423">
        <v>112500</v>
      </c>
      <c r="T31" s="400"/>
      <c r="U31" s="400"/>
      <c r="V31" s="423">
        <v>97900</v>
      </c>
      <c r="W31" s="423">
        <v>112700</v>
      </c>
      <c r="X31" s="401">
        <v>880</v>
      </c>
      <c r="Y31" s="401">
        <v>780</v>
      </c>
      <c r="Z31" s="402">
        <v>930</v>
      </c>
      <c r="AA31" s="402">
        <v>60</v>
      </c>
      <c r="AB31" s="424">
        <v>0.3</v>
      </c>
      <c r="AC31" s="402">
        <v>900</v>
      </c>
      <c r="AD31" s="402">
        <v>625</v>
      </c>
      <c r="AE31" s="402">
        <v>550</v>
      </c>
      <c r="AF31" s="402">
        <v>630</v>
      </c>
      <c r="AG31" s="402">
        <v>630</v>
      </c>
      <c r="AH31" s="402">
        <v>60</v>
      </c>
      <c r="AI31" s="400">
        <v>101.2</v>
      </c>
      <c r="AJ31" s="400">
        <v>114.7</v>
      </c>
      <c r="AK31" s="400"/>
      <c r="AL31" s="400"/>
      <c r="AM31" s="400"/>
      <c r="AN31" s="400"/>
      <c r="AO31" s="425">
        <v>98500</v>
      </c>
      <c r="AP31" s="425">
        <v>111900</v>
      </c>
    </row>
    <row r="32" spans="1:42" ht="15">
      <c r="A32" s="394" t="s">
        <v>821</v>
      </c>
      <c r="B32" s="401">
        <v>114.3</v>
      </c>
      <c r="C32" s="424">
        <v>6.88</v>
      </c>
      <c r="D32" s="394" t="s">
        <v>822</v>
      </c>
      <c r="E32" s="421">
        <v>42208</v>
      </c>
      <c r="F32" s="395" t="s">
        <v>102</v>
      </c>
      <c r="G32" s="396">
        <v>297</v>
      </c>
      <c r="H32" s="397">
        <v>51390</v>
      </c>
      <c r="I32" s="397">
        <v>1551001</v>
      </c>
      <c r="J32" s="397"/>
      <c r="K32" s="397">
        <v>52</v>
      </c>
      <c r="L32" s="396">
        <v>3.12</v>
      </c>
      <c r="M32" s="396">
        <v>801</v>
      </c>
      <c r="N32" s="399">
        <v>96.5</v>
      </c>
      <c r="O32" s="400">
        <v>112.7</v>
      </c>
      <c r="P32" s="400"/>
      <c r="Q32" s="400"/>
      <c r="R32" s="400"/>
      <c r="S32" s="400"/>
      <c r="T32" s="400"/>
      <c r="U32" s="400"/>
      <c r="V32" s="400"/>
      <c r="W32" s="400"/>
      <c r="X32" s="401">
        <v>880</v>
      </c>
      <c r="Y32" s="401">
        <v>780</v>
      </c>
      <c r="Z32" s="402">
        <v>930</v>
      </c>
      <c r="AA32" s="402">
        <v>60</v>
      </c>
      <c r="AB32" s="424">
        <v>0.32</v>
      </c>
      <c r="AC32" s="402">
        <v>900</v>
      </c>
      <c r="AD32" s="402">
        <v>625</v>
      </c>
      <c r="AE32" s="402">
        <v>550</v>
      </c>
      <c r="AF32" s="402">
        <v>630</v>
      </c>
      <c r="AG32" s="402">
        <v>630</v>
      </c>
      <c r="AH32" s="402">
        <v>60</v>
      </c>
      <c r="AI32" s="400">
        <v>101.1</v>
      </c>
      <c r="AJ32" s="400">
        <v>115.5</v>
      </c>
      <c r="AK32" s="400"/>
      <c r="AL32" s="400"/>
      <c r="AM32" s="400"/>
      <c r="AN32" s="400"/>
      <c r="AO32" s="400"/>
      <c r="AP32" s="400"/>
    </row>
    <row r="33" spans="1:42" ht="15">
      <c r="A33" s="394" t="s">
        <v>821</v>
      </c>
      <c r="B33" s="401">
        <v>114.3</v>
      </c>
      <c r="C33" s="424">
        <v>6.88</v>
      </c>
      <c r="D33" s="394" t="s">
        <v>822</v>
      </c>
      <c r="E33" s="421">
        <v>42208</v>
      </c>
      <c r="F33" s="395" t="s">
        <v>102</v>
      </c>
      <c r="G33" s="396">
        <v>298</v>
      </c>
      <c r="H33" s="397">
        <v>51391</v>
      </c>
      <c r="I33" s="397">
        <v>1551001</v>
      </c>
      <c r="J33" s="397"/>
      <c r="K33" s="397">
        <v>51</v>
      </c>
      <c r="L33" s="396">
        <v>3.84</v>
      </c>
      <c r="M33" s="396">
        <v>1</v>
      </c>
      <c r="N33" s="399">
        <v>99.7</v>
      </c>
      <c r="O33" s="400">
        <v>112.6</v>
      </c>
      <c r="P33" s="400"/>
      <c r="Q33" s="400"/>
      <c r="R33" s="400"/>
      <c r="S33" s="400"/>
      <c r="T33" s="400"/>
      <c r="U33" s="400"/>
      <c r="V33" s="400"/>
      <c r="W33" s="400"/>
      <c r="X33" s="401">
        <v>880</v>
      </c>
      <c r="Y33" s="401">
        <v>780</v>
      </c>
      <c r="Z33" s="402">
        <v>930</v>
      </c>
      <c r="AA33" s="402">
        <v>60</v>
      </c>
      <c r="AB33" s="424">
        <v>0.32</v>
      </c>
      <c r="AC33" s="402">
        <v>900</v>
      </c>
      <c r="AD33" s="402">
        <v>625</v>
      </c>
      <c r="AE33" s="402">
        <v>550</v>
      </c>
      <c r="AF33" s="402">
        <v>630</v>
      </c>
      <c r="AG33" s="402">
        <v>630</v>
      </c>
      <c r="AH33" s="402">
        <v>60</v>
      </c>
      <c r="AI33" s="400">
        <v>103.3</v>
      </c>
      <c r="AJ33" s="400">
        <v>117.9</v>
      </c>
      <c r="AK33" s="400"/>
      <c r="AL33" s="400"/>
      <c r="AM33" s="400"/>
      <c r="AN33" s="400"/>
      <c r="AO33" s="400"/>
      <c r="AP33" s="400"/>
    </row>
    <row r="34" spans="1:42" ht="15">
      <c r="A34" s="394" t="s">
        <v>821</v>
      </c>
      <c r="B34" s="401">
        <v>114.3</v>
      </c>
      <c r="C34" s="424">
        <v>6.88</v>
      </c>
      <c r="D34" s="394" t="s">
        <v>822</v>
      </c>
      <c r="E34" s="421">
        <v>42208</v>
      </c>
      <c r="F34" s="395" t="s">
        <v>102</v>
      </c>
      <c r="G34" s="396">
        <v>299</v>
      </c>
      <c r="H34" s="397">
        <v>51391</v>
      </c>
      <c r="I34" s="397">
        <v>1551001</v>
      </c>
      <c r="J34" s="397"/>
      <c r="K34" s="397">
        <v>51</v>
      </c>
      <c r="L34" s="396">
        <v>3.84</v>
      </c>
      <c r="M34" s="396">
        <v>401</v>
      </c>
      <c r="N34" s="399">
        <v>94</v>
      </c>
      <c r="O34" s="400">
        <v>108.9</v>
      </c>
      <c r="P34" s="400"/>
      <c r="Q34" s="400"/>
      <c r="R34" s="400"/>
      <c r="S34" s="400"/>
      <c r="T34" s="400"/>
      <c r="U34" s="400"/>
      <c r="V34" s="400"/>
      <c r="W34" s="400"/>
      <c r="X34" s="401">
        <v>880</v>
      </c>
      <c r="Y34" s="401">
        <v>780</v>
      </c>
      <c r="Z34" s="402">
        <v>930</v>
      </c>
      <c r="AA34" s="402">
        <v>60</v>
      </c>
      <c r="AB34" s="424">
        <v>0.32</v>
      </c>
      <c r="AC34" s="402">
        <v>900</v>
      </c>
      <c r="AD34" s="402">
        <v>620</v>
      </c>
      <c r="AE34" s="402">
        <v>550</v>
      </c>
      <c r="AF34" s="402">
        <v>630</v>
      </c>
      <c r="AG34" s="402">
        <v>630</v>
      </c>
      <c r="AH34" s="402">
        <v>60</v>
      </c>
      <c r="AI34" s="400">
        <v>100.9</v>
      </c>
      <c r="AJ34" s="400">
        <v>115</v>
      </c>
      <c r="AK34" s="400"/>
      <c r="AL34" s="400"/>
      <c r="AM34" s="400"/>
      <c r="AN34" s="400"/>
      <c r="AO34" s="400"/>
      <c r="AP34" s="400"/>
    </row>
    <row r="35" spans="1:42" ht="15">
      <c r="A35" s="394" t="s">
        <v>821</v>
      </c>
      <c r="B35" s="401">
        <v>114.3</v>
      </c>
      <c r="C35" s="424">
        <v>6.88</v>
      </c>
      <c r="D35" s="394" t="s">
        <v>822</v>
      </c>
      <c r="E35" s="421">
        <v>42208</v>
      </c>
      <c r="F35" s="395" t="s">
        <v>102</v>
      </c>
      <c r="G35" s="396">
        <v>300</v>
      </c>
      <c r="H35" s="397">
        <v>51390</v>
      </c>
      <c r="I35" s="397">
        <v>1551001</v>
      </c>
      <c r="J35" s="397"/>
      <c r="K35" s="397">
        <v>52</v>
      </c>
      <c r="L35" s="396">
        <v>3.12</v>
      </c>
      <c r="M35" s="396">
        <v>849</v>
      </c>
      <c r="N35" s="399">
        <v>92.9</v>
      </c>
      <c r="O35" s="400">
        <v>107.1</v>
      </c>
      <c r="P35" s="400"/>
      <c r="Q35" s="400"/>
      <c r="R35" s="400"/>
      <c r="S35" s="400"/>
      <c r="T35" s="400"/>
      <c r="U35" s="400"/>
      <c r="V35" s="400"/>
      <c r="W35" s="400"/>
      <c r="X35" s="401">
        <v>880</v>
      </c>
      <c r="Y35" s="401">
        <v>780</v>
      </c>
      <c r="Z35" s="402">
        <v>930</v>
      </c>
      <c r="AA35" s="402">
        <v>60</v>
      </c>
      <c r="AB35" s="424">
        <v>0.32</v>
      </c>
      <c r="AC35" s="402">
        <v>900</v>
      </c>
      <c r="AD35" s="402">
        <v>620</v>
      </c>
      <c r="AE35" s="402">
        <v>550</v>
      </c>
      <c r="AF35" s="402">
        <v>630</v>
      </c>
      <c r="AG35" s="402">
        <v>630</v>
      </c>
      <c r="AH35" s="402">
        <v>60</v>
      </c>
      <c r="AI35" s="400">
        <v>101.3</v>
      </c>
      <c r="AJ35" s="400">
        <v>114</v>
      </c>
      <c r="AK35" s="400"/>
      <c r="AL35" s="400"/>
      <c r="AM35" s="400"/>
      <c r="AN35" s="400"/>
      <c r="AO35" s="400"/>
      <c r="AP35" s="400"/>
    </row>
    <row r="36" spans="1:42" ht="15">
      <c r="A36" s="394" t="s">
        <v>821</v>
      </c>
      <c r="B36" s="401">
        <v>114.3</v>
      </c>
      <c r="C36" s="424">
        <v>6.88</v>
      </c>
      <c r="D36" s="394" t="s">
        <v>822</v>
      </c>
      <c r="E36" s="421">
        <v>42208</v>
      </c>
      <c r="F36" s="395" t="s">
        <v>102</v>
      </c>
      <c r="G36" s="396">
        <v>301</v>
      </c>
      <c r="H36" s="397">
        <v>51407</v>
      </c>
      <c r="I36" s="397">
        <v>1551001</v>
      </c>
      <c r="J36" s="397"/>
      <c r="K36" s="397">
        <v>50</v>
      </c>
      <c r="L36" s="396">
        <v>3.43</v>
      </c>
      <c r="M36" s="396">
        <v>1</v>
      </c>
      <c r="N36" s="399">
        <v>96.9</v>
      </c>
      <c r="O36" s="400">
        <v>111.1</v>
      </c>
      <c r="P36" s="400"/>
      <c r="Q36" s="400"/>
      <c r="R36" s="400"/>
      <c r="S36" s="400"/>
      <c r="T36" s="400"/>
      <c r="U36" s="400"/>
      <c r="V36" s="400"/>
      <c r="W36" s="400"/>
      <c r="X36" s="426">
        <v>880</v>
      </c>
      <c r="Y36" s="426">
        <v>780</v>
      </c>
      <c r="Z36" s="427">
        <v>910</v>
      </c>
      <c r="AA36" s="427">
        <v>60</v>
      </c>
      <c r="AB36" s="428">
        <v>0.32</v>
      </c>
      <c r="AC36" s="427">
        <v>900</v>
      </c>
      <c r="AD36" s="427">
        <v>620</v>
      </c>
      <c r="AE36" s="427">
        <v>550</v>
      </c>
      <c r="AF36" s="427">
        <v>630</v>
      </c>
      <c r="AG36" s="427">
        <v>630</v>
      </c>
      <c r="AH36" s="427">
        <v>60</v>
      </c>
      <c r="AI36" s="400">
        <v>100.4</v>
      </c>
      <c r="AJ36" s="400">
        <v>114</v>
      </c>
      <c r="AK36" s="400"/>
      <c r="AL36" s="400"/>
      <c r="AM36" s="400"/>
      <c r="AN36" s="400"/>
      <c r="AO36" s="432"/>
      <c r="AP36" s="432"/>
    </row>
    <row r="37" spans="1:42" ht="15">
      <c r="A37" s="394" t="s">
        <v>821</v>
      </c>
      <c r="B37" s="401">
        <v>114.3</v>
      </c>
      <c r="C37" s="424">
        <v>6.88</v>
      </c>
      <c r="D37" s="394" t="s">
        <v>822</v>
      </c>
      <c r="E37" s="429">
        <v>42208</v>
      </c>
      <c r="F37" s="430" t="s">
        <v>102</v>
      </c>
      <c r="G37" s="409">
        <v>302</v>
      </c>
      <c r="H37" s="410">
        <v>51407</v>
      </c>
      <c r="I37" s="410">
        <v>1551001</v>
      </c>
      <c r="J37" s="410"/>
      <c r="K37" s="410">
        <v>50</v>
      </c>
      <c r="L37" s="409">
        <v>3.43</v>
      </c>
      <c r="M37" s="409">
        <v>401</v>
      </c>
      <c r="N37" s="431">
        <v>101.9</v>
      </c>
      <c r="O37" s="432">
        <v>114.2</v>
      </c>
      <c r="P37" s="432"/>
      <c r="Q37" s="432"/>
      <c r="R37" s="400"/>
      <c r="S37" s="400"/>
      <c r="T37" s="400"/>
      <c r="U37" s="400"/>
      <c r="V37" s="400"/>
      <c r="W37" s="400"/>
      <c r="X37" s="426">
        <v>880</v>
      </c>
      <c r="Y37" s="426">
        <v>780</v>
      </c>
      <c r="Z37" s="427">
        <v>910</v>
      </c>
      <c r="AA37" s="427">
        <v>60</v>
      </c>
      <c r="AB37" s="428">
        <v>0.32</v>
      </c>
      <c r="AC37" s="427">
        <v>900</v>
      </c>
      <c r="AD37" s="427">
        <v>620</v>
      </c>
      <c r="AE37" s="427">
        <v>550</v>
      </c>
      <c r="AF37" s="427">
        <v>630</v>
      </c>
      <c r="AG37" s="427">
        <v>630</v>
      </c>
      <c r="AH37" s="427">
        <v>60</v>
      </c>
      <c r="AI37" s="432">
        <v>105.5</v>
      </c>
      <c r="AJ37" s="432">
        <v>118</v>
      </c>
      <c r="AK37" s="432"/>
      <c r="AL37" s="432"/>
      <c r="AM37" s="400"/>
      <c r="AN37" s="400"/>
      <c r="AO37" s="432"/>
      <c r="AP37" s="432"/>
    </row>
    <row r="38" spans="1:42" ht="15">
      <c r="A38" s="394" t="s">
        <v>821</v>
      </c>
      <c r="B38" s="401">
        <v>114.3</v>
      </c>
      <c r="C38" s="424">
        <v>6.88</v>
      </c>
      <c r="D38" s="394" t="s">
        <v>822</v>
      </c>
      <c r="E38" s="429">
        <v>42209</v>
      </c>
      <c r="F38" s="430" t="s">
        <v>102</v>
      </c>
      <c r="G38" s="409">
        <v>303</v>
      </c>
      <c r="H38" s="410">
        <v>51409</v>
      </c>
      <c r="I38" s="410">
        <v>1551001</v>
      </c>
      <c r="J38" s="410"/>
      <c r="K38" s="410">
        <v>51</v>
      </c>
      <c r="L38" s="409">
        <v>4.46</v>
      </c>
      <c r="M38" s="409">
        <v>9</v>
      </c>
      <c r="N38" s="431">
        <v>105.4</v>
      </c>
      <c r="O38" s="432">
        <v>115.4</v>
      </c>
      <c r="P38" s="432"/>
      <c r="Q38" s="432"/>
      <c r="R38" s="400"/>
      <c r="S38" s="400"/>
      <c r="T38" s="400"/>
      <c r="U38" s="400"/>
      <c r="V38" s="400"/>
      <c r="W38" s="400"/>
      <c r="X38" s="426">
        <v>880</v>
      </c>
      <c r="Y38" s="426">
        <v>780</v>
      </c>
      <c r="Z38" s="427">
        <v>910</v>
      </c>
      <c r="AA38" s="427">
        <v>60</v>
      </c>
      <c r="AB38" s="428">
        <v>0.32</v>
      </c>
      <c r="AC38" s="427">
        <v>900</v>
      </c>
      <c r="AD38" s="427">
        <v>620</v>
      </c>
      <c r="AE38" s="427">
        <v>550</v>
      </c>
      <c r="AF38" s="427">
        <v>630</v>
      </c>
      <c r="AG38" s="427">
        <v>630</v>
      </c>
      <c r="AH38" s="427">
        <v>60</v>
      </c>
      <c r="AI38" s="432">
        <v>110</v>
      </c>
      <c r="AJ38" s="432">
        <v>120.7</v>
      </c>
      <c r="AK38" s="432"/>
      <c r="AL38" s="432"/>
      <c r="AM38" s="400"/>
      <c r="AN38" s="400"/>
      <c r="AO38" s="432"/>
      <c r="AP38" s="432"/>
    </row>
    <row r="39" spans="1:42" ht="15">
      <c r="A39" s="394" t="s">
        <v>821</v>
      </c>
      <c r="B39" s="401">
        <v>114.3</v>
      </c>
      <c r="C39" s="424">
        <v>6.88</v>
      </c>
      <c r="D39" s="394" t="s">
        <v>822</v>
      </c>
      <c r="E39" s="429">
        <v>42209</v>
      </c>
      <c r="F39" s="430" t="s">
        <v>102</v>
      </c>
      <c r="G39" s="409">
        <v>303</v>
      </c>
      <c r="H39" s="410">
        <v>51409</v>
      </c>
      <c r="I39" s="410">
        <v>1551001</v>
      </c>
      <c r="J39" s="410"/>
      <c r="K39" s="410">
        <v>51</v>
      </c>
      <c r="L39" s="409">
        <v>4.46</v>
      </c>
      <c r="M39" s="409">
        <v>8</v>
      </c>
      <c r="N39" s="431">
        <v>101.2</v>
      </c>
      <c r="O39" s="432">
        <v>113.7</v>
      </c>
      <c r="P39" s="432"/>
      <c r="Q39" s="432"/>
      <c r="R39" s="400"/>
      <c r="S39" s="400"/>
      <c r="T39" s="400"/>
      <c r="U39" s="400"/>
      <c r="V39" s="400"/>
      <c r="W39" s="400"/>
      <c r="X39" s="426">
        <v>880</v>
      </c>
      <c r="Y39" s="426">
        <v>780</v>
      </c>
      <c r="Z39" s="427">
        <v>910</v>
      </c>
      <c r="AA39" s="427">
        <v>60</v>
      </c>
      <c r="AB39" s="428">
        <v>0.32</v>
      </c>
      <c r="AC39" s="427">
        <v>900</v>
      </c>
      <c r="AD39" s="427">
        <v>620</v>
      </c>
      <c r="AE39" s="427">
        <v>550</v>
      </c>
      <c r="AF39" s="427">
        <v>630</v>
      </c>
      <c r="AG39" s="427">
        <v>630</v>
      </c>
      <c r="AH39" s="427">
        <v>60</v>
      </c>
      <c r="AI39" s="432">
        <v>110.1</v>
      </c>
      <c r="AJ39" s="432">
        <v>120.9</v>
      </c>
      <c r="AK39" s="432"/>
      <c r="AL39" s="432"/>
      <c r="AM39" s="400"/>
      <c r="AN39" s="400"/>
      <c r="AO39" s="432"/>
      <c r="AP39" s="432"/>
    </row>
    <row r="40" spans="1:42" ht="15">
      <c r="A40" s="394" t="s">
        <v>821</v>
      </c>
      <c r="B40" s="401">
        <v>114.3</v>
      </c>
      <c r="C40" s="424">
        <v>6.88</v>
      </c>
      <c r="D40" s="394" t="s">
        <v>822</v>
      </c>
      <c r="E40" s="429">
        <v>42209</v>
      </c>
      <c r="F40" s="430" t="s">
        <v>102</v>
      </c>
      <c r="G40" s="409">
        <v>303</v>
      </c>
      <c r="H40" s="410">
        <v>51409</v>
      </c>
      <c r="I40" s="410">
        <v>1551001</v>
      </c>
      <c r="J40" s="410"/>
      <c r="K40" s="410">
        <v>51</v>
      </c>
      <c r="L40" s="409">
        <v>4.46</v>
      </c>
      <c r="M40" s="409">
        <v>10</v>
      </c>
      <c r="N40" s="431">
        <v>104.6</v>
      </c>
      <c r="O40" s="432">
        <v>116</v>
      </c>
      <c r="P40" s="432"/>
      <c r="Q40" s="432"/>
      <c r="R40" s="400"/>
      <c r="S40" s="400"/>
      <c r="T40" s="400"/>
      <c r="U40" s="400"/>
      <c r="V40" s="400"/>
      <c r="W40" s="400"/>
      <c r="X40" s="426">
        <v>880</v>
      </c>
      <c r="Y40" s="426">
        <v>780</v>
      </c>
      <c r="Z40" s="427">
        <v>910</v>
      </c>
      <c r="AA40" s="427">
        <v>60</v>
      </c>
      <c r="AB40" s="428">
        <v>0.32</v>
      </c>
      <c r="AC40" s="427">
        <v>900</v>
      </c>
      <c r="AD40" s="427">
        <v>620</v>
      </c>
      <c r="AE40" s="427">
        <v>550</v>
      </c>
      <c r="AF40" s="427">
        <v>630</v>
      </c>
      <c r="AG40" s="427">
        <v>630</v>
      </c>
      <c r="AH40" s="427">
        <v>60</v>
      </c>
      <c r="AI40" s="432">
        <v>110.6</v>
      </c>
      <c r="AJ40" s="432">
        <v>121.2</v>
      </c>
      <c r="AK40" s="432"/>
      <c r="AL40" s="432"/>
      <c r="AM40" s="400"/>
      <c r="AN40" s="400"/>
      <c r="AO40" s="432"/>
      <c r="AP40" s="432"/>
    </row>
    <row r="41" spans="1:42" ht="15">
      <c r="A41" s="394" t="s">
        <v>821</v>
      </c>
      <c r="B41" s="401">
        <v>114.3</v>
      </c>
      <c r="C41" s="424">
        <v>6.88</v>
      </c>
      <c r="D41" s="394" t="s">
        <v>822</v>
      </c>
      <c r="E41" s="429">
        <v>42209</v>
      </c>
      <c r="F41" s="430" t="s">
        <v>91</v>
      </c>
      <c r="G41" s="409">
        <v>304</v>
      </c>
      <c r="H41" s="410">
        <v>12681</v>
      </c>
      <c r="I41" s="410">
        <v>1597801</v>
      </c>
      <c r="J41" s="410"/>
      <c r="K41" s="410">
        <v>49</v>
      </c>
      <c r="L41" s="409">
        <v>6.18</v>
      </c>
      <c r="M41" s="409">
        <v>1</v>
      </c>
      <c r="N41" s="431">
        <v>96.1</v>
      </c>
      <c r="O41" s="432">
        <v>108.8</v>
      </c>
      <c r="P41" s="432"/>
      <c r="Q41" s="432"/>
      <c r="R41" s="432"/>
      <c r="S41" s="432"/>
      <c r="T41" s="432"/>
      <c r="U41" s="432"/>
      <c r="V41" s="432"/>
      <c r="W41" s="432"/>
      <c r="X41" s="426">
        <v>880</v>
      </c>
      <c r="Y41" s="426">
        <v>780</v>
      </c>
      <c r="Z41" s="427">
        <v>910</v>
      </c>
      <c r="AA41" s="427">
        <v>60</v>
      </c>
      <c r="AB41" s="428">
        <v>0.32</v>
      </c>
      <c r="AC41" s="427">
        <v>900</v>
      </c>
      <c r="AD41" s="427">
        <v>620</v>
      </c>
      <c r="AE41" s="427">
        <v>550</v>
      </c>
      <c r="AF41" s="426">
        <v>620</v>
      </c>
      <c r="AG41" s="426">
        <v>620</v>
      </c>
      <c r="AH41" s="427">
        <v>60</v>
      </c>
      <c r="AI41" s="432">
        <v>103.5</v>
      </c>
      <c r="AJ41" s="432">
        <v>115.5</v>
      </c>
      <c r="AK41" s="432"/>
      <c r="AL41" s="432"/>
      <c r="AM41" s="432"/>
      <c r="AN41" s="432"/>
      <c r="AO41" s="432"/>
      <c r="AP41" s="432"/>
    </row>
    <row r="42" spans="1:42" ht="15">
      <c r="A42" s="394" t="s">
        <v>821</v>
      </c>
      <c r="B42" s="401">
        <v>114.3</v>
      </c>
      <c r="C42" s="424">
        <v>6.88</v>
      </c>
      <c r="D42" s="394" t="s">
        <v>822</v>
      </c>
      <c r="E42" s="429">
        <v>42210</v>
      </c>
      <c r="F42" s="430" t="s">
        <v>91</v>
      </c>
      <c r="G42" s="409">
        <v>305</v>
      </c>
      <c r="H42" s="410">
        <v>12681</v>
      </c>
      <c r="I42" s="410">
        <v>1597801</v>
      </c>
      <c r="J42" s="410"/>
      <c r="K42" s="410">
        <v>49</v>
      </c>
      <c r="L42" s="409">
        <v>6.18</v>
      </c>
      <c r="M42" s="409">
        <v>417</v>
      </c>
      <c r="N42" s="431">
        <v>95.4</v>
      </c>
      <c r="O42" s="432">
        <v>109</v>
      </c>
      <c r="P42" s="432"/>
      <c r="Q42" s="432"/>
      <c r="R42" s="432"/>
      <c r="S42" s="432"/>
      <c r="T42" s="432"/>
      <c r="U42" s="432"/>
      <c r="V42" s="432"/>
      <c r="W42" s="432"/>
      <c r="X42" s="426">
        <v>880</v>
      </c>
      <c r="Y42" s="426">
        <v>780</v>
      </c>
      <c r="Z42" s="427">
        <v>910</v>
      </c>
      <c r="AA42" s="427">
        <v>60</v>
      </c>
      <c r="AB42" s="428">
        <v>0.32</v>
      </c>
      <c r="AC42" s="427">
        <v>900</v>
      </c>
      <c r="AD42" s="427">
        <v>620</v>
      </c>
      <c r="AE42" s="427">
        <v>550</v>
      </c>
      <c r="AF42" s="426">
        <v>620</v>
      </c>
      <c r="AG42" s="426">
        <v>620</v>
      </c>
      <c r="AH42" s="427">
        <v>60</v>
      </c>
      <c r="AI42" s="432">
        <v>101.7</v>
      </c>
      <c r="AJ42" s="432">
        <v>111.4</v>
      </c>
      <c r="AK42" s="432"/>
      <c r="AL42" s="432"/>
      <c r="AM42" s="432"/>
      <c r="AN42" s="432"/>
      <c r="AO42" s="432"/>
      <c r="AP42" s="432"/>
    </row>
    <row r="43" spans="1:42" ht="15">
      <c r="A43" s="394" t="s">
        <v>821</v>
      </c>
      <c r="B43" s="401">
        <v>114.3</v>
      </c>
      <c r="C43" s="424">
        <v>6.88</v>
      </c>
      <c r="D43" s="394" t="s">
        <v>822</v>
      </c>
      <c r="E43" s="433">
        <v>42210</v>
      </c>
      <c r="F43" s="434" t="s">
        <v>91</v>
      </c>
      <c r="G43" s="435">
        <v>306</v>
      </c>
      <c r="H43" s="436">
        <v>12684</v>
      </c>
      <c r="I43" s="436">
        <v>1597801</v>
      </c>
      <c r="J43" s="436"/>
      <c r="K43" s="436">
        <v>49</v>
      </c>
      <c r="L43" s="437">
        <v>9.1999999999999993</v>
      </c>
      <c r="M43" s="435">
        <v>50</v>
      </c>
      <c r="N43" s="438">
        <v>97.1</v>
      </c>
      <c r="O43" s="439">
        <v>109.7</v>
      </c>
      <c r="P43" s="439"/>
      <c r="Q43" s="439"/>
      <c r="R43" s="439"/>
      <c r="S43" s="439"/>
      <c r="T43" s="439"/>
      <c r="U43" s="439"/>
      <c r="V43" s="439"/>
      <c r="W43" s="439"/>
      <c r="X43" s="440">
        <v>880</v>
      </c>
      <c r="Y43" s="440">
        <v>780</v>
      </c>
      <c r="Z43" s="441">
        <v>910</v>
      </c>
      <c r="AA43" s="441">
        <v>60</v>
      </c>
      <c r="AB43" s="442">
        <v>0.32</v>
      </c>
      <c r="AC43" s="441">
        <v>900</v>
      </c>
      <c r="AD43" s="441">
        <v>630</v>
      </c>
      <c r="AE43" s="441">
        <v>560</v>
      </c>
      <c r="AF43" s="440">
        <v>630</v>
      </c>
      <c r="AG43" s="440">
        <v>630</v>
      </c>
      <c r="AH43" s="441">
        <v>60</v>
      </c>
      <c r="AI43" s="439">
        <v>102.4</v>
      </c>
      <c r="AJ43" s="439">
        <v>112.8</v>
      </c>
      <c r="AK43" s="439"/>
      <c r="AL43" s="439"/>
      <c r="AM43" s="439"/>
      <c r="AN43" s="439"/>
      <c r="AO43" s="439"/>
      <c r="AP43" s="439"/>
    </row>
    <row r="44" spans="1:42" ht="15">
      <c r="A44" s="394" t="s">
        <v>821</v>
      </c>
      <c r="B44" s="401">
        <v>114.3</v>
      </c>
      <c r="C44" s="424">
        <v>6.88</v>
      </c>
      <c r="D44" s="394" t="s">
        <v>822</v>
      </c>
      <c r="E44" s="433">
        <v>42210</v>
      </c>
      <c r="F44" s="434" t="s">
        <v>91</v>
      </c>
      <c r="G44" s="435">
        <v>307</v>
      </c>
      <c r="H44" s="436">
        <v>12682</v>
      </c>
      <c r="I44" s="436">
        <v>1597801</v>
      </c>
      <c r="J44" s="436"/>
      <c r="K44" s="436">
        <v>49</v>
      </c>
      <c r="L44" s="435">
        <v>8.4600000000000009</v>
      </c>
      <c r="M44" s="435">
        <v>9</v>
      </c>
      <c r="N44" s="438">
        <v>95.8</v>
      </c>
      <c r="O44" s="439">
        <v>106.2</v>
      </c>
      <c r="P44" s="439"/>
      <c r="Q44" s="439"/>
      <c r="R44" s="439"/>
      <c r="S44" s="439"/>
      <c r="T44" s="439"/>
      <c r="U44" s="439"/>
      <c r="V44" s="439"/>
      <c r="W44" s="439"/>
      <c r="X44" s="440">
        <v>880</v>
      </c>
      <c r="Y44" s="440">
        <v>780</v>
      </c>
      <c r="Z44" s="441">
        <v>910</v>
      </c>
      <c r="AA44" s="441">
        <v>60</v>
      </c>
      <c r="AB44" s="442">
        <v>0.32</v>
      </c>
      <c r="AC44" s="441">
        <v>900</v>
      </c>
      <c r="AD44" s="441">
        <v>630</v>
      </c>
      <c r="AE44" s="441">
        <v>560</v>
      </c>
      <c r="AF44" s="440">
        <v>630</v>
      </c>
      <c r="AG44" s="440">
        <v>630</v>
      </c>
      <c r="AH44" s="441">
        <v>60</v>
      </c>
      <c r="AI44" s="439">
        <v>101.5</v>
      </c>
      <c r="AJ44" s="439">
        <v>112.6</v>
      </c>
      <c r="AK44" s="439"/>
      <c r="AL44" s="439"/>
      <c r="AM44" s="439"/>
      <c r="AN44" s="439"/>
      <c r="AO44" s="439"/>
      <c r="AP44" s="439"/>
    </row>
    <row r="45" spans="1:42" ht="15">
      <c r="A45" s="394" t="s">
        <v>821</v>
      </c>
      <c r="B45" s="401">
        <v>114.3</v>
      </c>
      <c r="C45" s="424">
        <v>6.88</v>
      </c>
      <c r="D45" s="394" t="s">
        <v>822</v>
      </c>
      <c r="E45" s="429">
        <v>42210</v>
      </c>
      <c r="F45" s="430" t="s">
        <v>91</v>
      </c>
      <c r="G45" s="409">
        <v>308</v>
      </c>
      <c r="H45" s="410">
        <v>12702</v>
      </c>
      <c r="I45" s="410">
        <v>1597801</v>
      </c>
      <c r="J45" s="410"/>
      <c r="K45" s="410">
        <v>49</v>
      </c>
      <c r="L45" s="409">
        <v>6.18</v>
      </c>
      <c r="M45" s="409">
        <v>1</v>
      </c>
      <c r="N45" s="431">
        <v>91.1</v>
      </c>
      <c r="O45" s="432">
        <v>108.9</v>
      </c>
      <c r="P45" s="432"/>
      <c r="Q45" s="432"/>
      <c r="R45" s="432"/>
      <c r="S45" s="432"/>
      <c r="T45" s="432"/>
      <c r="U45" s="432"/>
      <c r="V45" s="432"/>
      <c r="W45" s="432"/>
      <c r="X45" s="426">
        <v>850</v>
      </c>
      <c r="Y45" s="426">
        <v>750</v>
      </c>
      <c r="Z45" s="427">
        <v>920</v>
      </c>
      <c r="AA45" s="427">
        <v>60</v>
      </c>
      <c r="AB45" s="428">
        <v>0.32</v>
      </c>
      <c r="AC45" s="427">
        <v>900</v>
      </c>
      <c r="AD45" s="427">
        <v>620</v>
      </c>
      <c r="AE45" s="427">
        <v>550</v>
      </c>
      <c r="AF45" s="426">
        <v>620</v>
      </c>
      <c r="AG45" s="426">
        <v>620</v>
      </c>
      <c r="AH45" s="427">
        <v>60</v>
      </c>
      <c r="AI45" s="432">
        <v>105.3</v>
      </c>
      <c r="AJ45" s="432">
        <v>116.2</v>
      </c>
      <c r="AK45" s="432"/>
      <c r="AL45" s="432"/>
      <c r="AM45" s="432"/>
      <c r="AN45" s="432"/>
      <c r="AO45" s="432"/>
      <c r="AP45" s="432"/>
    </row>
    <row r="46" spans="1:42" ht="15">
      <c r="A46" s="394" t="s">
        <v>821</v>
      </c>
      <c r="B46" s="401">
        <v>114.3</v>
      </c>
      <c r="C46" s="424">
        <v>6.88</v>
      </c>
      <c r="D46" s="394" t="s">
        <v>822</v>
      </c>
      <c r="E46" s="429">
        <v>42211</v>
      </c>
      <c r="F46" s="430" t="s">
        <v>91</v>
      </c>
      <c r="G46" s="409">
        <v>309</v>
      </c>
      <c r="H46" s="410">
        <v>12683</v>
      </c>
      <c r="I46" s="410">
        <v>1597801</v>
      </c>
      <c r="J46" s="410"/>
      <c r="K46" s="410">
        <v>49</v>
      </c>
      <c r="L46" s="409">
        <v>9.17</v>
      </c>
      <c r="M46" s="409">
        <v>1</v>
      </c>
      <c r="N46" s="431">
        <v>94.8</v>
      </c>
      <c r="O46" s="432">
        <v>108.2</v>
      </c>
      <c r="P46" s="432"/>
      <c r="Q46" s="432"/>
      <c r="R46" s="432"/>
      <c r="S46" s="432"/>
      <c r="T46" s="432"/>
      <c r="U46" s="432"/>
      <c r="V46" s="432"/>
      <c r="W46" s="432"/>
      <c r="X46" s="426">
        <v>850</v>
      </c>
      <c r="Y46" s="426">
        <v>750</v>
      </c>
      <c r="Z46" s="427">
        <v>920</v>
      </c>
      <c r="AA46" s="427">
        <v>60</v>
      </c>
      <c r="AB46" s="428">
        <v>0.32</v>
      </c>
      <c r="AC46" s="427">
        <v>900</v>
      </c>
      <c r="AD46" s="427">
        <v>630</v>
      </c>
      <c r="AE46" s="427">
        <v>560</v>
      </c>
      <c r="AF46" s="427">
        <v>630</v>
      </c>
      <c r="AG46" s="427">
        <v>630</v>
      </c>
      <c r="AH46" s="427">
        <v>60</v>
      </c>
      <c r="AI46" s="432">
        <v>103.2</v>
      </c>
      <c r="AJ46" s="432">
        <v>114.9</v>
      </c>
      <c r="AK46" s="432"/>
      <c r="AL46" s="432"/>
      <c r="AM46" s="432"/>
      <c r="AN46" s="432"/>
      <c r="AO46" s="432"/>
      <c r="AP46" s="432"/>
    </row>
    <row r="47" spans="1:42" ht="15">
      <c r="A47" s="394" t="s">
        <v>821</v>
      </c>
      <c r="B47" s="401">
        <v>114.3</v>
      </c>
      <c r="C47" s="424">
        <v>6.88</v>
      </c>
      <c r="D47" s="394" t="s">
        <v>822</v>
      </c>
      <c r="E47" s="429">
        <v>42211</v>
      </c>
      <c r="F47" s="430" t="s">
        <v>91</v>
      </c>
      <c r="G47" s="409">
        <v>310</v>
      </c>
      <c r="H47" s="410">
        <v>12680</v>
      </c>
      <c r="I47" s="410">
        <v>1597801</v>
      </c>
      <c r="J47" s="410"/>
      <c r="K47" s="410">
        <v>49</v>
      </c>
      <c r="L47" s="411">
        <v>5.5</v>
      </c>
      <c r="M47" s="409">
        <v>10</v>
      </c>
      <c r="N47" s="431">
        <v>91.7</v>
      </c>
      <c r="O47" s="432">
        <v>107.1</v>
      </c>
      <c r="P47" s="432"/>
      <c r="Q47" s="432"/>
      <c r="R47" s="432"/>
      <c r="S47" s="432"/>
      <c r="T47" s="432"/>
      <c r="U47" s="432"/>
      <c r="V47" s="432"/>
      <c r="W47" s="432"/>
      <c r="X47" s="426">
        <v>850</v>
      </c>
      <c r="Y47" s="426">
        <v>750</v>
      </c>
      <c r="Z47" s="427">
        <v>920</v>
      </c>
      <c r="AA47" s="427">
        <v>60</v>
      </c>
      <c r="AB47" s="428">
        <v>0.32</v>
      </c>
      <c r="AC47" s="427">
        <v>900</v>
      </c>
      <c r="AD47" s="427">
        <v>630</v>
      </c>
      <c r="AE47" s="427">
        <v>560</v>
      </c>
      <c r="AF47" s="427">
        <v>630</v>
      </c>
      <c r="AG47" s="427">
        <v>630</v>
      </c>
      <c r="AH47" s="427">
        <v>60</v>
      </c>
      <c r="AI47" s="432">
        <v>100.6</v>
      </c>
      <c r="AJ47" s="432">
        <v>113.8</v>
      </c>
      <c r="AK47" s="432"/>
      <c r="AL47" s="432"/>
      <c r="AM47" s="432"/>
      <c r="AN47" s="432"/>
      <c r="AO47" s="432"/>
      <c r="AP47" s="432"/>
    </row>
    <row r="48" spans="1:42" ht="15">
      <c r="A48" s="394" t="s">
        <v>821</v>
      </c>
      <c r="B48" s="401">
        <v>114.3</v>
      </c>
      <c r="C48" s="424">
        <v>6.88</v>
      </c>
      <c r="D48" s="394" t="s">
        <v>822</v>
      </c>
      <c r="E48" s="443">
        <v>42212</v>
      </c>
      <c r="F48" s="444" t="s">
        <v>102</v>
      </c>
      <c r="G48" s="445">
        <v>311</v>
      </c>
      <c r="H48" s="446">
        <v>51409</v>
      </c>
      <c r="I48" s="446">
        <v>1551001</v>
      </c>
      <c r="J48" s="446"/>
      <c r="K48" s="446">
        <v>51</v>
      </c>
      <c r="L48" s="445">
        <v>4.46</v>
      </c>
      <c r="M48" s="445">
        <v>270</v>
      </c>
      <c r="N48" s="447">
        <v>103.4</v>
      </c>
      <c r="O48" s="448">
        <v>117.1</v>
      </c>
      <c r="P48" s="448"/>
      <c r="Q48" s="448"/>
      <c r="R48" s="448"/>
      <c r="S48" s="448"/>
      <c r="T48" s="448"/>
      <c r="U48" s="448"/>
      <c r="V48" s="448"/>
      <c r="W48" s="448"/>
      <c r="X48" s="426">
        <v>850</v>
      </c>
      <c r="Y48" s="426">
        <v>750</v>
      </c>
      <c r="Z48" s="427">
        <v>920</v>
      </c>
      <c r="AA48" s="427">
        <v>60</v>
      </c>
      <c r="AB48" s="428">
        <v>0.32</v>
      </c>
      <c r="AC48" s="427">
        <v>900</v>
      </c>
      <c r="AD48" s="427">
        <v>645</v>
      </c>
      <c r="AE48" s="427">
        <v>575</v>
      </c>
      <c r="AF48" s="427">
        <v>645</v>
      </c>
      <c r="AG48" s="427">
        <v>645</v>
      </c>
      <c r="AH48" s="427">
        <v>60</v>
      </c>
      <c r="AI48" s="448">
        <v>109</v>
      </c>
      <c r="AJ48" s="448">
        <v>119.7</v>
      </c>
      <c r="AK48" s="448"/>
      <c r="AL48" s="448"/>
      <c r="AM48" s="448"/>
      <c r="AN48" s="448"/>
      <c r="AO48" s="448"/>
      <c r="AP48" s="448"/>
    </row>
    <row r="49" spans="1:42" ht="15">
      <c r="A49" s="394" t="s">
        <v>821</v>
      </c>
      <c r="B49" s="401">
        <v>114.3</v>
      </c>
      <c r="C49" s="424">
        <v>6.88</v>
      </c>
      <c r="D49" s="394" t="s">
        <v>822</v>
      </c>
      <c r="E49" s="443">
        <v>42212</v>
      </c>
      <c r="F49" s="444" t="s">
        <v>102</v>
      </c>
      <c r="G49" s="445">
        <v>311</v>
      </c>
      <c r="H49" s="446">
        <v>51409</v>
      </c>
      <c r="I49" s="446">
        <v>1551001</v>
      </c>
      <c r="J49" s="446"/>
      <c r="K49" s="446">
        <v>51</v>
      </c>
      <c r="L49" s="445">
        <v>4.46</v>
      </c>
      <c r="M49" s="445">
        <v>269</v>
      </c>
      <c r="N49" s="447">
        <v>97.3</v>
      </c>
      <c r="O49" s="448">
        <v>114.6</v>
      </c>
      <c r="P49" s="448"/>
      <c r="Q49" s="448"/>
      <c r="R49" s="448"/>
      <c r="S49" s="448"/>
      <c r="T49" s="448"/>
      <c r="U49" s="448"/>
      <c r="V49" s="448"/>
      <c r="W49" s="448"/>
      <c r="X49" s="426">
        <v>850</v>
      </c>
      <c r="Y49" s="426">
        <v>750</v>
      </c>
      <c r="Z49" s="427">
        <v>920</v>
      </c>
      <c r="AA49" s="427">
        <v>60</v>
      </c>
      <c r="AB49" s="428">
        <v>0.32</v>
      </c>
      <c r="AC49" s="427">
        <v>900</v>
      </c>
      <c r="AD49" s="427">
        <v>645</v>
      </c>
      <c r="AE49" s="427">
        <v>575</v>
      </c>
      <c r="AF49" s="427">
        <v>645</v>
      </c>
      <c r="AG49" s="427">
        <v>645</v>
      </c>
      <c r="AH49" s="427">
        <v>60</v>
      </c>
      <c r="AI49" s="448">
        <v>106.8</v>
      </c>
      <c r="AJ49" s="448">
        <v>117.7</v>
      </c>
      <c r="AK49" s="448"/>
      <c r="AL49" s="448"/>
      <c r="AM49" s="448"/>
      <c r="AN49" s="448"/>
      <c r="AO49" s="448"/>
      <c r="AP49" s="448"/>
    </row>
    <row r="50" spans="1:42" ht="15">
      <c r="A50" s="394" t="s">
        <v>821</v>
      </c>
      <c r="B50" s="401">
        <v>114.3</v>
      </c>
      <c r="C50" s="424">
        <v>6.88</v>
      </c>
      <c r="D50" s="394" t="s">
        <v>822</v>
      </c>
      <c r="E50" s="443">
        <v>42212</v>
      </c>
      <c r="F50" s="444" t="s">
        <v>102</v>
      </c>
      <c r="G50" s="445">
        <v>311</v>
      </c>
      <c r="H50" s="446">
        <v>51409</v>
      </c>
      <c r="I50" s="446">
        <v>1551001</v>
      </c>
      <c r="J50" s="446"/>
      <c r="K50" s="446">
        <v>51</v>
      </c>
      <c r="L50" s="445">
        <v>4.46</v>
      </c>
      <c r="M50" s="445">
        <v>271</v>
      </c>
      <c r="N50" s="447">
        <v>104.8</v>
      </c>
      <c r="O50" s="448">
        <v>115.2</v>
      </c>
      <c r="P50" s="448"/>
      <c r="Q50" s="448"/>
      <c r="R50" s="448"/>
      <c r="S50" s="448"/>
      <c r="T50" s="448"/>
      <c r="U50" s="448"/>
      <c r="V50" s="448"/>
      <c r="W50" s="448"/>
      <c r="X50" s="426">
        <v>850</v>
      </c>
      <c r="Y50" s="426">
        <v>750</v>
      </c>
      <c r="Z50" s="427">
        <v>920</v>
      </c>
      <c r="AA50" s="427">
        <v>60</v>
      </c>
      <c r="AB50" s="428">
        <v>0.32</v>
      </c>
      <c r="AC50" s="427">
        <v>900</v>
      </c>
      <c r="AD50" s="427">
        <v>645</v>
      </c>
      <c r="AE50" s="427">
        <v>575</v>
      </c>
      <c r="AF50" s="427">
        <v>645</v>
      </c>
      <c r="AG50" s="427">
        <v>645</v>
      </c>
      <c r="AH50" s="427">
        <v>60</v>
      </c>
      <c r="AI50" s="448">
        <v>103.5</v>
      </c>
      <c r="AJ50" s="448">
        <v>115.3</v>
      </c>
      <c r="AK50" s="448"/>
      <c r="AL50" s="448"/>
      <c r="AM50" s="448"/>
      <c r="AN50" s="448"/>
      <c r="AO50" s="448"/>
      <c r="AP50" s="448"/>
    </row>
    <row r="51" spans="1:42" ht="15">
      <c r="A51" s="394" t="s">
        <v>821</v>
      </c>
      <c r="B51" s="401">
        <v>114.3</v>
      </c>
      <c r="C51" s="424">
        <v>6.88</v>
      </c>
      <c r="D51" s="394" t="s">
        <v>822</v>
      </c>
      <c r="E51" s="443">
        <v>42212</v>
      </c>
      <c r="F51" s="444" t="s">
        <v>102</v>
      </c>
      <c r="G51" s="445">
        <v>311</v>
      </c>
      <c r="H51" s="446">
        <v>51409</v>
      </c>
      <c r="I51" s="446">
        <v>1551001</v>
      </c>
      <c r="J51" s="446"/>
      <c r="K51" s="446">
        <v>51</v>
      </c>
      <c r="L51" s="445">
        <v>4.46</v>
      </c>
      <c r="M51" s="445">
        <v>572</v>
      </c>
      <c r="N51" s="447">
        <v>100.8</v>
      </c>
      <c r="O51" s="448">
        <v>113</v>
      </c>
      <c r="P51" s="448"/>
      <c r="Q51" s="448"/>
      <c r="R51" s="448"/>
      <c r="S51" s="448"/>
      <c r="T51" s="448"/>
      <c r="U51" s="448"/>
      <c r="V51" s="448"/>
      <c r="W51" s="448"/>
      <c r="X51" s="426">
        <v>850</v>
      </c>
      <c r="Y51" s="426">
        <v>750</v>
      </c>
      <c r="Z51" s="427">
        <v>920</v>
      </c>
      <c r="AA51" s="427">
        <v>60</v>
      </c>
      <c r="AB51" s="428">
        <v>0.32</v>
      </c>
      <c r="AC51" s="427">
        <v>900</v>
      </c>
      <c r="AD51" s="427">
        <v>645</v>
      </c>
      <c r="AE51" s="427">
        <v>575</v>
      </c>
      <c r="AF51" s="427">
        <v>645</v>
      </c>
      <c r="AG51" s="427">
        <v>645</v>
      </c>
      <c r="AH51" s="427">
        <v>60</v>
      </c>
      <c r="AI51" s="448">
        <v>107.1</v>
      </c>
      <c r="AJ51" s="448">
        <v>114.8</v>
      </c>
      <c r="AK51" s="448"/>
      <c r="AL51" s="448"/>
      <c r="AM51" s="448"/>
      <c r="AN51" s="448"/>
      <c r="AO51" s="448"/>
      <c r="AP51" s="448"/>
    </row>
    <row r="52" spans="1:42" ht="15">
      <c r="A52" s="394" t="s">
        <v>821</v>
      </c>
      <c r="B52" s="401">
        <v>114.3</v>
      </c>
      <c r="C52" s="424">
        <v>6.88</v>
      </c>
      <c r="D52" s="394" t="s">
        <v>822</v>
      </c>
      <c r="E52" s="421">
        <v>42212</v>
      </c>
      <c r="F52" s="430" t="s">
        <v>91</v>
      </c>
      <c r="G52" s="396">
        <v>312</v>
      </c>
      <c r="H52" s="410">
        <v>12702</v>
      </c>
      <c r="I52" s="410">
        <v>1598603</v>
      </c>
      <c r="J52" s="410"/>
      <c r="K52" s="410">
        <v>49</v>
      </c>
      <c r="L52" s="409">
        <v>6.18</v>
      </c>
      <c r="M52" s="396">
        <v>6</v>
      </c>
      <c r="N52" s="399">
        <v>96.4</v>
      </c>
      <c r="O52" s="400">
        <v>110.4</v>
      </c>
      <c r="P52" s="400"/>
      <c r="Q52" s="400"/>
      <c r="R52" s="400"/>
      <c r="S52" s="400"/>
      <c r="T52" s="400"/>
      <c r="U52" s="400"/>
      <c r="V52" s="400"/>
      <c r="W52" s="400"/>
      <c r="X52" s="426">
        <v>850</v>
      </c>
      <c r="Y52" s="426">
        <v>750</v>
      </c>
      <c r="Z52" s="427">
        <v>920</v>
      </c>
      <c r="AA52" s="427">
        <v>60</v>
      </c>
      <c r="AB52" s="428">
        <v>0.32</v>
      </c>
      <c r="AC52" s="427">
        <v>900</v>
      </c>
      <c r="AD52" s="427">
        <v>620</v>
      </c>
      <c r="AE52" s="427">
        <v>550</v>
      </c>
      <c r="AF52" s="426">
        <v>620</v>
      </c>
      <c r="AG52" s="426">
        <v>620</v>
      </c>
      <c r="AH52" s="427">
        <v>60</v>
      </c>
      <c r="AI52" s="400">
        <v>100.3</v>
      </c>
      <c r="AJ52" s="400">
        <v>113</v>
      </c>
      <c r="AK52" s="400"/>
      <c r="AL52" s="400"/>
      <c r="AM52" s="400"/>
      <c r="AN52" s="400"/>
      <c r="AO52" s="400"/>
      <c r="AP52" s="400"/>
    </row>
    <row r="53" spans="1:42" ht="15">
      <c r="A53" s="394" t="s">
        <v>821</v>
      </c>
      <c r="B53" s="401">
        <v>114.3</v>
      </c>
      <c r="C53" s="424">
        <v>6.88</v>
      </c>
      <c r="D53" s="394" t="s">
        <v>822</v>
      </c>
      <c r="E53" s="421">
        <v>42212</v>
      </c>
      <c r="F53" s="430" t="s">
        <v>91</v>
      </c>
      <c r="G53" s="396">
        <v>313</v>
      </c>
      <c r="H53" s="410">
        <v>12702</v>
      </c>
      <c r="I53" s="410">
        <v>1598603</v>
      </c>
      <c r="J53" s="410"/>
      <c r="K53" s="410">
        <v>49</v>
      </c>
      <c r="L53" s="409">
        <v>6.18</v>
      </c>
      <c r="M53" s="396">
        <v>401</v>
      </c>
      <c r="N53" s="399">
        <v>98.9</v>
      </c>
      <c r="O53" s="400">
        <v>112.3</v>
      </c>
      <c r="P53" s="400"/>
      <c r="Q53" s="400"/>
      <c r="R53" s="400"/>
      <c r="S53" s="400"/>
      <c r="T53" s="400"/>
      <c r="U53" s="400"/>
      <c r="V53" s="400"/>
      <c r="W53" s="400"/>
      <c r="X53" s="426">
        <v>850</v>
      </c>
      <c r="Y53" s="426">
        <v>750</v>
      </c>
      <c r="Z53" s="427">
        <v>920</v>
      </c>
      <c r="AA53" s="427">
        <v>60</v>
      </c>
      <c r="AB53" s="428">
        <v>0.32</v>
      </c>
      <c r="AC53" s="427">
        <v>900</v>
      </c>
      <c r="AD53" s="427">
        <v>620</v>
      </c>
      <c r="AE53" s="427">
        <v>550</v>
      </c>
      <c r="AF53" s="426">
        <v>620</v>
      </c>
      <c r="AG53" s="426">
        <v>620</v>
      </c>
      <c r="AH53" s="427">
        <v>60</v>
      </c>
      <c r="AI53" s="400">
        <v>106.6</v>
      </c>
      <c r="AJ53" s="400">
        <v>117.2</v>
      </c>
      <c r="AK53" s="400"/>
      <c r="AL53" s="400"/>
      <c r="AM53" s="400"/>
      <c r="AN53" s="400"/>
      <c r="AO53" s="400"/>
      <c r="AP53" s="400"/>
    </row>
    <row r="54" spans="1:42" ht="15">
      <c r="A54" s="394" t="s">
        <v>821</v>
      </c>
      <c r="B54" s="401">
        <v>114.3</v>
      </c>
      <c r="C54" s="424">
        <v>6.88</v>
      </c>
      <c r="D54" s="394" t="s">
        <v>822</v>
      </c>
      <c r="E54" s="421">
        <v>42213</v>
      </c>
      <c r="F54" s="430" t="s">
        <v>91</v>
      </c>
      <c r="G54" s="396">
        <v>314</v>
      </c>
      <c r="H54" s="410">
        <v>12703</v>
      </c>
      <c r="I54" s="410">
        <v>1598603</v>
      </c>
      <c r="J54" s="410"/>
      <c r="K54" s="397">
        <v>49</v>
      </c>
      <c r="L54" s="398">
        <v>5.5</v>
      </c>
      <c r="M54" s="396">
        <v>1</v>
      </c>
      <c r="N54" s="399">
        <v>95.5</v>
      </c>
      <c r="O54" s="400">
        <v>109.8</v>
      </c>
      <c r="P54" s="400"/>
      <c r="Q54" s="400"/>
      <c r="R54" s="400"/>
      <c r="S54" s="400"/>
      <c r="T54" s="400"/>
      <c r="U54" s="400"/>
      <c r="V54" s="400"/>
      <c r="W54" s="400"/>
      <c r="X54" s="426">
        <v>850</v>
      </c>
      <c r="Y54" s="426">
        <v>750</v>
      </c>
      <c r="Z54" s="427">
        <v>920</v>
      </c>
      <c r="AA54" s="427">
        <v>60</v>
      </c>
      <c r="AB54" s="428">
        <v>0.32</v>
      </c>
      <c r="AC54" s="427">
        <v>900</v>
      </c>
      <c r="AD54" s="427">
        <v>620</v>
      </c>
      <c r="AE54" s="427">
        <v>550</v>
      </c>
      <c r="AF54" s="426">
        <v>620</v>
      </c>
      <c r="AG54" s="426">
        <v>620</v>
      </c>
      <c r="AH54" s="427">
        <v>60</v>
      </c>
      <c r="AI54" s="400">
        <v>103</v>
      </c>
      <c r="AJ54" s="400">
        <v>115.8</v>
      </c>
      <c r="AK54" s="400"/>
      <c r="AL54" s="400"/>
      <c r="AM54" s="400"/>
      <c r="AN54" s="400"/>
      <c r="AO54" s="400"/>
      <c r="AP54" s="400"/>
    </row>
    <row r="55" spans="1:42" ht="15">
      <c r="A55" s="394" t="s">
        <v>821</v>
      </c>
      <c r="B55" s="401">
        <v>114.3</v>
      </c>
      <c r="C55" s="424">
        <v>6.88</v>
      </c>
      <c r="D55" s="394" t="s">
        <v>822</v>
      </c>
      <c r="E55" s="421">
        <v>42213</v>
      </c>
      <c r="F55" s="430" t="s">
        <v>91</v>
      </c>
      <c r="G55" s="396">
        <v>315</v>
      </c>
      <c r="H55" s="410">
        <v>12681</v>
      </c>
      <c r="I55" s="410">
        <v>1597801</v>
      </c>
      <c r="J55" s="410"/>
      <c r="K55" s="410">
        <v>49</v>
      </c>
      <c r="L55" s="409">
        <v>6.18</v>
      </c>
      <c r="M55" s="396">
        <v>809</v>
      </c>
      <c r="N55" s="399">
        <v>95.7</v>
      </c>
      <c r="O55" s="400">
        <v>110.9</v>
      </c>
      <c r="P55" s="400"/>
      <c r="Q55" s="400"/>
      <c r="R55" s="400"/>
      <c r="S55" s="400"/>
      <c r="T55" s="400"/>
      <c r="U55" s="400"/>
      <c r="V55" s="400"/>
      <c r="W55" s="400"/>
      <c r="X55" s="426">
        <v>850</v>
      </c>
      <c r="Y55" s="426">
        <v>750</v>
      </c>
      <c r="Z55" s="427">
        <v>920</v>
      </c>
      <c r="AA55" s="427">
        <v>60</v>
      </c>
      <c r="AB55" s="428">
        <v>0.32</v>
      </c>
      <c r="AC55" s="427">
        <v>900</v>
      </c>
      <c r="AD55" s="427">
        <v>620</v>
      </c>
      <c r="AE55" s="427">
        <v>550</v>
      </c>
      <c r="AF55" s="426">
        <v>620</v>
      </c>
      <c r="AG55" s="426">
        <v>620</v>
      </c>
      <c r="AH55" s="427">
        <v>60</v>
      </c>
      <c r="AI55" s="400">
        <v>103</v>
      </c>
      <c r="AJ55" s="400">
        <v>115.8</v>
      </c>
      <c r="AK55" s="400"/>
      <c r="AL55" s="400"/>
      <c r="AM55" s="400"/>
      <c r="AN55" s="400"/>
      <c r="AO55" s="400"/>
      <c r="AP55" s="400"/>
    </row>
    <row r="56" spans="1:42" ht="15">
      <c r="A56" s="394" t="s">
        <v>821</v>
      </c>
      <c r="B56" s="401">
        <v>114.3</v>
      </c>
      <c r="C56" s="424">
        <v>6.88</v>
      </c>
      <c r="D56" s="394" t="s">
        <v>822</v>
      </c>
      <c r="E56" s="429">
        <v>42213</v>
      </c>
      <c r="F56" s="430" t="s">
        <v>102</v>
      </c>
      <c r="G56" s="409">
        <v>316</v>
      </c>
      <c r="H56" s="410">
        <v>51408</v>
      </c>
      <c r="I56" s="410">
        <v>1551001</v>
      </c>
      <c r="J56" s="410"/>
      <c r="K56" s="410">
        <v>51</v>
      </c>
      <c r="L56" s="409">
        <v>4.1500000000000004</v>
      </c>
      <c r="M56" s="396">
        <v>20</v>
      </c>
      <c r="N56" s="399">
        <v>99.8</v>
      </c>
      <c r="O56" s="400">
        <v>110.3</v>
      </c>
      <c r="P56" s="400"/>
      <c r="Q56" s="400"/>
      <c r="R56" s="400"/>
      <c r="S56" s="400"/>
      <c r="T56" s="400"/>
      <c r="U56" s="400"/>
      <c r="V56" s="400"/>
      <c r="W56" s="400"/>
      <c r="X56" s="426">
        <v>850</v>
      </c>
      <c r="Y56" s="426">
        <v>750</v>
      </c>
      <c r="Z56" s="427">
        <v>920</v>
      </c>
      <c r="AA56" s="427">
        <v>60</v>
      </c>
      <c r="AB56" s="428">
        <v>0.32</v>
      </c>
      <c r="AC56" s="427">
        <v>900</v>
      </c>
      <c r="AD56" s="427">
        <v>645</v>
      </c>
      <c r="AE56" s="427">
        <v>575</v>
      </c>
      <c r="AF56" s="427">
        <v>645</v>
      </c>
      <c r="AG56" s="427">
        <v>645</v>
      </c>
      <c r="AH56" s="427">
        <v>60</v>
      </c>
      <c r="AI56" s="400">
        <v>101.9</v>
      </c>
      <c r="AJ56" s="400">
        <v>115.2</v>
      </c>
      <c r="AK56" s="400"/>
      <c r="AL56" s="400"/>
      <c r="AM56" s="400"/>
      <c r="AN56" s="400"/>
      <c r="AO56" s="400"/>
      <c r="AP56" s="400"/>
    </row>
    <row r="57" spans="1:42" ht="15">
      <c r="A57" s="394" t="s">
        <v>821</v>
      </c>
      <c r="B57" s="401">
        <v>114.3</v>
      </c>
      <c r="C57" s="424">
        <v>6.88</v>
      </c>
      <c r="D57" s="394" t="s">
        <v>822</v>
      </c>
      <c r="E57" s="429">
        <v>42215</v>
      </c>
      <c r="F57" s="430" t="s">
        <v>102</v>
      </c>
      <c r="G57" s="409">
        <v>326</v>
      </c>
      <c r="H57" s="410">
        <v>51408</v>
      </c>
      <c r="I57" s="410">
        <v>1551001</v>
      </c>
      <c r="J57" s="410"/>
      <c r="K57" s="410">
        <v>51</v>
      </c>
      <c r="L57" s="409">
        <v>4.1500000000000004</v>
      </c>
      <c r="M57" s="396">
        <v>296</v>
      </c>
      <c r="N57" s="399">
        <v>97.8</v>
      </c>
      <c r="O57" s="400">
        <v>110.5</v>
      </c>
      <c r="P57" s="400"/>
      <c r="Q57" s="400"/>
      <c r="R57" s="400"/>
      <c r="S57" s="400"/>
      <c r="T57" s="400"/>
      <c r="U57" s="400"/>
      <c r="V57" s="400"/>
      <c r="W57" s="400"/>
      <c r="X57" s="426">
        <v>850</v>
      </c>
      <c r="Y57" s="426">
        <v>750</v>
      </c>
      <c r="Z57" s="427">
        <v>920</v>
      </c>
      <c r="AA57" s="427">
        <v>60</v>
      </c>
      <c r="AB57" s="428">
        <v>0.32</v>
      </c>
      <c r="AC57" s="427">
        <v>900</v>
      </c>
      <c r="AD57" s="427">
        <v>645</v>
      </c>
      <c r="AE57" s="427">
        <v>575</v>
      </c>
      <c r="AF57" s="427">
        <v>645</v>
      </c>
      <c r="AG57" s="427">
        <v>645</v>
      </c>
      <c r="AH57" s="427">
        <v>60</v>
      </c>
      <c r="AI57" s="400">
        <v>103.2</v>
      </c>
      <c r="AJ57" s="400">
        <v>115</v>
      </c>
      <c r="AK57" s="400"/>
      <c r="AL57" s="400"/>
      <c r="AM57" s="400"/>
      <c r="AN57" s="400"/>
      <c r="AO57" s="400"/>
      <c r="AP57" s="400"/>
    </row>
    <row r="58" spans="1:42" ht="15">
      <c r="A58" s="394" t="s">
        <v>821</v>
      </c>
      <c r="B58" s="401">
        <v>114.3</v>
      </c>
      <c r="C58" s="424">
        <v>6.88</v>
      </c>
      <c r="D58" s="394" t="s">
        <v>822</v>
      </c>
      <c r="E58" s="429">
        <v>42215</v>
      </c>
      <c r="F58" s="430" t="s">
        <v>102</v>
      </c>
      <c r="G58" s="409">
        <v>327</v>
      </c>
      <c r="H58" s="410">
        <v>51409</v>
      </c>
      <c r="I58" s="410">
        <v>1551001</v>
      </c>
      <c r="J58" s="410"/>
      <c r="K58" s="410">
        <v>51</v>
      </c>
      <c r="L58" s="409">
        <v>4.46</v>
      </c>
      <c r="M58" s="396">
        <v>600</v>
      </c>
      <c r="N58" s="399">
        <v>95.4</v>
      </c>
      <c r="O58" s="400">
        <v>111.9</v>
      </c>
      <c r="P58" s="400"/>
      <c r="Q58" s="400"/>
      <c r="R58" s="400"/>
      <c r="S58" s="400"/>
      <c r="T58" s="400"/>
      <c r="U58" s="400"/>
      <c r="V58" s="400">
        <v>94.6</v>
      </c>
      <c r="W58" s="400">
        <v>113.3</v>
      </c>
      <c r="X58" s="426">
        <v>850</v>
      </c>
      <c r="Y58" s="426">
        <v>750</v>
      </c>
      <c r="Z58" s="427">
        <v>920</v>
      </c>
      <c r="AA58" s="427">
        <v>60</v>
      </c>
      <c r="AB58" s="428">
        <v>0.32</v>
      </c>
      <c r="AC58" s="427">
        <v>900</v>
      </c>
      <c r="AD58" s="427">
        <v>655</v>
      </c>
      <c r="AE58" s="427">
        <v>585</v>
      </c>
      <c r="AF58" s="427">
        <v>655</v>
      </c>
      <c r="AG58" s="427">
        <v>655</v>
      </c>
      <c r="AH58" s="427">
        <v>60</v>
      </c>
      <c r="AI58" s="400">
        <v>103.9</v>
      </c>
      <c r="AJ58" s="400">
        <v>116.6</v>
      </c>
      <c r="AK58" s="400"/>
      <c r="AL58" s="400"/>
      <c r="AM58" s="400"/>
      <c r="AN58" s="400"/>
      <c r="AO58" s="400">
        <v>103.8</v>
      </c>
      <c r="AP58" s="400">
        <v>115.7</v>
      </c>
    </row>
    <row r="59" spans="1:42" ht="15">
      <c r="A59" s="394" t="s">
        <v>821</v>
      </c>
      <c r="B59" s="401">
        <v>114.3</v>
      </c>
      <c r="C59" s="424">
        <v>6.88</v>
      </c>
      <c r="D59" s="394" t="s">
        <v>822</v>
      </c>
      <c r="E59" s="429">
        <v>42215</v>
      </c>
      <c r="F59" s="430" t="s">
        <v>102</v>
      </c>
      <c r="G59" s="409">
        <v>327</v>
      </c>
      <c r="H59" s="410">
        <v>51409</v>
      </c>
      <c r="I59" s="410">
        <v>1551001</v>
      </c>
      <c r="J59" s="410"/>
      <c r="K59" s="410">
        <v>51</v>
      </c>
      <c r="L59" s="409">
        <v>4.46</v>
      </c>
      <c r="M59" s="396">
        <v>614</v>
      </c>
      <c r="N59" s="399">
        <v>99.9</v>
      </c>
      <c r="O59" s="400">
        <v>110.8</v>
      </c>
      <c r="P59" s="400"/>
      <c r="Q59" s="400"/>
      <c r="R59" s="400"/>
      <c r="S59" s="400"/>
      <c r="T59" s="400"/>
      <c r="U59" s="400"/>
      <c r="V59" s="400">
        <v>102</v>
      </c>
      <c r="W59" s="400">
        <v>114.3</v>
      </c>
      <c r="X59" s="426">
        <v>850</v>
      </c>
      <c r="Y59" s="426">
        <v>750</v>
      </c>
      <c r="Z59" s="427">
        <v>920</v>
      </c>
      <c r="AA59" s="427">
        <v>60</v>
      </c>
      <c r="AB59" s="428">
        <v>0.32</v>
      </c>
      <c r="AC59" s="427">
        <v>900</v>
      </c>
      <c r="AD59" s="427">
        <v>655</v>
      </c>
      <c r="AE59" s="427">
        <v>585</v>
      </c>
      <c r="AF59" s="427">
        <v>655</v>
      </c>
      <c r="AG59" s="427">
        <v>655</v>
      </c>
      <c r="AH59" s="427">
        <v>60</v>
      </c>
      <c r="AI59" s="400">
        <v>103.4</v>
      </c>
      <c r="AJ59" s="400">
        <v>115.6</v>
      </c>
      <c r="AK59" s="400"/>
      <c r="AL59" s="400"/>
      <c r="AM59" s="400"/>
      <c r="AN59" s="400"/>
      <c r="AO59" s="400">
        <v>105.1</v>
      </c>
      <c r="AP59" s="400">
        <v>116.8</v>
      </c>
    </row>
    <row r="60" spans="1:42" ht="15">
      <c r="A60" s="394" t="s">
        <v>821</v>
      </c>
      <c r="B60" s="401">
        <v>114.3</v>
      </c>
      <c r="C60" s="424">
        <v>6.88</v>
      </c>
      <c r="D60" s="394" t="s">
        <v>822</v>
      </c>
      <c r="E60" s="421">
        <v>42230</v>
      </c>
      <c r="F60" s="395" t="s">
        <v>91</v>
      </c>
      <c r="G60" s="396">
        <v>376</v>
      </c>
      <c r="H60" s="397">
        <v>12705</v>
      </c>
      <c r="I60" s="397">
        <v>1598603</v>
      </c>
      <c r="J60" s="397"/>
      <c r="K60" s="397">
        <v>48</v>
      </c>
      <c r="L60" s="396">
        <v>7.74</v>
      </c>
      <c r="M60" s="396">
        <v>18</v>
      </c>
      <c r="N60" s="399">
        <v>100.8</v>
      </c>
      <c r="O60" s="400">
        <v>112.3</v>
      </c>
      <c r="P60" s="400"/>
      <c r="Q60" s="400"/>
      <c r="R60" s="400"/>
      <c r="S60" s="400"/>
      <c r="T60" s="400"/>
      <c r="U60" s="400"/>
      <c r="V60" s="400"/>
      <c r="W60" s="400"/>
      <c r="X60" s="426">
        <v>850</v>
      </c>
      <c r="Y60" s="427">
        <v>750</v>
      </c>
      <c r="Z60" s="427">
        <v>920</v>
      </c>
      <c r="AA60" s="427">
        <v>60</v>
      </c>
      <c r="AB60" s="427">
        <v>0.32</v>
      </c>
      <c r="AC60" s="427">
        <v>900</v>
      </c>
      <c r="AD60" s="427">
        <v>625</v>
      </c>
      <c r="AE60" s="427">
        <v>555</v>
      </c>
      <c r="AF60" s="427">
        <v>625</v>
      </c>
      <c r="AG60" s="427">
        <v>625</v>
      </c>
      <c r="AH60" s="427">
        <v>60</v>
      </c>
      <c r="AI60" s="400">
        <v>104.8</v>
      </c>
      <c r="AJ60" s="400">
        <v>115.9</v>
      </c>
      <c r="AK60" s="400"/>
      <c r="AL60" s="400"/>
      <c r="AM60" s="400"/>
      <c r="AN60" s="400"/>
      <c r="AO60" s="400"/>
      <c r="AP60" s="400"/>
    </row>
    <row r="61" spans="1:42" ht="15">
      <c r="A61" s="394" t="s">
        <v>821</v>
      </c>
      <c r="B61" s="401">
        <v>114.3</v>
      </c>
      <c r="C61" s="424">
        <v>6.88</v>
      </c>
      <c r="D61" s="394" t="s">
        <v>822</v>
      </c>
      <c r="E61" s="421">
        <v>42230</v>
      </c>
      <c r="F61" s="395" t="s">
        <v>91</v>
      </c>
      <c r="G61" s="396">
        <v>377</v>
      </c>
      <c r="H61" s="397">
        <v>12705</v>
      </c>
      <c r="I61" s="397">
        <v>1598603</v>
      </c>
      <c r="J61" s="397"/>
      <c r="K61" s="397">
        <v>48</v>
      </c>
      <c r="L61" s="396">
        <v>7.74</v>
      </c>
      <c r="M61" s="396">
        <v>410</v>
      </c>
      <c r="N61" s="399">
        <v>94.9</v>
      </c>
      <c r="O61" s="400">
        <v>109.1</v>
      </c>
      <c r="P61" s="400"/>
      <c r="Q61" s="400"/>
      <c r="R61" s="400"/>
      <c r="S61" s="400"/>
      <c r="T61" s="400"/>
      <c r="U61" s="400"/>
      <c r="V61" s="400"/>
      <c r="W61" s="400"/>
      <c r="X61" s="426">
        <v>850</v>
      </c>
      <c r="Y61" s="427">
        <v>750</v>
      </c>
      <c r="Z61" s="427">
        <v>920</v>
      </c>
      <c r="AA61" s="427">
        <v>58</v>
      </c>
      <c r="AB61" s="427">
        <v>0.35</v>
      </c>
      <c r="AC61" s="427">
        <v>1000</v>
      </c>
      <c r="AD61" s="427">
        <v>630</v>
      </c>
      <c r="AE61" s="427">
        <v>560</v>
      </c>
      <c r="AF61" s="427">
        <v>630</v>
      </c>
      <c r="AG61" s="427">
        <v>630</v>
      </c>
      <c r="AH61" s="427">
        <v>58</v>
      </c>
      <c r="AI61" s="400">
        <v>105.4</v>
      </c>
      <c r="AJ61" s="400">
        <v>115.9</v>
      </c>
      <c r="AK61" s="400"/>
      <c r="AL61" s="400"/>
      <c r="AM61" s="400"/>
      <c r="AN61" s="400"/>
      <c r="AO61" s="400"/>
      <c r="AP61" s="400"/>
    </row>
    <row r="62" spans="1:42" ht="15">
      <c r="A62" s="394" t="s">
        <v>821</v>
      </c>
      <c r="B62" s="401">
        <v>114.3</v>
      </c>
      <c r="C62" s="424">
        <v>6.88</v>
      </c>
      <c r="D62" s="394" t="s">
        <v>822</v>
      </c>
      <c r="E62" s="421">
        <v>42230</v>
      </c>
      <c r="F62" s="395" t="s">
        <v>91</v>
      </c>
      <c r="G62" s="396">
        <v>378</v>
      </c>
      <c r="H62" s="397">
        <v>12705</v>
      </c>
      <c r="I62" s="397">
        <v>1598603</v>
      </c>
      <c r="J62" s="397"/>
      <c r="K62" s="397">
        <v>48</v>
      </c>
      <c r="L62" s="396">
        <v>7.74</v>
      </c>
      <c r="M62" s="396">
        <v>801</v>
      </c>
      <c r="N62" s="399">
        <v>98.4</v>
      </c>
      <c r="O62" s="400">
        <v>110.8</v>
      </c>
      <c r="P62" s="400"/>
      <c r="Q62" s="400"/>
      <c r="R62" s="400"/>
      <c r="S62" s="400"/>
      <c r="T62" s="400"/>
      <c r="U62" s="400"/>
      <c r="V62" s="400"/>
      <c r="W62" s="400"/>
      <c r="X62" s="426">
        <v>850</v>
      </c>
      <c r="Y62" s="427">
        <v>750</v>
      </c>
      <c r="Z62" s="427">
        <v>920</v>
      </c>
      <c r="AA62" s="427">
        <v>58</v>
      </c>
      <c r="AB62" s="427">
        <v>0.35</v>
      </c>
      <c r="AC62" s="427">
        <v>1000</v>
      </c>
      <c r="AD62" s="427">
        <v>630</v>
      </c>
      <c r="AE62" s="427">
        <v>560</v>
      </c>
      <c r="AF62" s="427">
        <v>630</v>
      </c>
      <c r="AG62" s="427">
        <v>630</v>
      </c>
      <c r="AH62" s="427">
        <v>58</v>
      </c>
      <c r="AI62" s="400">
        <v>104.1</v>
      </c>
      <c r="AJ62" s="400">
        <v>115.6</v>
      </c>
      <c r="AK62" s="400"/>
      <c r="AL62" s="400"/>
      <c r="AM62" s="400"/>
      <c r="AN62" s="400"/>
      <c r="AO62" s="400"/>
      <c r="AP62" s="400"/>
    </row>
    <row r="63" spans="1:42" ht="15">
      <c r="A63" s="394" t="s">
        <v>821</v>
      </c>
      <c r="B63" s="401">
        <v>114.3</v>
      </c>
      <c r="C63" s="424">
        <v>6.88</v>
      </c>
      <c r="D63" s="394" t="s">
        <v>822</v>
      </c>
      <c r="E63" s="421">
        <v>42231</v>
      </c>
      <c r="F63" s="395" t="s">
        <v>91</v>
      </c>
      <c r="G63" s="396">
        <v>379</v>
      </c>
      <c r="H63" s="397">
        <v>12704</v>
      </c>
      <c r="I63" s="397">
        <v>1598603</v>
      </c>
      <c r="J63" s="397"/>
      <c r="K63" s="397">
        <v>49</v>
      </c>
      <c r="L63" s="396">
        <v>7.78</v>
      </c>
      <c r="M63" s="396">
        <v>1</v>
      </c>
      <c r="N63" s="399">
        <v>100.6</v>
      </c>
      <c r="O63" s="400">
        <v>113</v>
      </c>
      <c r="P63" s="400"/>
      <c r="Q63" s="400"/>
      <c r="R63" s="400"/>
      <c r="S63" s="400"/>
      <c r="T63" s="400"/>
      <c r="U63" s="400"/>
      <c r="V63" s="400"/>
      <c r="W63" s="400"/>
      <c r="X63" s="426">
        <v>850</v>
      </c>
      <c r="Y63" s="427">
        <v>750</v>
      </c>
      <c r="Z63" s="427">
        <v>920</v>
      </c>
      <c r="AA63" s="427">
        <v>58</v>
      </c>
      <c r="AB63" s="427">
        <v>0.35</v>
      </c>
      <c r="AC63" s="427">
        <v>1000</v>
      </c>
      <c r="AD63" s="427">
        <v>630</v>
      </c>
      <c r="AE63" s="427">
        <v>560</v>
      </c>
      <c r="AF63" s="427">
        <v>630</v>
      </c>
      <c r="AG63" s="427">
        <v>630</v>
      </c>
      <c r="AH63" s="427">
        <v>58</v>
      </c>
      <c r="AI63" s="400">
        <v>104.2</v>
      </c>
      <c r="AJ63" s="400">
        <v>115.6</v>
      </c>
      <c r="AK63" s="400"/>
      <c r="AL63" s="400"/>
      <c r="AM63" s="400"/>
      <c r="AN63" s="400"/>
      <c r="AO63" s="400"/>
      <c r="AP63" s="400"/>
    </row>
    <row r="64" spans="1:42" ht="15">
      <c r="A64" s="394" t="s">
        <v>821</v>
      </c>
      <c r="B64" s="401">
        <v>114.3</v>
      </c>
      <c r="C64" s="424">
        <v>6.88</v>
      </c>
      <c r="D64" s="394" t="s">
        <v>822</v>
      </c>
      <c r="E64" s="421">
        <v>42231</v>
      </c>
      <c r="F64" s="395" t="s">
        <v>91</v>
      </c>
      <c r="G64" s="396">
        <v>380</v>
      </c>
      <c r="H64" s="397">
        <v>12704</v>
      </c>
      <c r="I64" s="397">
        <v>1598603</v>
      </c>
      <c r="J64" s="397"/>
      <c r="K64" s="397">
        <v>49</v>
      </c>
      <c r="L64" s="396">
        <v>7.78</v>
      </c>
      <c r="M64" s="396">
        <v>401</v>
      </c>
      <c r="N64" s="399">
        <v>98.2</v>
      </c>
      <c r="O64" s="400">
        <v>110.3</v>
      </c>
      <c r="P64" s="400"/>
      <c r="Q64" s="400"/>
      <c r="R64" s="400"/>
      <c r="S64" s="400"/>
      <c r="T64" s="400"/>
      <c r="U64" s="400"/>
      <c r="V64" s="400"/>
      <c r="W64" s="400"/>
      <c r="X64" s="426">
        <v>850</v>
      </c>
      <c r="Y64" s="427">
        <v>750</v>
      </c>
      <c r="Z64" s="427">
        <v>920</v>
      </c>
      <c r="AA64" s="427">
        <v>58</v>
      </c>
      <c r="AB64" s="427">
        <v>0.35</v>
      </c>
      <c r="AC64" s="427">
        <v>1000</v>
      </c>
      <c r="AD64" s="427">
        <v>630</v>
      </c>
      <c r="AE64" s="427">
        <v>560</v>
      </c>
      <c r="AF64" s="427">
        <v>630</v>
      </c>
      <c r="AG64" s="427">
        <v>630</v>
      </c>
      <c r="AH64" s="427">
        <v>58</v>
      </c>
      <c r="AI64" s="400">
        <v>104.9</v>
      </c>
      <c r="AJ64" s="400">
        <v>114.3</v>
      </c>
      <c r="AK64" s="400"/>
      <c r="AL64" s="400"/>
      <c r="AM64" s="400"/>
      <c r="AN64" s="400"/>
      <c r="AO64" s="400"/>
      <c r="AP64" s="400"/>
    </row>
    <row r="65" spans="1:42" ht="15">
      <c r="A65" s="394" t="s">
        <v>821</v>
      </c>
      <c r="B65" s="401">
        <v>114.3</v>
      </c>
      <c r="C65" s="424">
        <v>6.88</v>
      </c>
      <c r="D65" s="394" t="s">
        <v>822</v>
      </c>
      <c r="E65" s="421">
        <v>42234</v>
      </c>
      <c r="F65" s="395" t="s">
        <v>91</v>
      </c>
      <c r="G65" s="396">
        <v>381</v>
      </c>
      <c r="H65" s="397">
        <v>12704</v>
      </c>
      <c r="I65" s="397">
        <v>1598603</v>
      </c>
      <c r="J65" s="397"/>
      <c r="K65" s="397">
        <v>49</v>
      </c>
      <c r="L65" s="396">
        <v>7.78</v>
      </c>
      <c r="M65" s="396">
        <v>819</v>
      </c>
      <c r="N65" s="399">
        <v>92.8</v>
      </c>
      <c r="O65" s="400">
        <v>107</v>
      </c>
      <c r="P65" s="400"/>
      <c r="Q65" s="400"/>
      <c r="R65" s="400"/>
      <c r="S65" s="400"/>
      <c r="T65" s="400"/>
      <c r="U65" s="400"/>
      <c r="V65" s="400"/>
      <c r="W65" s="400"/>
      <c r="X65" s="426">
        <v>850</v>
      </c>
      <c r="Y65" s="427">
        <v>750</v>
      </c>
      <c r="Z65" s="427">
        <v>920</v>
      </c>
      <c r="AA65" s="427">
        <v>58</v>
      </c>
      <c r="AB65" s="427">
        <v>0.35</v>
      </c>
      <c r="AC65" s="427">
        <v>1000</v>
      </c>
      <c r="AD65" s="427">
        <v>630</v>
      </c>
      <c r="AE65" s="427">
        <v>560</v>
      </c>
      <c r="AF65" s="427">
        <v>630</v>
      </c>
      <c r="AG65" s="427">
        <v>630</v>
      </c>
      <c r="AH65" s="427">
        <v>58</v>
      </c>
      <c r="AI65" s="400">
        <v>99.6</v>
      </c>
      <c r="AJ65" s="400">
        <v>112</v>
      </c>
      <c r="AK65" s="400"/>
      <c r="AL65" s="400"/>
      <c r="AM65" s="400"/>
      <c r="AN65" s="400"/>
      <c r="AO65" s="400"/>
      <c r="AP65" s="400"/>
    </row>
    <row r="66" spans="1:42" ht="15">
      <c r="A66" s="394" t="s">
        <v>821</v>
      </c>
      <c r="B66" s="401">
        <v>114.3</v>
      </c>
      <c r="C66" s="424">
        <v>6.88</v>
      </c>
      <c r="D66" s="394" t="s">
        <v>822</v>
      </c>
      <c r="E66" s="421">
        <v>42234</v>
      </c>
      <c r="F66" s="395" t="s">
        <v>91</v>
      </c>
      <c r="G66" s="396">
        <v>382</v>
      </c>
      <c r="H66" s="397">
        <v>12706</v>
      </c>
      <c r="I66" s="397">
        <v>1598603</v>
      </c>
      <c r="J66" s="397"/>
      <c r="K66" s="397">
        <v>49</v>
      </c>
      <c r="L66" s="398">
        <v>8</v>
      </c>
      <c r="M66" s="396">
        <v>1</v>
      </c>
      <c r="N66" s="399">
        <v>97.3</v>
      </c>
      <c r="O66" s="400">
        <v>108.8</v>
      </c>
      <c r="P66" s="400"/>
      <c r="Q66" s="400"/>
      <c r="R66" s="400"/>
      <c r="S66" s="400"/>
      <c r="T66" s="400"/>
      <c r="U66" s="400"/>
      <c r="V66" s="400"/>
      <c r="W66" s="400"/>
      <c r="X66" s="426">
        <v>850</v>
      </c>
      <c r="Y66" s="427">
        <v>750</v>
      </c>
      <c r="Z66" s="427">
        <v>920</v>
      </c>
      <c r="AA66" s="427">
        <v>58</v>
      </c>
      <c r="AB66" s="427">
        <v>0.35</v>
      </c>
      <c r="AC66" s="427">
        <v>1000</v>
      </c>
      <c r="AD66" s="427">
        <v>630</v>
      </c>
      <c r="AE66" s="427">
        <v>560</v>
      </c>
      <c r="AF66" s="427">
        <v>630</v>
      </c>
      <c r="AG66" s="427">
        <v>630</v>
      </c>
      <c r="AH66" s="427">
        <v>58</v>
      </c>
      <c r="AI66" s="400">
        <v>107</v>
      </c>
      <c r="AJ66" s="400">
        <v>116.5</v>
      </c>
      <c r="AK66" s="400"/>
      <c r="AL66" s="400"/>
      <c r="AM66" s="400"/>
      <c r="AN66" s="400"/>
      <c r="AO66" s="400"/>
      <c r="AP66" s="400"/>
    </row>
    <row r="67" spans="1:42" ht="15">
      <c r="A67" s="394" t="s">
        <v>821</v>
      </c>
      <c r="B67" s="401">
        <v>114.3</v>
      </c>
      <c r="C67" s="424">
        <v>6.88</v>
      </c>
      <c r="D67" s="394" t="s">
        <v>822</v>
      </c>
      <c r="E67" s="421">
        <v>42234</v>
      </c>
      <c r="F67" s="395" t="s">
        <v>91</v>
      </c>
      <c r="G67" s="396">
        <v>383</v>
      </c>
      <c r="H67" s="397">
        <v>12706</v>
      </c>
      <c r="I67" s="397">
        <v>1598603</v>
      </c>
      <c r="J67" s="397"/>
      <c r="K67" s="397">
        <v>49</v>
      </c>
      <c r="L67" s="398">
        <v>8</v>
      </c>
      <c r="M67" s="396">
        <v>410</v>
      </c>
      <c r="N67" s="399">
        <v>98.1</v>
      </c>
      <c r="O67" s="400">
        <v>109.5</v>
      </c>
      <c r="P67" s="400"/>
      <c r="Q67" s="400"/>
      <c r="R67" s="400"/>
      <c r="S67" s="400"/>
      <c r="T67" s="400"/>
      <c r="U67" s="400"/>
      <c r="V67" s="400"/>
      <c r="W67" s="400"/>
      <c r="X67" s="426">
        <v>850</v>
      </c>
      <c r="Y67" s="427">
        <v>750</v>
      </c>
      <c r="Z67" s="427">
        <v>920</v>
      </c>
      <c r="AA67" s="427">
        <v>58</v>
      </c>
      <c r="AB67" s="427">
        <v>0.35</v>
      </c>
      <c r="AC67" s="427">
        <v>1000</v>
      </c>
      <c r="AD67" s="427">
        <v>620</v>
      </c>
      <c r="AE67" s="427">
        <v>550</v>
      </c>
      <c r="AF67" s="426">
        <v>620</v>
      </c>
      <c r="AG67" s="426">
        <v>620</v>
      </c>
      <c r="AH67" s="427">
        <v>58</v>
      </c>
      <c r="AI67" s="400">
        <v>105.2</v>
      </c>
      <c r="AJ67" s="400">
        <v>116.7</v>
      </c>
      <c r="AK67" s="400"/>
      <c r="AL67" s="400"/>
      <c r="AM67" s="400"/>
      <c r="AN67" s="400"/>
      <c r="AO67" s="400"/>
      <c r="AP67" s="400"/>
    </row>
    <row r="68" spans="1:42" ht="15">
      <c r="A68" s="394" t="s">
        <v>821</v>
      </c>
      <c r="B68" s="401">
        <v>114.3</v>
      </c>
      <c r="C68" s="424">
        <v>6.88</v>
      </c>
      <c r="D68" s="394" t="s">
        <v>822</v>
      </c>
      <c r="E68" s="421">
        <v>42234</v>
      </c>
      <c r="F68" s="395" t="s">
        <v>91</v>
      </c>
      <c r="G68" s="396">
        <v>384</v>
      </c>
      <c r="H68" s="397">
        <v>12703</v>
      </c>
      <c r="I68" s="397">
        <v>1598603</v>
      </c>
      <c r="J68" s="397"/>
      <c r="K68" s="397">
        <v>49</v>
      </c>
      <c r="L68" s="398">
        <v>5.5</v>
      </c>
      <c r="M68" s="396">
        <v>249</v>
      </c>
      <c r="N68" s="399">
        <v>97.7</v>
      </c>
      <c r="O68" s="400">
        <v>111.2</v>
      </c>
      <c r="P68" s="400"/>
      <c r="Q68" s="400"/>
      <c r="R68" s="400"/>
      <c r="S68" s="400"/>
      <c r="T68" s="400"/>
      <c r="U68" s="400"/>
      <c r="V68" s="400"/>
      <c r="W68" s="400"/>
      <c r="X68" s="426">
        <v>850</v>
      </c>
      <c r="Y68" s="427">
        <v>750</v>
      </c>
      <c r="Z68" s="427">
        <v>920</v>
      </c>
      <c r="AA68" s="427">
        <v>58</v>
      </c>
      <c r="AB68" s="427">
        <v>0.35</v>
      </c>
      <c r="AC68" s="427">
        <v>1000</v>
      </c>
      <c r="AD68" s="427">
        <v>620</v>
      </c>
      <c r="AE68" s="427">
        <v>550</v>
      </c>
      <c r="AF68" s="426">
        <v>620</v>
      </c>
      <c r="AG68" s="426">
        <v>620</v>
      </c>
      <c r="AH68" s="427">
        <v>58</v>
      </c>
      <c r="AI68" s="400">
        <v>98.1</v>
      </c>
      <c r="AJ68" s="400">
        <v>108.7</v>
      </c>
      <c r="AK68" s="400"/>
      <c r="AL68" s="400"/>
      <c r="AM68" s="400"/>
      <c r="AN68" s="400"/>
      <c r="AO68" s="400"/>
      <c r="AP68" s="400"/>
    </row>
    <row r="69" spans="1:42" ht="15">
      <c r="A69" s="394" t="s">
        <v>821</v>
      </c>
      <c r="B69" s="401">
        <v>114.3</v>
      </c>
      <c r="C69" s="424">
        <v>6.88</v>
      </c>
      <c r="D69" s="394" t="s">
        <v>822</v>
      </c>
      <c r="E69" s="421">
        <v>42234</v>
      </c>
      <c r="F69" s="395" t="s">
        <v>98</v>
      </c>
      <c r="G69" s="396">
        <v>385</v>
      </c>
      <c r="H69" s="397">
        <v>12306</v>
      </c>
      <c r="I69" s="397">
        <v>1597801</v>
      </c>
      <c r="J69" s="397"/>
      <c r="K69" s="397">
        <v>49</v>
      </c>
      <c r="L69" s="396">
        <v>4.33</v>
      </c>
      <c r="M69" s="396">
        <v>1</v>
      </c>
      <c r="N69" s="399">
        <v>92.8</v>
      </c>
      <c r="O69" s="400">
        <v>108.7</v>
      </c>
      <c r="P69" s="400"/>
      <c r="Q69" s="400"/>
      <c r="R69" s="400"/>
      <c r="S69" s="400"/>
      <c r="T69" s="400"/>
      <c r="U69" s="400"/>
      <c r="V69" s="400"/>
      <c r="W69" s="400"/>
      <c r="X69" s="426">
        <v>850</v>
      </c>
      <c r="Y69" s="427">
        <v>750</v>
      </c>
      <c r="Z69" s="427">
        <v>920</v>
      </c>
      <c r="AA69" s="427">
        <v>58</v>
      </c>
      <c r="AB69" s="427">
        <v>0.35</v>
      </c>
      <c r="AC69" s="427">
        <v>1000</v>
      </c>
      <c r="AD69" s="427">
        <v>620</v>
      </c>
      <c r="AE69" s="427">
        <v>550</v>
      </c>
      <c r="AF69" s="426">
        <v>620</v>
      </c>
      <c r="AG69" s="426">
        <v>620</v>
      </c>
      <c r="AH69" s="427">
        <v>58</v>
      </c>
      <c r="AI69" s="400">
        <v>98</v>
      </c>
      <c r="AJ69" s="400">
        <v>111.5</v>
      </c>
      <c r="AK69" s="400"/>
      <c r="AL69" s="400"/>
      <c r="AM69" s="400"/>
      <c r="AN69" s="400"/>
      <c r="AO69" s="400"/>
      <c r="AP69" s="400"/>
    </row>
    <row r="70" spans="1:42" ht="15">
      <c r="A70" s="394" t="s">
        <v>821</v>
      </c>
      <c r="B70" s="401">
        <v>114.3</v>
      </c>
      <c r="C70" s="424">
        <v>6.88</v>
      </c>
      <c r="D70" s="394" t="s">
        <v>822</v>
      </c>
      <c r="E70" s="421">
        <v>42234</v>
      </c>
      <c r="F70" s="395" t="s">
        <v>98</v>
      </c>
      <c r="G70" s="396">
        <v>386</v>
      </c>
      <c r="H70" s="397">
        <v>12310</v>
      </c>
      <c r="I70" s="397">
        <v>1597801</v>
      </c>
      <c r="J70" s="397"/>
      <c r="K70" s="397">
        <v>45</v>
      </c>
      <c r="L70" s="396">
        <v>5.19</v>
      </c>
      <c r="M70" s="396">
        <v>1</v>
      </c>
      <c r="N70" s="399">
        <v>95.7</v>
      </c>
      <c r="O70" s="400">
        <v>111.8</v>
      </c>
      <c r="P70" s="400"/>
      <c r="Q70" s="400"/>
      <c r="R70" s="400"/>
      <c r="S70" s="400"/>
      <c r="T70" s="400"/>
      <c r="U70" s="400"/>
      <c r="V70" s="400"/>
      <c r="W70" s="400"/>
      <c r="X70" s="426">
        <v>850</v>
      </c>
      <c r="Y70" s="427">
        <v>750</v>
      </c>
      <c r="Z70" s="427">
        <v>920</v>
      </c>
      <c r="AA70" s="427">
        <v>58</v>
      </c>
      <c r="AB70" s="427">
        <v>0.35</v>
      </c>
      <c r="AC70" s="427">
        <v>1000</v>
      </c>
      <c r="AD70" s="427">
        <v>620</v>
      </c>
      <c r="AE70" s="427">
        <v>550</v>
      </c>
      <c r="AF70" s="426">
        <v>620</v>
      </c>
      <c r="AG70" s="426">
        <v>620</v>
      </c>
      <c r="AH70" s="427">
        <v>58</v>
      </c>
      <c r="AI70" s="400">
        <v>94.5</v>
      </c>
      <c r="AJ70" s="400">
        <v>104.8</v>
      </c>
      <c r="AK70" s="400"/>
      <c r="AL70" s="400"/>
      <c r="AM70" s="400"/>
      <c r="AN70" s="400"/>
      <c r="AO70" s="400"/>
      <c r="AP70" s="400"/>
    </row>
    <row r="71" spans="1:42" ht="15">
      <c r="A71" s="394" t="s">
        <v>821</v>
      </c>
      <c r="B71" s="401">
        <v>114.3</v>
      </c>
      <c r="C71" s="424">
        <v>6.88</v>
      </c>
      <c r="D71" s="394" t="s">
        <v>822</v>
      </c>
      <c r="E71" s="421">
        <v>42234</v>
      </c>
      <c r="F71" s="395" t="s">
        <v>98</v>
      </c>
      <c r="G71" s="396">
        <v>387</v>
      </c>
      <c r="H71" s="397">
        <v>40180</v>
      </c>
      <c r="I71" s="397">
        <v>1597801</v>
      </c>
      <c r="J71" s="397"/>
      <c r="K71" s="397">
        <v>46</v>
      </c>
      <c r="L71" s="396">
        <v>5.01</v>
      </c>
      <c r="M71" s="396">
        <v>1</v>
      </c>
      <c r="N71" s="449">
        <v>94.1</v>
      </c>
      <c r="O71" s="400">
        <v>112</v>
      </c>
      <c r="P71" s="400"/>
      <c r="Q71" s="400"/>
      <c r="R71" s="400"/>
      <c r="S71" s="400"/>
      <c r="T71" s="400"/>
      <c r="U71" s="400"/>
      <c r="V71" s="400"/>
      <c r="W71" s="400"/>
      <c r="X71" s="426">
        <v>850</v>
      </c>
      <c r="Y71" s="427">
        <v>750</v>
      </c>
      <c r="Z71" s="427">
        <v>920</v>
      </c>
      <c r="AA71" s="427">
        <v>58</v>
      </c>
      <c r="AB71" s="427">
        <v>0.35</v>
      </c>
      <c r="AC71" s="427">
        <v>1000</v>
      </c>
      <c r="AD71" s="427">
        <v>620</v>
      </c>
      <c r="AE71" s="427">
        <v>550</v>
      </c>
      <c r="AF71" s="426">
        <v>620</v>
      </c>
      <c r="AG71" s="426">
        <v>620</v>
      </c>
      <c r="AH71" s="427">
        <v>58</v>
      </c>
      <c r="AI71" s="400">
        <v>99.8</v>
      </c>
      <c r="AJ71" s="400">
        <v>105.9</v>
      </c>
      <c r="AK71" s="400"/>
      <c r="AL71" s="400"/>
      <c r="AM71" s="400"/>
      <c r="AN71" s="400"/>
      <c r="AO71" s="400"/>
      <c r="AP71" s="400"/>
    </row>
    <row r="72" spans="1:42" ht="15">
      <c r="A72" s="394" t="s">
        <v>821</v>
      </c>
      <c r="B72" s="401">
        <v>114.3</v>
      </c>
      <c r="C72" s="424">
        <v>6.88</v>
      </c>
      <c r="D72" s="394" t="s">
        <v>822</v>
      </c>
      <c r="E72" s="421">
        <v>42237</v>
      </c>
      <c r="F72" s="395" t="s">
        <v>102</v>
      </c>
      <c r="G72" s="396">
        <v>401</v>
      </c>
      <c r="H72" s="397">
        <v>51452</v>
      </c>
      <c r="I72" s="397">
        <v>1551001</v>
      </c>
      <c r="J72" s="397"/>
      <c r="K72" s="397">
        <v>51</v>
      </c>
      <c r="L72" s="396">
        <v>3.42</v>
      </c>
      <c r="M72" s="396">
        <v>2</v>
      </c>
      <c r="N72" s="449">
        <v>97.7</v>
      </c>
      <c r="O72" s="400">
        <v>109.1</v>
      </c>
      <c r="P72" s="400"/>
      <c r="Q72" s="400"/>
      <c r="R72" s="400"/>
      <c r="S72" s="400"/>
      <c r="T72" s="400"/>
      <c r="U72" s="400"/>
      <c r="V72" s="400"/>
      <c r="W72" s="400"/>
      <c r="X72" s="426">
        <v>850</v>
      </c>
      <c r="Y72" s="427">
        <v>750</v>
      </c>
      <c r="Z72" s="427">
        <v>920</v>
      </c>
      <c r="AA72" s="427">
        <v>58</v>
      </c>
      <c r="AB72" s="427">
        <v>0.32</v>
      </c>
      <c r="AC72" s="427">
        <v>1000</v>
      </c>
      <c r="AD72" s="402">
        <v>635</v>
      </c>
      <c r="AE72" s="402">
        <v>565</v>
      </c>
      <c r="AF72" s="402">
        <v>635</v>
      </c>
      <c r="AG72" s="402">
        <v>635</v>
      </c>
      <c r="AH72" s="402">
        <v>58</v>
      </c>
      <c r="AI72" s="400">
        <v>102.2</v>
      </c>
      <c r="AJ72" s="400">
        <v>115.7</v>
      </c>
      <c r="AK72" s="400"/>
      <c r="AL72" s="400"/>
      <c r="AM72" s="400"/>
      <c r="AN72" s="400"/>
      <c r="AO72" s="400"/>
      <c r="AP72" s="400"/>
    </row>
    <row r="73" spans="1:42" ht="15">
      <c r="A73" s="394" t="s">
        <v>821</v>
      </c>
      <c r="B73" s="401">
        <v>114.3</v>
      </c>
      <c r="C73" s="424">
        <v>6.88</v>
      </c>
      <c r="D73" s="394" t="s">
        <v>822</v>
      </c>
      <c r="E73" s="421">
        <v>42237</v>
      </c>
      <c r="F73" s="395" t="s">
        <v>102</v>
      </c>
      <c r="G73" s="396">
        <v>402</v>
      </c>
      <c r="H73" s="397">
        <v>51452</v>
      </c>
      <c r="I73" s="397">
        <v>1551001</v>
      </c>
      <c r="J73" s="397"/>
      <c r="K73" s="397">
        <v>51</v>
      </c>
      <c r="L73" s="396">
        <v>3.42</v>
      </c>
      <c r="M73" s="396">
        <v>401</v>
      </c>
      <c r="N73" s="449">
        <v>94.8</v>
      </c>
      <c r="O73" s="400">
        <v>110.2</v>
      </c>
      <c r="P73" s="400"/>
      <c r="Q73" s="400"/>
      <c r="R73" s="400"/>
      <c r="S73" s="400"/>
      <c r="T73" s="400"/>
      <c r="U73" s="400"/>
      <c r="V73" s="400"/>
      <c r="W73" s="400"/>
      <c r="X73" s="426">
        <v>850</v>
      </c>
      <c r="Y73" s="427">
        <v>750</v>
      </c>
      <c r="Z73" s="427">
        <v>920</v>
      </c>
      <c r="AA73" s="427">
        <v>58</v>
      </c>
      <c r="AB73" s="427">
        <v>0.32</v>
      </c>
      <c r="AC73" s="427">
        <v>1000</v>
      </c>
      <c r="AD73" s="402">
        <v>635</v>
      </c>
      <c r="AE73" s="402">
        <v>565</v>
      </c>
      <c r="AF73" s="402">
        <v>635</v>
      </c>
      <c r="AG73" s="402">
        <v>635</v>
      </c>
      <c r="AH73" s="402">
        <v>58</v>
      </c>
      <c r="AI73" s="400">
        <v>102.1</v>
      </c>
      <c r="AJ73" s="400">
        <v>115.5</v>
      </c>
      <c r="AK73" s="400"/>
      <c r="AL73" s="400"/>
      <c r="AM73" s="400"/>
      <c r="AN73" s="400"/>
      <c r="AO73" s="400"/>
      <c r="AP73" s="400"/>
    </row>
    <row r="74" spans="1:42" ht="15">
      <c r="A74" s="394" t="s">
        <v>821</v>
      </c>
      <c r="B74" s="401">
        <v>114.3</v>
      </c>
      <c r="C74" s="424">
        <v>6.88</v>
      </c>
      <c r="D74" s="394" t="s">
        <v>822</v>
      </c>
      <c r="E74" s="421">
        <v>42237</v>
      </c>
      <c r="F74" s="395" t="s">
        <v>102</v>
      </c>
      <c r="G74" s="396">
        <v>403</v>
      </c>
      <c r="H74" s="397">
        <v>51453</v>
      </c>
      <c r="I74" s="397">
        <v>1551001</v>
      </c>
      <c r="J74" s="397"/>
      <c r="K74" s="397">
        <v>51</v>
      </c>
      <c r="L74" s="396">
        <v>3.55</v>
      </c>
      <c r="M74" s="396">
        <v>1</v>
      </c>
      <c r="N74" s="449">
        <v>94.9</v>
      </c>
      <c r="O74" s="400">
        <v>109.4</v>
      </c>
      <c r="P74" s="400"/>
      <c r="Q74" s="400"/>
      <c r="R74" s="400"/>
      <c r="S74" s="400"/>
      <c r="T74" s="400"/>
      <c r="U74" s="400"/>
      <c r="V74" s="400"/>
      <c r="W74" s="400"/>
      <c r="X74" s="426">
        <v>850</v>
      </c>
      <c r="Y74" s="427">
        <v>750</v>
      </c>
      <c r="Z74" s="427">
        <v>920</v>
      </c>
      <c r="AA74" s="427">
        <v>58</v>
      </c>
      <c r="AB74" s="427">
        <v>0.32</v>
      </c>
      <c r="AC74" s="427">
        <v>1000</v>
      </c>
      <c r="AD74" s="402">
        <v>635</v>
      </c>
      <c r="AE74" s="402">
        <v>565</v>
      </c>
      <c r="AF74" s="402">
        <v>635</v>
      </c>
      <c r="AG74" s="402">
        <v>635</v>
      </c>
      <c r="AH74" s="402">
        <v>58</v>
      </c>
      <c r="AI74" s="400">
        <v>101.9</v>
      </c>
      <c r="AJ74" s="400">
        <v>115.1</v>
      </c>
      <c r="AK74" s="400"/>
      <c r="AL74" s="400"/>
      <c r="AM74" s="400"/>
      <c r="AN74" s="400"/>
      <c r="AO74" s="400"/>
      <c r="AP74" s="400"/>
    </row>
    <row r="75" spans="1:42" ht="15">
      <c r="A75" s="394" t="s">
        <v>821</v>
      </c>
      <c r="B75" s="401">
        <v>114.3</v>
      </c>
      <c r="C75" s="424">
        <v>6.88</v>
      </c>
      <c r="D75" s="394" t="s">
        <v>822</v>
      </c>
      <c r="E75" s="421">
        <v>42237</v>
      </c>
      <c r="F75" s="395" t="s">
        <v>102</v>
      </c>
      <c r="G75" s="396">
        <v>404</v>
      </c>
      <c r="H75" s="397">
        <v>51453</v>
      </c>
      <c r="I75" s="397">
        <v>1551001</v>
      </c>
      <c r="J75" s="397"/>
      <c r="K75" s="397">
        <v>51</v>
      </c>
      <c r="L75" s="396">
        <v>3.55</v>
      </c>
      <c r="M75" s="396">
        <v>404</v>
      </c>
      <c r="N75" s="449">
        <v>96</v>
      </c>
      <c r="O75" s="400">
        <v>109.1</v>
      </c>
      <c r="P75" s="400"/>
      <c r="Q75" s="400"/>
      <c r="R75" s="400"/>
      <c r="S75" s="400"/>
      <c r="T75" s="400"/>
      <c r="U75" s="400"/>
      <c r="V75" s="400"/>
      <c r="W75" s="400"/>
      <c r="X75" s="426">
        <v>850</v>
      </c>
      <c r="Y75" s="427">
        <v>750</v>
      </c>
      <c r="Z75" s="427">
        <v>920</v>
      </c>
      <c r="AA75" s="427">
        <v>58</v>
      </c>
      <c r="AB75" s="427">
        <v>0.32</v>
      </c>
      <c r="AC75" s="427">
        <v>1000</v>
      </c>
      <c r="AD75" s="402">
        <v>635</v>
      </c>
      <c r="AE75" s="402">
        <v>565</v>
      </c>
      <c r="AF75" s="402">
        <v>635</v>
      </c>
      <c r="AG75" s="402">
        <v>635</v>
      </c>
      <c r="AH75" s="402">
        <v>58</v>
      </c>
      <c r="AI75" s="400">
        <v>102.2</v>
      </c>
      <c r="AJ75" s="400">
        <v>115.4</v>
      </c>
      <c r="AK75" s="400"/>
      <c r="AL75" s="400"/>
      <c r="AM75" s="400"/>
      <c r="AN75" s="400"/>
      <c r="AO75" s="400"/>
      <c r="AP75" s="400"/>
    </row>
    <row r="76" spans="1:42" ht="15">
      <c r="A76" s="394" t="s">
        <v>821</v>
      </c>
      <c r="B76" s="401">
        <v>114.3</v>
      </c>
      <c r="C76" s="424">
        <v>6.88</v>
      </c>
      <c r="D76" s="394" t="s">
        <v>822</v>
      </c>
      <c r="E76" s="421">
        <v>42238</v>
      </c>
      <c r="F76" s="395" t="s">
        <v>102</v>
      </c>
      <c r="G76" s="396">
        <v>405</v>
      </c>
      <c r="H76" s="397">
        <v>51453</v>
      </c>
      <c r="I76" s="397">
        <v>1627901</v>
      </c>
      <c r="J76" s="397"/>
      <c r="K76" s="397">
        <v>51</v>
      </c>
      <c r="L76" s="396">
        <v>3.55</v>
      </c>
      <c r="M76" s="396">
        <v>1</v>
      </c>
      <c r="N76" s="449">
        <v>97.2</v>
      </c>
      <c r="O76" s="400">
        <v>111.2</v>
      </c>
      <c r="P76" s="400"/>
      <c r="Q76" s="400"/>
      <c r="R76" s="400"/>
      <c r="S76" s="400"/>
      <c r="T76" s="400"/>
      <c r="U76" s="400"/>
      <c r="V76" s="400"/>
      <c r="W76" s="400"/>
      <c r="X76" s="426">
        <v>850</v>
      </c>
      <c r="Y76" s="427">
        <v>750</v>
      </c>
      <c r="Z76" s="427">
        <v>920</v>
      </c>
      <c r="AA76" s="427">
        <v>58</v>
      </c>
      <c r="AB76" s="427">
        <v>0.32</v>
      </c>
      <c r="AC76" s="427">
        <v>1000</v>
      </c>
      <c r="AD76" s="402">
        <v>635</v>
      </c>
      <c r="AE76" s="402">
        <v>565</v>
      </c>
      <c r="AF76" s="402">
        <v>635</v>
      </c>
      <c r="AG76" s="402">
        <v>635</v>
      </c>
      <c r="AH76" s="402">
        <v>58</v>
      </c>
      <c r="AI76" s="400">
        <v>100.3</v>
      </c>
      <c r="AJ76" s="400">
        <v>113</v>
      </c>
      <c r="AK76" s="400"/>
      <c r="AL76" s="400"/>
      <c r="AM76" s="400"/>
      <c r="AN76" s="400"/>
      <c r="AO76" s="400"/>
      <c r="AP76" s="400"/>
    </row>
    <row r="77" spans="1:42" ht="15">
      <c r="A77" s="394" t="s">
        <v>821</v>
      </c>
      <c r="B77" s="401">
        <v>114.3</v>
      </c>
      <c r="C77" s="424">
        <v>6.88</v>
      </c>
      <c r="D77" s="394" t="s">
        <v>822</v>
      </c>
      <c r="E77" s="421">
        <v>42238</v>
      </c>
      <c r="F77" s="395" t="s">
        <v>102</v>
      </c>
      <c r="G77" s="396">
        <v>406</v>
      </c>
      <c r="H77" s="397">
        <v>51428</v>
      </c>
      <c r="I77" s="397">
        <v>1627901</v>
      </c>
      <c r="J77" s="397"/>
      <c r="K77" s="397">
        <v>51</v>
      </c>
      <c r="L77" s="396">
        <v>3.42</v>
      </c>
      <c r="M77" s="396">
        <v>1</v>
      </c>
      <c r="N77" s="449">
        <v>95.1</v>
      </c>
      <c r="O77" s="400">
        <v>110</v>
      </c>
      <c r="P77" s="400"/>
      <c r="Q77" s="400"/>
      <c r="R77" s="400"/>
      <c r="S77" s="400"/>
      <c r="T77" s="400"/>
      <c r="U77" s="400"/>
      <c r="V77" s="400"/>
      <c r="W77" s="400"/>
      <c r="X77" s="426">
        <v>850</v>
      </c>
      <c r="Y77" s="427">
        <v>750</v>
      </c>
      <c r="Z77" s="427">
        <v>920</v>
      </c>
      <c r="AA77" s="427">
        <v>58</v>
      </c>
      <c r="AB77" s="427">
        <v>0.32</v>
      </c>
      <c r="AC77" s="427">
        <v>1000</v>
      </c>
      <c r="AD77" s="402">
        <v>635</v>
      </c>
      <c r="AE77" s="402">
        <v>565</v>
      </c>
      <c r="AF77" s="402">
        <v>635</v>
      </c>
      <c r="AG77" s="402">
        <v>635</v>
      </c>
      <c r="AH77" s="402">
        <v>58</v>
      </c>
      <c r="AI77" s="400">
        <v>101.5</v>
      </c>
      <c r="AJ77" s="400">
        <v>114.6</v>
      </c>
      <c r="AK77" s="400"/>
      <c r="AL77" s="400"/>
      <c r="AM77" s="400"/>
      <c r="AN77" s="400"/>
      <c r="AO77" s="400"/>
      <c r="AP77" s="400"/>
    </row>
    <row r="78" spans="1:42" ht="15">
      <c r="A78" s="394" t="s">
        <v>821</v>
      </c>
      <c r="B78" s="401">
        <v>114.3</v>
      </c>
      <c r="C78" s="424">
        <v>6.88</v>
      </c>
      <c r="D78" s="394" t="s">
        <v>822</v>
      </c>
      <c r="E78" s="421">
        <v>42267</v>
      </c>
      <c r="F78" s="395" t="s">
        <v>102</v>
      </c>
      <c r="G78" s="396">
        <v>516</v>
      </c>
      <c r="H78" s="397">
        <v>51427</v>
      </c>
      <c r="I78" s="397">
        <v>1627901</v>
      </c>
      <c r="J78" s="397"/>
      <c r="K78" s="397">
        <v>52</v>
      </c>
      <c r="L78" s="396">
        <v>3.42</v>
      </c>
      <c r="M78" s="396">
        <v>3</v>
      </c>
      <c r="N78" s="449">
        <v>97.3</v>
      </c>
      <c r="O78" s="400">
        <v>109.2</v>
      </c>
      <c r="P78" s="400"/>
      <c r="Q78" s="400"/>
      <c r="R78" s="400"/>
      <c r="S78" s="400"/>
      <c r="T78" s="400"/>
      <c r="U78" s="400"/>
      <c r="V78" s="400"/>
      <c r="W78" s="400"/>
      <c r="X78" s="426">
        <v>850</v>
      </c>
      <c r="Y78" s="427">
        <v>750</v>
      </c>
      <c r="Z78" s="427">
        <v>920</v>
      </c>
      <c r="AA78" s="427">
        <v>58</v>
      </c>
      <c r="AB78" s="427">
        <v>0.32</v>
      </c>
      <c r="AC78" s="427">
        <v>1000</v>
      </c>
      <c r="AD78" s="402">
        <v>635</v>
      </c>
      <c r="AE78" s="402">
        <v>565</v>
      </c>
      <c r="AF78" s="402">
        <v>635</v>
      </c>
      <c r="AG78" s="402">
        <v>635</v>
      </c>
      <c r="AH78" s="402">
        <v>58</v>
      </c>
      <c r="AI78" s="400">
        <v>99.5</v>
      </c>
      <c r="AJ78" s="400">
        <v>112.9</v>
      </c>
      <c r="AK78" s="400"/>
      <c r="AL78" s="400"/>
      <c r="AM78" s="400"/>
      <c r="AN78" s="400"/>
      <c r="AO78" s="400"/>
      <c r="AP78" s="400"/>
    </row>
    <row r="79" spans="1:42" ht="15">
      <c r="A79" s="394" t="s">
        <v>821</v>
      </c>
      <c r="B79" s="401">
        <v>114.3</v>
      </c>
      <c r="C79" s="424">
        <v>6.88</v>
      </c>
      <c r="D79" s="394" t="s">
        <v>822</v>
      </c>
      <c r="E79" s="421">
        <v>42267</v>
      </c>
      <c r="F79" s="395" t="s">
        <v>102</v>
      </c>
      <c r="G79" s="396">
        <v>517</v>
      </c>
      <c r="H79" s="397">
        <v>51427</v>
      </c>
      <c r="I79" s="397">
        <v>1627901</v>
      </c>
      <c r="J79" s="397"/>
      <c r="K79" s="397">
        <v>52</v>
      </c>
      <c r="L79" s="396">
        <v>3.42</v>
      </c>
      <c r="M79" s="396">
        <v>404</v>
      </c>
      <c r="N79" s="449">
        <v>98.8</v>
      </c>
      <c r="O79" s="400">
        <v>111.4</v>
      </c>
      <c r="P79" s="400"/>
      <c r="Q79" s="400"/>
      <c r="R79" s="400"/>
      <c r="S79" s="400"/>
      <c r="T79" s="400"/>
      <c r="U79" s="400"/>
      <c r="V79" s="400"/>
      <c r="W79" s="400"/>
      <c r="X79" s="426">
        <v>850</v>
      </c>
      <c r="Y79" s="427">
        <v>750</v>
      </c>
      <c r="Z79" s="427">
        <v>920</v>
      </c>
      <c r="AA79" s="427">
        <v>58</v>
      </c>
      <c r="AB79" s="427">
        <v>0.32</v>
      </c>
      <c r="AC79" s="427">
        <v>1000</v>
      </c>
      <c r="AD79" s="402">
        <v>635</v>
      </c>
      <c r="AE79" s="402">
        <v>565</v>
      </c>
      <c r="AF79" s="402">
        <v>635</v>
      </c>
      <c r="AG79" s="402">
        <v>635</v>
      </c>
      <c r="AH79" s="402">
        <v>58</v>
      </c>
      <c r="AI79" s="400">
        <v>102.5</v>
      </c>
      <c r="AJ79" s="400">
        <v>115.9</v>
      </c>
      <c r="AK79" s="400"/>
      <c r="AL79" s="400"/>
      <c r="AM79" s="400"/>
      <c r="AN79" s="400"/>
      <c r="AO79" s="400"/>
      <c r="AP79" s="400"/>
    </row>
    <row r="80" spans="1:42" ht="15">
      <c r="A80" s="394" t="s">
        <v>821</v>
      </c>
      <c r="B80" s="401">
        <v>114.3</v>
      </c>
      <c r="C80" s="424">
        <v>6.88</v>
      </c>
      <c r="D80" s="394" t="s">
        <v>822</v>
      </c>
      <c r="E80" s="421">
        <v>42267</v>
      </c>
      <c r="F80" s="395" t="s">
        <v>102</v>
      </c>
      <c r="G80" s="396">
        <v>518</v>
      </c>
      <c r="H80" s="397">
        <v>51427</v>
      </c>
      <c r="I80" s="397">
        <v>1623901</v>
      </c>
      <c r="J80" s="397"/>
      <c r="K80" s="397">
        <v>52</v>
      </c>
      <c r="L80" s="396">
        <v>3.42</v>
      </c>
      <c r="M80" s="396">
        <v>1</v>
      </c>
      <c r="N80" s="449">
        <v>94.8</v>
      </c>
      <c r="O80" s="400">
        <v>108.9</v>
      </c>
      <c r="P80" s="400"/>
      <c r="Q80" s="400"/>
      <c r="R80" s="400"/>
      <c r="S80" s="400">
        <v>95.9</v>
      </c>
      <c r="T80" s="400"/>
      <c r="U80" s="400"/>
      <c r="V80" s="400"/>
      <c r="W80" s="400"/>
      <c r="X80" s="426">
        <v>850</v>
      </c>
      <c r="Y80" s="427">
        <v>750</v>
      </c>
      <c r="Z80" s="427">
        <v>920</v>
      </c>
      <c r="AA80" s="427">
        <v>58</v>
      </c>
      <c r="AB80" s="427">
        <v>0.32</v>
      </c>
      <c r="AC80" s="427">
        <v>1000</v>
      </c>
      <c r="AD80" s="402">
        <v>635</v>
      </c>
      <c r="AE80" s="402">
        <v>565</v>
      </c>
      <c r="AF80" s="402">
        <v>635</v>
      </c>
      <c r="AG80" s="402">
        <v>635</v>
      </c>
      <c r="AH80" s="402">
        <v>58</v>
      </c>
      <c r="AI80" s="400">
        <v>103.1</v>
      </c>
      <c r="AJ80" s="400">
        <v>115.6</v>
      </c>
      <c r="AK80" s="400"/>
      <c r="AL80" s="400"/>
      <c r="AM80" s="400"/>
      <c r="AN80" s="400"/>
      <c r="AO80" s="400"/>
      <c r="AP80" s="400"/>
    </row>
    <row r="81" spans="1:42" ht="15">
      <c r="A81" s="394" t="s">
        <v>821</v>
      </c>
      <c r="B81" s="401">
        <v>114.3</v>
      </c>
      <c r="C81" s="424">
        <v>6.88</v>
      </c>
      <c r="D81" s="394" t="s">
        <v>822</v>
      </c>
      <c r="E81" s="421">
        <v>42267</v>
      </c>
      <c r="F81" s="395" t="s">
        <v>102</v>
      </c>
      <c r="G81" s="396">
        <v>519</v>
      </c>
      <c r="H81" s="397">
        <v>51430</v>
      </c>
      <c r="I81" s="397">
        <v>1623901</v>
      </c>
      <c r="J81" s="397"/>
      <c r="K81" s="397">
        <v>52</v>
      </c>
      <c r="L81" s="396">
        <v>3.57</v>
      </c>
      <c r="M81" s="396">
        <v>1</v>
      </c>
      <c r="N81" s="449">
        <v>98.8</v>
      </c>
      <c r="O81" s="400">
        <v>112</v>
      </c>
      <c r="P81" s="400"/>
      <c r="Q81" s="400"/>
      <c r="R81" s="400"/>
      <c r="S81" s="400"/>
      <c r="T81" s="400"/>
      <c r="U81" s="400"/>
      <c r="V81" s="400"/>
      <c r="W81" s="400"/>
      <c r="X81" s="426">
        <v>850</v>
      </c>
      <c r="Y81" s="427">
        <v>750</v>
      </c>
      <c r="Z81" s="427">
        <v>920</v>
      </c>
      <c r="AA81" s="427">
        <v>58</v>
      </c>
      <c r="AB81" s="427">
        <v>0.32</v>
      </c>
      <c r="AC81" s="427">
        <v>1000</v>
      </c>
      <c r="AD81" s="402">
        <v>635</v>
      </c>
      <c r="AE81" s="402">
        <v>565</v>
      </c>
      <c r="AF81" s="402">
        <v>635</v>
      </c>
      <c r="AG81" s="402">
        <v>635</v>
      </c>
      <c r="AH81" s="402">
        <v>58</v>
      </c>
      <c r="AI81" s="400"/>
      <c r="AJ81" s="400"/>
      <c r="AK81" s="400"/>
      <c r="AL81" s="400"/>
      <c r="AM81" s="400"/>
      <c r="AN81" s="400"/>
      <c r="AO81" s="400"/>
      <c r="AP81" s="400"/>
    </row>
    <row r="82" spans="1:42" ht="15">
      <c r="A82" s="394" t="s">
        <v>821</v>
      </c>
      <c r="B82" s="401">
        <v>114.3</v>
      </c>
      <c r="C82" s="424">
        <v>6.88</v>
      </c>
      <c r="D82" s="394" t="s">
        <v>822</v>
      </c>
      <c r="E82" s="421">
        <v>42268</v>
      </c>
      <c r="F82" s="395" t="s">
        <v>102</v>
      </c>
      <c r="G82" s="396">
        <v>520</v>
      </c>
      <c r="H82" s="397">
        <v>51429</v>
      </c>
      <c r="I82" s="397">
        <v>1627901</v>
      </c>
      <c r="J82" s="397"/>
      <c r="K82" s="397">
        <v>51</v>
      </c>
      <c r="L82" s="396">
        <v>3.2</v>
      </c>
      <c r="M82" s="409">
        <v>26</v>
      </c>
      <c r="N82" s="449">
        <v>96</v>
      </c>
      <c r="O82" s="400">
        <v>107.6</v>
      </c>
      <c r="P82" s="400"/>
      <c r="Q82" s="400"/>
      <c r="R82" s="400"/>
      <c r="S82" s="400">
        <v>95.2</v>
      </c>
      <c r="T82" s="400"/>
      <c r="U82" s="400"/>
      <c r="V82" s="400"/>
      <c r="W82" s="400"/>
      <c r="X82" s="426">
        <v>850</v>
      </c>
      <c r="Y82" s="427">
        <v>750</v>
      </c>
      <c r="Z82" s="427">
        <v>920</v>
      </c>
      <c r="AA82" s="427">
        <v>58</v>
      </c>
      <c r="AB82" s="427">
        <v>0.32</v>
      </c>
      <c r="AC82" s="427">
        <v>1000</v>
      </c>
      <c r="AD82" s="402">
        <v>635</v>
      </c>
      <c r="AE82" s="402">
        <v>565</v>
      </c>
      <c r="AF82" s="402">
        <v>635</v>
      </c>
      <c r="AG82" s="402">
        <v>635</v>
      </c>
      <c r="AH82" s="402">
        <v>58</v>
      </c>
      <c r="AI82" s="400">
        <v>101.4</v>
      </c>
      <c r="AJ82" s="400">
        <v>112</v>
      </c>
      <c r="AK82" s="400"/>
      <c r="AL82" s="400"/>
      <c r="AM82" s="400"/>
      <c r="AN82" s="400"/>
      <c r="AO82" s="400"/>
      <c r="AP82" s="400"/>
    </row>
    <row r="83" spans="1:42" ht="15.75">
      <c r="A83" s="394" t="s">
        <v>821</v>
      </c>
      <c r="B83" s="401">
        <v>114.3</v>
      </c>
      <c r="C83" s="424">
        <v>6.88</v>
      </c>
      <c r="D83" s="394" t="s">
        <v>822</v>
      </c>
      <c r="E83" s="421">
        <v>42268</v>
      </c>
      <c r="F83" s="395" t="s">
        <v>102</v>
      </c>
      <c r="G83" s="396">
        <v>520</v>
      </c>
      <c r="H83" s="397">
        <v>51429</v>
      </c>
      <c r="I83" s="397">
        <v>1627901</v>
      </c>
      <c r="J83" s="397"/>
      <c r="K83" s="397">
        <v>51</v>
      </c>
      <c r="L83" s="396">
        <v>3.2</v>
      </c>
      <c r="M83" s="450">
        <v>264</v>
      </c>
      <c r="N83" s="449">
        <v>94.7</v>
      </c>
      <c r="O83" s="400">
        <v>107.8</v>
      </c>
      <c r="P83" s="400"/>
      <c r="Q83" s="400"/>
      <c r="R83" s="400"/>
      <c r="S83" s="400"/>
      <c r="T83" s="400"/>
      <c r="U83" s="400"/>
      <c r="V83" s="400"/>
      <c r="W83" s="400"/>
      <c r="X83" s="426">
        <v>850</v>
      </c>
      <c r="Y83" s="427">
        <v>750</v>
      </c>
      <c r="Z83" s="427">
        <v>920</v>
      </c>
      <c r="AA83" s="427">
        <v>58</v>
      </c>
      <c r="AB83" s="427">
        <v>0.32</v>
      </c>
      <c r="AC83" s="427">
        <v>1000</v>
      </c>
      <c r="AD83" s="402">
        <v>635</v>
      </c>
      <c r="AE83" s="402">
        <v>565</v>
      </c>
      <c r="AF83" s="402">
        <v>635</v>
      </c>
      <c r="AG83" s="402">
        <v>635</v>
      </c>
      <c r="AH83" s="402">
        <v>58</v>
      </c>
      <c r="AI83" s="400">
        <v>99.7</v>
      </c>
      <c r="AJ83" s="400">
        <v>112</v>
      </c>
      <c r="AK83" s="400"/>
      <c r="AL83" s="400"/>
      <c r="AM83" s="400"/>
      <c r="AN83" s="400"/>
      <c r="AO83" s="400"/>
      <c r="AP83" s="400"/>
    </row>
    <row r="84" spans="1:42" ht="15">
      <c r="A84" s="394" t="s">
        <v>821</v>
      </c>
      <c r="B84" s="401">
        <v>114.3</v>
      </c>
      <c r="C84" s="424">
        <v>6.88</v>
      </c>
      <c r="D84" s="394" t="s">
        <v>822</v>
      </c>
      <c r="E84" s="421">
        <v>42268</v>
      </c>
      <c r="F84" s="395" t="s">
        <v>102</v>
      </c>
      <c r="G84" s="396">
        <v>521</v>
      </c>
      <c r="H84" s="397">
        <v>51429</v>
      </c>
      <c r="I84" s="397">
        <v>1627901</v>
      </c>
      <c r="J84" s="397"/>
      <c r="K84" s="397">
        <v>51</v>
      </c>
      <c r="L84" s="396">
        <v>3.2</v>
      </c>
      <c r="M84" s="409">
        <v>405</v>
      </c>
      <c r="N84" s="449">
        <v>98.2</v>
      </c>
      <c r="O84" s="400">
        <v>110.1</v>
      </c>
      <c r="P84" s="400"/>
      <c r="Q84" s="400"/>
      <c r="R84" s="400"/>
      <c r="S84" s="400"/>
      <c r="T84" s="400"/>
      <c r="U84" s="400"/>
      <c r="V84" s="400"/>
      <c r="W84" s="400"/>
      <c r="X84" s="426">
        <v>850</v>
      </c>
      <c r="Y84" s="427">
        <v>750</v>
      </c>
      <c r="Z84" s="427">
        <v>920</v>
      </c>
      <c r="AA84" s="427">
        <v>58</v>
      </c>
      <c r="AB84" s="427">
        <v>0.32</v>
      </c>
      <c r="AC84" s="427">
        <v>1000</v>
      </c>
      <c r="AD84" s="402">
        <v>635</v>
      </c>
      <c r="AE84" s="402">
        <v>565</v>
      </c>
      <c r="AF84" s="402">
        <v>635</v>
      </c>
      <c r="AG84" s="402">
        <v>635</v>
      </c>
      <c r="AH84" s="402">
        <v>58</v>
      </c>
      <c r="AI84" s="400">
        <v>98.4</v>
      </c>
      <c r="AJ84" s="400">
        <v>111.2</v>
      </c>
      <c r="AK84" s="400"/>
      <c r="AL84" s="400"/>
      <c r="AM84" s="400"/>
      <c r="AN84" s="400"/>
      <c r="AO84" s="400"/>
      <c r="AP84" s="400"/>
    </row>
    <row r="85" spans="1:42" ht="15">
      <c r="A85" s="394" t="s">
        <v>821</v>
      </c>
      <c r="B85" s="401">
        <v>114.3</v>
      </c>
      <c r="C85" s="424">
        <v>6.88</v>
      </c>
      <c r="D85" s="394" t="s">
        <v>822</v>
      </c>
      <c r="E85" s="421">
        <v>42268</v>
      </c>
      <c r="F85" s="395" t="s">
        <v>102</v>
      </c>
      <c r="G85" s="396">
        <v>522</v>
      </c>
      <c r="H85" s="397">
        <v>51429</v>
      </c>
      <c r="I85" s="397">
        <v>1627901</v>
      </c>
      <c r="J85" s="397"/>
      <c r="K85" s="397">
        <v>51</v>
      </c>
      <c r="L85" s="396">
        <v>3.2</v>
      </c>
      <c r="M85" s="409">
        <v>801</v>
      </c>
      <c r="N85" s="449">
        <v>99.2</v>
      </c>
      <c r="O85" s="400">
        <v>110.6</v>
      </c>
      <c r="P85" s="400"/>
      <c r="Q85" s="400"/>
      <c r="R85" s="400"/>
      <c r="S85" s="400"/>
      <c r="T85" s="400"/>
      <c r="U85" s="400"/>
      <c r="V85" s="400"/>
      <c r="W85" s="400"/>
      <c r="X85" s="426">
        <v>850</v>
      </c>
      <c r="Y85" s="427">
        <v>750</v>
      </c>
      <c r="Z85" s="427">
        <v>920</v>
      </c>
      <c r="AA85" s="427">
        <v>58</v>
      </c>
      <c r="AB85" s="427">
        <v>0.32</v>
      </c>
      <c r="AC85" s="427">
        <v>1000</v>
      </c>
      <c r="AD85" s="402">
        <v>635</v>
      </c>
      <c r="AE85" s="402">
        <v>565</v>
      </c>
      <c r="AF85" s="402">
        <v>635</v>
      </c>
      <c r="AG85" s="402">
        <v>635</v>
      </c>
      <c r="AH85" s="402">
        <v>58</v>
      </c>
      <c r="AI85" s="400">
        <v>101.9</v>
      </c>
      <c r="AJ85" s="400">
        <v>108.3</v>
      </c>
      <c r="AK85" s="400"/>
      <c r="AL85" s="400"/>
      <c r="AM85" s="400"/>
      <c r="AN85" s="400"/>
      <c r="AO85" s="400"/>
      <c r="AP85" s="400"/>
    </row>
    <row r="86" spans="1:42" ht="15">
      <c r="A86" s="394" t="s">
        <v>821</v>
      </c>
      <c r="B86" s="401">
        <v>114.3</v>
      </c>
      <c r="C86" s="424">
        <v>6.88</v>
      </c>
      <c r="D86" s="394" t="s">
        <v>822</v>
      </c>
      <c r="E86" s="421">
        <v>42272</v>
      </c>
      <c r="F86" s="395" t="s">
        <v>102</v>
      </c>
      <c r="G86" s="396">
        <v>548</v>
      </c>
      <c r="H86" s="397">
        <v>51430</v>
      </c>
      <c r="I86" s="397">
        <v>1627901</v>
      </c>
      <c r="J86" s="397"/>
      <c r="K86" s="397">
        <v>52</v>
      </c>
      <c r="L86" s="396">
        <v>3.57</v>
      </c>
      <c r="M86" s="409">
        <v>6</v>
      </c>
      <c r="N86" s="449">
        <v>97.6</v>
      </c>
      <c r="O86" s="400">
        <v>110.1</v>
      </c>
      <c r="P86" s="400"/>
      <c r="Q86" s="400"/>
      <c r="R86" s="400"/>
      <c r="S86" s="400"/>
      <c r="T86" s="400"/>
      <c r="U86" s="400"/>
      <c r="V86" s="400"/>
      <c r="W86" s="400"/>
      <c r="X86" s="426">
        <v>850</v>
      </c>
      <c r="Y86" s="427">
        <v>750</v>
      </c>
      <c r="Z86" s="427">
        <v>920</v>
      </c>
      <c r="AA86" s="427">
        <v>58</v>
      </c>
      <c r="AB86" s="427">
        <v>0.32</v>
      </c>
      <c r="AC86" s="427">
        <v>1000</v>
      </c>
      <c r="AD86" s="402">
        <v>635</v>
      </c>
      <c r="AE86" s="402">
        <v>565</v>
      </c>
      <c r="AF86" s="402">
        <v>640</v>
      </c>
      <c r="AG86" s="402">
        <v>640</v>
      </c>
      <c r="AH86" s="402">
        <v>58</v>
      </c>
      <c r="AI86" s="400">
        <v>108.8</v>
      </c>
      <c r="AJ86" s="400">
        <v>115.2</v>
      </c>
      <c r="AK86" s="400"/>
      <c r="AL86" s="400"/>
      <c r="AM86" s="400"/>
      <c r="AN86" s="400"/>
      <c r="AO86" s="400"/>
      <c r="AP86" s="400"/>
    </row>
    <row r="87" spans="1:42" ht="15">
      <c r="A87" s="394" t="s">
        <v>821</v>
      </c>
      <c r="B87" s="401">
        <v>114.3</v>
      </c>
      <c r="C87" s="424">
        <v>6.88</v>
      </c>
      <c r="D87" s="394" t="s">
        <v>822</v>
      </c>
      <c r="E87" s="421">
        <v>42272</v>
      </c>
      <c r="F87" s="395" t="s">
        <v>102</v>
      </c>
      <c r="G87" s="396">
        <v>548</v>
      </c>
      <c r="H87" s="397">
        <v>51430</v>
      </c>
      <c r="I87" s="397">
        <v>1627901</v>
      </c>
      <c r="J87" s="397"/>
      <c r="K87" s="397">
        <v>52</v>
      </c>
      <c r="L87" s="396">
        <v>3.57</v>
      </c>
      <c r="M87" s="396">
        <v>78</v>
      </c>
      <c r="N87" s="449">
        <v>92.3</v>
      </c>
      <c r="O87" s="400">
        <v>104.9</v>
      </c>
      <c r="P87" s="400"/>
      <c r="Q87" s="400"/>
      <c r="R87" s="400"/>
      <c r="S87" s="400"/>
      <c r="T87" s="400"/>
      <c r="U87" s="400"/>
      <c r="V87" s="400"/>
      <c r="W87" s="400"/>
      <c r="X87" s="426">
        <v>850</v>
      </c>
      <c r="Y87" s="427">
        <v>750</v>
      </c>
      <c r="Z87" s="427">
        <v>920</v>
      </c>
      <c r="AA87" s="427">
        <v>58</v>
      </c>
      <c r="AB87" s="427">
        <v>0.32</v>
      </c>
      <c r="AC87" s="427">
        <v>1000</v>
      </c>
      <c r="AD87" s="402">
        <v>635</v>
      </c>
      <c r="AE87" s="402">
        <v>565</v>
      </c>
      <c r="AF87" s="402">
        <v>640</v>
      </c>
      <c r="AG87" s="402">
        <v>640</v>
      </c>
      <c r="AH87" s="402">
        <v>58</v>
      </c>
      <c r="AI87" s="400">
        <v>96</v>
      </c>
      <c r="AJ87" s="400">
        <v>109.2</v>
      </c>
      <c r="AK87" s="400"/>
      <c r="AL87" s="400"/>
      <c r="AM87" s="400"/>
      <c r="AN87" s="400"/>
      <c r="AO87" s="400"/>
      <c r="AP87" s="400"/>
    </row>
    <row r="88" spans="1:42" ht="15">
      <c r="A88" s="394" t="s">
        <v>821</v>
      </c>
      <c r="B88" s="401">
        <v>114.3</v>
      </c>
      <c r="C88" s="424">
        <v>6.88</v>
      </c>
      <c r="D88" s="394" t="s">
        <v>822</v>
      </c>
      <c r="E88" s="421">
        <v>42272</v>
      </c>
      <c r="F88" s="395" t="s">
        <v>102</v>
      </c>
      <c r="G88" s="396">
        <v>549</v>
      </c>
      <c r="H88" s="397">
        <v>51430</v>
      </c>
      <c r="I88" s="397">
        <v>1627901</v>
      </c>
      <c r="J88" s="397"/>
      <c r="K88" s="397">
        <v>52</v>
      </c>
      <c r="L88" s="396">
        <v>3.57</v>
      </c>
      <c r="M88" s="396">
        <v>401</v>
      </c>
      <c r="N88" s="449">
        <v>99.1</v>
      </c>
      <c r="O88" s="400">
        <v>113.7</v>
      </c>
      <c r="P88" s="400"/>
      <c r="Q88" s="400"/>
      <c r="R88" s="400"/>
      <c r="S88" s="400"/>
      <c r="T88" s="400"/>
      <c r="U88" s="400"/>
      <c r="V88" s="400"/>
      <c r="W88" s="400"/>
      <c r="X88" s="426">
        <v>850</v>
      </c>
      <c r="Y88" s="427">
        <v>750</v>
      </c>
      <c r="Z88" s="427">
        <v>920</v>
      </c>
      <c r="AA88" s="427">
        <v>58</v>
      </c>
      <c r="AB88" s="427">
        <v>0.32</v>
      </c>
      <c r="AC88" s="427">
        <v>1000</v>
      </c>
      <c r="AD88" s="402">
        <v>635</v>
      </c>
      <c r="AE88" s="402">
        <v>565</v>
      </c>
      <c r="AF88" s="402">
        <v>640</v>
      </c>
      <c r="AG88" s="402">
        <v>640</v>
      </c>
      <c r="AH88" s="402">
        <v>58</v>
      </c>
      <c r="AI88" s="400">
        <v>103.3</v>
      </c>
      <c r="AJ88" s="400">
        <v>115.1</v>
      </c>
      <c r="AK88" s="400"/>
      <c r="AL88" s="400"/>
      <c r="AM88" s="400"/>
      <c r="AN88" s="400"/>
      <c r="AO88" s="400"/>
      <c r="AP88" s="400"/>
    </row>
    <row r="89" spans="1:42" ht="15">
      <c r="A89" s="394" t="s">
        <v>821</v>
      </c>
      <c r="B89" s="401">
        <v>114.3</v>
      </c>
      <c r="C89" s="424">
        <v>6.88</v>
      </c>
      <c r="D89" s="394" t="s">
        <v>822</v>
      </c>
      <c r="E89" s="421">
        <v>42272</v>
      </c>
      <c r="F89" s="395" t="s">
        <v>102</v>
      </c>
      <c r="G89" s="396">
        <v>550</v>
      </c>
      <c r="H89" s="397">
        <v>51464</v>
      </c>
      <c r="I89" s="397">
        <v>1627901</v>
      </c>
      <c r="J89" s="397"/>
      <c r="K89" s="397">
        <v>50</v>
      </c>
      <c r="L89" s="396">
        <v>3.38</v>
      </c>
      <c r="M89" s="396">
        <v>5</v>
      </c>
      <c r="N89" s="449">
        <v>97.6</v>
      </c>
      <c r="O89" s="400">
        <v>109.7</v>
      </c>
      <c r="P89" s="400"/>
      <c r="Q89" s="400"/>
      <c r="R89" s="400"/>
      <c r="S89" s="400"/>
      <c r="T89" s="400"/>
      <c r="U89" s="400"/>
      <c r="V89" s="400"/>
      <c r="W89" s="400"/>
      <c r="X89" s="426">
        <v>850</v>
      </c>
      <c r="Y89" s="427">
        <v>750</v>
      </c>
      <c r="Z89" s="427">
        <v>920</v>
      </c>
      <c r="AA89" s="427">
        <v>58</v>
      </c>
      <c r="AB89" s="427">
        <v>0.32</v>
      </c>
      <c r="AC89" s="427">
        <v>1000</v>
      </c>
      <c r="AD89" s="402">
        <v>635</v>
      </c>
      <c r="AE89" s="402">
        <v>565</v>
      </c>
      <c r="AF89" s="402">
        <v>640</v>
      </c>
      <c r="AG89" s="402">
        <v>640</v>
      </c>
      <c r="AH89" s="402">
        <v>58</v>
      </c>
      <c r="AI89" s="400">
        <v>100.5</v>
      </c>
      <c r="AJ89" s="400">
        <v>113.9</v>
      </c>
      <c r="AK89" s="400"/>
      <c r="AL89" s="400"/>
      <c r="AM89" s="400"/>
      <c r="AN89" s="400"/>
      <c r="AO89" s="400"/>
      <c r="AP89" s="400"/>
    </row>
    <row r="90" spans="1:42" ht="15">
      <c r="A90" s="394" t="s">
        <v>821</v>
      </c>
      <c r="B90" s="401">
        <v>114.3</v>
      </c>
      <c r="C90" s="424">
        <v>6.88</v>
      </c>
      <c r="D90" s="394" t="s">
        <v>822</v>
      </c>
      <c r="E90" s="421">
        <v>42273</v>
      </c>
      <c r="F90" s="395" t="s">
        <v>102</v>
      </c>
      <c r="G90" s="396">
        <v>551</v>
      </c>
      <c r="H90" s="397">
        <v>51464</v>
      </c>
      <c r="I90" s="397">
        <v>1627901</v>
      </c>
      <c r="J90" s="397"/>
      <c r="K90" s="397">
        <v>50</v>
      </c>
      <c r="L90" s="396">
        <v>3.38</v>
      </c>
      <c r="M90" s="396">
        <v>402</v>
      </c>
      <c r="N90" s="449">
        <v>98</v>
      </c>
      <c r="O90" s="400">
        <v>110.7</v>
      </c>
      <c r="P90" s="400"/>
      <c r="Q90" s="400"/>
      <c r="R90" s="400"/>
      <c r="S90" s="400"/>
      <c r="T90" s="400"/>
      <c r="U90" s="400"/>
      <c r="V90" s="400"/>
      <c r="W90" s="400"/>
      <c r="X90" s="426">
        <v>860</v>
      </c>
      <c r="Y90" s="427">
        <v>760</v>
      </c>
      <c r="Z90" s="427">
        <v>920</v>
      </c>
      <c r="AA90" s="427">
        <v>58</v>
      </c>
      <c r="AB90" s="427">
        <v>0.32</v>
      </c>
      <c r="AC90" s="427">
        <v>1000</v>
      </c>
      <c r="AD90" s="402">
        <v>630</v>
      </c>
      <c r="AE90" s="402">
        <v>565</v>
      </c>
      <c r="AF90" s="402">
        <v>640</v>
      </c>
      <c r="AG90" s="402">
        <v>640</v>
      </c>
      <c r="AH90" s="402">
        <v>58</v>
      </c>
      <c r="AI90" s="400">
        <v>100.7</v>
      </c>
      <c r="AJ90" s="400">
        <v>115.3</v>
      </c>
      <c r="AK90" s="400"/>
      <c r="AL90" s="400"/>
      <c r="AM90" s="400"/>
      <c r="AN90" s="400"/>
      <c r="AO90" s="400"/>
      <c r="AP90" s="400"/>
    </row>
    <row r="91" spans="1:42" ht="15">
      <c r="A91" s="394" t="s">
        <v>821</v>
      </c>
      <c r="B91" s="401">
        <v>114.3</v>
      </c>
      <c r="C91" s="424">
        <v>6.88</v>
      </c>
      <c r="D91" s="394" t="s">
        <v>822</v>
      </c>
      <c r="E91" s="421">
        <v>42273</v>
      </c>
      <c r="F91" s="395" t="s">
        <v>102</v>
      </c>
      <c r="G91" s="396">
        <v>552</v>
      </c>
      <c r="H91" s="397">
        <v>51493</v>
      </c>
      <c r="I91" s="397">
        <v>1627901</v>
      </c>
      <c r="J91" s="397"/>
      <c r="K91" s="397">
        <v>50</v>
      </c>
      <c r="L91" s="396">
        <v>3.38</v>
      </c>
      <c r="M91" s="396">
        <v>30</v>
      </c>
      <c r="N91" s="449">
        <v>97.1</v>
      </c>
      <c r="O91" s="400">
        <v>112.9</v>
      </c>
      <c r="P91" s="400"/>
      <c r="Q91" s="400"/>
      <c r="R91" s="400"/>
      <c r="S91" s="400"/>
      <c r="T91" s="400"/>
      <c r="U91" s="400"/>
      <c r="V91" s="400"/>
      <c r="W91" s="400"/>
      <c r="X91" s="426">
        <v>860</v>
      </c>
      <c r="Y91" s="427">
        <v>760</v>
      </c>
      <c r="Z91" s="427">
        <v>920</v>
      </c>
      <c r="AA91" s="427">
        <v>58</v>
      </c>
      <c r="AB91" s="427">
        <v>0.32</v>
      </c>
      <c r="AC91" s="427">
        <v>1000</v>
      </c>
      <c r="AD91" s="402">
        <v>630</v>
      </c>
      <c r="AE91" s="402">
        <v>565</v>
      </c>
      <c r="AF91" s="402">
        <v>640</v>
      </c>
      <c r="AG91" s="402">
        <v>640</v>
      </c>
      <c r="AH91" s="402">
        <v>58</v>
      </c>
      <c r="AI91" s="400">
        <v>102.4</v>
      </c>
      <c r="AJ91" s="400">
        <v>111.8</v>
      </c>
      <c r="AK91" s="400"/>
      <c r="AL91" s="400"/>
      <c r="AM91" s="400"/>
      <c r="AN91" s="400"/>
      <c r="AO91" s="400"/>
      <c r="AP91" s="400"/>
    </row>
    <row r="92" spans="1:42" ht="15">
      <c r="A92" s="394" t="s">
        <v>821</v>
      </c>
      <c r="B92" s="401">
        <v>114.3</v>
      </c>
      <c r="C92" s="424">
        <v>6.88</v>
      </c>
      <c r="D92" s="394" t="s">
        <v>822</v>
      </c>
      <c r="E92" s="421">
        <v>42273</v>
      </c>
      <c r="F92" s="395" t="s">
        <v>102</v>
      </c>
      <c r="G92" s="396">
        <v>553</v>
      </c>
      <c r="H92" s="397">
        <v>51493</v>
      </c>
      <c r="I92" s="397">
        <v>1627901</v>
      </c>
      <c r="J92" s="397"/>
      <c r="K92" s="397">
        <v>50</v>
      </c>
      <c r="L92" s="396">
        <v>3.38</v>
      </c>
      <c r="M92" s="396">
        <v>405</v>
      </c>
      <c r="N92" s="449">
        <v>94.9</v>
      </c>
      <c r="O92" s="400">
        <v>110.7</v>
      </c>
      <c r="P92" s="400"/>
      <c r="Q92" s="400"/>
      <c r="R92" s="400"/>
      <c r="S92" s="400"/>
      <c r="T92" s="400"/>
      <c r="U92" s="400"/>
      <c r="V92" s="400"/>
      <c r="W92" s="400"/>
      <c r="X92" s="426">
        <v>860</v>
      </c>
      <c r="Y92" s="427">
        <v>760</v>
      </c>
      <c r="Z92" s="427">
        <v>920</v>
      </c>
      <c r="AA92" s="427">
        <v>58</v>
      </c>
      <c r="AB92" s="427">
        <v>0.32</v>
      </c>
      <c r="AC92" s="427">
        <v>1000</v>
      </c>
      <c r="AD92" s="402">
        <v>630</v>
      </c>
      <c r="AE92" s="402">
        <v>565</v>
      </c>
      <c r="AF92" s="402">
        <v>640</v>
      </c>
      <c r="AG92" s="402">
        <v>640</v>
      </c>
      <c r="AH92" s="402">
        <v>58</v>
      </c>
      <c r="AI92" s="400">
        <v>98.7</v>
      </c>
      <c r="AJ92" s="400">
        <v>110.9</v>
      </c>
      <c r="AK92" s="400"/>
      <c r="AL92" s="400"/>
      <c r="AM92" s="400"/>
      <c r="AN92" s="400"/>
      <c r="AO92" s="400"/>
      <c r="AP92" s="400"/>
    </row>
    <row r="93" spans="1:42" ht="15">
      <c r="A93" s="394" t="s">
        <v>821</v>
      </c>
      <c r="B93" s="401">
        <v>114.3</v>
      </c>
      <c r="C93" s="424">
        <v>6.88</v>
      </c>
      <c r="D93" s="394" t="s">
        <v>822</v>
      </c>
      <c r="E93" s="421">
        <v>42273</v>
      </c>
      <c r="F93" s="395" t="s">
        <v>102</v>
      </c>
      <c r="G93" s="396">
        <v>554</v>
      </c>
      <c r="H93" s="397">
        <v>51428</v>
      </c>
      <c r="I93" s="397">
        <v>1623901</v>
      </c>
      <c r="J93" s="397"/>
      <c r="K93" s="397">
        <v>51</v>
      </c>
      <c r="L93" s="396">
        <v>3.42</v>
      </c>
      <c r="M93" s="396">
        <v>6</v>
      </c>
      <c r="N93" s="449">
        <v>96.2</v>
      </c>
      <c r="O93" s="400">
        <v>109.6</v>
      </c>
      <c r="P93" s="400"/>
      <c r="Q93" s="400"/>
      <c r="R93" s="400"/>
      <c r="S93" s="400"/>
      <c r="T93" s="400"/>
      <c r="U93" s="400"/>
      <c r="V93" s="400"/>
      <c r="W93" s="400"/>
      <c r="X93" s="426">
        <v>860</v>
      </c>
      <c r="Y93" s="427">
        <v>760</v>
      </c>
      <c r="Z93" s="427">
        <v>920</v>
      </c>
      <c r="AA93" s="427">
        <v>58</v>
      </c>
      <c r="AB93" s="427">
        <v>0.32</v>
      </c>
      <c r="AC93" s="427">
        <v>1000</v>
      </c>
      <c r="AD93" s="402">
        <v>630</v>
      </c>
      <c r="AE93" s="402">
        <v>565</v>
      </c>
      <c r="AF93" s="402">
        <v>640</v>
      </c>
      <c r="AG93" s="402">
        <v>640</v>
      </c>
      <c r="AH93" s="402">
        <v>58</v>
      </c>
      <c r="AI93" s="400">
        <v>100.8</v>
      </c>
      <c r="AJ93" s="400">
        <v>113.8</v>
      </c>
      <c r="AK93" s="400"/>
      <c r="AL93" s="400"/>
      <c r="AM93" s="400"/>
      <c r="AN93" s="400"/>
      <c r="AO93" s="400"/>
      <c r="AP93" s="400"/>
    </row>
    <row r="94" spans="1:42" ht="15">
      <c r="A94" s="394" t="s">
        <v>821</v>
      </c>
      <c r="B94" s="401">
        <v>114.3</v>
      </c>
      <c r="C94" s="424">
        <v>6.88</v>
      </c>
      <c r="D94" s="394" t="s">
        <v>822</v>
      </c>
      <c r="E94" s="421">
        <v>42275</v>
      </c>
      <c r="F94" s="395" t="s">
        <v>102</v>
      </c>
      <c r="G94" s="396">
        <v>555</v>
      </c>
      <c r="H94" s="397">
        <v>51428</v>
      </c>
      <c r="I94" s="397">
        <v>1623901</v>
      </c>
      <c r="J94" s="397"/>
      <c r="K94" s="397">
        <v>51</v>
      </c>
      <c r="L94" s="396">
        <v>3.42</v>
      </c>
      <c r="M94" s="396">
        <v>401</v>
      </c>
      <c r="N94" s="449">
        <v>98.4</v>
      </c>
      <c r="O94" s="400">
        <v>111</v>
      </c>
      <c r="P94" s="400"/>
      <c r="Q94" s="400"/>
      <c r="R94" s="400"/>
      <c r="S94" s="400"/>
      <c r="T94" s="400"/>
      <c r="U94" s="400"/>
      <c r="V94" s="400"/>
      <c r="W94" s="400"/>
      <c r="X94" s="426">
        <v>860</v>
      </c>
      <c r="Y94" s="427">
        <v>760</v>
      </c>
      <c r="Z94" s="427">
        <v>920</v>
      </c>
      <c r="AA94" s="427">
        <v>58</v>
      </c>
      <c r="AB94" s="427">
        <v>0.32</v>
      </c>
      <c r="AC94" s="427">
        <v>1000</v>
      </c>
      <c r="AD94" s="402">
        <v>630</v>
      </c>
      <c r="AE94" s="402">
        <v>565</v>
      </c>
      <c r="AF94" s="402">
        <v>640</v>
      </c>
      <c r="AG94" s="402">
        <v>640</v>
      </c>
      <c r="AH94" s="402">
        <v>58</v>
      </c>
      <c r="AI94" s="400">
        <v>97.9</v>
      </c>
      <c r="AJ94" s="400">
        <v>111.1</v>
      </c>
      <c r="AK94" s="400"/>
      <c r="AL94" s="400"/>
      <c r="AM94" s="400"/>
      <c r="AN94" s="400"/>
      <c r="AO94" s="400"/>
      <c r="AP94" s="400"/>
    </row>
    <row r="95" spans="1:42" ht="15">
      <c r="A95" s="394" t="s">
        <v>821</v>
      </c>
      <c r="B95" s="401">
        <v>114.3</v>
      </c>
      <c r="C95" s="424">
        <v>6.88</v>
      </c>
      <c r="D95" s="394" t="s">
        <v>822</v>
      </c>
      <c r="E95" s="421">
        <v>42275</v>
      </c>
      <c r="F95" s="395" t="s">
        <v>102</v>
      </c>
      <c r="G95" s="396">
        <v>556</v>
      </c>
      <c r="H95" s="397">
        <v>60032</v>
      </c>
      <c r="I95" s="397">
        <v>1627901</v>
      </c>
      <c r="J95" s="397"/>
      <c r="K95" s="397">
        <v>49</v>
      </c>
      <c r="L95" s="396">
        <v>4.26</v>
      </c>
      <c r="M95" s="396">
        <v>1</v>
      </c>
      <c r="N95" s="449">
        <v>93.6</v>
      </c>
      <c r="O95" s="400">
        <v>108.4</v>
      </c>
      <c r="P95" s="400"/>
      <c r="Q95" s="400"/>
      <c r="R95" s="400"/>
      <c r="S95" s="400"/>
      <c r="T95" s="400"/>
      <c r="U95" s="400"/>
      <c r="V95" s="400"/>
      <c r="W95" s="400"/>
      <c r="X95" s="426">
        <v>860</v>
      </c>
      <c r="Y95" s="427">
        <v>760</v>
      </c>
      <c r="Z95" s="427">
        <v>920</v>
      </c>
      <c r="AA95" s="427">
        <v>58</v>
      </c>
      <c r="AB95" s="427">
        <v>0.32</v>
      </c>
      <c r="AC95" s="427">
        <v>1000</v>
      </c>
      <c r="AD95" s="402">
        <v>630</v>
      </c>
      <c r="AE95" s="402">
        <v>565</v>
      </c>
      <c r="AF95" s="402">
        <v>640</v>
      </c>
      <c r="AG95" s="402">
        <v>640</v>
      </c>
      <c r="AH95" s="402">
        <v>58</v>
      </c>
      <c r="AI95" s="400">
        <v>101.7</v>
      </c>
      <c r="AJ95" s="400">
        <v>115</v>
      </c>
      <c r="AK95" s="400"/>
      <c r="AL95" s="400"/>
      <c r="AM95" s="400"/>
      <c r="AN95" s="400"/>
      <c r="AO95" s="400"/>
      <c r="AP95" s="400"/>
    </row>
    <row r="96" spans="1:42" ht="15">
      <c r="A96" s="394" t="s">
        <v>821</v>
      </c>
      <c r="B96" s="401">
        <v>114.3</v>
      </c>
      <c r="C96" s="424">
        <v>6.88</v>
      </c>
      <c r="D96" s="394" t="s">
        <v>822</v>
      </c>
      <c r="E96" s="421">
        <v>42275</v>
      </c>
      <c r="F96" s="395" t="s">
        <v>102</v>
      </c>
      <c r="G96" s="396">
        <v>557</v>
      </c>
      <c r="H96" s="397">
        <v>60028</v>
      </c>
      <c r="I96" s="397">
        <v>1627901</v>
      </c>
      <c r="J96" s="397"/>
      <c r="K96" s="397">
        <v>51</v>
      </c>
      <c r="L96" s="396">
        <v>3.55</v>
      </c>
      <c r="M96" s="396">
        <v>8</v>
      </c>
      <c r="N96" s="449">
        <v>96.3</v>
      </c>
      <c r="O96" s="400">
        <v>108.4</v>
      </c>
      <c r="P96" s="400"/>
      <c r="Q96" s="400"/>
      <c r="R96" s="400"/>
      <c r="S96" s="400"/>
      <c r="T96" s="400"/>
      <c r="U96" s="400"/>
      <c r="V96" s="400"/>
      <c r="W96" s="400"/>
      <c r="X96" s="426">
        <v>860</v>
      </c>
      <c r="Y96" s="427">
        <v>760</v>
      </c>
      <c r="Z96" s="427">
        <v>920</v>
      </c>
      <c r="AA96" s="427">
        <v>58</v>
      </c>
      <c r="AB96" s="427">
        <v>0.32</v>
      </c>
      <c r="AC96" s="427">
        <v>1000</v>
      </c>
      <c r="AD96" s="402">
        <v>630</v>
      </c>
      <c r="AE96" s="402">
        <v>565</v>
      </c>
      <c r="AF96" s="402">
        <v>640</v>
      </c>
      <c r="AG96" s="402">
        <v>640</v>
      </c>
      <c r="AH96" s="402">
        <v>58</v>
      </c>
      <c r="AI96" s="400">
        <v>99.4</v>
      </c>
      <c r="AJ96" s="400">
        <v>111.7</v>
      </c>
      <c r="AK96" s="400"/>
      <c r="AL96" s="400"/>
      <c r="AM96" s="400"/>
      <c r="AN96" s="400"/>
      <c r="AO96" s="400"/>
      <c r="AP96" s="400"/>
    </row>
    <row r="97" spans="1:42" ht="15">
      <c r="A97" s="394" t="s">
        <v>821</v>
      </c>
      <c r="B97" s="401">
        <v>114.3</v>
      </c>
      <c r="C97" s="424">
        <v>6.88</v>
      </c>
      <c r="D97" s="394" t="s">
        <v>822</v>
      </c>
      <c r="E97" s="421">
        <v>42276</v>
      </c>
      <c r="F97" s="395" t="s">
        <v>102</v>
      </c>
      <c r="G97" s="396">
        <v>563</v>
      </c>
      <c r="H97" s="397">
        <v>51465</v>
      </c>
      <c r="I97" s="397">
        <v>1655803</v>
      </c>
      <c r="J97" s="397"/>
      <c r="K97" s="397">
        <v>50</v>
      </c>
      <c r="L97" s="396">
        <v>3.28</v>
      </c>
      <c r="M97" s="396">
        <v>5</v>
      </c>
      <c r="N97" s="449">
        <v>95.9</v>
      </c>
      <c r="O97" s="400">
        <v>117.8</v>
      </c>
      <c r="P97" s="400"/>
      <c r="Q97" s="400"/>
      <c r="R97" s="400"/>
      <c r="S97" s="400"/>
      <c r="T97" s="400"/>
      <c r="U97" s="400"/>
      <c r="V97" s="400"/>
      <c r="W97" s="400"/>
      <c r="X97" s="426">
        <v>860</v>
      </c>
      <c r="Y97" s="427">
        <v>760</v>
      </c>
      <c r="Z97" s="427">
        <v>920</v>
      </c>
      <c r="AA97" s="427">
        <v>58</v>
      </c>
      <c r="AB97" s="427">
        <v>0.32</v>
      </c>
      <c r="AC97" s="427">
        <v>1000</v>
      </c>
      <c r="AD97" s="402">
        <v>630</v>
      </c>
      <c r="AE97" s="402">
        <v>565</v>
      </c>
      <c r="AF97" s="402">
        <v>640</v>
      </c>
      <c r="AG97" s="402">
        <v>640</v>
      </c>
      <c r="AH97" s="402">
        <v>58</v>
      </c>
      <c r="AI97" s="400">
        <v>98.9</v>
      </c>
      <c r="AJ97" s="400">
        <v>109.9</v>
      </c>
      <c r="AK97" s="400"/>
      <c r="AL97" s="400"/>
      <c r="AM97" s="400"/>
      <c r="AN97" s="400"/>
      <c r="AO97" s="400"/>
      <c r="AP97" s="400"/>
    </row>
    <row r="98" spans="1:42" ht="15">
      <c r="A98" s="394" t="s">
        <v>821</v>
      </c>
      <c r="B98" s="401">
        <v>114.3</v>
      </c>
      <c r="C98" s="424">
        <v>6.88</v>
      </c>
      <c r="D98" s="394" t="s">
        <v>822</v>
      </c>
      <c r="E98" s="421">
        <v>42276</v>
      </c>
      <c r="F98" s="395" t="s">
        <v>102</v>
      </c>
      <c r="G98" s="396">
        <v>564</v>
      </c>
      <c r="H98" s="397">
        <v>51465</v>
      </c>
      <c r="I98" s="397">
        <v>1655803</v>
      </c>
      <c r="J98" s="397"/>
      <c r="K98" s="397">
        <v>50</v>
      </c>
      <c r="L98" s="396">
        <v>3.28</v>
      </c>
      <c r="M98" s="396">
        <v>405</v>
      </c>
      <c r="N98" s="449">
        <v>97.3</v>
      </c>
      <c r="O98" s="400">
        <v>109.5</v>
      </c>
      <c r="P98" s="400"/>
      <c r="Q98" s="400"/>
      <c r="R98" s="400"/>
      <c r="S98" s="400"/>
      <c r="T98" s="400"/>
      <c r="U98" s="400"/>
      <c r="V98" s="400"/>
      <c r="W98" s="400"/>
      <c r="X98" s="426">
        <v>860</v>
      </c>
      <c r="Y98" s="427">
        <v>760</v>
      </c>
      <c r="Z98" s="427">
        <v>920</v>
      </c>
      <c r="AA98" s="427">
        <v>58</v>
      </c>
      <c r="AB98" s="427">
        <v>0.32</v>
      </c>
      <c r="AC98" s="427">
        <v>1000</v>
      </c>
      <c r="AD98" s="402">
        <v>630</v>
      </c>
      <c r="AE98" s="402">
        <v>565</v>
      </c>
      <c r="AF98" s="402">
        <v>640</v>
      </c>
      <c r="AG98" s="402">
        <v>640</v>
      </c>
      <c r="AH98" s="402">
        <v>58</v>
      </c>
      <c r="AI98" s="400">
        <v>99.4</v>
      </c>
      <c r="AJ98" s="400">
        <v>111.4</v>
      </c>
      <c r="AK98" s="400"/>
      <c r="AL98" s="400"/>
      <c r="AM98" s="400"/>
      <c r="AN98" s="400"/>
      <c r="AO98" s="400"/>
      <c r="AP98" s="400"/>
    </row>
    <row r="99" spans="1:42" ht="15">
      <c r="A99" s="394" t="s">
        <v>821</v>
      </c>
      <c r="B99" s="401">
        <v>114.3</v>
      </c>
      <c r="C99" s="424">
        <v>6.88</v>
      </c>
      <c r="D99" s="394" t="s">
        <v>822</v>
      </c>
      <c r="E99" s="421">
        <v>42276</v>
      </c>
      <c r="F99" s="395" t="s">
        <v>98</v>
      </c>
      <c r="G99" s="396">
        <v>565</v>
      </c>
      <c r="H99" s="397">
        <v>12309</v>
      </c>
      <c r="I99" s="397">
        <v>1598603</v>
      </c>
      <c r="J99" s="397"/>
      <c r="K99" s="397">
        <v>47</v>
      </c>
      <c r="L99" s="451">
        <v>5</v>
      </c>
      <c r="M99" s="396">
        <v>6</v>
      </c>
      <c r="N99" s="449">
        <v>99</v>
      </c>
      <c r="O99" s="400">
        <v>114.1</v>
      </c>
      <c r="P99" s="400"/>
      <c r="Q99" s="400"/>
      <c r="R99" s="400">
        <v>94.8</v>
      </c>
      <c r="S99" s="400">
        <v>110.6</v>
      </c>
      <c r="T99" s="400"/>
      <c r="U99" s="400"/>
      <c r="V99" s="400">
        <v>98.5</v>
      </c>
      <c r="W99" s="400">
        <v>113.3</v>
      </c>
      <c r="X99" s="426">
        <v>860</v>
      </c>
      <c r="Y99" s="427">
        <v>760</v>
      </c>
      <c r="Z99" s="427">
        <v>920</v>
      </c>
      <c r="AA99" s="427">
        <v>58</v>
      </c>
      <c r="AB99" s="427">
        <v>0.32</v>
      </c>
      <c r="AC99" s="427">
        <v>1000</v>
      </c>
      <c r="AD99" s="402">
        <v>610</v>
      </c>
      <c r="AE99" s="402">
        <v>540</v>
      </c>
      <c r="AF99" s="402">
        <v>610</v>
      </c>
      <c r="AG99" s="402">
        <v>610</v>
      </c>
      <c r="AH99" s="402">
        <v>58</v>
      </c>
      <c r="AI99" s="400">
        <v>106.2</v>
      </c>
      <c r="AJ99" s="400">
        <v>117.6</v>
      </c>
      <c r="AK99" s="400"/>
      <c r="AL99" s="400"/>
      <c r="AM99" s="400"/>
      <c r="AN99" s="400"/>
      <c r="AO99" s="400">
        <v>108.6</v>
      </c>
      <c r="AP99" s="400">
        <v>119.6</v>
      </c>
    </row>
    <row r="100" spans="1:42" ht="15">
      <c r="A100" s="394" t="s">
        <v>821</v>
      </c>
      <c r="B100" s="401">
        <v>114.3</v>
      </c>
      <c r="C100" s="424">
        <v>6.88</v>
      </c>
      <c r="D100" s="394" t="s">
        <v>822</v>
      </c>
      <c r="E100" s="421">
        <v>42276</v>
      </c>
      <c r="F100" s="395" t="s">
        <v>98</v>
      </c>
      <c r="G100" s="396">
        <v>565</v>
      </c>
      <c r="H100" s="397">
        <v>12309</v>
      </c>
      <c r="I100" s="397">
        <v>1598603</v>
      </c>
      <c r="J100" s="397"/>
      <c r="K100" s="397">
        <v>47</v>
      </c>
      <c r="L100" s="451">
        <v>5</v>
      </c>
      <c r="M100" s="396">
        <v>35</v>
      </c>
      <c r="N100" s="449">
        <v>98.4</v>
      </c>
      <c r="O100" s="400">
        <v>112.1</v>
      </c>
      <c r="P100" s="400"/>
      <c r="Q100" s="400"/>
      <c r="R100" s="400"/>
      <c r="S100" s="400"/>
      <c r="T100" s="400"/>
      <c r="U100" s="400"/>
      <c r="V100" s="400"/>
      <c r="W100" s="400"/>
      <c r="X100" s="426">
        <v>860</v>
      </c>
      <c r="Y100" s="427">
        <v>760</v>
      </c>
      <c r="Z100" s="427">
        <v>920</v>
      </c>
      <c r="AA100" s="427">
        <v>58</v>
      </c>
      <c r="AB100" s="427">
        <v>0.32</v>
      </c>
      <c r="AC100" s="427">
        <v>1000</v>
      </c>
      <c r="AD100" s="402">
        <v>615</v>
      </c>
      <c r="AE100" s="402">
        <v>545</v>
      </c>
      <c r="AF100" s="402">
        <v>615</v>
      </c>
      <c r="AG100" s="402">
        <v>615</v>
      </c>
      <c r="AH100" s="402">
        <v>58</v>
      </c>
      <c r="AI100" s="400">
        <v>102.4</v>
      </c>
      <c r="AJ100" s="400">
        <v>114.3</v>
      </c>
      <c r="AK100" s="400"/>
      <c r="AL100" s="400"/>
      <c r="AM100" s="400"/>
      <c r="AN100" s="400"/>
      <c r="AO100" s="400"/>
      <c r="AP100" s="400"/>
    </row>
    <row r="101" spans="1:42" ht="15">
      <c r="A101" s="394" t="s">
        <v>821</v>
      </c>
      <c r="B101" s="401">
        <v>114.3</v>
      </c>
      <c r="C101" s="424">
        <v>6.88</v>
      </c>
      <c r="D101" s="394" t="s">
        <v>822</v>
      </c>
      <c r="E101" s="421">
        <v>42276</v>
      </c>
      <c r="F101" s="395" t="s">
        <v>847</v>
      </c>
      <c r="G101" s="396">
        <v>566</v>
      </c>
      <c r="H101" s="397">
        <v>12405</v>
      </c>
      <c r="I101" s="397">
        <v>1598603</v>
      </c>
      <c r="J101" s="397"/>
      <c r="K101" s="397">
        <v>44</v>
      </c>
      <c r="L101" s="396">
        <v>5.61</v>
      </c>
      <c r="M101" s="396">
        <v>1</v>
      </c>
      <c r="N101" s="449">
        <v>93.3</v>
      </c>
      <c r="O101" s="400">
        <v>107</v>
      </c>
      <c r="P101" s="400"/>
      <c r="Q101" s="400"/>
      <c r="R101" s="400"/>
      <c r="S101" s="400"/>
      <c r="T101" s="400"/>
      <c r="U101" s="400"/>
      <c r="V101" s="400"/>
      <c r="W101" s="400"/>
      <c r="X101" s="426">
        <v>860</v>
      </c>
      <c r="Y101" s="427">
        <v>760</v>
      </c>
      <c r="Z101" s="427">
        <v>920</v>
      </c>
      <c r="AA101" s="427">
        <v>58</v>
      </c>
      <c r="AB101" s="427">
        <v>0.32</v>
      </c>
      <c r="AC101" s="427">
        <v>1000</v>
      </c>
      <c r="AD101" s="402">
        <v>605</v>
      </c>
      <c r="AE101" s="402">
        <v>545</v>
      </c>
      <c r="AF101" s="402">
        <v>615</v>
      </c>
      <c r="AG101" s="402">
        <v>615</v>
      </c>
      <c r="AH101" s="402">
        <v>58</v>
      </c>
      <c r="AI101" s="400"/>
      <c r="AJ101" s="400"/>
      <c r="AK101" s="400"/>
      <c r="AL101" s="400"/>
      <c r="AM101" s="400"/>
      <c r="AN101" s="400"/>
      <c r="AO101" s="400"/>
      <c r="AP101" s="400"/>
    </row>
    <row r="102" spans="1:42" ht="15">
      <c r="A102" s="394" t="s">
        <v>821</v>
      </c>
      <c r="B102" s="401">
        <v>114.3</v>
      </c>
      <c r="C102" s="424">
        <v>6.88</v>
      </c>
      <c r="D102" s="394" t="s">
        <v>822</v>
      </c>
      <c r="E102" s="421">
        <v>42276</v>
      </c>
      <c r="F102" s="395" t="s">
        <v>847</v>
      </c>
      <c r="G102" s="396">
        <v>567</v>
      </c>
      <c r="H102" s="397">
        <v>40204</v>
      </c>
      <c r="I102" s="397">
        <v>1598603</v>
      </c>
      <c r="J102" s="397"/>
      <c r="K102" s="397">
        <v>45</v>
      </c>
      <c r="L102" s="396">
        <v>6.51</v>
      </c>
      <c r="M102" s="396">
        <v>1</v>
      </c>
      <c r="N102" s="449">
        <v>91.7</v>
      </c>
      <c r="O102" s="400">
        <v>104.4</v>
      </c>
      <c r="P102" s="400"/>
      <c r="Q102" s="400"/>
      <c r="R102" s="400"/>
      <c r="S102" s="400"/>
      <c r="T102" s="400"/>
      <c r="U102" s="400"/>
      <c r="V102" s="400"/>
      <c r="W102" s="400"/>
      <c r="X102" s="426">
        <v>860</v>
      </c>
      <c r="Y102" s="427">
        <v>760</v>
      </c>
      <c r="Z102" s="427">
        <v>920</v>
      </c>
      <c r="AA102" s="427">
        <v>58</v>
      </c>
      <c r="AB102" s="427">
        <v>0.32</v>
      </c>
      <c r="AC102" s="427">
        <v>1000</v>
      </c>
      <c r="AD102" s="402">
        <v>605</v>
      </c>
      <c r="AE102" s="402">
        <v>545</v>
      </c>
      <c r="AF102" s="402">
        <v>615</v>
      </c>
      <c r="AG102" s="402">
        <v>615</v>
      </c>
      <c r="AH102" s="402">
        <v>58</v>
      </c>
      <c r="AI102" s="400">
        <v>101.3</v>
      </c>
      <c r="AJ102" s="400">
        <v>112.4</v>
      </c>
      <c r="AK102" s="400"/>
      <c r="AL102" s="400"/>
      <c r="AM102" s="400"/>
      <c r="AN102" s="400"/>
      <c r="AO102" s="400"/>
      <c r="AP102" s="400"/>
    </row>
    <row r="103" spans="1:42" ht="15">
      <c r="A103" s="394" t="s">
        <v>821</v>
      </c>
      <c r="B103" s="401">
        <v>114.3</v>
      </c>
      <c r="C103" s="424">
        <v>6.88</v>
      </c>
      <c r="D103" s="394" t="s">
        <v>822</v>
      </c>
      <c r="E103" s="421">
        <v>42276</v>
      </c>
      <c r="F103" s="395" t="s">
        <v>847</v>
      </c>
      <c r="G103" s="396">
        <v>568</v>
      </c>
      <c r="H103" s="397">
        <v>12235</v>
      </c>
      <c r="I103" s="397">
        <v>1598603</v>
      </c>
      <c r="J103" s="397"/>
      <c r="K103" s="397">
        <v>44</v>
      </c>
      <c r="L103" s="398">
        <v>6.7</v>
      </c>
      <c r="M103" s="396">
        <v>1</v>
      </c>
      <c r="N103" s="449">
        <v>96.2</v>
      </c>
      <c r="O103" s="400">
        <v>110.2</v>
      </c>
      <c r="P103" s="400"/>
      <c r="Q103" s="400"/>
      <c r="R103" s="400"/>
      <c r="S103" s="400"/>
      <c r="T103" s="400"/>
      <c r="U103" s="400"/>
      <c r="V103" s="400"/>
      <c r="W103" s="400"/>
      <c r="X103" s="426">
        <v>860</v>
      </c>
      <c r="Y103" s="427">
        <v>760</v>
      </c>
      <c r="Z103" s="427">
        <v>920</v>
      </c>
      <c r="AA103" s="427">
        <v>58</v>
      </c>
      <c r="AB103" s="427">
        <v>0.32</v>
      </c>
      <c r="AC103" s="427">
        <v>1000</v>
      </c>
      <c r="AD103" s="402">
        <v>605</v>
      </c>
      <c r="AE103" s="402">
        <v>545</v>
      </c>
      <c r="AF103" s="402">
        <v>615</v>
      </c>
      <c r="AG103" s="402">
        <v>615</v>
      </c>
      <c r="AH103" s="402">
        <v>58</v>
      </c>
      <c r="AI103" s="400">
        <v>101.3</v>
      </c>
      <c r="AJ103" s="400">
        <v>112.9</v>
      </c>
      <c r="AK103" s="400"/>
      <c r="AL103" s="400"/>
      <c r="AM103" s="400"/>
      <c r="AN103" s="400"/>
      <c r="AO103" s="400"/>
      <c r="AP103" s="400"/>
    </row>
    <row r="104" spans="1:42" ht="15">
      <c r="A104" s="394" t="s">
        <v>821</v>
      </c>
      <c r="B104" s="401">
        <v>114.3</v>
      </c>
      <c r="C104" s="424">
        <v>6.88</v>
      </c>
      <c r="D104" s="394" t="s">
        <v>822</v>
      </c>
      <c r="E104" s="421">
        <v>42276</v>
      </c>
      <c r="F104" s="395" t="s">
        <v>847</v>
      </c>
      <c r="G104" s="396">
        <v>569</v>
      </c>
      <c r="H104" s="397">
        <v>40200</v>
      </c>
      <c r="I104" s="397">
        <v>1598603</v>
      </c>
      <c r="J104" s="397"/>
      <c r="K104" s="397">
        <v>45</v>
      </c>
      <c r="L104" s="398">
        <v>6.91</v>
      </c>
      <c r="M104" s="396">
        <v>1</v>
      </c>
      <c r="N104" s="449">
        <v>98.1</v>
      </c>
      <c r="O104" s="400">
        <v>110.3</v>
      </c>
      <c r="P104" s="400"/>
      <c r="Q104" s="400"/>
      <c r="R104" s="400"/>
      <c r="S104" s="400"/>
      <c r="T104" s="400"/>
      <c r="U104" s="400"/>
      <c r="V104" s="400"/>
      <c r="W104" s="400"/>
      <c r="X104" s="426">
        <v>860</v>
      </c>
      <c r="Y104" s="427">
        <v>760</v>
      </c>
      <c r="Z104" s="427">
        <v>920</v>
      </c>
      <c r="AA104" s="427">
        <v>58</v>
      </c>
      <c r="AB104" s="427">
        <v>0.32</v>
      </c>
      <c r="AC104" s="427">
        <v>1000</v>
      </c>
      <c r="AD104" s="402">
        <v>605</v>
      </c>
      <c r="AE104" s="402">
        <v>545</v>
      </c>
      <c r="AF104" s="402">
        <v>615</v>
      </c>
      <c r="AG104" s="402">
        <v>615</v>
      </c>
      <c r="AH104" s="402">
        <v>58</v>
      </c>
      <c r="AI104" s="400">
        <v>106.5</v>
      </c>
      <c r="AJ104" s="400">
        <v>117.7</v>
      </c>
      <c r="AK104" s="400"/>
      <c r="AL104" s="400"/>
      <c r="AM104" s="400"/>
      <c r="AN104" s="400"/>
      <c r="AO104" s="400"/>
      <c r="AP104" s="400"/>
    </row>
    <row r="105" spans="1:42" ht="15">
      <c r="A105" s="394" t="s">
        <v>821</v>
      </c>
      <c r="B105" s="401">
        <v>114.3</v>
      </c>
      <c r="C105" s="424">
        <v>6.88</v>
      </c>
      <c r="D105" s="394" t="s">
        <v>822</v>
      </c>
      <c r="E105" s="421">
        <v>42276</v>
      </c>
      <c r="F105" s="395" t="s">
        <v>847</v>
      </c>
      <c r="G105" s="396">
        <v>570</v>
      </c>
      <c r="H105" s="397">
        <v>12310</v>
      </c>
      <c r="I105" s="397">
        <v>1598603</v>
      </c>
      <c r="J105" s="397"/>
      <c r="K105" s="397">
        <v>45</v>
      </c>
      <c r="L105" s="398">
        <v>5.19</v>
      </c>
      <c r="M105" s="396">
        <v>1</v>
      </c>
      <c r="N105" s="449">
        <v>97.9</v>
      </c>
      <c r="O105" s="400">
        <v>112</v>
      </c>
      <c r="P105" s="400"/>
      <c r="Q105" s="400"/>
      <c r="R105" s="400"/>
      <c r="S105" s="400"/>
      <c r="T105" s="400"/>
      <c r="U105" s="400"/>
      <c r="V105" s="400"/>
      <c r="W105" s="400"/>
      <c r="X105" s="426">
        <v>860</v>
      </c>
      <c r="Y105" s="427">
        <v>760</v>
      </c>
      <c r="Z105" s="427">
        <v>920</v>
      </c>
      <c r="AA105" s="427">
        <v>58</v>
      </c>
      <c r="AB105" s="427">
        <v>0.32</v>
      </c>
      <c r="AC105" s="427">
        <v>1000</v>
      </c>
      <c r="AD105" s="402">
        <v>605</v>
      </c>
      <c r="AE105" s="402">
        <v>545</v>
      </c>
      <c r="AF105" s="402">
        <v>615</v>
      </c>
      <c r="AG105" s="402">
        <v>615</v>
      </c>
      <c r="AH105" s="402">
        <v>58</v>
      </c>
      <c r="AI105" s="400">
        <v>106.2</v>
      </c>
      <c r="AJ105" s="400">
        <v>116.5</v>
      </c>
      <c r="AK105" s="400"/>
      <c r="AL105" s="400"/>
      <c r="AM105" s="400"/>
      <c r="AN105" s="400"/>
      <c r="AO105" s="400"/>
      <c r="AP105" s="400"/>
    </row>
    <row r="106" spans="1:42" ht="15">
      <c r="A106" s="394" t="s">
        <v>821</v>
      </c>
      <c r="B106" s="401">
        <v>114.3</v>
      </c>
      <c r="C106" s="424">
        <v>6.88</v>
      </c>
      <c r="D106" s="394" t="s">
        <v>822</v>
      </c>
      <c r="E106" s="421">
        <v>42286</v>
      </c>
      <c r="F106" s="395" t="s">
        <v>102</v>
      </c>
      <c r="G106" s="396">
        <v>612</v>
      </c>
      <c r="H106" s="397">
        <v>51475</v>
      </c>
      <c r="I106" s="397">
        <v>1679604</v>
      </c>
      <c r="J106" s="397"/>
      <c r="K106" s="397">
        <v>51</v>
      </c>
      <c r="L106" s="398">
        <v>4.2</v>
      </c>
      <c r="M106" s="396">
        <v>25</v>
      </c>
      <c r="N106" s="449">
        <v>99</v>
      </c>
      <c r="O106" s="400">
        <v>112.1</v>
      </c>
      <c r="P106" s="400"/>
      <c r="Q106" s="400"/>
      <c r="R106" s="400"/>
      <c r="S106" s="400"/>
      <c r="T106" s="400"/>
      <c r="U106" s="400"/>
      <c r="V106" s="400"/>
      <c r="W106" s="400"/>
      <c r="X106" s="426">
        <v>860</v>
      </c>
      <c r="Y106" s="427">
        <v>760</v>
      </c>
      <c r="Z106" s="427">
        <v>930</v>
      </c>
      <c r="AA106" s="427">
        <v>58</v>
      </c>
      <c r="AB106" s="427">
        <v>0.32</v>
      </c>
      <c r="AC106" s="427">
        <v>1000</v>
      </c>
      <c r="AD106" s="402">
        <v>635</v>
      </c>
      <c r="AE106" s="402">
        <v>570</v>
      </c>
      <c r="AF106" s="402">
        <v>640</v>
      </c>
      <c r="AG106" s="402">
        <v>640</v>
      </c>
      <c r="AH106" s="402">
        <v>58</v>
      </c>
      <c r="AI106" s="400">
        <v>98</v>
      </c>
      <c r="AJ106" s="400">
        <v>113.5</v>
      </c>
      <c r="AK106" s="400"/>
      <c r="AL106" s="400"/>
      <c r="AM106" s="400"/>
      <c r="AN106" s="400"/>
      <c r="AO106" s="400"/>
      <c r="AP106" s="400"/>
    </row>
    <row r="107" spans="1:42" ht="15">
      <c r="A107" s="394" t="s">
        <v>821</v>
      </c>
      <c r="B107" s="401">
        <v>114.3</v>
      </c>
      <c r="C107" s="424">
        <v>6.88</v>
      </c>
      <c r="D107" s="394" t="s">
        <v>822</v>
      </c>
      <c r="E107" s="421">
        <v>42287</v>
      </c>
      <c r="F107" s="395" t="s">
        <v>102</v>
      </c>
      <c r="G107" s="396">
        <v>613</v>
      </c>
      <c r="H107" s="397">
        <v>51475</v>
      </c>
      <c r="I107" s="397">
        <v>1679604</v>
      </c>
      <c r="J107" s="397"/>
      <c r="K107" s="397">
        <v>51</v>
      </c>
      <c r="L107" s="398">
        <v>4.2</v>
      </c>
      <c r="M107" s="396">
        <v>411</v>
      </c>
      <c r="N107" s="449">
        <v>99.4</v>
      </c>
      <c r="O107" s="400">
        <v>113.2</v>
      </c>
      <c r="P107" s="400"/>
      <c r="Q107" s="400"/>
      <c r="R107" s="400"/>
      <c r="S107" s="400"/>
      <c r="T107" s="400"/>
      <c r="U107" s="400"/>
      <c r="V107" s="400"/>
      <c r="W107" s="400"/>
      <c r="X107" s="426">
        <v>860</v>
      </c>
      <c r="Y107" s="427">
        <v>760</v>
      </c>
      <c r="Z107" s="427">
        <v>930</v>
      </c>
      <c r="AA107" s="427">
        <v>58</v>
      </c>
      <c r="AB107" s="427">
        <v>0.32</v>
      </c>
      <c r="AC107" s="427">
        <v>1000</v>
      </c>
      <c r="AD107" s="402">
        <v>635</v>
      </c>
      <c r="AE107" s="402">
        <v>570</v>
      </c>
      <c r="AF107" s="402">
        <v>640</v>
      </c>
      <c r="AG107" s="402">
        <v>640</v>
      </c>
      <c r="AH107" s="402">
        <v>58</v>
      </c>
      <c r="AI107" s="400">
        <v>102.3</v>
      </c>
      <c r="AJ107" s="400">
        <v>115.5</v>
      </c>
      <c r="AK107" s="400"/>
      <c r="AL107" s="400"/>
      <c r="AM107" s="400"/>
      <c r="AN107" s="400"/>
      <c r="AO107" s="400"/>
      <c r="AP107" s="400"/>
    </row>
    <row r="108" spans="1:42" ht="15">
      <c r="A108" s="394" t="s">
        <v>821</v>
      </c>
      <c r="B108" s="401">
        <v>114.3</v>
      </c>
      <c r="C108" s="424">
        <v>6.88</v>
      </c>
      <c r="D108" s="394" t="s">
        <v>822</v>
      </c>
      <c r="E108" s="421">
        <v>42287</v>
      </c>
      <c r="F108" s="395" t="s">
        <v>102</v>
      </c>
      <c r="G108" s="396">
        <v>613</v>
      </c>
      <c r="H108" s="397">
        <v>51475</v>
      </c>
      <c r="I108" s="397">
        <v>1679604</v>
      </c>
      <c r="J108" s="397"/>
      <c r="K108" s="397">
        <v>51</v>
      </c>
      <c r="L108" s="398">
        <v>4.2</v>
      </c>
      <c r="M108" s="396">
        <v>716</v>
      </c>
      <c r="N108" s="449"/>
      <c r="O108" s="400"/>
      <c r="P108" s="400"/>
      <c r="Q108" s="400"/>
      <c r="R108" s="400">
        <v>102</v>
      </c>
      <c r="S108" s="400">
        <v>114.6</v>
      </c>
      <c r="T108" s="400"/>
      <c r="U108" s="400"/>
      <c r="V108" s="400"/>
      <c r="W108" s="400"/>
      <c r="X108" s="426">
        <v>860</v>
      </c>
      <c r="Y108" s="427">
        <v>760</v>
      </c>
      <c r="Z108" s="427">
        <v>930</v>
      </c>
      <c r="AA108" s="427">
        <v>58</v>
      </c>
      <c r="AB108" s="427">
        <v>0.32</v>
      </c>
      <c r="AC108" s="427">
        <v>1000</v>
      </c>
      <c r="AD108" s="402">
        <v>635</v>
      </c>
      <c r="AE108" s="402">
        <v>570</v>
      </c>
      <c r="AF108" s="402">
        <v>640</v>
      </c>
      <c r="AG108" s="402">
        <v>640</v>
      </c>
      <c r="AH108" s="402">
        <v>58</v>
      </c>
      <c r="AI108" s="400"/>
      <c r="AJ108" s="400"/>
      <c r="AK108" s="400"/>
      <c r="AL108" s="400"/>
      <c r="AM108" s="400"/>
      <c r="AN108" s="400"/>
      <c r="AO108" s="400"/>
      <c r="AP108" s="400"/>
    </row>
    <row r="109" spans="1:42" ht="15">
      <c r="A109" s="394" t="s">
        <v>821</v>
      </c>
      <c r="B109" s="401">
        <v>114.3</v>
      </c>
      <c r="C109" s="424">
        <v>6.88</v>
      </c>
      <c r="D109" s="394" t="s">
        <v>822</v>
      </c>
      <c r="E109" s="421">
        <v>42287</v>
      </c>
      <c r="F109" s="395" t="s">
        <v>102</v>
      </c>
      <c r="G109" s="396">
        <v>614</v>
      </c>
      <c r="H109" s="397">
        <v>51475</v>
      </c>
      <c r="I109" s="397">
        <v>1627903</v>
      </c>
      <c r="J109" s="397"/>
      <c r="K109" s="397">
        <v>51</v>
      </c>
      <c r="L109" s="398">
        <v>4.2</v>
      </c>
      <c r="M109" s="396">
        <v>1</v>
      </c>
      <c r="N109" s="449">
        <v>98.1</v>
      </c>
      <c r="O109" s="400">
        <v>110.5</v>
      </c>
      <c r="P109" s="400"/>
      <c r="Q109" s="400"/>
      <c r="R109" s="400"/>
      <c r="S109" s="400"/>
      <c r="T109" s="400"/>
      <c r="U109" s="400"/>
      <c r="V109" s="400"/>
      <c r="W109" s="400"/>
      <c r="X109" s="426">
        <v>860</v>
      </c>
      <c r="Y109" s="427">
        <v>760</v>
      </c>
      <c r="Z109" s="427">
        <v>930</v>
      </c>
      <c r="AA109" s="427">
        <v>58</v>
      </c>
      <c r="AB109" s="427">
        <v>0.32</v>
      </c>
      <c r="AC109" s="427">
        <v>1000</v>
      </c>
      <c r="AD109" s="402">
        <v>635</v>
      </c>
      <c r="AE109" s="402">
        <v>570</v>
      </c>
      <c r="AF109" s="402">
        <v>640</v>
      </c>
      <c r="AG109" s="402">
        <v>640</v>
      </c>
      <c r="AH109" s="402">
        <v>58</v>
      </c>
      <c r="AI109" s="400">
        <v>99.7</v>
      </c>
      <c r="AJ109" s="400">
        <v>113.9</v>
      </c>
      <c r="AK109" s="400"/>
      <c r="AL109" s="400"/>
      <c r="AM109" s="400"/>
      <c r="AN109" s="400"/>
      <c r="AO109" s="400"/>
      <c r="AP109" s="400"/>
    </row>
    <row r="110" spans="1:42" ht="15">
      <c r="A110" s="394" t="s">
        <v>821</v>
      </c>
      <c r="B110" s="401">
        <v>114.3</v>
      </c>
      <c r="C110" s="424">
        <v>6.88</v>
      </c>
      <c r="D110" s="394" t="s">
        <v>822</v>
      </c>
      <c r="E110" s="421">
        <v>42287</v>
      </c>
      <c r="F110" s="395" t="s">
        <v>102</v>
      </c>
      <c r="G110" s="396">
        <v>615</v>
      </c>
      <c r="H110" s="397">
        <v>51474</v>
      </c>
      <c r="I110" s="397">
        <v>1627903</v>
      </c>
      <c r="J110" s="397"/>
      <c r="K110" s="397">
        <v>50</v>
      </c>
      <c r="L110" s="398">
        <v>4.3600000000000003</v>
      </c>
      <c r="M110" s="396">
        <v>1</v>
      </c>
      <c r="N110" s="449">
        <v>101.5</v>
      </c>
      <c r="O110" s="400">
        <v>112.7</v>
      </c>
      <c r="P110" s="400"/>
      <c r="Q110" s="400"/>
      <c r="R110" s="400"/>
      <c r="S110" s="400"/>
      <c r="T110" s="400"/>
      <c r="U110" s="400"/>
      <c r="V110" s="400"/>
      <c r="W110" s="400"/>
      <c r="X110" s="426">
        <v>860</v>
      </c>
      <c r="Y110" s="427">
        <v>760</v>
      </c>
      <c r="Z110" s="427">
        <v>930</v>
      </c>
      <c r="AA110" s="427">
        <v>58</v>
      </c>
      <c r="AB110" s="427">
        <v>0.32</v>
      </c>
      <c r="AC110" s="427">
        <v>1000</v>
      </c>
      <c r="AD110" s="402">
        <v>635</v>
      </c>
      <c r="AE110" s="402">
        <v>570</v>
      </c>
      <c r="AF110" s="402">
        <v>640</v>
      </c>
      <c r="AG110" s="402">
        <v>640</v>
      </c>
      <c r="AH110" s="402">
        <v>58</v>
      </c>
      <c r="AI110" s="400">
        <v>103</v>
      </c>
      <c r="AJ110" s="400">
        <v>116.5</v>
      </c>
      <c r="AK110" s="400"/>
      <c r="AL110" s="400"/>
      <c r="AM110" s="400"/>
      <c r="AN110" s="400"/>
      <c r="AO110" s="400"/>
      <c r="AP110" s="400"/>
    </row>
    <row r="111" spans="1:42" ht="15">
      <c r="A111" s="394" t="s">
        <v>821</v>
      </c>
      <c r="B111" s="401">
        <v>114.3</v>
      </c>
      <c r="C111" s="424">
        <v>6.88</v>
      </c>
      <c r="D111" s="394" t="s">
        <v>822</v>
      </c>
      <c r="E111" s="421">
        <v>42287</v>
      </c>
      <c r="F111" s="395" t="s">
        <v>102</v>
      </c>
      <c r="G111" s="396">
        <v>616</v>
      </c>
      <c r="H111" s="397">
        <v>51474</v>
      </c>
      <c r="I111" s="397">
        <v>1627903</v>
      </c>
      <c r="J111" s="397"/>
      <c r="K111" s="397">
        <v>50</v>
      </c>
      <c r="L111" s="398">
        <v>4.3600000000000003</v>
      </c>
      <c r="M111" s="396">
        <v>401</v>
      </c>
      <c r="N111" s="449">
        <v>104</v>
      </c>
      <c r="O111" s="400">
        <v>116.5</v>
      </c>
      <c r="P111" s="400"/>
      <c r="Q111" s="400"/>
      <c r="R111" s="400"/>
      <c r="S111" s="400"/>
      <c r="T111" s="400"/>
      <c r="U111" s="400"/>
      <c r="V111" s="400"/>
      <c r="W111" s="400"/>
      <c r="X111" s="426">
        <v>860</v>
      </c>
      <c r="Y111" s="427">
        <v>760</v>
      </c>
      <c r="Z111" s="427">
        <v>930</v>
      </c>
      <c r="AA111" s="427">
        <v>58</v>
      </c>
      <c r="AB111" s="427">
        <v>0.32</v>
      </c>
      <c r="AC111" s="427">
        <v>1000</v>
      </c>
      <c r="AD111" s="402">
        <v>635</v>
      </c>
      <c r="AE111" s="402">
        <v>570</v>
      </c>
      <c r="AF111" s="402">
        <v>640</v>
      </c>
      <c r="AG111" s="402">
        <v>640</v>
      </c>
      <c r="AH111" s="402">
        <v>58</v>
      </c>
      <c r="AI111" s="400">
        <v>106</v>
      </c>
      <c r="AJ111" s="400">
        <v>117.1</v>
      </c>
      <c r="AK111" s="400"/>
      <c r="AL111" s="400"/>
      <c r="AM111" s="400"/>
      <c r="AN111" s="400"/>
      <c r="AO111" s="400"/>
      <c r="AP111" s="400"/>
    </row>
    <row r="112" spans="1:42" ht="15">
      <c r="A112" s="394" t="s">
        <v>821</v>
      </c>
      <c r="B112" s="401">
        <v>114.3</v>
      </c>
      <c r="C112" s="424">
        <v>6.88</v>
      </c>
      <c r="D112" s="394" t="s">
        <v>822</v>
      </c>
      <c r="E112" s="421">
        <v>42287</v>
      </c>
      <c r="F112" s="395" t="s">
        <v>102</v>
      </c>
      <c r="G112" s="396">
        <v>617</v>
      </c>
      <c r="H112" s="397">
        <v>51471</v>
      </c>
      <c r="I112" s="397">
        <v>1627903</v>
      </c>
      <c r="J112" s="397"/>
      <c r="K112" s="397">
        <v>50</v>
      </c>
      <c r="L112" s="396">
        <v>4.13</v>
      </c>
      <c r="M112" s="396">
        <v>1</v>
      </c>
      <c r="N112" s="449">
        <v>101.7</v>
      </c>
      <c r="O112" s="400">
        <v>113.5</v>
      </c>
      <c r="P112" s="400"/>
      <c r="Q112" s="400"/>
      <c r="R112" s="400"/>
      <c r="S112" s="400"/>
      <c r="T112" s="400"/>
      <c r="U112" s="400"/>
      <c r="V112" s="400"/>
      <c r="W112" s="400"/>
      <c r="X112" s="426">
        <v>860</v>
      </c>
      <c r="Y112" s="427">
        <v>760</v>
      </c>
      <c r="Z112" s="427">
        <v>930</v>
      </c>
      <c r="AA112" s="427">
        <v>58</v>
      </c>
      <c r="AB112" s="427">
        <v>0.32</v>
      </c>
      <c r="AC112" s="427">
        <v>1000</v>
      </c>
      <c r="AD112" s="402">
        <v>635</v>
      </c>
      <c r="AE112" s="402">
        <v>570</v>
      </c>
      <c r="AF112" s="402">
        <v>640</v>
      </c>
      <c r="AG112" s="402">
        <v>640</v>
      </c>
      <c r="AH112" s="402">
        <v>58</v>
      </c>
      <c r="AI112" s="400">
        <v>103</v>
      </c>
      <c r="AJ112" s="400">
        <v>116.7</v>
      </c>
      <c r="AK112" s="400"/>
      <c r="AL112" s="400"/>
      <c r="AM112" s="400"/>
      <c r="AN112" s="400"/>
      <c r="AO112" s="400"/>
      <c r="AP112" s="400"/>
    </row>
    <row r="113" spans="1:42" ht="15">
      <c r="A113" s="394" t="s">
        <v>821</v>
      </c>
      <c r="B113" s="401">
        <v>114.3</v>
      </c>
      <c r="C113" s="424">
        <v>6.88</v>
      </c>
      <c r="D113" s="394" t="s">
        <v>822</v>
      </c>
      <c r="E113" s="421">
        <v>42287</v>
      </c>
      <c r="F113" s="395" t="s">
        <v>102</v>
      </c>
      <c r="G113" s="396">
        <v>618</v>
      </c>
      <c r="H113" s="397">
        <v>51471</v>
      </c>
      <c r="I113" s="397">
        <v>1627903</v>
      </c>
      <c r="J113" s="397"/>
      <c r="K113" s="397">
        <v>50</v>
      </c>
      <c r="L113" s="396">
        <v>4.13</v>
      </c>
      <c r="M113" s="396">
        <v>401</v>
      </c>
      <c r="N113" s="449">
        <v>102.4</v>
      </c>
      <c r="O113" s="400">
        <v>113.9</v>
      </c>
      <c r="P113" s="400"/>
      <c r="Q113" s="400"/>
      <c r="R113" s="400"/>
      <c r="S113" s="400"/>
      <c r="T113" s="400"/>
      <c r="U113" s="400"/>
      <c r="V113" s="400"/>
      <c r="W113" s="400"/>
      <c r="X113" s="426">
        <v>860</v>
      </c>
      <c r="Y113" s="427">
        <v>760</v>
      </c>
      <c r="Z113" s="427">
        <v>930</v>
      </c>
      <c r="AA113" s="427">
        <v>58</v>
      </c>
      <c r="AB113" s="427">
        <v>0.32</v>
      </c>
      <c r="AC113" s="427">
        <v>1000</v>
      </c>
      <c r="AD113" s="402">
        <v>635</v>
      </c>
      <c r="AE113" s="402">
        <v>570</v>
      </c>
      <c r="AF113" s="402">
        <v>645</v>
      </c>
      <c r="AG113" s="402">
        <v>645</v>
      </c>
      <c r="AH113" s="402">
        <v>58</v>
      </c>
      <c r="AI113" s="400">
        <v>101.4</v>
      </c>
      <c r="AJ113" s="400">
        <v>112</v>
      </c>
      <c r="AK113" s="400"/>
      <c r="AL113" s="400"/>
      <c r="AM113" s="400"/>
      <c r="AN113" s="400"/>
      <c r="AO113" s="400"/>
      <c r="AP113" s="400"/>
    </row>
    <row r="114" spans="1:42" ht="15">
      <c r="A114" s="394" t="s">
        <v>821</v>
      </c>
      <c r="B114" s="401">
        <v>114.3</v>
      </c>
      <c r="C114" s="424">
        <v>6.88</v>
      </c>
      <c r="D114" s="394" t="s">
        <v>822</v>
      </c>
      <c r="E114" s="421">
        <v>42287</v>
      </c>
      <c r="F114" s="395" t="s">
        <v>102</v>
      </c>
      <c r="G114" s="396">
        <v>619</v>
      </c>
      <c r="H114" s="397">
        <v>51471</v>
      </c>
      <c r="I114" s="397">
        <v>1627903</v>
      </c>
      <c r="J114" s="397"/>
      <c r="K114" s="397">
        <v>50</v>
      </c>
      <c r="L114" s="396">
        <v>4.13</v>
      </c>
      <c r="M114" s="396">
        <v>801</v>
      </c>
      <c r="N114" s="449">
        <v>97.8</v>
      </c>
      <c r="O114" s="400">
        <v>112.3</v>
      </c>
      <c r="P114" s="400"/>
      <c r="Q114" s="400"/>
      <c r="R114" s="400"/>
      <c r="S114" s="400"/>
      <c r="T114" s="400"/>
      <c r="U114" s="400"/>
      <c r="V114" s="400"/>
      <c r="W114" s="400"/>
      <c r="X114" s="426">
        <v>860</v>
      </c>
      <c r="Y114" s="427">
        <v>760</v>
      </c>
      <c r="Z114" s="427">
        <v>930</v>
      </c>
      <c r="AA114" s="427">
        <v>58</v>
      </c>
      <c r="AB114" s="427">
        <v>0.32</v>
      </c>
      <c r="AC114" s="427">
        <v>1000</v>
      </c>
      <c r="AD114" s="402">
        <v>635</v>
      </c>
      <c r="AE114" s="402">
        <v>570</v>
      </c>
      <c r="AF114" s="402">
        <v>645</v>
      </c>
      <c r="AG114" s="402">
        <v>645</v>
      </c>
      <c r="AH114" s="402">
        <v>58</v>
      </c>
      <c r="AI114" s="400">
        <v>101.9</v>
      </c>
      <c r="AJ114" s="400">
        <v>113.4</v>
      </c>
      <c r="AK114" s="400"/>
      <c r="AL114" s="400"/>
      <c r="AM114" s="400"/>
      <c r="AN114" s="400"/>
      <c r="AO114" s="400"/>
      <c r="AP114" s="400"/>
    </row>
    <row r="115" spans="1:42" ht="15">
      <c r="A115" s="394" t="s">
        <v>821</v>
      </c>
      <c r="B115" s="401">
        <v>114.3</v>
      </c>
      <c r="C115" s="424">
        <v>6.88</v>
      </c>
      <c r="D115" s="394" t="s">
        <v>822</v>
      </c>
      <c r="E115" s="421">
        <v>42290</v>
      </c>
      <c r="F115" s="395" t="s">
        <v>102</v>
      </c>
      <c r="G115" s="396">
        <v>620</v>
      </c>
      <c r="H115" s="397">
        <v>51469</v>
      </c>
      <c r="I115" s="397">
        <v>1679604</v>
      </c>
      <c r="J115" s="397"/>
      <c r="K115" s="397">
        <v>51</v>
      </c>
      <c r="L115" s="396">
        <v>4.1399999999999997</v>
      </c>
      <c r="M115" s="396">
        <v>1</v>
      </c>
      <c r="N115" s="449">
        <v>100</v>
      </c>
      <c r="O115" s="400">
        <v>113.1</v>
      </c>
      <c r="P115" s="400"/>
      <c r="Q115" s="400"/>
      <c r="R115" s="400"/>
      <c r="S115" s="400"/>
      <c r="T115" s="400"/>
      <c r="U115" s="400"/>
      <c r="V115" s="400"/>
      <c r="W115" s="400"/>
      <c r="X115" s="426">
        <v>860</v>
      </c>
      <c r="Y115" s="427">
        <v>760</v>
      </c>
      <c r="Z115" s="427">
        <v>930</v>
      </c>
      <c r="AA115" s="427">
        <v>58</v>
      </c>
      <c r="AB115" s="427">
        <v>0.32</v>
      </c>
      <c r="AC115" s="427">
        <v>1000</v>
      </c>
      <c r="AD115" s="402">
        <v>635</v>
      </c>
      <c r="AE115" s="402">
        <v>570</v>
      </c>
      <c r="AF115" s="402">
        <v>645</v>
      </c>
      <c r="AG115" s="402">
        <v>645</v>
      </c>
      <c r="AH115" s="402">
        <v>58</v>
      </c>
      <c r="AI115" s="400">
        <v>103.8</v>
      </c>
      <c r="AJ115" s="400">
        <v>116</v>
      </c>
      <c r="AK115" s="400"/>
      <c r="AL115" s="400"/>
      <c r="AM115" s="400"/>
      <c r="AN115" s="400"/>
      <c r="AO115" s="400"/>
      <c r="AP115" s="400"/>
    </row>
    <row r="116" spans="1:42" ht="15">
      <c r="A116" s="394" t="s">
        <v>821</v>
      </c>
      <c r="B116" s="401">
        <v>114.3</v>
      </c>
      <c r="C116" s="424">
        <v>6.88</v>
      </c>
      <c r="D116" s="394" t="s">
        <v>822</v>
      </c>
      <c r="E116" s="421">
        <v>42290</v>
      </c>
      <c r="F116" s="395" t="s">
        <v>102</v>
      </c>
      <c r="G116" s="396">
        <v>621</v>
      </c>
      <c r="H116" s="397">
        <v>51469</v>
      </c>
      <c r="I116" s="397">
        <v>1679604</v>
      </c>
      <c r="J116" s="397"/>
      <c r="K116" s="397">
        <v>51</v>
      </c>
      <c r="L116" s="396">
        <v>4.1399999999999997</v>
      </c>
      <c r="M116" s="396">
        <v>401</v>
      </c>
      <c r="N116" s="449">
        <v>100.9</v>
      </c>
      <c r="O116" s="400">
        <v>112.9</v>
      </c>
      <c r="P116" s="400"/>
      <c r="Q116" s="400"/>
      <c r="R116" s="400"/>
      <c r="S116" s="400"/>
      <c r="T116" s="400"/>
      <c r="U116" s="400"/>
      <c r="V116" s="400"/>
      <c r="W116" s="400"/>
      <c r="X116" s="426">
        <v>860</v>
      </c>
      <c r="Y116" s="427">
        <v>760</v>
      </c>
      <c r="Z116" s="427">
        <v>930</v>
      </c>
      <c r="AA116" s="427">
        <v>58</v>
      </c>
      <c r="AB116" s="427">
        <v>0.32</v>
      </c>
      <c r="AC116" s="427">
        <v>1000</v>
      </c>
      <c r="AD116" s="402">
        <v>635</v>
      </c>
      <c r="AE116" s="402">
        <v>570</v>
      </c>
      <c r="AF116" s="402">
        <v>645</v>
      </c>
      <c r="AG116" s="402">
        <v>645</v>
      </c>
      <c r="AH116" s="402">
        <v>58</v>
      </c>
      <c r="AI116" s="400">
        <v>106.1</v>
      </c>
      <c r="AJ116" s="400">
        <v>118.5</v>
      </c>
      <c r="AK116" s="400"/>
      <c r="AL116" s="400"/>
      <c r="AM116" s="400"/>
      <c r="AN116" s="400"/>
      <c r="AO116" s="400"/>
      <c r="AP116" s="400"/>
    </row>
    <row r="117" spans="1:42" ht="15">
      <c r="A117" s="394" t="s">
        <v>821</v>
      </c>
      <c r="B117" s="401">
        <v>114.3</v>
      </c>
      <c r="C117" s="424">
        <v>6.88</v>
      </c>
      <c r="D117" s="394" t="s">
        <v>822</v>
      </c>
      <c r="E117" s="421">
        <v>42291</v>
      </c>
      <c r="F117" s="395" t="s">
        <v>102</v>
      </c>
      <c r="G117" s="396">
        <v>629</v>
      </c>
      <c r="H117" s="397">
        <v>51469</v>
      </c>
      <c r="I117" s="397">
        <v>1679604</v>
      </c>
      <c r="J117" s="397"/>
      <c r="K117" s="397">
        <v>51</v>
      </c>
      <c r="L117" s="396">
        <v>4.1399999999999997</v>
      </c>
      <c r="M117" s="396">
        <v>415</v>
      </c>
      <c r="N117" s="449">
        <v>100.4</v>
      </c>
      <c r="O117" s="400">
        <v>112.2</v>
      </c>
      <c r="P117" s="400"/>
      <c r="Q117" s="400"/>
      <c r="R117" s="400"/>
      <c r="S117" s="400"/>
      <c r="T117" s="400"/>
      <c r="U117" s="400"/>
      <c r="V117" s="400"/>
      <c r="W117" s="400"/>
      <c r="X117" s="426">
        <v>860</v>
      </c>
      <c r="Y117" s="427">
        <v>760</v>
      </c>
      <c r="Z117" s="427">
        <v>930</v>
      </c>
      <c r="AA117" s="427">
        <v>58</v>
      </c>
      <c r="AB117" s="427">
        <v>0.32</v>
      </c>
      <c r="AC117" s="427">
        <v>1000</v>
      </c>
      <c r="AD117" s="402">
        <v>635</v>
      </c>
      <c r="AE117" s="402">
        <v>570</v>
      </c>
      <c r="AF117" s="402">
        <v>645</v>
      </c>
      <c r="AG117" s="402">
        <v>645</v>
      </c>
      <c r="AH117" s="402">
        <v>58</v>
      </c>
      <c r="AI117" s="400">
        <v>97.7</v>
      </c>
      <c r="AJ117" s="400">
        <v>109.6</v>
      </c>
      <c r="AK117" s="400"/>
      <c r="AL117" s="400"/>
      <c r="AM117" s="400"/>
      <c r="AN117" s="400"/>
      <c r="AO117" s="400"/>
      <c r="AP117" s="400"/>
    </row>
    <row r="118" spans="1:42" ht="15">
      <c r="A118" s="394" t="s">
        <v>821</v>
      </c>
      <c r="B118" s="401">
        <v>114.3</v>
      </c>
      <c r="C118" s="424">
        <v>6.88</v>
      </c>
      <c r="D118" s="394" t="s">
        <v>822</v>
      </c>
      <c r="E118" s="421">
        <v>42291</v>
      </c>
      <c r="F118" s="395" t="s">
        <v>102</v>
      </c>
      <c r="G118" s="396">
        <v>630</v>
      </c>
      <c r="H118" s="397">
        <v>51470</v>
      </c>
      <c r="I118" s="397">
        <v>1679604</v>
      </c>
      <c r="J118" s="397"/>
      <c r="K118" s="397">
        <v>51</v>
      </c>
      <c r="L118" s="396">
        <v>3.51</v>
      </c>
      <c r="M118" s="396">
        <v>11</v>
      </c>
      <c r="N118" s="449">
        <v>103</v>
      </c>
      <c r="O118" s="400">
        <v>114.7</v>
      </c>
      <c r="P118" s="400"/>
      <c r="Q118" s="400"/>
      <c r="R118" s="400"/>
      <c r="S118" s="400"/>
      <c r="T118" s="400"/>
      <c r="U118" s="400"/>
      <c r="V118" s="400"/>
      <c r="W118" s="400"/>
      <c r="X118" s="426">
        <v>860</v>
      </c>
      <c r="Y118" s="427">
        <v>760</v>
      </c>
      <c r="Z118" s="427">
        <v>930</v>
      </c>
      <c r="AA118" s="427">
        <v>58</v>
      </c>
      <c r="AB118" s="427">
        <v>0.32</v>
      </c>
      <c r="AC118" s="427">
        <v>1000</v>
      </c>
      <c r="AD118" s="402">
        <v>635</v>
      </c>
      <c r="AE118" s="402">
        <v>570</v>
      </c>
      <c r="AF118" s="402">
        <v>645</v>
      </c>
      <c r="AG118" s="402">
        <v>645</v>
      </c>
      <c r="AH118" s="402">
        <v>58</v>
      </c>
      <c r="AI118" s="400">
        <v>97.5</v>
      </c>
      <c r="AJ118" s="400">
        <v>108.4</v>
      </c>
      <c r="AK118" s="400"/>
      <c r="AL118" s="400"/>
      <c r="AM118" s="400"/>
      <c r="AN118" s="400"/>
      <c r="AO118" s="400"/>
      <c r="AP118" s="400"/>
    </row>
    <row r="119" spans="1:42" ht="15">
      <c r="A119" s="394" t="s">
        <v>821</v>
      </c>
      <c r="B119" s="401">
        <v>114.3</v>
      </c>
      <c r="C119" s="424">
        <v>6.88</v>
      </c>
      <c r="D119" s="394" t="s">
        <v>822</v>
      </c>
      <c r="E119" s="421">
        <v>42291</v>
      </c>
      <c r="F119" s="395" t="s">
        <v>102</v>
      </c>
      <c r="G119" s="396">
        <v>631</v>
      </c>
      <c r="H119" s="397">
        <v>51474</v>
      </c>
      <c r="I119" s="397">
        <v>1627903</v>
      </c>
      <c r="J119" s="397"/>
      <c r="K119" s="397">
        <v>50</v>
      </c>
      <c r="L119" s="398">
        <v>4.3600000000000003</v>
      </c>
      <c r="M119" s="396">
        <v>783</v>
      </c>
      <c r="N119" s="449">
        <v>100.2</v>
      </c>
      <c r="O119" s="400">
        <v>111.8</v>
      </c>
      <c r="P119" s="400"/>
      <c r="Q119" s="400"/>
      <c r="R119" s="400"/>
      <c r="S119" s="400"/>
      <c r="T119" s="400"/>
      <c r="U119" s="400"/>
      <c r="V119" s="400"/>
      <c r="W119" s="400"/>
      <c r="X119" s="426">
        <v>860</v>
      </c>
      <c r="Y119" s="427">
        <v>760</v>
      </c>
      <c r="Z119" s="427">
        <v>930</v>
      </c>
      <c r="AA119" s="427">
        <v>58</v>
      </c>
      <c r="AB119" s="427">
        <v>0.32</v>
      </c>
      <c r="AC119" s="427">
        <v>1000</v>
      </c>
      <c r="AD119" s="402">
        <v>640</v>
      </c>
      <c r="AE119" s="402">
        <v>575</v>
      </c>
      <c r="AF119" s="402">
        <v>650</v>
      </c>
      <c r="AG119" s="402">
        <v>650</v>
      </c>
      <c r="AH119" s="402">
        <v>58</v>
      </c>
      <c r="AI119" s="400">
        <v>100.6</v>
      </c>
      <c r="AJ119" s="400">
        <v>113.7</v>
      </c>
      <c r="AK119" s="400"/>
      <c r="AL119" s="400"/>
      <c r="AM119" s="400"/>
      <c r="AN119" s="400"/>
      <c r="AO119" s="400"/>
      <c r="AP119" s="400"/>
    </row>
    <row r="120" spans="1:42" ht="15">
      <c r="A120" s="394" t="s">
        <v>821</v>
      </c>
      <c r="B120" s="401">
        <v>114.3</v>
      </c>
      <c r="C120" s="424">
        <v>6.88</v>
      </c>
      <c r="D120" s="394" t="s">
        <v>822</v>
      </c>
      <c r="E120" s="421">
        <v>42299</v>
      </c>
      <c r="F120" s="395" t="s">
        <v>102</v>
      </c>
      <c r="G120" s="396">
        <v>639</v>
      </c>
      <c r="H120" s="397">
        <v>51470</v>
      </c>
      <c r="I120" s="397">
        <v>1679604</v>
      </c>
      <c r="J120" s="397"/>
      <c r="K120" s="397">
        <v>51</v>
      </c>
      <c r="L120" s="396">
        <v>3.51</v>
      </c>
      <c r="M120" s="396">
        <v>355</v>
      </c>
      <c r="N120" s="449">
        <v>96.7</v>
      </c>
      <c r="O120" s="400">
        <v>109.2</v>
      </c>
      <c r="P120" s="400"/>
      <c r="Q120" s="400"/>
      <c r="R120" s="400"/>
      <c r="S120" s="400"/>
      <c r="T120" s="400"/>
      <c r="U120" s="400"/>
      <c r="V120" s="400"/>
      <c r="W120" s="400"/>
      <c r="X120" s="426">
        <v>860</v>
      </c>
      <c r="Y120" s="427">
        <v>760</v>
      </c>
      <c r="Z120" s="427">
        <v>930</v>
      </c>
      <c r="AA120" s="427">
        <v>58</v>
      </c>
      <c r="AB120" s="427">
        <v>0.32</v>
      </c>
      <c r="AC120" s="427">
        <v>1000</v>
      </c>
      <c r="AD120" s="402">
        <v>635</v>
      </c>
      <c r="AE120" s="402">
        <v>570</v>
      </c>
      <c r="AF120" s="402">
        <v>645</v>
      </c>
      <c r="AG120" s="402">
        <v>645</v>
      </c>
      <c r="AH120" s="402">
        <v>58</v>
      </c>
      <c r="AI120" s="400">
        <v>99.7</v>
      </c>
      <c r="AJ120" s="400">
        <v>108.9</v>
      </c>
      <c r="AK120" s="400"/>
      <c r="AL120" s="400"/>
      <c r="AM120" s="400"/>
      <c r="AN120" s="400"/>
      <c r="AO120" s="400"/>
      <c r="AP120" s="400"/>
    </row>
    <row r="121" spans="1:42" ht="15">
      <c r="A121" s="394" t="s">
        <v>821</v>
      </c>
      <c r="B121" s="401">
        <v>114.3</v>
      </c>
      <c r="C121" s="424">
        <v>6.88</v>
      </c>
      <c r="D121" s="394" t="s">
        <v>822</v>
      </c>
      <c r="E121" s="421">
        <v>42300</v>
      </c>
      <c r="F121" s="395" t="s">
        <v>102</v>
      </c>
      <c r="G121" s="396">
        <v>639</v>
      </c>
      <c r="H121" s="397">
        <v>51470</v>
      </c>
      <c r="I121" s="397">
        <v>1679604</v>
      </c>
      <c r="J121" s="397"/>
      <c r="K121" s="397">
        <v>51</v>
      </c>
      <c r="L121" s="396">
        <v>3.51</v>
      </c>
      <c r="M121" s="396">
        <v>464</v>
      </c>
      <c r="N121" s="399">
        <v>94.6</v>
      </c>
      <c r="O121" s="400">
        <v>107.1</v>
      </c>
      <c r="P121" s="400"/>
      <c r="Q121" s="400"/>
      <c r="R121" s="400"/>
      <c r="S121" s="400"/>
      <c r="T121" s="400"/>
      <c r="U121" s="400"/>
      <c r="V121" s="400"/>
      <c r="W121" s="400"/>
      <c r="X121" s="426">
        <v>860</v>
      </c>
      <c r="Y121" s="427">
        <v>760</v>
      </c>
      <c r="Z121" s="427">
        <v>930</v>
      </c>
      <c r="AA121" s="427">
        <v>58</v>
      </c>
      <c r="AB121" s="427">
        <v>0.32</v>
      </c>
      <c r="AC121" s="427">
        <v>1000</v>
      </c>
      <c r="AD121" s="402">
        <v>635</v>
      </c>
      <c r="AE121" s="402">
        <v>570</v>
      </c>
      <c r="AF121" s="402">
        <v>645</v>
      </c>
      <c r="AG121" s="402">
        <v>645</v>
      </c>
      <c r="AH121" s="402">
        <v>58</v>
      </c>
      <c r="AI121" s="400">
        <v>97.6</v>
      </c>
      <c r="AJ121" s="400">
        <v>109.7</v>
      </c>
      <c r="AK121" s="400"/>
      <c r="AL121" s="400"/>
      <c r="AM121" s="400"/>
      <c r="AN121" s="400"/>
      <c r="AO121" s="400"/>
      <c r="AP121" s="400"/>
    </row>
    <row r="122" spans="1:42" ht="15">
      <c r="A122" s="394" t="s">
        <v>821</v>
      </c>
      <c r="B122" s="401">
        <v>114.3</v>
      </c>
      <c r="C122" s="424">
        <v>6.88</v>
      </c>
      <c r="D122" s="394" t="s">
        <v>822</v>
      </c>
      <c r="E122" s="421">
        <v>42300</v>
      </c>
      <c r="F122" s="395" t="s">
        <v>102</v>
      </c>
      <c r="G122" s="396">
        <v>639</v>
      </c>
      <c r="H122" s="397">
        <v>51470</v>
      </c>
      <c r="I122" s="397">
        <v>1679604</v>
      </c>
      <c r="J122" s="397"/>
      <c r="K122" s="397">
        <v>51</v>
      </c>
      <c r="L122" s="396">
        <v>3.51</v>
      </c>
      <c r="M122" s="396">
        <v>566</v>
      </c>
      <c r="N122" s="399">
        <v>94.2</v>
      </c>
      <c r="O122" s="400">
        <v>106.9</v>
      </c>
      <c r="P122" s="400"/>
      <c r="Q122" s="400"/>
      <c r="R122" s="400"/>
      <c r="S122" s="400"/>
      <c r="T122" s="400"/>
      <c r="U122" s="400"/>
      <c r="V122" s="400"/>
      <c r="W122" s="400"/>
      <c r="X122" s="426">
        <v>860</v>
      </c>
      <c r="Y122" s="427">
        <v>760</v>
      </c>
      <c r="Z122" s="427">
        <v>930</v>
      </c>
      <c r="AA122" s="427">
        <v>58</v>
      </c>
      <c r="AB122" s="427">
        <v>0.32</v>
      </c>
      <c r="AC122" s="427">
        <v>1000</v>
      </c>
      <c r="AD122" s="402">
        <v>635</v>
      </c>
      <c r="AE122" s="402">
        <v>570</v>
      </c>
      <c r="AF122" s="402">
        <v>645</v>
      </c>
      <c r="AG122" s="402">
        <v>645</v>
      </c>
      <c r="AH122" s="402">
        <v>58</v>
      </c>
      <c r="AI122" s="400">
        <v>96.7</v>
      </c>
      <c r="AJ122" s="400">
        <v>108.9</v>
      </c>
      <c r="AK122" s="400"/>
      <c r="AL122" s="400"/>
      <c r="AM122" s="400"/>
      <c r="AN122" s="400"/>
      <c r="AO122" s="400"/>
      <c r="AP122" s="400"/>
    </row>
    <row r="123" spans="1:42" ht="15">
      <c r="A123" s="394" t="s">
        <v>821</v>
      </c>
      <c r="B123" s="401">
        <v>114.3</v>
      </c>
      <c r="C123" s="424">
        <v>6.88</v>
      </c>
      <c r="D123" s="394" t="s">
        <v>822</v>
      </c>
      <c r="E123" s="421">
        <v>42300</v>
      </c>
      <c r="F123" s="395" t="s">
        <v>102</v>
      </c>
      <c r="G123" s="396">
        <v>639</v>
      </c>
      <c r="H123" s="397">
        <v>51470</v>
      </c>
      <c r="I123" s="397">
        <v>1679604</v>
      </c>
      <c r="J123" s="397"/>
      <c r="K123" s="397">
        <v>51</v>
      </c>
      <c r="L123" s="396">
        <v>3.51</v>
      </c>
      <c r="M123" s="396">
        <v>741</v>
      </c>
      <c r="N123" s="399">
        <v>97.1</v>
      </c>
      <c r="O123" s="400">
        <v>108.3</v>
      </c>
      <c r="P123" s="400"/>
      <c r="Q123" s="400"/>
      <c r="R123" s="400"/>
      <c r="S123" s="400"/>
      <c r="T123" s="400"/>
      <c r="U123" s="400"/>
      <c r="V123" s="400"/>
      <c r="W123" s="400"/>
      <c r="X123" s="426">
        <v>860</v>
      </c>
      <c r="Y123" s="427">
        <v>760</v>
      </c>
      <c r="Z123" s="427">
        <v>930</v>
      </c>
      <c r="AA123" s="427">
        <v>58</v>
      </c>
      <c r="AB123" s="427">
        <v>0.32</v>
      </c>
      <c r="AC123" s="427">
        <v>1000</v>
      </c>
      <c r="AD123" s="402">
        <v>635</v>
      </c>
      <c r="AE123" s="402">
        <v>570</v>
      </c>
      <c r="AF123" s="402">
        <v>645</v>
      </c>
      <c r="AG123" s="402">
        <v>645</v>
      </c>
      <c r="AH123" s="402">
        <v>58</v>
      </c>
      <c r="AI123" s="400">
        <v>92</v>
      </c>
      <c r="AJ123" s="400">
        <v>107.2</v>
      </c>
      <c r="AK123" s="400"/>
      <c r="AL123" s="400"/>
      <c r="AM123" s="400"/>
      <c r="AN123" s="400"/>
      <c r="AO123" s="400"/>
      <c r="AP123" s="400"/>
    </row>
    <row r="124" spans="1:42" ht="15">
      <c r="A124" s="394" t="s">
        <v>821</v>
      </c>
      <c r="B124" s="401">
        <v>114.3</v>
      </c>
      <c r="C124" s="424">
        <v>6.88</v>
      </c>
      <c r="D124" s="394" t="s">
        <v>822</v>
      </c>
      <c r="E124" s="421">
        <v>42300</v>
      </c>
      <c r="F124" s="395" t="s">
        <v>102</v>
      </c>
      <c r="G124" s="396">
        <v>640</v>
      </c>
      <c r="H124" s="397">
        <v>51470</v>
      </c>
      <c r="I124" s="397">
        <v>1679604</v>
      </c>
      <c r="J124" s="397"/>
      <c r="K124" s="397">
        <v>51</v>
      </c>
      <c r="L124" s="396">
        <v>3.51</v>
      </c>
      <c r="M124" s="396">
        <v>751</v>
      </c>
      <c r="N124" s="399">
        <v>93.9</v>
      </c>
      <c r="O124" s="400">
        <v>104.5</v>
      </c>
      <c r="P124" s="400"/>
      <c r="Q124" s="400"/>
      <c r="R124" s="400"/>
      <c r="S124" s="400"/>
      <c r="T124" s="400"/>
      <c r="U124" s="400"/>
      <c r="V124" s="400"/>
      <c r="W124" s="400"/>
      <c r="X124" s="426">
        <v>860</v>
      </c>
      <c r="Y124" s="427">
        <v>760</v>
      </c>
      <c r="Z124" s="427">
        <v>930</v>
      </c>
      <c r="AA124" s="427">
        <v>58</v>
      </c>
      <c r="AB124" s="427">
        <v>0.32</v>
      </c>
      <c r="AC124" s="427">
        <v>1000</v>
      </c>
      <c r="AD124" s="402">
        <v>635</v>
      </c>
      <c r="AE124" s="402">
        <v>570</v>
      </c>
      <c r="AF124" s="402">
        <v>645</v>
      </c>
      <c r="AG124" s="402">
        <v>645</v>
      </c>
      <c r="AH124" s="402">
        <v>58</v>
      </c>
      <c r="AI124" s="400">
        <v>91.6</v>
      </c>
      <c r="AJ124" s="400">
        <v>104.9</v>
      </c>
      <c r="AK124" s="400"/>
      <c r="AL124" s="400"/>
      <c r="AM124" s="400"/>
      <c r="AN124" s="400"/>
      <c r="AO124" s="400"/>
      <c r="AP124" s="400"/>
    </row>
    <row r="125" spans="1:42" ht="15">
      <c r="A125" s="394" t="s">
        <v>821</v>
      </c>
      <c r="B125" s="401">
        <v>114.3</v>
      </c>
      <c r="C125" s="424">
        <v>6.88</v>
      </c>
      <c r="D125" s="394" t="s">
        <v>822</v>
      </c>
      <c r="E125" s="421">
        <v>42300</v>
      </c>
      <c r="F125" s="395" t="s">
        <v>102</v>
      </c>
      <c r="G125" s="396">
        <v>640</v>
      </c>
      <c r="H125" s="397">
        <v>51470</v>
      </c>
      <c r="I125" s="397">
        <v>1679604</v>
      </c>
      <c r="J125" s="397"/>
      <c r="K125" s="397">
        <v>51</v>
      </c>
      <c r="L125" s="396">
        <v>3.51</v>
      </c>
      <c r="M125" s="396">
        <v>770</v>
      </c>
      <c r="N125" s="399">
        <v>98.2</v>
      </c>
      <c r="O125" s="400">
        <v>110.2</v>
      </c>
      <c r="P125" s="400"/>
      <c r="Q125" s="400"/>
      <c r="R125" s="400"/>
      <c r="S125" s="400"/>
      <c r="T125" s="400"/>
      <c r="U125" s="400"/>
      <c r="V125" s="400"/>
      <c r="W125" s="400"/>
      <c r="X125" s="426">
        <v>860</v>
      </c>
      <c r="Y125" s="427">
        <v>760</v>
      </c>
      <c r="Z125" s="427">
        <v>930</v>
      </c>
      <c r="AA125" s="427">
        <v>58</v>
      </c>
      <c r="AB125" s="427">
        <v>0.32</v>
      </c>
      <c r="AC125" s="427">
        <v>1000</v>
      </c>
      <c r="AD125" s="402">
        <v>635</v>
      </c>
      <c r="AE125" s="402">
        <v>570</v>
      </c>
      <c r="AF125" s="402">
        <v>645</v>
      </c>
      <c r="AG125" s="402">
        <v>645</v>
      </c>
      <c r="AH125" s="402">
        <v>58</v>
      </c>
      <c r="AI125" s="400">
        <v>93.3</v>
      </c>
      <c r="AJ125" s="400">
        <v>107.1</v>
      </c>
      <c r="AK125" s="400"/>
      <c r="AL125" s="400"/>
      <c r="AM125" s="400"/>
      <c r="AN125" s="400"/>
      <c r="AO125" s="400"/>
      <c r="AP125" s="400"/>
    </row>
    <row r="126" spans="1:42" ht="15">
      <c r="A126" s="394" t="s">
        <v>821</v>
      </c>
      <c r="B126" s="401">
        <v>114.3</v>
      </c>
      <c r="C126" s="424">
        <v>6.88</v>
      </c>
      <c r="D126" s="394" t="s">
        <v>822</v>
      </c>
      <c r="E126" s="421">
        <v>42326</v>
      </c>
      <c r="F126" s="395" t="s">
        <v>847</v>
      </c>
      <c r="G126" s="396">
        <v>716</v>
      </c>
      <c r="H126" s="397">
        <v>12744</v>
      </c>
      <c r="I126" s="397">
        <v>1678902</v>
      </c>
      <c r="J126" s="397"/>
      <c r="K126" s="397">
        <v>42</v>
      </c>
      <c r="L126" s="396">
        <v>5.57</v>
      </c>
      <c r="M126" s="396">
        <v>26</v>
      </c>
      <c r="N126" s="399">
        <v>93.8</v>
      </c>
      <c r="O126" s="400">
        <v>112.7</v>
      </c>
      <c r="P126" s="400">
        <v>94.9</v>
      </c>
      <c r="Q126" s="400">
        <v>111.1</v>
      </c>
      <c r="R126" s="400">
        <v>93.6</v>
      </c>
      <c r="S126" s="400">
        <v>110.8</v>
      </c>
      <c r="T126" s="400">
        <v>96.6</v>
      </c>
      <c r="U126" s="400">
        <v>111.3</v>
      </c>
      <c r="V126" s="400">
        <v>96.3</v>
      </c>
      <c r="W126" s="400">
        <v>113.4</v>
      </c>
      <c r="X126" s="426">
        <v>860</v>
      </c>
      <c r="Y126" s="427">
        <v>760</v>
      </c>
      <c r="Z126" s="427">
        <v>920</v>
      </c>
      <c r="AA126" s="427">
        <v>58</v>
      </c>
      <c r="AB126" s="427">
        <v>0.32</v>
      </c>
      <c r="AC126" s="427">
        <v>1000</v>
      </c>
      <c r="AD126" s="402">
        <v>605</v>
      </c>
      <c r="AE126" s="402">
        <v>545</v>
      </c>
      <c r="AF126" s="402">
        <v>615</v>
      </c>
      <c r="AG126" s="402">
        <v>615</v>
      </c>
      <c r="AH126" s="402">
        <v>58</v>
      </c>
      <c r="AI126" s="400">
        <v>104.7</v>
      </c>
      <c r="AJ126" s="400">
        <v>115.7</v>
      </c>
      <c r="AK126" s="400"/>
      <c r="AL126" s="400"/>
      <c r="AM126" s="400"/>
      <c r="AN126" s="400"/>
      <c r="AO126" s="400">
        <v>105.2</v>
      </c>
      <c r="AP126" s="400">
        <v>112.8</v>
      </c>
    </row>
    <row r="127" spans="1:42" ht="18.75">
      <c r="A127" s="394" t="s">
        <v>821</v>
      </c>
      <c r="B127" s="401">
        <v>114.3</v>
      </c>
      <c r="C127" s="424">
        <v>6.88</v>
      </c>
      <c r="D127" s="394" t="s">
        <v>822</v>
      </c>
      <c r="E127" s="421">
        <v>42326</v>
      </c>
      <c r="F127" s="395" t="s">
        <v>847</v>
      </c>
      <c r="G127" s="396">
        <v>716</v>
      </c>
      <c r="H127" s="397">
        <v>12744</v>
      </c>
      <c r="I127" s="397">
        <v>1678902</v>
      </c>
      <c r="J127" s="397"/>
      <c r="K127" s="397">
        <v>42</v>
      </c>
      <c r="L127" s="396">
        <v>5.57</v>
      </c>
      <c r="M127" s="396">
        <v>108</v>
      </c>
      <c r="N127" s="399">
        <v>98.5</v>
      </c>
      <c r="O127" s="400">
        <v>112.3</v>
      </c>
      <c r="P127" s="400">
        <v>94</v>
      </c>
      <c r="Q127" s="400">
        <v>110.1</v>
      </c>
      <c r="R127" s="400">
        <v>90.8</v>
      </c>
      <c r="S127" s="400">
        <v>110.4</v>
      </c>
      <c r="T127" s="400">
        <v>92.2</v>
      </c>
      <c r="U127" s="400">
        <v>110.5</v>
      </c>
      <c r="V127" s="400">
        <v>97</v>
      </c>
      <c r="W127" s="400">
        <v>112.4</v>
      </c>
      <c r="X127" s="426">
        <v>860</v>
      </c>
      <c r="Y127" s="427">
        <v>760</v>
      </c>
      <c r="Z127" s="427">
        <v>920</v>
      </c>
      <c r="AA127" s="427">
        <v>58</v>
      </c>
      <c r="AB127" s="427">
        <v>0.32</v>
      </c>
      <c r="AC127" s="427">
        <v>1000</v>
      </c>
      <c r="AD127" s="402">
        <v>605</v>
      </c>
      <c r="AE127" s="402">
        <v>545</v>
      </c>
      <c r="AF127" s="402">
        <v>615</v>
      </c>
      <c r="AG127" s="402">
        <v>615</v>
      </c>
      <c r="AH127" s="402">
        <v>58</v>
      </c>
      <c r="AI127" s="400"/>
      <c r="AJ127" s="400"/>
      <c r="AK127" s="400"/>
      <c r="AL127" s="400"/>
      <c r="AM127" s="400"/>
      <c r="AN127" s="400"/>
      <c r="AO127" s="452">
        <v>105.4</v>
      </c>
      <c r="AP127" s="452">
        <v>115.5</v>
      </c>
    </row>
    <row r="128" spans="1:42" ht="15">
      <c r="A128" s="394" t="s">
        <v>821</v>
      </c>
      <c r="B128" s="401">
        <v>114.3</v>
      </c>
      <c r="C128" s="424">
        <v>6.88</v>
      </c>
      <c r="D128" s="394" t="s">
        <v>822</v>
      </c>
      <c r="E128" s="421">
        <v>42326</v>
      </c>
      <c r="F128" s="395" t="s">
        <v>847</v>
      </c>
      <c r="G128" s="396">
        <v>716</v>
      </c>
      <c r="H128" s="397">
        <v>12744</v>
      </c>
      <c r="I128" s="397">
        <v>1678902</v>
      </c>
      <c r="J128" s="397"/>
      <c r="K128" s="397">
        <v>42</v>
      </c>
      <c r="L128" s="396">
        <v>5.57</v>
      </c>
      <c r="M128" s="396">
        <v>201</v>
      </c>
      <c r="N128" s="399">
        <v>97.1</v>
      </c>
      <c r="O128" s="400">
        <v>111.1</v>
      </c>
      <c r="P128" s="400">
        <v>89.6</v>
      </c>
      <c r="Q128" s="400">
        <v>109.9</v>
      </c>
      <c r="R128" s="400">
        <v>91.2</v>
      </c>
      <c r="S128" s="400">
        <v>110.3</v>
      </c>
      <c r="T128" s="400">
        <v>90.5</v>
      </c>
      <c r="U128" s="400">
        <v>109.8</v>
      </c>
      <c r="V128" s="400">
        <v>96.5</v>
      </c>
      <c r="W128" s="400">
        <v>112.1</v>
      </c>
      <c r="X128" s="426">
        <v>860</v>
      </c>
      <c r="Y128" s="427">
        <v>760</v>
      </c>
      <c r="Z128" s="427">
        <v>920</v>
      </c>
      <c r="AA128" s="427">
        <v>57</v>
      </c>
      <c r="AB128" s="427">
        <v>0.32</v>
      </c>
      <c r="AC128" s="427">
        <v>1000</v>
      </c>
      <c r="AD128" s="402">
        <v>610</v>
      </c>
      <c r="AE128" s="402">
        <v>550</v>
      </c>
      <c r="AF128" s="402">
        <v>620</v>
      </c>
      <c r="AG128" s="402">
        <v>620</v>
      </c>
      <c r="AH128" s="402">
        <v>57</v>
      </c>
      <c r="AI128" s="400">
        <v>103.4</v>
      </c>
      <c r="AJ128" s="400">
        <v>114.6</v>
      </c>
      <c r="AK128" s="400"/>
      <c r="AL128" s="400"/>
      <c r="AM128" s="400"/>
      <c r="AN128" s="400"/>
      <c r="AO128" s="400">
        <v>104.2</v>
      </c>
      <c r="AP128" s="400">
        <v>115.1</v>
      </c>
    </row>
    <row r="129" spans="1:42" ht="18.75">
      <c r="A129" s="394" t="s">
        <v>821</v>
      </c>
      <c r="B129" s="401">
        <v>114.3</v>
      </c>
      <c r="C129" s="424">
        <v>6.88</v>
      </c>
      <c r="D129" s="394" t="s">
        <v>822</v>
      </c>
      <c r="E129" s="421">
        <v>42326</v>
      </c>
      <c r="F129" s="395" t="s">
        <v>847</v>
      </c>
      <c r="G129" s="396">
        <v>716</v>
      </c>
      <c r="H129" s="397">
        <v>12744</v>
      </c>
      <c r="I129" s="397">
        <v>1678902</v>
      </c>
      <c r="J129" s="397"/>
      <c r="K129" s="397">
        <v>42</v>
      </c>
      <c r="L129" s="396">
        <v>5.57</v>
      </c>
      <c r="M129" s="396">
        <v>305</v>
      </c>
      <c r="N129" s="399">
        <v>94.7</v>
      </c>
      <c r="O129" s="400">
        <v>110.2</v>
      </c>
      <c r="P129" s="400">
        <v>92.3</v>
      </c>
      <c r="Q129" s="400">
        <v>109.6</v>
      </c>
      <c r="R129" s="400">
        <v>92</v>
      </c>
      <c r="S129" s="400">
        <v>109.4</v>
      </c>
      <c r="T129" s="400">
        <v>91.1</v>
      </c>
      <c r="U129" s="400">
        <v>108.5</v>
      </c>
      <c r="V129" s="400">
        <v>95.7</v>
      </c>
      <c r="W129" s="400">
        <v>112</v>
      </c>
      <c r="X129" s="426">
        <v>860</v>
      </c>
      <c r="Y129" s="427">
        <v>760</v>
      </c>
      <c r="Z129" s="427">
        <v>920</v>
      </c>
      <c r="AA129" s="427">
        <v>57</v>
      </c>
      <c r="AB129" s="427">
        <v>0.32</v>
      </c>
      <c r="AC129" s="427">
        <v>1000</v>
      </c>
      <c r="AD129" s="402">
        <v>610</v>
      </c>
      <c r="AE129" s="402">
        <v>550</v>
      </c>
      <c r="AF129" s="402">
        <v>620</v>
      </c>
      <c r="AG129" s="402">
        <v>620</v>
      </c>
      <c r="AH129" s="402">
        <v>57</v>
      </c>
      <c r="AI129" s="452">
        <v>104.4</v>
      </c>
      <c r="AJ129" s="452">
        <v>114.3</v>
      </c>
      <c r="AK129" s="400"/>
      <c r="AL129" s="400"/>
      <c r="AM129" s="400"/>
      <c r="AN129" s="400"/>
      <c r="AO129" s="452">
        <v>103.2</v>
      </c>
      <c r="AP129" s="452">
        <v>111.7</v>
      </c>
    </row>
    <row r="130" spans="1:42" ht="18.75">
      <c r="A130" s="394" t="s">
        <v>821</v>
      </c>
      <c r="B130" s="401">
        <v>114.3</v>
      </c>
      <c r="C130" s="424">
        <v>6.88</v>
      </c>
      <c r="D130" s="394" t="s">
        <v>822</v>
      </c>
      <c r="E130" s="421">
        <v>42327</v>
      </c>
      <c r="F130" s="395" t="s">
        <v>847</v>
      </c>
      <c r="G130" s="396">
        <v>717</v>
      </c>
      <c r="H130" s="397">
        <v>12744</v>
      </c>
      <c r="I130" s="397">
        <v>1678902</v>
      </c>
      <c r="J130" s="397"/>
      <c r="K130" s="397">
        <v>42</v>
      </c>
      <c r="L130" s="396">
        <v>5.57</v>
      </c>
      <c r="M130" s="396">
        <v>427</v>
      </c>
      <c r="N130" s="452">
        <v>91.9</v>
      </c>
      <c r="O130" s="452">
        <v>113</v>
      </c>
      <c r="P130" s="452">
        <v>99.2</v>
      </c>
      <c r="Q130" s="452">
        <v>112.2</v>
      </c>
      <c r="R130" s="452">
        <v>98.3</v>
      </c>
      <c r="S130" s="452">
        <v>111.3</v>
      </c>
      <c r="T130" s="452">
        <v>96.4</v>
      </c>
      <c r="U130" s="452">
        <v>111.2</v>
      </c>
      <c r="V130" s="452">
        <v>96.9</v>
      </c>
      <c r="W130" s="452">
        <v>113.5</v>
      </c>
      <c r="X130" s="426">
        <v>860</v>
      </c>
      <c r="Y130" s="427">
        <v>760</v>
      </c>
      <c r="Z130" s="427">
        <v>920</v>
      </c>
      <c r="AA130" s="427">
        <v>57</v>
      </c>
      <c r="AB130" s="427">
        <v>0.32</v>
      </c>
      <c r="AC130" s="427">
        <v>1000</v>
      </c>
      <c r="AD130" s="402">
        <v>610</v>
      </c>
      <c r="AE130" s="402">
        <v>550</v>
      </c>
      <c r="AF130" s="402">
        <v>620</v>
      </c>
      <c r="AG130" s="402">
        <v>620</v>
      </c>
      <c r="AH130" s="402">
        <v>57</v>
      </c>
      <c r="AI130" s="452">
        <v>102.1</v>
      </c>
      <c r="AJ130" s="452">
        <v>113.5</v>
      </c>
      <c r="AK130" s="453"/>
      <c r="AL130" s="453"/>
      <c r="AM130" s="453"/>
      <c r="AN130" s="453"/>
      <c r="AO130" s="452">
        <v>102.6</v>
      </c>
      <c r="AP130" s="452">
        <v>112.3</v>
      </c>
    </row>
    <row r="131" spans="1:42" ht="18.75">
      <c r="A131" s="394" t="s">
        <v>821</v>
      </c>
      <c r="B131" s="401">
        <v>114.3</v>
      </c>
      <c r="C131" s="424">
        <v>6.88</v>
      </c>
      <c r="D131" s="394" t="s">
        <v>822</v>
      </c>
      <c r="E131" s="421">
        <v>42327</v>
      </c>
      <c r="F131" s="395" t="s">
        <v>847</v>
      </c>
      <c r="G131" s="396">
        <v>717</v>
      </c>
      <c r="H131" s="397">
        <v>12744</v>
      </c>
      <c r="I131" s="397">
        <v>1678902</v>
      </c>
      <c r="J131" s="397"/>
      <c r="K131" s="397">
        <v>42</v>
      </c>
      <c r="L131" s="396">
        <v>5.57</v>
      </c>
      <c r="M131" s="396">
        <v>535</v>
      </c>
      <c r="N131" s="399">
        <v>93.4</v>
      </c>
      <c r="O131" s="400">
        <v>111.5</v>
      </c>
      <c r="P131" s="400">
        <v>94.8</v>
      </c>
      <c r="Q131" s="400">
        <v>110.2</v>
      </c>
      <c r="R131" s="400">
        <v>98.3</v>
      </c>
      <c r="S131" s="400">
        <v>111.8</v>
      </c>
      <c r="T131" s="400">
        <v>90.4</v>
      </c>
      <c r="U131" s="400">
        <v>110.5</v>
      </c>
      <c r="V131" s="400">
        <v>94.7</v>
      </c>
      <c r="W131" s="400">
        <v>111.2</v>
      </c>
      <c r="X131" s="426">
        <v>860</v>
      </c>
      <c r="Y131" s="427">
        <v>760</v>
      </c>
      <c r="Z131" s="427">
        <v>920</v>
      </c>
      <c r="AA131" s="427">
        <v>57</v>
      </c>
      <c r="AB131" s="427">
        <v>0.32</v>
      </c>
      <c r="AC131" s="427">
        <v>1000</v>
      </c>
      <c r="AD131" s="402">
        <v>610</v>
      </c>
      <c r="AE131" s="402">
        <v>550</v>
      </c>
      <c r="AF131" s="402">
        <v>620</v>
      </c>
      <c r="AG131" s="402">
        <v>620</v>
      </c>
      <c r="AH131" s="402">
        <v>57</v>
      </c>
      <c r="AI131" s="452">
        <v>103.9</v>
      </c>
      <c r="AJ131" s="452">
        <v>115.7</v>
      </c>
      <c r="AK131" s="400"/>
      <c r="AL131" s="400"/>
      <c r="AM131" s="400"/>
      <c r="AN131" s="400"/>
      <c r="AO131" s="452">
        <v>99.2</v>
      </c>
      <c r="AP131" s="452">
        <v>110.1</v>
      </c>
    </row>
    <row r="132" spans="1:42" ht="18.75">
      <c r="A132" s="394" t="s">
        <v>821</v>
      </c>
      <c r="B132" s="401">
        <v>114.3</v>
      </c>
      <c r="C132" s="424">
        <v>6.88</v>
      </c>
      <c r="D132" s="394" t="s">
        <v>822</v>
      </c>
      <c r="E132" s="421">
        <v>42327</v>
      </c>
      <c r="F132" s="395" t="s">
        <v>847</v>
      </c>
      <c r="G132" s="396">
        <v>717</v>
      </c>
      <c r="H132" s="397">
        <v>12744</v>
      </c>
      <c r="I132" s="397">
        <v>1678902</v>
      </c>
      <c r="J132" s="397"/>
      <c r="K132" s="397">
        <v>42</v>
      </c>
      <c r="L132" s="396">
        <v>5.57</v>
      </c>
      <c r="M132" s="396">
        <v>636</v>
      </c>
      <c r="N132" s="452">
        <v>98.4</v>
      </c>
      <c r="O132" s="452">
        <v>113</v>
      </c>
      <c r="P132" s="452">
        <v>94.2</v>
      </c>
      <c r="Q132" s="452">
        <v>110</v>
      </c>
      <c r="R132" s="452">
        <v>91.8</v>
      </c>
      <c r="S132" s="452">
        <v>109.7</v>
      </c>
      <c r="T132" s="452">
        <v>84.2</v>
      </c>
      <c r="U132" s="452">
        <v>109.9</v>
      </c>
      <c r="V132" s="452">
        <v>94.6</v>
      </c>
      <c r="W132" s="452">
        <v>113.1</v>
      </c>
      <c r="X132" s="426">
        <v>860</v>
      </c>
      <c r="Y132" s="427">
        <v>760</v>
      </c>
      <c r="Z132" s="427">
        <v>920</v>
      </c>
      <c r="AA132" s="427">
        <v>57</v>
      </c>
      <c r="AB132" s="427">
        <v>0.32</v>
      </c>
      <c r="AC132" s="427">
        <v>1000</v>
      </c>
      <c r="AD132" s="402">
        <v>610</v>
      </c>
      <c r="AE132" s="402">
        <v>550</v>
      </c>
      <c r="AF132" s="402">
        <v>620</v>
      </c>
      <c r="AG132" s="402">
        <v>620</v>
      </c>
      <c r="AH132" s="402">
        <v>57</v>
      </c>
      <c r="AI132" s="452">
        <v>102</v>
      </c>
      <c r="AJ132" s="452">
        <v>113.4</v>
      </c>
      <c r="AK132" s="453"/>
      <c r="AL132" s="453"/>
      <c r="AM132" s="453"/>
      <c r="AN132" s="453"/>
      <c r="AO132" s="452">
        <v>104</v>
      </c>
      <c r="AP132" s="452">
        <v>115</v>
      </c>
    </row>
    <row r="133" spans="1:42" ht="18.75">
      <c r="A133" s="394" t="s">
        <v>821</v>
      </c>
      <c r="B133" s="401">
        <v>114.3</v>
      </c>
      <c r="C133" s="424">
        <v>6.88</v>
      </c>
      <c r="D133" s="394" t="s">
        <v>822</v>
      </c>
      <c r="E133" s="421">
        <v>42327</v>
      </c>
      <c r="F133" s="395" t="s">
        <v>847</v>
      </c>
      <c r="G133" s="396">
        <v>718</v>
      </c>
      <c r="H133" s="397">
        <v>12743</v>
      </c>
      <c r="I133" s="397">
        <v>1678902</v>
      </c>
      <c r="J133" s="397"/>
      <c r="K133" s="397">
        <v>43</v>
      </c>
      <c r="L133" s="396">
        <v>3.73</v>
      </c>
      <c r="M133" s="396">
        <v>6</v>
      </c>
      <c r="N133" s="452">
        <v>89.5</v>
      </c>
      <c r="O133" s="452">
        <v>107</v>
      </c>
      <c r="P133" s="452">
        <v>89.8</v>
      </c>
      <c r="Q133" s="452">
        <v>105.5</v>
      </c>
      <c r="R133" s="452">
        <v>94.2</v>
      </c>
      <c r="S133" s="452">
        <v>106.4</v>
      </c>
      <c r="T133" s="452">
        <v>89.1</v>
      </c>
      <c r="U133" s="452">
        <v>105.3</v>
      </c>
      <c r="V133" s="452">
        <v>92.3</v>
      </c>
      <c r="W133" s="452">
        <v>108.7</v>
      </c>
      <c r="X133" s="426">
        <v>860</v>
      </c>
      <c r="Y133" s="427">
        <v>760</v>
      </c>
      <c r="Z133" s="427">
        <v>920</v>
      </c>
      <c r="AA133" s="427">
        <v>57</v>
      </c>
      <c r="AB133" s="427">
        <v>0.32</v>
      </c>
      <c r="AC133" s="427">
        <v>1000</v>
      </c>
      <c r="AD133" s="402">
        <v>610</v>
      </c>
      <c r="AE133" s="402">
        <v>550</v>
      </c>
      <c r="AF133" s="402">
        <v>620</v>
      </c>
      <c r="AG133" s="402">
        <v>620</v>
      </c>
      <c r="AH133" s="402">
        <v>57</v>
      </c>
      <c r="AI133" s="452">
        <v>100.5</v>
      </c>
      <c r="AJ133" s="452">
        <v>112.9</v>
      </c>
      <c r="AK133" s="453"/>
      <c r="AL133" s="453"/>
      <c r="AM133" s="453"/>
      <c r="AN133" s="453"/>
      <c r="AO133" s="452">
        <v>100.7</v>
      </c>
      <c r="AP133" s="452">
        <v>111.9</v>
      </c>
    </row>
    <row r="134" spans="1:42" ht="18.75">
      <c r="A134" s="394" t="s">
        <v>821</v>
      </c>
      <c r="B134" s="401">
        <v>114.3</v>
      </c>
      <c r="C134" s="424">
        <v>6.88</v>
      </c>
      <c r="D134" s="394" t="s">
        <v>822</v>
      </c>
      <c r="E134" s="421">
        <v>42327</v>
      </c>
      <c r="F134" s="395" t="s">
        <v>847</v>
      </c>
      <c r="G134" s="396">
        <v>718</v>
      </c>
      <c r="H134" s="397">
        <v>12743</v>
      </c>
      <c r="I134" s="397">
        <v>1678902</v>
      </c>
      <c r="J134" s="397"/>
      <c r="K134" s="397">
        <v>43</v>
      </c>
      <c r="L134" s="396">
        <v>3.73</v>
      </c>
      <c r="M134" s="396">
        <v>111</v>
      </c>
      <c r="N134" s="452">
        <v>95.8</v>
      </c>
      <c r="O134" s="452">
        <v>108.4</v>
      </c>
      <c r="P134" s="400">
        <v>93.4</v>
      </c>
      <c r="Q134" s="400">
        <v>106.7</v>
      </c>
      <c r="R134" s="452">
        <v>91.2</v>
      </c>
      <c r="S134" s="452">
        <v>105.6</v>
      </c>
      <c r="T134" s="452">
        <v>91.8</v>
      </c>
      <c r="U134" s="452">
        <v>105.4</v>
      </c>
      <c r="V134" s="452">
        <v>91.5</v>
      </c>
      <c r="W134" s="452">
        <v>108.1</v>
      </c>
      <c r="X134" s="426">
        <v>860</v>
      </c>
      <c r="Y134" s="427">
        <v>760</v>
      </c>
      <c r="Z134" s="427">
        <v>920</v>
      </c>
      <c r="AA134" s="427">
        <v>57</v>
      </c>
      <c r="AB134" s="427">
        <v>0.32</v>
      </c>
      <c r="AC134" s="427">
        <v>1000</v>
      </c>
      <c r="AD134" s="402">
        <v>610</v>
      </c>
      <c r="AE134" s="402">
        <v>550</v>
      </c>
      <c r="AF134" s="402">
        <v>620</v>
      </c>
      <c r="AG134" s="402">
        <v>620</v>
      </c>
      <c r="AH134" s="402">
        <v>57</v>
      </c>
      <c r="AI134" s="452">
        <v>95.4</v>
      </c>
      <c r="AJ134" s="452">
        <v>109.1</v>
      </c>
      <c r="AK134" s="400"/>
      <c r="AL134" s="400"/>
      <c r="AM134" s="453"/>
      <c r="AN134" s="453"/>
      <c r="AO134" s="452">
        <v>101.1</v>
      </c>
      <c r="AP134" s="452">
        <v>112.9</v>
      </c>
    </row>
    <row r="135" spans="1:42" ht="18.75">
      <c r="A135" s="394" t="s">
        <v>821</v>
      </c>
      <c r="B135" s="401">
        <v>114.3</v>
      </c>
      <c r="C135" s="424">
        <v>6.88</v>
      </c>
      <c r="D135" s="394" t="s">
        <v>822</v>
      </c>
      <c r="E135" s="421">
        <v>42327</v>
      </c>
      <c r="F135" s="395" t="s">
        <v>847</v>
      </c>
      <c r="G135" s="396">
        <v>718</v>
      </c>
      <c r="H135" s="397">
        <v>12743</v>
      </c>
      <c r="I135" s="397">
        <v>1678902</v>
      </c>
      <c r="J135" s="397"/>
      <c r="K135" s="397">
        <v>43</v>
      </c>
      <c r="L135" s="396">
        <v>3.73</v>
      </c>
      <c r="M135" s="396">
        <v>221</v>
      </c>
      <c r="N135" s="399">
        <v>94.5</v>
      </c>
      <c r="O135" s="400">
        <v>110.7</v>
      </c>
      <c r="P135" s="400">
        <v>92.1</v>
      </c>
      <c r="Q135" s="400">
        <v>108.3</v>
      </c>
      <c r="R135" s="400">
        <v>95.9</v>
      </c>
      <c r="S135" s="400">
        <v>109.7</v>
      </c>
      <c r="T135" s="400">
        <v>97.1</v>
      </c>
      <c r="U135" s="400">
        <v>109.8</v>
      </c>
      <c r="V135" s="400">
        <v>91</v>
      </c>
      <c r="W135" s="400">
        <v>111.8</v>
      </c>
      <c r="X135" s="426">
        <v>860</v>
      </c>
      <c r="Y135" s="427">
        <v>760</v>
      </c>
      <c r="Z135" s="427">
        <v>920</v>
      </c>
      <c r="AA135" s="427">
        <v>57</v>
      </c>
      <c r="AB135" s="427">
        <v>0.32</v>
      </c>
      <c r="AC135" s="427">
        <v>1000</v>
      </c>
      <c r="AD135" s="402">
        <v>605</v>
      </c>
      <c r="AE135" s="402">
        <v>545</v>
      </c>
      <c r="AF135" s="402">
        <v>615</v>
      </c>
      <c r="AG135" s="402">
        <v>615</v>
      </c>
      <c r="AH135" s="402">
        <v>57</v>
      </c>
      <c r="AI135" s="452">
        <v>102.3</v>
      </c>
      <c r="AJ135" s="452">
        <v>114.1</v>
      </c>
      <c r="AK135" s="400"/>
      <c r="AL135" s="400"/>
      <c r="AM135" s="400"/>
      <c r="AN135" s="400"/>
      <c r="AO135" s="452">
        <v>103.6</v>
      </c>
      <c r="AP135" s="452">
        <v>114.4</v>
      </c>
    </row>
    <row r="136" spans="1:42" ht="18.75">
      <c r="A136" s="394" t="s">
        <v>821</v>
      </c>
      <c r="B136" s="401">
        <v>114.3</v>
      </c>
      <c r="C136" s="424">
        <v>6.88</v>
      </c>
      <c r="D136" s="394" t="s">
        <v>822</v>
      </c>
      <c r="E136" s="421">
        <v>42327</v>
      </c>
      <c r="F136" s="395" t="s">
        <v>847</v>
      </c>
      <c r="G136" s="396">
        <v>718</v>
      </c>
      <c r="H136" s="397">
        <v>12743</v>
      </c>
      <c r="I136" s="397">
        <v>1678902</v>
      </c>
      <c r="J136" s="397"/>
      <c r="K136" s="397">
        <v>43</v>
      </c>
      <c r="L136" s="396">
        <v>3.73</v>
      </c>
      <c r="M136" s="396">
        <v>310</v>
      </c>
      <c r="N136" s="399">
        <v>93.3</v>
      </c>
      <c r="O136" s="400">
        <v>107.4</v>
      </c>
      <c r="P136" s="400">
        <v>92.8</v>
      </c>
      <c r="Q136" s="400">
        <v>108.4</v>
      </c>
      <c r="R136" s="400">
        <v>87.5</v>
      </c>
      <c r="S136" s="400">
        <v>107.4</v>
      </c>
      <c r="T136" s="400">
        <v>88.2</v>
      </c>
      <c r="U136" s="400">
        <v>106.4</v>
      </c>
      <c r="V136" s="400">
        <v>94.5</v>
      </c>
      <c r="W136" s="400">
        <v>109.3</v>
      </c>
      <c r="X136" s="426">
        <v>860</v>
      </c>
      <c r="Y136" s="427">
        <v>760</v>
      </c>
      <c r="Z136" s="427">
        <v>920</v>
      </c>
      <c r="AA136" s="427">
        <v>57</v>
      </c>
      <c r="AB136" s="427">
        <v>0.32</v>
      </c>
      <c r="AC136" s="427">
        <v>1000</v>
      </c>
      <c r="AD136" s="402">
        <v>605</v>
      </c>
      <c r="AE136" s="402">
        <v>545</v>
      </c>
      <c r="AF136" s="402">
        <v>615</v>
      </c>
      <c r="AG136" s="402">
        <v>615</v>
      </c>
      <c r="AH136" s="402">
        <v>57</v>
      </c>
      <c r="AI136" s="455"/>
      <c r="AJ136" s="455"/>
      <c r="AK136" s="400"/>
      <c r="AL136" s="400"/>
      <c r="AM136" s="400"/>
      <c r="AN136" s="400"/>
      <c r="AO136" s="452"/>
      <c r="AP136" s="452"/>
    </row>
    <row r="137" spans="1:42" ht="18.75">
      <c r="A137" s="394" t="s">
        <v>821</v>
      </c>
      <c r="B137" s="401">
        <v>114.3</v>
      </c>
      <c r="C137" s="424">
        <v>6.88</v>
      </c>
      <c r="D137" s="394" t="s">
        <v>822</v>
      </c>
      <c r="E137" s="421">
        <v>42327</v>
      </c>
      <c r="F137" s="395" t="s">
        <v>847</v>
      </c>
      <c r="G137" s="396">
        <v>718</v>
      </c>
      <c r="H137" s="397">
        <v>12743</v>
      </c>
      <c r="I137" s="397">
        <v>1678902</v>
      </c>
      <c r="J137" s="397"/>
      <c r="K137" s="397">
        <v>43</v>
      </c>
      <c r="L137" s="396">
        <v>3.73</v>
      </c>
      <c r="M137" s="396">
        <v>360</v>
      </c>
      <c r="N137" s="399">
        <v>86.9</v>
      </c>
      <c r="O137" s="400">
        <v>108.5</v>
      </c>
      <c r="P137" s="400"/>
      <c r="Q137" s="400"/>
      <c r="R137" s="400"/>
      <c r="S137" s="400"/>
      <c r="T137" s="400"/>
      <c r="U137" s="400"/>
      <c r="V137" s="400"/>
      <c r="W137" s="400"/>
      <c r="X137" s="426">
        <v>860</v>
      </c>
      <c r="Y137" s="427">
        <v>760</v>
      </c>
      <c r="Z137" s="427">
        <v>920</v>
      </c>
      <c r="AA137" s="427">
        <v>57</v>
      </c>
      <c r="AB137" s="427">
        <v>0.32</v>
      </c>
      <c r="AC137" s="427">
        <v>1000</v>
      </c>
      <c r="AD137" s="402">
        <v>605</v>
      </c>
      <c r="AE137" s="402">
        <v>545</v>
      </c>
      <c r="AF137" s="402">
        <v>615</v>
      </c>
      <c r="AG137" s="402">
        <v>615</v>
      </c>
      <c r="AH137" s="402">
        <v>57</v>
      </c>
      <c r="AI137" s="454"/>
      <c r="AJ137" s="454"/>
      <c r="AK137" s="400"/>
      <c r="AL137" s="400"/>
      <c r="AM137" s="400"/>
      <c r="AN137" s="400"/>
      <c r="AO137" s="452"/>
      <c r="AP137" s="452"/>
    </row>
    <row r="138" spans="1:42" ht="18.75">
      <c r="A138" s="394" t="s">
        <v>821</v>
      </c>
      <c r="B138" s="401">
        <v>114.3</v>
      </c>
      <c r="C138" s="424">
        <v>6.88</v>
      </c>
      <c r="D138" s="394" t="s">
        <v>822</v>
      </c>
      <c r="E138" s="421">
        <v>42327</v>
      </c>
      <c r="F138" s="395" t="s">
        <v>847</v>
      </c>
      <c r="G138" s="396">
        <v>719</v>
      </c>
      <c r="H138" s="397">
        <v>12745</v>
      </c>
      <c r="I138" s="397">
        <v>1678902</v>
      </c>
      <c r="J138" s="397"/>
      <c r="K138" s="397">
        <v>44</v>
      </c>
      <c r="L138" s="396">
        <v>6.37</v>
      </c>
      <c r="M138" s="396">
        <v>9</v>
      </c>
      <c r="N138" s="454">
        <v>91.8</v>
      </c>
      <c r="O138" s="454">
        <v>112.2</v>
      </c>
      <c r="P138" s="454">
        <v>93.5</v>
      </c>
      <c r="Q138" s="454">
        <v>110.9</v>
      </c>
      <c r="R138" s="454">
        <v>94.5</v>
      </c>
      <c r="S138" s="452">
        <v>110.6</v>
      </c>
      <c r="T138" s="452">
        <v>96.6</v>
      </c>
      <c r="U138" s="452">
        <v>111.8</v>
      </c>
      <c r="V138" s="452">
        <v>90.8</v>
      </c>
      <c r="W138" s="452">
        <v>113.6</v>
      </c>
      <c r="X138" s="426">
        <v>860</v>
      </c>
      <c r="Y138" s="427">
        <v>760</v>
      </c>
      <c r="Z138" s="427">
        <v>920</v>
      </c>
      <c r="AA138" s="427">
        <v>57</v>
      </c>
      <c r="AB138" s="427">
        <v>0.32</v>
      </c>
      <c r="AC138" s="427">
        <v>1000</v>
      </c>
      <c r="AD138" s="402">
        <v>610</v>
      </c>
      <c r="AE138" s="402">
        <v>550</v>
      </c>
      <c r="AF138" s="402">
        <v>620</v>
      </c>
      <c r="AG138" s="402">
        <v>620</v>
      </c>
      <c r="AH138" s="402">
        <v>57</v>
      </c>
      <c r="AI138" s="400">
        <v>103.8</v>
      </c>
      <c r="AJ138" s="400">
        <v>114.3</v>
      </c>
      <c r="AK138" s="400"/>
      <c r="AL138" s="400"/>
      <c r="AM138" s="453"/>
      <c r="AN138" s="453"/>
      <c r="AO138" s="400">
        <v>106.6</v>
      </c>
      <c r="AP138" s="400">
        <v>117.8</v>
      </c>
    </row>
    <row r="139" spans="1:42" ht="15">
      <c r="A139" s="394" t="s">
        <v>821</v>
      </c>
      <c r="B139" s="401">
        <v>114.3</v>
      </c>
      <c r="C139" s="424">
        <v>6.88</v>
      </c>
      <c r="D139" s="394" t="s">
        <v>822</v>
      </c>
      <c r="E139" s="421">
        <v>42327</v>
      </c>
      <c r="F139" s="395" t="s">
        <v>847</v>
      </c>
      <c r="G139" s="396">
        <v>719</v>
      </c>
      <c r="H139" s="397">
        <v>12745</v>
      </c>
      <c r="I139" s="397">
        <v>1678902</v>
      </c>
      <c r="J139" s="397"/>
      <c r="K139" s="397">
        <v>44</v>
      </c>
      <c r="L139" s="396">
        <v>6.37</v>
      </c>
      <c r="M139" s="396">
        <v>204</v>
      </c>
      <c r="N139" s="399">
        <v>95.1</v>
      </c>
      <c r="O139" s="400">
        <v>112</v>
      </c>
      <c r="P139" s="400"/>
      <c r="Q139" s="400"/>
      <c r="R139" s="400"/>
      <c r="S139" s="400"/>
      <c r="T139" s="400"/>
      <c r="U139" s="400"/>
      <c r="V139" s="400"/>
      <c r="W139" s="400"/>
      <c r="X139" s="426">
        <v>860</v>
      </c>
      <c r="Y139" s="427">
        <v>760</v>
      </c>
      <c r="Z139" s="427">
        <v>920</v>
      </c>
      <c r="AA139" s="427">
        <v>57</v>
      </c>
      <c r="AB139" s="427">
        <v>0.32</v>
      </c>
      <c r="AC139" s="427">
        <v>1000</v>
      </c>
      <c r="AD139" s="402">
        <v>610</v>
      </c>
      <c r="AE139" s="402">
        <v>550</v>
      </c>
      <c r="AF139" s="402">
        <v>620</v>
      </c>
      <c r="AG139" s="402">
        <v>620</v>
      </c>
      <c r="AH139" s="402">
        <v>57</v>
      </c>
      <c r="AI139" s="400"/>
      <c r="AJ139" s="400"/>
      <c r="AK139" s="400"/>
      <c r="AL139" s="400"/>
      <c r="AM139" s="400"/>
      <c r="AN139" s="400"/>
      <c r="AO139" s="400"/>
      <c r="AP139" s="400"/>
    </row>
    <row r="140" spans="1:42" ht="15">
      <c r="A140" s="394" t="s">
        <v>821</v>
      </c>
      <c r="B140" s="401">
        <v>114.3</v>
      </c>
      <c r="C140" s="424">
        <v>6.88</v>
      </c>
      <c r="D140" s="394" t="s">
        <v>822</v>
      </c>
      <c r="E140" s="421">
        <v>42327</v>
      </c>
      <c r="F140" s="395" t="s">
        <v>847</v>
      </c>
      <c r="G140" s="396">
        <v>719</v>
      </c>
      <c r="H140" s="397">
        <v>12745</v>
      </c>
      <c r="I140" s="397">
        <v>1678902</v>
      </c>
      <c r="J140" s="397"/>
      <c r="K140" s="397">
        <v>44</v>
      </c>
      <c r="L140" s="396">
        <v>6.37</v>
      </c>
      <c r="M140" s="396">
        <v>330</v>
      </c>
      <c r="N140" s="399">
        <v>94.3</v>
      </c>
      <c r="O140" s="400">
        <v>111.3</v>
      </c>
      <c r="P140" s="400"/>
      <c r="Q140" s="400"/>
      <c r="R140" s="400"/>
      <c r="S140" s="400"/>
      <c r="T140" s="400"/>
      <c r="U140" s="400"/>
      <c r="V140" s="400"/>
      <c r="W140" s="400"/>
      <c r="X140" s="426">
        <v>860</v>
      </c>
      <c r="Y140" s="427">
        <v>760</v>
      </c>
      <c r="Z140" s="427">
        <v>920</v>
      </c>
      <c r="AA140" s="427">
        <v>57</v>
      </c>
      <c r="AB140" s="427">
        <v>0.32</v>
      </c>
      <c r="AC140" s="427">
        <v>1000</v>
      </c>
      <c r="AD140" s="402">
        <v>610</v>
      </c>
      <c r="AE140" s="402">
        <v>550</v>
      </c>
      <c r="AF140" s="402">
        <v>620</v>
      </c>
      <c r="AG140" s="402">
        <v>620</v>
      </c>
      <c r="AH140" s="402">
        <v>57</v>
      </c>
      <c r="AI140" s="400"/>
      <c r="AJ140" s="400"/>
      <c r="AK140" s="400"/>
      <c r="AL140" s="400"/>
      <c r="AM140" s="400"/>
      <c r="AN140" s="400"/>
      <c r="AO140" s="400"/>
      <c r="AP140" s="400"/>
    </row>
    <row r="141" spans="1:42" ht="15">
      <c r="A141" s="394" t="s">
        <v>821</v>
      </c>
      <c r="B141" s="401">
        <v>114.3</v>
      </c>
      <c r="C141" s="424">
        <v>6.88</v>
      </c>
      <c r="D141" s="394" t="s">
        <v>822</v>
      </c>
      <c r="E141" s="421">
        <v>42327</v>
      </c>
      <c r="F141" s="395" t="s">
        <v>847</v>
      </c>
      <c r="G141" s="396">
        <v>720</v>
      </c>
      <c r="H141" s="397">
        <v>12745</v>
      </c>
      <c r="I141" s="397">
        <v>1678902</v>
      </c>
      <c r="J141" s="397"/>
      <c r="K141" s="397">
        <v>44</v>
      </c>
      <c r="L141" s="396">
        <v>6.37</v>
      </c>
      <c r="M141" s="396">
        <v>401</v>
      </c>
      <c r="N141" s="399">
        <v>93.3</v>
      </c>
      <c r="O141" s="400">
        <v>111.9</v>
      </c>
      <c r="P141" s="400">
        <v>86.5</v>
      </c>
      <c r="Q141" s="400">
        <v>110.2</v>
      </c>
      <c r="R141" s="400">
        <v>93.5</v>
      </c>
      <c r="S141" s="400">
        <v>110.2</v>
      </c>
      <c r="T141" s="400"/>
      <c r="U141" s="400"/>
      <c r="V141" s="400">
        <v>96.5</v>
      </c>
      <c r="W141" s="400">
        <v>114.6</v>
      </c>
      <c r="X141" s="426">
        <v>860</v>
      </c>
      <c r="Y141" s="427">
        <v>760</v>
      </c>
      <c r="Z141" s="427">
        <v>920</v>
      </c>
      <c r="AA141" s="427">
        <v>57</v>
      </c>
      <c r="AB141" s="427">
        <v>0.32</v>
      </c>
      <c r="AC141" s="427">
        <v>1000</v>
      </c>
      <c r="AD141" s="402">
        <v>610</v>
      </c>
      <c r="AE141" s="402">
        <v>550</v>
      </c>
      <c r="AF141" s="402">
        <v>620</v>
      </c>
      <c r="AG141" s="402">
        <v>620</v>
      </c>
      <c r="AH141" s="402">
        <v>57</v>
      </c>
      <c r="AI141" s="400">
        <v>101.4</v>
      </c>
      <c r="AJ141" s="400">
        <v>112.2</v>
      </c>
      <c r="AK141" s="400"/>
      <c r="AL141" s="400"/>
      <c r="AM141" s="400"/>
      <c r="AN141" s="400"/>
      <c r="AO141" s="400">
        <v>106</v>
      </c>
      <c r="AP141" s="400">
        <v>116.6</v>
      </c>
    </row>
    <row r="142" spans="1:42" ht="15">
      <c r="A142" s="394" t="s">
        <v>821</v>
      </c>
      <c r="B142" s="401">
        <v>114.3</v>
      </c>
      <c r="C142" s="424">
        <v>6.88</v>
      </c>
      <c r="D142" s="394" t="s">
        <v>822</v>
      </c>
      <c r="E142" s="421">
        <v>42327</v>
      </c>
      <c r="F142" s="395" t="s">
        <v>847</v>
      </c>
      <c r="G142" s="396">
        <v>720</v>
      </c>
      <c r="H142" s="397">
        <v>12745</v>
      </c>
      <c r="I142" s="397">
        <v>1678902</v>
      </c>
      <c r="J142" s="397"/>
      <c r="K142" s="397">
        <v>44</v>
      </c>
      <c r="L142" s="396">
        <v>6.37</v>
      </c>
      <c r="M142" s="396">
        <v>501</v>
      </c>
      <c r="N142" s="399">
        <v>94.6</v>
      </c>
      <c r="O142" s="400">
        <v>111.8</v>
      </c>
      <c r="P142" s="400"/>
      <c r="Q142" s="400"/>
      <c r="R142" s="400"/>
      <c r="S142" s="400"/>
      <c r="T142" s="400"/>
      <c r="U142" s="400"/>
      <c r="V142" s="400"/>
      <c r="W142" s="400"/>
      <c r="X142" s="426">
        <v>860</v>
      </c>
      <c r="Y142" s="427">
        <v>760</v>
      </c>
      <c r="Z142" s="427">
        <v>920</v>
      </c>
      <c r="AA142" s="427">
        <v>62</v>
      </c>
      <c r="AB142" s="427">
        <v>0.32</v>
      </c>
      <c r="AC142" s="427">
        <v>1000</v>
      </c>
      <c r="AD142" s="402">
        <v>610</v>
      </c>
      <c r="AE142" s="402">
        <v>550</v>
      </c>
      <c r="AF142" s="402">
        <v>620</v>
      </c>
      <c r="AG142" s="402">
        <v>620</v>
      </c>
      <c r="AH142" s="402">
        <v>62</v>
      </c>
      <c r="AI142" s="400">
        <v>103.2</v>
      </c>
      <c r="AJ142" s="400">
        <v>114.3</v>
      </c>
      <c r="AK142" s="400"/>
      <c r="AL142" s="400"/>
      <c r="AM142" s="400"/>
      <c r="AN142" s="400"/>
      <c r="AO142" s="400"/>
      <c r="AP142" s="400"/>
    </row>
    <row r="143" spans="1:42" ht="15">
      <c r="A143" s="394" t="s">
        <v>821</v>
      </c>
      <c r="B143" s="401">
        <v>114.3</v>
      </c>
      <c r="C143" s="424">
        <v>6.88</v>
      </c>
      <c r="D143" s="394" t="s">
        <v>822</v>
      </c>
      <c r="E143" s="421">
        <v>42327</v>
      </c>
      <c r="F143" s="395" t="s">
        <v>847</v>
      </c>
      <c r="G143" s="396">
        <v>720</v>
      </c>
      <c r="H143" s="397">
        <v>12745</v>
      </c>
      <c r="I143" s="397">
        <v>1678902</v>
      </c>
      <c r="J143" s="397"/>
      <c r="K143" s="397">
        <v>44</v>
      </c>
      <c r="L143" s="396">
        <v>6.37</v>
      </c>
      <c r="M143" s="396">
        <v>650</v>
      </c>
      <c r="N143" s="399">
        <v>96</v>
      </c>
      <c r="O143" s="400">
        <v>111.5</v>
      </c>
      <c r="P143" s="400">
        <v>97.6</v>
      </c>
      <c r="Q143" s="400">
        <v>1110.2</v>
      </c>
      <c r="R143" s="400"/>
      <c r="S143" s="400"/>
      <c r="T143" s="400"/>
      <c r="U143" s="400"/>
      <c r="V143" s="400"/>
      <c r="W143" s="400"/>
      <c r="X143" s="426">
        <v>860</v>
      </c>
      <c r="Y143" s="427">
        <v>760</v>
      </c>
      <c r="Z143" s="427">
        <v>920</v>
      </c>
      <c r="AA143" s="427">
        <v>62</v>
      </c>
      <c r="AB143" s="427">
        <v>0.32</v>
      </c>
      <c r="AC143" s="427">
        <v>1000</v>
      </c>
      <c r="AD143" s="402">
        <v>610</v>
      </c>
      <c r="AE143" s="402">
        <v>550</v>
      </c>
      <c r="AF143" s="402">
        <v>620</v>
      </c>
      <c r="AG143" s="402">
        <v>620</v>
      </c>
      <c r="AH143" s="402">
        <v>62</v>
      </c>
      <c r="AI143" s="400"/>
      <c r="AJ143" s="400"/>
      <c r="AK143" s="400"/>
      <c r="AL143" s="400"/>
      <c r="AM143" s="400"/>
      <c r="AN143" s="400"/>
      <c r="AO143" s="400"/>
      <c r="AP143" s="400"/>
    </row>
    <row r="144" spans="1:42" ht="15">
      <c r="A144" s="394" t="s">
        <v>821</v>
      </c>
      <c r="B144" s="401">
        <v>114.3</v>
      </c>
      <c r="C144" s="424">
        <v>6.88</v>
      </c>
      <c r="D144" s="394" t="s">
        <v>822</v>
      </c>
      <c r="E144" s="421">
        <v>42327</v>
      </c>
      <c r="F144" s="395" t="s">
        <v>847</v>
      </c>
      <c r="G144" s="396">
        <v>721</v>
      </c>
      <c r="H144" s="397">
        <v>12746</v>
      </c>
      <c r="I144" s="397">
        <v>1678902</v>
      </c>
      <c r="J144" s="397"/>
      <c r="K144" s="397">
        <v>45</v>
      </c>
      <c r="L144" s="396">
        <v>5.77</v>
      </c>
      <c r="M144" s="396">
        <v>26</v>
      </c>
      <c r="N144" s="399">
        <v>91.7</v>
      </c>
      <c r="O144" s="400">
        <v>112.3</v>
      </c>
      <c r="P144" s="400"/>
      <c r="Q144" s="400"/>
      <c r="R144" s="400"/>
      <c r="S144" s="400"/>
      <c r="T144" s="400"/>
      <c r="U144" s="400"/>
      <c r="V144" s="400"/>
      <c r="W144" s="400"/>
      <c r="X144" s="426">
        <v>860</v>
      </c>
      <c r="Y144" s="427">
        <v>760</v>
      </c>
      <c r="Z144" s="427">
        <v>920</v>
      </c>
      <c r="AA144" s="427">
        <v>62</v>
      </c>
      <c r="AB144" s="427">
        <v>0.32</v>
      </c>
      <c r="AC144" s="427">
        <v>1000</v>
      </c>
      <c r="AD144" s="402">
        <v>610</v>
      </c>
      <c r="AE144" s="402">
        <v>550</v>
      </c>
      <c r="AF144" s="402">
        <v>620</v>
      </c>
      <c r="AG144" s="402">
        <v>620</v>
      </c>
      <c r="AH144" s="402">
        <v>62</v>
      </c>
      <c r="AI144" s="400"/>
      <c r="AJ144" s="400"/>
      <c r="AK144" s="400"/>
      <c r="AL144" s="400"/>
      <c r="AM144" s="400"/>
      <c r="AN144" s="400"/>
      <c r="AO144" s="400"/>
      <c r="AP144" s="400"/>
    </row>
    <row r="145" spans="1:42" ht="15">
      <c r="A145" s="394" t="s">
        <v>821</v>
      </c>
      <c r="B145" s="401">
        <v>114.3</v>
      </c>
      <c r="C145" s="424">
        <v>6.88</v>
      </c>
      <c r="D145" s="394" t="s">
        <v>822</v>
      </c>
      <c r="E145" s="421">
        <v>42327</v>
      </c>
      <c r="F145" s="395" t="s">
        <v>847</v>
      </c>
      <c r="G145" s="396">
        <v>721</v>
      </c>
      <c r="H145" s="397">
        <v>12746</v>
      </c>
      <c r="I145" s="397">
        <v>1678902</v>
      </c>
      <c r="J145" s="397"/>
      <c r="K145" s="397">
        <v>45</v>
      </c>
      <c r="L145" s="396">
        <v>5.77</v>
      </c>
      <c r="M145" s="396">
        <v>103</v>
      </c>
      <c r="N145" s="399">
        <v>94</v>
      </c>
      <c r="O145" s="400">
        <v>113.6</v>
      </c>
      <c r="P145" s="400"/>
      <c r="Q145" s="400"/>
      <c r="R145" s="400"/>
      <c r="S145" s="400"/>
      <c r="T145" s="400"/>
      <c r="U145" s="400"/>
      <c r="V145" s="400"/>
      <c r="W145" s="400"/>
      <c r="X145" s="426">
        <v>860</v>
      </c>
      <c r="Y145" s="427">
        <v>760</v>
      </c>
      <c r="Z145" s="427">
        <v>920</v>
      </c>
      <c r="AA145" s="427">
        <v>62</v>
      </c>
      <c r="AB145" s="427">
        <v>0.32</v>
      </c>
      <c r="AC145" s="427">
        <v>1000</v>
      </c>
      <c r="AD145" s="402">
        <v>610</v>
      </c>
      <c r="AE145" s="402">
        <v>550</v>
      </c>
      <c r="AF145" s="402">
        <v>620</v>
      </c>
      <c r="AG145" s="402">
        <v>620</v>
      </c>
      <c r="AH145" s="402">
        <v>62</v>
      </c>
      <c r="AI145" s="400"/>
      <c r="AJ145" s="400"/>
      <c r="AK145" s="400"/>
      <c r="AL145" s="400"/>
      <c r="AM145" s="400"/>
      <c r="AN145" s="400"/>
      <c r="AO145" s="400"/>
      <c r="AP145" s="400"/>
    </row>
    <row r="146" spans="1:42" ht="15">
      <c r="A146" s="394" t="s">
        <v>821</v>
      </c>
      <c r="B146" s="401">
        <v>114.3</v>
      </c>
      <c r="C146" s="424">
        <v>6.88</v>
      </c>
      <c r="D146" s="394" t="s">
        <v>822</v>
      </c>
      <c r="E146" s="421">
        <v>42328</v>
      </c>
      <c r="F146" s="395" t="s">
        <v>847</v>
      </c>
      <c r="G146" s="396">
        <v>722</v>
      </c>
      <c r="H146" s="397">
        <v>12746</v>
      </c>
      <c r="I146" s="397">
        <v>1678902</v>
      </c>
      <c r="J146" s="397"/>
      <c r="K146" s="397">
        <v>45</v>
      </c>
      <c r="L146" s="396">
        <v>5.77</v>
      </c>
      <c r="M146" s="396">
        <v>401</v>
      </c>
      <c r="N146" s="399">
        <v>98.3</v>
      </c>
      <c r="O146" s="400">
        <v>112.4</v>
      </c>
      <c r="P146" s="400">
        <v>97.8</v>
      </c>
      <c r="Q146" s="400">
        <v>112.1</v>
      </c>
      <c r="R146" s="400">
        <v>93.3</v>
      </c>
      <c r="S146" s="400">
        <v>111.4</v>
      </c>
      <c r="T146" s="400"/>
      <c r="U146" s="400"/>
      <c r="V146" s="400">
        <v>98.1</v>
      </c>
      <c r="W146" s="400">
        <v>114.9</v>
      </c>
      <c r="X146" s="426">
        <v>860</v>
      </c>
      <c r="Y146" s="427">
        <v>760</v>
      </c>
      <c r="Z146" s="427">
        <v>920</v>
      </c>
      <c r="AA146" s="427">
        <v>57</v>
      </c>
      <c r="AB146" s="427">
        <v>0.32</v>
      </c>
      <c r="AC146" s="427">
        <v>1000</v>
      </c>
      <c r="AD146" s="402">
        <v>610</v>
      </c>
      <c r="AE146" s="402">
        <v>550</v>
      </c>
      <c r="AF146" s="402">
        <v>620</v>
      </c>
      <c r="AG146" s="402">
        <v>620</v>
      </c>
      <c r="AH146" s="402">
        <v>57</v>
      </c>
      <c r="AI146" s="400">
        <v>106.8</v>
      </c>
      <c r="AJ146" s="400">
        <v>119.6</v>
      </c>
      <c r="AK146" s="400"/>
      <c r="AL146" s="400"/>
      <c r="AM146" s="400"/>
      <c r="AN146" s="400"/>
      <c r="AO146" s="400">
        <v>100.4</v>
      </c>
      <c r="AP146" s="400">
        <v>114.1</v>
      </c>
    </row>
    <row r="147" spans="1:42" ht="15">
      <c r="A147" s="394" t="s">
        <v>821</v>
      </c>
      <c r="B147" s="401">
        <v>114.3</v>
      </c>
      <c r="C147" s="424">
        <v>6.88</v>
      </c>
      <c r="D147" s="394" t="s">
        <v>822</v>
      </c>
      <c r="E147" s="421">
        <v>42328</v>
      </c>
      <c r="F147" s="395" t="s">
        <v>847</v>
      </c>
      <c r="G147" s="396">
        <v>722</v>
      </c>
      <c r="H147" s="397">
        <v>12746</v>
      </c>
      <c r="I147" s="397">
        <v>1678902</v>
      </c>
      <c r="J147" s="397"/>
      <c r="K147" s="397">
        <v>45</v>
      </c>
      <c r="L147" s="396">
        <v>5.77</v>
      </c>
      <c r="M147" s="396">
        <v>505</v>
      </c>
      <c r="N147" s="399">
        <v>94.1</v>
      </c>
      <c r="O147" s="400">
        <v>113.1</v>
      </c>
      <c r="P147" s="400"/>
      <c r="Q147" s="400"/>
      <c r="R147" s="400"/>
      <c r="S147" s="400"/>
      <c r="T147" s="400"/>
      <c r="U147" s="400"/>
      <c r="V147" s="400"/>
      <c r="W147" s="400"/>
      <c r="X147" s="426">
        <v>860</v>
      </c>
      <c r="Y147" s="427">
        <v>760</v>
      </c>
      <c r="Z147" s="427">
        <v>920</v>
      </c>
      <c r="AA147" s="427">
        <v>57</v>
      </c>
      <c r="AB147" s="427">
        <v>0.32</v>
      </c>
      <c r="AC147" s="427">
        <v>1000</v>
      </c>
      <c r="AD147" s="402">
        <v>610</v>
      </c>
      <c r="AE147" s="402">
        <v>550</v>
      </c>
      <c r="AF147" s="402">
        <v>620</v>
      </c>
      <c r="AG147" s="402">
        <v>620</v>
      </c>
      <c r="AH147" s="402">
        <v>57</v>
      </c>
      <c r="AI147" s="400">
        <v>104.6</v>
      </c>
      <c r="AJ147" s="400">
        <v>115.3</v>
      </c>
      <c r="AK147" s="400"/>
      <c r="AL147" s="400"/>
      <c r="AM147" s="400"/>
      <c r="AN147" s="400"/>
      <c r="AO147" s="400"/>
      <c r="AP147" s="400"/>
    </row>
    <row r="148" spans="1:42" ht="15">
      <c r="A148" s="394" t="s">
        <v>821</v>
      </c>
      <c r="B148" s="401">
        <v>114.3</v>
      </c>
      <c r="C148" s="424">
        <v>6.88</v>
      </c>
      <c r="D148" s="394" t="s">
        <v>822</v>
      </c>
      <c r="E148" s="421">
        <v>42328</v>
      </c>
      <c r="F148" s="395" t="s">
        <v>847</v>
      </c>
      <c r="G148" s="396">
        <v>722</v>
      </c>
      <c r="H148" s="397">
        <v>12746</v>
      </c>
      <c r="I148" s="397">
        <v>1678902</v>
      </c>
      <c r="J148" s="397"/>
      <c r="K148" s="397">
        <v>45</v>
      </c>
      <c r="L148" s="396">
        <v>5.77</v>
      </c>
      <c r="M148" s="396">
        <v>615</v>
      </c>
      <c r="N148" s="399">
        <v>101.4</v>
      </c>
      <c r="O148" s="400">
        <v>114.8</v>
      </c>
      <c r="P148" s="400">
        <v>96.9</v>
      </c>
      <c r="Q148" s="400">
        <v>113.2</v>
      </c>
      <c r="R148" s="400">
        <v>97.9</v>
      </c>
      <c r="S148" s="400">
        <v>111.9</v>
      </c>
      <c r="T148" s="400"/>
      <c r="U148" s="400"/>
      <c r="V148" s="400">
        <v>98.6</v>
      </c>
      <c r="W148" s="400">
        <v>114.7</v>
      </c>
      <c r="X148" s="426">
        <v>860</v>
      </c>
      <c r="Y148" s="427">
        <v>760</v>
      </c>
      <c r="Z148" s="427">
        <v>920</v>
      </c>
      <c r="AA148" s="427">
        <v>57</v>
      </c>
      <c r="AB148" s="427">
        <v>0.32</v>
      </c>
      <c r="AC148" s="427">
        <v>1000</v>
      </c>
      <c r="AD148" s="402">
        <v>610</v>
      </c>
      <c r="AE148" s="402">
        <v>550</v>
      </c>
      <c r="AF148" s="402">
        <v>620</v>
      </c>
      <c r="AG148" s="402">
        <v>620</v>
      </c>
      <c r="AH148" s="402">
        <v>57</v>
      </c>
      <c r="AI148" s="400">
        <v>102.2</v>
      </c>
      <c r="AJ148" s="400">
        <v>114.2</v>
      </c>
      <c r="AK148" s="400"/>
      <c r="AL148" s="400"/>
      <c r="AM148" s="400"/>
      <c r="AN148" s="400"/>
      <c r="AO148" s="400">
        <v>104.4</v>
      </c>
      <c r="AP148" s="400">
        <v>116.3</v>
      </c>
    </row>
    <row r="149" spans="1:42" ht="15">
      <c r="A149" s="394" t="s">
        <v>821</v>
      </c>
      <c r="B149" s="401">
        <v>114.3</v>
      </c>
      <c r="C149" s="424">
        <v>6.88</v>
      </c>
      <c r="D149" s="394" t="s">
        <v>822</v>
      </c>
      <c r="E149" s="421">
        <v>42328</v>
      </c>
      <c r="F149" s="395" t="s">
        <v>98</v>
      </c>
      <c r="G149" s="396">
        <v>726</v>
      </c>
      <c r="H149" s="397">
        <v>12750</v>
      </c>
      <c r="I149" s="397">
        <v>1678902</v>
      </c>
      <c r="J149" s="397"/>
      <c r="K149" s="397">
        <v>47</v>
      </c>
      <c r="L149" s="396">
        <v>4.3499999999999996</v>
      </c>
      <c r="M149" s="396">
        <v>33</v>
      </c>
      <c r="N149" s="454">
        <v>93.2</v>
      </c>
      <c r="O149" s="454">
        <v>108.4</v>
      </c>
      <c r="P149" s="400"/>
      <c r="Q149" s="400"/>
      <c r="R149" s="400"/>
      <c r="S149" s="400"/>
      <c r="T149" s="400"/>
      <c r="U149" s="400"/>
      <c r="V149" s="400"/>
      <c r="W149" s="400"/>
      <c r="X149" s="426">
        <v>860</v>
      </c>
      <c r="Y149" s="427">
        <v>760</v>
      </c>
      <c r="Z149" s="427">
        <v>920</v>
      </c>
      <c r="AA149" s="427">
        <v>57</v>
      </c>
      <c r="AB149" s="427">
        <v>0.32</v>
      </c>
      <c r="AC149" s="427">
        <v>1000</v>
      </c>
      <c r="AD149" s="402">
        <v>610</v>
      </c>
      <c r="AE149" s="402">
        <v>510</v>
      </c>
      <c r="AF149" s="402">
        <v>620</v>
      </c>
      <c r="AG149" s="402">
        <v>620</v>
      </c>
      <c r="AH149" s="402">
        <v>57</v>
      </c>
      <c r="AI149" s="454">
        <v>98.1</v>
      </c>
      <c r="AJ149" s="454">
        <v>110.7</v>
      </c>
      <c r="AK149" s="400"/>
      <c r="AL149" s="400"/>
      <c r="AM149" s="400"/>
      <c r="AN149" s="400"/>
      <c r="AO149" s="400"/>
      <c r="AP149" s="400"/>
    </row>
    <row r="150" spans="1:42" ht="15">
      <c r="A150" s="394" t="s">
        <v>821</v>
      </c>
      <c r="B150" s="401">
        <v>114.3</v>
      </c>
      <c r="C150" s="424">
        <v>6.88</v>
      </c>
      <c r="D150" s="394" t="s">
        <v>822</v>
      </c>
      <c r="E150" s="421">
        <v>42329</v>
      </c>
      <c r="F150" s="395" t="s">
        <v>98</v>
      </c>
      <c r="G150" s="396">
        <v>730</v>
      </c>
      <c r="H150" s="397">
        <v>12750</v>
      </c>
      <c r="I150" s="397">
        <v>1678902</v>
      </c>
      <c r="J150" s="397"/>
      <c r="K150" s="397">
        <v>47</v>
      </c>
      <c r="L150" s="396">
        <v>4.3499999999999996</v>
      </c>
      <c r="M150" s="396">
        <v>317</v>
      </c>
      <c r="N150" s="399">
        <v>95.4</v>
      </c>
      <c r="O150" s="400">
        <v>109</v>
      </c>
      <c r="P150" s="400"/>
      <c r="Q150" s="400"/>
      <c r="R150" s="400"/>
      <c r="S150" s="400"/>
      <c r="T150" s="400"/>
      <c r="U150" s="400"/>
      <c r="V150" s="400"/>
      <c r="W150" s="400"/>
      <c r="X150" s="426">
        <v>860</v>
      </c>
      <c r="Y150" s="427">
        <v>760</v>
      </c>
      <c r="Z150" s="427">
        <v>920</v>
      </c>
      <c r="AA150" s="427">
        <v>57</v>
      </c>
      <c r="AB150" s="427">
        <v>0.32</v>
      </c>
      <c r="AC150" s="427">
        <v>1000</v>
      </c>
      <c r="AD150" s="402">
        <v>610</v>
      </c>
      <c r="AE150" s="402">
        <v>510</v>
      </c>
      <c r="AF150" s="402">
        <v>620</v>
      </c>
      <c r="AG150" s="402">
        <v>620</v>
      </c>
      <c r="AH150" s="402">
        <v>57</v>
      </c>
      <c r="AI150" s="400">
        <v>100.3</v>
      </c>
      <c r="AJ150" s="400">
        <v>112.4</v>
      </c>
      <c r="AK150" s="400"/>
      <c r="AL150" s="400"/>
      <c r="AM150" s="400"/>
      <c r="AN150" s="400"/>
      <c r="AO150" s="400"/>
      <c r="AP150" s="400"/>
    </row>
    <row r="151" spans="1:42" ht="15">
      <c r="A151" s="394" t="s">
        <v>821</v>
      </c>
      <c r="B151" s="401">
        <v>114.3</v>
      </c>
      <c r="C151" s="424">
        <v>6.88</v>
      </c>
      <c r="D151" s="394" t="s">
        <v>822</v>
      </c>
      <c r="E151" s="421">
        <v>42333</v>
      </c>
      <c r="F151" s="395" t="s">
        <v>98</v>
      </c>
      <c r="G151" s="396">
        <v>737</v>
      </c>
      <c r="H151" s="397">
        <v>12749</v>
      </c>
      <c r="I151" s="397">
        <v>1678902</v>
      </c>
      <c r="J151" s="397"/>
      <c r="K151" s="397">
        <v>49</v>
      </c>
      <c r="L151" s="396">
        <v>4.6900000000000004</v>
      </c>
      <c r="M151" s="396">
        <v>40</v>
      </c>
      <c r="N151" s="399">
        <v>95.8</v>
      </c>
      <c r="O151" s="400">
        <v>111.5</v>
      </c>
      <c r="P151" s="400">
        <v>99.6</v>
      </c>
      <c r="Q151" s="400">
        <v>112.8</v>
      </c>
      <c r="R151" s="400"/>
      <c r="S151" s="400"/>
      <c r="T151" s="400"/>
      <c r="U151" s="400"/>
      <c r="V151" s="400">
        <v>95.8</v>
      </c>
      <c r="W151" s="400">
        <v>109.6</v>
      </c>
      <c r="X151" s="426">
        <v>860</v>
      </c>
      <c r="Y151" s="427">
        <v>760</v>
      </c>
      <c r="Z151" s="427">
        <v>920</v>
      </c>
      <c r="AA151" s="427">
        <v>57</v>
      </c>
      <c r="AB151" s="427">
        <v>0.32</v>
      </c>
      <c r="AC151" s="427">
        <v>1000</v>
      </c>
      <c r="AD151" s="402">
        <v>610</v>
      </c>
      <c r="AE151" s="402">
        <v>510</v>
      </c>
      <c r="AF151" s="402">
        <v>620</v>
      </c>
      <c r="AG151" s="402">
        <v>620</v>
      </c>
      <c r="AH151" s="402">
        <v>57</v>
      </c>
      <c r="AI151" s="400">
        <v>99.1</v>
      </c>
      <c r="AJ151" s="400">
        <v>112.3</v>
      </c>
      <c r="AK151" s="400"/>
      <c r="AL151" s="400"/>
      <c r="AM151" s="400"/>
      <c r="AN151" s="400"/>
      <c r="AO151" s="400"/>
      <c r="AP151" s="400"/>
    </row>
    <row r="152" spans="1:42" ht="15">
      <c r="A152" s="394" t="s">
        <v>821</v>
      </c>
      <c r="B152" s="401">
        <v>114.3</v>
      </c>
      <c r="C152" s="424">
        <v>6.88</v>
      </c>
      <c r="D152" s="394" t="s">
        <v>822</v>
      </c>
      <c r="E152" s="421">
        <v>42336</v>
      </c>
      <c r="F152" s="395" t="s">
        <v>98</v>
      </c>
      <c r="G152" s="396">
        <v>737</v>
      </c>
      <c r="H152" s="397">
        <v>12749</v>
      </c>
      <c r="I152" s="397">
        <v>1678902</v>
      </c>
      <c r="J152" s="397"/>
      <c r="K152" s="397">
        <v>49</v>
      </c>
      <c r="L152" s="396">
        <v>4.6900000000000004</v>
      </c>
      <c r="M152" s="396">
        <v>40</v>
      </c>
      <c r="N152" s="399"/>
      <c r="O152" s="400"/>
      <c r="P152" s="400"/>
      <c r="Q152" s="400"/>
      <c r="R152" s="400">
        <v>98.7</v>
      </c>
      <c r="S152" s="400">
        <v>111.7</v>
      </c>
      <c r="T152" s="400"/>
      <c r="U152" s="400"/>
      <c r="V152" s="400"/>
      <c r="W152" s="400"/>
      <c r="X152" s="426">
        <v>860</v>
      </c>
      <c r="Y152" s="427">
        <v>760</v>
      </c>
      <c r="Z152" s="427">
        <v>920</v>
      </c>
      <c r="AA152" s="427">
        <v>57</v>
      </c>
      <c r="AB152" s="427">
        <v>0.32</v>
      </c>
      <c r="AC152" s="427">
        <v>1000</v>
      </c>
      <c r="AD152" s="402">
        <v>610</v>
      </c>
      <c r="AE152" s="402">
        <v>510</v>
      </c>
      <c r="AF152" s="402">
        <v>620</v>
      </c>
      <c r="AG152" s="402">
        <v>620</v>
      </c>
      <c r="AH152" s="402">
        <v>57</v>
      </c>
      <c r="AI152" s="400"/>
      <c r="AJ152" s="400"/>
      <c r="AK152" s="400"/>
      <c r="AL152" s="400"/>
      <c r="AM152" s="400"/>
      <c r="AN152" s="400"/>
      <c r="AO152" s="400">
        <v>100.6</v>
      </c>
      <c r="AP152" s="400">
        <v>114.8</v>
      </c>
    </row>
    <row r="153" spans="1:42" ht="15">
      <c r="A153" s="394" t="s">
        <v>821</v>
      </c>
      <c r="B153" s="401">
        <v>114.3</v>
      </c>
      <c r="C153" s="424">
        <v>6.88</v>
      </c>
      <c r="D153" s="394" t="s">
        <v>822</v>
      </c>
      <c r="E153" s="421">
        <v>42339</v>
      </c>
      <c r="F153" s="395" t="s">
        <v>98</v>
      </c>
      <c r="G153" s="396">
        <v>778</v>
      </c>
      <c r="H153" s="397">
        <v>12748</v>
      </c>
      <c r="I153" s="397">
        <v>1678902</v>
      </c>
      <c r="J153" s="397"/>
      <c r="K153" s="397">
        <v>49</v>
      </c>
      <c r="L153" s="396">
        <v>5.85</v>
      </c>
      <c r="M153" s="396">
        <v>26</v>
      </c>
      <c r="N153" s="399">
        <v>100.9</v>
      </c>
      <c r="O153" s="400">
        <v>114.2</v>
      </c>
      <c r="P153" s="400">
        <v>94.4</v>
      </c>
      <c r="Q153" s="400">
        <v>110.1</v>
      </c>
      <c r="R153" s="400">
        <v>94.9</v>
      </c>
      <c r="S153" s="400">
        <v>109</v>
      </c>
      <c r="T153" s="400">
        <v>94.6</v>
      </c>
      <c r="U153" s="400">
        <v>111.2</v>
      </c>
      <c r="V153" s="400">
        <v>100.6</v>
      </c>
      <c r="W153" s="400">
        <v>114.4</v>
      </c>
      <c r="X153" s="426">
        <v>860</v>
      </c>
      <c r="Y153" s="427">
        <v>760</v>
      </c>
      <c r="Z153" s="427">
        <v>920</v>
      </c>
      <c r="AA153" s="427">
        <v>57</v>
      </c>
      <c r="AB153" s="427">
        <v>0.32</v>
      </c>
      <c r="AC153" s="427">
        <v>1000</v>
      </c>
      <c r="AD153" s="402">
        <v>610</v>
      </c>
      <c r="AE153" s="402">
        <v>510</v>
      </c>
      <c r="AF153" s="402">
        <v>620</v>
      </c>
      <c r="AG153" s="402">
        <v>620</v>
      </c>
      <c r="AH153" s="402">
        <v>57</v>
      </c>
      <c r="AI153" s="400">
        <v>105.6</v>
      </c>
      <c r="AJ153" s="400">
        <v>118.4</v>
      </c>
      <c r="AK153" s="400"/>
      <c r="AL153" s="400"/>
      <c r="AM153" s="400"/>
      <c r="AN153" s="400"/>
      <c r="AO153" s="400">
        <v>106.4</v>
      </c>
      <c r="AP153" s="400">
        <v>117.9</v>
      </c>
    </row>
    <row r="154" spans="1:42" ht="15">
      <c r="A154" s="394" t="s">
        <v>821</v>
      </c>
      <c r="B154" s="401">
        <v>114.3</v>
      </c>
      <c r="C154" s="424">
        <v>6.88</v>
      </c>
      <c r="D154" s="394" t="s">
        <v>822</v>
      </c>
      <c r="E154" s="421">
        <v>42340</v>
      </c>
      <c r="F154" s="395" t="s">
        <v>98</v>
      </c>
      <c r="G154" s="396">
        <v>778</v>
      </c>
      <c r="H154" s="397">
        <v>12748</v>
      </c>
      <c r="I154" s="397">
        <v>1678902</v>
      </c>
      <c r="J154" s="397"/>
      <c r="K154" s="397">
        <v>49</v>
      </c>
      <c r="L154" s="396">
        <v>5.85</v>
      </c>
      <c r="M154" s="396">
        <v>109</v>
      </c>
      <c r="N154" s="399">
        <v>96.9</v>
      </c>
      <c r="O154" s="400">
        <v>110.2</v>
      </c>
      <c r="P154" s="400"/>
      <c r="Q154" s="400"/>
      <c r="R154" s="400"/>
      <c r="S154" s="400"/>
      <c r="T154" s="400"/>
      <c r="U154" s="400"/>
      <c r="V154" s="486">
        <v>101500</v>
      </c>
      <c r="W154" s="486">
        <v>112700</v>
      </c>
      <c r="X154" s="426">
        <v>860</v>
      </c>
      <c r="Y154" s="427">
        <v>760</v>
      </c>
      <c r="Z154" s="427">
        <v>920</v>
      </c>
      <c r="AA154" s="427">
        <v>57</v>
      </c>
      <c r="AB154" s="427">
        <v>0.32</v>
      </c>
      <c r="AC154" s="427">
        <v>1000</v>
      </c>
      <c r="AD154" s="402">
        <v>610</v>
      </c>
      <c r="AE154" s="402">
        <v>510</v>
      </c>
      <c r="AF154" s="402">
        <v>620</v>
      </c>
      <c r="AG154" s="402">
        <v>620</v>
      </c>
      <c r="AH154" s="402">
        <v>57</v>
      </c>
      <c r="AI154" s="400">
        <v>102.4</v>
      </c>
      <c r="AJ154" s="400">
        <v>114.6</v>
      </c>
      <c r="AK154" s="400"/>
      <c r="AL154" s="400"/>
      <c r="AM154" s="400"/>
      <c r="AN154" s="400"/>
      <c r="AO154" s="400"/>
      <c r="AP154" s="400"/>
    </row>
    <row r="155" spans="1:42" ht="15">
      <c r="A155" s="394" t="s">
        <v>821</v>
      </c>
      <c r="B155" s="401">
        <v>114.3</v>
      </c>
      <c r="C155" s="424">
        <v>6.88</v>
      </c>
      <c r="D155" s="394" t="s">
        <v>822</v>
      </c>
      <c r="E155" s="421">
        <v>42340</v>
      </c>
      <c r="F155" s="395" t="s">
        <v>98</v>
      </c>
      <c r="G155" s="396">
        <v>778</v>
      </c>
      <c r="H155" s="397">
        <v>12748</v>
      </c>
      <c r="I155" s="397">
        <v>1678902</v>
      </c>
      <c r="J155" s="397"/>
      <c r="K155" s="397">
        <v>49</v>
      </c>
      <c r="L155" s="396">
        <v>5.85</v>
      </c>
      <c r="M155" s="396">
        <v>325</v>
      </c>
      <c r="N155" s="399">
        <v>94.4</v>
      </c>
      <c r="O155" s="400">
        <v>107.9</v>
      </c>
      <c r="P155" s="400"/>
      <c r="Q155" s="400"/>
      <c r="R155" s="400"/>
      <c r="S155" s="400"/>
      <c r="T155" s="400"/>
      <c r="U155" s="400"/>
      <c r="V155" s="400"/>
      <c r="W155" s="400"/>
      <c r="X155" s="426">
        <v>860</v>
      </c>
      <c r="Y155" s="427">
        <v>760</v>
      </c>
      <c r="Z155" s="427">
        <v>920</v>
      </c>
      <c r="AA155" s="427">
        <v>57</v>
      </c>
      <c r="AB155" s="427">
        <v>0.32</v>
      </c>
      <c r="AC155" s="427">
        <v>1000</v>
      </c>
      <c r="AD155" s="402">
        <v>610</v>
      </c>
      <c r="AE155" s="402">
        <v>510</v>
      </c>
      <c r="AF155" s="402">
        <v>620</v>
      </c>
      <c r="AG155" s="402">
        <v>620</v>
      </c>
      <c r="AH155" s="402">
        <v>57</v>
      </c>
      <c r="AI155" s="400">
        <v>98.3</v>
      </c>
      <c r="AJ155" s="400">
        <v>110.9</v>
      </c>
      <c r="AK155" s="400"/>
      <c r="AL155" s="400"/>
      <c r="AM155" s="400"/>
      <c r="AN155" s="400"/>
      <c r="AO155" s="400"/>
      <c r="AP155" s="400"/>
    </row>
    <row r="156" spans="1:42" ht="15">
      <c r="A156" s="394" t="s">
        <v>821</v>
      </c>
      <c r="B156" s="401">
        <v>114.3</v>
      </c>
      <c r="C156" s="424">
        <v>6.88</v>
      </c>
      <c r="D156" s="394" t="s">
        <v>822</v>
      </c>
      <c r="E156" s="421">
        <v>42340</v>
      </c>
      <c r="F156" s="395" t="s">
        <v>98</v>
      </c>
      <c r="G156" s="396">
        <v>779</v>
      </c>
      <c r="H156" s="397">
        <v>12748</v>
      </c>
      <c r="I156" s="397">
        <v>1678902</v>
      </c>
      <c r="J156" s="397"/>
      <c r="K156" s="397">
        <v>49</v>
      </c>
      <c r="L156" s="396">
        <v>5.85</v>
      </c>
      <c r="M156" s="396">
        <v>401</v>
      </c>
      <c r="N156" s="399">
        <v>97.7</v>
      </c>
      <c r="O156" s="400">
        <v>109.3</v>
      </c>
      <c r="P156" s="400">
        <v>91.8</v>
      </c>
      <c r="Q156" s="400">
        <v>110.6</v>
      </c>
      <c r="R156" s="400">
        <v>100.7</v>
      </c>
      <c r="S156" s="400">
        <v>113.5</v>
      </c>
      <c r="T156" s="400">
        <v>91.5</v>
      </c>
      <c r="U156" s="400">
        <v>111.4</v>
      </c>
      <c r="V156" s="400">
        <v>103</v>
      </c>
      <c r="W156" s="400">
        <v>114.1</v>
      </c>
      <c r="X156" s="426">
        <v>860</v>
      </c>
      <c r="Y156" s="427">
        <v>760</v>
      </c>
      <c r="Z156" s="427">
        <v>920</v>
      </c>
      <c r="AA156" s="427">
        <v>57</v>
      </c>
      <c r="AB156" s="427">
        <v>0.32</v>
      </c>
      <c r="AC156" s="427">
        <v>1000</v>
      </c>
      <c r="AD156" s="402">
        <v>615</v>
      </c>
      <c r="AE156" s="402">
        <v>515</v>
      </c>
      <c r="AF156" s="402">
        <v>625</v>
      </c>
      <c r="AG156" s="402">
        <v>625</v>
      </c>
      <c r="AH156" s="402">
        <v>57</v>
      </c>
      <c r="AI156" s="400">
        <v>103.7</v>
      </c>
      <c r="AJ156" s="400">
        <v>116.2</v>
      </c>
      <c r="AK156" s="400"/>
      <c r="AL156" s="400"/>
      <c r="AM156" s="400"/>
      <c r="AN156" s="400"/>
      <c r="AO156" s="400">
        <v>105.9</v>
      </c>
      <c r="AP156" s="400">
        <v>117.5</v>
      </c>
    </row>
    <row r="157" spans="1:42" ht="15">
      <c r="A157" s="394" t="s">
        <v>821</v>
      </c>
      <c r="B157" s="401">
        <v>114.3</v>
      </c>
      <c r="C157" s="424">
        <v>6.88</v>
      </c>
      <c r="D157" s="394" t="s">
        <v>822</v>
      </c>
      <c r="E157" s="421">
        <v>42340</v>
      </c>
      <c r="F157" s="395" t="s">
        <v>98</v>
      </c>
      <c r="G157" s="396">
        <v>780</v>
      </c>
      <c r="H157" s="397">
        <v>12748</v>
      </c>
      <c r="I157" s="397">
        <v>1678902</v>
      </c>
      <c r="J157" s="397"/>
      <c r="K157" s="397">
        <v>49</v>
      </c>
      <c r="L157" s="396">
        <v>5.85</v>
      </c>
      <c r="M157" s="396">
        <v>801</v>
      </c>
      <c r="N157" s="399">
        <v>97.8</v>
      </c>
      <c r="O157" s="400">
        <v>110.2</v>
      </c>
      <c r="P157" s="400"/>
      <c r="Q157" s="400"/>
      <c r="R157" s="400">
        <v>95.3</v>
      </c>
      <c r="S157" s="400">
        <v>108.9</v>
      </c>
      <c r="T157" s="400"/>
      <c r="U157" s="400"/>
      <c r="V157" s="400"/>
      <c r="W157" s="400"/>
      <c r="X157" s="426">
        <v>860</v>
      </c>
      <c r="Y157" s="427">
        <v>760</v>
      </c>
      <c r="Z157" s="427">
        <v>920</v>
      </c>
      <c r="AA157" s="427">
        <v>57</v>
      </c>
      <c r="AB157" s="427">
        <v>0.32</v>
      </c>
      <c r="AC157" s="427">
        <v>1000</v>
      </c>
      <c r="AD157" s="402">
        <v>615</v>
      </c>
      <c r="AE157" s="402">
        <v>515</v>
      </c>
      <c r="AF157" s="402">
        <v>625</v>
      </c>
      <c r="AG157" s="402">
        <v>625</v>
      </c>
      <c r="AH157" s="402">
        <v>57</v>
      </c>
      <c r="AI157" s="400">
        <v>102.1</v>
      </c>
      <c r="AJ157" s="400">
        <v>114.4</v>
      </c>
      <c r="AK157" s="400"/>
      <c r="AL157" s="400"/>
      <c r="AM157" s="400"/>
      <c r="AN157" s="400"/>
      <c r="AO157" s="400"/>
      <c r="AP157" s="400"/>
    </row>
    <row r="158" spans="1:42" ht="15">
      <c r="A158" s="394" t="s">
        <v>821</v>
      </c>
      <c r="B158" s="401">
        <v>114.3</v>
      </c>
      <c r="C158" s="424">
        <v>6.88</v>
      </c>
      <c r="D158" s="394" t="s">
        <v>822</v>
      </c>
      <c r="E158" s="421">
        <v>42340</v>
      </c>
      <c r="F158" s="395" t="s">
        <v>98</v>
      </c>
      <c r="G158" s="396">
        <v>780</v>
      </c>
      <c r="H158" s="397">
        <v>12748</v>
      </c>
      <c r="I158" s="397">
        <v>1678902</v>
      </c>
      <c r="J158" s="397"/>
      <c r="K158" s="397">
        <v>49</v>
      </c>
      <c r="L158" s="396">
        <v>5.85</v>
      </c>
      <c r="M158" s="396">
        <v>903</v>
      </c>
      <c r="N158" s="399"/>
      <c r="O158" s="400"/>
      <c r="P158" s="400"/>
      <c r="Q158" s="400"/>
      <c r="R158" s="400">
        <v>97</v>
      </c>
      <c r="S158" s="400">
        <v>110.5</v>
      </c>
      <c r="T158" s="400"/>
      <c r="U158" s="400"/>
      <c r="V158" s="400"/>
      <c r="W158" s="400"/>
      <c r="X158" s="426">
        <v>860</v>
      </c>
      <c r="Y158" s="427">
        <v>760</v>
      </c>
      <c r="Z158" s="427">
        <v>920</v>
      </c>
      <c r="AA158" s="427">
        <v>57</v>
      </c>
      <c r="AB158" s="427">
        <v>0.32</v>
      </c>
      <c r="AC158" s="427">
        <v>1000</v>
      </c>
      <c r="AD158" s="402">
        <v>615</v>
      </c>
      <c r="AE158" s="402">
        <v>515</v>
      </c>
      <c r="AF158" s="402">
        <v>625</v>
      </c>
      <c r="AG158" s="402">
        <v>625</v>
      </c>
      <c r="AH158" s="402">
        <v>57</v>
      </c>
      <c r="AI158" s="400"/>
      <c r="AJ158" s="400"/>
      <c r="AK158" s="400"/>
      <c r="AL158" s="400"/>
      <c r="AM158" s="400"/>
      <c r="AN158" s="400"/>
      <c r="AO158" s="400"/>
      <c r="AP158" s="400"/>
    </row>
    <row r="159" spans="1:42" ht="15">
      <c r="A159" s="394" t="s">
        <v>821</v>
      </c>
      <c r="B159" s="401">
        <v>114.3</v>
      </c>
      <c r="C159" s="424">
        <v>6.88</v>
      </c>
      <c r="D159" s="394" t="s">
        <v>822</v>
      </c>
      <c r="E159" s="421">
        <v>42340</v>
      </c>
      <c r="F159" s="395" t="s">
        <v>98</v>
      </c>
      <c r="G159" s="396">
        <v>780</v>
      </c>
      <c r="H159" s="397">
        <v>12748</v>
      </c>
      <c r="I159" s="397">
        <v>1678902</v>
      </c>
      <c r="J159" s="397"/>
      <c r="K159" s="397">
        <v>49</v>
      </c>
      <c r="L159" s="396">
        <v>5.85</v>
      </c>
      <c r="M159" s="445">
        <v>903</v>
      </c>
      <c r="N159" s="447"/>
      <c r="O159" s="448"/>
      <c r="P159" s="448"/>
      <c r="Q159" s="448"/>
      <c r="R159" s="448">
        <v>94.9</v>
      </c>
      <c r="S159" s="448">
        <v>106.9</v>
      </c>
      <c r="T159" s="400"/>
      <c r="U159" s="400"/>
      <c r="V159" s="400"/>
      <c r="W159" s="400"/>
      <c r="X159" s="426">
        <v>860</v>
      </c>
      <c r="Y159" s="427">
        <v>760</v>
      </c>
      <c r="Z159" s="427">
        <v>920</v>
      </c>
      <c r="AA159" s="427">
        <v>57</v>
      </c>
      <c r="AB159" s="427">
        <v>0.32</v>
      </c>
      <c r="AC159" s="427">
        <v>1000</v>
      </c>
      <c r="AD159" s="402">
        <v>615</v>
      </c>
      <c r="AE159" s="402">
        <v>515</v>
      </c>
      <c r="AF159" s="402">
        <v>625</v>
      </c>
      <c r="AG159" s="402">
        <v>625</v>
      </c>
      <c r="AH159" s="402">
        <v>57</v>
      </c>
      <c r="AI159" s="448"/>
      <c r="AJ159" s="448"/>
      <c r="AK159" s="448"/>
      <c r="AL159" s="448"/>
      <c r="AM159" s="400"/>
      <c r="AN159" s="400"/>
      <c r="AO159" s="400"/>
      <c r="AP159" s="400"/>
    </row>
    <row r="160" spans="1:42" ht="15">
      <c r="A160" s="394" t="s">
        <v>821</v>
      </c>
      <c r="B160" s="401">
        <v>114.3</v>
      </c>
      <c r="C160" s="424">
        <v>6.88</v>
      </c>
      <c r="D160" s="394" t="s">
        <v>822</v>
      </c>
      <c r="E160" s="421">
        <v>42340</v>
      </c>
      <c r="F160" s="395" t="s">
        <v>98</v>
      </c>
      <c r="G160" s="396">
        <v>781</v>
      </c>
      <c r="H160" s="397">
        <v>12752</v>
      </c>
      <c r="I160" s="397">
        <v>1678902</v>
      </c>
      <c r="J160" s="397"/>
      <c r="K160" s="397">
        <v>48</v>
      </c>
      <c r="L160" s="396">
        <v>4.91</v>
      </c>
      <c r="M160" s="396">
        <v>1</v>
      </c>
      <c r="N160" s="399">
        <v>95.2</v>
      </c>
      <c r="O160" s="400">
        <v>108.7</v>
      </c>
      <c r="P160" s="400"/>
      <c r="Q160" s="400"/>
      <c r="R160" s="400">
        <v>94.1</v>
      </c>
      <c r="S160" s="400">
        <v>109.2</v>
      </c>
      <c r="T160" s="400"/>
      <c r="U160" s="400"/>
      <c r="V160" s="400"/>
      <c r="W160" s="400"/>
      <c r="X160" s="426">
        <v>860</v>
      </c>
      <c r="Y160" s="427">
        <v>760</v>
      </c>
      <c r="Z160" s="427">
        <v>920</v>
      </c>
      <c r="AA160" s="427">
        <v>57</v>
      </c>
      <c r="AB160" s="427">
        <v>0.32</v>
      </c>
      <c r="AC160" s="427">
        <v>1000</v>
      </c>
      <c r="AD160" s="402">
        <v>615</v>
      </c>
      <c r="AE160" s="402">
        <v>515</v>
      </c>
      <c r="AF160" s="402">
        <v>625</v>
      </c>
      <c r="AG160" s="402">
        <v>625</v>
      </c>
      <c r="AH160" s="402">
        <v>57</v>
      </c>
      <c r="AI160" s="400">
        <v>99.3</v>
      </c>
      <c r="AJ160" s="400">
        <v>112.9</v>
      </c>
      <c r="AK160" s="400"/>
      <c r="AL160" s="400"/>
      <c r="AM160" s="400"/>
      <c r="AN160" s="400"/>
      <c r="AO160" s="400"/>
      <c r="AP160" s="400"/>
    </row>
    <row r="161" spans="1:42" ht="15">
      <c r="A161" s="394" t="s">
        <v>821</v>
      </c>
      <c r="B161" s="401">
        <v>114.3</v>
      </c>
      <c r="C161" s="424">
        <v>6.88</v>
      </c>
      <c r="D161" s="394" t="s">
        <v>822</v>
      </c>
      <c r="E161" s="421">
        <v>42340</v>
      </c>
      <c r="F161" s="395" t="s">
        <v>98</v>
      </c>
      <c r="G161" s="396">
        <v>781</v>
      </c>
      <c r="H161" s="397">
        <v>12752</v>
      </c>
      <c r="I161" s="397">
        <v>1678902</v>
      </c>
      <c r="J161" s="397"/>
      <c r="K161" s="397">
        <v>48</v>
      </c>
      <c r="L161" s="396">
        <v>4.91</v>
      </c>
      <c r="M161" s="396">
        <v>104</v>
      </c>
      <c r="N161" s="399"/>
      <c r="O161" s="400"/>
      <c r="P161" s="400"/>
      <c r="Q161" s="400"/>
      <c r="R161" s="400">
        <v>94.4</v>
      </c>
      <c r="S161" s="400">
        <v>109</v>
      </c>
      <c r="T161" s="400"/>
      <c r="U161" s="400"/>
      <c r="V161" s="400"/>
      <c r="W161" s="400"/>
      <c r="X161" s="426">
        <v>860</v>
      </c>
      <c r="Y161" s="427">
        <v>760</v>
      </c>
      <c r="Z161" s="427">
        <v>920</v>
      </c>
      <c r="AA161" s="427">
        <v>57</v>
      </c>
      <c r="AB161" s="427">
        <v>0.32</v>
      </c>
      <c r="AC161" s="427">
        <v>1000</v>
      </c>
      <c r="AD161" s="402">
        <v>615</v>
      </c>
      <c r="AE161" s="402">
        <v>515</v>
      </c>
      <c r="AF161" s="402">
        <v>625</v>
      </c>
      <c r="AG161" s="402">
        <v>625</v>
      </c>
      <c r="AH161" s="402">
        <v>57</v>
      </c>
      <c r="AI161" s="400"/>
      <c r="AJ161" s="400"/>
      <c r="AK161" s="400"/>
      <c r="AL161" s="400"/>
      <c r="AM161" s="400"/>
      <c r="AN161" s="400"/>
      <c r="AO161" s="400"/>
      <c r="AP161" s="400"/>
    </row>
    <row r="162" spans="1:42" ht="15">
      <c r="A162" s="394" t="s">
        <v>821</v>
      </c>
      <c r="B162" s="401">
        <v>114.3</v>
      </c>
      <c r="C162" s="424">
        <v>6.88</v>
      </c>
      <c r="D162" s="394" t="s">
        <v>822</v>
      </c>
      <c r="E162" s="421">
        <v>42340</v>
      </c>
      <c r="F162" s="395" t="s">
        <v>98</v>
      </c>
      <c r="G162" s="396">
        <v>781</v>
      </c>
      <c r="H162" s="397">
        <v>12752</v>
      </c>
      <c r="I162" s="397">
        <v>1678902</v>
      </c>
      <c r="J162" s="397"/>
      <c r="K162" s="397">
        <v>48</v>
      </c>
      <c r="L162" s="396">
        <v>4.91</v>
      </c>
      <c r="M162" s="396">
        <v>206</v>
      </c>
      <c r="N162" s="399"/>
      <c r="O162" s="400"/>
      <c r="P162" s="400"/>
      <c r="Q162" s="400"/>
      <c r="R162" s="400">
        <v>91.9</v>
      </c>
      <c r="S162" s="400">
        <v>106.8</v>
      </c>
      <c r="T162" s="400"/>
      <c r="U162" s="400"/>
      <c r="V162" s="400"/>
      <c r="W162" s="400"/>
      <c r="X162" s="426">
        <v>860</v>
      </c>
      <c r="Y162" s="427">
        <v>760</v>
      </c>
      <c r="Z162" s="427">
        <v>920</v>
      </c>
      <c r="AA162" s="427">
        <v>57</v>
      </c>
      <c r="AB162" s="427">
        <v>0.32</v>
      </c>
      <c r="AC162" s="427">
        <v>1000</v>
      </c>
      <c r="AD162" s="402">
        <v>615</v>
      </c>
      <c r="AE162" s="402">
        <v>515</v>
      </c>
      <c r="AF162" s="402">
        <v>625</v>
      </c>
      <c r="AG162" s="402">
        <v>625</v>
      </c>
      <c r="AH162" s="402">
        <v>57</v>
      </c>
      <c r="AI162" s="400"/>
      <c r="AJ162" s="400"/>
      <c r="AK162" s="400"/>
      <c r="AL162" s="400"/>
      <c r="AM162" s="400"/>
      <c r="AN162" s="400"/>
      <c r="AO162" s="400"/>
      <c r="AP162" s="400"/>
    </row>
    <row r="163" spans="1:42" ht="15">
      <c r="A163" s="394" t="s">
        <v>821</v>
      </c>
      <c r="B163" s="401">
        <v>114.3</v>
      </c>
      <c r="C163" s="424">
        <v>6.88</v>
      </c>
      <c r="D163" s="394" t="s">
        <v>822</v>
      </c>
      <c r="E163" s="421">
        <v>42341</v>
      </c>
      <c r="F163" s="395" t="s">
        <v>98</v>
      </c>
      <c r="G163" s="396">
        <v>781</v>
      </c>
      <c r="H163" s="397">
        <v>12752</v>
      </c>
      <c r="I163" s="397">
        <v>1678902</v>
      </c>
      <c r="J163" s="397"/>
      <c r="K163" s="397">
        <v>48</v>
      </c>
      <c r="L163" s="396">
        <v>4.91</v>
      </c>
      <c r="M163" s="445">
        <v>206</v>
      </c>
      <c r="N163" s="447"/>
      <c r="O163" s="448"/>
      <c r="P163" s="448"/>
      <c r="Q163" s="448"/>
      <c r="R163" s="448">
        <v>91.6</v>
      </c>
      <c r="S163" s="448">
        <v>104.5</v>
      </c>
      <c r="T163" s="400"/>
      <c r="U163" s="400"/>
      <c r="V163" s="400"/>
      <c r="W163" s="400"/>
      <c r="X163" s="426">
        <v>860</v>
      </c>
      <c r="Y163" s="427">
        <v>760</v>
      </c>
      <c r="Z163" s="427">
        <v>920</v>
      </c>
      <c r="AA163" s="427">
        <v>57</v>
      </c>
      <c r="AB163" s="427">
        <v>0.32</v>
      </c>
      <c r="AC163" s="427">
        <v>1000</v>
      </c>
      <c r="AD163" s="402">
        <v>615</v>
      </c>
      <c r="AE163" s="402">
        <v>515</v>
      </c>
      <c r="AF163" s="402">
        <v>625</v>
      </c>
      <c r="AG163" s="402">
        <v>625</v>
      </c>
      <c r="AH163" s="402">
        <v>57</v>
      </c>
      <c r="AI163" s="448"/>
      <c r="AJ163" s="448"/>
      <c r="AK163" s="448"/>
      <c r="AL163" s="448"/>
      <c r="AM163" s="400"/>
      <c r="AN163" s="400"/>
      <c r="AO163" s="400"/>
      <c r="AP163" s="400"/>
    </row>
    <row r="164" spans="1:42" ht="15">
      <c r="A164" s="394" t="s">
        <v>821</v>
      </c>
      <c r="B164" s="401">
        <v>114.3</v>
      </c>
      <c r="C164" s="424">
        <v>6.88</v>
      </c>
      <c r="D164" s="394" t="s">
        <v>822</v>
      </c>
      <c r="E164" s="421">
        <v>42340</v>
      </c>
      <c r="F164" s="395" t="s">
        <v>98</v>
      </c>
      <c r="G164" s="396">
        <v>781</v>
      </c>
      <c r="H164" s="397">
        <v>12752</v>
      </c>
      <c r="I164" s="397">
        <v>1678902</v>
      </c>
      <c r="J164" s="397"/>
      <c r="K164" s="397">
        <v>48</v>
      </c>
      <c r="L164" s="396">
        <v>4.91</v>
      </c>
      <c r="M164" s="396">
        <v>304</v>
      </c>
      <c r="N164" s="399"/>
      <c r="O164" s="400"/>
      <c r="P164" s="400"/>
      <c r="Q164" s="400"/>
      <c r="R164" s="400">
        <v>93</v>
      </c>
      <c r="S164" s="400">
        <v>107.9</v>
      </c>
      <c r="T164" s="400"/>
      <c r="U164" s="400"/>
      <c r="V164" s="400"/>
      <c r="W164" s="400"/>
      <c r="X164" s="426">
        <v>860</v>
      </c>
      <c r="Y164" s="427">
        <v>760</v>
      </c>
      <c r="Z164" s="427">
        <v>920</v>
      </c>
      <c r="AA164" s="427">
        <v>57</v>
      </c>
      <c r="AB164" s="427">
        <v>0.32</v>
      </c>
      <c r="AC164" s="427">
        <v>1000</v>
      </c>
      <c r="AD164" s="402">
        <v>615</v>
      </c>
      <c r="AE164" s="402">
        <v>515</v>
      </c>
      <c r="AF164" s="402">
        <v>625</v>
      </c>
      <c r="AG164" s="402">
        <v>625</v>
      </c>
      <c r="AH164" s="402">
        <v>57</v>
      </c>
      <c r="AI164" s="400"/>
      <c r="AJ164" s="400"/>
      <c r="AK164" s="400"/>
      <c r="AL164" s="400"/>
      <c r="AM164" s="400"/>
      <c r="AN164" s="400"/>
      <c r="AO164" s="400"/>
      <c r="AP164" s="400"/>
    </row>
    <row r="165" spans="1:42" ht="15">
      <c r="A165" s="394" t="s">
        <v>821</v>
      </c>
      <c r="B165" s="401">
        <v>114.3</v>
      </c>
      <c r="C165" s="424">
        <v>6.88</v>
      </c>
      <c r="D165" s="394" t="s">
        <v>822</v>
      </c>
      <c r="E165" s="421">
        <v>42340</v>
      </c>
      <c r="F165" s="395" t="s">
        <v>98</v>
      </c>
      <c r="G165" s="396">
        <v>782</v>
      </c>
      <c r="H165" s="397">
        <v>12752</v>
      </c>
      <c r="I165" s="397">
        <v>1678902</v>
      </c>
      <c r="J165" s="397"/>
      <c r="K165" s="397">
        <v>48</v>
      </c>
      <c r="L165" s="396">
        <v>4.91</v>
      </c>
      <c r="M165" s="396">
        <v>401</v>
      </c>
      <c r="N165" s="399">
        <v>94.9</v>
      </c>
      <c r="O165" s="400">
        <v>108.9</v>
      </c>
      <c r="P165" s="400"/>
      <c r="Q165" s="400"/>
      <c r="R165" s="400">
        <v>94.1</v>
      </c>
      <c r="S165" s="400">
        <v>109.2</v>
      </c>
      <c r="T165" s="400"/>
      <c r="U165" s="400"/>
      <c r="V165" s="400"/>
      <c r="W165" s="400"/>
      <c r="X165" s="426">
        <v>860</v>
      </c>
      <c r="Y165" s="427">
        <v>760</v>
      </c>
      <c r="Z165" s="427">
        <v>920</v>
      </c>
      <c r="AA165" s="427">
        <v>57</v>
      </c>
      <c r="AB165" s="427">
        <v>0.32</v>
      </c>
      <c r="AC165" s="427">
        <v>1000</v>
      </c>
      <c r="AD165" s="402">
        <v>615</v>
      </c>
      <c r="AE165" s="402">
        <v>515</v>
      </c>
      <c r="AF165" s="402">
        <v>625</v>
      </c>
      <c r="AG165" s="402">
        <v>625</v>
      </c>
      <c r="AH165" s="402">
        <v>57</v>
      </c>
      <c r="AI165" s="400">
        <v>99.7</v>
      </c>
      <c r="AJ165" s="400">
        <v>112.9</v>
      </c>
      <c r="AK165" s="400"/>
      <c r="AL165" s="400"/>
      <c r="AM165" s="400"/>
      <c r="AN165" s="400"/>
      <c r="AO165" s="400"/>
      <c r="AP165" s="400"/>
    </row>
    <row r="166" spans="1:42" ht="15">
      <c r="A166" s="394" t="s">
        <v>821</v>
      </c>
      <c r="B166" s="401">
        <v>114.3</v>
      </c>
      <c r="C166" s="424">
        <v>6.88</v>
      </c>
      <c r="D166" s="394" t="s">
        <v>822</v>
      </c>
      <c r="E166" s="421">
        <v>42340</v>
      </c>
      <c r="F166" s="395" t="s">
        <v>98</v>
      </c>
      <c r="G166" s="396">
        <v>782</v>
      </c>
      <c r="H166" s="397">
        <v>12752</v>
      </c>
      <c r="I166" s="397">
        <v>1678902</v>
      </c>
      <c r="J166" s="397"/>
      <c r="K166" s="397">
        <v>48</v>
      </c>
      <c r="L166" s="396">
        <v>4.91</v>
      </c>
      <c r="M166" s="396">
        <v>501</v>
      </c>
      <c r="N166" s="399"/>
      <c r="O166" s="400"/>
      <c r="P166" s="400"/>
      <c r="Q166" s="400"/>
      <c r="R166" s="400">
        <v>94.8</v>
      </c>
      <c r="S166" s="400">
        <v>109.4</v>
      </c>
      <c r="T166" s="400"/>
      <c r="U166" s="400"/>
      <c r="V166" s="400"/>
      <c r="W166" s="400"/>
      <c r="X166" s="426">
        <v>860</v>
      </c>
      <c r="Y166" s="427">
        <v>760</v>
      </c>
      <c r="Z166" s="427">
        <v>920</v>
      </c>
      <c r="AA166" s="427">
        <v>57</v>
      </c>
      <c r="AB166" s="427">
        <v>0.32</v>
      </c>
      <c r="AC166" s="427">
        <v>1000</v>
      </c>
      <c r="AD166" s="402">
        <v>615</v>
      </c>
      <c r="AE166" s="402">
        <v>515</v>
      </c>
      <c r="AF166" s="402">
        <v>625</v>
      </c>
      <c r="AG166" s="402">
        <v>625</v>
      </c>
      <c r="AH166" s="402">
        <v>57</v>
      </c>
      <c r="AI166" s="400"/>
      <c r="AJ166" s="400"/>
      <c r="AK166" s="400"/>
      <c r="AL166" s="400"/>
      <c r="AM166" s="400"/>
      <c r="AN166" s="400"/>
      <c r="AO166" s="400"/>
      <c r="AP166" s="400"/>
    </row>
    <row r="167" spans="1:42" ht="15">
      <c r="A167" s="394" t="s">
        <v>821</v>
      </c>
      <c r="B167" s="401">
        <v>114.3</v>
      </c>
      <c r="C167" s="424">
        <v>6.88</v>
      </c>
      <c r="D167" s="394" t="s">
        <v>822</v>
      </c>
      <c r="E167" s="421">
        <v>42340</v>
      </c>
      <c r="F167" s="395" t="s">
        <v>98</v>
      </c>
      <c r="G167" s="396">
        <v>783</v>
      </c>
      <c r="H167" s="397">
        <v>12751</v>
      </c>
      <c r="I167" s="397">
        <v>1678902</v>
      </c>
      <c r="J167" s="397"/>
      <c r="K167" s="397">
        <v>49</v>
      </c>
      <c r="L167" s="398">
        <v>5</v>
      </c>
      <c r="M167" s="396">
        <v>1</v>
      </c>
      <c r="N167" s="399">
        <v>95.8</v>
      </c>
      <c r="O167" s="400">
        <v>108.1</v>
      </c>
      <c r="P167" s="400"/>
      <c r="Q167" s="400"/>
      <c r="R167" s="400">
        <v>93.1</v>
      </c>
      <c r="S167" s="400">
        <v>107.4</v>
      </c>
      <c r="T167" s="400"/>
      <c r="U167" s="400"/>
      <c r="V167" s="400"/>
      <c r="W167" s="400"/>
      <c r="X167" s="426">
        <v>860</v>
      </c>
      <c r="Y167" s="427">
        <v>760</v>
      </c>
      <c r="Z167" s="427">
        <v>920</v>
      </c>
      <c r="AA167" s="427">
        <v>57</v>
      </c>
      <c r="AB167" s="427">
        <v>0.32</v>
      </c>
      <c r="AC167" s="427">
        <v>1000</v>
      </c>
      <c r="AD167" s="402">
        <v>615</v>
      </c>
      <c r="AE167" s="402">
        <v>515</v>
      </c>
      <c r="AF167" s="402">
        <v>625</v>
      </c>
      <c r="AG167" s="402">
        <v>625</v>
      </c>
      <c r="AH167" s="402">
        <v>57</v>
      </c>
      <c r="AI167" s="400">
        <v>100.9</v>
      </c>
      <c r="AJ167" s="400">
        <v>112.5</v>
      </c>
      <c r="AK167" s="400"/>
      <c r="AL167" s="400"/>
      <c r="AM167" s="400"/>
      <c r="AN167" s="400"/>
      <c r="AO167" s="400"/>
      <c r="AP167" s="400"/>
    </row>
    <row r="168" spans="1:42" ht="15">
      <c r="A168" s="394" t="s">
        <v>821</v>
      </c>
      <c r="B168" s="401">
        <v>114.3</v>
      </c>
      <c r="C168" s="424">
        <v>6.88</v>
      </c>
      <c r="D168" s="394" t="s">
        <v>822</v>
      </c>
      <c r="E168" s="421">
        <v>42341</v>
      </c>
      <c r="F168" s="395" t="s">
        <v>98</v>
      </c>
      <c r="G168" s="396">
        <v>783</v>
      </c>
      <c r="H168" s="397">
        <v>12751</v>
      </c>
      <c r="I168" s="397">
        <v>1678902</v>
      </c>
      <c r="J168" s="397"/>
      <c r="K168" s="397">
        <v>49</v>
      </c>
      <c r="L168" s="398">
        <v>5</v>
      </c>
      <c r="M168" s="445">
        <v>1</v>
      </c>
      <c r="N168" s="447"/>
      <c r="O168" s="448"/>
      <c r="P168" s="448"/>
      <c r="Q168" s="448"/>
      <c r="R168" s="448">
        <v>96.9</v>
      </c>
      <c r="S168" s="448">
        <v>110.6</v>
      </c>
      <c r="T168" s="400"/>
      <c r="U168" s="400"/>
      <c r="V168" s="400"/>
      <c r="W168" s="400"/>
      <c r="X168" s="426">
        <v>860</v>
      </c>
      <c r="Y168" s="427">
        <v>760</v>
      </c>
      <c r="Z168" s="427">
        <v>920</v>
      </c>
      <c r="AA168" s="427">
        <v>57</v>
      </c>
      <c r="AB168" s="427">
        <v>0.32</v>
      </c>
      <c r="AC168" s="427">
        <v>1000</v>
      </c>
      <c r="AD168" s="402">
        <v>615</v>
      </c>
      <c r="AE168" s="402">
        <v>515</v>
      </c>
      <c r="AF168" s="402">
        <v>625</v>
      </c>
      <c r="AG168" s="402">
        <v>625</v>
      </c>
      <c r="AH168" s="402">
        <v>57</v>
      </c>
      <c r="AI168" s="448"/>
      <c r="AJ168" s="448"/>
      <c r="AK168" s="448"/>
      <c r="AL168" s="448"/>
      <c r="AM168" s="400"/>
      <c r="AN168" s="400"/>
      <c r="AO168" s="400"/>
      <c r="AP168" s="400"/>
    </row>
    <row r="169" spans="1:42" ht="15">
      <c r="A169" s="394" t="s">
        <v>821</v>
      </c>
      <c r="B169" s="401">
        <v>114.3</v>
      </c>
      <c r="C169" s="424">
        <v>6.88</v>
      </c>
      <c r="D169" s="394" t="s">
        <v>822</v>
      </c>
      <c r="E169" s="421">
        <v>42340</v>
      </c>
      <c r="F169" s="395" t="s">
        <v>98</v>
      </c>
      <c r="G169" s="396">
        <v>783</v>
      </c>
      <c r="H169" s="397">
        <v>12751</v>
      </c>
      <c r="I169" s="397">
        <v>1678902</v>
      </c>
      <c r="J169" s="397"/>
      <c r="K169" s="397">
        <v>49</v>
      </c>
      <c r="L169" s="398">
        <v>5</v>
      </c>
      <c r="M169" s="396">
        <v>101</v>
      </c>
      <c r="N169" s="399"/>
      <c r="O169" s="400"/>
      <c r="P169" s="400"/>
      <c r="Q169" s="400"/>
      <c r="R169" s="400">
        <v>91.9</v>
      </c>
      <c r="S169" s="400">
        <v>105.9</v>
      </c>
      <c r="T169" s="400"/>
      <c r="U169" s="400"/>
      <c r="V169" s="400"/>
      <c r="W169" s="400"/>
      <c r="X169" s="426">
        <v>860</v>
      </c>
      <c r="Y169" s="427">
        <v>760</v>
      </c>
      <c r="Z169" s="427">
        <v>920</v>
      </c>
      <c r="AA169" s="427">
        <v>57</v>
      </c>
      <c r="AB169" s="427">
        <v>0.32</v>
      </c>
      <c r="AC169" s="427">
        <v>1000</v>
      </c>
      <c r="AD169" s="402">
        <v>615</v>
      </c>
      <c r="AE169" s="402">
        <v>515</v>
      </c>
      <c r="AF169" s="402">
        <v>625</v>
      </c>
      <c r="AG169" s="402">
        <v>625</v>
      </c>
      <c r="AH169" s="402">
        <v>57</v>
      </c>
      <c r="AI169" s="400"/>
      <c r="AJ169" s="400"/>
      <c r="AK169" s="400"/>
      <c r="AL169" s="400"/>
      <c r="AM169" s="400"/>
      <c r="AN169" s="400"/>
      <c r="AO169" s="400"/>
      <c r="AP169" s="400"/>
    </row>
    <row r="170" spans="1:42" ht="15">
      <c r="A170" s="394" t="s">
        <v>821</v>
      </c>
      <c r="B170" s="401">
        <v>114.3</v>
      </c>
      <c r="C170" s="424">
        <v>6.88</v>
      </c>
      <c r="D170" s="394" t="s">
        <v>822</v>
      </c>
      <c r="E170" s="421">
        <v>42341</v>
      </c>
      <c r="F170" s="395" t="s">
        <v>98</v>
      </c>
      <c r="G170" s="396">
        <v>783</v>
      </c>
      <c r="H170" s="397">
        <v>12751</v>
      </c>
      <c r="I170" s="397">
        <v>1678902</v>
      </c>
      <c r="J170" s="397"/>
      <c r="K170" s="397">
        <v>49</v>
      </c>
      <c r="L170" s="398">
        <v>5</v>
      </c>
      <c r="M170" s="445">
        <v>101</v>
      </c>
      <c r="N170" s="447"/>
      <c r="O170" s="448"/>
      <c r="P170" s="448"/>
      <c r="Q170" s="448"/>
      <c r="R170" s="448">
        <v>94.7</v>
      </c>
      <c r="S170" s="448">
        <v>107.7</v>
      </c>
      <c r="T170" s="400"/>
      <c r="U170" s="400"/>
      <c r="V170" s="400"/>
      <c r="W170" s="400"/>
      <c r="X170" s="426">
        <v>860</v>
      </c>
      <c r="Y170" s="427">
        <v>760</v>
      </c>
      <c r="Z170" s="427">
        <v>920</v>
      </c>
      <c r="AA170" s="427">
        <v>57</v>
      </c>
      <c r="AB170" s="427">
        <v>0.32</v>
      </c>
      <c r="AC170" s="427">
        <v>1000</v>
      </c>
      <c r="AD170" s="402">
        <v>615</v>
      </c>
      <c r="AE170" s="402">
        <v>515</v>
      </c>
      <c r="AF170" s="402">
        <v>625</v>
      </c>
      <c r="AG170" s="402">
        <v>625</v>
      </c>
      <c r="AH170" s="402">
        <v>57</v>
      </c>
      <c r="AI170" s="448"/>
      <c r="AJ170" s="448"/>
      <c r="AK170" s="448"/>
      <c r="AL170" s="448"/>
      <c r="AM170" s="400"/>
      <c r="AN170" s="400"/>
      <c r="AO170" s="400"/>
      <c r="AP170" s="400"/>
    </row>
    <row r="171" spans="1:42" ht="15">
      <c r="A171" s="394" t="s">
        <v>821</v>
      </c>
      <c r="B171" s="401">
        <v>114.3</v>
      </c>
      <c r="C171" s="424">
        <v>6.88</v>
      </c>
      <c r="D171" s="394" t="s">
        <v>822</v>
      </c>
      <c r="E171" s="421">
        <v>42340</v>
      </c>
      <c r="F171" s="395" t="s">
        <v>98</v>
      </c>
      <c r="G171" s="396">
        <v>783</v>
      </c>
      <c r="H171" s="397">
        <v>12751</v>
      </c>
      <c r="I171" s="397">
        <v>1678902</v>
      </c>
      <c r="J171" s="397"/>
      <c r="K171" s="397">
        <v>49</v>
      </c>
      <c r="L171" s="398">
        <v>5</v>
      </c>
      <c r="M171" s="396">
        <v>203</v>
      </c>
      <c r="N171" s="399"/>
      <c r="O171" s="400"/>
      <c r="P171" s="400"/>
      <c r="Q171" s="400"/>
      <c r="R171" s="400">
        <v>92.7</v>
      </c>
      <c r="S171" s="400">
        <v>107.7</v>
      </c>
      <c r="T171" s="400"/>
      <c r="U171" s="400"/>
      <c r="V171" s="400"/>
      <c r="W171" s="400"/>
      <c r="X171" s="426">
        <v>860</v>
      </c>
      <c r="Y171" s="427">
        <v>760</v>
      </c>
      <c r="Z171" s="427">
        <v>920</v>
      </c>
      <c r="AA171" s="427">
        <v>57</v>
      </c>
      <c r="AB171" s="427">
        <v>0.32</v>
      </c>
      <c r="AC171" s="427">
        <v>1000</v>
      </c>
      <c r="AD171" s="402">
        <v>615</v>
      </c>
      <c r="AE171" s="402">
        <v>515</v>
      </c>
      <c r="AF171" s="402">
        <v>625</v>
      </c>
      <c r="AG171" s="402">
        <v>625</v>
      </c>
      <c r="AH171" s="402">
        <v>57</v>
      </c>
      <c r="AI171" s="400"/>
      <c r="AJ171" s="400"/>
      <c r="AK171" s="400"/>
      <c r="AL171" s="400"/>
      <c r="AM171" s="400"/>
      <c r="AN171" s="400"/>
      <c r="AO171" s="400"/>
      <c r="AP171" s="400"/>
    </row>
    <row r="172" spans="1:42" ht="15">
      <c r="A172" s="394" t="s">
        <v>821</v>
      </c>
      <c r="B172" s="401">
        <v>114.3</v>
      </c>
      <c r="C172" s="424">
        <v>6.88</v>
      </c>
      <c r="D172" s="394" t="s">
        <v>822</v>
      </c>
      <c r="E172" s="421">
        <v>42341</v>
      </c>
      <c r="F172" s="395" t="s">
        <v>98</v>
      </c>
      <c r="G172" s="396">
        <v>783</v>
      </c>
      <c r="H172" s="397">
        <v>12751</v>
      </c>
      <c r="I172" s="397">
        <v>1678902</v>
      </c>
      <c r="J172" s="397"/>
      <c r="K172" s="397">
        <v>49</v>
      </c>
      <c r="L172" s="398">
        <v>5</v>
      </c>
      <c r="M172" s="445">
        <v>203</v>
      </c>
      <c r="N172" s="447"/>
      <c r="O172" s="448"/>
      <c r="P172" s="448"/>
      <c r="Q172" s="448"/>
      <c r="R172" s="448">
        <v>96.1</v>
      </c>
      <c r="S172" s="448">
        <v>108.8</v>
      </c>
      <c r="T172" s="400"/>
      <c r="U172" s="400"/>
      <c r="V172" s="400"/>
      <c r="W172" s="400"/>
      <c r="X172" s="426">
        <v>860</v>
      </c>
      <c r="Y172" s="427">
        <v>760</v>
      </c>
      <c r="Z172" s="427">
        <v>920</v>
      </c>
      <c r="AA172" s="427">
        <v>57</v>
      </c>
      <c r="AB172" s="427">
        <v>0.32</v>
      </c>
      <c r="AC172" s="427">
        <v>1000</v>
      </c>
      <c r="AD172" s="402">
        <v>615</v>
      </c>
      <c r="AE172" s="402">
        <v>515</v>
      </c>
      <c r="AF172" s="402">
        <v>625</v>
      </c>
      <c r="AG172" s="402">
        <v>625</v>
      </c>
      <c r="AH172" s="402">
        <v>57</v>
      </c>
      <c r="AI172" s="448"/>
      <c r="AJ172" s="448"/>
      <c r="AK172" s="448"/>
      <c r="AL172" s="448"/>
      <c r="AM172" s="400"/>
      <c r="AN172" s="400"/>
      <c r="AO172" s="400"/>
      <c r="AP172" s="400"/>
    </row>
    <row r="173" spans="1:42" ht="15">
      <c r="A173" s="394" t="s">
        <v>821</v>
      </c>
      <c r="B173" s="401">
        <v>114.3</v>
      </c>
      <c r="C173" s="424">
        <v>6.88</v>
      </c>
      <c r="D173" s="394" t="s">
        <v>822</v>
      </c>
      <c r="E173" s="421">
        <v>42340</v>
      </c>
      <c r="F173" s="395" t="s">
        <v>98</v>
      </c>
      <c r="G173" s="396">
        <v>783</v>
      </c>
      <c r="H173" s="397">
        <v>12751</v>
      </c>
      <c r="I173" s="397">
        <v>1678902</v>
      </c>
      <c r="J173" s="397"/>
      <c r="K173" s="397">
        <v>49</v>
      </c>
      <c r="L173" s="398">
        <v>5</v>
      </c>
      <c r="M173" s="396">
        <v>303</v>
      </c>
      <c r="N173" s="399"/>
      <c r="O173" s="400"/>
      <c r="P173" s="400"/>
      <c r="Q173" s="400"/>
      <c r="R173" s="400">
        <v>96.9</v>
      </c>
      <c r="S173" s="400">
        <v>110.6</v>
      </c>
      <c r="T173" s="400"/>
      <c r="U173" s="400"/>
      <c r="V173" s="400"/>
      <c r="W173" s="400"/>
      <c r="X173" s="426">
        <v>860</v>
      </c>
      <c r="Y173" s="427">
        <v>760</v>
      </c>
      <c r="Z173" s="427">
        <v>920</v>
      </c>
      <c r="AA173" s="427">
        <v>57</v>
      </c>
      <c r="AB173" s="427">
        <v>0.32</v>
      </c>
      <c r="AC173" s="427">
        <v>1000</v>
      </c>
      <c r="AD173" s="402">
        <v>615</v>
      </c>
      <c r="AE173" s="402">
        <v>515</v>
      </c>
      <c r="AF173" s="402">
        <v>625</v>
      </c>
      <c r="AG173" s="402">
        <v>625</v>
      </c>
      <c r="AH173" s="402">
        <v>57</v>
      </c>
      <c r="AI173" s="400"/>
      <c r="AJ173" s="400"/>
      <c r="AK173" s="400"/>
      <c r="AL173" s="400"/>
      <c r="AM173" s="400"/>
      <c r="AN173" s="400"/>
      <c r="AO173" s="400"/>
      <c r="AP173" s="400"/>
    </row>
    <row r="174" spans="1:42" ht="15">
      <c r="A174" s="394" t="s">
        <v>821</v>
      </c>
      <c r="B174" s="401">
        <v>114.3</v>
      </c>
      <c r="C174" s="424">
        <v>6.88</v>
      </c>
      <c r="D174" s="394" t="s">
        <v>822</v>
      </c>
      <c r="E174" s="421">
        <v>42341</v>
      </c>
      <c r="F174" s="395" t="s">
        <v>98</v>
      </c>
      <c r="G174" s="396">
        <v>783</v>
      </c>
      <c r="H174" s="397">
        <v>12751</v>
      </c>
      <c r="I174" s="397">
        <v>1678902</v>
      </c>
      <c r="J174" s="397"/>
      <c r="K174" s="397">
        <v>49</v>
      </c>
      <c r="L174" s="398">
        <v>5</v>
      </c>
      <c r="M174" s="445">
        <v>303</v>
      </c>
      <c r="N174" s="447"/>
      <c r="O174" s="448"/>
      <c r="P174" s="448"/>
      <c r="Q174" s="448"/>
      <c r="R174" s="448">
        <v>94.5</v>
      </c>
      <c r="S174" s="448">
        <v>103.6</v>
      </c>
      <c r="T174" s="400"/>
      <c r="U174" s="400"/>
      <c r="V174" s="400"/>
      <c r="W174" s="400"/>
      <c r="X174" s="426">
        <v>860</v>
      </c>
      <c r="Y174" s="427">
        <v>760</v>
      </c>
      <c r="Z174" s="427">
        <v>920</v>
      </c>
      <c r="AA174" s="427">
        <v>57</v>
      </c>
      <c r="AB174" s="427">
        <v>0.32</v>
      </c>
      <c r="AC174" s="427">
        <v>1000</v>
      </c>
      <c r="AD174" s="402">
        <v>615</v>
      </c>
      <c r="AE174" s="402">
        <v>515</v>
      </c>
      <c r="AF174" s="402">
        <v>625</v>
      </c>
      <c r="AG174" s="402">
        <v>625</v>
      </c>
      <c r="AH174" s="402">
        <v>57</v>
      </c>
      <c r="AI174" s="448"/>
      <c r="AJ174" s="448"/>
      <c r="AK174" s="448"/>
      <c r="AL174" s="448"/>
      <c r="AM174" s="400"/>
      <c r="AN174" s="400"/>
      <c r="AO174" s="400"/>
      <c r="AP174" s="400"/>
    </row>
    <row r="175" spans="1:42" ht="15">
      <c r="A175" s="394" t="s">
        <v>821</v>
      </c>
      <c r="B175" s="401">
        <v>114.3</v>
      </c>
      <c r="C175" s="424">
        <v>6.88</v>
      </c>
      <c r="D175" s="394" t="s">
        <v>822</v>
      </c>
      <c r="E175" s="421">
        <v>42341</v>
      </c>
      <c r="F175" s="395" t="s">
        <v>98</v>
      </c>
      <c r="G175" s="396">
        <v>784</v>
      </c>
      <c r="H175" s="397">
        <v>12751</v>
      </c>
      <c r="I175" s="397">
        <v>1678902</v>
      </c>
      <c r="J175" s="397"/>
      <c r="K175" s="397">
        <v>49</v>
      </c>
      <c r="L175" s="398">
        <v>5</v>
      </c>
      <c r="M175" s="396">
        <v>431</v>
      </c>
      <c r="N175" s="399"/>
      <c r="O175" s="400"/>
      <c r="P175" s="400"/>
      <c r="Q175" s="400"/>
      <c r="R175" s="400">
        <v>87.5</v>
      </c>
      <c r="S175" s="400">
        <v>101.4</v>
      </c>
      <c r="T175" s="400"/>
      <c r="U175" s="400"/>
      <c r="V175" s="400"/>
      <c r="W175" s="400"/>
      <c r="X175" s="426">
        <v>860</v>
      </c>
      <c r="Y175" s="427">
        <v>760</v>
      </c>
      <c r="Z175" s="427">
        <v>920</v>
      </c>
      <c r="AA175" s="427">
        <v>57</v>
      </c>
      <c r="AB175" s="427">
        <v>0.32</v>
      </c>
      <c r="AC175" s="427">
        <v>1000</v>
      </c>
      <c r="AD175" s="402">
        <v>615</v>
      </c>
      <c r="AE175" s="402">
        <v>515</v>
      </c>
      <c r="AF175" s="402">
        <v>625</v>
      </c>
      <c r="AG175" s="402">
        <v>625</v>
      </c>
      <c r="AH175" s="402">
        <v>57</v>
      </c>
      <c r="AI175" s="400">
        <v>93.2</v>
      </c>
      <c r="AJ175" s="400">
        <v>106</v>
      </c>
      <c r="AK175" s="400"/>
      <c r="AL175" s="400"/>
      <c r="AM175" s="400"/>
      <c r="AN175" s="400"/>
      <c r="AO175" s="400"/>
      <c r="AP175" s="400"/>
    </row>
    <row r="176" spans="1:42" ht="15">
      <c r="A176" s="394" t="s">
        <v>821</v>
      </c>
      <c r="B176" s="401">
        <v>114.3</v>
      </c>
      <c r="C176" s="424">
        <v>6.88</v>
      </c>
      <c r="D176" s="394" t="s">
        <v>822</v>
      </c>
      <c r="E176" s="421">
        <v>42341</v>
      </c>
      <c r="F176" s="395" t="s">
        <v>98</v>
      </c>
      <c r="G176" s="396">
        <v>784</v>
      </c>
      <c r="H176" s="397">
        <v>12751</v>
      </c>
      <c r="I176" s="397">
        <v>1678902</v>
      </c>
      <c r="J176" s="397"/>
      <c r="K176" s="397">
        <v>49</v>
      </c>
      <c r="L176" s="398">
        <v>5</v>
      </c>
      <c r="M176" s="396">
        <v>507</v>
      </c>
      <c r="N176" s="399"/>
      <c r="O176" s="400"/>
      <c r="P176" s="400"/>
      <c r="Q176" s="400"/>
      <c r="R176" s="400">
        <v>93</v>
      </c>
      <c r="S176" s="400">
        <v>107</v>
      </c>
      <c r="T176" s="400"/>
      <c r="U176" s="400"/>
      <c r="V176" s="400"/>
      <c r="W176" s="400"/>
      <c r="X176" s="426">
        <v>860</v>
      </c>
      <c r="Y176" s="427">
        <v>760</v>
      </c>
      <c r="Z176" s="427">
        <v>920</v>
      </c>
      <c r="AA176" s="427">
        <v>57</v>
      </c>
      <c r="AB176" s="427">
        <v>0.32</v>
      </c>
      <c r="AC176" s="427">
        <v>1000</v>
      </c>
      <c r="AD176" s="402">
        <v>615</v>
      </c>
      <c r="AE176" s="402">
        <v>515</v>
      </c>
      <c r="AF176" s="402">
        <v>625</v>
      </c>
      <c r="AG176" s="402">
        <v>625</v>
      </c>
      <c r="AH176" s="402">
        <v>57</v>
      </c>
      <c r="AI176" s="400">
        <v>102.2</v>
      </c>
      <c r="AJ176" s="400">
        <v>113.7</v>
      </c>
      <c r="AK176" s="400"/>
      <c r="AL176" s="400"/>
      <c r="AM176" s="400"/>
      <c r="AN176" s="400"/>
      <c r="AO176" s="400"/>
      <c r="AP176" s="400"/>
    </row>
    <row r="177" spans="1:42" ht="15">
      <c r="A177" s="394" t="s">
        <v>821</v>
      </c>
      <c r="B177" s="401">
        <v>114.3</v>
      </c>
      <c r="C177" s="424">
        <v>6.88</v>
      </c>
      <c r="D177" s="394" t="s">
        <v>822</v>
      </c>
      <c r="E177" s="421">
        <v>42341</v>
      </c>
      <c r="F177" s="395" t="s">
        <v>98</v>
      </c>
      <c r="G177" s="396">
        <v>784</v>
      </c>
      <c r="H177" s="397">
        <v>12751</v>
      </c>
      <c r="I177" s="397">
        <v>1678902</v>
      </c>
      <c r="J177" s="397"/>
      <c r="K177" s="397">
        <v>49</v>
      </c>
      <c r="L177" s="398">
        <v>5</v>
      </c>
      <c r="M177" s="396">
        <v>608</v>
      </c>
      <c r="N177" s="399"/>
      <c r="O177" s="400"/>
      <c r="P177" s="400"/>
      <c r="Q177" s="400"/>
      <c r="R177" s="400">
        <v>92.4</v>
      </c>
      <c r="S177" s="400">
        <v>106.6</v>
      </c>
      <c r="T177" s="400"/>
      <c r="U177" s="400"/>
      <c r="V177" s="400"/>
      <c r="W177" s="400"/>
      <c r="X177" s="426">
        <v>860</v>
      </c>
      <c r="Y177" s="427">
        <v>760</v>
      </c>
      <c r="Z177" s="427">
        <v>920</v>
      </c>
      <c r="AA177" s="427">
        <v>57</v>
      </c>
      <c r="AB177" s="427">
        <v>0.32</v>
      </c>
      <c r="AC177" s="427">
        <v>1000</v>
      </c>
      <c r="AD177" s="402">
        <v>615</v>
      </c>
      <c r="AE177" s="402">
        <v>515</v>
      </c>
      <c r="AF177" s="402">
        <v>625</v>
      </c>
      <c r="AG177" s="402">
        <v>625</v>
      </c>
      <c r="AH177" s="402">
        <v>57</v>
      </c>
      <c r="AI177" s="400"/>
      <c r="AJ177" s="400"/>
      <c r="AK177" s="400"/>
      <c r="AL177" s="400"/>
      <c r="AM177" s="400"/>
      <c r="AN177" s="400"/>
      <c r="AO177" s="400"/>
      <c r="AP177" s="400"/>
    </row>
    <row r="178" spans="1:42" ht="15">
      <c r="A178" s="394" t="s">
        <v>821</v>
      </c>
      <c r="B178" s="401">
        <v>114.3</v>
      </c>
      <c r="C178" s="424">
        <v>6.88</v>
      </c>
      <c r="D178" s="394" t="s">
        <v>822</v>
      </c>
      <c r="E178" s="421">
        <v>42341</v>
      </c>
      <c r="F178" s="395" t="s">
        <v>98</v>
      </c>
      <c r="G178" s="396">
        <v>784</v>
      </c>
      <c r="H178" s="397">
        <v>12751</v>
      </c>
      <c r="I178" s="397">
        <v>1678902</v>
      </c>
      <c r="J178" s="397"/>
      <c r="K178" s="397">
        <v>49</v>
      </c>
      <c r="L178" s="398">
        <v>5</v>
      </c>
      <c r="M178" s="445">
        <v>608</v>
      </c>
      <c r="N178" s="447"/>
      <c r="O178" s="448"/>
      <c r="P178" s="448"/>
      <c r="Q178" s="448"/>
      <c r="R178" s="448">
        <v>92.1</v>
      </c>
      <c r="S178" s="448">
        <v>102.9</v>
      </c>
      <c r="T178" s="400"/>
      <c r="U178" s="400"/>
      <c r="V178" s="400"/>
      <c r="W178" s="400"/>
      <c r="X178" s="426">
        <v>860</v>
      </c>
      <c r="Y178" s="427">
        <v>760</v>
      </c>
      <c r="Z178" s="427">
        <v>920</v>
      </c>
      <c r="AA178" s="427">
        <v>57</v>
      </c>
      <c r="AB178" s="427">
        <v>0.32</v>
      </c>
      <c r="AC178" s="427">
        <v>1000</v>
      </c>
      <c r="AD178" s="402">
        <v>615</v>
      </c>
      <c r="AE178" s="402">
        <v>515</v>
      </c>
      <c r="AF178" s="402">
        <v>625</v>
      </c>
      <c r="AG178" s="402">
        <v>625</v>
      </c>
      <c r="AH178" s="402">
        <v>57</v>
      </c>
      <c r="AI178" s="448"/>
      <c r="AJ178" s="448"/>
      <c r="AK178" s="448"/>
      <c r="AL178" s="448"/>
      <c r="AM178" s="400"/>
      <c r="AN178" s="400"/>
      <c r="AO178" s="400"/>
      <c r="AP178" s="400"/>
    </row>
    <row r="179" spans="1:42" ht="15">
      <c r="A179" s="394" t="s">
        <v>821</v>
      </c>
      <c r="B179" s="401">
        <v>114.3</v>
      </c>
      <c r="C179" s="424">
        <v>6.88</v>
      </c>
      <c r="D179" s="394" t="s">
        <v>822</v>
      </c>
      <c r="E179" s="421">
        <v>42341</v>
      </c>
      <c r="F179" s="395" t="s">
        <v>98</v>
      </c>
      <c r="G179" s="396">
        <v>785</v>
      </c>
      <c r="H179" s="397">
        <v>12749</v>
      </c>
      <c r="I179" s="397">
        <v>1678902</v>
      </c>
      <c r="J179" s="397"/>
      <c r="K179" s="397">
        <v>49</v>
      </c>
      <c r="L179" s="396">
        <v>4.6900000000000004</v>
      </c>
      <c r="M179" s="445">
        <v>103</v>
      </c>
      <c r="N179" s="447"/>
      <c r="O179" s="448"/>
      <c r="P179" s="448"/>
      <c r="Q179" s="448"/>
      <c r="R179" s="448">
        <v>93.4</v>
      </c>
      <c r="S179" s="448">
        <v>107.9</v>
      </c>
      <c r="T179" s="400"/>
      <c r="U179" s="400"/>
      <c r="V179" s="400"/>
      <c r="W179" s="400"/>
      <c r="X179" s="426">
        <v>860</v>
      </c>
      <c r="Y179" s="427">
        <v>760</v>
      </c>
      <c r="Z179" s="427">
        <v>920</v>
      </c>
      <c r="AA179" s="427">
        <v>57</v>
      </c>
      <c r="AB179" s="427">
        <v>0.32</v>
      </c>
      <c r="AC179" s="427">
        <v>1000</v>
      </c>
      <c r="AD179" s="402">
        <v>610</v>
      </c>
      <c r="AE179" s="402">
        <v>510</v>
      </c>
      <c r="AF179" s="402">
        <v>620</v>
      </c>
      <c r="AG179" s="402">
        <v>620</v>
      </c>
      <c r="AH179" s="402">
        <v>57</v>
      </c>
      <c r="AI179" s="448"/>
      <c r="AJ179" s="448"/>
      <c r="AK179" s="448"/>
      <c r="AL179" s="448"/>
      <c r="AM179" s="400"/>
      <c r="AN179" s="400"/>
      <c r="AO179" s="400"/>
      <c r="AP179" s="400"/>
    </row>
    <row r="180" spans="1:42" ht="15">
      <c r="A180" s="394" t="s">
        <v>821</v>
      </c>
      <c r="B180" s="401">
        <v>114.3</v>
      </c>
      <c r="C180" s="424">
        <v>6.88</v>
      </c>
      <c r="D180" s="394" t="s">
        <v>822</v>
      </c>
      <c r="E180" s="421">
        <v>42341</v>
      </c>
      <c r="F180" s="395" t="s">
        <v>98</v>
      </c>
      <c r="G180" s="396">
        <v>785</v>
      </c>
      <c r="H180" s="397">
        <v>12749</v>
      </c>
      <c r="I180" s="397">
        <v>1678902</v>
      </c>
      <c r="J180" s="397"/>
      <c r="K180" s="397">
        <v>49</v>
      </c>
      <c r="L180" s="396">
        <v>4.6900000000000004</v>
      </c>
      <c r="M180" s="396">
        <v>204</v>
      </c>
      <c r="N180" s="399"/>
      <c r="O180" s="400"/>
      <c r="P180" s="400"/>
      <c r="Q180" s="400"/>
      <c r="R180" s="400">
        <v>95.1</v>
      </c>
      <c r="S180" s="400">
        <v>109.1</v>
      </c>
      <c r="T180" s="400"/>
      <c r="U180" s="400"/>
      <c r="V180" s="400"/>
      <c r="W180" s="400"/>
      <c r="X180" s="426">
        <v>860</v>
      </c>
      <c r="Y180" s="427">
        <v>760</v>
      </c>
      <c r="Z180" s="427">
        <v>920</v>
      </c>
      <c r="AA180" s="427">
        <v>57</v>
      </c>
      <c r="AB180" s="427">
        <v>0.32</v>
      </c>
      <c r="AC180" s="427">
        <v>1000</v>
      </c>
      <c r="AD180" s="402">
        <v>610</v>
      </c>
      <c r="AE180" s="402">
        <v>510</v>
      </c>
      <c r="AF180" s="402">
        <v>620</v>
      </c>
      <c r="AG180" s="402">
        <v>620</v>
      </c>
      <c r="AH180" s="402">
        <v>57</v>
      </c>
      <c r="AI180" s="400"/>
      <c r="AJ180" s="400"/>
      <c r="AK180" s="400"/>
      <c r="AL180" s="400"/>
      <c r="AM180" s="400"/>
      <c r="AN180" s="400"/>
      <c r="AO180" s="400"/>
      <c r="AP180" s="400"/>
    </row>
    <row r="181" spans="1:42" ht="15">
      <c r="A181" s="394" t="s">
        <v>821</v>
      </c>
      <c r="B181" s="401">
        <v>114.3</v>
      </c>
      <c r="C181" s="424">
        <v>6.88</v>
      </c>
      <c r="D181" s="394" t="s">
        <v>822</v>
      </c>
      <c r="E181" s="421">
        <v>42341</v>
      </c>
      <c r="F181" s="395" t="s">
        <v>98</v>
      </c>
      <c r="G181" s="396">
        <v>785</v>
      </c>
      <c r="H181" s="397">
        <v>12749</v>
      </c>
      <c r="I181" s="397">
        <v>1678902</v>
      </c>
      <c r="J181" s="397"/>
      <c r="K181" s="397">
        <v>49</v>
      </c>
      <c r="L181" s="396">
        <v>4.6900000000000004</v>
      </c>
      <c r="M181" s="445">
        <v>204</v>
      </c>
      <c r="N181" s="447"/>
      <c r="O181" s="448"/>
      <c r="P181" s="448"/>
      <c r="Q181" s="448"/>
      <c r="R181" s="448">
        <v>91.4</v>
      </c>
      <c r="S181" s="448">
        <v>103.7</v>
      </c>
      <c r="T181" s="400"/>
      <c r="U181" s="400"/>
      <c r="V181" s="400"/>
      <c r="W181" s="400"/>
      <c r="X181" s="426">
        <v>860</v>
      </c>
      <c r="Y181" s="427">
        <v>760</v>
      </c>
      <c r="Z181" s="427">
        <v>920</v>
      </c>
      <c r="AA181" s="427">
        <v>57</v>
      </c>
      <c r="AB181" s="427">
        <v>0.32</v>
      </c>
      <c r="AC181" s="427">
        <v>1000</v>
      </c>
      <c r="AD181" s="402">
        <v>610</v>
      </c>
      <c r="AE181" s="402">
        <v>510</v>
      </c>
      <c r="AF181" s="402">
        <v>620</v>
      </c>
      <c r="AG181" s="402">
        <v>620</v>
      </c>
      <c r="AH181" s="402">
        <v>57</v>
      </c>
      <c r="AI181" s="448"/>
      <c r="AJ181" s="448"/>
      <c r="AK181" s="448"/>
      <c r="AL181" s="448"/>
      <c r="AM181" s="400"/>
      <c r="AN181" s="400"/>
      <c r="AO181" s="400"/>
      <c r="AP181" s="400"/>
    </row>
    <row r="182" spans="1:42" ht="15">
      <c r="A182" s="394" t="s">
        <v>821</v>
      </c>
      <c r="B182" s="401">
        <v>114.3</v>
      </c>
      <c r="C182" s="424">
        <v>6.88</v>
      </c>
      <c r="D182" s="394" t="s">
        <v>822</v>
      </c>
      <c r="E182" s="421">
        <v>42341</v>
      </c>
      <c r="F182" s="395" t="s">
        <v>98</v>
      </c>
      <c r="G182" s="396">
        <v>785</v>
      </c>
      <c r="H182" s="397">
        <v>12749</v>
      </c>
      <c r="I182" s="397">
        <v>1678902</v>
      </c>
      <c r="J182" s="397"/>
      <c r="K182" s="397">
        <v>49</v>
      </c>
      <c r="L182" s="396">
        <v>4.6900000000000004</v>
      </c>
      <c r="M182" s="445">
        <v>312</v>
      </c>
      <c r="N182" s="447"/>
      <c r="O182" s="448"/>
      <c r="P182" s="448"/>
      <c r="Q182" s="448"/>
      <c r="R182" s="448">
        <v>94.2</v>
      </c>
      <c r="S182" s="448">
        <v>107.7</v>
      </c>
      <c r="T182" s="400"/>
      <c r="U182" s="400"/>
      <c r="V182" s="400"/>
      <c r="W182" s="400"/>
      <c r="X182" s="426">
        <v>860</v>
      </c>
      <c r="Y182" s="427">
        <v>760</v>
      </c>
      <c r="Z182" s="427">
        <v>920</v>
      </c>
      <c r="AA182" s="427">
        <v>57</v>
      </c>
      <c r="AB182" s="427">
        <v>0.32</v>
      </c>
      <c r="AC182" s="427">
        <v>1000</v>
      </c>
      <c r="AD182" s="402">
        <v>610</v>
      </c>
      <c r="AE182" s="402">
        <v>510</v>
      </c>
      <c r="AF182" s="402">
        <v>620</v>
      </c>
      <c r="AG182" s="402">
        <v>620</v>
      </c>
      <c r="AH182" s="402">
        <v>57</v>
      </c>
      <c r="AI182" s="448"/>
      <c r="AJ182" s="448"/>
      <c r="AK182" s="448"/>
      <c r="AL182" s="448"/>
      <c r="AM182" s="400"/>
      <c r="AN182" s="400"/>
      <c r="AO182" s="400"/>
      <c r="AP182" s="400"/>
    </row>
    <row r="183" spans="1:42" ht="15">
      <c r="A183" s="394" t="s">
        <v>821</v>
      </c>
      <c r="B183" s="401">
        <v>114.3</v>
      </c>
      <c r="C183" s="424">
        <v>6.88</v>
      </c>
      <c r="D183" s="394" t="s">
        <v>822</v>
      </c>
      <c r="E183" s="421">
        <v>42342</v>
      </c>
      <c r="F183" s="395" t="s">
        <v>98</v>
      </c>
      <c r="G183" s="396">
        <v>785</v>
      </c>
      <c r="H183" s="397">
        <v>12749</v>
      </c>
      <c r="I183" s="397">
        <v>1678902</v>
      </c>
      <c r="J183" s="397"/>
      <c r="K183" s="397">
        <v>49</v>
      </c>
      <c r="L183" s="396">
        <v>4.6900000000000004</v>
      </c>
      <c r="M183" s="396">
        <v>407</v>
      </c>
      <c r="N183" s="399"/>
      <c r="O183" s="400"/>
      <c r="P183" s="400"/>
      <c r="Q183" s="400"/>
      <c r="R183" s="400">
        <v>94.2</v>
      </c>
      <c r="S183" s="400">
        <v>109.5</v>
      </c>
      <c r="T183" s="400"/>
      <c r="U183" s="400"/>
      <c r="V183" s="400"/>
      <c r="W183" s="400"/>
      <c r="X183" s="426">
        <v>860</v>
      </c>
      <c r="Y183" s="427">
        <v>760</v>
      </c>
      <c r="Z183" s="427">
        <v>920</v>
      </c>
      <c r="AA183" s="427">
        <v>57</v>
      </c>
      <c r="AB183" s="427">
        <v>0.32</v>
      </c>
      <c r="AC183" s="427">
        <v>1000</v>
      </c>
      <c r="AD183" s="402">
        <v>610</v>
      </c>
      <c r="AE183" s="402">
        <v>510</v>
      </c>
      <c r="AF183" s="402">
        <v>620</v>
      </c>
      <c r="AG183" s="402">
        <v>620</v>
      </c>
      <c r="AH183" s="402">
        <v>57</v>
      </c>
      <c r="AI183" s="400"/>
      <c r="AJ183" s="400"/>
      <c r="AK183" s="400"/>
      <c r="AL183" s="400"/>
      <c r="AM183" s="400"/>
      <c r="AN183" s="400"/>
      <c r="AO183" s="400"/>
      <c r="AP183" s="400"/>
    </row>
    <row r="184" spans="1:42" ht="15">
      <c r="A184" s="394" t="s">
        <v>821</v>
      </c>
      <c r="B184" s="401">
        <v>114.3</v>
      </c>
      <c r="C184" s="424">
        <v>6.88</v>
      </c>
      <c r="D184" s="394" t="s">
        <v>822</v>
      </c>
      <c r="E184" s="421">
        <v>42344</v>
      </c>
      <c r="F184" s="395" t="s">
        <v>98</v>
      </c>
      <c r="G184" s="396">
        <v>786</v>
      </c>
      <c r="H184" s="397">
        <v>12749</v>
      </c>
      <c r="I184" s="397">
        <v>1678902</v>
      </c>
      <c r="J184" s="397"/>
      <c r="K184" s="397">
        <v>49</v>
      </c>
      <c r="L184" s="396">
        <v>4.6900000000000004</v>
      </c>
      <c r="M184" s="396">
        <v>512</v>
      </c>
      <c r="N184" s="399">
        <v>97.7</v>
      </c>
      <c r="O184" s="400">
        <v>110.2</v>
      </c>
      <c r="P184" s="400"/>
      <c r="Q184" s="400"/>
      <c r="R184" s="400">
        <v>94.8</v>
      </c>
      <c r="S184" s="400">
        <v>108.9</v>
      </c>
      <c r="T184" s="400"/>
      <c r="U184" s="400"/>
      <c r="V184" s="400"/>
      <c r="W184" s="400"/>
      <c r="X184" s="426">
        <v>860</v>
      </c>
      <c r="Y184" s="427">
        <v>760</v>
      </c>
      <c r="Z184" s="427">
        <v>920</v>
      </c>
      <c r="AA184" s="427">
        <v>57</v>
      </c>
      <c r="AB184" s="427">
        <v>0.32</v>
      </c>
      <c r="AC184" s="427">
        <v>1000</v>
      </c>
      <c r="AD184" s="402">
        <v>610</v>
      </c>
      <c r="AE184" s="402">
        <v>510</v>
      </c>
      <c r="AF184" s="402">
        <v>620</v>
      </c>
      <c r="AG184" s="402">
        <v>620</v>
      </c>
      <c r="AH184" s="402">
        <v>57</v>
      </c>
      <c r="AI184" s="400">
        <v>102.2</v>
      </c>
      <c r="AJ184" s="400">
        <v>114.4</v>
      </c>
      <c r="AK184" s="400"/>
      <c r="AL184" s="400"/>
      <c r="AM184" s="400"/>
      <c r="AN184" s="400"/>
      <c r="AO184" s="400"/>
      <c r="AP184" s="400"/>
    </row>
    <row r="185" spans="1:42" ht="15">
      <c r="A185" s="394" t="s">
        <v>821</v>
      </c>
      <c r="B185" s="401">
        <v>114.3</v>
      </c>
      <c r="C185" s="424">
        <v>6.88</v>
      </c>
      <c r="D185" s="394" t="s">
        <v>822</v>
      </c>
      <c r="E185" s="421">
        <v>42344</v>
      </c>
      <c r="F185" s="395" t="s">
        <v>98</v>
      </c>
      <c r="G185" s="396">
        <v>786</v>
      </c>
      <c r="H185" s="397">
        <v>12749</v>
      </c>
      <c r="I185" s="397">
        <v>1678902</v>
      </c>
      <c r="J185" s="397"/>
      <c r="K185" s="397">
        <v>49</v>
      </c>
      <c r="L185" s="396">
        <v>4.6900000000000004</v>
      </c>
      <c r="M185" s="445">
        <v>512</v>
      </c>
      <c r="N185" s="447"/>
      <c r="O185" s="448"/>
      <c r="P185" s="448"/>
      <c r="Q185" s="448"/>
      <c r="R185" s="448">
        <v>87.8</v>
      </c>
      <c r="S185" s="448">
        <v>103.2</v>
      </c>
      <c r="T185" s="400"/>
      <c r="U185" s="400"/>
      <c r="V185" s="400"/>
      <c r="W185" s="400"/>
      <c r="X185" s="426">
        <v>860</v>
      </c>
      <c r="Y185" s="427">
        <v>760</v>
      </c>
      <c r="Z185" s="427">
        <v>920</v>
      </c>
      <c r="AA185" s="427">
        <v>57</v>
      </c>
      <c r="AB185" s="427">
        <v>0.32</v>
      </c>
      <c r="AC185" s="427">
        <v>1000</v>
      </c>
      <c r="AD185" s="402">
        <v>610</v>
      </c>
      <c r="AE185" s="402">
        <v>510</v>
      </c>
      <c r="AF185" s="402">
        <v>620</v>
      </c>
      <c r="AG185" s="402">
        <v>620</v>
      </c>
      <c r="AH185" s="402">
        <v>57</v>
      </c>
      <c r="AI185" s="448"/>
      <c r="AJ185" s="448"/>
      <c r="AK185" s="448"/>
      <c r="AL185" s="448"/>
      <c r="AM185" s="400"/>
      <c r="AN185" s="400"/>
      <c r="AO185" s="400"/>
      <c r="AP185" s="400"/>
    </row>
    <row r="186" spans="1:42" ht="15">
      <c r="A186" s="394" t="s">
        <v>821</v>
      </c>
      <c r="B186" s="401">
        <v>114.3</v>
      </c>
      <c r="C186" s="424">
        <v>6.88</v>
      </c>
      <c r="D186" s="394" t="s">
        <v>822</v>
      </c>
      <c r="E186" s="421">
        <v>42344</v>
      </c>
      <c r="F186" s="395" t="s">
        <v>98</v>
      </c>
      <c r="G186" s="396">
        <v>786</v>
      </c>
      <c r="H186" s="397">
        <v>12749</v>
      </c>
      <c r="I186" s="397">
        <v>1678902</v>
      </c>
      <c r="J186" s="397"/>
      <c r="K186" s="397">
        <v>49</v>
      </c>
      <c r="L186" s="396">
        <v>4.6900000000000004</v>
      </c>
      <c r="M186" s="396">
        <v>604</v>
      </c>
      <c r="N186" s="399"/>
      <c r="O186" s="400"/>
      <c r="P186" s="400"/>
      <c r="Q186" s="400"/>
      <c r="R186" s="400">
        <v>103.3</v>
      </c>
      <c r="S186" s="400">
        <v>118.8</v>
      </c>
      <c r="T186" s="400"/>
      <c r="U186" s="400"/>
      <c r="V186" s="400"/>
      <c r="W186" s="400"/>
      <c r="X186" s="426">
        <v>860</v>
      </c>
      <c r="Y186" s="427">
        <v>760</v>
      </c>
      <c r="Z186" s="427">
        <v>920</v>
      </c>
      <c r="AA186" s="427">
        <v>57</v>
      </c>
      <c r="AB186" s="427">
        <v>0.32</v>
      </c>
      <c r="AC186" s="427">
        <v>1000</v>
      </c>
      <c r="AD186" s="402">
        <v>610</v>
      </c>
      <c r="AE186" s="402">
        <v>510</v>
      </c>
      <c r="AF186" s="402">
        <v>620</v>
      </c>
      <c r="AG186" s="402">
        <v>620</v>
      </c>
      <c r="AH186" s="402">
        <v>57</v>
      </c>
      <c r="AI186" s="400"/>
      <c r="AJ186" s="400"/>
      <c r="AK186" s="400"/>
      <c r="AL186" s="400"/>
      <c r="AM186" s="400"/>
      <c r="AN186" s="400"/>
      <c r="AO186" s="400"/>
      <c r="AP186" s="400"/>
    </row>
    <row r="187" spans="1:42" ht="15">
      <c r="A187" s="394" t="s">
        <v>821</v>
      </c>
      <c r="B187" s="401">
        <v>114.3</v>
      </c>
      <c r="C187" s="424">
        <v>6.88</v>
      </c>
      <c r="D187" s="394" t="s">
        <v>822</v>
      </c>
      <c r="E187" s="421">
        <v>42344</v>
      </c>
      <c r="F187" s="395" t="s">
        <v>98</v>
      </c>
      <c r="G187" s="396">
        <v>786</v>
      </c>
      <c r="H187" s="397">
        <v>12749</v>
      </c>
      <c r="I187" s="397">
        <v>1678902</v>
      </c>
      <c r="J187" s="397"/>
      <c r="K187" s="397">
        <v>49</v>
      </c>
      <c r="L187" s="396">
        <v>4.6900000000000004</v>
      </c>
      <c r="M187" s="445">
        <v>604</v>
      </c>
      <c r="N187" s="447"/>
      <c r="O187" s="448"/>
      <c r="P187" s="448"/>
      <c r="Q187" s="448"/>
      <c r="R187" s="448">
        <v>94.7</v>
      </c>
      <c r="S187" s="448">
        <v>100.7</v>
      </c>
      <c r="T187" s="400"/>
      <c r="U187" s="400"/>
      <c r="V187" s="400"/>
      <c r="W187" s="400"/>
      <c r="X187" s="426">
        <v>860</v>
      </c>
      <c r="Y187" s="427">
        <v>760</v>
      </c>
      <c r="Z187" s="427">
        <v>920</v>
      </c>
      <c r="AA187" s="427">
        <v>57</v>
      </c>
      <c r="AB187" s="427">
        <v>0.32</v>
      </c>
      <c r="AC187" s="427">
        <v>1000</v>
      </c>
      <c r="AD187" s="402">
        <v>610</v>
      </c>
      <c r="AE187" s="402">
        <v>510</v>
      </c>
      <c r="AF187" s="402">
        <v>620</v>
      </c>
      <c r="AG187" s="402">
        <v>620</v>
      </c>
      <c r="AH187" s="402">
        <v>57</v>
      </c>
      <c r="AI187" s="448"/>
      <c r="AJ187" s="448"/>
      <c r="AK187" s="448"/>
      <c r="AL187" s="448"/>
      <c r="AM187" s="400"/>
      <c r="AN187" s="400"/>
      <c r="AO187" s="400"/>
      <c r="AP187" s="400"/>
    </row>
    <row r="188" spans="1:42" ht="15">
      <c r="A188" s="394" t="s">
        <v>821</v>
      </c>
      <c r="B188" s="401">
        <v>114.3</v>
      </c>
      <c r="C188" s="424">
        <v>6.88</v>
      </c>
      <c r="D188" s="394" t="s">
        <v>822</v>
      </c>
      <c r="E188" s="421">
        <v>42344</v>
      </c>
      <c r="F188" s="395" t="s">
        <v>98</v>
      </c>
      <c r="G188" s="396">
        <v>786</v>
      </c>
      <c r="H188" s="397">
        <v>12749</v>
      </c>
      <c r="I188" s="397">
        <v>1678902</v>
      </c>
      <c r="J188" s="397"/>
      <c r="K188" s="397">
        <v>49</v>
      </c>
      <c r="L188" s="396">
        <v>4.6900000000000004</v>
      </c>
      <c r="M188" s="445">
        <v>717</v>
      </c>
      <c r="N188" s="447"/>
      <c r="O188" s="448"/>
      <c r="P188" s="448"/>
      <c r="Q188" s="448"/>
      <c r="R188" s="448">
        <v>93.4</v>
      </c>
      <c r="S188" s="448">
        <v>102.9</v>
      </c>
      <c r="T188" s="400"/>
      <c r="U188" s="400"/>
      <c r="V188" s="400"/>
      <c r="W188" s="400"/>
      <c r="X188" s="426">
        <v>860</v>
      </c>
      <c r="Y188" s="427">
        <v>760</v>
      </c>
      <c r="Z188" s="427">
        <v>920</v>
      </c>
      <c r="AA188" s="427">
        <v>57</v>
      </c>
      <c r="AB188" s="427">
        <v>0.32</v>
      </c>
      <c r="AC188" s="427">
        <v>1000</v>
      </c>
      <c r="AD188" s="402">
        <v>610</v>
      </c>
      <c r="AE188" s="402">
        <v>510</v>
      </c>
      <c r="AF188" s="402">
        <v>620</v>
      </c>
      <c r="AG188" s="402">
        <v>620</v>
      </c>
      <c r="AH188" s="402">
        <v>57</v>
      </c>
      <c r="AI188" s="448"/>
      <c r="AJ188" s="448"/>
      <c r="AK188" s="448"/>
      <c r="AL188" s="448"/>
      <c r="AM188" s="400"/>
      <c r="AN188" s="400"/>
      <c r="AO188" s="400"/>
      <c r="AP188" s="400"/>
    </row>
    <row r="189" spans="1:42" ht="15">
      <c r="A189" s="394" t="s">
        <v>821</v>
      </c>
      <c r="B189" s="401">
        <v>114.3</v>
      </c>
      <c r="C189" s="424">
        <v>6.88</v>
      </c>
      <c r="D189" s="394" t="s">
        <v>822</v>
      </c>
      <c r="E189" s="421">
        <v>42344</v>
      </c>
      <c r="F189" s="395" t="s">
        <v>98</v>
      </c>
      <c r="G189" s="396">
        <v>786</v>
      </c>
      <c r="H189" s="397">
        <v>12749</v>
      </c>
      <c r="I189" s="397">
        <v>1678902</v>
      </c>
      <c r="J189" s="397"/>
      <c r="K189" s="397">
        <v>49</v>
      </c>
      <c r="L189" s="396">
        <v>4.6900000000000004</v>
      </c>
      <c r="M189" s="445">
        <v>808</v>
      </c>
      <c r="N189" s="447"/>
      <c r="O189" s="448"/>
      <c r="P189" s="448"/>
      <c r="Q189" s="448"/>
      <c r="R189" s="448">
        <v>90</v>
      </c>
      <c r="S189" s="448">
        <v>101.6</v>
      </c>
      <c r="T189" s="400"/>
      <c r="U189" s="400"/>
      <c r="V189" s="400"/>
      <c r="W189" s="400"/>
      <c r="X189" s="426">
        <v>860</v>
      </c>
      <c r="Y189" s="427">
        <v>760</v>
      </c>
      <c r="Z189" s="427">
        <v>920</v>
      </c>
      <c r="AA189" s="427">
        <v>57</v>
      </c>
      <c r="AB189" s="427">
        <v>0.32</v>
      </c>
      <c r="AC189" s="427">
        <v>1000</v>
      </c>
      <c r="AD189" s="402">
        <v>610</v>
      </c>
      <c r="AE189" s="402">
        <v>510</v>
      </c>
      <c r="AF189" s="402">
        <v>620</v>
      </c>
      <c r="AG189" s="402">
        <v>620</v>
      </c>
      <c r="AH189" s="402">
        <v>57</v>
      </c>
      <c r="AI189" s="448"/>
      <c r="AJ189" s="448"/>
      <c r="AK189" s="448"/>
      <c r="AL189" s="448"/>
      <c r="AM189" s="400"/>
      <c r="AN189" s="400"/>
      <c r="AO189" s="400"/>
      <c r="AP189" s="400"/>
    </row>
    <row r="190" spans="1:42" ht="15">
      <c r="A190" s="394" t="s">
        <v>821</v>
      </c>
      <c r="B190" s="401">
        <v>114.3</v>
      </c>
      <c r="C190" s="424">
        <v>6.88</v>
      </c>
      <c r="D190" s="394" t="s">
        <v>822</v>
      </c>
      <c r="E190" s="443">
        <v>42352</v>
      </c>
      <c r="F190" s="395" t="s">
        <v>847</v>
      </c>
      <c r="G190" s="445">
        <v>823</v>
      </c>
      <c r="H190" s="446">
        <v>12745</v>
      </c>
      <c r="I190" s="446">
        <v>1678902</v>
      </c>
      <c r="J190" s="446"/>
      <c r="K190" s="446">
        <v>44</v>
      </c>
      <c r="L190" s="445">
        <v>6.37</v>
      </c>
      <c r="M190" s="445">
        <v>682</v>
      </c>
      <c r="N190" s="447">
        <v>97.7</v>
      </c>
      <c r="O190" s="448">
        <v>111.3</v>
      </c>
      <c r="P190" s="448"/>
      <c r="Q190" s="448"/>
      <c r="R190" s="448"/>
      <c r="S190" s="448"/>
      <c r="T190" s="448"/>
      <c r="U190" s="448"/>
      <c r="V190" s="448"/>
      <c r="W190" s="448"/>
      <c r="X190" s="456">
        <v>860</v>
      </c>
      <c r="Y190" s="457">
        <v>760</v>
      </c>
      <c r="Z190" s="457">
        <v>920</v>
      </c>
      <c r="AA190" s="457">
        <v>57</v>
      </c>
      <c r="AB190" s="457">
        <v>0.32</v>
      </c>
      <c r="AC190" s="457">
        <v>1000</v>
      </c>
      <c r="AD190" s="457">
        <v>615</v>
      </c>
      <c r="AE190" s="457">
        <v>515</v>
      </c>
      <c r="AF190" s="457">
        <v>625</v>
      </c>
      <c r="AG190" s="457">
        <v>625</v>
      </c>
      <c r="AH190" s="457">
        <v>57</v>
      </c>
      <c r="AI190" s="448">
        <v>103.9</v>
      </c>
      <c r="AJ190" s="448">
        <v>115.1</v>
      </c>
      <c r="AK190" s="448"/>
      <c r="AL190" s="448"/>
      <c r="AM190" s="448"/>
      <c r="AN190" s="448"/>
      <c r="AO190" s="448"/>
      <c r="AP190" s="448"/>
    </row>
    <row r="191" spans="1:42" ht="15">
      <c r="A191" s="394" t="s">
        <v>821</v>
      </c>
      <c r="B191" s="401">
        <v>114.3</v>
      </c>
      <c r="C191" s="424">
        <v>6.88</v>
      </c>
      <c r="D191" s="394" t="s">
        <v>822</v>
      </c>
      <c r="E191" s="421">
        <v>42352</v>
      </c>
      <c r="F191" s="395" t="s">
        <v>98</v>
      </c>
      <c r="G191" s="396">
        <v>824</v>
      </c>
      <c r="H191" s="397">
        <v>12750</v>
      </c>
      <c r="I191" s="397">
        <v>1678902</v>
      </c>
      <c r="J191" s="397"/>
      <c r="K191" s="397">
        <v>47</v>
      </c>
      <c r="L191" s="396">
        <v>4.3499999999999996</v>
      </c>
      <c r="M191" s="396">
        <v>570</v>
      </c>
      <c r="N191" s="399">
        <v>96.7</v>
      </c>
      <c r="O191" s="400">
        <v>110.3</v>
      </c>
      <c r="P191" s="400"/>
      <c r="Q191" s="400"/>
      <c r="R191" s="400"/>
      <c r="S191" s="400"/>
      <c r="T191" s="400"/>
      <c r="U191" s="400"/>
      <c r="V191" s="400"/>
      <c r="W191" s="400"/>
      <c r="X191" s="426">
        <v>860</v>
      </c>
      <c r="Y191" s="427">
        <v>760</v>
      </c>
      <c r="Z191" s="427">
        <v>920</v>
      </c>
      <c r="AA191" s="427">
        <v>57</v>
      </c>
      <c r="AB191" s="427">
        <v>0.32</v>
      </c>
      <c r="AC191" s="427">
        <v>1000</v>
      </c>
      <c r="AD191" s="402">
        <v>610</v>
      </c>
      <c r="AE191" s="402">
        <v>510</v>
      </c>
      <c r="AF191" s="402">
        <v>620</v>
      </c>
      <c r="AG191" s="402">
        <v>620</v>
      </c>
      <c r="AH191" s="402">
        <v>57</v>
      </c>
      <c r="AI191" s="400">
        <v>99.7</v>
      </c>
      <c r="AJ191" s="400">
        <v>110.2</v>
      </c>
      <c r="AK191" s="400"/>
      <c r="AL191" s="400"/>
      <c r="AM191" s="400"/>
      <c r="AN191" s="400"/>
      <c r="AO191" s="400"/>
      <c r="AP191" s="400"/>
    </row>
    <row r="192" spans="1:42" ht="15">
      <c r="A192" s="394" t="s">
        <v>821</v>
      </c>
      <c r="B192" s="401">
        <v>114.3</v>
      </c>
      <c r="C192" s="424">
        <v>6.88</v>
      </c>
      <c r="D192" s="394" t="s">
        <v>822</v>
      </c>
      <c r="E192" s="421">
        <v>42352</v>
      </c>
      <c r="F192" s="395" t="s">
        <v>98</v>
      </c>
      <c r="G192" s="396">
        <v>824</v>
      </c>
      <c r="H192" s="397">
        <v>12750</v>
      </c>
      <c r="I192" s="397">
        <v>1678902</v>
      </c>
      <c r="J192" s="397"/>
      <c r="K192" s="397">
        <v>47</v>
      </c>
      <c r="L192" s="396">
        <v>4.3499999999999996</v>
      </c>
      <c r="M192" s="396">
        <v>675</v>
      </c>
      <c r="N192" s="399">
        <v>97.8</v>
      </c>
      <c r="O192" s="400">
        <v>110.7</v>
      </c>
      <c r="P192" s="400"/>
      <c r="Q192" s="400"/>
      <c r="R192" s="400"/>
      <c r="S192" s="400"/>
      <c r="T192" s="400"/>
      <c r="U192" s="400"/>
      <c r="V192" s="400"/>
      <c r="W192" s="400"/>
      <c r="X192" s="426">
        <v>860</v>
      </c>
      <c r="Y192" s="427">
        <v>760</v>
      </c>
      <c r="Z192" s="427">
        <v>920</v>
      </c>
      <c r="AA192" s="427">
        <v>57</v>
      </c>
      <c r="AB192" s="427">
        <v>0.32</v>
      </c>
      <c r="AC192" s="427">
        <v>1000</v>
      </c>
      <c r="AD192" s="402">
        <v>610</v>
      </c>
      <c r="AE192" s="402">
        <v>510</v>
      </c>
      <c r="AF192" s="402">
        <v>620</v>
      </c>
      <c r="AG192" s="402">
        <v>620</v>
      </c>
      <c r="AH192" s="402">
        <v>57</v>
      </c>
      <c r="AI192" s="400">
        <v>98.9</v>
      </c>
      <c r="AJ192" s="400">
        <v>110.5</v>
      </c>
      <c r="AK192" s="400"/>
      <c r="AL192" s="400"/>
      <c r="AM192" s="400"/>
      <c r="AN192" s="400"/>
      <c r="AO192" s="400"/>
      <c r="AP192" s="400"/>
    </row>
    <row r="193" spans="1:42" ht="15">
      <c r="A193" s="394" t="s">
        <v>821</v>
      </c>
      <c r="B193" s="401">
        <v>114.3</v>
      </c>
      <c r="C193" s="424">
        <v>6.88</v>
      </c>
      <c r="D193" s="394" t="s">
        <v>822</v>
      </c>
      <c r="E193" s="421">
        <v>42352</v>
      </c>
      <c r="F193" s="395" t="s">
        <v>98</v>
      </c>
      <c r="G193" s="396">
        <v>825</v>
      </c>
      <c r="H193" s="397">
        <v>12752</v>
      </c>
      <c r="I193" s="397">
        <v>1678902</v>
      </c>
      <c r="J193" s="397"/>
      <c r="K193" s="397">
        <v>48</v>
      </c>
      <c r="L193" s="396">
        <v>4.91</v>
      </c>
      <c r="M193" s="396">
        <v>579</v>
      </c>
      <c r="N193" s="399">
        <v>94.7</v>
      </c>
      <c r="O193" s="400">
        <v>110.3</v>
      </c>
      <c r="P193" s="400"/>
      <c r="Q193" s="400"/>
      <c r="R193" s="400"/>
      <c r="S193" s="400"/>
      <c r="T193" s="400"/>
      <c r="U193" s="400"/>
      <c r="V193" s="400"/>
      <c r="W193" s="400"/>
      <c r="X193" s="426">
        <v>860</v>
      </c>
      <c r="Y193" s="427">
        <v>760</v>
      </c>
      <c r="Z193" s="427">
        <v>920</v>
      </c>
      <c r="AA193" s="427">
        <v>57</v>
      </c>
      <c r="AB193" s="427">
        <v>0.32</v>
      </c>
      <c r="AC193" s="427">
        <v>1000</v>
      </c>
      <c r="AD193" s="402">
        <v>610</v>
      </c>
      <c r="AE193" s="402">
        <v>510</v>
      </c>
      <c r="AF193" s="402">
        <v>620</v>
      </c>
      <c r="AG193" s="402">
        <v>620</v>
      </c>
      <c r="AH193" s="402">
        <v>57</v>
      </c>
      <c r="AI193" s="400">
        <v>101.2</v>
      </c>
      <c r="AJ193" s="400">
        <v>113.4</v>
      </c>
      <c r="AK193" s="400"/>
      <c r="AL193" s="400"/>
      <c r="AM193" s="400"/>
      <c r="AN193" s="400"/>
      <c r="AO193" s="400"/>
      <c r="AP193" s="400"/>
    </row>
    <row r="194" spans="1:42" ht="15">
      <c r="A194" s="394" t="s">
        <v>821</v>
      </c>
      <c r="B194" s="401">
        <v>114.3</v>
      </c>
      <c r="C194" s="424">
        <v>6.88</v>
      </c>
      <c r="D194" s="394" t="s">
        <v>822</v>
      </c>
      <c r="E194" s="421">
        <v>42352</v>
      </c>
      <c r="F194" s="430" t="s">
        <v>91</v>
      </c>
      <c r="G194" s="396">
        <v>826</v>
      </c>
      <c r="H194" s="397">
        <v>40211</v>
      </c>
      <c r="I194" s="397">
        <v>1678902</v>
      </c>
      <c r="J194" s="397"/>
      <c r="K194" s="397">
        <v>49</v>
      </c>
      <c r="L194" s="396">
        <v>5.94</v>
      </c>
      <c r="M194" s="396">
        <v>1</v>
      </c>
      <c r="N194" s="399">
        <v>101.5</v>
      </c>
      <c r="O194" s="400">
        <v>113.3</v>
      </c>
      <c r="P194" s="400"/>
      <c r="Q194" s="400"/>
      <c r="R194" s="400"/>
      <c r="S194" s="400"/>
      <c r="T194" s="400"/>
      <c r="U194" s="400"/>
      <c r="V194" s="400"/>
      <c r="W194" s="400"/>
      <c r="X194" s="426">
        <v>860</v>
      </c>
      <c r="Y194" s="427">
        <v>760</v>
      </c>
      <c r="Z194" s="427">
        <v>920</v>
      </c>
      <c r="AA194" s="427">
        <v>57</v>
      </c>
      <c r="AB194" s="427">
        <v>0.32</v>
      </c>
      <c r="AC194" s="427">
        <v>1000</v>
      </c>
      <c r="AD194" s="402">
        <v>610</v>
      </c>
      <c r="AE194" s="402">
        <v>510</v>
      </c>
      <c r="AF194" s="402">
        <v>620</v>
      </c>
      <c r="AG194" s="402">
        <v>620</v>
      </c>
      <c r="AH194" s="402">
        <v>57</v>
      </c>
      <c r="AI194" s="400">
        <v>104.9</v>
      </c>
      <c r="AJ194" s="400">
        <v>116.8</v>
      </c>
      <c r="AK194" s="400"/>
      <c r="AL194" s="400"/>
      <c r="AM194" s="400"/>
      <c r="AN194" s="400"/>
      <c r="AO194" s="400"/>
      <c r="AP194" s="400"/>
    </row>
    <row r="195" spans="1:42" ht="15">
      <c r="A195" s="394" t="s">
        <v>821</v>
      </c>
      <c r="B195" s="401">
        <v>114.3</v>
      </c>
      <c r="C195" s="424">
        <v>6.88</v>
      </c>
      <c r="D195" s="394" t="s">
        <v>822</v>
      </c>
      <c r="E195" s="421">
        <v>42352</v>
      </c>
      <c r="F195" s="395" t="s">
        <v>847</v>
      </c>
      <c r="G195" s="396">
        <v>827</v>
      </c>
      <c r="H195" s="446">
        <v>12745</v>
      </c>
      <c r="I195" s="446">
        <v>1678902</v>
      </c>
      <c r="J195" s="446"/>
      <c r="K195" s="446">
        <v>44</v>
      </c>
      <c r="L195" s="445">
        <v>6.37</v>
      </c>
      <c r="M195" s="396">
        <v>851</v>
      </c>
      <c r="N195" s="399">
        <v>100.3</v>
      </c>
      <c r="O195" s="400">
        <v>112.3</v>
      </c>
      <c r="P195" s="400"/>
      <c r="Q195" s="400"/>
      <c r="R195" s="400"/>
      <c r="S195" s="400"/>
      <c r="T195" s="400"/>
      <c r="U195" s="400"/>
      <c r="V195" s="400"/>
      <c r="W195" s="400"/>
      <c r="X195" s="426">
        <v>860</v>
      </c>
      <c r="Y195" s="427">
        <v>760</v>
      </c>
      <c r="Z195" s="427">
        <v>920</v>
      </c>
      <c r="AA195" s="427">
        <v>57</v>
      </c>
      <c r="AB195" s="427">
        <v>0.32</v>
      </c>
      <c r="AC195" s="427">
        <v>1000</v>
      </c>
      <c r="AD195" s="402">
        <v>610</v>
      </c>
      <c r="AE195" s="402">
        <v>510</v>
      </c>
      <c r="AF195" s="402">
        <v>620</v>
      </c>
      <c r="AG195" s="402">
        <v>620</v>
      </c>
      <c r="AH195" s="402">
        <v>57</v>
      </c>
      <c r="AI195" s="400">
        <v>100.1</v>
      </c>
      <c r="AJ195" s="400">
        <v>108.9</v>
      </c>
      <c r="AK195" s="400"/>
      <c r="AL195" s="400"/>
      <c r="AM195" s="400"/>
      <c r="AN195" s="400"/>
      <c r="AO195" s="400"/>
      <c r="AP195" s="400"/>
    </row>
    <row r="196" spans="1:42" ht="15">
      <c r="A196" s="394" t="s">
        <v>821</v>
      </c>
      <c r="B196" s="401">
        <v>114.3</v>
      </c>
      <c r="C196" s="424">
        <v>6.88</v>
      </c>
      <c r="D196" s="394" t="s">
        <v>822</v>
      </c>
      <c r="E196" s="421">
        <v>42352</v>
      </c>
      <c r="F196" s="395" t="s">
        <v>102</v>
      </c>
      <c r="G196" s="396">
        <v>828</v>
      </c>
      <c r="H196" s="397">
        <v>60035</v>
      </c>
      <c r="I196" s="397">
        <v>1679604</v>
      </c>
      <c r="J196" s="397"/>
      <c r="K196" s="397">
        <v>51</v>
      </c>
      <c r="L196" s="396">
        <v>3.61</v>
      </c>
      <c r="M196" s="396">
        <v>16</v>
      </c>
      <c r="N196" s="399">
        <v>97.5</v>
      </c>
      <c r="O196" s="400">
        <v>109.9</v>
      </c>
      <c r="P196" s="400"/>
      <c r="Q196" s="400"/>
      <c r="R196" s="400"/>
      <c r="S196" s="400"/>
      <c r="T196" s="400"/>
      <c r="U196" s="400"/>
      <c r="V196" s="400"/>
      <c r="W196" s="400"/>
      <c r="X196" s="426">
        <v>860</v>
      </c>
      <c r="Y196" s="427">
        <v>760</v>
      </c>
      <c r="Z196" s="427">
        <v>920</v>
      </c>
      <c r="AA196" s="427">
        <v>57</v>
      </c>
      <c r="AB196" s="427">
        <v>0.32</v>
      </c>
      <c r="AC196" s="427">
        <v>1000</v>
      </c>
      <c r="AD196" s="402">
        <v>635</v>
      </c>
      <c r="AE196" s="402">
        <v>570</v>
      </c>
      <c r="AF196" s="402">
        <v>645</v>
      </c>
      <c r="AG196" s="402">
        <v>645</v>
      </c>
      <c r="AH196" s="402">
        <v>57</v>
      </c>
      <c r="AI196" s="400">
        <v>99.3</v>
      </c>
      <c r="AJ196" s="400">
        <v>111.2</v>
      </c>
      <c r="AK196" s="400"/>
      <c r="AL196" s="400"/>
      <c r="AM196" s="400"/>
      <c r="AN196" s="400"/>
      <c r="AO196" s="400"/>
      <c r="AP196" s="400"/>
    </row>
    <row r="197" spans="1:42" ht="15">
      <c r="A197" s="394" t="s">
        <v>821</v>
      </c>
      <c r="B197" s="401">
        <v>114.3</v>
      </c>
      <c r="C197" s="424">
        <v>6.88</v>
      </c>
      <c r="D197" s="394" t="s">
        <v>822</v>
      </c>
      <c r="E197" s="421">
        <v>42352</v>
      </c>
      <c r="F197" s="395" t="s">
        <v>102</v>
      </c>
      <c r="G197" s="396">
        <v>829</v>
      </c>
      <c r="H197" s="397">
        <v>60036</v>
      </c>
      <c r="I197" s="397">
        <v>1679604</v>
      </c>
      <c r="J197" s="397"/>
      <c r="K197" s="397">
        <v>50</v>
      </c>
      <c r="L197" s="396">
        <v>3.84</v>
      </c>
      <c r="M197" s="396">
        <v>2</v>
      </c>
      <c r="N197" s="399">
        <v>101.2</v>
      </c>
      <c r="O197" s="400">
        <v>113.9</v>
      </c>
      <c r="P197" s="400"/>
      <c r="Q197" s="400"/>
      <c r="R197" s="400"/>
      <c r="S197" s="400"/>
      <c r="T197" s="400"/>
      <c r="U197" s="400"/>
      <c r="V197" s="400"/>
      <c r="W197" s="400"/>
      <c r="X197" s="426">
        <v>860</v>
      </c>
      <c r="Y197" s="427">
        <v>760</v>
      </c>
      <c r="Z197" s="427">
        <v>920</v>
      </c>
      <c r="AA197" s="427">
        <v>57</v>
      </c>
      <c r="AB197" s="427">
        <v>0.32</v>
      </c>
      <c r="AC197" s="427">
        <v>1000</v>
      </c>
      <c r="AD197" s="402">
        <v>635</v>
      </c>
      <c r="AE197" s="402">
        <v>570</v>
      </c>
      <c r="AF197" s="402">
        <v>645</v>
      </c>
      <c r="AG197" s="402">
        <v>645</v>
      </c>
      <c r="AH197" s="402">
        <v>57</v>
      </c>
      <c r="AI197" s="400">
        <v>100.5</v>
      </c>
      <c r="AJ197" s="400">
        <v>111.2</v>
      </c>
      <c r="AK197" s="400"/>
      <c r="AL197" s="400"/>
      <c r="AM197" s="400"/>
      <c r="AN197" s="400"/>
      <c r="AO197" s="400"/>
      <c r="AP197" s="400"/>
    </row>
    <row r="198" spans="1:42" ht="15">
      <c r="A198" s="394" t="s">
        <v>821</v>
      </c>
      <c r="B198" s="401">
        <v>114.3</v>
      </c>
      <c r="C198" s="424">
        <v>6.88</v>
      </c>
      <c r="D198" s="394" t="s">
        <v>822</v>
      </c>
      <c r="E198" s="421">
        <v>42375</v>
      </c>
      <c r="F198" s="395" t="s">
        <v>102</v>
      </c>
      <c r="G198" s="396">
        <v>910</v>
      </c>
      <c r="H198" s="397">
        <v>51468</v>
      </c>
      <c r="I198" s="397">
        <v>1754501</v>
      </c>
      <c r="J198" s="397"/>
      <c r="K198" s="397">
        <v>51</v>
      </c>
      <c r="L198" s="396">
        <v>3.71</v>
      </c>
      <c r="M198" s="396">
        <v>21</v>
      </c>
      <c r="N198" s="399">
        <v>101.4</v>
      </c>
      <c r="O198" s="400">
        <v>114.7</v>
      </c>
      <c r="P198" s="400"/>
      <c r="Q198" s="400"/>
      <c r="R198" s="400"/>
      <c r="S198" s="400"/>
      <c r="T198" s="400"/>
      <c r="U198" s="400"/>
      <c r="V198" s="400"/>
      <c r="W198" s="400"/>
      <c r="X198" s="426">
        <v>860</v>
      </c>
      <c r="Y198" s="427">
        <v>760</v>
      </c>
      <c r="Z198" s="427">
        <v>920</v>
      </c>
      <c r="AA198" s="427">
        <v>57</v>
      </c>
      <c r="AB198" s="427">
        <v>0.32</v>
      </c>
      <c r="AC198" s="427">
        <v>1000</v>
      </c>
      <c r="AD198" s="402">
        <v>635</v>
      </c>
      <c r="AE198" s="402">
        <v>570</v>
      </c>
      <c r="AF198" s="402">
        <v>645</v>
      </c>
      <c r="AG198" s="402">
        <v>645</v>
      </c>
      <c r="AH198" s="402">
        <v>57</v>
      </c>
      <c r="AI198" s="400"/>
      <c r="AJ198" s="400"/>
      <c r="AK198" s="400"/>
      <c r="AL198" s="400"/>
      <c r="AM198" s="400"/>
      <c r="AN198" s="400"/>
      <c r="AO198" s="400"/>
      <c r="AP198" s="400"/>
    </row>
    <row r="199" spans="1:42" ht="15">
      <c r="A199" s="394" t="s">
        <v>821</v>
      </c>
      <c r="B199" s="401">
        <v>114.3</v>
      </c>
      <c r="C199" s="424">
        <v>6.88</v>
      </c>
      <c r="D199" s="394" t="s">
        <v>822</v>
      </c>
      <c r="E199" s="421">
        <v>42375</v>
      </c>
      <c r="F199" s="395" t="s">
        <v>102</v>
      </c>
      <c r="G199" s="396">
        <v>911</v>
      </c>
      <c r="H199" s="397">
        <v>51468</v>
      </c>
      <c r="I199" s="397">
        <v>1754501</v>
      </c>
      <c r="J199" s="397"/>
      <c r="K199" s="397">
        <v>51</v>
      </c>
      <c r="L199" s="396">
        <v>3.71</v>
      </c>
      <c r="M199" s="396">
        <v>401</v>
      </c>
      <c r="N199" s="399">
        <v>103.5</v>
      </c>
      <c r="O199" s="400">
        <v>114.4</v>
      </c>
      <c r="P199" s="400"/>
      <c r="Q199" s="400"/>
      <c r="R199" s="400"/>
      <c r="S199" s="400"/>
      <c r="T199" s="400"/>
      <c r="U199" s="400"/>
      <c r="V199" s="400"/>
      <c r="W199" s="400"/>
      <c r="X199" s="426">
        <v>860</v>
      </c>
      <c r="Y199" s="427">
        <v>760</v>
      </c>
      <c r="Z199" s="427">
        <v>920</v>
      </c>
      <c r="AA199" s="427">
        <v>57</v>
      </c>
      <c r="AB199" s="427">
        <v>0.32</v>
      </c>
      <c r="AC199" s="427">
        <v>1000</v>
      </c>
      <c r="AD199" s="402">
        <v>635</v>
      </c>
      <c r="AE199" s="402">
        <v>570</v>
      </c>
      <c r="AF199" s="402">
        <v>645</v>
      </c>
      <c r="AG199" s="402">
        <v>645</v>
      </c>
      <c r="AH199" s="402">
        <v>57</v>
      </c>
      <c r="AI199" s="400"/>
      <c r="AJ199" s="400"/>
      <c r="AK199" s="400"/>
      <c r="AL199" s="400"/>
      <c r="AM199" s="400"/>
      <c r="AN199" s="400"/>
      <c r="AO199" s="400"/>
      <c r="AP199" s="400"/>
    </row>
    <row r="200" spans="1:42" ht="15">
      <c r="A200" s="394" t="s">
        <v>821</v>
      </c>
      <c r="B200" s="401">
        <v>114.3</v>
      </c>
      <c r="C200" s="424">
        <v>6.88</v>
      </c>
      <c r="D200" s="394" t="s">
        <v>822</v>
      </c>
      <c r="E200" s="421">
        <v>42379</v>
      </c>
      <c r="F200" s="395" t="s">
        <v>102</v>
      </c>
      <c r="G200" s="396">
        <v>941</v>
      </c>
      <c r="H200" s="397">
        <v>60037</v>
      </c>
      <c r="I200" s="397">
        <v>1679604</v>
      </c>
      <c r="J200" s="397"/>
      <c r="K200" s="397">
        <v>49</v>
      </c>
      <c r="L200" s="396">
        <v>4.2300000000000004</v>
      </c>
      <c r="M200" s="396">
        <v>1</v>
      </c>
      <c r="N200" s="399">
        <v>96.6</v>
      </c>
      <c r="O200" s="400">
        <v>108.6</v>
      </c>
      <c r="P200" s="400"/>
      <c r="Q200" s="400"/>
      <c r="R200" s="400"/>
      <c r="S200" s="400"/>
      <c r="T200" s="400"/>
      <c r="U200" s="400"/>
      <c r="V200" s="400"/>
      <c r="W200" s="400"/>
      <c r="X200" s="426">
        <v>860</v>
      </c>
      <c r="Y200" s="427">
        <v>760</v>
      </c>
      <c r="Z200" s="427">
        <v>920</v>
      </c>
      <c r="AA200" s="427">
        <v>57</v>
      </c>
      <c r="AB200" s="427">
        <v>0.32</v>
      </c>
      <c r="AC200" s="427">
        <v>1000</v>
      </c>
      <c r="AD200" s="402">
        <v>635</v>
      </c>
      <c r="AE200" s="402">
        <v>570</v>
      </c>
      <c r="AF200" s="402">
        <v>645</v>
      </c>
      <c r="AG200" s="402">
        <v>645</v>
      </c>
      <c r="AH200" s="402">
        <v>57</v>
      </c>
      <c r="AI200" s="400"/>
      <c r="AJ200" s="400"/>
      <c r="AK200" s="400"/>
      <c r="AL200" s="400"/>
      <c r="AM200" s="400"/>
      <c r="AN200" s="400"/>
      <c r="AO200" s="400"/>
      <c r="AP200" s="400"/>
    </row>
    <row r="201" spans="1:42" ht="15">
      <c r="A201" s="394" t="s">
        <v>821</v>
      </c>
      <c r="B201" s="401">
        <v>114.3</v>
      </c>
      <c r="C201" s="424">
        <v>6.88</v>
      </c>
      <c r="D201" s="394" t="s">
        <v>822</v>
      </c>
      <c r="E201" s="421">
        <v>42379</v>
      </c>
      <c r="F201" s="395" t="s">
        <v>102</v>
      </c>
      <c r="G201" s="396">
        <v>942</v>
      </c>
      <c r="H201" s="397">
        <v>51471</v>
      </c>
      <c r="I201" s="397">
        <v>1679604</v>
      </c>
      <c r="J201" s="397"/>
      <c r="K201" s="397">
        <v>50</v>
      </c>
      <c r="L201" s="396">
        <v>4.13</v>
      </c>
      <c r="M201" s="396">
        <v>1</v>
      </c>
      <c r="N201" s="399">
        <v>94.2</v>
      </c>
      <c r="O201" s="400">
        <v>107.6</v>
      </c>
      <c r="P201" s="400"/>
      <c r="Q201" s="400"/>
      <c r="R201" s="400"/>
      <c r="S201" s="400"/>
      <c r="T201" s="400"/>
      <c r="U201" s="400"/>
      <c r="V201" s="400"/>
      <c r="W201" s="400"/>
      <c r="X201" s="426">
        <v>860</v>
      </c>
      <c r="Y201" s="427">
        <v>760</v>
      </c>
      <c r="Z201" s="427">
        <v>920</v>
      </c>
      <c r="AA201" s="427">
        <v>57</v>
      </c>
      <c r="AB201" s="427">
        <v>0.32</v>
      </c>
      <c r="AC201" s="427">
        <v>1000</v>
      </c>
      <c r="AD201" s="402">
        <v>635</v>
      </c>
      <c r="AE201" s="402">
        <v>570</v>
      </c>
      <c r="AF201" s="402">
        <v>645</v>
      </c>
      <c r="AG201" s="402">
        <v>645</v>
      </c>
      <c r="AH201" s="402">
        <v>57</v>
      </c>
      <c r="AI201" s="400"/>
      <c r="AJ201" s="400"/>
      <c r="AK201" s="400"/>
      <c r="AL201" s="400"/>
      <c r="AM201" s="400"/>
      <c r="AN201" s="400"/>
      <c r="AO201" s="400"/>
      <c r="AP201" s="400"/>
    </row>
    <row r="202" spans="1:42" ht="15">
      <c r="A202" s="394" t="s">
        <v>821</v>
      </c>
      <c r="B202" s="401">
        <v>114.3</v>
      </c>
      <c r="C202" s="424">
        <v>6.88</v>
      </c>
      <c r="D202" s="394" t="s">
        <v>822</v>
      </c>
      <c r="E202" s="421">
        <v>42379</v>
      </c>
      <c r="F202" s="395" t="s">
        <v>91</v>
      </c>
      <c r="G202" s="396">
        <v>943</v>
      </c>
      <c r="H202" s="397">
        <v>40212</v>
      </c>
      <c r="I202" s="397">
        <v>1678902</v>
      </c>
      <c r="J202" s="397"/>
      <c r="K202" s="397">
        <v>49</v>
      </c>
      <c r="L202" s="396">
        <v>9.17</v>
      </c>
      <c r="M202" s="396">
        <v>2</v>
      </c>
      <c r="N202" s="399">
        <v>98.9</v>
      </c>
      <c r="O202" s="400">
        <v>109.9</v>
      </c>
      <c r="P202" s="400"/>
      <c r="Q202" s="400"/>
      <c r="R202" s="400"/>
      <c r="S202" s="400"/>
      <c r="T202" s="400"/>
      <c r="U202" s="400"/>
      <c r="V202" s="400"/>
      <c r="W202" s="400"/>
      <c r="X202" s="426">
        <v>860</v>
      </c>
      <c r="Y202" s="427">
        <v>760</v>
      </c>
      <c r="Z202" s="427">
        <v>920</v>
      </c>
      <c r="AA202" s="427">
        <v>57</v>
      </c>
      <c r="AB202" s="427">
        <v>0.32</v>
      </c>
      <c r="AC202" s="427">
        <v>1000</v>
      </c>
      <c r="AD202" s="402">
        <v>625</v>
      </c>
      <c r="AE202" s="402">
        <v>560</v>
      </c>
      <c r="AF202" s="402">
        <v>635</v>
      </c>
      <c r="AG202" s="402">
        <v>635</v>
      </c>
      <c r="AH202" s="402">
        <v>57</v>
      </c>
      <c r="AI202" s="400"/>
      <c r="AJ202" s="400"/>
      <c r="AK202" s="400"/>
      <c r="AL202" s="400"/>
      <c r="AM202" s="400"/>
      <c r="AN202" s="400"/>
      <c r="AO202" s="400"/>
      <c r="AP202" s="400"/>
    </row>
    <row r="203" spans="1:42" ht="15">
      <c r="A203" s="394" t="s">
        <v>821</v>
      </c>
      <c r="B203" s="401">
        <v>114.3</v>
      </c>
      <c r="C203" s="424">
        <v>6.88</v>
      </c>
      <c r="D203" s="394" t="s">
        <v>822</v>
      </c>
      <c r="E203" s="421">
        <v>42379</v>
      </c>
      <c r="F203" s="395" t="s">
        <v>91</v>
      </c>
      <c r="G203" s="396">
        <v>944</v>
      </c>
      <c r="H203" s="397">
        <v>40211</v>
      </c>
      <c r="I203" s="397">
        <v>1678902</v>
      </c>
      <c r="J203" s="397"/>
      <c r="K203" s="397">
        <v>49</v>
      </c>
      <c r="L203" s="396">
        <v>5.94</v>
      </c>
      <c r="M203" s="396">
        <v>19</v>
      </c>
      <c r="N203" s="399">
        <v>96.6</v>
      </c>
      <c r="O203" s="400">
        <v>109.5</v>
      </c>
      <c r="P203" s="400"/>
      <c r="Q203" s="400"/>
      <c r="R203" s="400"/>
      <c r="S203" s="400"/>
      <c r="T203" s="400"/>
      <c r="U203" s="400"/>
      <c r="V203" s="400"/>
      <c r="W203" s="400"/>
      <c r="X203" s="426">
        <v>860</v>
      </c>
      <c r="Y203" s="427">
        <v>760</v>
      </c>
      <c r="Z203" s="427">
        <v>920</v>
      </c>
      <c r="AA203" s="427">
        <v>57</v>
      </c>
      <c r="AB203" s="427">
        <v>0.32</v>
      </c>
      <c r="AC203" s="427">
        <v>1000</v>
      </c>
      <c r="AD203" s="402">
        <v>620</v>
      </c>
      <c r="AE203" s="402">
        <v>560</v>
      </c>
      <c r="AF203" s="402">
        <v>630</v>
      </c>
      <c r="AG203" s="402">
        <v>630</v>
      </c>
      <c r="AH203" s="402">
        <v>57</v>
      </c>
      <c r="AI203" s="400"/>
      <c r="AJ203" s="400"/>
      <c r="AK203" s="400"/>
      <c r="AL203" s="400"/>
      <c r="AM203" s="400"/>
      <c r="AN203" s="400"/>
      <c r="AO203" s="400"/>
      <c r="AP203" s="400"/>
    </row>
    <row r="204" spans="1:42" ht="15">
      <c r="A204" s="394" t="s">
        <v>821</v>
      </c>
      <c r="B204" s="401">
        <v>114.3</v>
      </c>
      <c r="C204" s="424">
        <v>6.88</v>
      </c>
      <c r="D204" s="394" t="s">
        <v>822</v>
      </c>
      <c r="E204" s="421">
        <v>42436</v>
      </c>
      <c r="F204" s="395" t="s">
        <v>102</v>
      </c>
      <c r="G204" s="396">
        <v>1035</v>
      </c>
      <c r="H204" s="397">
        <v>51467</v>
      </c>
      <c r="I204" s="397">
        <v>1780801</v>
      </c>
      <c r="J204" s="397"/>
      <c r="K204" s="397">
        <v>51</v>
      </c>
      <c r="L204" s="396">
        <v>4.1900000000000004</v>
      </c>
      <c r="M204" s="396">
        <v>1</v>
      </c>
      <c r="N204" s="399">
        <v>94.5</v>
      </c>
      <c r="O204" s="400">
        <v>108.9</v>
      </c>
      <c r="P204" s="400"/>
      <c r="Q204" s="400"/>
      <c r="R204" s="400">
        <v>98</v>
      </c>
      <c r="S204" s="400">
        <v>110</v>
      </c>
      <c r="T204" s="400"/>
      <c r="U204" s="400"/>
      <c r="V204" s="400">
        <v>100.5</v>
      </c>
      <c r="W204" s="400">
        <v>111</v>
      </c>
      <c r="X204" s="426">
        <v>860</v>
      </c>
      <c r="Y204" s="427">
        <v>760</v>
      </c>
      <c r="Z204" s="427">
        <v>920</v>
      </c>
      <c r="AA204" s="427">
        <v>57</v>
      </c>
      <c r="AB204" s="427">
        <v>0.32</v>
      </c>
      <c r="AC204" s="427">
        <v>1000</v>
      </c>
      <c r="AD204" s="402">
        <v>635</v>
      </c>
      <c r="AE204" s="402">
        <v>570</v>
      </c>
      <c r="AF204" s="402">
        <v>645</v>
      </c>
      <c r="AG204" s="402">
        <v>645</v>
      </c>
      <c r="AH204" s="402">
        <v>57</v>
      </c>
      <c r="AI204" s="400"/>
      <c r="AJ204" s="400"/>
      <c r="AK204" s="400"/>
      <c r="AL204" s="400"/>
      <c r="AM204" s="400"/>
      <c r="AN204" s="400"/>
      <c r="AO204" s="400"/>
      <c r="AP204" s="400"/>
    </row>
    <row r="205" spans="1:42" ht="15">
      <c r="A205" s="394" t="s">
        <v>821</v>
      </c>
      <c r="B205" s="401">
        <v>114.3</v>
      </c>
      <c r="C205" s="424">
        <v>6.88</v>
      </c>
      <c r="D205" s="394" t="s">
        <v>822</v>
      </c>
      <c r="E205" s="421">
        <v>42436</v>
      </c>
      <c r="F205" s="395" t="s">
        <v>102</v>
      </c>
      <c r="G205" s="396">
        <v>1036</v>
      </c>
      <c r="H205" s="397">
        <v>51467</v>
      </c>
      <c r="I205" s="397">
        <v>1780801</v>
      </c>
      <c r="J205" s="397"/>
      <c r="K205" s="397">
        <v>51</v>
      </c>
      <c r="L205" s="396">
        <v>4.1900000000000004</v>
      </c>
      <c r="M205" s="396">
        <v>401</v>
      </c>
      <c r="N205" s="399">
        <v>99.8</v>
      </c>
      <c r="O205" s="400">
        <v>112</v>
      </c>
      <c r="P205" s="400"/>
      <c r="Q205" s="400"/>
      <c r="R205" s="400"/>
      <c r="S205" s="400"/>
      <c r="T205" s="400"/>
      <c r="U205" s="400"/>
      <c r="V205" s="400"/>
      <c r="W205" s="400"/>
      <c r="X205" s="426">
        <v>860</v>
      </c>
      <c r="Y205" s="427">
        <v>760</v>
      </c>
      <c r="Z205" s="427">
        <v>930</v>
      </c>
      <c r="AA205" s="427">
        <v>57</v>
      </c>
      <c r="AB205" s="427">
        <v>0.32</v>
      </c>
      <c r="AC205" s="427">
        <v>1000</v>
      </c>
      <c r="AD205" s="402">
        <v>630</v>
      </c>
      <c r="AE205" s="402">
        <v>570</v>
      </c>
      <c r="AF205" s="402">
        <v>640</v>
      </c>
      <c r="AG205" s="402">
        <v>640</v>
      </c>
      <c r="AH205" s="402">
        <v>57</v>
      </c>
      <c r="AI205" s="400"/>
      <c r="AJ205" s="400"/>
      <c r="AK205" s="400"/>
      <c r="AL205" s="400"/>
      <c r="AM205" s="400"/>
      <c r="AN205" s="400"/>
      <c r="AO205" s="400"/>
      <c r="AP205" s="400"/>
    </row>
    <row r="206" spans="1:42" ht="15">
      <c r="A206" s="394" t="s">
        <v>821</v>
      </c>
      <c r="B206" s="401">
        <v>114.3</v>
      </c>
      <c r="C206" s="424">
        <v>6.88</v>
      </c>
      <c r="D206" s="394" t="s">
        <v>822</v>
      </c>
      <c r="E206" s="421">
        <v>42436</v>
      </c>
      <c r="F206" s="395" t="s">
        <v>102</v>
      </c>
      <c r="G206" s="396">
        <v>1037</v>
      </c>
      <c r="H206" s="397">
        <v>51468</v>
      </c>
      <c r="I206" s="397">
        <v>1780801</v>
      </c>
      <c r="J206" s="397"/>
      <c r="K206" s="397">
        <v>51</v>
      </c>
      <c r="L206" s="396">
        <v>3.71</v>
      </c>
      <c r="M206" s="396">
        <v>3</v>
      </c>
      <c r="N206" s="399">
        <v>102.4</v>
      </c>
      <c r="O206" s="400">
        <v>114.4</v>
      </c>
      <c r="P206" s="400"/>
      <c r="Q206" s="400"/>
      <c r="R206" s="400"/>
      <c r="S206" s="400"/>
      <c r="T206" s="400"/>
      <c r="U206" s="400"/>
      <c r="V206" s="400"/>
      <c r="W206" s="400"/>
      <c r="X206" s="426">
        <v>860</v>
      </c>
      <c r="Y206" s="427">
        <v>760</v>
      </c>
      <c r="Z206" s="427">
        <v>930</v>
      </c>
      <c r="AA206" s="427">
        <v>57</v>
      </c>
      <c r="AB206" s="427">
        <v>0.32</v>
      </c>
      <c r="AC206" s="427">
        <v>1000</v>
      </c>
      <c r="AD206" s="402">
        <v>630</v>
      </c>
      <c r="AE206" s="402">
        <v>570</v>
      </c>
      <c r="AF206" s="402">
        <v>640</v>
      </c>
      <c r="AG206" s="402">
        <v>640</v>
      </c>
      <c r="AH206" s="402">
        <v>57</v>
      </c>
      <c r="AI206" s="400"/>
      <c r="AJ206" s="400"/>
      <c r="AK206" s="400"/>
      <c r="AL206" s="400"/>
      <c r="AM206" s="400"/>
      <c r="AN206" s="400"/>
      <c r="AO206" s="400"/>
      <c r="AP206" s="400"/>
    </row>
    <row r="207" spans="1:42" ht="15">
      <c r="A207" s="394" t="s">
        <v>821</v>
      </c>
      <c r="B207" s="401">
        <v>114.3</v>
      </c>
      <c r="C207" s="424">
        <v>6.88</v>
      </c>
      <c r="D207" s="394" t="s">
        <v>822</v>
      </c>
      <c r="E207" s="421">
        <v>42436</v>
      </c>
      <c r="F207" s="395" t="s">
        <v>102</v>
      </c>
      <c r="G207" s="396">
        <v>1038</v>
      </c>
      <c r="H207" s="397">
        <v>51476</v>
      </c>
      <c r="I207" s="397">
        <v>1780801</v>
      </c>
      <c r="J207" s="397"/>
      <c r="K207" s="397">
        <v>50</v>
      </c>
      <c r="L207" s="396">
        <v>3.29</v>
      </c>
      <c r="M207" s="396">
        <v>3</v>
      </c>
      <c r="N207" s="399">
        <v>101.8</v>
      </c>
      <c r="O207" s="400">
        <v>113.1</v>
      </c>
      <c r="P207" s="400"/>
      <c r="Q207" s="400"/>
      <c r="R207" s="400"/>
      <c r="S207" s="400"/>
      <c r="T207" s="400"/>
      <c r="U207" s="400"/>
      <c r="V207" s="400"/>
      <c r="W207" s="400"/>
      <c r="X207" s="426">
        <v>860</v>
      </c>
      <c r="Y207" s="427">
        <v>760</v>
      </c>
      <c r="Z207" s="427">
        <v>930</v>
      </c>
      <c r="AA207" s="427">
        <v>57</v>
      </c>
      <c r="AB207" s="427">
        <v>0.32</v>
      </c>
      <c r="AC207" s="427">
        <v>1000</v>
      </c>
      <c r="AD207" s="402">
        <v>630</v>
      </c>
      <c r="AE207" s="402">
        <v>570</v>
      </c>
      <c r="AF207" s="402">
        <v>640</v>
      </c>
      <c r="AG207" s="402">
        <v>640</v>
      </c>
      <c r="AH207" s="402">
        <v>57</v>
      </c>
      <c r="AI207" s="400"/>
      <c r="AJ207" s="400"/>
      <c r="AK207" s="400"/>
      <c r="AL207" s="400"/>
      <c r="AM207" s="400"/>
      <c r="AN207" s="400"/>
      <c r="AO207" s="400"/>
      <c r="AP207" s="400"/>
    </row>
    <row r="208" spans="1:42" ht="15">
      <c r="A208" s="394" t="s">
        <v>821</v>
      </c>
      <c r="B208" s="401">
        <v>114.3</v>
      </c>
      <c r="C208" s="424">
        <v>6.88</v>
      </c>
      <c r="D208" s="394" t="s">
        <v>822</v>
      </c>
      <c r="E208" s="421">
        <v>42437</v>
      </c>
      <c r="F208" s="395" t="s">
        <v>102</v>
      </c>
      <c r="G208" s="396">
        <v>1039</v>
      </c>
      <c r="H208" s="397">
        <v>51465</v>
      </c>
      <c r="I208" s="397">
        <v>1780801</v>
      </c>
      <c r="J208" s="397"/>
      <c r="K208" s="397">
        <v>50</v>
      </c>
      <c r="L208" s="396">
        <v>3.28</v>
      </c>
      <c r="M208" s="396">
        <v>1</v>
      </c>
      <c r="N208" s="399">
        <v>99.6</v>
      </c>
      <c r="O208" s="400">
        <v>111.2</v>
      </c>
      <c r="P208" s="400"/>
      <c r="Q208" s="400"/>
      <c r="R208" s="400">
        <v>94.9</v>
      </c>
      <c r="S208" s="400">
        <v>108.5</v>
      </c>
      <c r="T208" s="400"/>
      <c r="U208" s="400"/>
      <c r="V208" s="400">
        <v>101</v>
      </c>
      <c r="W208" s="400">
        <v>113.1</v>
      </c>
      <c r="X208" s="426">
        <v>860</v>
      </c>
      <c r="Y208" s="427">
        <v>760</v>
      </c>
      <c r="Z208" s="427">
        <v>930</v>
      </c>
      <c r="AA208" s="427">
        <v>57</v>
      </c>
      <c r="AB208" s="427">
        <v>0.32</v>
      </c>
      <c r="AC208" s="427">
        <v>1000</v>
      </c>
      <c r="AD208" s="402">
        <v>630</v>
      </c>
      <c r="AE208" s="402">
        <v>570</v>
      </c>
      <c r="AF208" s="402">
        <v>640</v>
      </c>
      <c r="AG208" s="402">
        <v>640</v>
      </c>
      <c r="AH208" s="402">
        <v>57</v>
      </c>
      <c r="AI208" s="400"/>
      <c r="AJ208" s="400"/>
      <c r="AK208" s="400"/>
      <c r="AL208" s="400"/>
      <c r="AM208" s="400"/>
      <c r="AN208" s="400"/>
      <c r="AO208" s="400"/>
      <c r="AP208" s="400"/>
    </row>
    <row r="209" spans="1:42" ht="15">
      <c r="A209" s="394" t="s">
        <v>821</v>
      </c>
      <c r="B209" s="401">
        <v>114.3</v>
      </c>
      <c r="C209" s="424">
        <v>6.88</v>
      </c>
      <c r="D209" s="394" t="s">
        <v>822</v>
      </c>
      <c r="E209" s="421">
        <v>42437</v>
      </c>
      <c r="F209" s="395" t="s">
        <v>102</v>
      </c>
      <c r="G209" s="396">
        <v>1040</v>
      </c>
      <c r="H209" s="397">
        <v>51464</v>
      </c>
      <c r="I209" s="397">
        <v>1780801</v>
      </c>
      <c r="J209" s="397"/>
      <c r="K209" s="397">
        <v>50</v>
      </c>
      <c r="L209" s="396">
        <v>3.38</v>
      </c>
      <c r="M209" s="396">
        <v>4</v>
      </c>
      <c r="N209" s="399">
        <v>98.5</v>
      </c>
      <c r="O209" s="400">
        <v>110.6</v>
      </c>
      <c r="P209" s="400"/>
      <c r="Q209" s="400"/>
      <c r="R209" s="400">
        <v>89.8</v>
      </c>
      <c r="S209" s="400">
        <v>1084</v>
      </c>
      <c r="T209" s="400"/>
      <c r="U209" s="400"/>
      <c r="V209" s="400">
        <v>98.8</v>
      </c>
      <c r="W209" s="400">
        <v>110.3</v>
      </c>
      <c r="X209" s="426">
        <v>860</v>
      </c>
      <c r="Y209" s="427">
        <v>760</v>
      </c>
      <c r="Z209" s="427">
        <v>930</v>
      </c>
      <c r="AA209" s="427">
        <v>57</v>
      </c>
      <c r="AB209" s="427">
        <v>0.32</v>
      </c>
      <c r="AC209" s="427">
        <v>1000</v>
      </c>
      <c r="AD209" s="402">
        <v>630</v>
      </c>
      <c r="AE209" s="402">
        <v>570</v>
      </c>
      <c r="AF209" s="402">
        <v>640</v>
      </c>
      <c r="AG209" s="402">
        <v>640</v>
      </c>
      <c r="AH209" s="402">
        <v>57</v>
      </c>
      <c r="AI209" s="400"/>
      <c r="AJ209" s="400"/>
      <c r="AK209" s="400"/>
      <c r="AL209" s="400"/>
      <c r="AM209" s="400"/>
      <c r="AN209" s="400"/>
      <c r="AO209" s="400"/>
      <c r="AP209" s="400"/>
    </row>
    <row r="210" spans="1:42" ht="15">
      <c r="A210" s="394" t="s">
        <v>821</v>
      </c>
      <c r="B210" s="401">
        <v>114.3</v>
      </c>
      <c r="C210" s="424">
        <v>6.88</v>
      </c>
      <c r="D210" s="394" t="s">
        <v>822</v>
      </c>
      <c r="E210" s="421">
        <v>42437</v>
      </c>
      <c r="F210" s="395" t="s">
        <v>102</v>
      </c>
      <c r="G210" s="396">
        <v>1041</v>
      </c>
      <c r="H210" s="397">
        <v>51462</v>
      </c>
      <c r="I210" s="397">
        <v>1780801</v>
      </c>
      <c r="J210" s="397"/>
      <c r="K210" s="397">
        <v>52</v>
      </c>
      <c r="L210" s="398">
        <v>4.0999999999999996</v>
      </c>
      <c r="M210" s="396">
        <v>4</v>
      </c>
      <c r="N210" s="399">
        <v>100.2</v>
      </c>
      <c r="O210" s="400">
        <v>111.4</v>
      </c>
      <c r="P210" s="400"/>
      <c r="Q210" s="400"/>
      <c r="R210" s="400">
        <v>97.8</v>
      </c>
      <c r="S210" s="400">
        <v>110.3</v>
      </c>
      <c r="T210" s="400"/>
      <c r="U210" s="400"/>
      <c r="V210" s="400">
        <v>103.5</v>
      </c>
      <c r="W210" s="400">
        <v>114.9</v>
      </c>
      <c r="X210" s="426">
        <v>860</v>
      </c>
      <c r="Y210" s="427">
        <v>760</v>
      </c>
      <c r="Z210" s="427">
        <v>930</v>
      </c>
      <c r="AA210" s="427">
        <v>57</v>
      </c>
      <c r="AB210" s="427">
        <v>0.32</v>
      </c>
      <c r="AC210" s="427">
        <v>1000</v>
      </c>
      <c r="AD210" s="402">
        <v>630</v>
      </c>
      <c r="AE210" s="402">
        <v>570</v>
      </c>
      <c r="AF210" s="402">
        <v>640</v>
      </c>
      <c r="AG210" s="402">
        <v>640</v>
      </c>
      <c r="AH210" s="402">
        <v>57</v>
      </c>
      <c r="AI210" s="400"/>
      <c r="AJ210" s="400"/>
      <c r="AK210" s="400"/>
      <c r="AL210" s="400"/>
      <c r="AM210" s="400"/>
      <c r="AN210" s="400"/>
      <c r="AO210" s="400"/>
      <c r="AP210" s="400"/>
    </row>
    <row r="211" spans="1:42" ht="15">
      <c r="A211" s="394" t="s">
        <v>821</v>
      </c>
      <c r="B211" s="401">
        <v>114.3</v>
      </c>
      <c r="C211" s="424">
        <v>6.88</v>
      </c>
      <c r="D211" s="394" t="s">
        <v>822</v>
      </c>
      <c r="E211" s="421">
        <v>42437</v>
      </c>
      <c r="F211" s="395" t="s">
        <v>102</v>
      </c>
      <c r="G211" s="396">
        <v>1042</v>
      </c>
      <c r="H211" s="397">
        <v>51463</v>
      </c>
      <c r="I211" s="397">
        <v>1780801</v>
      </c>
      <c r="J211" s="397"/>
      <c r="K211" s="397">
        <v>51</v>
      </c>
      <c r="L211" s="396">
        <v>3.42</v>
      </c>
      <c r="M211" s="396">
        <v>5</v>
      </c>
      <c r="N211" s="399">
        <v>98.4</v>
      </c>
      <c r="O211" s="400">
        <v>109.9</v>
      </c>
      <c r="P211" s="400"/>
      <c r="Q211" s="400"/>
      <c r="R211" s="400">
        <v>94.6</v>
      </c>
      <c r="S211" s="400">
        <v>107.5</v>
      </c>
      <c r="T211" s="400"/>
      <c r="U211" s="400"/>
      <c r="V211" s="400">
        <v>97.6</v>
      </c>
      <c r="W211" s="400">
        <v>109.5</v>
      </c>
      <c r="X211" s="426">
        <v>860</v>
      </c>
      <c r="Y211" s="427">
        <v>760</v>
      </c>
      <c r="Z211" s="427">
        <v>930</v>
      </c>
      <c r="AA211" s="427">
        <v>57</v>
      </c>
      <c r="AB211" s="427">
        <v>0.32</v>
      </c>
      <c r="AC211" s="427">
        <v>1000</v>
      </c>
      <c r="AD211" s="402">
        <v>630</v>
      </c>
      <c r="AE211" s="402">
        <v>570</v>
      </c>
      <c r="AF211" s="402">
        <v>640</v>
      </c>
      <c r="AG211" s="402">
        <v>640</v>
      </c>
      <c r="AH211" s="402">
        <v>57</v>
      </c>
      <c r="AI211" s="400"/>
      <c r="AJ211" s="400"/>
      <c r="AK211" s="400"/>
      <c r="AL211" s="400"/>
      <c r="AM211" s="400"/>
      <c r="AN211" s="400"/>
      <c r="AO211" s="400"/>
      <c r="AP211" s="400"/>
    </row>
    <row r="212" spans="1:42" ht="15">
      <c r="A212" s="394" t="s">
        <v>821</v>
      </c>
      <c r="B212" s="401">
        <v>114.3</v>
      </c>
      <c r="C212" s="424">
        <v>6.88</v>
      </c>
      <c r="D212" s="394" t="s">
        <v>822</v>
      </c>
      <c r="E212" s="421">
        <v>42437</v>
      </c>
      <c r="F212" s="395" t="s">
        <v>102</v>
      </c>
      <c r="G212" s="396">
        <v>1043</v>
      </c>
      <c r="H212" s="397">
        <v>51594</v>
      </c>
      <c r="I212" s="397">
        <v>1785301</v>
      </c>
      <c r="J212" s="397"/>
      <c r="K212" s="397">
        <v>52</v>
      </c>
      <c r="L212" s="396">
        <v>3.62</v>
      </c>
      <c r="M212" s="396">
        <v>1</v>
      </c>
      <c r="N212" s="399">
        <v>99.5</v>
      </c>
      <c r="O212" s="400">
        <v>112.9</v>
      </c>
      <c r="P212" s="400"/>
      <c r="Q212" s="400"/>
      <c r="R212" s="400">
        <v>95.9</v>
      </c>
      <c r="S212" s="400">
        <v>112.4</v>
      </c>
      <c r="T212" s="400"/>
      <c r="U212" s="400"/>
      <c r="V212" s="400">
        <v>100.3</v>
      </c>
      <c r="W212" s="400">
        <v>112.2</v>
      </c>
      <c r="X212" s="426">
        <v>860</v>
      </c>
      <c r="Y212" s="427">
        <v>760</v>
      </c>
      <c r="Z212" s="427">
        <v>930</v>
      </c>
      <c r="AA212" s="427">
        <v>57</v>
      </c>
      <c r="AB212" s="427">
        <v>0.32</v>
      </c>
      <c r="AC212" s="427">
        <v>1000</v>
      </c>
      <c r="AD212" s="402">
        <v>630</v>
      </c>
      <c r="AE212" s="402">
        <v>570</v>
      </c>
      <c r="AF212" s="402">
        <v>640</v>
      </c>
      <c r="AG212" s="402">
        <v>640</v>
      </c>
      <c r="AH212" s="402">
        <v>57</v>
      </c>
      <c r="AI212" s="400"/>
      <c r="AJ212" s="400"/>
      <c r="AK212" s="400"/>
      <c r="AL212" s="400"/>
      <c r="AM212" s="400"/>
      <c r="AN212" s="400"/>
      <c r="AO212" s="400"/>
      <c r="AP212" s="400"/>
    </row>
    <row r="213" spans="1:42" ht="15">
      <c r="A213" s="394" t="s">
        <v>821</v>
      </c>
      <c r="B213" s="401">
        <v>114.3</v>
      </c>
      <c r="C213" s="424">
        <v>6.88</v>
      </c>
      <c r="D213" s="394" t="s">
        <v>822</v>
      </c>
      <c r="E213" s="421">
        <v>42437</v>
      </c>
      <c r="F213" s="395" t="s">
        <v>102</v>
      </c>
      <c r="G213" s="396">
        <v>1043</v>
      </c>
      <c r="H213" s="397">
        <v>51594</v>
      </c>
      <c r="I213" s="397">
        <v>1785301</v>
      </c>
      <c r="J213" s="397"/>
      <c r="K213" s="397">
        <v>52</v>
      </c>
      <c r="L213" s="396">
        <v>3.62</v>
      </c>
      <c r="M213" s="396">
        <v>32</v>
      </c>
      <c r="N213" s="399">
        <v>100</v>
      </c>
      <c r="O213" s="400">
        <v>112.2</v>
      </c>
      <c r="P213" s="400"/>
      <c r="Q213" s="400"/>
      <c r="R213" s="400">
        <v>93.8</v>
      </c>
      <c r="S213" s="400">
        <v>108.7</v>
      </c>
      <c r="T213" s="400"/>
      <c r="U213" s="400"/>
      <c r="V213" s="400">
        <v>96.1</v>
      </c>
      <c r="W213" s="400">
        <v>111</v>
      </c>
      <c r="X213" s="426">
        <v>860</v>
      </c>
      <c r="Y213" s="427">
        <v>760</v>
      </c>
      <c r="Z213" s="427">
        <v>930</v>
      </c>
      <c r="AA213" s="427">
        <v>57</v>
      </c>
      <c r="AB213" s="427">
        <v>0.32</v>
      </c>
      <c r="AC213" s="427">
        <v>1000</v>
      </c>
      <c r="AD213" s="402">
        <v>630</v>
      </c>
      <c r="AE213" s="402">
        <v>570</v>
      </c>
      <c r="AF213" s="402">
        <v>640</v>
      </c>
      <c r="AG213" s="402">
        <v>640</v>
      </c>
      <c r="AH213" s="402">
        <v>57</v>
      </c>
      <c r="AI213" s="400"/>
      <c r="AJ213" s="400"/>
      <c r="AK213" s="400"/>
      <c r="AL213" s="400"/>
      <c r="AM213" s="400"/>
      <c r="AN213" s="400"/>
      <c r="AO213" s="400"/>
      <c r="AP213" s="400"/>
    </row>
    <row r="214" spans="1:42" ht="15">
      <c r="A214" s="394" t="s">
        <v>821</v>
      </c>
      <c r="B214" s="401">
        <v>114.3</v>
      </c>
      <c r="C214" s="424">
        <v>6.88</v>
      </c>
      <c r="D214" s="394" t="s">
        <v>822</v>
      </c>
      <c r="E214" s="421">
        <v>42437</v>
      </c>
      <c r="F214" s="395" t="s">
        <v>102</v>
      </c>
      <c r="G214" s="396">
        <v>1044</v>
      </c>
      <c r="H214" s="397">
        <v>51466</v>
      </c>
      <c r="I214" s="397">
        <v>1785301</v>
      </c>
      <c r="J214" s="397"/>
      <c r="K214" s="397">
        <v>50</v>
      </c>
      <c r="L214" s="396">
        <v>3.77</v>
      </c>
      <c r="M214" s="396">
        <v>5</v>
      </c>
      <c r="N214" s="399"/>
      <c r="O214" s="400"/>
      <c r="P214" s="400"/>
      <c r="Q214" s="400"/>
      <c r="R214" s="400">
        <v>96</v>
      </c>
      <c r="S214" s="400">
        <v>110.1</v>
      </c>
      <c r="T214" s="400"/>
      <c r="U214" s="400"/>
      <c r="V214" s="400">
        <v>98</v>
      </c>
      <c r="W214" s="400">
        <v>113.1</v>
      </c>
      <c r="X214" s="426">
        <v>860</v>
      </c>
      <c r="Y214" s="427">
        <v>760</v>
      </c>
      <c r="Z214" s="427">
        <v>930</v>
      </c>
      <c r="AA214" s="427">
        <v>57</v>
      </c>
      <c r="AB214" s="427">
        <v>0.32</v>
      </c>
      <c r="AC214" s="427">
        <v>1000</v>
      </c>
      <c r="AD214" s="402">
        <v>630</v>
      </c>
      <c r="AE214" s="402">
        <v>570</v>
      </c>
      <c r="AF214" s="402">
        <v>640</v>
      </c>
      <c r="AG214" s="402">
        <v>640</v>
      </c>
      <c r="AH214" s="402">
        <v>57</v>
      </c>
      <c r="AI214" s="400"/>
      <c r="AJ214" s="400"/>
      <c r="AK214" s="400"/>
      <c r="AL214" s="400"/>
      <c r="AM214" s="400"/>
      <c r="AN214" s="400"/>
      <c r="AO214" s="400"/>
      <c r="AP214" s="400"/>
    </row>
    <row r="215" spans="1:42" ht="15">
      <c r="A215" s="394" t="s">
        <v>821</v>
      </c>
      <c r="B215" s="401">
        <v>114.3</v>
      </c>
      <c r="C215" s="424">
        <v>6.88</v>
      </c>
      <c r="D215" s="394" t="s">
        <v>822</v>
      </c>
      <c r="E215" s="421">
        <v>42437</v>
      </c>
      <c r="F215" s="395" t="s">
        <v>102</v>
      </c>
      <c r="G215" s="396">
        <v>1044</v>
      </c>
      <c r="H215" s="397">
        <v>51466</v>
      </c>
      <c r="I215" s="397">
        <v>1785301</v>
      </c>
      <c r="J215" s="397"/>
      <c r="K215" s="397">
        <v>50</v>
      </c>
      <c r="L215" s="396">
        <v>3.77</v>
      </c>
      <c r="M215" s="396">
        <v>107</v>
      </c>
      <c r="N215" s="399">
        <v>91</v>
      </c>
      <c r="O215" s="400">
        <v>109.2</v>
      </c>
      <c r="P215" s="400"/>
      <c r="Q215" s="400"/>
      <c r="R215" s="400"/>
      <c r="S215" s="400"/>
      <c r="T215" s="400"/>
      <c r="U215" s="400"/>
      <c r="V215" s="400"/>
      <c r="W215" s="400"/>
      <c r="X215" s="426">
        <v>860</v>
      </c>
      <c r="Y215" s="427">
        <v>760</v>
      </c>
      <c r="Z215" s="427">
        <v>930</v>
      </c>
      <c r="AA215" s="427">
        <v>57</v>
      </c>
      <c r="AB215" s="427">
        <v>0.32</v>
      </c>
      <c r="AC215" s="427">
        <v>1000</v>
      </c>
      <c r="AD215" s="402">
        <v>630</v>
      </c>
      <c r="AE215" s="402">
        <v>570</v>
      </c>
      <c r="AF215" s="402">
        <v>640</v>
      </c>
      <c r="AG215" s="402">
        <v>640</v>
      </c>
      <c r="AH215" s="402">
        <v>57</v>
      </c>
      <c r="AI215" s="400"/>
      <c r="AJ215" s="400"/>
      <c r="AK215" s="400"/>
      <c r="AL215" s="400"/>
      <c r="AM215" s="400"/>
      <c r="AN215" s="400"/>
      <c r="AO215" s="400"/>
      <c r="AP215" s="400"/>
    </row>
    <row r="216" spans="1:42" ht="15">
      <c r="A216" s="394" t="s">
        <v>821</v>
      </c>
      <c r="B216" s="401">
        <v>114.3</v>
      </c>
      <c r="C216" s="424">
        <v>6.88</v>
      </c>
      <c r="D216" s="394" t="s">
        <v>822</v>
      </c>
      <c r="E216" s="421">
        <v>42438</v>
      </c>
      <c r="F216" s="395" t="s">
        <v>102</v>
      </c>
      <c r="G216" s="396">
        <v>1045</v>
      </c>
      <c r="H216" s="397">
        <v>51596</v>
      </c>
      <c r="I216" s="397">
        <v>1785301</v>
      </c>
      <c r="J216" s="397"/>
      <c r="K216" s="397">
        <v>51</v>
      </c>
      <c r="L216" s="396">
        <v>4.32</v>
      </c>
      <c r="M216" s="396">
        <v>5</v>
      </c>
      <c r="N216" s="399">
        <v>98.7</v>
      </c>
      <c r="O216" s="400">
        <v>110.4</v>
      </c>
      <c r="P216" s="400"/>
      <c r="Q216" s="400"/>
      <c r="R216" s="400">
        <v>96.5</v>
      </c>
      <c r="S216" s="400">
        <v>109.9</v>
      </c>
      <c r="T216" s="400"/>
      <c r="U216" s="400"/>
      <c r="V216" s="400">
        <v>99.2</v>
      </c>
      <c r="W216" s="400">
        <v>111.2</v>
      </c>
      <c r="X216" s="426">
        <v>860</v>
      </c>
      <c r="Y216" s="427">
        <v>760</v>
      </c>
      <c r="Z216" s="427">
        <v>930</v>
      </c>
      <c r="AA216" s="427">
        <v>57</v>
      </c>
      <c r="AB216" s="427">
        <v>0.32</v>
      </c>
      <c r="AC216" s="427">
        <v>1000</v>
      </c>
      <c r="AD216" s="402">
        <v>630</v>
      </c>
      <c r="AE216" s="402">
        <v>570</v>
      </c>
      <c r="AF216" s="402">
        <v>640</v>
      </c>
      <c r="AG216" s="402">
        <v>640</v>
      </c>
      <c r="AH216" s="402">
        <v>57</v>
      </c>
      <c r="AI216" s="400"/>
      <c r="AJ216" s="400"/>
      <c r="AK216" s="400"/>
      <c r="AL216" s="400"/>
      <c r="AM216" s="400"/>
      <c r="AN216" s="400"/>
      <c r="AO216" s="400"/>
      <c r="AP216" s="400"/>
    </row>
    <row r="217" spans="1:42" ht="15">
      <c r="A217" s="394" t="s">
        <v>821</v>
      </c>
      <c r="B217" s="401">
        <v>114.3</v>
      </c>
      <c r="C217" s="424">
        <v>6.88</v>
      </c>
      <c r="D217" s="394" t="s">
        <v>822</v>
      </c>
      <c r="E217" s="421">
        <v>42438</v>
      </c>
      <c r="F217" s="395" t="s">
        <v>102</v>
      </c>
      <c r="G217" s="396">
        <v>1046</v>
      </c>
      <c r="H217" s="397">
        <v>51469</v>
      </c>
      <c r="I217" s="397">
        <v>1785301</v>
      </c>
      <c r="J217" s="397"/>
      <c r="K217" s="397">
        <v>51</v>
      </c>
      <c r="L217" s="396">
        <v>4.1399999999999997</v>
      </c>
      <c r="M217" s="396">
        <v>10</v>
      </c>
      <c r="N217" s="399">
        <v>98.2</v>
      </c>
      <c r="O217" s="400">
        <v>110.4</v>
      </c>
      <c r="P217" s="400"/>
      <c r="Q217" s="400"/>
      <c r="R217" s="400">
        <v>99.7</v>
      </c>
      <c r="S217" s="400">
        <v>112</v>
      </c>
      <c r="T217" s="400"/>
      <c r="U217" s="400"/>
      <c r="V217" s="400">
        <v>104.4</v>
      </c>
      <c r="W217" s="400">
        <v>114.2</v>
      </c>
      <c r="X217" s="426">
        <v>860</v>
      </c>
      <c r="Y217" s="427">
        <v>760</v>
      </c>
      <c r="Z217" s="427">
        <v>930</v>
      </c>
      <c r="AA217" s="427">
        <v>57</v>
      </c>
      <c r="AB217" s="427">
        <v>0.32</v>
      </c>
      <c r="AC217" s="427">
        <v>1000</v>
      </c>
      <c r="AD217" s="402">
        <v>630</v>
      </c>
      <c r="AE217" s="402">
        <v>570</v>
      </c>
      <c r="AF217" s="402">
        <v>640</v>
      </c>
      <c r="AG217" s="402">
        <v>640</v>
      </c>
      <c r="AH217" s="402">
        <v>57</v>
      </c>
      <c r="AI217" s="400"/>
      <c r="AJ217" s="400"/>
      <c r="AK217" s="400"/>
      <c r="AL217" s="400"/>
      <c r="AM217" s="400"/>
      <c r="AN217" s="400"/>
      <c r="AO217" s="400"/>
      <c r="AP217" s="400"/>
    </row>
    <row r="218" spans="1:42" ht="15">
      <c r="A218" s="394" t="s">
        <v>821</v>
      </c>
      <c r="B218" s="401">
        <v>114.3</v>
      </c>
      <c r="C218" s="424">
        <v>6.88</v>
      </c>
      <c r="D218" s="394" t="s">
        <v>822</v>
      </c>
      <c r="E218" s="421">
        <v>42438</v>
      </c>
      <c r="F218" s="395" t="s">
        <v>102</v>
      </c>
      <c r="G218" s="396">
        <v>1047</v>
      </c>
      <c r="H218" s="397">
        <v>51592</v>
      </c>
      <c r="I218" s="397">
        <v>1785301</v>
      </c>
      <c r="J218" s="397"/>
      <c r="K218" s="397">
        <v>50</v>
      </c>
      <c r="L218" s="396">
        <v>3.59</v>
      </c>
      <c r="M218" s="396">
        <v>24</v>
      </c>
      <c r="N218" s="399">
        <v>99.7</v>
      </c>
      <c r="O218" s="400">
        <v>113.4</v>
      </c>
      <c r="P218" s="400"/>
      <c r="Q218" s="400"/>
      <c r="R218" s="400">
        <v>102.7</v>
      </c>
      <c r="S218" s="400">
        <v>115.8</v>
      </c>
      <c r="T218" s="400"/>
      <c r="U218" s="400"/>
      <c r="V218" s="400">
        <v>96.2</v>
      </c>
      <c r="W218" s="400">
        <v>112.3</v>
      </c>
      <c r="X218" s="426">
        <v>860</v>
      </c>
      <c r="Y218" s="427">
        <v>760</v>
      </c>
      <c r="Z218" s="427">
        <v>930</v>
      </c>
      <c r="AA218" s="427">
        <v>57</v>
      </c>
      <c r="AB218" s="427">
        <v>0.32</v>
      </c>
      <c r="AC218" s="427">
        <v>1000</v>
      </c>
      <c r="AD218" s="402">
        <v>630</v>
      </c>
      <c r="AE218" s="402">
        <v>570</v>
      </c>
      <c r="AF218" s="402">
        <v>640</v>
      </c>
      <c r="AG218" s="402">
        <v>640</v>
      </c>
      <c r="AH218" s="402">
        <v>57</v>
      </c>
      <c r="AI218" s="400"/>
      <c r="AJ218" s="400"/>
      <c r="AK218" s="400"/>
      <c r="AL218" s="400"/>
      <c r="AM218" s="400"/>
      <c r="AN218" s="400"/>
      <c r="AO218" s="400"/>
      <c r="AP218" s="400"/>
    </row>
    <row r="219" spans="1:42" ht="15">
      <c r="A219" s="394" t="s">
        <v>821</v>
      </c>
      <c r="B219" s="401">
        <v>114.3</v>
      </c>
      <c r="C219" s="424">
        <v>6.88</v>
      </c>
      <c r="D219" s="394" t="s">
        <v>822</v>
      </c>
      <c r="E219" s="421">
        <v>42438</v>
      </c>
      <c r="F219" s="395" t="s">
        <v>102</v>
      </c>
      <c r="G219" s="396">
        <v>1048</v>
      </c>
      <c r="H219" s="397">
        <v>51493</v>
      </c>
      <c r="I219" s="397">
        <v>1785301</v>
      </c>
      <c r="J219" s="397"/>
      <c r="K219" s="397">
        <v>51</v>
      </c>
      <c r="L219" s="396">
        <v>3.43</v>
      </c>
      <c r="M219" s="396">
        <v>1</v>
      </c>
      <c r="N219" s="399">
        <v>99.2</v>
      </c>
      <c r="O219" s="400">
        <v>111.6</v>
      </c>
      <c r="P219" s="400"/>
      <c r="Q219" s="400"/>
      <c r="R219" s="400">
        <v>95.8</v>
      </c>
      <c r="S219" s="400">
        <v>110.3</v>
      </c>
      <c r="T219" s="400"/>
      <c r="U219" s="400"/>
      <c r="V219" s="400">
        <v>100.5</v>
      </c>
      <c r="W219" s="400">
        <v>113.9</v>
      </c>
      <c r="X219" s="426">
        <v>860</v>
      </c>
      <c r="Y219" s="427">
        <v>760</v>
      </c>
      <c r="Z219" s="427">
        <v>930</v>
      </c>
      <c r="AA219" s="427">
        <v>57</v>
      </c>
      <c r="AB219" s="427">
        <v>0.32</v>
      </c>
      <c r="AC219" s="427">
        <v>1000</v>
      </c>
      <c r="AD219" s="402">
        <v>630</v>
      </c>
      <c r="AE219" s="402">
        <v>570</v>
      </c>
      <c r="AF219" s="402">
        <v>640</v>
      </c>
      <c r="AG219" s="402">
        <v>640</v>
      </c>
      <c r="AH219" s="402">
        <v>57</v>
      </c>
      <c r="AI219" s="400"/>
      <c r="AJ219" s="400"/>
      <c r="AK219" s="400"/>
      <c r="AL219" s="400"/>
      <c r="AM219" s="400"/>
      <c r="AN219" s="400"/>
      <c r="AO219" s="400"/>
      <c r="AP219" s="400"/>
    </row>
    <row r="220" spans="1:42" ht="15">
      <c r="A220" s="394" t="s">
        <v>821</v>
      </c>
      <c r="B220" s="401">
        <v>114.3</v>
      </c>
      <c r="C220" s="424">
        <v>6.88</v>
      </c>
      <c r="D220" s="394" t="s">
        <v>822</v>
      </c>
      <c r="E220" s="421">
        <v>42438</v>
      </c>
      <c r="F220" s="395" t="s">
        <v>102</v>
      </c>
      <c r="G220" s="396">
        <v>1049</v>
      </c>
      <c r="H220" s="397">
        <v>51593</v>
      </c>
      <c r="I220" s="397">
        <v>1785301</v>
      </c>
      <c r="J220" s="397"/>
      <c r="K220" s="397">
        <v>51</v>
      </c>
      <c r="L220" s="396">
        <v>4.13</v>
      </c>
      <c r="M220" s="396">
        <v>33</v>
      </c>
      <c r="N220" s="399">
        <v>101.5</v>
      </c>
      <c r="O220" s="400">
        <v>116.2</v>
      </c>
      <c r="P220" s="400"/>
      <c r="Q220" s="400"/>
      <c r="R220" s="400">
        <v>99.8</v>
      </c>
      <c r="S220" s="400">
        <v>113.3</v>
      </c>
      <c r="T220" s="400"/>
      <c r="U220" s="400"/>
      <c r="V220" s="400">
        <v>97.8</v>
      </c>
      <c r="W220" s="400">
        <v>114.2</v>
      </c>
      <c r="X220" s="426">
        <v>860</v>
      </c>
      <c r="Y220" s="427">
        <v>760</v>
      </c>
      <c r="Z220" s="427">
        <v>930</v>
      </c>
      <c r="AA220" s="427">
        <v>57</v>
      </c>
      <c r="AB220" s="427">
        <v>0.32</v>
      </c>
      <c r="AC220" s="427">
        <v>1000</v>
      </c>
      <c r="AD220" s="402">
        <v>630</v>
      </c>
      <c r="AE220" s="402">
        <v>570</v>
      </c>
      <c r="AF220" s="402">
        <v>640</v>
      </c>
      <c r="AG220" s="402">
        <v>640</v>
      </c>
      <c r="AH220" s="402">
        <v>57</v>
      </c>
      <c r="AI220" s="400"/>
      <c r="AJ220" s="400"/>
      <c r="AK220" s="400"/>
      <c r="AL220" s="400"/>
      <c r="AM220" s="400"/>
      <c r="AN220" s="400"/>
      <c r="AO220" s="400"/>
      <c r="AP220" s="400"/>
    </row>
    <row r="221" spans="1:42" ht="15">
      <c r="A221" s="394" t="s">
        <v>821</v>
      </c>
      <c r="B221" s="401">
        <v>114.3</v>
      </c>
      <c r="C221" s="424">
        <v>6.88</v>
      </c>
      <c r="D221" s="394" t="s">
        <v>822</v>
      </c>
      <c r="E221" s="421">
        <v>42439</v>
      </c>
      <c r="F221" s="395" t="s">
        <v>102</v>
      </c>
      <c r="G221" s="396">
        <v>1055</v>
      </c>
      <c r="H221" s="397">
        <v>60047</v>
      </c>
      <c r="I221" s="397">
        <v>1627902</v>
      </c>
      <c r="J221" s="397"/>
      <c r="K221" s="397">
        <v>51</v>
      </c>
      <c r="L221" s="396">
        <v>3.52</v>
      </c>
      <c r="M221" s="396">
        <v>10</v>
      </c>
      <c r="N221" s="399">
        <v>96.3</v>
      </c>
      <c r="O221" s="400">
        <v>110</v>
      </c>
      <c r="P221" s="400"/>
      <c r="Q221" s="400"/>
      <c r="R221" s="400">
        <v>93.5</v>
      </c>
      <c r="S221" s="400">
        <v>108.1</v>
      </c>
      <c r="T221" s="400"/>
      <c r="U221" s="400"/>
      <c r="V221" s="400">
        <v>96.7</v>
      </c>
      <c r="W221" s="400">
        <v>108.7</v>
      </c>
      <c r="X221" s="426">
        <v>860</v>
      </c>
      <c r="Y221" s="427">
        <v>760</v>
      </c>
      <c r="Z221" s="427">
        <v>930</v>
      </c>
      <c r="AA221" s="427">
        <v>57</v>
      </c>
      <c r="AB221" s="427">
        <v>0.32</v>
      </c>
      <c r="AC221" s="427">
        <v>1000</v>
      </c>
      <c r="AD221" s="402">
        <v>630</v>
      </c>
      <c r="AE221" s="402">
        <v>570</v>
      </c>
      <c r="AF221" s="402">
        <v>640</v>
      </c>
      <c r="AG221" s="402">
        <v>640</v>
      </c>
      <c r="AH221" s="402">
        <v>57</v>
      </c>
      <c r="AI221" s="400"/>
      <c r="AJ221" s="400"/>
      <c r="AK221" s="400"/>
      <c r="AL221" s="400"/>
      <c r="AM221" s="400"/>
      <c r="AN221" s="400"/>
      <c r="AO221" s="400"/>
      <c r="AP221" s="400"/>
    </row>
    <row r="222" spans="1:42" ht="15">
      <c r="A222" s="394" t="s">
        <v>821</v>
      </c>
      <c r="B222" s="401">
        <v>114.3</v>
      </c>
      <c r="C222" s="424">
        <v>6.88</v>
      </c>
      <c r="D222" s="394" t="s">
        <v>822</v>
      </c>
      <c r="E222" s="421">
        <v>42439</v>
      </c>
      <c r="F222" s="395" t="s">
        <v>102</v>
      </c>
      <c r="G222" s="396">
        <v>1056</v>
      </c>
      <c r="H222" s="397">
        <v>60041</v>
      </c>
      <c r="I222" s="397">
        <v>1754501</v>
      </c>
      <c r="J222" s="397"/>
      <c r="K222" s="397">
        <v>51</v>
      </c>
      <c r="L222" s="396">
        <v>3.96</v>
      </c>
      <c r="M222" s="396">
        <v>18</v>
      </c>
      <c r="N222" s="399">
        <v>100.6</v>
      </c>
      <c r="O222" s="400">
        <v>112.7</v>
      </c>
      <c r="P222" s="400"/>
      <c r="Q222" s="400"/>
      <c r="R222" s="400"/>
      <c r="S222" s="400"/>
      <c r="T222" s="400"/>
      <c r="U222" s="400"/>
      <c r="V222" s="400"/>
      <c r="W222" s="400"/>
      <c r="X222" s="426">
        <v>860</v>
      </c>
      <c r="Y222" s="427">
        <v>760</v>
      </c>
      <c r="Z222" s="427">
        <v>930</v>
      </c>
      <c r="AA222" s="427">
        <v>57</v>
      </c>
      <c r="AB222" s="427">
        <v>0.32</v>
      </c>
      <c r="AC222" s="427">
        <v>1000</v>
      </c>
      <c r="AD222" s="402">
        <v>630</v>
      </c>
      <c r="AE222" s="402">
        <v>570</v>
      </c>
      <c r="AF222" s="402">
        <v>640</v>
      </c>
      <c r="AG222" s="402">
        <v>640</v>
      </c>
      <c r="AH222" s="402">
        <v>57</v>
      </c>
      <c r="AI222" s="400"/>
      <c r="AJ222" s="400"/>
      <c r="AK222" s="400"/>
      <c r="AL222" s="400"/>
      <c r="AM222" s="400"/>
      <c r="AN222" s="400"/>
      <c r="AO222" s="400"/>
      <c r="AP222" s="400"/>
    </row>
    <row r="223" spans="1:42" ht="15">
      <c r="A223" s="394" t="s">
        <v>821</v>
      </c>
      <c r="B223" s="401">
        <v>114.3</v>
      </c>
      <c r="C223" s="424">
        <v>6.88</v>
      </c>
      <c r="D223" s="394" t="s">
        <v>822</v>
      </c>
      <c r="E223" s="421">
        <v>42439</v>
      </c>
      <c r="F223" s="395" t="s">
        <v>102</v>
      </c>
      <c r="G223" s="396">
        <v>1057</v>
      </c>
      <c r="H223" s="397">
        <v>60042</v>
      </c>
      <c r="I223" s="397">
        <v>1754501</v>
      </c>
      <c r="J223" s="397"/>
      <c r="K223" s="397">
        <v>51</v>
      </c>
      <c r="L223" s="396">
        <v>3.96</v>
      </c>
      <c r="M223" s="396">
        <v>2</v>
      </c>
      <c r="N223" s="399">
        <v>97.8</v>
      </c>
      <c r="O223" s="400">
        <v>110.1</v>
      </c>
      <c r="P223" s="400"/>
      <c r="Q223" s="400"/>
      <c r="R223" s="400"/>
      <c r="S223" s="400"/>
      <c r="T223" s="400"/>
      <c r="U223" s="400"/>
      <c r="V223" s="400"/>
      <c r="W223" s="400"/>
      <c r="X223" s="426">
        <v>860</v>
      </c>
      <c r="Y223" s="427">
        <v>760</v>
      </c>
      <c r="Z223" s="427">
        <v>930</v>
      </c>
      <c r="AA223" s="427">
        <v>57</v>
      </c>
      <c r="AB223" s="427">
        <v>0.32</v>
      </c>
      <c r="AC223" s="427">
        <v>1000</v>
      </c>
      <c r="AD223" s="402">
        <v>630</v>
      </c>
      <c r="AE223" s="402">
        <v>570</v>
      </c>
      <c r="AF223" s="402">
        <v>640</v>
      </c>
      <c r="AG223" s="402">
        <v>640</v>
      </c>
      <c r="AH223" s="402">
        <v>57</v>
      </c>
      <c r="AI223" s="400"/>
      <c r="AJ223" s="400"/>
      <c r="AK223" s="400"/>
      <c r="AL223" s="400"/>
      <c r="AM223" s="400"/>
      <c r="AN223" s="400"/>
      <c r="AO223" s="400"/>
      <c r="AP223" s="400"/>
    </row>
    <row r="224" spans="1:42" ht="15">
      <c r="A224" s="394" t="s">
        <v>821</v>
      </c>
      <c r="B224" s="401">
        <v>114.3</v>
      </c>
      <c r="C224" s="424">
        <v>6.88</v>
      </c>
      <c r="D224" s="394" t="s">
        <v>822</v>
      </c>
      <c r="E224" s="421">
        <v>42439</v>
      </c>
      <c r="F224" s="395" t="s">
        <v>102</v>
      </c>
      <c r="G224" s="396">
        <v>1058</v>
      </c>
      <c r="H224" s="397">
        <v>60046</v>
      </c>
      <c r="I224" s="397">
        <v>1627902</v>
      </c>
      <c r="J224" s="397"/>
      <c r="K224" s="397">
        <v>51</v>
      </c>
      <c r="L224" s="396">
        <v>3.5</v>
      </c>
      <c r="M224" s="396">
        <v>2</v>
      </c>
      <c r="N224" s="399">
        <v>95.9</v>
      </c>
      <c r="O224" s="400">
        <v>110</v>
      </c>
      <c r="P224" s="400"/>
      <c r="Q224" s="400"/>
      <c r="R224" s="400"/>
      <c r="S224" s="400"/>
      <c r="T224" s="400"/>
      <c r="U224" s="400"/>
      <c r="V224" s="400"/>
      <c r="W224" s="400"/>
      <c r="X224" s="426">
        <v>860</v>
      </c>
      <c r="Y224" s="427">
        <v>760</v>
      </c>
      <c r="Z224" s="427">
        <v>930</v>
      </c>
      <c r="AA224" s="427">
        <v>57</v>
      </c>
      <c r="AB224" s="427">
        <v>0.32</v>
      </c>
      <c r="AC224" s="427">
        <v>1000</v>
      </c>
      <c r="AD224" s="402">
        <v>630</v>
      </c>
      <c r="AE224" s="402">
        <v>570</v>
      </c>
      <c r="AF224" s="402">
        <v>640</v>
      </c>
      <c r="AG224" s="402">
        <v>640</v>
      </c>
      <c r="AH224" s="402">
        <v>57</v>
      </c>
      <c r="AI224" s="400"/>
      <c r="AJ224" s="400"/>
      <c r="AK224" s="400"/>
      <c r="AL224" s="400"/>
      <c r="AM224" s="400"/>
      <c r="AN224" s="400"/>
      <c r="AO224" s="400"/>
      <c r="AP224" s="400"/>
    </row>
    <row r="225" spans="1:42" ht="15">
      <c r="A225" s="394" t="s">
        <v>821</v>
      </c>
      <c r="B225" s="401">
        <v>114.3</v>
      </c>
      <c r="C225" s="424">
        <v>6.88</v>
      </c>
      <c r="D225" s="394" t="s">
        <v>822</v>
      </c>
      <c r="E225" s="421">
        <v>42439</v>
      </c>
      <c r="F225" s="395" t="s">
        <v>102</v>
      </c>
      <c r="G225" s="396">
        <v>1059</v>
      </c>
      <c r="H225" s="397">
        <v>51470</v>
      </c>
      <c r="I225" s="397">
        <v>1754501</v>
      </c>
      <c r="J225" s="397"/>
      <c r="K225" s="397">
        <v>51</v>
      </c>
      <c r="L225" s="396">
        <v>3.51</v>
      </c>
      <c r="M225" s="396">
        <v>5</v>
      </c>
      <c r="N225" s="399">
        <v>97.5</v>
      </c>
      <c r="O225" s="400">
        <v>109.8</v>
      </c>
      <c r="P225" s="400"/>
      <c r="Q225" s="400"/>
      <c r="R225" s="400"/>
      <c r="S225" s="400"/>
      <c r="T225" s="400"/>
      <c r="U225" s="400"/>
      <c r="V225" s="400"/>
      <c r="W225" s="400"/>
      <c r="X225" s="426">
        <v>860</v>
      </c>
      <c r="Y225" s="427">
        <v>760</v>
      </c>
      <c r="Z225" s="427">
        <v>930</v>
      </c>
      <c r="AA225" s="427">
        <v>57</v>
      </c>
      <c r="AB225" s="427">
        <v>0.32</v>
      </c>
      <c r="AC225" s="427">
        <v>1000</v>
      </c>
      <c r="AD225" s="402">
        <v>630</v>
      </c>
      <c r="AE225" s="402">
        <v>570</v>
      </c>
      <c r="AF225" s="402">
        <v>640</v>
      </c>
      <c r="AG225" s="402">
        <v>640</v>
      </c>
      <c r="AH225" s="402">
        <v>57</v>
      </c>
      <c r="AI225" s="400"/>
      <c r="AJ225" s="400"/>
      <c r="AK225" s="400"/>
      <c r="AL225" s="400"/>
      <c r="AM225" s="400"/>
      <c r="AN225" s="400"/>
      <c r="AO225" s="400"/>
      <c r="AP225" s="400"/>
    </row>
    <row r="226" spans="1:42" ht="15">
      <c r="A226" s="394" t="s">
        <v>821</v>
      </c>
      <c r="B226" s="401">
        <v>114.3</v>
      </c>
      <c r="C226" s="424">
        <v>6.88</v>
      </c>
      <c r="D226" s="394" t="s">
        <v>822</v>
      </c>
      <c r="E226" s="421">
        <v>42440</v>
      </c>
      <c r="F226" s="395" t="s">
        <v>102</v>
      </c>
      <c r="G226" s="396">
        <v>1060</v>
      </c>
      <c r="H226" s="397">
        <v>51595</v>
      </c>
      <c r="I226" s="397">
        <v>1785301</v>
      </c>
      <c r="J226" s="397"/>
      <c r="K226" s="397">
        <v>52</v>
      </c>
      <c r="L226" s="396">
        <v>3.75</v>
      </c>
      <c r="M226" s="396">
        <v>5</v>
      </c>
      <c r="N226" s="399"/>
      <c r="O226" s="400"/>
      <c r="P226" s="400"/>
      <c r="Q226" s="400"/>
      <c r="R226" s="400">
        <v>96</v>
      </c>
      <c r="S226" s="400">
        <v>111.3</v>
      </c>
      <c r="T226" s="400"/>
      <c r="U226" s="400"/>
      <c r="V226" s="400">
        <v>101.2</v>
      </c>
      <c r="W226" s="400">
        <v>112.9</v>
      </c>
      <c r="X226" s="426">
        <v>860</v>
      </c>
      <c r="Y226" s="427">
        <v>760</v>
      </c>
      <c r="Z226" s="427">
        <v>930</v>
      </c>
      <c r="AA226" s="427">
        <v>57</v>
      </c>
      <c r="AB226" s="427">
        <v>0.32</v>
      </c>
      <c r="AC226" s="427">
        <v>1000</v>
      </c>
      <c r="AD226" s="402">
        <v>630</v>
      </c>
      <c r="AE226" s="402">
        <v>570</v>
      </c>
      <c r="AF226" s="402">
        <v>640</v>
      </c>
      <c r="AG226" s="402">
        <v>640</v>
      </c>
      <c r="AH226" s="402">
        <v>57</v>
      </c>
      <c r="AI226" s="400"/>
      <c r="AJ226" s="400"/>
      <c r="AK226" s="400"/>
      <c r="AL226" s="400"/>
      <c r="AM226" s="400"/>
      <c r="AN226" s="400"/>
      <c r="AO226" s="400"/>
      <c r="AP226" s="400"/>
    </row>
    <row r="227" spans="1:42" ht="15">
      <c r="A227" s="394" t="s">
        <v>821</v>
      </c>
      <c r="B227" s="401">
        <v>114.3</v>
      </c>
      <c r="C227" s="424">
        <v>6.88</v>
      </c>
      <c r="D227" s="394" t="s">
        <v>822</v>
      </c>
      <c r="E227" s="421">
        <v>42440</v>
      </c>
      <c r="F227" s="395" t="s">
        <v>102</v>
      </c>
      <c r="G227" s="396">
        <v>1061</v>
      </c>
      <c r="H227" s="397">
        <v>60051</v>
      </c>
      <c r="I227" s="397">
        <v>1627902</v>
      </c>
      <c r="J227" s="397"/>
      <c r="K227" s="397">
        <v>50</v>
      </c>
      <c r="L227" s="396">
        <v>4.38</v>
      </c>
      <c r="M227" s="396" t="s">
        <v>885</v>
      </c>
      <c r="N227" s="399">
        <v>94.7</v>
      </c>
      <c r="O227" s="400">
        <v>108.5</v>
      </c>
      <c r="P227" s="400"/>
      <c r="Q227" s="400"/>
      <c r="R227" s="400">
        <v>92.4</v>
      </c>
      <c r="S227" s="400">
        <v>106.9</v>
      </c>
      <c r="T227" s="400"/>
      <c r="U227" s="400"/>
      <c r="V227" s="400">
        <v>99.6</v>
      </c>
      <c r="W227" s="400">
        <v>111.5</v>
      </c>
      <c r="X227" s="426">
        <v>860</v>
      </c>
      <c r="Y227" s="427">
        <v>760</v>
      </c>
      <c r="Z227" s="427">
        <v>930</v>
      </c>
      <c r="AA227" s="427">
        <v>57</v>
      </c>
      <c r="AB227" s="427">
        <v>0.32</v>
      </c>
      <c r="AC227" s="427">
        <v>1000</v>
      </c>
      <c r="AD227" s="402">
        <v>630</v>
      </c>
      <c r="AE227" s="402">
        <v>570</v>
      </c>
      <c r="AF227" s="402">
        <v>640</v>
      </c>
      <c r="AG227" s="402">
        <v>640</v>
      </c>
      <c r="AH227" s="402">
        <v>57</v>
      </c>
      <c r="AI227" s="400"/>
      <c r="AJ227" s="400"/>
      <c r="AK227" s="400"/>
      <c r="AL227" s="400"/>
      <c r="AM227" s="400"/>
      <c r="AN227" s="400"/>
      <c r="AO227" s="400"/>
      <c r="AP227" s="400"/>
    </row>
    <row r="228" spans="1:42" ht="15">
      <c r="A228" s="394" t="s">
        <v>821</v>
      </c>
      <c r="B228" s="401">
        <v>114.3</v>
      </c>
      <c r="C228" s="424">
        <v>6.88</v>
      </c>
      <c r="D228" s="394" t="s">
        <v>822</v>
      </c>
      <c r="E228" s="421">
        <v>42440</v>
      </c>
      <c r="F228" s="395" t="s">
        <v>98</v>
      </c>
      <c r="G228" s="396">
        <v>1062</v>
      </c>
      <c r="H228" s="397">
        <v>40218</v>
      </c>
      <c r="I228" s="397">
        <v>1678902</v>
      </c>
      <c r="J228" s="397"/>
      <c r="K228" s="397">
        <v>49</v>
      </c>
      <c r="L228" s="398">
        <v>4.7</v>
      </c>
      <c r="M228" s="396">
        <v>7</v>
      </c>
      <c r="N228" s="399">
        <v>97.3</v>
      </c>
      <c r="O228" s="400">
        <v>109.6</v>
      </c>
      <c r="P228" s="400"/>
      <c r="Q228" s="400"/>
      <c r="R228" s="400"/>
      <c r="S228" s="400"/>
      <c r="T228" s="400"/>
      <c r="U228" s="400"/>
      <c r="V228" s="400"/>
      <c r="W228" s="400"/>
      <c r="X228" s="426">
        <v>860</v>
      </c>
      <c r="Y228" s="427">
        <v>760</v>
      </c>
      <c r="Z228" s="427">
        <v>930</v>
      </c>
      <c r="AA228" s="427">
        <v>57</v>
      </c>
      <c r="AB228" s="427">
        <v>0.32</v>
      </c>
      <c r="AC228" s="427">
        <v>1000</v>
      </c>
      <c r="AD228" s="402">
        <v>610</v>
      </c>
      <c r="AE228" s="402">
        <v>510</v>
      </c>
      <c r="AF228" s="402">
        <v>620</v>
      </c>
      <c r="AG228" s="402">
        <v>620</v>
      </c>
      <c r="AH228" s="402">
        <v>57</v>
      </c>
      <c r="AI228" s="400"/>
      <c r="AJ228" s="400"/>
      <c r="AK228" s="400"/>
      <c r="AL228" s="400"/>
      <c r="AM228" s="400"/>
      <c r="AN228" s="400"/>
      <c r="AO228" s="400"/>
      <c r="AP228" s="400"/>
    </row>
    <row r="229" spans="1:42" ht="15">
      <c r="A229" s="394" t="s">
        <v>821</v>
      </c>
      <c r="B229" s="401">
        <v>114.3</v>
      </c>
      <c r="C229" s="424">
        <v>6.88</v>
      </c>
      <c r="D229" s="394" t="s">
        <v>822</v>
      </c>
      <c r="E229" s="421">
        <v>42440</v>
      </c>
      <c r="F229" s="395" t="s">
        <v>102</v>
      </c>
      <c r="G229" s="396">
        <v>1063</v>
      </c>
      <c r="H229" s="397">
        <v>51595</v>
      </c>
      <c r="I229" s="397">
        <v>1785301</v>
      </c>
      <c r="J229" s="397"/>
      <c r="K229" s="397">
        <v>52</v>
      </c>
      <c r="L229" s="396">
        <v>3.75</v>
      </c>
      <c r="M229" s="396">
        <v>323</v>
      </c>
      <c r="N229" s="399">
        <v>102.8</v>
      </c>
      <c r="O229" s="400">
        <v>114</v>
      </c>
      <c r="P229" s="400"/>
      <c r="Q229" s="400"/>
      <c r="R229" s="400"/>
      <c r="S229" s="400"/>
      <c r="T229" s="400"/>
      <c r="U229" s="400"/>
      <c r="V229" s="400"/>
      <c r="W229" s="400"/>
      <c r="X229" s="426">
        <v>860</v>
      </c>
      <c r="Y229" s="427">
        <v>760</v>
      </c>
      <c r="Z229" s="427">
        <v>930</v>
      </c>
      <c r="AA229" s="427">
        <v>57</v>
      </c>
      <c r="AB229" s="427">
        <v>0.32</v>
      </c>
      <c r="AC229" s="427">
        <v>1000</v>
      </c>
      <c r="AD229" s="402">
        <v>630</v>
      </c>
      <c r="AE229" s="402">
        <v>570</v>
      </c>
      <c r="AF229" s="402">
        <v>640</v>
      </c>
      <c r="AG229" s="402">
        <v>640</v>
      </c>
      <c r="AH229" s="402">
        <v>57</v>
      </c>
      <c r="AI229" s="400"/>
      <c r="AJ229" s="400"/>
      <c r="AK229" s="400"/>
      <c r="AL229" s="400"/>
      <c r="AM229" s="400"/>
      <c r="AN229" s="400"/>
      <c r="AO229" s="400"/>
      <c r="AP229" s="400"/>
    </row>
    <row r="230" spans="1:42" ht="15">
      <c r="A230" s="394" t="s">
        <v>821</v>
      </c>
      <c r="B230" s="401">
        <v>114.3</v>
      </c>
      <c r="C230" s="424">
        <v>6.88</v>
      </c>
      <c r="D230" s="394" t="s">
        <v>822</v>
      </c>
      <c r="E230" s="421">
        <v>42444</v>
      </c>
      <c r="F230" s="395" t="s">
        <v>102</v>
      </c>
      <c r="G230" s="396">
        <v>1093</v>
      </c>
      <c r="H230" s="397">
        <v>51598</v>
      </c>
      <c r="I230" s="397">
        <v>1800601</v>
      </c>
      <c r="J230" s="397"/>
      <c r="K230" s="397">
        <v>50</v>
      </c>
      <c r="L230" s="398">
        <v>3.4</v>
      </c>
      <c r="M230" s="396">
        <v>30</v>
      </c>
      <c r="N230" s="399">
        <v>97.6</v>
      </c>
      <c r="O230" s="400">
        <v>111.7</v>
      </c>
      <c r="P230" s="400"/>
      <c r="Q230" s="400"/>
      <c r="R230" s="400"/>
      <c r="S230" s="400"/>
      <c r="T230" s="400"/>
      <c r="U230" s="400"/>
      <c r="V230" s="400"/>
      <c r="W230" s="400"/>
      <c r="X230" s="426">
        <v>860</v>
      </c>
      <c r="Y230" s="427">
        <v>760</v>
      </c>
      <c r="Z230" s="427">
        <v>930</v>
      </c>
      <c r="AA230" s="427">
        <v>57</v>
      </c>
      <c r="AB230" s="427">
        <v>0.32</v>
      </c>
      <c r="AC230" s="427">
        <v>1000</v>
      </c>
      <c r="AD230" s="402">
        <v>630</v>
      </c>
      <c r="AE230" s="402">
        <v>570</v>
      </c>
      <c r="AF230" s="402">
        <v>640</v>
      </c>
      <c r="AG230" s="402">
        <v>640</v>
      </c>
      <c r="AH230" s="402">
        <v>57</v>
      </c>
      <c r="AI230" s="400"/>
      <c r="AJ230" s="400"/>
      <c r="AK230" s="400"/>
      <c r="AL230" s="400"/>
      <c r="AM230" s="400"/>
      <c r="AN230" s="400"/>
      <c r="AO230" s="400"/>
      <c r="AP230" s="400"/>
    </row>
    <row r="231" spans="1:42" ht="15">
      <c r="A231" s="394" t="s">
        <v>821</v>
      </c>
      <c r="B231" s="401">
        <v>114.3</v>
      </c>
      <c r="C231" s="424">
        <v>6.88</v>
      </c>
      <c r="D231" s="394" t="s">
        <v>822</v>
      </c>
      <c r="E231" s="421">
        <v>42444</v>
      </c>
      <c r="F231" s="395" t="s">
        <v>102</v>
      </c>
      <c r="G231" s="396">
        <v>1094</v>
      </c>
      <c r="H231" s="397">
        <v>51631</v>
      </c>
      <c r="I231" s="397">
        <v>1800601</v>
      </c>
      <c r="J231" s="397"/>
      <c r="K231" s="397">
        <v>53</v>
      </c>
      <c r="L231" s="398">
        <v>3.66</v>
      </c>
      <c r="M231" s="396">
        <v>9</v>
      </c>
      <c r="N231" s="399">
        <v>98.1</v>
      </c>
      <c r="O231" s="400">
        <v>113.8</v>
      </c>
      <c r="P231" s="400"/>
      <c r="Q231" s="400"/>
      <c r="R231" s="400"/>
      <c r="S231" s="400"/>
      <c r="T231" s="400"/>
      <c r="U231" s="400"/>
      <c r="V231" s="400"/>
      <c r="W231" s="400"/>
      <c r="X231" s="426">
        <v>860</v>
      </c>
      <c r="Y231" s="427">
        <v>760</v>
      </c>
      <c r="Z231" s="427">
        <v>930</v>
      </c>
      <c r="AA231" s="427">
        <v>57</v>
      </c>
      <c r="AB231" s="427">
        <v>0.32</v>
      </c>
      <c r="AC231" s="427">
        <v>1000</v>
      </c>
      <c r="AD231" s="402">
        <v>630</v>
      </c>
      <c r="AE231" s="402">
        <v>570</v>
      </c>
      <c r="AF231" s="402">
        <v>640</v>
      </c>
      <c r="AG231" s="402">
        <v>640</v>
      </c>
      <c r="AH231" s="402">
        <v>57</v>
      </c>
      <c r="AI231" s="400"/>
      <c r="AJ231" s="400"/>
      <c r="AK231" s="400"/>
      <c r="AL231" s="400"/>
      <c r="AM231" s="400"/>
      <c r="AN231" s="400"/>
      <c r="AO231" s="400"/>
      <c r="AP231" s="400"/>
    </row>
    <row r="232" spans="1:42" ht="15">
      <c r="A232" s="394" t="s">
        <v>821</v>
      </c>
      <c r="B232" s="401">
        <v>114.3</v>
      </c>
      <c r="C232" s="424">
        <v>6.88</v>
      </c>
      <c r="D232" s="394" t="s">
        <v>822</v>
      </c>
      <c r="E232" s="421">
        <v>42444</v>
      </c>
      <c r="F232" s="395" t="s">
        <v>102</v>
      </c>
      <c r="G232" s="396">
        <v>1095</v>
      </c>
      <c r="H232" s="397">
        <v>51591</v>
      </c>
      <c r="I232" s="397">
        <v>1800601</v>
      </c>
      <c r="J232" s="397"/>
      <c r="K232" s="397">
        <v>51</v>
      </c>
      <c r="L232" s="398">
        <v>3.41</v>
      </c>
      <c r="M232" s="396">
        <v>7</v>
      </c>
      <c r="N232" s="399">
        <v>107.1</v>
      </c>
      <c r="O232" s="400">
        <v>117.9</v>
      </c>
      <c r="P232" s="400"/>
      <c r="Q232" s="400"/>
      <c r="R232" s="400"/>
      <c r="S232" s="400"/>
      <c r="T232" s="400"/>
      <c r="U232" s="400"/>
      <c r="V232" s="400"/>
      <c r="W232" s="400"/>
      <c r="X232" s="426">
        <v>860</v>
      </c>
      <c r="Y232" s="427">
        <v>760</v>
      </c>
      <c r="Z232" s="427">
        <v>930</v>
      </c>
      <c r="AA232" s="427">
        <v>57</v>
      </c>
      <c r="AB232" s="427">
        <v>0.32</v>
      </c>
      <c r="AC232" s="427">
        <v>1000</v>
      </c>
      <c r="AD232" s="402">
        <v>630</v>
      </c>
      <c r="AE232" s="402">
        <v>570</v>
      </c>
      <c r="AF232" s="402">
        <v>640</v>
      </c>
      <c r="AG232" s="402">
        <v>640</v>
      </c>
      <c r="AH232" s="402">
        <v>57</v>
      </c>
      <c r="AI232" s="400"/>
      <c r="AJ232" s="400"/>
      <c r="AK232" s="400"/>
      <c r="AL232" s="400"/>
      <c r="AM232" s="400"/>
      <c r="AN232" s="400"/>
      <c r="AO232" s="400"/>
      <c r="AP232" s="400"/>
    </row>
    <row r="233" spans="1:42" ht="15">
      <c r="A233" s="394" t="s">
        <v>821</v>
      </c>
      <c r="B233" s="401">
        <v>114.3</v>
      </c>
      <c r="C233" s="424">
        <v>6.88</v>
      </c>
      <c r="D233" s="394" t="s">
        <v>822</v>
      </c>
      <c r="E233" s="421">
        <v>42445</v>
      </c>
      <c r="F233" s="395" t="s">
        <v>102</v>
      </c>
      <c r="G233" s="396">
        <v>1098</v>
      </c>
      <c r="H233" s="397">
        <v>51595</v>
      </c>
      <c r="I233" s="397">
        <v>1800601</v>
      </c>
      <c r="J233" s="397"/>
      <c r="K233" s="397">
        <v>52</v>
      </c>
      <c r="L233" s="396">
        <v>3.75</v>
      </c>
      <c r="M233" s="396" t="s">
        <v>885</v>
      </c>
      <c r="N233" s="423">
        <v>101.5</v>
      </c>
      <c r="O233" s="423">
        <v>114.5</v>
      </c>
      <c r="P233" s="400"/>
      <c r="Q233" s="400"/>
      <c r="R233" s="400"/>
      <c r="S233" s="400"/>
      <c r="T233" s="400"/>
      <c r="U233" s="400"/>
      <c r="V233" s="400"/>
      <c r="W233" s="400"/>
      <c r="X233" s="426">
        <v>860</v>
      </c>
      <c r="Y233" s="427">
        <v>760</v>
      </c>
      <c r="Z233" s="427">
        <v>930</v>
      </c>
      <c r="AA233" s="427">
        <v>57</v>
      </c>
      <c r="AB233" s="427">
        <v>0.32</v>
      </c>
      <c r="AC233" s="427">
        <v>1000</v>
      </c>
      <c r="AD233" s="402">
        <v>630</v>
      </c>
      <c r="AE233" s="402">
        <v>570</v>
      </c>
      <c r="AF233" s="402">
        <v>640</v>
      </c>
      <c r="AG233" s="402">
        <v>640</v>
      </c>
      <c r="AH233" s="402">
        <v>57</v>
      </c>
      <c r="AI233" s="400"/>
      <c r="AJ233" s="400"/>
      <c r="AK233" s="400"/>
      <c r="AL233" s="400"/>
      <c r="AM233" s="400"/>
      <c r="AN233" s="400"/>
      <c r="AO233" s="400"/>
      <c r="AP233" s="400"/>
    </row>
    <row r="234" spans="1:42" ht="15">
      <c r="A234" s="394" t="s">
        <v>821</v>
      </c>
      <c r="B234" s="401">
        <v>114.3</v>
      </c>
      <c r="C234" s="424">
        <v>6.88</v>
      </c>
      <c r="D234" s="394" t="s">
        <v>822</v>
      </c>
      <c r="E234" s="421">
        <v>42445</v>
      </c>
      <c r="F234" s="395" t="s">
        <v>102</v>
      </c>
      <c r="G234" s="396">
        <v>1099</v>
      </c>
      <c r="H234" s="397">
        <v>51597</v>
      </c>
      <c r="I234" s="397">
        <v>1800601</v>
      </c>
      <c r="J234" s="397"/>
      <c r="K234" s="397">
        <v>51</v>
      </c>
      <c r="L234" s="396">
        <v>3.24</v>
      </c>
      <c r="M234" s="396" t="s">
        <v>885</v>
      </c>
      <c r="N234" s="423">
        <v>98.5</v>
      </c>
      <c r="O234" s="423">
        <v>111.2</v>
      </c>
      <c r="P234" s="400"/>
      <c r="Q234" s="400"/>
      <c r="R234" s="400"/>
      <c r="S234" s="400"/>
      <c r="T234" s="400"/>
      <c r="U234" s="400"/>
      <c r="V234" s="400"/>
      <c r="W234" s="400"/>
      <c r="X234" s="426">
        <v>860</v>
      </c>
      <c r="Y234" s="427">
        <v>760</v>
      </c>
      <c r="Z234" s="427">
        <v>930</v>
      </c>
      <c r="AA234" s="427">
        <v>57</v>
      </c>
      <c r="AB234" s="427">
        <v>0.32</v>
      </c>
      <c r="AC234" s="427">
        <v>1000</v>
      </c>
      <c r="AD234" s="402">
        <v>630</v>
      </c>
      <c r="AE234" s="402">
        <v>570</v>
      </c>
      <c r="AF234" s="402">
        <v>640</v>
      </c>
      <c r="AG234" s="402">
        <v>640</v>
      </c>
      <c r="AH234" s="402">
        <v>57</v>
      </c>
      <c r="AI234" s="400"/>
      <c r="AJ234" s="400"/>
      <c r="AK234" s="400"/>
      <c r="AL234" s="400"/>
      <c r="AM234" s="400"/>
      <c r="AN234" s="400"/>
      <c r="AO234" s="400"/>
      <c r="AP234" s="400"/>
    </row>
    <row r="235" spans="1:42" ht="15">
      <c r="A235" s="394" t="s">
        <v>821</v>
      </c>
      <c r="B235" s="401">
        <v>114.3</v>
      </c>
      <c r="C235" s="424">
        <v>6.88</v>
      </c>
      <c r="D235" s="394" t="s">
        <v>822</v>
      </c>
      <c r="E235" s="429">
        <v>42445</v>
      </c>
      <c r="F235" s="395" t="s">
        <v>847</v>
      </c>
      <c r="G235" s="409">
        <v>1100</v>
      </c>
      <c r="H235" s="410">
        <v>40240</v>
      </c>
      <c r="I235" s="410">
        <v>1799102</v>
      </c>
      <c r="J235" s="410"/>
      <c r="K235" s="410">
        <v>40</v>
      </c>
      <c r="L235" s="409">
        <v>6.11</v>
      </c>
      <c r="M235" s="409" t="s">
        <v>885</v>
      </c>
      <c r="N235" s="423">
        <v>96.7</v>
      </c>
      <c r="O235" s="423">
        <v>109.8</v>
      </c>
      <c r="P235" s="432"/>
      <c r="Q235" s="432"/>
      <c r="R235" s="432"/>
      <c r="S235" s="432"/>
      <c r="T235" s="432"/>
      <c r="U235" s="432"/>
      <c r="V235" s="432"/>
      <c r="W235" s="432"/>
      <c r="X235" s="426">
        <v>860</v>
      </c>
      <c r="Y235" s="427">
        <v>760</v>
      </c>
      <c r="Z235" s="427">
        <v>920</v>
      </c>
      <c r="AA235" s="427">
        <v>57</v>
      </c>
      <c r="AB235" s="427">
        <v>0.32</v>
      </c>
      <c r="AC235" s="427">
        <v>1000</v>
      </c>
      <c r="AD235" s="427">
        <v>610</v>
      </c>
      <c r="AE235" s="427">
        <v>510</v>
      </c>
      <c r="AF235" s="427">
        <v>620</v>
      </c>
      <c r="AG235" s="427">
        <v>620</v>
      </c>
      <c r="AH235" s="427">
        <v>57</v>
      </c>
      <c r="AI235" s="432"/>
      <c r="AJ235" s="432"/>
      <c r="AK235" s="432"/>
      <c r="AL235" s="432"/>
      <c r="AM235" s="432"/>
      <c r="AN235" s="432"/>
      <c r="AO235" s="432"/>
      <c r="AP235" s="432"/>
    </row>
    <row r="236" spans="1:42" ht="15">
      <c r="A236" s="394" t="s">
        <v>821</v>
      </c>
      <c r="B236" s="401">
        <v>114.3</v>
      </c>
      <c r="C236" s="424">
        <v>6.88</v>
      </c>
      <c r="D236" s="394" t="s">
        <v>822</v>
      </c>
      <c r="E236" s="429">
        <v>42445</v>
      </c>
      <c r="F236" s="395" t="s">
        <v>847</v>
      </c>
      <c r="G236" s="409">
        <v>1101</v>
      </c>
      <c r="H236" s="410">
        <v>40241</v>
      </c>
      <c r="I236" s="410">
        <v>1799102</v>
      </c>
      <c r="J236" s="410"/>
      <c r="K236" s="410">
        <v>49</v>
      </c>
      <c r="L236" s="409">
        <v>8.2100000000000009</v>
      </c>
      <c r="M236" s="409" t="s">
        <v>885</v>
      </c>
      <c r="N236" s="423">
        <v>101.8</v>
      </c>
      <c r="O236" s="423">
        <v>114.5</v>
      </c>
      <c r="P236" s="432"/>
      <c r="Q236" s="432"/>
      <c r="R236" s="432"/>
      <c r="S236" s="432"/>
      <c r="T236" s="432"/>
      <c r="U236" s="432"/>
      <c r="V236" s="432"/>
      <c r="W236" s="432"/>
      <c r="X236" s="426">
        <v>860</v>
      </c>
      <c r="Y236" s="427">
        <v>760</v>
      </c>
      <c r="Z236" s="427">
        <v>920</v>
      </c>
      <c r="AA236" s="427">
        <v>57</v>
      </c>
      <c r="AB236" s="427">
        <v>0.32</v>
      </c>
      <c r="AC236" s="427">
        <v>1000</v>
      </c>
      <c r="AD236" s="427">
        <v>610</v>
      </c>
      <c r="AE236" s="427">
        <v>510</v>
      </c>
      <c r="AF236" s="427">
        <v>620</v>
      </c>
      <c r="AG236" s="427">
        <v>620</v>
      </c>
      <c r="AH236" s="427">
        <v>57</v>
      </c>
      <c r="AI236" s="432"/>
      <c r="AJ236" s="432"/>
      <c r="AK236" s="432"/>
      <c r="AL236" s="432"/>
      <c r="AM236" s="432"/>
      <c r="AN236" s="432"/>
      <c r="AO236" s="432"/>
      <c r="AP236" s="432"/>
    </row>
    <row r="237" spans="1:42" ht="15">
      <c r="A237" s="394" t="s">
        <v>821</v>
      </c>
      <c r="B237" s="401">
        <v>114.3</v>
      </c>
      <c r="C237" s="424">
        <v>6.88</v>
      </c>
      <c r="D237" s="394" t="s">
        <v>822</v>
      </c>
      <c r="E237" s="429">
        <v>42445</v>
      </c>
      <c r="F237" s="430" t="s">
        <v>98</v>
      </c>
      <c r="G237" s="409">
        <v>1102</v>
      </c>
      <c r="H237" s="410">
        <v>40242</v>
      </c>
      <c r="I237" s="410">
        <v>1799102</v>
      </c>
      <c r="J237" s="410"/>
      <c r="K237" s="410">
        <v>48</v>
      </c>
      <c r="L237" s="409">
        <v>4.6500000000000004</v>
      </c>
      <c r="M237" s="409" t="s">
        <v>885</v>
      </c>
      <c r="N237" s="423">
        <v>99</v>
      </c>
      <c r="O237" s="423">
        <v>115.4</v>
      </c>
      <c r="P237" s="432"/>
      <c r="Q237" s="432"/>
      <c r="R237" s="432"/>
      <c r="S237" s="432"/>
      <c r="T237" s="432"/>
      <c r="U237" s="432"/>
      <c r="V237" s="432"/>
      <c r="W237" s="432"/>
      <c r="X237" s="426">
        <v>860</v>
      </c>
      <c r="Y237" s="427">
        <v>760</v>
      </c>
      <c r="Z237" s="427">
        <v>920</v>
      </c>
      <c r="AA237" s="427">
        <v>57</v>
      </c>
      <c r="AB237" s="427">
        <v>0.32</v>
      </c>
      <c r="AC237" s="427">
        <v>1000</v>
      </c>
      <c r="AD237" s="427">
        <v>610</v>
      </c>
      <c r="AE237" s="427">
        <v>510</v>
      </c>
      <c r="AF237" s="427">
        <v>620</v>
      </c>
      <c r="AG237" s="427">
        <v>620</v>
      </c>
      <c r="AH237" s="427">
        <v>57</v>
      </c>
      <c r="AI237" s="432"/>
      <c r="AJ237" s="432"/>
      <c r="AK237" s="432"/>
      <c r="AL237" s="432"/>
      <c r="AM237" s="432"/>
      <c r="AN237" s="432"/>
      <c r="AO237" s="432"/>
      <c r="AP237" s="432"/>
    </row>
    <row r="238" spans="1:42" ht="15">
      <c r="A238" s="394" t="s">
        <v>821</v>
      </c>
      <c r="B238" s="401">
        <v>114.3</v>
      </c>
      <c r="C238" s="424">
        <v>6.88</v>
      </c>
      <c r="D238" s="394" t="s">
        <v>822</v>
      </c>
      <c r="E238" s="429">
        <v>42445</v>
      </c>
      <c r="F238" s="430" t="s">
        <v>98</v>
      </c>
      <c r="G238" s="409">
        <v>1103</v>
      </c>
      <c r="H238" s="410">
        <v>40180</v>
      </c>
      <c r="I238" s="410">
        <v>1678902</v>
      </c>
      <c r="J238" s="410"/>
      <c r="K238" s="410">
        <v>47</v>
      </c>
      <c r="L238" s="409">
        <v>4.59</v>
      </c>
      <c r="M238" s="409" t="s">
        <v>885</v>
      </c>
      <c r="N238" s="423">
        <v>101.7</v>
      </c>
      <c r="O238" s="423">
        <v>114.6</v>
      </c>
      <c r="P238" s="432"/>
      <c r="Q238" s="432"/>
      <c r="R238" s="432"/>
      <c r="S238" s="432"/>
      <c r="T238" s="432"/>
      <c r="U238" s="432"/>
      <c r="V238" s="432"/>
      <c r="W238" s="432"/>
      <c r="X238" s="426">
        <v>860</v>
      </c>
      <c r="Y238" s="427">
        <v>760</v>
      </c>
      <c r="Z238" s="427">
        <v>920</v>
      </c>
      <c r="AA238" s="427">
        <v>57</v>
      </c>
      <c r="AB238" s="427">
        <v>0.32</v>
      </c>
      <c r="AC238" s="427">
        <v>1000</v>
      </c>
      <c r="AD238" s="427">
        <v>610</v>
      </c>
      <c r="AE238" s="427">
        <v>510</v>
      </c>
      <c r="AF238" s="427">
        <v>620</v>
      </c>
      <c r="AG238" s="427">
        <v>620</v>
      </c>
      <c r="AH238" s="427">
        <v>57</v>
      </c>
      <c r="AI238" s="432"/>
      <c r="AJ238" s="432"/>
      <c r="AK238" s="432"/>
      <c r="AL238" s="432"/>
      <c r="AM238" s="432"/>
      <c r="AN238" s="432"/>
      <c r="AO238" s="432"/>
      <c r="AP238" s="432"/>
    </row>
    <row r="239" spans="1:42" ht="15">
      <c r="A239" s="394" t="s">
        <v>821</v>
      </c>
      <c r="B239" s="401">
        <v>114.3</v>
      </c>
      <c r="C239" s="424">
        <v>6.88</v>
      </c>
      <c r="D239" s="394" t="s">
        <v>822</v>
      </c>
      <c r="E239" s="429">
        <v>42445</v>
      </c>
      <c r="F239" s="430" t="s">
        <v>91</v>
      </c>
      <c r="G239" s="409">
        <v>1104</v>
      </c>
      <c r="H239" s="410">
        <v>40243</v>
      </c>
      <c r="I239" s="410">
        <v>1799102</v>
      </c>
      <c r="J239" s="410"/>
      <c r="K239" s="410">
        <v>49</v>
      </c>
      <c r="L239" s="409">
        <v>5.78</v>
      </c>
      <c r="M239" s="409" t="s">
        <v>885</v>
      </c>
      <c r="N239" s="423">
        <v>97.4</v>
      </c>
      <c r="O239" s="423">
        <v>112.4</v>
      </c>
      <c r="P239" s="432"/>
      <c r="Q239" s="432"/>
      <c r="R239" s="432"/>
      <c r="S239" s="432"/>
      <c r="T239" s="432"/>
      <c r="U239" s="432"/>
      <c r="V239" s="432"/>
      <c r="W239" s="432"/>
      <c r="X239" s="426">
        <v>860</v>
      </c>
      <c r="Y239" s="427">
        <v>760</v>
      </c>
      <c r="Z239" s="427">
        <v>920</v>
      </c>
      <c r="AA239" s="427">
        <v>57</v>
      </c>
      <c r="AB239" s="427">
        <v>0.32</v>
      </c>
      <c r="AC239" s="427">
        <v>1000</v>
      </c>
      <c r="AD239" s="427">
        <v>615</v>
      </c>
      <c r="AE239" s="427">
        <v>515</v>
      </c>
      <c r="AF239" s="427">
        <v>625</v>
      </c>
      <c r="AG239" s="427">
        <v>625</v>
      </c>
      <c r="AH239" s="427">
        <v>57</v>
      </c>
      <c r="AI239" s="432"/>
      <c r="AJ239" s="432"/>
      <c r="AK239" s="432"/>
      <c r="AL239" s="432"/>
      <c r="AM239" s="432"/>
      <c r="AN239" s="432"/>
      <c r="AO239" s="432"/>
      <c r="AP239" s="432"/>
    </row>
    <row r="240" spans="1:42" ht="15">
      <c r="A240" s="394" t="s">
        <v>821</v>
      </c>
      <c r="B240" s="401">
        <v>114.3</v>
      </c>
      <c r="C240" s="424">
        <v>6.88</v>
      </c>
      <c r="D240" s="394" t="s">
        <v>822</v>
      </c>
      <c r="E240" s="429">
        <v>42503</v>
      </c>
      <c r="F240" s="395" t="s">
        <v>102</v>
      </c>
      <c r="G240" s="396">
        <v>1158</v>
      </c>
      <c r="H240" s="397">
        <v>51633</v>
      </c>
      <c r="I240" s="397">
        <v>1814001</v>
      </c>
      <c r="J240" s="397"/>
      <c r="K240" s="397">
        <v>50</v>
      </c>
      <c r="L240" s="396">
        <v>4.42</v>
      </c>
      <c r="M240" s="396">
        <v>2</v>
      </c>
      <c r="N240" s="399">
        <v>96.6</v>
      </c>
      <c r="O240" s="400">
        <v>112.6</v>
      </c>
      <c r="P240" s="400"/>
      <c r="Q240" s="400"/>
      <c r="R240" s="400"/>
      <c r="S240" s="400"/>
      <c r="T240" s="400"/>
      <c r="U240" s="400"/>
      <c r="V240" s="400"/>
      <c r="W240" s="400"/>
      <c r="X240" s="426">
        <v>860</v>
      </c>
      <c r="Y240" s="427">
        <v>760</v>
      </c>
      <c r="Z240" s="427">
        <v>930</v>
      </c>
      <c r="AA240" s="427">
        <v>57</v>
      </c>
      <c r="AB240" s="427">
        <v>0.32</v>
      </c>
      <c r="AC240" s="427">
        <v>1000</v>
      </c>
      <c r="AD240" s="402">
        <v>630</v>
      </c>
      <c r="AE240" s="402">
        <v>570</v>
      </c>
      <c r="AF240" s="402">
        <v>640</v>
      </c>
      <c r="AG240" s="402">
        <v>640</v>
      </c>
      <c r="AH240" s="402">
        <v>57</v>
      </c>
      <c r="AI240" s="400"/>
      <c r="AJ240" s="400"/>
      <c r="AK240" s="400"/>
      <c r="AL240" s="400"/>
      <c r="AM240" s="400"/>
      <c r="AN240" s="400"/>
      <c r="AO240" s="400"/>
      <c r="AP240" s="400"/>
    </row>
    <row r="241" spans="1:42" ht="15">
      <c r="A241" s="394" t="s">
        <v>821</v>
      </c>
      <c r="B241" s="401">
        <v>114.3</v>
      </c>
      <c r="C241" s="424">
        <v>6.88</v>
      </c>
      <c r="D241" s="394" t="s">
        <v>822</v>
      </c>
      <c r="E241" s="429">
        <v>42503</v>
      </c>
      <c r="F241" s="395" t="s">
        <v>102</v>
      </c>
      <c r="G241" s="396">
        <v>1158</v>
      </c>
      <c r="H241" s="397">
        <v>51633</v>
      </c>
      <c r="I241" s="397">
        <v>1814001</v>
      </c>
      <c r="J241" s="397"/>
      <c r="K241" s="397">
        <v>50</v>
      </c>
      <c r="L241" s="396">
        <v>4.42</v>
      </c>
      <c r="M241" s="396">
        <v>45</v>
      </c>
      <c r="N241" s="399">
        <v>92.6</v>
      </c>
      <c r="O241" s="400">
        <v>109.5</v>
      </c>
      <c r="P241" s="400"/>
      <c r="Q241" s="400"/>
      <c r="R241" s="400"/>
      <c r="S241" s="400"/>
      <c r="T241" s="400"/>
      <c r="U241" s="400"/>
      <c r="V241" s="400"/>
      <c r="W241" s="400"/>
      <c r="X241" s="426">
        <v>860</v>
      </c>
      <c r="Y241" s="427">
        <v>760</v>
      </c>
      <c r="Z241" s="427">
        <v>930</v>
      </c>
      <c r="AA241" s="427">
        <v>57</v>
      </c>
      <c r="AB241" s="427">
        <v>0.32</v>
      </c>
      <c r="AC241" s="427">
        <v>1000</v>
      </c>
      <c r="AD241" s="402">
        <v>630</v>
      </c>
      <c r="AE241" s="402">
        <v>570</v>
      </c>
      <c r="AF241" s="402">
        <v>640</v>
      </c>
      <c r="AG241" s="402">
        <v>640</v>
      </c>
      <c r="AH241" s="402">
        <v>57</v>
      </c>
      <c r="AI241" s="400"/>
      <c r="AJ241" s="400"/>
      <c r="AK241" s="400"/>
      <c r="AL241" s="400"/>
      <c r="AM241" s="400"/>
      <c r="AN241" s="400"/>
      <c r="AO241" s="400"/>
      <c r="AP241" s="400"/>
    </row>
    <row r="242" spans="1:42" ht="15">
      <c r="A242" s="394" t="s">
        <v>821</v>
      </c>
      <c r="B242" s="401">
        <v>114.3</v>
      </c>
      <c r="C242" s="424">
        <v>6.88</v>
      </c>
      <c r="D242" s="394" t="s">
        <v>822</v>
      </c>
      <c r="E242" s="429">
        <v>42504</v>
      </c>
      <c r="F242" s="395" t="s">
        <v>102</v>
      </c>
      <c r="G242" s="396">
        <v>1159</v>
      </c>
      <c r="H242" s="397">
        <v>51633</v>
      </c>
      <c r="I242" s="397">
        <v>1814001</v>
      </c>
      <c r="J242" s="397"/>
      <c r="K242" s="397">
        <v>50</v>
      </c>
      <c r="L242" s="396">
        <v>4.42</v>
      </c>
      <c r="M242" s="396">
        <v>446</v>
      </c>
      <c r="N242" s="399">
        <v>103.2</v>
      </c>
      <c r="O242" s="400">
        <v>115.2</v>
      </c>
      <c r="P242" s="400"/>
      <c r="Q242" s="400"/>
      <c r="R242" s="400"/>
      <c r="S242" s="400"/>
      <c r="T242" s="400"/>
      <c r="U242" s="400"/>
      <c r="V242" s="400"/>
      <c r="W242" s="400"/>
      <c r="X242" s="426">
        <v>860</v>
      </c>
      <c r="Y242" s="427">
        <v>760</v>
      </c>
      <c r="Z242" s="427">
        <v>930</v>
      </c>
      <c r="AA242" s="427">
        <v>57</v>
      </c>
      <c r="AB242" s="427">
        <v>0.32</v>
      </c>
      <c r="AC242" s="427">
        <v>1000</v>
      </c>
      <c r="AD242" s="402">
        <v>630</v>
      </c>
      <c r="AE242" s="402">
        <v>570</v>
      </c>
      <c r="AF242" s="402">
        <v>640</v>
      </c>
      <c r="AG242" s="402">
        <v>640</v>
      </c>
      <c r="AH242" s="402">
        <v>57</v>
      </c>
      <c r="AI242" s="400"/>
      <c r="AJ242" s="400"/>
      <c r="AK242" s="400"/>
      <c r="AL242" s="400"/>
      <c r="AM242" s="400"/>
      <c r="AN242" s="400"/>
      <c r="AO242" s="400"/>
      <c r="AP242" s="400"/>
    </row>
    <row r="243" spans="1:42" ht="15">
      <c r="A243" s="394" t="s">
        <v>821</v>
      </c>
      <c r="B243" s="401">
        <v>114.3</v>
      </c>
      <c r="C243" s="424">
        <v>6.88</v>
      </c>
      <c r="D243" s="394" t="s">
        <v>822</v>
      </c>
      <c r="E243" s="429">
        <v>42504</v>
      </c>
      <c r="F243" s="395" t="s">
        <v>102</v>
      </c>
      <c r="G243" s="396">
        <v>1160</v>
      </c>
      <c r="H243" s="397">
        <v>51636</v>
      </c>
      <c r="I243" s="397">
        <v>1814001</v>
      </c>
      <c r="J243" s="397"/>
      <c r="K243" s="397">
        <v>51</v>
      </c>
      <c r="L243" s="396">
        <v>3.71</v>
      </c>
      <c r="M243" s="396">
        <v>16</v>
      </c>
      <c r="N243" s="399">
        <v>101.7</v>
      </c>
      <c r="O243" s="400">
        <v>116.6</v>
      </c>
      <c r="P243" s="400">
        <v>93.9</v>
      </c>
      <c r="Q243" s="400">
        <v>111.1</v>
      </c>
      <c r="R243" s="400">
        <v>97.8</v>
      </c>
      <c r="S243" s="400">
        <v>111.7</v>
      </c>
      <c r="T243" s="400">
        <v>86.5</v>
      </c>
      <c r="U243" s="400">
        <v>112.9</v>
      </c>
      <c r="V243" s="400">
        <v>101.5</v>
      </c>
      <c r="W243" s="400">
        <v>115.5</v>
      </c>
      <c r="X243" s="426">
        <v>860</v>
      </c>
      <c r="Y243" s="427">
        <v>760</v>
      </c>
      <c r="Z243" s="427">
        <v>930</v>
      </c>
      <c r="AA243" s="427">
        <v>57</v>
      </c>
      <c r="AB243" s="427">
        <v>0.32</v>
      </c>
      <c r="AC243" s="427">
        <v>1000</v>
      </c>
      <c r="AD243" s="402">
        <v>630</v>
      </c>
      <c r="AE243" s="402">
        <v>570</v>
      </c>
      <c r="AF243" s="402">
        <v>640</v>
      </c>
      <c r="AG243" s="402">
        <v>640</v>
      </c>
      <c r="AH243" s="402">
        <v>57</v>
      </c>
      <c r="AI243" s="400"/>
      <c r="AJ243" s="400"/>
      <c r="AK243" s="400"/>
      <c r="AL243" s="400"/>
      <c r="AM243" s="400"/>
      <c r="AN243" s="400"/>
      <c r="AO243" s="400"/>
      <c r="AP243" s="400"/>
    </row>
    <row r="244" spans="1:42" ht="15">
      <c r="A244" s="394" t="s">
        <v>821</v>
      </c>
      <c r="B244" s="401">
        <v>114.3</v>
      </c>
      <c r="C244" s="424">
        <v>6.88</v>
      </c>
      <c r="D244" s="394" t="s">
        <v>822</v>
      </c>
      <c r="E244" s="429">
        <v>42504</v>
      </c>
      <c r="F244" s="395" t="s">
        <v>102</v>
      </c>
      <c r="G244" s="396">
        <v>1160</v>
      </c>
      <c r="H244" s="397">
        <v>51636</v>
      </c>
      <c r="I244" s="397">
        <v>1814001</v>
      </c>
      <c r="J244" s="397"/>
      <c r="K244" s="397">
        <v>51</v>
      </c>
      <c r="L244" s="396">
        <v>3.71</v>
      </c>
      <c r="M244" s="396">
        <v>275</v>
      </c>
      <c r="N244" s="399">
        <v>98.8</v>
      </c>
      <c r="O244" s="400">
        <v>114.7</v>
      </c>
      <c r="P244" s="400">
        <v>97.3</v>
      </c>
      <c r="Q244" s="400">
        <v>112.8</v>
      </c>
      <c r="R244" s="400">
        <v>97.9</v>
      </c>
      <c r="S244" s="400">
        <v>112</v>
      </c>
      <c r="T244" s="400">
        <v>97.9</v>
      </c>
      <c r="U244" s="400">
        <v>112</v>
      </c>
      <c r="V244" s="400">
        <v>98.5</v>
      </c>
      <c r="W244" s="400">
        <v>115.5</v>
      </c>
      <c r="X244" s="426">
        <v>860</v>
      </c>
      <c r="Y244" s="427">
        <v>760</v>
      </c>
      <c r="Z244" s="427">
        <v>930</v>
      </c>
      <c r="AA244" s="427">
        <v>57</v>
      </c>
      <c r="AB244" s="427">
        <v>0.32</v>
      </c>
      <c r="AC244" s="427">
        <v>1000</v>
      </c>
      <c r="AD244" s="402">
        <v>630</v>
      </c>
      <c r="AE244" s="402">
        <v>570</v>
      </c>
      <c r="AF244" s="402">
        <v>640</v>
      </c>
      <c r="AG244" s="402">
        <v>640</v>
      </c>
      <c r="AH244" s="402">
        <v>57</v>
      </c>
      <c r="AI244" s="400"/>
      <c r="AJ244" s="400"/>
      <c r="AK244" s="400"/>
      <c r="AL244" s="400"/>
      <c r="AM244" s="400"/>
      <c r="AN244" s="400"/>
      <c r="AO244" s="400"/>
      <c r="AP244" s="400"/>
    </row>
    <row r="245" spans="1:42" ht="15">
      <c r="A245" s="394" t="s">
        <v>821</v>
      </c>
      <c r="B245" s="401">
        <v>114.3</v>
      </c>
      <c r="C245" s="424">
        <v>6.88</v>
      </c>
      <c r="D245" s="394" t="s">
        <v>822</v>
      </c>
      <c r="E245" s="429">
        <v>42504</v>
      </c>
      <c r="F245" s="395" t="s">
        <v>102</v>
      </c>
      <c r="G245" s="396">
        <v>1160</v>
      </c>
      <c r="H245" s="397">
        <v>51636</v>
      </c>
      <c r="I245" s="397">
        <v>1814001</v>
      </c>
      <c r="J245" s="397"/>
      <c r="K245" s="397">
        <v>51</v>
      </c>
      <c r="L245" s="396">
        <v>3.71</v>
      </c>
      <c r="M245" s="396">
        <v>370</v>
      </c>
      <c r="N245" s="399">
        <v>99.8</v>
      </c>
      <c r="O245" s="400">
        <v>111.9</v>
      </c>
      <c r="P245" s="400">
        <v>97.4</v>
      </c>
      <c r="Q245" s="400">
        <v>112.1</v>
      </c>
      <c r="R245" s="400">
        <v>96.3</v>
      </c>
      <c r="S245" s="400">
        <v>110.6</v>
      </c>
      <c r="T245" s="400">
        <v>97.3</v>
      </c>
      <c r="U245" s="400">
        <v>111.8</v>
      </c>
      <c r="V245" s="400">
        <v>102.1</v>
      </c>
      <c r="W245" s="400">
        <v>114.9</v>
      </c>
      <c r="X245" s="426">
        <v>860</v>
      </c>
      <c r="Y245" s="427">
        <v>760</v>
      </c>
      <c r="Z245" s="427">
        <v>930</v>
      </c>
      <c r="AA245" s="427">
        <v>57</v>
      </c>
      <c r="AB245" s="427">
        <v>0.32</v>
      </c>
      <c r="AC245" s="427">
        <v>1000</v>
      </c>
      <c r="AD245" s="402">
        <v>630</v>
      </c>
      <c r="AE245" s="402">
        <v>570</v>
      </c>
      <c r="AF245" s="402">
        <v>640</v>
      </c>
      <c r="AG245" s="402">
        <v>640</v>
      </c>
      <c r="AH245" s="402">
        <v>57</v>
      </c>
      <c r="AI245" s="400"/>
      <c r="AJ245" s="400"/>
      <c r="AK245" s="400"/>
      <c r="AL245" s="400"/>
      <c r="AM245" s="400"/>
      <c r="AN245" s="400"/>
      <c r="AO245" s="400"/>
      <c r="AP245" s="400"/>
    </row>
    <row r="246" spans="1:42" ht="15">
      <c r="A246" s="394" t="s">
        <v>821</v>
      </c>
      <c r="B246" s="401">
        <v>114.3</v>
      </c>
      <c r="C246" s="424">
        <v>6.88</v>
      </c>
      <c r="D246" s="394" t="s">
        <v>822</v>
      </c>
      <c r="E246" s="429">
        <v>42504</v>
      </c>
      <c r="F246" s="395" t="s">
        <v>102</v>
      </c>
      <c r="G246" s="396">
        <v>1161</v>
      </c>
      <c r="H246" s="397">
        <v>51636</v>
      </c>
      <c r="I246" s="397">
        <v>1814001</v>
      </c>
      <c r="J246" s="397"/>
      <c r="K246" s="397">
        <v>51</v>
      </c>
      <c r="L246" s="396">
        <v>3.71</v>
      </c>
      <c r="M246" s="396">
        <v>402</v>
      </c>
      <c r="N246" s="399">
        <v>103.2</v>
      </c>
      <c r="O246" s="400">
        <v>115.5</v>
      </c>
      <c r="P246" s="400"/>
      <c r="Q246" s="400"/>
      <c r="R246" s="400"/>
      <c r="S246" s="400"/>
      <c r="T246" s="400"/>
      <c r="U246" s="400"/>
      <c r="V246" s="400"/>
      <c r="W246" s="400"/>
      <c r="X246" s="426">
        <v>860</v>
      </c>
      <c r="Y246" s="427">
        <v>760</v>
      </c>
      <c r="Z246" s="427">
        <v>930</v>
      </c>
      <c r="AA246" s="427">
        <v>57</v>
      </c>
      <c r="AB246" s="427">
        <v>0.32</v>
      </c>
      <c r="AC246" s="427">
        <v>1000</v>
      </c>
      <c r="AD246" s="402">
        <v>630</v>
      </c>
      <c r="AE246" s="402">
        <v>570</v>
      </c>
      <c r="AF246" s="402">
        <v>640</v>
      </c>
      <c r="AG246" s="402">
        <v>640</v>
      </c>
      <c r="AH246" s="402">
        <v>57</v>
      </c>
      <c r="AI246" s="400"/>
      <c r="AJ246" s="400"/>
      <c r="AK246" s="400"/>
      <c r="AL246" s="400"/>
      <c r="AM246" s="400"/>
      <c r="AN246" s="400"/>
      <c r="AO246" s="400"/>
      <c r="AP246" s="400"/>
    </row>
    <row r="247" spans="1:42" ht="15">
      <c r="A247" s="394" t="s">
        <v>821</v>
      </c>
      <c r="B247" s="401">
        <v>114.3</v>
      </c>
      <c r="C247" s="424">
        <v>6.88</v>
      </c>
      <c r="D247" s="394" t="s">
        <v>822</v>
      </c>
      <c r="E247" s="429">
        <v>42504</v>
      </c>
      <c r="F247" s="395" t="s">
        <v>102</v>
      </c>
      <c r="G247" s="396">
        <v>1162</v>
      </c>
      <c r="H247" s="397">
        <v>51635</v>
      </c>
      <c r="I247" s="397">
        <v>1814001</v>
      </c>
      <c r="J247" s="397"/>
      <c r="K247" s="397">
        <v>51</v>
      </c>
      <c r="L247" s="396">
        <v>3.93</v>
      </c>
      <c r="M247" s="396">
        <v>10</v>
      </c>
      <c r="N247" s="399">
        <v>102.3</v>
      </c>
      <c r="O247" s="400">
        <v>114.9</v>
      </c>
      <c r="P247" s="400"/>
      <c r="Q247" s="400"/>
      <c r="R247" s="400"/>
      <c r="S247" s="400"/>
      <c r="T247" s="400"/>
      <c r="U247" s="400"/>
      <c r="V247" s="400"/>
      <c r="W247" s="400"/>
      <c r="X247" s="426">
        <v>860</v>
      </c>
      <c r="Y247" s="427">
        <v>760</v>
      </c>
      <c r="Z247" s="427">
        <v>930</v>
      </c>
      <c r="AA247" s="427">
        <v>57</v>
      </c>
      <c r="AB247" s="427">
        <v>0.32</v>
      </c>
      <c r="AC247" s="427">
        <v>1000</v>
      </c>
      <c r="AD247" s="402">
        <v>630</v>
      </c>
      <c r="AE247" s="402">
        <v>570</v>
      </c>
      <c r="AF247" s="402">
        <v>640</v>
      </c>
      <c r="AG247" s="402">
        <v>640</v>
      </c>
      <c r="AH247" s="402">
        <v>57</v>
      </c>
      <c r="AI247" s="400"/>
      <c r="AJ247" s="400"/>
      <c r="AK247" s="400"/>
      <c r="AL247" s="400"/>
      <c r="AM247" s="400"/>
      <c r="AN247" s="400"/>
      <c r="AO247" s="400"/>
      <c r="AP247" s="400"/>
    </row>
    <row r="248" spans="1:42" ht="15">
      <c r="A248" s="394" t="s">
        <v>821</v>
      </c>
      <c r="B248" s="401">
        <v>114.3</v>
      </c>
      <c r="C248" s="424">
        <v>6.88</v>
      </c>
      <c r="D248" s="394" t="s">
        <v>822</v>
      </c>
      <c r="E248" s="429">
        <v>42504</v>
      </c>
      <c r="F248" s="395" t="s">
        <v>102</v>
      </c>
      <c r="G248" s="396">
        <v>1162</v>
      </c>
      <c r="H248" s="397">
        <v>51635</v>
      </c>
      <c r="I248" s="397">
        <v>1814001</v>
      </c>
      <c r="J248" s="397"/>
      <c r="K248" s="397">
        <v>51</v>
      </c>
      <c r="L248" s="396">
        <v>3.93</v>
      </c>
      <c r="M248" s="396">
        <v>50</v>
      </c>
      <c r="N248" s="399">
        <v>98.8</v>
      </c>
      <c r="O248" s="400">
        <v>111.2</v>
      </c>
      <c r="P248" s="400"/>
      <c r="Q248" s="400"/>
      <c r="R248" s="400"/>
      <c r="S248" s="400"/>
      <c r="T248" s="400"/>
      <c r="U248" s="400"/>
      <c r="V248" s="400"/>
      <c r="W248" s="400"/>
      <c r="X248" s="426">
        <v>860</v>
      </c>
      <c r="Y248" s="427">
        <v>760</v>
      </c>
      <c r="Z248" s="427">
        <v>930</v>
      </c>
      <c r="AA248" s="427">
        <v>57</v>
      </c>
      <c r="AB248" s="427">
        <v>0.32</v>
      </c>
      <c r="AC248" s="427">
        <v>1000</v>
      </c>
      <c r="AD248" s="402">
        <v>630</v>
      </c>
      <c r="AE248" s="402">
        <v>570</v>
      </c>
      <c r="AF248" s="402">
        <v>640</v>
      </c>
      <c r="AG248" s="402">
        <v>640</v>
      </c>
      <c r="AH248" s="402">
        <v>57</v>
      </c>
      <c r="AI248" s="400"/>
      <c r="AJ248" s="400"/>
      <c r="AK248" s="400"/>
      <c r="AL248" s="400"/>
      <c r="AM248" s="400"/>
      <c r="AN248" s="400"/>
      <c r="AO248" s="400"/>
      <c r="AP248" s="400"/>
    </row>
    <row r="249" spans="1:42" ht="15">
      <c r="A249" s="394" t="s">
        <v>821</v>
      </c>
      <c r="B249" s="401">
        <v>114.3</v>
      </c>
      <c r="C249" s="424">
        <v>6.88</v>
      </c>
      <c r="D249" s="394" t="s">
        <v>822</v>
      </c>
      <c r="E249" s="429">
        <v>42504</v>
      </c>
      <c r="F249" s="395" t="s">
        <v>102</v>
      </c>
      <c r="G249" s="396">
        <v>1163</v>
      </c>
      <c r="H249" s="397">
        <v>51632</v>
      </c>
      <c r="I249" s="397">
        <v>1814001</v>
      </c>
      <c r="J249" s="397"/>
      <c r="K249" s="397">
        <v>51</v>
      </c>
      <c r="L249" s="396">
        <v>3.89</v>
      </c>
      <c r="M249" s="396">
        <v>39</v>
      </c>
      <c r="N249" s="399">
        <v>99.6</v>
      </c>
      <c r="O249" s="400">
        <v>111.8</v>
      </c>
      <c r="P249" s="400"/>
      <c r="Q249" s="400"/>
      <c r="R249" s="400"/>
      <c r="S249" s="400"/>
      <c r="T249" s="400"/>
      <c r="U249" s="400"/>
      <c r="V249" s="400"/>
      <c r="W249" s="400"/>
      <c r="X249" s="426">
        <v>860</v>
      </c>
      <c r="Y249" s="427">
        <v>760</v>
      </c>
      <c r="Z249" s="427">
        <v>930</v>
      </c>
      <c r="AA249" s="427">
        <v>57</v>
      </c>
      <c r="AB249" s="427">
        <v>0.32</v>
      </c>
      <c r="AC249" s="427">
        <v>1000</v>
      </c>
      <c r="AD249" s="402">
        <v>630</v>
      </c>
      <c r="AE249" s="402">
        <v>570</v>
      </c>
      <c r="AF249" s="402">
        <v>640</v>
      </c>
      <c r="AG249" s="402">
        <v>640</v>
      </c>
      <c r="AH249" s="402">
        <v>57</v>
      </c>
      <c r="AI249" s="400"/>
      <c r="AJ249" s="400"/>
      <c r="AK249" s="400"/>
      <c r="AL249" s="400"/>
      <c r="AM249" s="400"/>
      <c r="AN249" s="400"/>
      <c r="AO249" s="400"/>
      <c r="AP249" s="400"/>
    </row>
    <row r="250" spans="1:42" ht="15">
      <c r="A250" s="394" t="s">
        <v>821</v>
      </c>
      <c r="B250" s="401">
        <v>114.3</v>
      </c>
      <c r="C250" s="424">
        <v>6.88</v>
      </c>
      <c r="D250" s="394" t="s">
        <v>822</v>
      </c>
      <c r="E250" s="429">
        <v>42504</v>
      </c>
      <c r="F250" s="395" t="s">
        <v>102</v>
      </c>
      <c r="G250" s="396">
        <v>1164</v>
      </c>
      <c r="H250" s="397">
        <v>51632</v>
      </c>
      <c r="I250" s="397">
        <v>1814001</v>
      </c>
      <c r="J250" s="397"/>
      <c r="K250" s="397">
        <v>51</v>
      </c>
      <c r="L250" s="396">
        <v>3.89</v>
      </c>
      <c r="M250" s="396">
        <v>19</v>
      </c>
      <c r="N250" s="399">
        <v>96.6</v>
      </c>
      <c r="O250" s="400">
        <v>109.9</v>
      </c>
      <c r="P250" s="400"/>
      <c r="Q250" s="400"/>
      <c r="R250" s="400"/>
      <c r="S250" s="400"/>
      <c r="T250" s="400"/>
      <c r="U250" s="400"/>
      <c r="V250" s="400"/>
      <c r="W250" s="400"/>
      <c r="X250" s="426">
        <v>860</v>
      </c>
      <c r="Y250" s="427">
        <v>760</v>
      </c>
      <c r="Z250" s="427">
        <v>930</v>
      </c>
      <c r="AA250" s="427">
        <v>57</v>
      </c>
      <c r="AB250" s="427">
        <v>0.32</v>
      </c>
      <c r="AC250" s="427">
        <v>1000</v>
      </c>
      <c r="AD250" s="402">
        <v>630</v>
      </c>
      <c r="AE250" s="402">
        <v>570</v>
      </c>
      <c r="AF250" s="402">
        <v>640</v>
      </c>
      <c r="AG250" s="402">
        <v>640</v>
      </c>
      <c r="AH250" s="402">
        <v>57</v>
      </c>
      <c r="AI250" s="400"/>
      <c r="AJ250" s="400"/>
      <c r="AK250" s="400"/>
      <c r="AL250" s="400"/>
      <c r="AM250" s="400"/>
      <c r="AN250" s="400"/>
      <c r="AO250" s="400"/>
      <c r="AP250" s="400"/>
    </row>
    <row r="251" spans="1:42" ht="15">
      <c r="A251" s="394" t="s">
        <v>821</v>
      </c>
      <c r="B251" s="401">
        <v>114.3</v>
      </c>
      <c r="C251" s="424">
        <v>6.88</v>
      </c>
      <c r="D251" s="394" t="s">
        <v>822</v>
      </c>
      <c r="E251" s="429">
        <v>42505</v>
      </c>
      <c r="F251" s="395" t="s">
        <v>102</v>
      </c>
      <c r="G251" s="396">
        <v>1165</v>
      </c>
      <c r="H251" s="397">
        <v>51631</v>
      </c>
      <c r="I251" s="397">
        <v>1814001</v>
      </c>
      <c r="J251" s="397"/>
      <c r="K251" s="397">
        <v>53</v>
      </c>
      <c r="L251" s="396">
        <v>3.66</v>
      </c>
      <c r="M251" s="396">
        <v>12</v>
      </c>
      <c r="N251" s="399">
        <v>103.4</v>
      </c>
      <c r="O251" s="400">
        <v>115.9</v>
      </c>
      <c r="P251" s="400"/>
      <c r="Q251" s="400"/>
      <c r="R251" s="400"/>
      <c r="S251" s="400"/>
      <c r="T251" s="400"/>
      <c r="U251" s="400"/>
      <c r="V251" s="400"/>
      <c r="W251" s="400"/>
      <c r="X251" s="426">
        <v>860</v>
      </c>
      <c r="Y251" s="427">
        <v>760</v>
      </c>
      <c r="Z251" s="427">
        <v>930</v>
      </c>
      <c r="AA251" s="427">
        <v>57</v>
      </c>
      <c r="AB251" s="427">
        <v>0.32</v>
      </c>
      <c r="AC251" s="427">
        <v>1000</v>
      </c>
      <c r="AD251" s="402">
        <v>630</v>
      </c>
      <c r="AE251" s="402">
        <v>570</v>
      </c>
      <c r="AF251" s="402">
        <v>640</v>
      </c>
      <c r="AG251" s="402">
        <v>640</v>
      </c>
      <c r="AH251" s="402">
        <v>57</v>
      </c>
      <c r="AI251" s="400"/>
      <c r="AJ251" s="400"/>
      <c r="AK251" s="400"/>
      <c r="AL251" s="400"/>
      <c r="AM251" s="400"/>
      <c r="AN251" s="400"/>
      <c r="AO251" s="400"/>
      <c r="AP251" s="400"/>
    </row>
    <row r="252" spans="1:42" ht="15">
      <c r="A252" s="394" t="s">
        <v>821</v>
      </c>
      <c r="B252" s="401">
        <v>114.3</v>
      </c>
      <c r="C252" s="424">
        <v>6.88</v>
      </c>
      <c r="D252" s="394" t="s">
        <v>822</v>
      </c>
      <c r="E252" s="429">
        <v>42505</v>
      </c>
      <c r="F252" s="395" t="s">
        <v>102</v>
      </c>
      <c r="G252" s="396">
        <v>1166</v>
      </c>
      <c r="H252" s="397">
        <v>51629</v>
      </c>
      <c r="I252" s="397">
        <v>1814001</v>
      </c>
      <c r="J252" s="397"/>
      <c r="K252" s="397">
        <v>52</v>
      </c>
      <c r="L252" s="396">
        <v>3.78</v>
      </c>
      <c r="M252" s="396">
        <v>28</v>
      </c>
      <c r="N252" s="399">
        <v>97.1</v>
      </c>
      <c r="O252" s="400">
        <v>113.3</v>
      </c>
      <c r="P252" s="400"/>
      <c r="Q252" s="400"/>
      <c r="R252" s="400"/>
      <c r="S252" s="400"/>
      <c r="T252" s="400"/>
      <c r="U252" s="400"/>
      <c r="V252" s="400"/>
      <c r="W252" s="400"/>
      <c r="X252" s="426">
        <v>860</v>
      </c>
      <c r="Y252" s="427">
        <v>760</v>
      </c>
      <c r="Z252" s="427">
        <v>930</v>
      </c>
      <c r="AA252" s="427">
        <v>57</v>
      </c>
      <c r="AB252" s="427">
        <v>0.32</v>
      </c>
      <c r="AC252" s="427">
        <v>1000</v>
      </c>
      <c r="AD252" s="402">
        <v>630</v>
      </c>
      <c r="AE252" s="402">
        <v>570</v>
      </c>
      <c r="AF252" s="402">
        <v>640</v>
      </c>
      <c r="AG252" s="402">
        <v>640</v>
      </c>
      <c r="AH252" s="402">
        <v>57</v>
      </c>
      <c r="AI252" s="400"/>
      <c r="AJ252" s="400"/>
      <c r="AK252" s="400"/>
      <c r="AL252" s="400"/>
      <c r="AM252" s="400"/>
      <c r="AN252" s="400"/>
      <c r="AO252" s="400"/>
      <c r="AP252" s="400"/>
    </row>
    <row r="253" spans="1:42" ht="15">
      <c r="A253" s="394" t="s">
        <v>821</v>
      </c>
      <c r="B253" s="401">
        <v>114.3</v>
      </c>
      <c r="C253" s="424">
        <v>6.88</v>
      </c>
      <c r="D253" s="394" t="s">
        <v>822</v>
      </c>
      <c r="E253" s="429">
        <v>42505</v>
      </c>
      <c r="F253" s="395" t="s">
        <v>102</v>
      </c>
      <c r="G253" s="396">
        <v>1167</v>
      </c>
      <c r="H253" s="397">
        <v>60057</v>
      </c>
      <c r="I253" s="397">
        <v>1814001</v>
      </c>
      <c r="J253" s="397"/>
      <c r="K253" s="397">
        <v>47</v>
      </c>
      <c r="L253" s="396">
        <v>3.58</v>
      </c>
      <c r="M253" s="396">
        <v>1</v>
      </c>
      <c r="N253" s="399">
        <v>100.2</v>
      </c>
      <c r="O253" s="400">
        <v>112.7</v>
      </c>
      <c r="P253" s="400"/>
      <c r="Q253" s="400"/>
      <c r="R253" s="400"/>
      <c r="S253" s="400"/>
      <c r="T253" s="400"/>
      <c r="U253" s="400"/>
      <c r="V253" s="400"/>
      <c r="W253" s="400"/>
      <c r="X253" s="426">
        <v>860</v>
      </c>
      <c r="Y253" s="427">
        <v>760</v>
      </c>
      <c r="Z253" s="427">
        <v>930</v>
      </c>
      <c r="AA253" s="427">
        <v>57</v>
      </c>
      <c r="AB253" s="427">
        <v>0.32</v>
      </c>
      <c r="AC253" s="427">
        <v>1000</v>
      </c>
      <c r="AD253" s="402">
        <v>630</v>
      </c>
      <c r="AE253" s="402">
        <v>570</v>
      </c>
      <c r="AF253" s="402">
        <v>640</v>
      </c>
      <c r="AG253" s="402">
        <v>640</v>
      </c>
      <c r="AH253" s="402">
        <v>57</v>
      </c>
      <c r="AI253" s="400"/>
      <c r="AJ253" s="400"/>
      <c r="AK253" s="400"/>
      <c r="AL253" s="400"/>
      <c r="AM253" s="400"/>
      <c r="AN253" s="400"/>
      <c r="AO253" s="400"/>
      <c r="AP253" s="400"/>
    </row>
    <row r="254" spans="1:42" ht="15">
      <c r="A254" s="394" t="s">
        <v>821</v>
      </c>
      <c r="B254" s="401">
        <v>114.3</v>
      </c>
      <c r="C254" s="424">
        <v>6.88</v>
      </c>
      <c r="D254" s="394" t="s">
        <v>822</v>
      </c>
      <c r="E254" s="429">
        <v>42505</v>
      </c>
      <c r="F254" s="395" t="s">
        <v>102</v>
      </c>
      <c r="G254" s="396">
        <v>1168</v>
      </c>
      <c r="H254" s="397">
        <v>51629</v>
      </c>
      <c r="I254" s="397">
        <v>1814001</v>
      </c>
      <c r="J254" s="397"/>
      <c r="K254" s="397">
        <v>52</v>
      </c>
      <c r="L254" s="396">
        <v>3.78</v>
      </c>
      <c r="M254" s="396">
        <v>108</v>
      </c>
      <c r="N254" s="399">
        <v>98.3</v>
      </c>
      <c r="O254" s="400">
        <v>111.3</v>
      </c>
      <c r="P254" s="400"/>
      <c r="Q254" s="400"/>
      <c r="R254" s="400"/>
      <c r="S254" s="400"/>
      <c r="T254" s="400"/>
      <c r="U254" s="400"/>
      <c r="V254" s="400"/>
      <c r="W254" s="400"/>
      <c r="X254" s="426">
        <v>860</v>
      </c>
      <c r="Y254" s="427">
        <v>760</v>
      </c>
      <c r="Z254" s="427">
        <v>930</v>
      </c>
      <c r="AA254" s="427">
        <v>57</v>
      </c>
      <c r="AB254" s="427">
        <v>0.32</v>
      </c>
      <c r="AC254" s="427">
        <v>1000</v>
      </c>
      <c r="AD254" s="402">
        <v>630</v>
      </c>
      <c r="AE254" s="402">
        <v>570</v>
      </c>
      <c r="AF254" s="402">
        <v>640</v>
      </c>
      <c r="AG254" s="402">
        <v>640</v>
      </c>
      <c r="AH254" s="402">
        <v>57</v>
      </c>
      <c r="AI254" s="400"/>
      <c r="AJ254" s="400"/>
      <c r="AK254" s="400"/>
      <c r="AL254" s="400"/>
      <c r="AM254" s="400"/>
      <c r="AN254" s="400"/>
      <c r="AO254" s="400"/>
      <c r="AP254" s="400"/>
    </row>
    <row r="255" spans="1:42" ht="15">
      <c r="A255" s="394" t="s">
        <v>821</v>
      </c>
      <c r="B255" s="401">
        <v>114.3</v>
      </c>
      <c r="C255" s="424">
        <v>6.88</v>
      </c>
      <c r="D255" s="394" t="s">
        <v>822</v>
      </c>
      <c r="E255" s="429">
        <v>42505</v>
      </c>
      <c r="F255" s="395" t="s">
        <v>102</v>
      </c>
      <c r="G255" s="396">
        <v>1169</v>
      </c>
      <c r="H255" s="397">
        <v>51631</v>
      </c>
      <c r="I255" s="397">
        <v>1814001</v>
      </c>
      <c r="J255" s="397"/>
      <c r="K255" s="397">
        <v>53</v>
      </c>
      <c r="L255" s="396">
        <v>3.66</v>
      </c>
      <c r="M255" s="396">
        <v>315</v>
      </c>
      <c r="N255" s="399">
        <v>101.9</v>
      </c>
      <c r="O255" s="400">
        <v>115.9</v>
      </c>
      <c r="P255" s="400"/>
      <c r="Q255" s="400"/>
      <c r="R255" s="400"/>
      <c r="S255" s="400"/>
      <c r="T255" s="400"/>
      <c r="U255" s="400"/>
      <c r="V255" s="400"/>
      <c r="W255" s="400"/>
      <c r="X255" s="426">
        <v>860</v>
      </c>
      <c r="Y255" s="427">
        <v>760</v>
      </c>
      <c r="Z255" s="427">
        <v>930</v>
      </c>
      <c r="AA255" s="427">
        <v>57</v>
      </c>
      <c r="AB255" s="427">
        <v>0.32</v>
      </c>
      <c r="AC255" s="427">
        <v>1000</v>
      </c>
      <c r="AD255" s="402">
        <v>630</v>
      </c>
      <c r="AE255" s="402">
        <v>570</v>
      </c>
      <c r="AF255" s="402">
        <v>640</v>
      </c>
      <c r="AG255" s="402">
        <v>640</v>
      </c>
      <c r="AH255" s="402">
        <v>57</v>
      </c>
      <c r="AI255" s="400"/>
      <c r="AJ255" s="400"/>
      <c r="AK255" s="400"/>
      <c r="AL255" s="400"/>
      <c r="AM255" s="400"/>
      <c r="AN255" s="400"/>
      <c r="AO255" s="400"/>
      <c r="AP255" s="400"/>
    </row>
    <row r="256" spans="1:42" ht="15">
      <c r="A256" s="394" t="s">
        <v>821</v>
      </c>
      <c r="B256" s="401">
        <v>114.3</v>
      </c>
      <c r="C256" s="424">
        <v>6.88</v>
      </c>
      <c r="D256" s="394" t="s">
        <v>822</v>
      </c>
      <c r="E256" s="429">
        <v>42545</v>
      </c>
      <c r="F256" s="395" t="s">
        <v>102</v>
      </c>
      <c r="G256" s="396">
        <v>1237</v>
      </c>
      <c r="H256" s="397">
        <v>51635</v>
      </c>
      <c r="I256" s="397">
        <v>1824801</v>
      </c>
      <c r="J256" s="397"/>
      <c r="K256" s="397">
        <v>51</v>
      </c>
      <c r="L256" s="396">
        <v>3.93</v>
      </c>
      <c r="M256" s="396">
        <v>26</v>
      </c>
      <c r="N256" s="399">
        <v>91.5</v>
      </c>
      <c r="O256" s="400">
        <v>113.3</v>
      </c>
      <c r="P256" s="400"/>
      <c r="Q256" s="400"/>
      <c r="R256" s="400"/>
      <c r="S256" s="400"/>
      <c r="T256" s="400"/>
      <c r="U256" s="400"/>
      <c r="V256" s="400"/>
      <c r="W256" s="400"/>
      <c r="X256" s="426">
        <v>860</v>
      </c>
      <c r="Y256" s="427">
        <v>760</v>
      </c>
      <c r="Z256" s="427">
        <v>930</v>
      </c>
      <c r="AA256" s="427">
        <v>57</v>
      </c>
      <c r="AB256" s="427">
        <v>0.32</v>
      </c>
      <c r="AC256" s="427">
        <v>1000</v>
      </c>
      <c r="AD256" s="402">
        <v>630</v>
      </c>
      <c r="AE256" s="402">
        <v>570</v>
      </c>
      <c r="AF256" s="402">
        <v>640</v>
      </c>
      <c r="AG256" s="402">
        <v>640</v>
      </c>
      <c r="AH256" s="402">
        <v>57</v>
      </c>
      <c r="AI256" s="400"/>
      <c r="AJ256" s="400"/>
      <c r="AK256" s="400"/>
      <c r="AL256" s="400"/>
      <c r="AM256" s="400"/>
      <c r="AN256" s="400"/>
      <c r="AO256" s="400"/>
      <c r="AP256" s="400"/>
    </row>
    <row r="257" spans="1:42" ht="15">
      <c r="A257" s="394" t="s">
        <v>821</v>
      </c>
      <c r="B257" s="401">
        <v>114.3</v>
      </c>
      <c r="C257" s="424">
        <v>6.88</v>
      </c>
      <c r="D257" s="394" t="s">
        <v>822</v>
      </c>
      <c r="E257" s="429">
        <v>42545</v>
      </c>
      <c r="F257" s="395" t="s">
        <v>102</v>
      </c>
      <c r="G257" s="396">
        <v>1238</v>
      </c>
      <c r="H257" s="397">
        <v>51641</v>
      </c>
      <c r="I257" s="397">
        <v>1824801</v>
      </c>
      <c r="J257" s="397"/>
      <c r="K257" s="397">
        <v>53</v>
      </c>
      <c r="L257" s="396">
        <v>3.69</v>
      </c>
      <c r="M257" s="396">
        <v>21</v>
      </c>
      <c r="N257" s="399">
        <v>96</v>
      </c>
      <c r="O257" s="400">
        <v>114.5</v>
      </c>
      <c r="P257" s="400"/>
      <c r="Q257" s="400"/>
      <c r="R257" s="400"/>
      <c r="S257" s="400"/>
      <c r="T257" s="400"/>
      <c r="U257" s="400"/>
      <c r="V257" s="400"/>
      <c r="W257" s="400"/>
      <c r="X257" s="426">
        <v>860</v>
      </c>
      <c r="Y257" s="427">
        <v>760</v>
      </c>
      <c r="Z257" s="427">
        <v>930</v>
      </c>
      <c r="AA257" s="427">
        <v>57</v>
      </c>
      <c r="AB257" s="427">
        <v>0.32</v>
      </c>
      <c r="AC257" s="427">
        <v>1000</v>
      </c>
      <c r="AD257" s="402">
        <v>630</v>
      </c>
      <c r="AE257" s="402">
        <v>570</v>
      </c>
      <c r="AF257" s="402">
        <v>640</v>
      </c>
      <c r="AG257" s="402">
        <v>640</v>
      </c>
      <c r="AH257" s="402">
        <v>57</v>
      </c>
      <c r="AI257" s="400"/>
      <c r="AJ257" s="400"/>
      <c r="AK257" s="400"/>
      <c r="AL257" s="400"/>
      <c r="AM257" s="400"/>
      <c r="AN257" s="400"/>
      <c r="AO257" s="400"/>
      <c r="AP257" s="400"/>
    </row>
    <row r="258" spans="1:42" ht="15">
      <c r="A258" s="394" t="s">
        <v>821</v>
      </c>
      <c r="B258" s="401">
        <v>114.3</v>
      </c>
      <c r="C258" s="424">
        <v>6.88</v>
      </c>
      <c r="D258" s="394" t="s">
        <v>822</v>
      </c>
      <c r="E258" s="429">
        <v>42545</v>
      </c>
      <c r="F258" s="395" t="s">
        <v>102</v>
      </c>
      <c r="G258" s="396">
        <v>1239</v>
      </c>
      <c r="H258" s="397">
        <v>51633</v>
      </c>
      <c r="I258" s="397">
        <v>1814001</v>
      </c>
      <c r="J258" s="397"/>
      <c r="K258" s="397">
        <v>50</v>
      </c>
      <c r="L258" s="396">
        <v>4.41</v>
      </c>
      <c r="M258" s="396">
        <v>564</v>
      </c>
      <c r="N258" s="399">
        <v>103.6</v>
      </c>
      <c r="O258" s="400">
        <v>115.4</v>
      </c>
      <c r="P258" s="400"/>
      <c r="Q258" s="400"/>
      <c r="R258" s="400"/>
      <c r="S258" s="400"/>
      <c r="T258" s="400"/>
      <c r="U258" s="400"/>
      <c r="V258" s="400"/>
      <c r="W258" s="400"/>
      <c r="X258" s="426">
        <v>860</v>
      </c>
      <c r="Y258" s="427">
        <v>760</v>
      </c>
      <c r="Z258" s="427">
        <v>930</v>
      </c>
      <c r="AA258" s="427">
        <v>57</v>
      </c>
      <c r="AB258" s="427">
        <v>0.32</v>
      </c>
      <c r="AC258" s="427">
        <v>1000</v>
      </c>
      <c r="AD258" s="402">
        <v>630</v>
      </c>
      <c r="AE258" s="402">
        <v>570</v>
      </c>
      <c r="AF258" s="402">
        <v>640</v>
      </c>
      <c r="AG258" s="402">
        <v>640</v>
      </c>
      <c r="AH258" s="402">
        <v>57</v>
      </c>
      <c r="AI258" s="400"/>
      <c r="AJ258" s="400"/>
      <c r="AK258" s="400"/>
      <c r="AL258" s="400"/>
      <c r="AM258" s="400"/>
      <c r="AN258" s="400"/>
      <c r="AO258" s="400"/>
      <c r="AP258" s="400"/>
    </row>
    <row r="259" spans="1:42" ht="15">
      <c r="A259" s="394" t="s">
        <v>821</v>
      </c>
      <c r="B259" s="401">
        <v>114.3</v>
      </c>
      <c r="C259" s="424">
        <v>6.88</v>
      </c>
      <c r="D259" s="394" t="s">
        <v>822</v>
      </c>
      <c r="E259" s="429">
        <v>42545</v>
      </c>
      <c r="F259" s="395" t="s">
        <v>102</v>
      </c>
      <c r="G259" s="396">
        <v>1240</v>
      </c>
      <c r="H259" s="397">
        <v>51634</v>
      </c>
      <c r="I259" s="397">
        <v>1824801</v>
      </c>
      <c r="J259" s="397"/>
      <c r="K259" s="397">
        <v>51</v>
      </c>
      <c r="L259" s="396">
        <v>3.97</v>
      </c>
      <c r="M259" s="396">
        <v>13</v>
      </c>
      <c r="N259" s="399">
        <v>104.4</v>
      </c>
      <c r="O259" s="400">
        <v>115.7</v>
      </c>
      <c r="P259" s="400"/>
      <c r="Q259" s="400"/>
      <c r="R259" s="400"/>
      <c r="S259" s="400"/>
      <c r="T259" s="400"/>
      <c r="U259" s="400"/>
      <c r="V259" s="400"/>
      <c r="W259" s="400"/>
      <c r="X259" s="426">
        <v>860</v>
      </c>
      <c r="Y259" s="427">
        <v>760</v>
      </c>
      <c r="Z259" s="427">
        <v>930</v>
      </c>
      <c r="AA259" s="427">
        <v>57</v>
      </c>
      <c r="AB259" s="427">
        <v>0.32</v>
      </c>
      <c r="AC259" s="427">
        <v>1000</v>
      </c>
      <c r="AD259" s="402">
        <v>630</v>
      </c>
      <c r="AE259" s="402">
        <v>570</v>
      </c>
      <c r="AF259" s="402">
        <v>640</v>
      </c>
      <c r="AG259" s="402">
        <v>640</v>
      </c>
      <c r="AH259" s="402">
        <v>57</v>
      </c>
      <c r="AI259" s="400"/>
      <c r="AJ259" s="400"/>
      <c r="AK259" s="400"/>
      <c r="AL259" s="400"/>
      <c r="AM259" s="400"/>
      <c r="AN259" s="400"/>
      <c r="AO259" s="400"/>
      <c r="AP259" s="400"/>
    </row>
    <row r="260" spans="1:42" ht="15">
      <c r="A260" s="394" t="s">
        <v>821</v>
      </c>
      <c r="B260" s="401">
        <v>114.3</v>
      </c>
      <c r="C260" s="424">
        <v>6.88</v>
      </c>
      <c r="D260" s="394" t="s">
        <v>822</v>
      </c>
      <c r="E260" s="429">
        <v>42545</v>
      </c>
      <c r="F260" s="395" t="s">
        <v>102</v>
      </c>
      <c r="G260" s="396">
        <v>1241</v>
      </c>
      <c r="H260" s="397">
        <v>51635</v>
      </c>
      <c r="I260" s="397">
        <v>1824801</v>
      </c>
      <c r="J260" s="397"/>
      <c r="K260" s="397">
        <v>51</v>
      </c>
      <c r="L260" s="396">
        <v>3.93</v>
      </c>
      <c r="M260" s="396">
        <v>183</v>
      </c>
      <c r="N260" s="399">
        <v>105.4</v>
      </c>
      <c r="O260" s="400">
        <v>117.5</v>
      </c>
      <c r="P260" s="400"/>
      <c r="Q260" s="400"/>
      <c r="R260" s="400"/>
      <c r="S260" s="400"/>
      <c r="T260" s="400"/>
      <c r="U260" s="400"/>
      <c r="V260" s="400"/>
      <c r="W260" s="400"/>
      <c r="X260" s="426">
        <v>860</v>
      </c>
      <c r="Y260" s="427">
        <v>760</v>
      </c>
      <c r="Z260" s="427">
        <v>930</v>
      </c>
      <c r="AA260" s="427">
        <v>57</v>
      </c>
      <c r="AB260" s="427">
        <v>0.32</v>
      </c>
      <c r="AC260" s="427">
        <v>1000</v>
      </c>
      <c r="AD260" s="402">
        <v>630</v>
      </c>
      <c r="AE260" s="402">
        <v>570</v>
      </c>
      <c r="AF260" s="402">
        <v>640</v>
      </c>
      <c r="AG260" s="402">
        <v>640</v>
      </c>
      <c r="AH260" s="402">
        <v>57</v>
      </c>
      <c r="AI260" s="400"/>
      <c r="AJ260" s="400"/>
      <c r="AK260" s="400"/>
      <c r="AL260" s="400"/>
      <c r="AM260" s="400"/>
      <c r="AN260" s="400"/>
      <c r="AO260" s="400"/>
      <c r="AP260" s="400"/>
    </row>
    <row r="261" spans="1:42" ht="15">
      <c r="A261" s="394" t="s">
        <v>821</v>
      </c>
      <c r="B261" s="401">
        <v>114.3</v>
      </c>
      <c r="C261" s="424">
        <v>6.88</v>
      </c>
      <c r="D261" s="394" t="s">
        <v>822</v>
      </c>
      <c r="E261" s="429">
        <v>42546</v>
      </c>
      <c r="F261" s="395" t="s">
        <v>847</v>
      </c>
      <c r="G261" s="396">
        <v>1242</v>
      </c>
      <c r="H261" s="397">
        <v>12774</v>
      </c>
      <c r="I261" s="397">
        <v>1824701</v>
      </c>
      <c r="J261" s="397"/>
      <c r="K261" s="397">
        <v>45</v>
      </c>
      <c r="L261" s="396">
        <v>6.96</v>
      </c>
      <c r="M261" s="396">
        <v>122</v>
      </c>
      <c r="N261" s="399">
        <v>97.1</v>
      </c>
      <c r="O261" s="400">
        <v>112</v>
      </c>
      <c r="P261" s="400"/>
      <c r="Q261" s="400"/>
      <c r="R261" s="400"/>
      <c r="S261" s="400"/>
      <c r="T261" s="400"/>
      <c r="U261" s="400"/>
      <c r="V261" s="400"/>
      <c r="W261" s="400"/>
      <c r="X261" s="426">
        <v>860</v>
      </c>
      <c r="Y261" s="427">
        <v>760</v>
      </c>
      <c r="Z261" s="427">
        <v>930</v>
      </c>
      <c r="AA261" s="427">
        <v>57</v>
      </c>
      <c r="AB261" s="427">
        <v>0.32</v>
      </c>
      <c r="AC261" s="427">
        <v>1000</v>
      </c>
      <c r="AD261" s="427">
        <v>610</v>
      </c>
      <c r="AE261" s="427">
        <v>510</v>
      </c>
      <c r="AF261" s="427">
        <v>620</v>
      </c>
      <c r="AG261" s="427">
        <v>620</v>
      </c>
      <c r="AH261" s="427">
        <v>57</v>
      </c>
      <c r="AI261" s="400"/>
      <c r="AJ261" s="400"/>
      <c r="AK261" s="400"/>
      <c r="AL261" s="400"/>
      <c r="AM261" s="400"/>
      <c r="AN261" s="400"/>
      <c r="AO261" s="400"/>
      <c r="AP261" s="400"/>
    </row>
    <row r="262" spans="1:42" ht="15">
      <c r="A262" s="394" t="s">
        <v>821</v>
      </c>
      <c r="B262" s="401">
        <v>114.3</v>
      </c>
      <c r="C262" s="424">
        <v>6.88</v>
      </c>
      <c r="D262" s="394" t="s">
        <v>822</v>
      </c>
      <c r="E262" s="429">
        <v>42546</v>
      </c>
      <c r="F262" s="395" t="s">
        <v>847</v>
      </c>
      <c r="G262" s="396">
        <v>1243</v>
      </c>
      <c r="H262" s="397">
        <v>12774</v>
      </c>
      <c r="I262" s="397">
        <v>1824701</v>
      </c>
      <c r="J262" s="397"/>
      <c r="K262" s="397">
        <v>45</v>
      </c>
      <c r="L262" s="396">
        <v>6.96</v>
      </c>
      <c r="M262" s="396">
        <v>409</v>
      </c>
      <c r="N262" s="399">
        <v>98</v>
      </c>
      <c r="O262" s="400">
        <v>109.9</v>
      </c>
      <c r="P262" s="400"/>
      <c r="Q262" s="400"/>
      <c r="R262" s="400"/>
      <c r="S262" s="400"/>
      <c r="T262" s="400"/>
      <c r="U262" s="400"/>
      <c r="V262" s="400"/>
      <c r="W262" s="400"/>
      <c r="X262" s="426">
        <v>860</v>
      </c>
      <c r="Y262" s="427">
        <v>760</v>
      </c>
      <c r="Z262" s="427">
        <v>930</v>
      </c>
      <c r="AA262" s="427">
        <v>57</v>
      </c>
      <c r="AB262" s="427">
        <v>0.32</v>
      </c>
      <c r="AC262" s="427">
        <v>1000</v>
      </c>
      <c r="AD262" s="427">
        <v>610</v>
      </c>
      <c r="AE262" s="427">
        <v>510</v>
      </c>
      <c r="AF262" s="427">
        <v>620</v>
      </c>
      <c r="AG262" s="427">
        <v>620</v>
      </c>
      <c r="AH262" s="427">
        <v>57</v>
      </c>
      <c r="AI262" s="400"/>
      <c r="AJ262" s="400"/>
      <c r="AK262" s="400"/>
      <c r="AL262" s="400"/>
      <c r="AM262" s="400"/>
      <c r="AN262" s="400"/>
      <c r="AO262" s="400"/>
      <c r="AP262" s="400"/>
    </row>
    <row r="263" spans="1:42" ht="15">
      <c r="A263" s="394" t="s">
        <v>821</v>
      </c>
      <c r="B263" s="401">
        <v>114.3</v>
      </c>
      <c r="C263" s="424">
        <v>6.88</v>
      </c>
      <c r="D263" s="394" t="s">
        <v>822</v>
      </c>
      <c r="E263" s="429">
        <v>42546</v>
      </c>
      <c r="F263" s="395" t="s">
        <v>847</v>
      </c>
      <c r="G263" s="396">
        <v>1243</v>
      </c>
      <c r="H263" s="397">
        <v>12774</v>
      </c>
      <c r="I263" s="397">
        <v>1824701</v>
      </c>
      <c r="J263" s="397"/>
      <c r="K263" s="397">
        <v>45</v>
      </c>
      <c r="L263" s="396">
        <v>6.96</v>
      </c>
      <c r="M263" s="396">
        <v>556</v>
      </c>
      <c r="N263" s="399">
        <v>94.9</v>
      </c>
      <c r="O263" s="400">
        <v>108.6</v>
      </c>
      <c r="P263" s="400"/>
      <c r="Q263" s="400"/>
      <c r="R263" s="400"/>
      <c r="S263" s="400"/>
      <c r="T263" s="400"/>
      <c r="U263" s="400"/>
      <c r="V263" s="400"/>
      <c r="W263" s="400"/>
      <c r="X263" s="426">
        <v>860</v>
      </c>
      <c r="Y263" s="427">
        <v>760</v>
      </c>
      <c r="Z263" s="427">
        <v>930</v>
      </c>
      <c r="AA263" s="427">
        <v>57</v>
      </c>
      <c r="AB263" s="427">
        <v>0.32</v>
      </c>
      <c r="AC263" s="427">
        <v>1000</v>
      </c>
      <c r="AD263" s="427">
        <v>610</v>
      </c>
      <c r="AE263" s="427">
        <v>510</v>
      </c>
      <c r="AF263" s="427">
        <v>620</v>
      </c>
      <c r="AG263" s="427">
        <v>620</v>
      </c>
      <c r="AH263" s="427">
        <v>57</v>
      </c>
      <c r="AI263" s="400"/>
      <c r="AJ263" s="400"/>
      <c r="AK263" s="400"/>
      <c r="AL263" s="400"/>
      <c r="AM263" s="400"/>
      <c r="AN263" s="400"/>
      <c r="AO263" s="400"/>
      <c r="AP263" s="400"/>
    </row>
    <row r="264" spans="1:42" ht="15">
      <c r="A264" s="394" t="s">
        <v>821</v>
      </c>
      <c r="B264" s="401">
        <v>114.3</v>
      </c>
      <c r="C264" s="424">
        <v>6.88</v>
      </c>
      <c r="D264" s="394" t="s">
        <v>822</v>
      </c>
      <c r="E264" s="429">
        <v>42548</v>
      </c>
      <c r="F264" s="395" t="s">
        <v>847</v>
      </c>
      <c r="G264" s="396">
        <v>1244</v>
      </c>
      <c r="H264" s="397">
        <v>12773</v>
      </c>
      <c r="I264" s="397">
        <v>1824701</v>
      </c>
      <c r="J264" s="397"/>
      <c r="K264" s="397">
        <v>47</v>
      </c>
      <c r="L264" s="396">
        <v>6.39</v>
      </c>
      <c r="M264" s="396">
        <v>15</v>
      </c>
      <c r="N264" s="399">
        <v>94.4</v>
      </c>
      <c r="O264" s="400">
        <v>112.3</v>
      </c>
      <c r="P264" s="400"/>
      <c r="Q264" s="400"/>
      <c r="R264" s="400"/>
      <c r="S264" s="400"/>
      <c r="T264" s="400"/>
      <c r="U264" s="400"/>
      <c r="V264" s="400"/>
      <c r="W264" s="400"/>
      <c r="X264" s="426">
        <v>860</v>
      </c>
      <c r="Y264" s="427">
        <v>760</v>
      </c>
      <c r="Z264" s="427">
        <v>930</v>
      </c>
      <c r="AA264" s="427">
        <v>57</v>
      </c>
      <c r="AB264" s="427">
        <v>0.32</v>
      </c>
      <c r="AC264" s="427">
        <v>1000</v>
      </c>
      <c r="AD264" s="427">
        <v>610</v>
      </c>
      <c r="AE264" s="427">
        <v>510</v>
      </c>
      <c r="AF264" s="427">
        <v>620</v>
      </c>
      <c r="AG264" s="427">
        <v>620</v>
      </c>
      <c r="AH264" s="427">
        <v>57</v>
      </c>
      <c r="AI264" s="400"/>
      <c r="AJ264" s="400"/>
      <c r="AK264" s="400"/>
      <c r="AL264" s="400"/>
      <c r="AM264" s="400"/>
      <c r="AN264" s="400"/>
      <c r="AO264" s="400"/>
      <c r="AP264" s="400"/>
    </row>
    <row r="265" spans="1:42" ht="15">
      <c r="A265" s="394" t="s">
        <v>821</v>
      </c>
      <c r="B265" s="401">
        <v>114.3</v>
      </c>
      <c r="C265" s="424">
        <v>6.88</v>
      </c>
      <c r="D265" s="394" t="s">
        <v>822</v>
      </c>
      <c r="E265" s="429">
        <v>42548</v>
      </c>
      <c r="F265" s="395" t="s">
        <v>847</v>
      </c>
      <c r="G265" s="396">
        <v>1245</v>
      </c>
      <c r="H265" s="397">
        <v>12772</v>
      </c>
      <c r="I265" s="397">
        <v>1799102</v>
      </c>
      <c r="J265" s="397"/>
      <c r="K265" s="397">
        <v>46</v>
      </c>
      <c r="L265" s="396">
        <v>5.71</v>
      </c>
      <c r="M265" s="396">
        <v>8</v>
      </c>
      <c r="N265" s="399">
        <v>89.8</v>
      </c>
      <c r="O265" s="400">
        <v>110.2</v>
      </c>
      <c r="P265" s="400"/>
      <c r="Q265" s="400"/>
      <c r="R265" s="400"/>
      <c r="S265" s="400"/>
      <c r="T265" s="400"/>
      <c r="U265" s="400"/>
      <c r="V265" s="400"/>
      <c r="W265" s="400"/>
      <c r="X265" s="426">
        <v>860</v>
      </c>
      <c r="Y265" s="427">
        <v>760</v>
      </c>
      <c r="Z265" s="427">
        <v>930</v>
      </c>
      <c r="AA265" s="427">
        <v>57</v>
      </c>
      <c r="AB265" s="427">
        <v>0.32</v>
      </c>
      <c r="AC265" s="427">
        <v>1000</v>
      </c>
      <c r="AD265" s="427">
        <v>610</v>
      </c>
      <c r="AE265" s="427">
        <v>510</v>
      </c>
      <c r="AF265" s="427">
        <v>620</v>
      </c>
      <c r="AG265" s="427">
        <v>620</v>
      </c>
      <c r="AH265" s="427">
        <v>57</v>
      </c>
      <c r="AI265" s="400"/>
      <c r="AJ265" s="400"/>
      <c r="AK265" s="400"/>
      <c r="AL265" s="400"/>
      <c r="AM265" s="400"/>
      <c r="AN265" s="400"/>
      <c r="AO265" s="400"/>
      <c r="AP265" s="400"/>
    </row>
    <row r="266" spans="1:42" ht="15">
      <c r="A266" s="394" t="s">
        <v>821</v>
      </c>
      <c r="B266" s="401">
        <v>114.3</v>
      </c>
      <c r="C266" s="424">
        <v>6.88</v>
      </c>
      <c r="D266" s="394" t="s">
        <v>822</v>
      </c>
      <c r="E266" s="429">
        <v>42565</v>
      </c>
      <c r="F266" s="395" t="s">
        <v>102</v>
      </c>
      <c r="G266" s="396">
        <v>1302</v>
      </c>
      <c r="H266" s="397">
        <v>51641</v>
      </c>
      <c r="I266" s="397">
        <v>1824802</v>
      </c>
      <c r="J266" s="397"/>
      <c r="K266" s="397">
        <v>53</v>
      </c>
      <c r="L266" s="396">
        <v>3.69</v>
      </c>
      <c r="M266" s="396">
        <v>1</v>
      </c>
      <c r="N266" s="399">
        <v>100.5</v>
      </c>
      <c r="O266" s="400">
        <v>113.5</v>
      </c>
      <c r="P266" s="400"/>
      <c r="Q266" s="400"/>
      <c r="R266" s="400"/>
      <c r="S266" s="400"/>
      <c r="T266" s="400"/>
      <c r="U266" s="400"/>
      <c r="V266" s="400"/>
      <c r="W266" s="400"/>
      <c r="X266" s="426">
        <v>860</v>
      </c>
      <c r="Y266" s="427">
        <v>760</v>
      </c>
      <c r="Z266" s="427">
        <v>930</v>
      </c>
      <c r="AA266" s="427">
        <v>57</v>
      </c>
      <c r="AB266" s="427">
        <v>0.32</v>
      </c>
      <c r="AC266" s="427">
        <v>1000</v>
      </c>
      <c r="AD266" s="402">
        <v>630</v>
      </c>
      <c r="AE266" s="402">
        <v>570</v>
      </c>
      <c r="AF266" s="402">
        <v>640</v>
      </c>
      <c r="AG266" s="402">
        <v>640</v>
      </c>
      <c r="AH266" s="402">
        <v>57</v>
      </c>
      <c r="AI266" s="400"/>
      <c r="AJ266" s="400"/>
      <c r="AK266" s="400"/>
      <c r="AL266" s="400"/>
      <c r="AM266" s="400"/>
      <c r="AN266" s="400"/>
      <c r="AO266" s="400"/>
      <c r="AP266" s="400"/>
    </row>
    <row r="267" spans="1:42" ht="15">
      <c r="A267" s="394" t="s">
        <v>821</v>
      </c>
      <c r="B267" s="401">
        <v>114.3</v>
      </c>
      <c r="C267" s="424">
        <v>6.88</v>
      </c>
      <c r="D267" s="394" t="s">
        <v>822</v>
      </c>
      <c r="E267" s="429">
        <v>42565</v>
      </c>
      <c r="F267" s="395" t="s">
        <v>102</v>
      </c>
      <c r="G267" s="396">
        <v>1303</v>
      </c>
      <c r="H267" s="397">
        <v>51641</v>
      </c>
      <c r="I267" s="397">
        <v>1824802</v>
      </c>
      <c r="J267" s="397"/>
      <c r="K267" s="397">
        <v>53</v>
      </c>
      <c r="L267" s="396">
        <v>3.69</v>
      </c>
      <c r="M267" s="396">
        <v>410</v>
      </c>
      <c r="N267" s="399">
        <v>102.2</v>
      </c>
      <c r="O267" s="400">
        <v>114</v>
      </c>
      <c r="P267" s="400"/>
      <c r="Q267" s="400"/>
      <c r="R267" s="400"/>
      <c r="S267" s="400"/>
      <c r="T267" s="400"/>
      <c r="U267" s="400"/>
      <c r="V267" s="400"/>
      <c r="W267" s="400"/>
      <c r="X267" s="426">
        <v>840</v>
      </c>
      <c r="Y267" s="427">
        <v>750</v>
      </c>
      <c r="Z267" s="427">
        <v>920</v>
      </c>
      <c r="AA267" s="427">
        <v>57</v>
      </c>
      <c r="AB267" s="427">
        <v>0.35</v>
      </c>
      <c r="AC267" s="427">
        <v>1100</v>
      </c>
      <c r="AD267" s="402">
        <v>630</v>
      </c>
      <c r="AE267" s="402">
        <v>570</v>
      </c>
      <c r="AF267" s="402">
        <v>640</v>
      </c>
      <c r="AG267" s="402">
        <v>640</v>
      </c>
      <c r="AH267" s="402">
        <v>57</v>
      </c>
      <c r="AI267" s="400"/>
      <c r="AJ267" s="400"/>
      <c r="AK267" s="400"/>
      <c r="AL267" s="400"/>
      <c r="AM267" s="400"/>
      <c r="AN267" s="400"/>
      <c r="AO267" s="400"/>
      <c r="AP267" s="400"/>
    </row>
    <row r="268" spans="1:42" ht="15">
      <c r="A268" s="394" t="s">
        <v>821</v>
      </c>
      <c r="B268" s="401">
        <v>114.3</v>
      </c>
      <c r="C268" s="424">
        <v>6.88</v>
      </c>
      <c r="D268" s="394" t="s">
        <v>822</v>
      </c>
      <c r="E268" s="429">
        <v>42566</v>
      </c>
      <c r="F268" s="395" t="s">
        <v>102</v>
      </c>
      <c r="G268" s="396">
        <v>1304</v>
      </c>
      <c r="H268" s="397">
        <v>51643</v>
      </c>
      <c r="I268" s="397">
        <v>1824802</v>
      </c>
      <c r="J268" s="397"/>
      <c r="K268" s="397">
        <v>51</v>
      </c>
      <c r="L268" s="396">
        <v>3.64</v>
      </c>
      <c r="M268" s="396">
        <v>15</v>
      </c>
      <c r="N268" s="399">
        <v>100</v>
      </c>
      <c r="O268" s="400">
        <v>111.4</v>
      </c>
      <c r="P268" s="400"/>
      <c r="Q268" s="400"/>
      <c r="R268" s="400"/>
      <c r="S268" s="400"/>
      <c r="T268" s="400"/>
      <c r="U268" s="400"/>
      <c r="V268" s="400"/>
      <c r="W268" s="400"/>
      <c r="X268" s="426">
        <v>840</v>
      </c>
      <c r="Y268" s="427">
        <v>750</v>
      </c>
      <c r="Z268" s="427">
        <v>920</v>
      </c>
      <c r="AA268" s="427">
        <v>57</v>
      </c>
      <c r="AB268" s="427">
        <v>0.35</v>
      </c>
      <c r="AC268" s="427">
        <v>1100</v>
      </c>
      <c r="AD268" s="402">
        <v>630</v>
      </c>
      <c r="AE268" s="402">
        <v>570</v>
      </c>
      <c r="AF268" s="402">
        <v>640</v>
      </c>
      <c r="AG268" s="402">
        <v>640</v>
      </c>
      <c r="AH268" s="402">
        <v>57</v>
      </c>
      <c r="AI268" s="400"/>
      <c r="AJ268" s="400"/>
      <c r="AK268" s="400"/>
      <c r="AL268" s="400"/>
      <c r="AM268" s="400"/>
      <c r="AN268" s="400"/>
      <c r="AO268" s="400"/>
      <c r="AP268" s="400"/>
    </row>
    <row r="269" spans="1:42" ht="15">
      <c r="A269" s="394" t="s">
        <v>821</v>
      </c>
      <c r="B269" s="401">
        <v>114.3</v>
      </c>
      <c r="C269" s="424">
        <v>6.88</v>
      </c>
      <c r="D269" s="394" t="s">
        <v>822</v>
      </c>
      <c r="E269" s="429">
        <v>42566</v>
      </c>
      <c r="F269" s="395" t="s">
        <v>102</v>
      </c>
      <c r="G269" s="396">
        <v>1305</v>
      </c>
      <c r="H269" s="397">
        <v>51643</v>
      </c>
      <c r="I269" s="397">
        <v>1824802</v>
      </c>
      <c r="J269" s="397"/>
      <c r="K269" s="397">
        <v>51</v>
      </c>
      <c r="L269" s="396">
        <v>3.64</v>
      </c>
      <c r="M269" s="396">
        <v>408</v>
      </c>
      <c r="N269" s="399">
        <v>101.4</v>
      </c>
      <c r="O269" s="400">
        <v>112.8</v>
      </c>
      <c r="P269" s="400"/>
      <c r="Q269" s="400"/>
      <c r="R269" s="400"/>
      <c r="S269" s="400"/>
      <c r="T269" s="400"/>
      <c r="U269" s="400"/>
      <c r="V269" s="400"/>
      <c r="W269" s="400"/>
      <c r="X269" s="426">
        <v>840</v>
      </c>
      <c r="Y269" s="427">
        <v>750</v>
      </c>
      <c r="Z269" s="427">
        <v>920</v>
      </c>
      <c r="AA269" s="427">
        <v>57</v>
      </c>
      <c r="AB269" s="427">
        <v>0.35</v>
      </c>
      <c r="AC269" s="427">
        <v>1100</v>
      </c>
      <c r="AD269" s="402">
        <v>630</v>
      </c>
      <c r="AE269" s="402">
        <v>570</v>
      </c>
      <c r="AF269" s="402">
        <v>640</v>
      </c>
      <c r="AG269" s="402">
        <v>640</v>
      </c>
      <c r="AH269" s="402">
        <v>57</v>
      </c>
      <c r="AI269" s="400"/>
      <c r="AJ269" s="400"/>
      <c r="AK269" s="400"/>
      <c r="AL269" s="400"/>
      <c r="AM269" s="400"/>
      <c r="AN269" s="400"/>
      <c r="AO269" s="400"/>
      <c r="AP269" s="400"/>
    </row>
    <row r="270" spans="1:42" ht="15">
      <c r="A270" s="394" t="s">
        <v>821</v>
      </c>
      <c r="B270" s="401">
        <v>114.3</v>
      </c>
      <c r="C270" s="424">
        <v>6.88</v>
      </c>
      <c r="D270" s="394" t="s">
        <v>822</v>
      </c>
      <c r="E270" s="429">
        <v>42566</v>
      </c>
      <c r="F270" s="395" t="s">
        <v>102</v>
      </c>
      <c r="G270" s="396">
        <v>1306</v>
      </c>
      <c r="H270" s="397">
        <v>51642</v>
      </c>
      <c r="I270" s="397">
        <v>1824802</v>
      </c>
      <c r="J270" s="397"/>
      <c r="K270" s="397">
        <v>51</v>
      </c>
      <c r="L270" s="396">
        <v>4.17</v>
      </c>
      <c r="M270" s="396">
        <v>5</v>
      </c>
      <c r="N270" s="399">
        <v>104.6</v>
      </c>
      <c r="O270" s="400">
        <v>116.3</v>
      </c>
      <c r="P270" s="400"/>
      <c r="Q270" s="400"/>
      <c r="R270" s="400"/>
      <c r="S270" s="400"/>
      <c r="T270" s="400"/>
      <c r="U270" s="400"/>
      <c r="V270" s="400"/>
      <c r="W270" s="400"/>
      <c r="X270" s="426">
        <v>840</v>
      </c>
      <c r="Y270" s="427">
        <v>750</v>
      </c>
      <c r="Z270" s="427">
        <v>920</v>
      </c>
      <c r="AA270" s="427">
        <v>57</v>
      </c>
      <c r="AB270" s="427">
        <v>0.35</v>
      </c>
      <c r="AC270" s="427">
        <v>1100</v>
      </c>
      <c r="AD270" s="402">
        <v>635</v>
      </c>
      <c r="AE270" s="402">
        <v>570</v>
      </c>
      <c r="AF270" s="402">
        <v>645</v>
      </c>
      <c r="AG270" s="402">
        <v>645</v>
      </c>
      <c r="AH270" s="402">
        <v>57</v>
      </c>
      <c r="AI270" s="400"/>
      <c r="AJ270" s="400"/>
      <c r="AK270" s="400"/>
      <c r="AL270" s="400"/>
      <c r="AM270" s="400"/>
      <c r="AN270" s="400"/>
      <c r="AO270" s="400"/>
      <c r="AP270" s="400"/>
    </row>
    <row r="271" spans="1:42" ht="15">
      <c r="A271" s="394" t="s">
        <v>821</v>
      </c>
      <c r="B271" s="401">
        <v>114.3</v>
      </c>
      <c r="C271" s="424">
        <v>6.88</v>
      </c>
      <c r="D271" s="394" t="s">
        <v>822</v>
      </c>
      <c r="E271" s="429">
        <v>42566</v>
      </c>
      <c r="F271" s="395" t="s">
        <v>102</v>
      </c>
      <c r="G271" s="396">
        <v>1307</v>
      </c>
      <c r="H271" s="397">
        <v>51642</v>
      </c>
      <c r="I271" s="397">
        <v>1824802</v>
      </c>
      <c r="J271" s="397"/>
      <c r="K271" s="397">
        <v>51</v>
      </c>
      <c r="L271" s="396">
        <v>4.17</v>
      </c>
      <c r="M271" s="396">
        <v>401</v>
      </c>
      <c r="N271" s="399">
        <v>97</v>
      </c>
      <c r="O271" s="400">
        <v>109.5</v>
      </c>
      <c r="P271" s="400"/>
      <c r="Q271" s="400"/>
      <c r="R271" s="400"/>
      <c r="S271" s="400"/>
      <c r="T271" s="400"/>
      <c r="U271" s="400"/>
      <c r="V271" s="400"/>
      <c r="W271" s="400"/>
      <c r="X271" s="426">
        <v>840</v>
      </c>
      <c r="Y271" s="427">
        <v>750</v>
      </c>
      <c r="Z271" s="427">
        <v>920</v>
      </c>
      <c r="AA271" s="427">
        <v>57</v>
      </c>
      <c r="AB271" s="427">
        <v>0.35</v>
      </c>
      <c r="AC271" s="427">
        <v>1100</v>
      </c>
      <c r="AD271" s="402">
        <v>635</v>
      </c>
      <c r="AE271" s="402">
        <v>570</v>
      </c>
      <c r="AF271" s="402">
        <v>645</v>
      </c>
      <c r="AG271" s="402">
        <v>645</v>
      </c>
      <c r="AH271" s="402">
        <v>57</v>
      </c>
      <c r="AI271" s="400"/>
      <c r="AJ271" s="400"/>
      <c r="AK271" s="400"/>
      <c r="AL271" s="400"/>
      <c r="AM271" s="400"/>
      <c r="AN271" s="400"/>
      <c r="AO271" s="400"/>
      <c r="AP271" s="400"/>
    </row>
    <row r="272" spans="1:42" ht="15">
      <c r="A272" s="394" t="s">
        <v>821</v>
      </c>
      <c r="B272" s="401">
        <v>114.3</v>
      </c>
      <c r="C272" s="424">
        <v>6.88</v>
      </c>
      <c r="D272" s="394" t="s">
        <v>822</v>
      </c>
      <c r="E272" s="429">
        <v>42566</v>
      </c>
      <c r="F272" s="395" t="s">
        <v>102</v>
      </c>
      <c r="G272" s="396">
        <v>1308</v>
      </c>
      <c r="H272" s="397">
        <v>51644</v>
      </c>
      <c r="I272" s="397">
        <v>1824802</v>
      </c>
      <c r="J272" s="397"/>
      <c r="K272" s="397">
        <v>52</v>
      </c>
      <c r="L272" s="396">
        <v>4.58</v>
      </c>
      <c r="M272" s="396">
        <v>1</v>
      </c>
      <c r="N272" s="399">
        <v>98.4</v>
      </c>
      <c r="O272" s="400">
        <v>110.4</v>
      </c>
      <c r="P272" s="400"/>
      <c r="Q272" s="400"/>
      <c r="R272" s="400"/>
      <c r="S272" s="400"/>
      <c r="T272" s="400"/>
      <c r="U272" s="400"/>
      <c r="V272" s="400"/>
      <c r="W272" s="400"/>
      <c r="X272" s="426">
        <v>840</v>
      </c>
      <c r="Y272" s="427">
        <v>750</v>
      </c>
      <c r="Z272" s="427">
        <v>920</v>
      </c>
      <c r="AA272" s="427">
        <v>57</v>
      </c>
      <c r="AB272" s="427">
        <v>0.35</v>
      </c>
      <c r="AC272" s="427">
        <v>1100</v>
      </c>
      <c r="AD272" s="402">
        <v>640</v>
      </c>
      <c r="AE272" s="402">
        <v>570</v>
      </c>
      <c r="AF272" s="402">
        <v>650</v>
      </c>
      <c r="AG272" s="402">
        <v>650</v>
      </c>
      <c r="AH272" s="402">
        <v>57</v>
      </c>
      <c r="AI272" s="400"/>
      <c r="AJ272" s="400"/>
      <c r="AK272" s="400"/>
      <c r="AL272" s="400"/>
      <c r="AM272" s="400"/>
      <c r="AN272" s="400"/>
      <c r="AO272" s="400"/>
      <c r="AP272" s="400"/>
    </row>
    <row r="273" spans="1:42" ht="15">
      <c r="A273" s="394" t="s">
        <v>821</v>
      </c>
      <c r="B273" s="401">
        <v>114.3</v>
      </c>
      <c r="C273" s="424">
        <v>6.88</v>
      </c>
      <c r="D273" s="394" t="s">
        <v>822</v>
      </c>
      <c r="E273" s="429">
        <v>42566</v>
      </c>
      <c r="F273" s="395" t="s">
        <v>102</v>
      </c>
      <c r="G273" s="396">
        <v>1309</v>
      </c>
      <c r="H273" s="397">
        <v>51644</v>
      </c>
      <c r="I273" s="397">
        <v>1824802</v>
      </c>
      <c r="J273" s="397"/>
      <c r="K273" s="397">
        <v>52</v>
      </c>
      <c r="L273" s="396">
        <v>4.58</v>
      </c>
      <c r="M273" s="396">
        <v>415</v>
      </c>
      <c r="N273" s="399">
        <v>99.2</v>
      </c>
      <c r="O273" s="400">
        <v>112.4</v>
      </c>
      <c r="P273" s="400"/>
      <c r="Q273" s="400"/>
      <c r="R273" s="400"/>
      <c r="S273" s="400"/>
      <c r="T273" s="400"/>
      <c r="U273" s="400"/>
      <c r="V273" s="400"/>
      <c r="W273" s="400"/>
      <c r="X273" s="426">
        <v>840</v>
      </c>
      <c r="Y273" s="427">
        <v>750</v>
      </c>
      <c r="Z273" s="427">
        <v>920</v>
      </c>
      <c r="AA273" s="427">
        <v>57</v>
      </c>
      <c r="AB273" s="427">
        <v>0.35</v>
      </c>
      <c r="AC273" s="427">
        <v>1100</v>
      </c>
      <c r="AD273" s="402">
        <v>640</v>
      </c>
      <c r="AE273" s="402">
        <v>570</v>
      </c>
      <c r="AF273" s="402">
        <v>650</v>
      </c>
      <c r="AG273" s="402">
        <v>650</v>
      </c>
      <c r="AH273" s="402">
        <v>57</v>
      </c>
      <c r="AI273" s="400"/>
      <c r="AJ273" s="400"/>
      <c r="AK273" s="400"/>
      <c r="AL273" s="400"/>
      <c r="AM273" s="400"/>
      <c r="AN273" s="400"/>
      <c r="AO273" s="400"/>
      <c r="AP273" s="400"/>
    </row>
    <row r="274" spans="1:42" ht="15">
      <c r="A274" s="394" t="s">
        <v>821</v>
      </c>
      <c r="B274" s="401">
        <v>114.3</v>
      </c>
      <c r="C274" s="424">
        <v>6.88</v>
      </c>
      <c r="D274" s="394" t="s">
        <v>822</v>
      </c>
      <c r="E274" s="429">
        <v>42567</v>
      </c>
      <c r="F274" s="395" t="s">
        <v>847</v>
      </c>
      <c r="G274" s="396">
        <v>1310</v>
      </c>
      <c r="H274" s="397">
        <v>12776</v>
      </c>
      <c r="I274" s="397">
        <v>1836201</v>
      </c>
      <c r="J274" s="397"/>
      <c r="K274" s="397">
        <v>47</v>
      </c>
      <c r="L274" s="396">
        <v>4.87</v>
      </c>
      <c r="M274" s="396" t="s">
        <v>848</v>
      </c>
      <c r="N274" s="399">
        <v>94.9</v>
      </c>
      <c r="O274" s="400">
        <v>108.7</v>
      </c>
      <c r="P274" s="400"/>
      <c r="Q274" s="400"/>
      <c r="R274" s="400"/>
      <c r="S274" s="400"/>
      <c r="T274" s="400"/>
      <c r="U274" s="400"/>
      <c r="V274" s="400"/>
      <c r="W274" s="400"/>
      <c r="X274" s="426">
        <v>840</v>
      </c>
      <c r="Y274" s="427">
        <v>750</v>
      </c>
      <c r="Z274" s="427">
        <v>920</v>
      </c>
      <c r="AA274" s="427">
        <v>57</v>
      </c>
      <c r="AB274" s="427">
        <v>0.35</v>
      </c>
      <c r="AC274" s="427">
        <v>1100</v>
      </c>
      <c r="AD274" s="402">
        <v>610</v>
      </c>
      <c r="AE274" s="402">
        <v>510</v>
      </c>
      <c r="AF274" s="402">
        <v>620</v>
      </c>
      <c r="AG274" s="402">
        <v>620</v>
      </c>
      <c r="AH274" s="402">
        <v>57</v>
      </c>
      <c r="AI274" s="400"/>
      <c r="AJ274" s="400"/>
      <c r="AK274" s="400"/>
      <c r="AL274" s="400"/>
      <c r="AM274" s="400"/>
      <c r="AN274" s="400"/>
      <c r="AO274" s="400"/>
      <c r="AP274" s="400"/>
    </row>
    <row r="275" spans="1:42" ht="15">
      <c r="A275" s="394" t="s">
        <v>821</v>
      </c>
      <c r="B275" s="401">
        <v>114.3</v>
      </c>
      <c r="C275" s="424">
        <v>6.88</v>
      </c>
      <c r="D275" s="394" t="s">
        <v>822</v>
      </c>
      <c r="E275" s="429">
        <v>42567</v>
      </c>
      <c r="F275" s="395" t="s">
        <v>847</v>
      </c>
      <c r="G275" s="396">
        <v>1311</v>
      </c>
      <c r="H275" s="397">
        <v>12776</v>
      </c>
      <c r="I275" s="397">
        <v>1836201</v>
      </c>
      <c r="J275" s="397"/>
      <c r="K275" s="397">
        <v>47</v>
      </c>
      <c r="L275" s="396">
        <v>4.87</v>
      </c>
      <c r="M275" s="396" t="s">
        <v>849</v>
      </c>
      <c r="N275" s="399">
        <v>96.9</v>
      </c>
      <c r="O275" s="400">
        <v>111.4</v>
      </c>
      <c r="P275" s="400"/>
      <c r="Q275" s="400"/>
      <c r="R275" s="400"/>
      <c r="S275" s="400"/>
      <c r="T275" s="400"/>
      <c r="U275" s="400"/>
      <c r="V275" s="400"/>
      <c r="W275" s="400"/>
      <c r="X275" s="426">
        <v>840</v>
      </c>
      <c r="Y275" s="427">
        <v>750</v>
      </c>
      <c r="Z275" s="427">
        <v>920</v>
      </c>
      <c r="AA275" s="427">
        <v>57</v>
      </c>
      <c r="AB275" s="427">
        <v>0.35</v>
      </c>
      <c r="AC275" s="427">
        <v>1100</v>
      </c>
      <c r="AD275" s="402">
        <v>610</v>
      </c>
      <c r="AE275" s="402">
        <v>510</v>
      </c>
      <c r="AF275" s="402">
        <v>620</v>
      </c>
      <c r="AG275" s="402">
        <v>620</v>
      </c>
      <c r="AH275" s="402">
        <v>57</v>
      </c>
      <c r="AI275" s="400"/>
      <c r="AJ275" s="400"/>
      <c r="AK275" s="400"/>
      <c r="AL275" s="400"/>
      <c r="AM275" s="400"/>
      <c r="AN275" s="400"/>
      <c r="AO275" s="400"/>
      <c r="AP275" s="400"/>
    </row>
    <row r="276" spans="1:42" ht="15">
      <c r="A276" s="394" t="s">
        <v>821</v>
      </c>
      <c r="B276" s="401">
        <v>114.3</v>
      </c>
      <c r="C276" s="424">
        <v>6.88</v>
      </c>
      <c r="D276" s="394" t="s">
        <v>822</v>
      </c>
      <c r="E276" s="429">
        <v>42567</v>
      </c>
      <c r="F276" s="395" t="s">
        <v>847</v>
      </c>
      <c r="G276" s="396">
        <v>1311</v>
      </c>
      <c r="H276" s="397">
        <v>12776</v>
      </c>
      <c r="I276" s="397">
        <v>1836201</v>
      </c>
      <c r="J276" s="397"/>
      <c r="K276" s="397">
        <v>47</v>
      </c>
      <c r="L276" s="396">
        <v>4.87</v>
      </c>
      <c r="M276" s="396">
        <v>514</v>
      </c>
      <c r="N276" s="399">
        <v>93.2</v>
      </c>
      <c r="O276" s="400">
        <v>106.2</v>
      </c>
      <c r="P276" s="400"/>
      <c r="Q276" s="400"/>
      <c r="R276" s="400"/>
      <c r="S276" s="400"/>
      <c r="T276" s="400"/>
      <c r="U276" s="400"/>
      <c r="V276" s="400"/>
      <c r="W276" s="400"/>
      <c r="X276" s="426">
        <v>840</v>
      </c>
      <c r="Y276" s="427">
        <v>750</v>
      </c>
      <c r="Z276" s="427">
        <v>920</v>
      </c>
      <c r="AA276" s="427">
        <v>57</v>
      </c>
      <c r="AB276" s="427">
        <v>0.35</v>
      </c>
      <c r="AC276" s="427">
        <v>1100</v>
      </c>
      <c r="AD276" s="402">
        <v>610</v>
      </c>
      <c r="AE276" s="402">
        <v>510</v>
      </c>
      <c r="AF276" s="402">
        <v>620</v>
      </c>
      <c r="AG276" s="402">
        <v>620</v>
      </c>
      <c r="AH276" s="402">
        <v>57</v>
      </c>
      <c r="AI276" s="400"/>
      <c r="AJ276" s="400"/>
      <c r="AK276" s="400"/>
      <c r="AL276" s="400"/>
      <c r="AM276" s="400"/>
      <c r="AN276" s="400"/>
      <c r="AO276" s="400"/>
      <c r="AP276" s="400"/>
    </row>
    <row r="277" spans="1:42" ht="15">
      <c r="A277" s="394" t="s">
        <v>821</v>
      </c>
      <c r="B277" s="401">
        <v>114.3</v>
      </c>
      <c r="C277" s="424">
        <v>6.88</v>
      </c>
      <c r="D277" s="394" t="s">
        <v>822</v>
      </c>
      <c r="E277" s="429">
        <v>42567</v>
      </c>
      <c r="F277" s="395" t="s">
        <v>847</v>
      </c>
      <c r="G277" s="396">
        <v>1312</v>
      </c>
      <c r="H277" s="397">
        <v>12776</v>
      </c>
      <c r="I277" s="397">
        <v>1836201</v>
      </c>
      <c r="J277" s="397"/>
      <c r="K277" s="397">
        <v>47</v>
      </c>
      <c r="L277" s="396">
        <v>4.87</v>
      </c>
      <c r="M277" s="396">
        <v>801</v>
      </c>
      <c r="N277" s="399">
        <v>95.4</v>
      </c>
      <c r="O277" s="400">
        <v>108.4</v>
      </c>
      <c r="P277" s="400"/>
      <c r="Q277" s="400"/>
      <c r="R277" s="400"/>
      <c r="S277" s="400"/>
      <c r="T277" s="400"/>
      <c r="U277" s="400"/>
      <c r="V277" s="400"/>
      <c r="W277" s="400"/>
      <c r="X277" s="426">
        <v>840</v>
      </c>
      <c r="Y277" s="427">
        <v>750</v>
      </c>
      <c r="Z277" s="427">
        <v>920</v>
      </c>
      <c r="AA277" s="427">
        <v>57</v>
      </c>
      <c r="AB277" s="427">
        <v>0.35</v>
      </c>
      <c r="AC277" s="427">
        <v>1100</v>
      </c>
      <c r="AD277" s="402">
        <v>610</v>
      </c>
      <c r="AE277" s="402">
        <v>510</v>
      </c>
      <c r="AF277" s="402">
        <v>620</v>
      </c>
      <c r="AG277" s="402">
        <v>620</v>
      </c>
      <c r="AH277" s="402">
        <v>57</v>
      </c>
      <c r="AI277" s="400"/>
      <c r="AJ277" s="400"/>
      <c r="AK277" s="400"/>
      <c r="AL277" s="400"/>
      <c r="AM277" s="400"/>
      <c r="AN277" s="400"/>
      <c r="AO277" s="400"/>
      <c r="AP277" s="400"/>
    </row>
    <row r="278" spans="1:42" ht="15">
      <c r="A278" s="394" t="s">
        <v>821</v>
      </c>
      <c r="B278" s="401">
        <v>114.3</v>
      </c>
      <c r="C278" s="424">
        <v>6.88</v>
      </c>
      <c r="D278" s="394" t="s">
        <v>822</v>
      </c>
      <c r="E278" s="429">
        <v>42567</v>
      </c>
      <c r="F278" s="395" t="s">
        <v>847</v>
      </c>
      <c r="G278" s="396">
        <v>1312</v>
      </c>
      <c r="H278" s="397">
        <v>12776</v>
      </c>
      <c r="I278" s="397">
        <v>1836201</v>
      </c>
      <c r="J278" s="397"/>
      <c r="K278" s="397">
        <v>47</v>
      </c>
      <c r="L278" s="396">
        <v>4.87</v>
      </c>
      <c r="M278" s="396">
        <v>1170</v>
      </c>
      <c r="N278" s="399">
        <v>89.3</v>
      </c>
      <c r="O278" s="400">
        <v>105.1</v>
      </c>
      <c r="P278" s="400"/>
      <c r="Q278" s="400"/>
      <c r="R278" s="400"/>
      <c r="S278" s="400"/>
      <c r="T278" s="400"/>
      <c r="U278" s="400"/>
      <c r="V278" s="400"/>
      <c r="W278" s="400"/>
      <c r="X278" s="426">
        <v>840</v>
      </c>
      <c r="Y278" s="427">
        <v>750</v>
      </c>
      <c r="Z278" s="427">
        <v>920</v>
      </c>
      <c r="AA278" s="427">
        <v>57</v>
      </c>
      <c r="AB278" s="427">
        <v>0.35</v>
      </c>
      <c r="AC278" s="427">
        <v>1100</v>
      </c>
      <c r="AD278" s="402">
        <v>610</v>
      </c>
      <c r="AE278" s="402">
        <v>510</v>
      </c>
      <c r="AF278" s="402">
        <v>620</v>
      </c>
      <c r="AG278" s="402">
        <v>620</v>
      </c>
      <c r="AH278" s="402">
        <v>57</v>
      </c>
      <c r="AI278" s="400"/>
      <c r="AJ278" s="400"/>
      <c r="AK278" s="400"/>
      <c r="AL278" s="400"/>
      <c r="AM278" s="400"/>
      <c r="AN278" s="400"/>
      <c r="AO278" s="400"/>
      <c r="AP278" s="400"/>
    </row>
    <row r="279" spans="1:42" ht="15">
      <c r="A279" s="394" t="s">
        <v>821</v>
      </c>
      <c r="B279" s="401">
        <v>114.3</v>
      </c>
      <c r="C279" s="424">
        <v>6.88</v>
      </c>
      <c r="D279" s="394" t="s">
        <v>822</v>
      </c>
      <c r="E279" s="429">
        <v>42567</v>
      </c>
      <c r="F279" s="395" t="s">
        <v>847</v>
      </c>
      <c r="G279" s="396">
        <v>1313</v>
      </c>
      <c r="H279" s="397">
        <v>12776</v>
      </c>
      <c r="I279" s="397">
        <v>1836201</v>
      </c>
      <c r="J279" s="397"/>
      <c r="K279" s="397">
        <v>47</v>
      </c>
      <c r="L279" s="396">
        <v>4.87</v>
      </c>
      <c r="M279" s="396">
        <v>1203</v>
      </c>
      <c r="N279" s="399">
        <v>91.9</v>
      </c>
      <c r="O279" s="400">
        <v>108.4</v>
      </c>
      <c r="P279" s="400"/>
      <c r="Q279" s="400"/>
      <c r="R279" s="400"/>
      <c r="S279" s="400"/>
      <c r="T279" s="400"/>
      <c r="U279" s="400"/>
      <c r="V279" s="400"/>
      <c r="W279" s="400"/>
      <c r="X279" s="426">
        <v>840</v>
      </c>
      <c r="Y279" s="427">
        <v>750</v>
      </c>
      <c r="Z279" s="427">
        <v>920</v>
      </c>
      <c r="AA279" s="427">
        <v>57</v>
      </c>
      <c r="AB279" s="427">
        <v>0.35</v>
      </c>
      <c r="AC279" s="427">
        <v>1100</v>
      </c>
      <c r="AD279" s="402">
        <v>610</v>
      </c>
      <c r="AE279" s="402">
        <v>510</v>
      </c>
      <c r="AF279" s="402">
        <v>620</v>
      </c>
      <c r="AG279" s="402">
        <v>620</v>
      </c>
      <c r="AH279" s="402">
        <v>57</v>
      </c>
      <c r="AI279" s="400"/>
      <c r="AJ279" s="400"/>
      <c r="AK279" s="400"/>
      <c r="AL279" s="400"/>
      <c r="AM279" s="400"/>
      <c r="AN279" s="400"/>
      <c r="AO279" s="400"/>
      <c r="AP279" s="400"/>
    </row>
    <row r="280" spans="1:42" ht="15">
      <c r="A280" s="394" t="s">
        <v>821</v>
      </c>
      <c r="B280" s="401">
        <v>114.3</v>
      </c>
      <c r="C280" s="424">
        <v>6.88</v>
      </c>
      <c r="D280" s="394" t="s">
        <v>822</v>
      </c>
      <c r="E280" s="429">
        <v>42567</v>
      </c>
      <c r="F280" s="395" t="s">
        <v>847</v>
      </c>
      <c r="G280" s="396">
        <v>1313</v>
      </c>
      <c r="H280" s="397">
        <v>12776</v>
      </c>
      <c r="I280" s="397">
        <v>1836201</v>
      </c>
      <c r="J280" s="397"/>
      <c r="K280" s="397">
        <v>47</v>
      </c>
      <c r="L280" s="396">
        <v>4.87</v>
      </c>
      <c r="M280" s="396">
        <v>1215</v>
      </c>
      <c r="N280" s="399">
        <v>95.4</v>
      </c>
      <c r="O280" s="400">
        <v>108</v>
      </c>
      <c r="P280" s="400"/>
      <c r="Q280" s="400"/>
      <c r="R280" s="400"/>
      <c r="S280" s="400"/>
      <c r="T280" s="400"/>
      <c r="U280" s="400"/>
      <c r="V280" s="400"/>
      <c r="W280" s="400"/>
      <c r="X280" s="426">
        <v>840</v>
      </c>
      <c r="Y280" s="427">
        <v>750</v>
      </c>
      <c r="Z280" s="427">
        <v>920</v>
      </c>
      <c r="AA280" s="427">
        <v>57</v>
      </c>
      <c r="AB280" s="427">
        <v>0.35</v>
      </c>
      <c r="AC280" s="427">
        <v>1100</v>
      </c>
      <c r="AD280" s="402">
        <v>610</v>
      </c>
      <c r="AE280" s="402">
        <v>510</v>
      </c>
      <c r="AF280" s="402">
        <v>620</v>
      </c>
      <c r="AG280" s="402">
        <v>620</v>
      </c>
      <c r="AH280" s="402">
        <v>57</v>
      </c>
      <c r="AI280" s="400"/>
      <c r="AJ280" s="400"/>
      <c r="AK280" s="400"/>
      <c r="AL280" s="400"/>
      <c r="AM280" s="400"/>
      <c r="AN280" s="400"/>
      <c r="AO280" s="400"/>
      <c r="AP280" s="400"/>
    </row>
    <row r="281" spans="1:42" ht="15">
      <c r="A281" s="394" t="s">
        <v>821</v>
      </c>
      <c r="B281" s="401">
        <v>114.3</v>
      </c>
      <c r="C281" s="424">
        <v>6.88</v>
      </c>
      <c r="D281" s="394" t="s">
        <v>822</v>
      </c>
      <c r="E281" s="429">
        <v>42567</v>
      </c>
      <c r="F281" s="395" t="s">
        <v>847</v>
      </c>
      <c r="G281" s="396">
        <v>1314</v>
      </c>
      <c r="H281" s="397">
        <v>12775</v>
      </c>
      <c r="I281" s="397">
        <v>1836201</v>
      </c>
      <c r="J281" s="397"/>
      <c r="K281" s="397">
        <v>46</v>
      </c>
      <c r="L281" s="398">
        <v>5</v>
      </c>
      <c r="M281" s="396">
        <v>24</v>
      </c>
      <c r="N281" s="399">
        <v>96.1</v>
      </c>
      <c r="O281" s="400">
        <v>110</v>
      </c>
      <c r="P281" s="400"/>
      <c r="Q281" s="400"/>
      <c r="R281" s="400"/>
      <c r="S281" s="400"/>
      <c r="T281" s="400"/>
      <c r="U281" s="400"/>
      <c r="V281" s="400"/>
      <c r="W281" s="400"/>
      <c r="X281" s="426">
        <v>840</v>
      </c>
      <c r="Y281" s="427">
        <v>750</v>
      </c>
      <c r="Z281" s="427">
        <v>920</v>
      </c>
      <c r="AA281" s="427">
        <v>57</v>
      </c>
      <c r="AB281" s="427">
        <v>0.35</v>
      </c>
      <c r="AC281" s="427">
        <v>1100</v>
      </c>
      <c r="AD281" s="402">
        <v>610</v>
      </c>
      <c r="AE281" s="402">
        <v>510</v>
      </c>
      <c r="AF281" s="402">
        <v>620</v>
      </c>
      <c r="AG281" s="402">
        <v>620</v>
      </c>
      <c r="AH281" s="402">
        <v>57</v>
      </c>
      <c r="AI281" s="400"/>
      <c r="AJ281" s="400"/>
      <c r="AK281" s="400"/>
      <c r="AL281" s="400"/>
      <c r="AM281" s="400"/>
      <c r="AN281" s="400"/>
      <c r="AO281" s="400"/>
      <c r="AP281" s="400"/>
    </row>
    <row r="282" spans="1:42" ht="15">
      <c r="A282" s="394" t="s">
        <v>821</v>
      </c>
      <c r="B282" s="401">
        <v>114.3</v>
      </c>
      <c r="C282" s="424">
        <v>6.88</v>
      </c>
      <c r="D282" s="394" t="s">
        <v>822</v>
      </c>
      <c r="E282" s="429">
        <v>42567</v>
      </c>
      <c r="F282" s="395" t="s">
        <v>847</v>
      </c>
      <c r="G282" s="396">
        <v>1315</v>
      </c>
      <c r="H282" s="397">
        <v>12775</v>
      </c>
      <c r="I282" s="397">
        <v>1836201</v>
      </c>
      <c r="J282" s="397"/>
      <c r="K282" s="397">
        <v>46</v>
      </c>
      <c r="L282" s="398">
        <v>5</v>
      </c>
      <c r="M282" s="396">
        <v>426</v>
      </c>
      <c r="N282" s="399">
        <v>93.7</v>
      </c>
      <c r="O282" s="400">
        <v>109.1</v>
      </c>
      <c r="P282" s="400"/>
      <c r="Q282" s="400"/>
      <c r="R282" s="400"/>
      <c r="S282" s="400"/>
      <c r="T282" s="400"/>
      <c r="U282" s="400"/>
      <c r="V282" s="400"/>
      <c r="W282" s="400"/>
      <c r="X282" s="426">
        <v>840</v>
      </c>
      <c r="Y282" s="427">
        <v>750</v>
      </c>
      <c r="Z282" s="427">
        <v>920</v>
      </c>
      <c r="AA282" s="427">
        <v>57</v>
      </c>
      <c r="AB282" s="427">
        <v>0.35</v>
      </c>
      <c r="AC282" s="427">
        <v>1100</v>
      </c>
      <c r="AD282" s="402">
        <v>610</v>
      </c>
      <c r="AE282" s="402">
        <v>510</v>
      </c>
      <c r="AF282" s="402">
        <v>620</v>
      </c>
      <c r="AG282" s="402">
        <v>620</v>
      </c>
      <c r="AH282" s="402">
        <v>57</v>
      </c>
      <c r="AI282" s="400"/>
      <c r="AJ282" s="400"/>
      <c r="AK282" s="400"/>
      <c r="AL282" s="400"/>
      <c r="AM282" s="400"/>
      <c r="AN282" s="400"/>
      <c r="AO282" s="400"/>
      <c r="AP282" s="400"/>
    </row>
    <row r="283" spans="1:42" ht="15">
      <c r="A283" s="394" t="s">
        <v>821</v>
      </c>
      <c r="B283" s="401">
        <v>114.3</v>
      </c>
      <c r="C283" s="424">
        <v>6.88</v>
      </c>
      <c r="D283" s="394" t="s">
        <v>822</v>
      </c>
      <c r="E283" s="429">
        <v>42567</v>
      </c>
      <c r="F283" s="395" t="s">
        <v>847</v>
      </c>
      <c r="G283" s="396">
        <v>1315</v>
      </c>
      <c r="H283" s="397">
        <v>12775</v>
      </c>
      <c r="I283" s="397">
        <v>1836201</v>
      </c>
      <c r="J283" s="397"/>
      <c r="K283" s="397">
        <v>46</v>
      </c>
      <c r="L283" s="398">
        <v>5</v>
      </c>
      <c r="M283" s="396">
        <v>604</v>
      </c>
      <c r="N283" s="399">
        <v>92.1</v>
      </c>
      <c r="O283" s="400">
        <v>105.4</v>
      </c>
      <c r="P283" s="400"/>
      <c r="Q283" s="400"/>
      <c r="R283" s="400"/>
      <c r="S283" s="400"/>
      <c r="T283" s="400"/>
      <c r="U283" s="400"/>
      <c r="V283" s="400"/>
      <c r="W283" s="400"/>
      <c r="X283" s="426">
        <v>840</v>
      </c>
      <c r="Y283" s="427">
        <v>750</v>
      </c>
      <c r="Z283" s="427">
        <v>920</v>
      </c>
      <c r="AA283" s="427">
        <v>57</v>
      </c>
      <c r="AB283" s="427">
        <v>0.35</v>
      </c>
      <c r="AC283" s="427">
        <v>1100</v>
      </c>
      <c r="AD283" s="402">
        <v>610</v>
      </c>
      <c r="AE283" s="402">
        <v>510</v>
      </c>
      <c r="AF283" s="402">
        <v>620</v>
      </c>
      <c r="AG283" s="402">
        <v>620</v>
      </c>
      <c r="AH283" s="402">
        <v>57</v>
      </c>
      <c r="AI283" s="400"/>
      <c r="AJ283" s="400"/>
      <c r="AK283" s="400"/>
      <c r="AL283" s="400"/>
      <c r="AM283" s="400"/>
      <c r="AN283" s="400"/>
      <c r="AO283" s="400"/>
      <c r="AP283" s="400"/>
    </row>
    <row r="284" spans="1:42" ht="15">
      <c r="A284" s="394" t="s">
        <v>821</v>
      </c>
      <c r="B284" s="401">
        <v>114.3</v>
      </c>
      <c r="C284" s="424">
        <v>6.88</v>
      </c>
      <c r="D284" s="394" t="s">
        <v>822</v>
      </c>
      <c r="E284" s="429">
        <v>42567</v>
      </c>
      <c r="F284" s="395" t="s">
        <v>847</v>
      </c>
      <c r="G284" s="396">
        <v>1316</v>
      </c>
      <c r="H284" s="397">
        <v>12777</v>
      </c>
      <c r="I284" s="397">
        <v>1836201</v>
      </c>
      <c r="J284" s="397"/>
      <c r="K284" s="397">
        <v>47</v>
      </c>
      <c r="L284" s="396">
        <v>5.68</v>
      </c>
      <c r="M284" s="396">
        <v>5</v>
      </c>
      <c r="N284" s="399">
        <v>93.1</v>
      </c>
      <c r="O284" s="400">
        <v>107.3</v>
      </c>
      <c r="P284" s="400"/>
      <c r="Q284" s="400"/>
      <c r="R284" s="400"/>
      <c r="S284" s="400"/>
      <c r="T284" s="400"/>
      <c r="U284" s="400"/>
      <c r="V284" s="400"/>
      <c r="W284" s="400"/>
      <c r="X284" s="426">
        <v>840</v>
      </c>
      <c r="Y284" s="427">
        <v>750</v>
      </c>
      <c r="Z284" s="427">
        <v>920</v>
      </c>
      <c r="AA284" s="427">
        <v>57</v>
      </c>
      <c r="AB284" s="427">
        <v>0.35</v>
      </c>
      <c r="AC284" s="427">
        <v>1100</v>
      </c>
      <c r="AD284" s="402">
        <v>610</v>
      </c>
      <c r="AE284" s="402">
        <v>510</v>
      </c>
      <c r="AF284" s="402">
        <v>620</v>
      </c>
      <c r="AG284" s="402">
        <v>620</v>
      </c>
      <c r="AH284" s="402">
        <v>57</v>
      </c>
      <c r="AI284" s="400"/>
      <c r="AJ284" s="400"/>
      <c r="AK284" s="400"/>
      <c r="AL284" s="400"/>
      <c r="AM284" s="400"/>
      <c r="AN284" s="400"/>
      <c r="AO284" s="400"/>
      <c r="AP284" s="400"/>
    </row>
    <row r="285" spans="1:42" ht="15">
      <c r="A285" s="394" t="s">
        <v>821</v>
      </c>
      <c r="B285" s="401">
        <v>114.3</v>
      </c>
      <c r="C285" s="424">
        <v>6.88</v>
      </c>
      <c r="D285" s="394" t="s">
        <v>822</v>
      </c>
      <c r="E285" s="429">
        <v>42567</v>
      </c>
      <c r="F285" s="395" t="s">
        <v>847</v>
      </c>
      <c r="G285" s="396">
        <v>1316</v>
      </c>
      <c r="H285" s="397">
        <v>12777</v>
      </c>
      <c r="I285" s="397">
        <v>1836201</v>
      </c>
      <c r="J285" s="397"/>
      <c r="K285" s="397">
        <v>47</v>
      </c>
      <c r="L285" s="396">
        <v>5.68</v>
      </c>
      <c r="M285" s="396">
        <v>25</v>
      </c>
      <c r="N285" s="399">
        <v>98.2</v>
      </c>
      <c r="O285" s="400">
        <v>111.1</v>
      </c>
      <c r="P285" s="400"/>
      <c r="Q285" s="400"/>
      <c r="R285" s="400"/>
      <c r="S285" s="400"/>
      <c r="T285" s="400"/>
      <c r="U285" s="400"/>
      <c r="V285" s="400"/>
      <c r="W285" s="400"/>
      <c r="X285" s="426">
        <v>840</v>
      </c>
      <c r="Y285" s="427">
        <v>750</v>
      </c>
      <c r="Z285" s="427">
        <v>920</v>
      </c>
      <c r="AA285" s="427">
        <v>57</v>
      </c>
      <c r="AB285" s="427">
        <v>0.35</v>
      </c>
      <c r="AC285" s="427">
        <v>1100</v>
      </c>
      <c r="AD285" s="402">
        <v>610</v>
      </c>
      <c r="AE285" s="402">
        <v>510</v>
      </c>
      <c r="AF285" s="402">
        <v>620</v>
      </c>
      <c r="AG285" s="402">
        <v>620</v>
      </c>
      <c r="AH285" s="402">
        <v>57</v>
      </c>
      <c r="AI285" s="400"/>
      <c r="AJ285" s="400"/>
      <c r="AK285" s="400"/>
      <c r="AL285" s="400"/>
      <c r="AM285" s="400"/>
      <c r="AN285" s="400"/>
      <c r="AO285" s="400"/>
      <c r="AP285" s="400"/>
    </row>
    <row r="286" spans="1:42" ht="15">
      <c r="A286" s="394" t="s">
        <v>821</v>
      </c>
      <c r="B286" s="401">
        <v>114.3</v>
      </c>
      <c r="C286" s="424">
        <v>6.88</v>
      </c>
      <c r="D286" s="394" t="s">
        <v>822</v>
      </c>
      <c r="E286" s="429">
        <v>42567</v>
      </c>
      <c r="F286" s="395" t="s">
        <v>847</v>
      </c>
      <c r="G286" s="396">
        <v>1317</v>
      </c>
      <c r="H286" s="397">
        <v>12777</v>
      </c>
      <c r="I286" s="397">
        <v>1836201</v>
      </c>
      <c r="J286" s="397"/>
      <c r="K286" s="397">
        <v>47</v>
      </c>
      <c r="L286" s="396">
        <v>5.68</v>
      </c>
      <c r="M286" s="396">
        <v>48</v>
      </c>
      <c r="N286" s="399">
        <v>94</v>
      </c>
      <c r="O286" s="400">
        <v>108</v>
      </c>
      <c r="P286" s="400"/>
      <c r="Q286" s="400"/>
      <c r="R286" s="400"/>
      <c r="S286" s="400"/>
      <c r="T286" s="400"/>
      <c r="U286" s="400"/>
      <c r="V286" s="400"/>
      <c r="W286" s="400"/>
      <c r="X286" s="426">
        <v>840</v>
      </c>
      <c r="Y286" s="427">
        <v>750</v>
      </c>
      <c r="Z286" s="427">
        <v>920</v>
      </c>
      <c r="AA286" s="427">
        <v>57</v>
      </c>
      <c r="AB286" s="427">
        <v>0.35</v>
      </c>
      <c r="AC286" s="427">
        <v>1100</v>
      </c>
      <c r="AD286" s="402">
        <v>610</v>
      </c>
      <c r="AE286" s="402">
        <v>510</v>
      </c>
      <c r="AF286" s="402">
        <v>620</v>
      </c>
      <c r="AG286" s="402">
        <v>620</v>
      </c>
      <c r="AH286" s="402">
        <v>57</v>
      </c>
      <c r="AI286" s="400"/>
      <c r="AJ286" s="400"/>
      <c r="AK286" s="400"/>
      <c r="AL286" s="400"/>
      <c r="AM286" s="400"/>
      <c r="AN286" s="400"/>
      <c r="AO286" s="400"/>
      <c r="AP286" s="400"/>
    </row>
    <row r="287" spans="1:42" ht="15">
      <c r="A287" s="394" t="s">
        <v>821</v>
      </c>
      <c r="B287" s="401">
        <v>114.3</v>
      </c>
      <c r="C287" s="424">
        <v>6.88</v>
      </c>
      <c r="D287" s="394" t="s">
        <v>822</v>
      </c>
      <c r="E287" s="429">
        <v>42567</v>
      </c>
      <c r="F287" s="395" t="s">
        <v>847</v>
      </c>
      <c r="G287" s="396">
        <v>1318</v>
      </c>
      <c r="H287" s="397">
        <v>12774</v>
      </c>
      <c r="I287" s="397">
        <v>1836201</v>
      </c>
      <c r="J287" s="397"/>
      <c r="K287" s="397">
        <v>45</v>
      </c>
      <c r="L287" s="396">
        <v>6.97</v>
      </c>
      <c r="M287" s="396">
        <v>12</v>
      </c>
      <c r="N287" s="399">
        <v>98.3</v>
      </c>
      <c r="O287" s="400">
        <v>110.6</v>
      </c>
      <c r="P287" s="400"/>
      <c r="Q287" s="400"/>
      <c r="R287" s="400"/>
      <c r="S287" s="400"/>
      <c r="T287" s="400"/>
      <c r="U287" s="400"/>
      <c r="V287" s="400"/>
      <c r="W287" s="400"/>
      <c r="X287" s="426">
        <v>840</v>
      </c>
      <c r="Y287" s="427">
        <v>750</v>
      </c>
      <c r="Z287" s="427">
        <v>920</v>
      </c>
      <c r="AA287" s="427">
        <v>57</v>
      </c>
      <c r="AB287" s="427">
        <v>0.35</v>
      </c>
      <c r="AC287" s="427">
        <v>1100</v>
      </c>
      <c r="AD287" s="402">
        <v>610</v>
      </c>
      <c r="AE287" s="402">
        <v>510</v>
      </c>
      <c r="AF287" s="402">
        <v>620</v>
      </c>
      <c r="AG287" s="402">
        <v>620</v>
      </c>
      <c r="AH287" s="402">
        <v>57</v>
      </c>
      <c r="AI287" s="400"/>
      <c r="AJ287" s="400"/>
      <c r="AK287" s="400"/>
      <c r="AL287" s="400"/>
      <c r="AM287" s="400"/>
      <c r="AN287" s="400"/>
      <c r="AO287" s="400"/>
      <c r="AP287" s="400"/>
    </row>
    <row r="288" spans="1:42" ht="15">
      <c r="A288" s="394" t="s">
        <v>821</v>
      </c>
      <c r="B288" s="401">
        <v>114.3</v>
      </c>
      <c r="C288" s="424">
        <v>6.88</v>
      </c>
      <c r="D288" s="394" t="s">
        <v>822</v>
      </c>
      <c r="E288" s="429">
        <v>42567</v>
      </c>
      <c r="F288" s="395" t="s">
        <v>847</v>
      </c>
      <c r="G288" s="396">
        <v>1319</v>
      </c>
      <c r="H288" s="397">
        <v>12772</v>
      </c>
      <c r="I288" s="397">
        <v>1836201</v>
      </c>
      <c r="J288" s="397"/>
      <c r="K288" s="397">
        <v>46</v>
      </c>
      <c r="L288" s="396">
        <v>5.71</v>
      </c>
      <c r="M288" s="396">
        <v>21</v>
      </c>
      <c r="N288" s="399">
        <v>93</v>
      </c>
      <c r="O288" s="400">
        <v>109.1</v>
      </c>
      <c r="P288" s="400"/>
      <c r="Q288" s="400"/>
      <c r="R288" s="400"/>
      <c r="S288" s="400"/>
      <c r="T288" s="400"/>
      <c r="U288" s="400"/>
      <c r="V288" s="400"/>
      <c r="W288" s="400"/>
      <c r="X288" s="426">
        <v>840</v>
      </c>
      <c r="Y288" s="427">
        <v>750</v>
      </c>
      <c r="Z288" s="427">
        <v>920</v>
      </c>
      <c r="AA288" s="427">
        <v>57</v>
      </c>
      <c r="AB288" s="427">
        <v>0.35</v>
      </c>
      <c r="AC288" s="427">
        <v>1100</v>
      </c>
      <c r="AD288" s="402">
        <v>610</v>
      </c>
      <c r="AE288" s="402">
        <v>510</v>
      </c>
      <c r="AF288" s="402">
        <v>620</v>
      </c>
      <c r="AG288" s="402">
        <v>620</v>
      </c>
      <c r="AH288" s="402">
        <v>57</v>
      </c>
      <c r="AI288" s="400"/>
      <c r="AJ288" s="400"/>
      <c r="AK288" s="400"/>
      <c r="AL288" s="400"/>
      <c r="AM288" s="400"/>
      <c r="AN288" s="400"/>
      <c r="AO288" s="400"/>
      <c r="AP288" s="400"/>
    </row>
    <row r="289" spans="1:42" ht="15">
      <c r="A289" s="394" t="s">
        <v>821</v>
      </c>
      <c r="B289" s="401">
        <v>114.3</v>
      </c>
      <c r="C289" s="424">
        <v>6.88</v>
      </c>
      <c r="D289" s="394" t="s">
        <v>822</v>
      </c>
      <c r="E289" s="429">
        <v>42567</v>
      </c>
      <c r="F289" s="395" t="s">
        <v>847</v>
      </c>
      <c r="G289" s="396">
        <v>1320</v>
      </c>
      <c r="H289" s="397">
        <v>12776</v>
      </c>
      <c r="I289" s="397">
        <v>1836201</v>
      </c>
      <c r="J289" s="397"/>
      <c r="K289" s="397">
        <v>47</v>
      </c>
      <c r="L289" s="396">
        <v>4.87</v>
      </c>
      <c r="M289" s="396">
        <v>1243</v>
      </c>
      <c r="N289" s="399">
        <v>96</v>
      </c>
      <c r="O289" s="400">
        <v>108.9</v>
      </c>
      <c r="P289" s="400"/>
      <c r="Q289" s="400"/>
      <c r="R289" s="400"/>
      <c r="S289" s="400"/>
      <c r="T289" s="400"/>
      <c r="U289" s="400"/>
      <c r="V289" s="400"/>
      <c r="W289" s="400"/>
      <c r="X289" s="426">
        <v>840</v>
      </c>
      <c r="Y289" s="427">
        <v>750</v>
      </c>
      <c r="Z289" s="427">
        <v>920</v>
      </c>
      <c r="AA289" s="427">
        <v>57</v>
      </c>
      <c r="AB289" s="427">
        <v>0.35</v>
      </c>
      <c r="AC289" s="427">
        <v>1100</v>
      </c>
      <c r="AD289" s="402">
        <v>610</v>
      </c>
      <c r="AE289" s="402">
        <v>510</v>
      </c>
      <c r="AF289" s="402">
        <v>620</v>
      </c>
      <c r="AG289" s="402">
        <v>620</v>
      </c>
      <c r="AH289" s="402">
        <v>57</v>
      </c>
      <c r="AI289" s="400"/>
      <c r="AJ289" s="400"/>
      <c r="AK289" s="400"/>
      <c r="AL289" s="400"/>
      <c r="AM289" s="400"/>
      <c r="AN289" s="400"/>
      <c r="AO289" s="400"/>
      <c r="AP289" s="400"/>
    </row>
    <row r="290" spans="1:42" ht="15">
      <c r="A290" s="394" t="s">
        <v>821</v>
      </c>
      <c r="B290" s="401">
        <v>114.3</v>
      </c>
      <c r="C290" s="424">
        <v>6.88</v>
      </c>
      <c r="D290" s="394" t="s">
        <v>822</v>
      </c>
      <c r="E290" s="421">
        <v>42598</v>
      </c>
      <c r="F290" s="395" t="s">
        <v>102</v>
      </c>
      <c r="G290" s="396">
        <v>1360</v>
      </c>
      <c r="H290" s="397">
        <v>51642</v>
      </c>
      <c r="I290" s="397">
        <v>1842002</v>
      </c>
      <c r="J290" s="397"/>
      <c r="K290" s="397">
        <v>51</v>
      </c>
      <c r="L290" s="396">
        <v>4.17</v>
      </c>
      <c r="M290" s="396">
        <v>1</v>
      </c>
      <c r="N290" s="399">
        <v>103.2</v>
      </c>
      <c r="O290" s="400">
        <v>115</v>
      </c>
      <c r="P290" s="400"/>
      <c r="Q290" s="400"/>
      <c r="R290" s="400"/>
      <c r="S290" s="400"/>
      <c r="T290" s="400"/>
      <c r="U290" s="400"/>
      <c r="V290" s="400"/>
      <c r="W290" s="400"/>
      <c r="X290" s="426">
        <v>860</v>
      </c>
      <c r="Y290" s="427">
        <v>760</v>
      </c>
      <c r="Z290" s="427">
        <v>925</v>
      </c>
      <c r="AA290" s="427">
        <v>57</v>
      </c>
      <c r="AB290" s="427">
        <v>0.35</v>
      </c>
      <c r="AC290" s="427">
        <v>1000</v>
      </c>
      <c r="AD290" s="402">
        <v>635</v>
      </c>
      <c r="AE290" s="402">
        <v>575</v>
      </c>
      <c r="AF290" s="402">
        <v>640</v>
      </c>
      <c r="AG290" s="402">
        <v>640</v>
      </c>
      <c r="AH290" s="402">
        <v>57</v>
      </c>
      <c r="AI290" s="400"/>
      <c r="AJ290" s="400"/>
      <c r="AK290" s="400"/>
      <c r="AL290" s="400"/>
      <c r="AM290" s="400"/>
      <c r="AN290" s="400"/>
      <c r="AO290" s="400"/>
      <c r="AP290" s="400"/>
    </row>
    <row r="291" spans="1:42" ht="15">
      <c r="A291" s="394" t="s">
        <v>821</v>
      </c>
      <c r="B291" s="401">
        <v>114.3</v>
      </c>
      <c r="C291" s="424">
        <v>6.88</v>
      </c>
      <c r="D291" s="394" t="s">
        <v>822</v>
      </c>
      <c r="E291" s="421">
        <v>42598</v>
      </c>
      <c r="F291" s="395" t="s">
        <v>102</v>
      </c>
      <c r="G291" s="396">
        <v>1361</v>
      </c>
      <c r="H291" s="397">
        <v>51629</v>
      </c>
      <c r="I291" s="397">
        <v>1842002</v>
      </c>
      <c r="J291" s="397"/>
      <c r="K291" s="397">
        <v>52</v>
      </c>
      <c r="L291" s="396">
        <v>3.78</v>
      </c>
      <c r="M291" s="396">
        <v>2</v>
      </c>
      <c r="N291" s="399">
        <v>100</v>
      </c>
      <c r="O291" s="400">
        <v>113</v>
      </c>
      <c r="P291" s="400"/>
      <c r="Q291" s="400"/>
      <c r="R291" s="400"/>
      <c r="S291" s="400"/>
      <c r="T291" s="400"/>
      <c r="U291" s="400"/>
      <c r="V291" s="400"/>
      <c r="W291" s="400"/>
      <c r="X291" s="426">
        <v>860</v>
      </c>
      <c r="Y291" s="427">
        <v>760</v>
      </c>
      <c r="Z291" s="427">
        <v>925</v>
      </c>
      <c r="AA291" s="427">
        <v>57</v>
      </c>
      <c r="AB291" s="427">
        <v>0.35</v>
      </c>
      <c r="AC291" s="427">
        <v>1000</v>
      </c>
      <c r="AD291" s="402">
        <v>635</v>
      </c>
      <c r="AE291" s="402">
        <v>575</v>
      </c>
      <c r="AF291" s="402">
        <v>640</v>
      </c>
      <c r="AG291" s="402">
        <v>640</v>
      </c>
      <c r="AH291" s="402">
        <v>57</v>
      </c>
      <c r="AI291" s="400"/>
      <c r="AJ291" s="400"/>
      <c r="AK291" s="400"/>
      <c r="AL291" s="400"/>
      <c r="AM291" s="400"/>
      <c r="AN291" s="400"/>
      <c r="AO291" s="400"/>
      <c r="AP291" s="400"/>
    </row>
    <row r="292" spans="1:42" ht="15">
      <c r="A292" s="394" t="s">
        <v>821</v>
      </c>
      <c r="B292" s="401">
        <v>114.3</v>
      </c>
      <c r="C292" s="424">
        <v>6.88</v>
      </c>
      <c r="D292" s="394" t="s">
        <v>822</v>
      </c>
      <c r="E292" s="421">
        <v>42598</v>
      </c>
      <c r="F292" s="395" t="s">
        <v>102</v>
      </c>
      <c r="G292" s="396">
        <v>1362</v>
      </c>
      <c r="H292" s="397">
        <v>51649</v>
      </c>
      <c r="I292" s="397">
        <v>1842002</v>
      </c>
      <c r="J292" s="397"/>
      <c r="K292" s="397">
        <v>51</v>
      </c>
      <c r="L292" s="396">
        <v>4.1100000000000003</v>
      </c>
      <c r="M292" s="396">
        <v>27</v>
      </c>
      <c r="N292" s="399">
        <v>104.1</v>
      </c>
      <c r="O292" s="400">
        <v>115.9</v>
      </c>
      <c r="P292" s="400"/>
      <c r="Q292" s="400"/>
      <c r="R292" s="400"/>
      <c r="S292" s="400"/>
      <c r="T292" s="400"/>
      <c r="U292" s="400"/>
      <c r="V292" s="400"/>
      <c r="W292" s="400"/>
      <c r="X292" s="426">
        <v>860</v>
      </c>
      <c r="Y292" s="427">
        <v>760</v>
      </c>
      <c r="Z292" s="427">
        <v>925</v>
      </c>
      <c r="AA292" s="427">
        <v>57</v>
      </c>
      <c r="AB292" s="427">
        <v>0.35</v>
      </c>
      <c r="AC292" s="427">
        <v>1000</v>
      </c>
      <c r="AD292" s="402">
        <v>635</v>
      </c>
      <c r="AE292" s="402">
        <v>575</v>
      </c>
      <c r="AF292" s="402">
        <v>640</v>
      </c>
      <c r="AG292" s="402">
        <v>640</v>
      </c>
      <c r="AH292" s="402">
        <v>57</v>
      </c>
      <c r="AI292" s="400"/>
      <c r="AJ292" s="400"/>
      <c r="AK292" s="400"/>
      <c r="AL292" s="400"/>
      <c r="AM292" s="400"/>
      <c r="AN292" s="400"/>
      <c r="AO292" s="400"/>
      <c r="AP292" s="400"/>
    </row>
    <row r="293" spans="1:42" ht="15">
      <c r="A293" s="394" t="s">
        <v>821</v>
      </c>
      <c r="B293" s="401">
        <v>114.3</v>
      </c>
      <c r="C293" s="424">
        <v>6.88</v>
      </c>
      <c r="D293" s="394" t="s">
        <v>822</v>
      </c>
      <c r="E293" s="421">
        <v>42598</v>
      </c>
      <c r="F293" s="395" t="s">
        <v>102</v>
      </c>
      <c r="G293" s="396">
        <v>1363</v>
      </c>
      <c r="H293" s="397">
        <v>51645</v>
      </c>
      <c r="I293" s="397">
        <v>1839001</v>
      </c>
      <c r="J293" s="397"/>
      <c r="K293" s="397">
        <v>49</v>
      </c>
      <c r="L293" s="396">
        <v>3.15</v>
      </c>
      <c r="M293" s="396">
        <v>2</v>
      </c>
      <c r="N293" s="399">
        <v>97.3</v>
      </c>
      <c r="O293" s="400">
        <v>111.2</v>
      </c>
      <c r="P293" s="400"/>
      <c r="Q293" s="400"/>
      <c r="R293" s="400"/>
      <c r="S293" s="400"/>
      <c r="T293" s="400"/>
      <c r="U293" s="400"/>
      <c r="V293" s="400"/>
      <c r="W293" s="400"/>
      <c r="X293" s="426">
        <v>860</v>
      </c>
      <c r="Y293" s="427">
        <v>760</v>
      </c>
      <c r="Z293" s="427">
        <v>925</v>
      </c>
      <c r="AA293" s="427">
        <v>57</v>
      </c>
      <c r="AB293" s="427">
        <v>0.35</v>
      </c>
      <c r="AC293" s="427">
        <v>1000</v>
      </c>
      <c r="AD293" s="402">
        <v>635</v>
      </c>
      <c r="AE293" s="402">
        <v>575</v>
      </c>
      <c r="AF293" s="402">
        <v>640</v>
      </c>
      <c r="AG293" s="402">
        <v>640</v>
      </c>
      <c r="AH293" s="402">
        <v>57</v>
      </c>
      <c r="AI293" s="400"/>
      <c r="AJ293" s="400"/>
      <c r="AK293" s="400"/>
      <c r="AL293" s="400"/>
      <c r="AM293" s="400"/>
      <c r="AN293" s="400"/>
      <c r="AO293" s="400"/>
      <c r="AP293" s="400"/>
    </row>
    <row r="294" spans="1:42" ht="15">
      <c r="A294" s="394" t="s">
        <v>821</v>
      </c>
      <c r="B294" s="401">
        <v>114.3</v>
      </c>
      <c r="C294" s="424">
        <v>6.88</v>
      </c>
      <c r="D294" s="394" t="s">
        <v>822</v>
      </c>
      <c r="E294" s="421">
        <v>42598</v>
      </c>
      <c r="F294" s="395" t="s">
        <v>102</v>
      </c>
      <c r="G294" s="396">
        <v>1364</v>
      </c>
      <c r="H294" s="397">
        <v>51645</v>
      </c>
      <c r="I294" s="397">
        <v>1839001</v>
      </c>
      <c r="J294" s="397"/>
      <c r="K294" s="397">
        <v>49</v>
      </c>
      <c r="L294" s="396">
        <v>3.15</v>
      </c>
      <c r="M294" s="396">
        <v>402</v>
      </c>
      <c r="N294" s="399">
        <v>98.1</v>
      </c>
      <c r="O294" s="400">
        <v>111</v>
      </c>
      <c r="P294" s="400"/>
      <c r="Q294" s="400"/>
      <c r="R294" s="400"/>
      <c r="S294" s="400"/>
      <c r="T294" s="400"/>
      <c r="U294" s="400"/>
      <c r="V294" s="400"/>
      <c r="W294" s="400"/>
      <c r="X294" s="426">
        <v>860</v>
      </c>
      <c r="Y294" s="427">
        <v>760</v>
      </c>
      <c r="Z294" s="427">
        <v>925</v>
      </c>
      <c r="AA294" s="427">
        <v>57</v>
      </c>
      <c r="AB294" s="427">
        <v>0.35</v>
      </c>
      <c r="AC294" s="427">
        <v>1000</v>
      </c>
      <c r="AD294" s="402">
        <v>635</v>
      </c>
      <c r="AE294" s="402">
        <v>575</v>
      </c>
      <c r="AF294" s="402">
        <v>640</v>
      </c>
      <c r="AG294" s="402">
        <v>640</v>
      </c>
      <c r="AH294" s="402">
        <v>57</v>
      </c>
      <c r="AI294" s="459"/>
      <c r="AJ294" s="459"/>
      <c r="AK294" s="460"/>
      <c r="AL294" s="460"/>
      <c r="AM294" s="460"/>
      <c r="AN294" s="460"/>
      <c r="AO294" s="458"/>
      <c r="AP294" s="458"/>
    </row>
    <row r="295" spans="1:42" ht="15">
      <c r="A295" s="394" t="s">
        <v>821</v>
      </c>
      <c r="B295" s="401">
        <v>114.3</v>
      </c>
      <c r="C295" s="424">
        <v>6.88</v>
      </c>
      <c r="D295" s="394" t="s">
        <v>822</v>
      </c>
      <c r="E295" s="421">
        <v>42599</v>
      </c>
      <c r="F295" s="395" t="s">
        <v>102</v>
      </c>
      <c r="G295" s="396">
        <v>1365</v>
      </c>
      <c r="H295" s="397">
        <v>51647</v>
      </c>
      <c r="I295" s="397">
        <v>1839001</v>
      </c>
      <c r="J295" s="397"/>
      <c r="K295" s="397">
        <v>51</v>
      </c>
      <c r="L295" s="396">
        <v>3.83</v>
      </c>
      <c r="M295" s="396">
        <v>1</v>
      </c>
      <c r="N295" s="399">
        <v>103.5</v>
      </c>
      <c r="O295" s="400">
        <v>114.8</v>
      </c>
      <c r="P295" s="400"/>
      <c r="Q295" s="400"/>
      <c r="R295" s="400"/>
      <c r="S295" s="400"/>
      <c r="T295" s="400"/>
      <c r="U295" s="400"/>
      <c r="V295" s="400"/>
      <c r="W295" s="400"/>
      <c r="X295" s="426">
        <v>860</v>
      </c>
      <c r="Y295" s="427">
        <v>760</v>
      </c>
      <c r="Z295" s="427">
        <v>925</v>
      </c>
      <c r="AA295" s="427">
        <v>57</v>
      </c>
      <c r="AB295" s="427">
        <v>0.35</v>
      </c>
      <c r="AC295" s="427">
        <v>1000</v>
      </c>
      <c r="AD295" s="402">
        <v>635</v>
      </c>
      <c r="AE295" s="402">
        <v>575</v>
      </c>
      <c r="AF295" s="402">
        <v>640</v>
      </c>
      <c r="AG295" s="402">
        <v>640</v>
      </c>
      <c r="AH295" s="402">
        <v>57</v>
      </c>
      <c r="AI295" s="459"/>
      <c r="AJ295" s="459"/>
      <c r="AK295" s="460"/>
      <c r="AL295" s="460"/>
      <c r="AM295" s="460"/>
      <c r="AN295" s="460"/>
      <c r="AO295" s="458"/>
      <c r="AP295" s="458"/>
    </row>
    <row r="296" spans="1:42" ht="15">
      <c r="A296" s="394" t="s">
        <v>821</v>
      </c>
      <c r="B296" s="401">
        <v>114.3</v>
      </c>
      <c r="C296" s="424">
        <v>6.88</v>
      </c>
      <c r="D296" s="394" t="s">
        <v>822</v>
      </c>
      <c r="E296" s="421">
        <v>42599</v>
      </c>
      <c r="F296" s="395" t="s">
        <v>102</v>
      </c>
      <c r="G296" s="396">
        <v>1366</v>
      </c>
      <c r="H296" s="397">
        <v>51647</v>
      </c>
      <c r="I296" s="397">
        <v>1839001</v>
      </c>
      <c r="J296" s="397"/>
      <c r="K296" s="397">
        <v>51</v>
      </c>
      <c r="L296" s="396">
        <v>3.83</v>
      </c>
      <c r="M296" s="396">
        <v>410</v>
      </c>
      <c r="N296" s="399">
        <v>103.4</v>
      </c>
      <c r="O296" s="400">
        <v>115.8</v>
      </c>
      <c r="P296" s="400"/>
      <c r="Q296" s="400"/>
      <c r="R296" s="400"/>
      <c r="S296" s="400"/>
      <c r="T296" s="400"/>
      <c r="U296" s="400"/>
      <c r="V296" s="400"/>
      <c r="W296" s="400"/>
      <c r="X296" s="426">
        <v>860</v>
      </c>
      <c r="Y296" s="427">
        <v>760</v>
      </c>
      <c r="Z296" s="427">
        <v>925</v>
      </c>
      <c r="AA296" s="427">
        <v>57</v>
      </c>
      <c r="AB296" s="427">
        <v>0.35</v>
      </c>
      <c r="AC296" s="427">
        <v>1000</v>
      </c>
      <c r="AD296" s="402">
        <v>635</v>
      </c>
      <c r="AE296" s="402">
        <v>575</v>
      </c>
      <c r="AF296" s="402">
        <v>640</v>
      </c>
      <c r="AG296" s="402">
        <v>640</v>
      </c>
      <c r="AH296" s="402">
        <v>57</v>
      </c>
      <c r="AI296" s="459"/>
      <c r="AJ296" s="459"/>
      <c r="AK296" s="460"/>
      <c r="AL296" s="460"/>
      <c r="AM296" s="460"/>
      <c r="AN296" s="460"/>
      <c r="AO296" s="458"/>
      <c r="AP296" s="458"/>
    </row>
    <row r="297" spans="1:42" ht="15">
      <c r="A297" s="394" t="s">
        <v>821</v>
      </c>
      <c r="B297" s="401">
        <v>114.3</v>
      </c>
      <c r="C297" s="424">
        <v>6.88</v>
      </c>
      <c r="D297" s="394" t="s">
        <v>822</v>
      </c>
      <c r="E297" s="421">
        <v>42599</v>
      </c>
      <c r="F297" s="395" t="s">
        <v>102</v>
      </c>
      <c r="G297" s="396">
        <v>1367</v>
      </c>
      <c r="H297" s="397">
        <v>51647</v>
      </c>
      <c r="I297" s="397">
        <v>1839001</v>
      </c>
      <c r="J297" s="397"/>
      <c r="K297" s="397">
        <v>51</v>
      </c>
      <c r="L297" s="396">
        <v>3.83</v>
      </c>
      <c r="M297" s="396">
        <v>801</v>
      </c>
      <c r="N297" s="399">
        <v>99</v>
      </c>
      <c r="O297" s="400">
        <v>113.8</v>
      </c>
      <c r="P297" s="400"/>
      <c r="Q297" s="400"/>
      <c r="R297" s="400"/>
      <c r="S297" s="400"/>
      <c r="T297" s="400"/>
      <c r="U297" s="400"/>
      <c r="V297" s="400"/>
      <c r="W297" s="400"/>
      <c r="X297" s="426">
        <v>860</v>
      </c>
      <c r="Y297" s="427">
        <v>760</v>
      </c>
      <c r="Z297" s="427">
        <v>925</v>
      </c>
      <c r="AA297" s="427">
        <v>57</v>
      </c>
      <c r="AB297" s="427">
        <v>0.35</v>
      </c>
      <c r="AC297" s="427">
        <v>1000</v>
      </c>
      <c r="AD297" s="402">
        <v>635</v>
      </c>
      <c r="AE297" s="402">
        <v>575</v>
      </c>
      <c r="AF297" s="402">
        <v>640</v>
      </c>
      <c r="AG297" s="402">
        <v>640</v>
      </c>
      <c r="AH297" s="402">
        <v>57</v>
      </c>
      <c r="AI297" s="459"/>
      <c r="AJ297" s="459"/>
      <c r="AK297" s="460"/>
      <c r="AL297" s="460"/>
      <c r="AM297" s="460"/>
      <c r="AN297" s="460"/>
      <c r="AO297" s="458"/>
      <c r="AP297" s="458"/>
    </row>
    <row r="298" spans="1:42" ht="15">
      <c r="A298" s="394" t="s">
        <v>821</v>
      </c>
      <c r="B298" s="401">
        <v>114.3</v>
      </c>
      <c r="C298" s="424">
        <v>6.88</v>
      </c>
      <c r="D298" s="394" t="s">
        <v>822</v>
      </c>
      <c r="E298" s="421">
        <v>42599</v>
      </c>
      <c r="F298" s="395" t="s">
        <v>102</v>
      </c>
      <c r="G298" s="396">
        <v>1368</v>
      </c>
      <c r="H298" s="397">
        <v>51646</v>
      </c>
      <c r="I298" s="397">
        <v>1839001</v>
      </c>
      <c r="J298" s="397"/>
      <c r="K298" s="397">
        <v>50</v>
      </c>
      <c r="L298" s="396">
        <v>3.09</v>
      </c>
      <c r="M298" s="396">
        <v>2</v>
      </c>
      <c r="N298" s="399">
        <v>99.7</v>
      </c>
      <c r="O298" s="400">
        <v>113.2</v>
      </c>
      <c r="P298" s="400"/>
      <c r="Q298" s="400"/>
      <c r="R298" s="400"/>
      <c r="S298" s="400"/>
      <c r="T298" s="400"/>
      <c r="U298" s="400"/>
      <c r="V298" s="400"/>
      <c r="W298" s="400"/>
      <c r="X298" s="426">
        <v>860</v>
      </c>
      <c r="Y298" s="427">
        <v>760</v>
      </c>
      <c r="Z298" s="427">
        <v>925</v>
      </c>
      <c r="AA298" s="427">
        <v>53</v>
      </c>
      <c r="AB298" s="427">
        <v>0.36</v>
      </c>
      <c r="AC298" s="427">
        <v>1000</v>
      </c>
      <c r="AD298" s="402">
        <v>640</v>
      </c>
      <c r="AE298" s="402">
        <v>580</v>
      </c>
      <c r="AF298" s="402">
        <v>650</v>
      </c>
      <c r="AG298" s="402">
        <v>650</v>
      </c>
      <c r="AH298" s="402">
        <v>53</v>
      </c>
      <c r="AI298" s="459"/>
      <c r="AJ298" s="459"/>
      <c r="AK298" s="460"/>
      <c r="AL298" s="460"/>
      <c r="AM298" s="460"/>
      <c r="AN298" s="460"/>
      <c r="AO298" s="458"/>
      <c r="AP298" s="458"/>
    </row>
    <row r="299" spans="1:42" ht="15">
      <c r="A299" s="394" t="s">
        <v>821</v>
      </c>
      <c r="B299" s="401">
        <v>114.3</v>
      </c>
      <c r="C299" s="424">
        <v>6.88</v>
      </c>
      <c r="D299" s="394" t="s">
        <v>822</v>
      </c>
      <c r="E299" s="421">
        <v>42599</v>
      </c>
      <c r="F299" s="395" t="s">
        <v>102</v>
      </c>
      <c r="G299" s="396">
        <v>1369</v>
      </c>
      <c r="H299" s="397">
        <v>51646</v>
      </c>
      <c r="I299" s="397">
        <v>1839001</v>
      </c>
      <c r="J299" s="397"/>
      <c r="K299" s="397">
        <v>50</v>
      </c>
      <c r="L299" s="396">
        <v>3.09</v>
      </c>
      <c r="M299" s="396">
        <v>404</v>
      </c>
      <c r="N299" s="399">
        <v>97.2</v>
      </c>
      <c r="O299" s="400">
        <v>110.9</v>
      </c>
      <c r="P299" s="400"/>
      <c r="Q299" s="400"/>
      <c r="R299" s="400"/>
      <c r="S299" s="400"/>
      <c r="T299" s="400"/>
      <c r="U299" s="400"/>
      <c r="V299" s="400"/>
      <c r="W299" s="400"/>
      <c r="X299" s="426">
        <v>860</v>
      </c>
      <c r="Y299" s="427">
        <v>760</v>
      </c>
      <c r="Z299" s="427">
        <v>925</v>
      </c>
      <c r="AA299" s="427">
        <v>53</v>
      </c>
      <c r="AB299" s="427">
        <v>0.36</v>
      </c>
      <c r="AC299" s="427">
        <v>1000</v>
      </c>
      <c r="AD299" s="402">
        <v>640</v>
      </c>
      <c r="AE299" s="402">
        <v>580</v>
      </c>
      <c r="AF299" s="402">
        <v>650</v>
      </c>
      <c r="AG299" s="402">
        <v>650</v>
      </c>
      <c r="AH299" s="402">
        <v>53</v>
      </c>
      <c r="AI299" s="459"/>
      <c r="AJ299" s="459"/>
      <c r="AK299" s="460"/>
      <c r="AL299" s="460"/>
      <c r="AM299" s="460"/>
      <c r="AN299" s="460"/>
      <c r="AO299" s="458"/>
      <c r="AP299" s="458"/>
    </row>
    <row r="300" spans="1:42" ht="17.25" customHeight="1">
      <c r="A300" s="394" t="s">
        <v>821</v>
      </c>
      <c r="B300" s="401">
        <v>114.3</v>
      </c>
      <c r="C300" s="424">
        <v>6.88</v>
      </c>
      <c r="D300" s="394" t="s">
        <v>822</v>
      </c>
      <c r="E300" s="421">
        <v>42600</v>
      </c>
      <c r="F300" s="395" t="s">
        <v>102</v>
      </c>
      <c r="G300" s="396">
        <v>1370</v>
      </c>
      <c r="H300" s="397">
        <v>51648</v>
      </c>
      <c r="I300" s="397">
        <v>1839001</v>
      </c>
      <c r="J300" s="397"/>
      <c r="K300" s="397">
        <v>50</v>
      </c>
      <c r="L300" s="396">
        <v>4.0599999999999996</v>
      </c>
      <c r="M300" s="396">
        <v>8</v>
      </c>
      <c r="N300" s="399">
        <v>102.3</v>
      </c>
      <c r="O300" s="400">
        <v>113.8</v>
      </c>
      <c r="P300" s="400"/>
      <c r="Q300" s="400"/>
      <c r="R300" s="400"/>
      <c r="S300" s="400"/>
      <c r="T300" s="400"/>
      <c r="U300" s="400"/>
      <c r="V300" s="400"/>
      <c r="W300" s="400"/>
      <c r="X300" s="426">
        <v>860</v>
      </c>
      <c r="Y300" s="427">
        <v>760</v>
      </c>
      <c r="Z300" s="427">
        <v>925</v>
      </c>
      <c r="AA300" s="427">
        <v>53</v>
      </c>
      <c r="AB300" s="427">
        <v>0.36</v>
      </c>
      <c r="AC300" s="427">
        <v>1000</v>
      </c>
      <c r="AD300" s="402">
        <v>640</v>
      </c>
      <c r="AE300" s="402">
        <v>580</v>
      </c>
      <c r="AF300" s="402">
        <v>650</v>
      </c>
      <c r="AG300" s="402">
        <v>650</v>
      </c>
      <c r="AH300" s="402">
        <v>53</v>
      </c>
      <c r="AI300" s="459"/>
      <c r="AJ300" s="459"/>
      <c r="AK300" s="460"/>
      <c r="AL300" s="460"/>
      <c r="AM300" s="460"/>
      <c r="AN300" s="460"/>
      <c r="AO300" s="458"/>
      <c r="AP300" s="458"/>
    </row>
    <row r="301" spans="1:42" ht="15">
      <c r="A301" s="394" t="s">
        <v>821</v>
      </c>
      <c r="B301" s="401">
        <v>114.3</v>
      </c>
      <c r="C301" s="424">
        <v>6.88</v>
      </c>
      <c r="D301" s="394" t="s">
        <v>822</v>
      </c>
      <c r="E301" s="421">
        <v>42600</v>
      </c>
      <c r="F301" s="395" t="s">
        <v>102</v>
      </c>
      <c r="G301" s="396">
        <v>1371</v>
      </c>
      <c r="H301" s="397">
        <v>51648</v>
      </c>
      <c r="I301" s="397">
        <v>1839001</v>
      </c>
      <c r="J301" s="397"/>
      <c r="K301" s="397">
        <v>50</v>
      </c>
      <c r="L301" s="396">
        <v>4.0599999999999996</v>
      </c>
      <c r="M301" s="396">
        <v>401</v>
      </c>
      <c r="N301" s="399">
        <v>100.8</v>
      </c>
      <c r="O301" s="400">
        <v>113.2</v>
      </c>
      <c r="P301" s="400"/>
      <c r="Q301" s="400"/>
      <c r="R301" s="400"/>
      <c r="S301" s="400"/>
      <c r="T301" s="400"/>
      <c r="U301" s="400"/>
      <c r="V301" s="400"/>
      <c r="W301" s="400"/>
      <c r="X301" s="426">
        <v>860</v>
      </c>
      <c r="Y301" s="427">
        <v>760</v>
      </c>
      <c r="Z301" s="427">
        <v>925</v>
      </c>
      <c r="AA301" s="427">
        <v>53</v>
      </c>
      <c r="AB301" s="427">
        <v>0.36</v>
      </c>
      <c r="AC301" s="427">
        <v>1000</v>
      </c>
      <c r="AD301" s="402">
        <v>650</v>
      </c>
      <c r="AE301" s="402">
        <v>590</v>
      </c>
      <c r="AF301" s="402">
        <v>655</v>
      </c>
      <c r="AG301" s="402">
        <v>655</v>
      </c>
      <c r="AH301" s="402">
        <v>53</v>
      </c>
      <c r="AI301" s="459"/>
      <c r="AJ301" s="459"/>
      <c r="AK301" s="460"/>
      <c r="AL301" s="460"/>
      <c r="AM301" s="460"/>
      <c r="AN301" s="460"/>
      <c r="AO301" s="458"/>
      <c r="AP301" s="458"/>
    </row>
    <row r="302" spans="1:42" ht="15">
      <c r="A302" s="394" t="s">
        <v>821</v>
      </c>
      <c r="B302" s="401">
        <v>114.3</v>
      </c>
      <c r="C302" s="424">
        <v>6.88</v>
      </c>
      <c r="D302" s="394" t="s">
        <v>822</v>
      </c>
      <c r="E302" s="421">
        <v>42600</v>
      </c>
      <c r="F302" s="395" t="s">
        <v>102</v>
      </c>
      <c r="G302" s="396">
        <v>1372</v>
      </c>
      <c r="H302" s="397">
        <v>51649</v>
      </c>
      <c r="I302" s="397">
        <v>1839001</v>
      </c>
      <c r="J302" s="397"/>
      <c r="K302" s="397">
        <v>51</v>
      </c>
      <c r="L302" s="396">
        <v>4.1100000000000003</v>
      </c>
      <c r="M302" s="396">
        <v>1</v>
      </c>
      <c r="N302" s="399">
        <v>100.5</v>
      </c>
      <c r="O302" s="400">
        <v>112.4</v>
      </c>
      <c r="P302" s="400"/>
      <c r="Q302" s="400"/>
      <c r="R302" s="400"/>
      <c r="S302" s="400"/>
      <c r="T302" s="400"/>
      <c r="U302" s="400"/>
      <c r="V302" s="400"/>
      <c r="W302" s="400"/>
      <c r="X302" s="426">
        <v>860</v>
      </c>
      <c r="Y302" s="427">
        <v>760</v>
      </c>
      <c r="Z302" s="427">
        <v>925</v>
      </c>
      <c r="AA302" s="427">
        <v>53</v>
      </c>
      <c r="AB302" s="427">
        <v>0.36</v>
      </c>
      <c r="AC302" s="427">
        <v>1000</v>
      </c>
      <c r="AD302" s="402">
        <v>650</v>
      </c>
      <c r="AE302" s="402">
        <v>590</v>
      </c>
      <c r="AF302" s="402">
        <v>655</v>
      </c>
      <c r="AG302" s="402">
        <v>655</v>
      </c>
      <c r="AH302" s="402">
        <v>53</v>
      </c>
      <c r="AI302" s="459"/>
      <c r="AJ302" s="459"/>
      <c r="AK302" s="460"/>
      <c r="AL302" s="460"/>
      <c r="AM302" s="460"/>
      <c r="AN302" s="460"/>
      <c r="AO302" s="458"/>
      <c r="AP302" s="458"/>
    </row>
    <row r="303" spans="1:42" ht="15">
      <c r="A303" s="394" t="s">
        <v>821</v>
      </c>
      <c r="B303" s="401">
        <v>114.3</v>
      </c>
      <c r="C303" s="424">
        <v>6.88</v>
      </c>
      <c r="D303" s="394" t="s">
        <v>822</v>
      </c>
      <c r="E303" s="421">
        <v>42600</v>
      </c>
      <c r="F303" s="395" t="s">
        <v>102</v>
      </c>
      <c r="G303" s="396">
        <v>1373</v>
      </c>
      <c r="H303" s="397">
        <v>51650</v>
      </c>
      <c r="I303" s="397">
        <v>1839001</v>
      </c>
      <c r="J303" s="397"/>
      <c r="K303" s="461">
        <v>50</v>
      </c>
      <c r="L303" s="396">
        <v>3.66</v>
      </c>
      <c r="M303" s="396">
        <v>4</v>
      </c>
      <c r="N303" s="399">
        <v>96.7</v>
      </c>
      <c r="O303" s="400">
        <v>112.1</v>
      </c>
      <c r="P303" s="400"/>
      <c r="Q303" s="400"/>
      <c r="R303" s="400"/>
      <c r="S303" s="400"/>
      <c r="T303" s="400"/>
      <c r="U303" s="400"/>
      <c r="V303" s="400"/>
      <c r="W303" s="400"/>
      <c r="X303" s="426">
        <v>860</v>
      </c>
      <c r="Y303" s="427">
        <v>760</v>
      </c>
      <c r="Z303" s="427">
        <v>925</v>
      </c>
      <c r="AA303" s="427">
        <v>53</v>
      </c>
      <c r="AB303" s="427">
        <v>0.36</v>
      </c>
      <c r="AC303" s="427">
        <v>1000</v>
      </c>
      <c r="AD303" s="402">
        <v>650</v>
      </c>
      <c r="AE303" s="402">
        <v>590</v>
      </c>
      <c r="AF303" s="402">
        <v>655</v>
      </c>
      <c r="AG303" s="402">
        <v>655</v>
      </c>
      <c r="AH303" s="402">
        <v>53</v>
      </c>
      <c r="AI303" s="459"/>
      <c r="AJ303" s="459"/>
      <c r="AK303" s="460"/>
      <c r="AL303" s="460"/>
      <c r="AM303" s="460"/>
      <c r="AN303" s="460"/>
      <c r="AO303" s="458"/>
      <c r="AP303" s="458"/>
    </row>
    <row r="304" spans="1:42" ht="15">
      <c r="A304" s="394" t="s">
        <v>821</v>
      </c>
      <c r="B304" s="401">
        <v>114.3</v>
      </c>
      <c r="C304" s="424">
        <v>6.88</v>
      </c>
      <c r="D304" s="394" t="s">
        <v>822</v>
      </c>
      <c r="E304" s="421">
        <v>42600</v>
      </c>
      <c r="F304" s="395" t="s">
        <v>847</v>
      </c>
      <c r="G304" s="396">
        <v>1374</v>
      </c>
      <c r="H304" s="397">
        <v>12778</v>
      </c>
      <c r="I304" s="397">
        <v>1841501</v>
      </c>
      <c r="J304" s="397"/>
      <c r="K304" s="397">
        <v>46</v>
      </c>
      <c r="L304" s="396">
        <v>6.47</v>
      </c>
      <c r="M304" s="396" t="s">
        <v>850</v>
      </c>
      <c r="N304" s="399">
        <v>99.9</v>
      </c>
      <c r="O304" s="400">
        <v>111.3</v>
      </c>
      <c r="P304" s="400"/>
      <c r="Q304" s="400"/>
      <c r="R304" s="400"/>
      <c r="S304" s="400"/>
      <c r="T304" s="400"/>
      <c r="U304" s="400"/>
      <c r="V304" s="400"/>
      <c r="W304" s="400"/>
      <c r="X304" s="426">
        <v>860</v>
      </c>
      <c r="Y304" s="427">
        <v>760</v>
      </c>
      <c r="Z304" s="427">
        <v>925</v>
      </c>
      <c r="AA304" s="427">
        <v>57</v>
      </c>
      <c r="AB304" s="427">
        <v>0.36</v>
      </c>
      <c r="AC304" s="427">
        <v>1000</v>
      </c>
      <c r="AD304" s="402">
        <v>610</v>
      </c>
      <c r="AE304" s="402">
        <v>510</v>
      </c>
      <c r="AF304" s="402">
        <v>620</v>
      </c>
      <c r="AG304" s="402">
        <v>620</v>
      </c>
      <c r="AH304" s="402">
        <v>57</v>
      </c>
      <c r="AI304" s="459"/>
      <c r="AJ304" s="459"/>
      <c r="AK304" s="460"/>
      <c r="AL304" s="460"/>
      <c r="AM304" s="460"/>
      <c r="AN304" s="460"/>
      <c r="AO304" s="458"/>
      <c r="AP304" s="458"/>
    </row>
    <row r="305" spans="1:42" ht="15">
      <c r="A305" s="394" t="s">
        <v>821</v>
      </c>
      <c r="B305" s="401">
        <v>114.3</v>
      </c>
      <c r="C305" s="424">
        <v>6.88</v>
      </c>
      <c r="D305" s="394" t="s">
        <v>822</v>
      </c>
      <c r="E305" s="421">
        <v>42601</v>
      </c>
      <c r="F305" s="395" t="s">
        <v>847</v>
      </c>
      <c r="G305" s="396">
        <v>1375</v>
      </c>
      <c r="H305" s="397">
        <v>12778</v>
      </c>
      <c r="I305" s="397">
        <v>1841501</v>
      </c>
      <c r="J305" s="397"/>
      <c r="K305" s="397">
        <v>46</v>
      </c>
      <c r="L305" s="396">
        <v>6.47</v>
      </c>
      <c r="M305" s="396" t="s">
        <v>851</v>
      </c>
      <c r="N305" s="399">
        <v>100.5</v>
      </c>
      <c r="O305" s="400">
        <v>113.3</v>
      </c>
      <c r="P305" s="400"/>
      <c r="Q305" s="400"/>
      <c r="R305" s="400"/>
      <c r="S305" s="400"/>
      <c r="T305" s="400"/>
      <c r="U305" s="400"/>
      <c r="V305" s="400"/>
      <c r="W305" s="400"/>
      <c r="X305" s="426">
        <v>860</v>
      </c>
      <c r="Y305" s="427">
        <v>760</v>
      </c>
      <c r="Z305" s="427">
        <v>925</v>
      </c>
      <c r="AA305" s="427">
        <v>57</v>
      </c>
      <c r="AB305" s="427">
        <v>0.36</v>
      </c>
      <c r="AC305" s="427">
        <v>1000</v>
      </c>
      <c r="AD305" s="402">
        <v>610</v>
      </c>
      <c r="AE305" s="402">
        <v>510</v>
      </c>
      <c r="AF305" s="402">
        <v>620</v>
      </c>
      <c r="AG305" s="402">
        <v>620</v>
      </c>
      <c r="AH305" s="402">
        <v>57</v>
      </c>
      <c r="AI305" s="459"/>
      <c r="AJ305" s="459"/>
      <c r="AK305" s="460"/>
      <c r="AL305" s="460"/>
      <c r="AM305" s="460"/>
      <c r="AN305" s="460"/>
      <c r="AO305" s="458"/>
      <c r="AP305" s="458"/>
    </row>
    <row r="306" spans="1:42" ht="15">
      <c r="A306" s="394" t="s">
        <v>821</v>
      </c>
      <c r="B306" s="401">
        <v>114.3</v>
      </c>
      <c r="C306" s="424">
        <v>6.88</v>
      </c>
      <c r="D306" s="394" t="s">
        <v>822</v>
      </c>
      <c r="E306" s="421">
        <v>42601</v>
      </c>
      <c r="F306" s="395" t="s">
        <v>847</v>
      </c>
      <c r="G306" s="396">
        <v>1376</v>
      </c>
      <c r="H306" s="397">
        <v>12779</v>
      </c>
      <c r="I306" s="397">
        <v>1841501</v>
      </c>
      <c r="J306" s="397"/>
      <c r="K306" s="397">
        <v>45</v>
      </c>
      <c r="L306" s="398">
        <v>7.1</v>
      </c>
      <c r="M306" s="396">
        <v>21</v>
      </c>
      <c r="N306" s="399">
        <v>98.3</v>
      </c>
      <c r="O306" s="400">
        <v>113.2</v>
      </c>
      <c r="P306" s="400"/>
      <c r="Q306" s="400"/>
      <c r="R306" s="400"/>
      <c r="S306" s="400"/>
      <c r="T306" s="400"/>
      <c r="U306" s="400"/>
      <c r="V306" s="400"/>
      <c r="W306" s="400"/>
      <c r="X306" s="426">
        <v>860</v>
      </c>
      <c r="Y306" s="427">
        <v>760</v>
      </c>
      <c r="Z306" s="427">
        <v>925</v>
      </c>
      <c r="AA306" s="427">
        <v>57</v>
      </c>
      <c r="AB306" s="427">
        <v>0.36</v>
      </c>
      <c r="AC306" s="427">
        <v>1000</v>
      </c>
      <c r="AD306" s="402">
        <v>610</v>
      </c>
      <c r="AE306" s="402">
        <v>510</v>
      </c>
      <c r="AF306" s="402">
        <v>620</v>
      </c>
      <c r="AG306" s="402">
        <v>620</v>
      </c>
      <c r="AH306" s="402">
        <v>57</v>
      </c>
      <c r="AI306" s="459"/>
      <c r="AJ306" s="459"/>
      <c r="AK306" s="460"/>
      <c r="AL306" s="460"/>
      <c r="AM306" s="460"/>
      <c r="AN306" s="460"/>
      <c r="AO306" s="458"/>
      <c r="AP306" s="458"/>
    </row>
    <row r="307" spans="1:42" ht="15">
      <c r="A307" s="394" t="s">
        <v>821</v>
      </c>
      <c r="B307" s="401">
        <v>114.3</v>
      </c>
      <c r="C307" s="424">
        <v>6.88</v>
      </c>
      <c r="D307" s="394" t="s">
        <v>822</v>
      </c>
      <c r="E307" s="421">
        <v>42601</v>
      </c>
      <c r="F307" s="395" t="s">
        <v>847</v>
      </c>
      <c r="G307" s="396">
        <v>1377</v>
      </c>
      <c r="H307" s="397">
        <v>12778</v>
      </c>
      <c r="I307" s="397">
        <v>1841501</v>
      </c>
      <c r="J307" s="397"/>
      <c r="K307" s="397">
        <v>46</v>
      </c>
      <c r="L307" s="396">
        <v>6.47</v>
      </c>
      <c r="M307" s="396">
        <v>584</v>
      </c>
      <c r="N307" s="399">
        <v>97.7</v>
      </c>
      <c r="O307" s="400">
        <v>110.1</v>
      </c>
      <c r="P307" s="400"/>
      <c r="Q307" s="400"/>
      <c r="R307" s="400"/>
      <c r="S307" s="400"/>
      <c r="T307" s="400"/>
      <c r="U307" s="400"/>
      <c r="V307" s="400"/>
      <c r="W307" s="400"/>
      <c r="X307" s="426">
        <v>860</v>
      </c>
      <c r="Y307" s="427">
        <v>760</v>
      </c>
      <c r="Z307" s="427">
        <v>925</v>
      </c>
      <c r="AA307" s="427">
        <v>57</v>
      </c>
      <c r="AB307" s="427">
        <v>0.36</v>
      </c>
      <c r="AC307" s="427">
        <v>1000</v>
      </c>
      <c r="AD307" s="402">
        <v>610</v>
      </c>
      <c r="AE307" s="402">
        <v>510</v>
      </c>
      <c r="AF307" s="402">
        <v>620</v>
      </c>
      <c r="AG307" s="402">
        <v>620</v>
      </c>
      <c r="AH307" s="402">
        <v>57</v>
      </c>
      <c r="AI307" s="459"/>
      <c r="AJ307" s="459"/>
      <c r="AK307" s="460"/>
      <c r="AL307" s="460"/>
      <c r="AM307" s="460"/>
      <c r="AN307" s="460"/>
      <c r="AO307" s="458"/>
      <c r="AP307" s="458"/>
    </row>
    <row r="308" spans="1:42" ht="15">
      <c r="A308" s="394" t="s">
        <v>821</v>
      </c>
      <c r="B308" s="401">
        <v>114.3</v>
      </c>
      <c r="C308" s="424">
        <v>6.88</v>
      </c>
      <c r="D308" s="394" t="s">
        <v>822</v>
      </c>
      <c r="E308" s="421">
        <v>42601</v>
      </c>
      <c r="F308" s="395" t="s">
        <v>847</v>
      </c>
      <c r="G308" s="396">
        <v>1378</v>
      </c>
      <c r="H308" s="397">
        <v>12774</v>
      </c>
      <c r="I308" s="397">
        <v>1848703</v>
      </c>
      <c r="J308" s="397"/>
      <c r="K308" s="397">
        <v>45</v>
      </c>
      <c r="L308" s="396">
        <v>6.97</v>
      </c>
      <c r="M308" s="396">
        <v>1</v>
      </c>
      <c r="N308" s="399">
        <v>97.4</v>
      </c>
      <c r="O308" s="400">
        <v>109.4</v>
      </c>
      <c r="P308" s="400"/>
      <c r="Q308" s="400"/>
      <c r="R308" s="400"/>
      <c r="S308" s="400"/>
      <c r="T308" s="400"/>
      <c r="U308" s="400"/>
      <c r="V308" s="400"/>
      <c r="W308" s="400"/>
      <c r="X308" s="426">
        <v>860</v>
      </c>
      <c r="Y308" s="427">
        <v>760</v>
      </c>
      <c r="Z308" s="427">
        <v>925</v>
      </c>
      <c r="AA308" s="427">
        <v>57</v>
      </c>
      <c r="AB308" s="427">
        <v>0.36</v>
      </c>
      <c r="AC308" s="427">
        <v>1000</v>
      </c>
      <c r="AD308" s="402">
        <v>610</v>
      </c>
      <c r="AE308" s="402">
        <v>510</v>
      </c>
      <c r="AF308" s="402">
        <v>620</v>
      </c>
      <c r="AG308" s="402">
        <v>620</v>
      </c>
      <c r="AH308" s="402">
        <v>57</v>
      </c>
      <c r="AI308" s="459"/>
      <c r="AJ308" s="459"/>
      <c r="AK308" s="460"/>
      <c r="AL308" s="460"/>
      <c r="AM308" s="460"/>
      <c r="AN308" s="460"/>
      <c r="AO308" s="458"/>
      <c r="AP308" s="458"/>
    </row>
    <row r="309" spans="1:42" ht="15">
      <c r="A309" s="394" t="s">
        <v>821</v>
      </c>
      <c r="B309" s="401">
        <v>114.3</v>
      </c>
      <c r="C309" s="424">
        <v>6.88</v>
      </c>
      <c r="D309" s="394" t="s">
        <v>822</v>
      </c>
      <c r="E309" s="421">
        <v>42601</v>
      </c>
      <c r="F309" s="395" t="s">
        <v>847</v>
      </c>
      <c r="G309" s="396">
        <v>1379</v>
      </c>
      <c r="H309" s="397">
        <v>40297</v>
      </c>
      <c r="I309" s="397">
        <v>1848703</v>
      </c>
      <c r="J309" s="397"/>
      <c r="K309" s="397">
        <v>47</v>
      </c>
      <c r="L309" s="398">
        <v>4.87</v>
      </c>
      <c r="M309" s="396">
        <v>1</v>
      </c>
      <c r="N309" s="399">
        <v>95.4</v>
      </c>
      <c r="O309" s="400">
        <v>108.6</v>
      </c>
      <c r="P309" s="400"/>
      <c r="Q309" s="400"/>
      <c r="R309" s="400"/>
      <c r="S309" s="400"/>
      <c r="T309" s="400"/>
      <c r="U309" s="400"/>
      <c r="V309" s="400"/>
      <c r="W309" s="400"/>
      <c r="X309" s="426">
        <v>860</v>
      </c>
      <c r="Y309" s="427">
        <v>760</v>
      </c>
      <c r="Z309" s="427">
        <v>925</v>
      </c>
      <c r="AA309" s="427">
        <v>57</v>
      </c>
      <c r="AB309" s="427">
        <v>0.36</v>
      </c>
      <c r="AC309" s="427">
        <v>1000</v>
      </c>
      <c r="AD309" s="402">
        <v>610</v>
      </c>
      <c r="AE309" s="402">
        <v>510</v>
      </c>
      <c r="AF309" s="402">
        <v>620</v>
      </c>
      <c r="AG309" s="402">
        <v>620</v>
      </c>
      <c r="AH309" s="402">
        <v>57</v>
      </c>
      <c r="AI309" s="393"/>
      <c r="AJ309" s="393"/>
      <c r="AK309" s="393"/>
      <c r="AL309" s="393"/>
      <c r="AM309" s="393"/>
      <c r="AN309" s="393"/>
      <c r="AO309" s="393"/>
      <c r="AP309" s="393"/>
    </row>
    <row r="310" spans="1:42" ht="15">
      <c r="A310" s="394" t="s">
        <v>821</v>
      </c>
      <c r="B310" s="401">
        <v>114.3</v>
      </c>
      <c r="C310" s="424">
        <v>6.88</v>
      </c>
      <c r="D310" s="394" t="s">
        <v>822</v>
      </c>
      <c r="E310" s="421">
        <v>42601</v>
      </c>
      <c r="F310" s="395" t="s">
        <v>847</v>
      </c>
      <c r="G310" s="396">
        <v>1380</v>
      </c>
      <c r="H310" s="397">
        <v>40298</v>
      </c>
      <c r="I310" s="397">
        <v>1848703</v>
      </c>
      <c r="J310" s="397"/>
      <c r="K310" s="397">
        <v>47</v>
      </c>
      <c r="L310" s="398">
        <v>6.39</v>
      </c>
      <c r="M310" s="396">
        <v>2</v>
      </c>
      <c r="N310" s="399">
        <v>97.3</v>
      </c>
      <c r="O310" s="400">
        <v>110.2</v>
      </c>
      <c r="P310" s="400"/>
      <c r="Q310" s="400"/>
      <c r="R310" s="400"/>
      <c r="S310" s="400"/>
      <c r="T310" s="400"/>
      <c r="U310" s="400"/>
      <c r="V310" s="400"/>
      <c r="W310" s="400"/>
      <c r="X310" s="426">
        <v>860</v>
      </c>
      <c r="Y310" s="427">
        <v>760</v>
      </c>
      <c r="Z310" s="427">
        <v>925</v>
      </c>
      <c r="AA310" s="427">
        <v>57</v>
      </c>
      <c r="AB310" s="427">
        <v>0.36</v>
      </c>
      <c r="AC310" s="427">
        <v>1000</v>
      </c>
      <c r="AD310" s="402">
        <v>610</v>
      </c>
      <c r="AE310" s="402">
        <v>510</v>
      </c>
      <c r="AF310" s="402">
        <v>620</v>
      </c>
      <c r="AG310" s="402">
        <v>620</v>
      </c>
      <c r="AH310" s="402">
        <v>57</v>
      </c>
      <c r="AI310" s="459"/>
      <c r="AJ310" s="459"/>
      <c r="AK310" s="460"/>
      <c r="AL310" s="460"/>
      <c r="AM310" s="460"/>
      <c r="AN310" s="460"/>
      <c r="AO310" s="458"/>
      <c r="AP310" s="458"/>
    </row>
    <row r="311" spans="1:42" ht="15">
      <c r="A311" s="394" t="s">
        <v>821</v>
      </c>
      <c r="B311" s="401">
        <v>114.3</v>
      </c>
      <c r="C311" s="424">
        <v>6.88</v>
      </c>
      <c r="D311" s="394" t="s">
        <v>822</v>
      </c>
      <c r="E311" s="421">
        <v>42602</v>
      </c>
      <c r="F311" s="395" t="s">
        <v>102</v>
      </c>
      <c r="G311" s="396">
        <v>1382</v>
      </c>
      <c r="H311" s="397">
        <v>60076</v>
      </c>
      <c r="I311" s="397">
        <v>1842002</v>
      </c>
      <c r="J311" s="397"/>
      <c r="K311" s="397">
        <v>50</v>
      </c>
      <c r="L311" s="398">
        <v>3.9</v>
      </c>
      <c r="M311" s="396">
        <v>26</v>
      </c>
      <c r="N311" s="399">
        <v>101.9</v>
      </c>
      <c r="O311" s="400">
        <v>114.4</v>
      </c>
      <c r="P311" s="400"/>
      <c r="Q311" s="400"/>
      <c r="R311" s="400"/>
      <c r="S311" s="400"/>
      <c r="T311" s="400"/>
      <c r="U311" s="400"/>
      <c r="V311" s="400"/>
      <c r="W311" s="400"/>
      <c r="X311" s="426">
        <v>860</v>
      </c>
      <c r="Y311" s="427">
        <v>760</v>
      </c>
      <c r="Z311" s="427">
        <v>925</v>
      </c>
      <c r="AA311" s="427">
        <v>57</v>
      </c>
      <c r="AB311" s="427">
        <v>0.36</v>
      </c>
      <c r="AC311" s="427">
        <v>1000</v>
      </c>
      <c r="AD311" s="402">
        <v>635</v>
      </c>
      <c r="AE311" s="402">
        <v>575</v>
      </c>
      <c r="AF311" s="402">
        <v>640</v>
      </c>
      <c r="AG311" s="402">
        <v>640</v>
      </c>
      <c r="AH311" s="402">
        <v>57</v>
      </c>
      <c r="AI311" s="459"/>
      <c r="AJ311" s="459"/>
      <c r="AK311" s="460"/>
      <c r="AL311" s="460"/>
      <c r="AM311" s="460"/>
      <c r="AN311" s="460"/>
      <c r="AO311" s="458"/>
      <c r="AP311" s="458"/>
    </row>
    <row r="312" spans="1:42" ht="15">
      <c r="A312" s="394" t="s">
        <v>821</v>
      </c>
      <c r="B312" s="401">
        <v>114.3</v>
      </c>
      <c r="C312" s="424">
        <v>6.88</v>
      </c>
      <c r="D312" s="394" t="s">
        <v>822</v>
      </c>
      <c r="E312" s="421">
        <v>42602</v>
      </c>
      <c r="F312" s="395" t="s">
        <v>102</v>
      </c>
      <c r="G312" s="396">
        <v>1383</v>
      </c>
      <c r="H312" s="397">
        <v>60079</v>
      </c>
      <c r="I312" s="397">
        <v>1842002</v>
      </c>
      <c r="J312" s="397"/>
      <c r="K312" s="397">
        <v>51</v>
      </c>
      <c r="L312" s="396">
        <v>3.91</v>
      </c>
      <c r="M312" s="396">
        <v>1</v>
      </c>
      <c r="N312" s="399">
        <v>102.5</v>
      </c>
      <c r="O312" s="400">
        <v>114.7</v>
      </c>
      <c r="P312" s="400"/>
      <c r="Q312" s="400"/>
      <c r="R312" s="400"/>
      <c r="S312" s="400"/>
      <c r="T312" s="400"/>
      <c r="U312" s="400"/>
      <c r="V312" s="400"/>
      <c r="W312" s="400"/>
      <c r="X312" s="426">
        <v>860</v>
      </c>
      <c r="Y312" s="427">
        <v>760</v>
      </c>
      <c r="Z312" s="427">
        <v>925</v>
      </c>
      <c r="AA312" s="427">
        <v>57</v>
      </c>
      <c r="AB312" s="427">
        <v>0.36</v>
      </c>
      <c r="AC312" s="427">
        <v>1000</v>
      </c>
      <c r="AD312" s="402">
        <v>635</v>
      </c>
      <c r="AE312" s="402">
        <v>575</v>
      </c>
      <c r="AF312" s="402">
        <v>640</v>
      </c>
      <c r="AG312" s="402">
        <v>640</v>
      </c>
      <c r="AH312" s="402">
        <v>57</v>
      </c>
      <c r="AI312" s="459"/>
      <c r="AJ312" s="459"/>
      <c r="AK312" s="460"/>
      <c r="AL312" s="460"/>
      <c r="AM312" s="460"/>
      <c r="AN312" s="460"/>
      <c r="AO312" s="458"/>
      <c r="AP312" s="458"/>
    </row>
    <row r="313" spans="1:42" ht="15">
      <c r="A313" s="394" t="s">
        <v>821</v>
      </c>
      <c r="B313" s="401">
        <v>114.3</v>
      </c>
      <c r="C313" s="424">
        <v>6.88</v>
      </c>
      <c r="D313" s="394" t="s">
        <v>822</v>
      </c>
      <c r="E313" s="421">
        <v>42602</v>
      </c>
      <c r="F313" s="395" t="s">
        <v>102</v>
      </c>
      <c r="G313" s="396">
        <v>1384</v>
      </c>
      <c r="H313" s="397">
        <v>60077</v>
      </c>
      <c r="I313" s="397">
        <v>1842002</v>
      </c>
      <c r="J313" s="397"/>
      <c r="K313" s="397">
        <v>51</v>
      </c>
      <c r="L313" s="396">
        <v>3.61</v>
      </c>
      <c r="M313" s="396">
        <v>1</v>
      </c>
      <c r="N313" s="399">
        <v>99.7</v>
      </c>
      <c r="O313" s="400">
        <v>113.6</v>
      </c>
      <c r="P313" s="400"/>
      <c r="Q313" s="400"/>
      <c r="R313" s="400"/>
      <c r="S313" s="400"/>
      <c r="T313" s="400"/>
      <c r="U313" s="400"/>
      <c r="V313" s="400"/>
      <c r="W313" s="400"/>
      <c r="X313" s="426">
        <v>860</v>
      </c>
      <c r="Y313" s="427">
        <v>760</v>
      </c>
      <c r="Z313" s="427">
        <v>925</v>
      </c>
      <c r="AA313" s="427">
        <v>57</v>
      </c>
      <c r="AB313" s="427">
        <v>0.36</v>
      </c>
      <c r="AC313" s="427">
        <v>1000</v>
      </c>
      <c r="AD313" s="402">
        <v>635</v>
      </c>
      <c r="AE313" s="402">
        <v>575</v>
      </c>
      <c r="AF313" s="402">
        <v>640</v>
      </c>
      <c r="AG313" s="402">
        <v>640</v>
      </c>
      <c r="AH313" s="402">
        <v>57</v>
      </c>
      <c r="AI313" s="459"/>
      <c r="AJ313" s="459"/>
      <c r="AK313" s="460"/>
      <c r="AL313" s="460"/>
      <c r="AM313" s="460"/>
      <c r="AN313" s="460"/>
      <c r="AO313" s="458"/>
      <c r="AP313" s="458"/>
    </row>
    <row r="314" spans="1:42" ht="15">
      <c r="A314" s="394" t="s">
        <v>821</v>
      </c>
      <c r="B314" s="401">
        <v>114.3</v>
      </c>
      <c r="C314" s="424">
        <v>6.88</v>
      </c>
      <c r="D314" s="394" t="s">
        <v>822</v>
      </c>
      <c r="E314" s="421">
        <v>42634</v>
      </c>
      <c r="F314" s="395" t="s">
        <v>283</v>
      </c>
      <c r="G314" s="396">
        <v>1455</v>
      </c>
      <c r="H314" s="397">
        <v>51658</v>
      </c>
      <c r="I314" s="397">
        <v>1872001</v>
      </c>
      <c r="J314" s="397"/>
      <c r="K314" s="397">
        <v>51</v>
      </c>
      <c r="L314" s="396">
        <v>3.81</v>
      </c>
      <c r="M314" s="396">
        <v>10</v>
      </c>
      <c r="N314" s="399">
        <v>95.9</v>
      </c>
      <c r="O314" s="400">
        <v>107.7</v>
      </c>
      <c r="P314" s="400"/>
      <c r="Q314" s="400"/>
      <c r="R314" s="400"/>
      <c r="S314" s="400"/>
      <c r="T314" s="400"/>
      <c r="U314" s="400"/>
      <c r="V314" s="400"/>
      <c r="W314" s="400"/>
      <c r="X314" s="426">
        <v>860</v>
      </c>
      <c r="Y314" s="427">
        <v>760</v>
      </c>
      <c r="Z314" s="427">
        <v>925</v>
      </c>
      <c r="AA314" s="427">
        <v>53</v>
      </c>
      <c r="AB314" s="427">
        <v>0.36</v>
      </c>
      <c r="AC314" s="427">
        <v>1000</v>
      </c>
      <c r="AD314" s="402">
        <v>650</v>
      </c>
      <c r="AE314" s="402">
        <v>590</v>
      </c>
      <c r="AF314" s="402">
        <v>655</v>
      </c>
      <c r="AG314" s="402">
        <v>655</v>
      </c>
      <c r="AH314" s="402">
        <v>53</v>
      </c>
      <c r="AI314" s="459"/>
      <c r="AJ314" s="459"/>
      <c r="AK314" s="460"/>
      <c r="AL314" s="460"/>
      <c r="AM314" s="460"/>
      <c r="AN314" s="460"/>
      <c r="AO314" s="458"/>
      <c r="AP314" s="458"/>
    </row>
    <row r="315" spans="1:42" ht="15">
      <c r="A315" s="394" t="s">
        <v>821</v>
      </c>
      <c r="B315" s="401">
        <v>114.3</v>
      </c>
      <c r="C315" s="424">
        <v>6.88</v>
      </c>
      <c r="D315" s="394" t="s">
        <v>822</v>
      </c>
      <c r="E315" s="421">
        <v>42634</v>
      </c>
      <c r="F315" s="395" t="s">
        <v>283</v>
      </c>
      <c r="G315" s="396">
        <v>1456</v>
      </c>
      <c r="H315" s="397">
        <v>51658</v>
      </c>
      <c r="I315" s="397">
        <v>1872001</v>
      </c>
      <c r="J315" s="397"/>
      <c r="K315" s="397">
        <v>51</v>
      </c>
      <c r="L315" s="396">
        <v>3.81</v>
      </c>
      <c r="M315" s="396">
        <v>401</v>
      </c>
      <c r="N315" s="399">
        <v>103.5</v>
      </c>
      <c r="O315" s="400">
        <v>113.8</v>
      </c>
      <c r="P315" s="400"/>
      <c r="Q315" s="400"/>
      <c r="R315" s="400"/>
      <c r="S315" s="400"/>
      <c r="T315" s="400"/>
      <c r="U315" s="400"/>
      <c r="V315" s="400"/>
      <c r="W315" s="400"/>
      <c r="X315" s="426">
        <v>860</v>
      </c>
      <c r="Y315" s="427">
        <v>760</v>
      </c>
      <c r="Z315" s="427">
        <v>925</v>
      </c>
      <c r="AA315" s="427">
        <v>53</v>
      </c>
      <c r="AB315" s="427">
        <v>0.36</v>
      </c>
      <c r="AC315" s="427">
        <v>1000</v>
      </c>
      <c r="AD315" s="402">
        <v>650</v>
      </c>
      <c r="AE315" s="402">
        <v>590</v>
      </c>
      <c r="AF315" s="402">
        <v>655</v>
      </c>
      <c r="AG315" s="402">
        <v>655</v>
      </c>
      <c r="AH315" s="402">
        <v>53</v>
      </c>
      <c r="AI315" s="459"/>
      <c r="AJ315" s="459"/>
      <c r="AK315" s="460"/>
      <c r="AL315" s="460"/>
      <c r="AM315" s="460"/>
      <c r="AN315" s="460"/>
      <c r="AO315" s="458"/>
      <c r="AP315" s="458"/>
    </row>
    <row r="316" spans="1:42" ht="15">
      <c r="A316" s="394" t="s">
        <v>821</v>
      </c>
      <c r="B316" s="401">
        <v>114.3</v>
      </c>
      <c r="C316" s="424">
        <v>6.88</v>
      </c>
      <c r="D316" s="394" t="s">
        <v>822</v>
      </c>
      <c r="E316" s="421">
        <v>42634</v>
      </c>
      <c r="F316" s="395" t="s">
        <v>283</v>
      </c>
      <c r="G316" s="396">
        <v>1457</v>
      </c>
      <c r="H316" s="397">
        <v>51658</v>
      </c>
      <c r="I316" s="397">
        <v>1872001</v>
      </c>
      <c r="J316" s="397"/>
      <c r="K316" s="397">
        <v>51</v>
      </c>
      <c r="L316" s="396">
        <v>3.81</v>
      </c>
      <c r="M316" s="396">
        <v>801</v>
      </c>
      <c r="N316" s="400">
        <v>103.6</v>
      </c>
      <c r="O316" s="400">
        <v>113.3</v>
      </c>
      <c r="P316" s="400"/>
      <c r="Q316" s="400"/>
      <c r="R316" s="400"/>
      <c r="S316" s="400"/>
      <c r="T316" s="400"/>
      <c r="U316" s="400"/>
      <c r="V316" s="400"/>
      <c r="W316" s="400"/>
      <c r="X316" s="426">
        <v>860</v>
      </c>
      <c r="Y316" s="427">
        <v>760</v>
      </c>
      <c r="Z316" s="427">
        <v>925</v>
      </c>
      <c r="AA316" s="427">
        <v>53</v>
      </c>
      <c r="AB316" s="427">
        <v>0.36</v>
      </c>
      <c r="AC316" s="427">
        <v>1000</v>
      </c>
      <c r="AD316" s="402">
        <v>650</v>
      </c>
      <c r="AE316" s="402">
        <v>590</v>
      </c>
      <c r="AF316" s="402">
        <v>655</v>
      </c>
      <c r="AG316" s="402">
        <v>655</v>
      </c>
      <c r="AH316" s="402">
        <v>53</v>
      </c>
      <c r="AI316" s="459"/>
      <c r="AJ316" s="459"/>
      <c r="AK316" s="460"/>
      <c r="AL316" s="460"/>
      <c r="AM316" s="460"/>
      <c r="AN316" s="460"/>
      <c r="AO316" s="458"/>
      <c r="AP316" s="458"/>
    </row>
    <row r="317" spans="1:42" ht="15">
      <c r="A317" s="394" t="s">
        <v>821</v>
      </c>
      <c r="B317" s="401">
        <v>114.3</v>
      </c>
      <c r="C317" s="424">
        <v>6.88</v>
      </c>
      <c r="D317" s="394" t="s">
        <v>822</v>
      </c>
      <c r="E317" s="421">
        <v>42634</v>
      </c>
      <c r="F317" s="395" t="s">
        <v>283</v>
      </c>
      <c r="G317" s="396">
        <v>1458</v>
      </c>
      <c r="H317" s="397">
        <v>51657</v>
      </c>
      <c r="I317" s="397">
        <v>1872001</v>
      </c>
      <c r="J317" s="397"/>
      <c r="K317" s="397">
        <v>52</v>
      </c>
      <c r="L317" s="398">
        <v>3.1</v>
      </c>
      <c r="M317" s="396">
        <v>1</v>
      </c>
      <c r="N317" s="399">
        <v>98.2</v>
      </c>
      <c r="O317" s="400">
        <v>110.6</v>
      </c>
      <c r="P317" s="400"/>
      <c r="Q317" s="400"/>
      <c r="R317" s="400"/>
      <c r="S317" s="400"/>
      <c r="T317" s="400"/>
      <c r="U317" s="400"/>
      <c r="V317" s="400"/>
      <c r="W317" s="400"/>
      <c r="X317" s="426">
        <v>860</v>
      </c>
      <c r="Y317" s="427">
        <v>760</v>
      </c>
      <c r="Z317" s="427">
        <v>925</v>
      </c>
      <c r="AA317" s="427">
        <v>53</v>
      </c>
      <c r="AB317" s="427">
        <v>0.36</v>
      </c>
      <c r="AC317" s="427">
        <v>1000</v>
      </c>
      <c r="AD317" s="402">
        <v>650</v>
      </c>
      <c r="AE317" s="402">
        <v>590</v>
      </c>
      <c r="AF317" s="402">
        <v>655</v>
      </c>
      <c r="AG317" s="402">
        <v>655</v>
      </c>
      <c r="AH317" s="402">
        <v>53</v>
      </c>
      <c r="AI317" s="459"/>
      <c r="AJ317" s="459"/>
      <c r="AK317" s="460"/>
      <c r="AL317" s="460"/>
      <c r="AM317" s="460"/>
      <c r="AN317" s="460"/>
      <c r="AO317" s="458"/>
      <c r="AP317" s="458"/>
    </row>
    <row r="318" spans="1:42" ht="15">
      <c r="A318" s="394" t="s">
        <v>821</v>
      </c>
      <c r="B318" s="401">
        <v>114.3</v>
      </c>
      <c r="C318" s="424">
        <v>6.88</v>
      </c>
      <c r="D318" s="394" t="s">
        <v>822</v>
      </c>
      <c r="E318" s="421">
        <v>42634</v>
      </c>
      <c r="F318" s="395" t="s">
        <v>283</v>
      </c>
      <c r="G318" s="396">
        <v>1459</v>
      </c>
      <c r="H318" s="397">
        <v>51657</v>
      </c>
      <c r="I318" s="397">
        <v>1872001</v>
      </c>
      <c r="J318" s="397"/>
      <c r="K318" s="397">
        <v>52</v>
      </c>
      <c r="L318" s="398">
        <v>3.1</v>
      </c>
      <c r="M318" s="396">
        <v>409</v>
      </c>
      <c r="N318" s="399">
        <v>98.7</v>
      </c>
      <c r="O318" s="400">
        <v>110.3</v>
      </c>
      <c r="P318" s="400"/>
      <c r="Q318" s="400"/>
      <c r="R318" s="400"/>
      <c r="S318" s="400"/>
      <c r="T318" s="400"/>
      <c r="U318" s="400"/>
      <c r="V318" s="400"/>
      <c r="W318" s="400"/>
      <c r="X318" s="426">
        <v>860</v>
      </c>
      <c r="Y318" s="427">
        <v>760</v>
      </c>
      <c r="Z318" s="427">
        <v>925</v>
      </c>
      <c r="AA318" s="427">
        <v>53</v>
      </c>
      <c r="AB318" s="427">
        <v>0.36</v>
      </c>
      <c r="AC318" s="427">
        <v>1000</v>
      </c>
      <c r="AD318" s="402">
        <v>650</v>
      </c>
      <c r="AE318" s="402">
        <v>590</v>
      </c>
      <c r="AF318" s="402">
        <v>655</v>
      </c>
      <c r="AG318" s="402">
        <v>655</v>
      </c>
      <c r="AH318" s="402">
        <v>53</v>
      </c>
      <c r="AI318" s="459"/>
      <c r="AJ318" s="459"/>
      <c r="AK318" s="460"/>
      <c r="AL318" s="460"/>
      <c r="AM318" s="460"/>
      <c r="AN318" s="460"/>
      <c r="AO318" s="458"/>
      <c r="AP318" s="458"/>
    </row>
    <row r="319" spans="1:42" ht="15">
      <c r="A319" s="394" t="s">
        <v>821</v>
      </c>
      <c r="B319" s="401">
        <v>114.3</v>
      </c>
      <c r="C319" s="424">
        <v>6.88</v>
      </c>
      <c r="D319" s="394" t="s">
        <v>822</v>
      </c>
      <c r="E319" s="421">
        <v>42634</v>
      </c>
      <c r="F319" s="395" t="s">
        <v>283</v>
      </c>
      <c r="G319" s="396">
        <v>1460</v>
      </c>
      <c r="H319" s="397">
        <v>51657</v>
      </c>
      <c r="I319" s="397">
        <v>1872001</v>
      </c>
      <c r="J319" s="397"/>
      <c r="K319" s="397">
        <v>52</v>
      </c>
      <c r="L319" s="398">
        <v>3.1</v>
      </c>
      <c r="M319" s="396">
        <v>802</v>
      </c>
      <c r="N319" s="399">
        <v>98.8</v>
      </c>
      <c r="O319" s="400">
        <v>112.5</v>
      </c>
      <c r="P319" s="400"/>
      <c r="Q319" s="400"/>
      <c r="R319" s="400"/>
      <c r="S319" s="400"/>
      <c r="T319" s="400"/>
      <c r="U319" s="400"/>
      <c r="V319" s="400"/>
      <c r="W319" s="400"/>
      <c r="X319" s="426">
        <v>860</v>
      </c>
      <c r="Y319" s="427">
        <v>760</v>
      </c>
      <c r="Z319" s="427">
        <v>925</v>
      </c>
      <c r="AA319" s="427">
        <v>53</v>
      </c>
      <c r="AB319" s="427">
        <v>0.36</v>
      </c>
      <c r="AC319" s="427">
        <v>1000</v>
      </c>
      <c r="AD319" s="402">
        <v>650</v>
      </c>
      <c r="AE319" s="402">
        <v>590</v>
      </c>
      <c r="AF319" s="402">
        <v>655</v>
      </c>
      <c r="AG319" s="402">
        <v>655</v>
      </c>
      <c r="AH319" s="402">
        <v>53</v>
      </c>
      <c r="AI319" s="459"/>
      <c r="AJ319" s="459"/>
      <c r="AK319" s="460"/>
      <c r="AL319" s="460"/>
      <c r="AM319" s="460"/>
      <c r="AN319" s="460"/>
      <c r="AO319" s="458"/>
      <c r="AP319" s="458"/>
    </row>
    <row r="320" spans="1:42" ht="15">
      <c r="A320" s="394" t="s">
        <v>821</v>
      </c>
      <c r="B320" s="401">
        <v>114.3</v>
      </c>
      <c r="C320" s="424">
        <v>6.88</v>
      </c>
      <c r="D320" s="394" t="s">
        <v>822</v>
      </c>
      <c r="E320" s="421">
        <v>42634</v>
      </c>
      <c r="F320" s="395" t="s">
        <v>283</v>
      </c>
      <c r="G320" s="396">
        <v>1461</v>
      </c>
      <c r="H320" s="397">
        <v>51662</v>
      </c>
      <c r="I320" s="397">
        <v>1872001</v>
      </c>
      <c r="J320" s="397"/>
      <c r="K320" s="397">
        <v>51</v>
      </c>
      <c r="L320" s="398">
        <v>3.9</v>
      </c>
      <c r="M320" s="396">
        <v>5</v>
      </c>
      <c r="N320" s="399">
        <v>96.9</v>
      </c>
      <c r="O320" s="400">
        <v>111.4</v>
      </c>
      <c r="P320" s="400"/>
      <c r="Q320" s="400"/>
      <c r="R320" s="400"/>
      <c r="S320" s="400"/>
      <c r="T320" s="400"/>
      <c r="U320" s="400"/>
      <c r="V320" s="400"/>
      <c r="W320" s="400"/>
      <c r="X320" s="426">
        <v>860</v>
      </c>
      <c r="Y320" s="427">
        <v>760</v>
      </c>
      <c r="Z320" s="427">
        <v>925</v>
      </c>
      <c r="AA320" s="427">
        <v>53</v>
      </c>
      <c r="AB320" s="427">
        <v>0.36</v>
      </c>
      <c r="AC320" s="427">
        <v>1000</v>
      </c>
      <c r="AD320" s="402">
        <v>650</v>
      </c>
      <c r="AE320" s="402">
        <v>590</v>
      </c>
      <c r="AF320" s="402">
        <v>655</v>
      </c>
      <c r="AG320" s="402">
        <v>655</v>
      </c>
      <c r="AH320" s="402">
        <v>53</v>
      </c>
      <c r="AI320" s="459"/>
      <c r="AJ320" s="459"/>
      <c r="AK320" s="460"/>
      <c r="AL320" s="460"/>
      <c r="AM320" s="460"/>
      <c r="AN320" s="460"/>
      <c r="AO320" s="458"/>
      <c r="AP320" s="458"/>
    </row>
    <row r="321" spans="1:42" ht="15">
      <c r="A321" s="394" t="s">
        <v>821</v>
      </c>
      <c r="B321" s="401">
        <v>114.3</v>
      </c>
      <c r="C321" s="424">
        <v>6.88</v>
      </c>
      <c r="D321" s="394" t="s">
        <v>822</v>
      </c>
      <c r="E321" s="421">
        <v>42635</v>
      </c>
      <c r="F321" s="395" t="s">
        <v>283</v>
      </c>
      <c r="G321" s="396">
        <v>1462</v>
      </c>
      <c r="H321" s="397">
        <v>51662</v>
      </c>
      <c r="I321" s="397">
        <v>1859401</v>
      </c>
      <c r="J321" s="397"/>
      <c r="K321" s="397">
        <v>51</v>
      </c>
      <c r="L321" s="398">
        <v>3.9</v>
      </c>
      <c r="M321" s="396">
        <v>7</v>
      </c>
      <c r="N321" s="399">
        <v>103.4</v>
      </c>
      <c r="O321" s="400">
        <v>114.4</v>
      </c>
      <c r="P321" s="400"/>
      <c r="Q321" s="400"/>
      <c r="R321" s="400"/>
      <c r="S321" s="400"/>
      <c r="T321" s="400"/>
      <c r="U321" s="400"/>
      <c r="V321" s="400"/>
      <c r="W321" s="400"/>
      <c r="X321" s="426">
        <v>860</v>
      </c>
      <c r="Y321" s="427">
        <v>760</v>
      </c>
      <c r="Z321" s="427">
        <v>925</v>
      </c>
      <c r="AA321" s="427">
        <v>53</v>
      </c>
      <c r="AB321" s="427">
        <v>0.36</v>
      </c>
      <c r="AC321" s="427">
        <v>1000</v>
      </c>
      <c r="AD321" s="402">
        <v>650</v>
      </c>
      <c r="AE321" s="402">
        <v>590</v>
      </c>
      <c r="AF321" s="402">
        <v>655</v>
      </c>
      <c r="AG321" s="402">
        <v>655</v>
      </c>
      <c r="AH321" s="402">
        <v>53</v>
      </c>
      <c r="AI321" s="459"/>
      <c r="AJ321" s="459"/>
      <c r="AK321" s="460"/>
      <c r="AL321" s="460"/>
      <c r="AM321" s="460"/>
      <c r="AN321" s="460"/>
      <c r="AO321" s="458"/>
      <c r="AP321" s="458"/>
    </row>
    <row r="322" spans="1:42" ht="15">
      <c r="A322" s="394" t="s">
        <v>821</v>
      </c>
      <c r="B322" s="401">
        <v>114.3</v>
      </c>
      <c r="C322" s="424">
        <v>6.88</v>
      </c>
      <c r="D322" s="394" t="s">
        <v>822</v>
      </c>
      <c r="E322" s="421">
        <v>42635</v>
      </c>
      <c r="F322" s="395" t="s">
        <v>283</v>
      </c>
      <c r="G322" s="396">
        <v>1463</v>
      </c>
      <c r="H322" s="397">
        <v>51662</v>
      </c>
      <c r="I322" s="397">
        <v>1859401</v>
      </c>
      <c r="J322" s="397"/>
      <c r="K322" s="397">
        <v>51</v>
      </c>
      <c r="L322" s="398">
        <v>3.9</v>
      </c>
      <c r="M322" s="396">
        <v>401</v>
      </c>
      <c r="N322" s="399">
        <v>101</v>
      </c>
      <c r="O322" s="400">
        <v>114</v>
      </c>
      <c r="P322" s="400"/>
      <c r="Q322" s="400"/>
      <c r="R322" s="400"/>
      <c r="S322" s="400"/>
      <c r="T322" s="400"/>
      <c r="U322" s="400"/>
      <c r="V322" s="400"/>
      <c r="W322" s="400"/>
      <c r="X322" s="426">
        <v>860</v>
      </c>
      <c r="Y322" s="427">
        <v>760</v>
      </c>
      <c r="Z322" s="427">
        <v>925</v>
      </c>
      <c r="AA322" s="427">
        <v>53</v>
      </c>
      <c r="AB322" s="427">
        <v>0.36</v>
      </c>
      <c r="AC322" s="427">
        <v>1000</v>
      </c>
      <c r="AD322" s="402">
        <v>650</v>
      </c>
      <c r="AE322" s="402">
        <v>590</v>
      </c>
      <c r="AF322" s="402">
        <v>655</v>
      </c>
      <c r="AG322" s="402">
        <v>655</v>
      </c>
      <c r="AH322" s="402">
        <v>53</v>
      </c>
      <c r="AI322" s="459"/>
      <c r="AJ322" s="459"/>
      <c r="AK322" s="460"/>
      <c r="AL322" s="460"/>
      <c r="AM322" s="460"/>
      <c r="AN322" s="460"/>
      <c r="AO322" s="458"/>
      <c r="AP322" s="458"/>
    </row>
    <row r="323" spans="1:42" ht="15">
      <c r="A323" s="394" t="s">
        <v>821</v>
      </c>
      <c r="B323" s="401">
        <v>114.3</v>
      </c>
      <c r="C323" s="424">
        <v>6.88</v>
      </c>
      <c r="D323" s="394" t="s">
        <v>822</v>
      </c>
      <c r="E323" s="421">
        <v>42635</v>
      </c>
      <c r="F323" s="395" t="s">
        <v>283</v>
      </c>
      <c r="G323" s="396">
        <v>1464</v>
      </c>
      <c r="H323" s="397">
        <v>51650</v>
      </c>
      <c r="I323" s="397">
        <v>1859401</v>
      </c>
      <c r="J323" s="397"/>
      <c r="K323" s="397">
        <v>50</v>
      </c>
      <c r="L323" s="396">
        <v>3.66</v>
      </c>
      <c r="M323" s="396">
        <v>10</v>
      </c>
      <c r="N323" s="399">
        <v>101.9</v>
      </c>
      <c r="O323" s="400">
        <v>113.2</v>
      </c>
      <c r="P323" s="400"/>
      <c r="Q323" s="400"/>
      <c r="R323" s="400"/>
      <c r="S323" s="400"/>
      <c r="T323" s="400"/>
      <c r="U323" s="400"/>
      <c r="V323" s="400"/>
      <c r="W323" s="400"/>
      <c r="X323" s="426">
        <v>860</v>
      </c>
      <c r="Y323" s="427">
        <v>760</v>
      </c>
      <c r="Z323" s="427">
        <v>925</v>
      </c>
      <c r="AA323" s="427">
        <v>53</v>
      </c>
      <c r="AB323" s="427">
        <v>0.36</v>
      </c>
      <c r="AC323" s="427">
        <v>1000</v>
      </c>
      <c r="AD323" s="402">
        <v>650</v>
      </c>
      <c r="AE323" s="402">
        <v>590</v>
      </c>
      <c r="AF323" s="402">
        <v>655</v>
      </c>
      <c r="AG323" s="402">
        <v>655</v>
      </c>
      <c r="AH323" s="402">
        <v>53</v>
      </c>
      <c r="AI323" s="459"/>
      <c r="AJ323" s="459"/>
      <c r="AK323" s="460"/>
      <c r="AL323" s="460"/>
      <c r="AM323" s="460"/>
      <c r="AN323" s="460"/>
      <c r="AO323" s="458"/>
      <c r="AP323" s="458"/>
    </row>
    <row r="324" spans="1:42" ht="15">
      <c r="A324" s="394" t="s">
        <v>821</v>
      </c>
      <c r="B324" s="401">
        <v>114.3</v>
      </c>
      <c r="C324" s="424">
        <v>6.88</v>
      </c>
      <c r="D324" s="394" t="s">
        <v>822</v>
      </c>
      <c r="E324" s="421">
        <v>42635</v>
      </c>
      <c r="F324" s="395" t="s">
        <v>283</v>
      </c>
      <c r="G324" s="396">
        <v>1465</v>
      </c>
      <c r="H324" s="397">
        <v>51650</v>
      </c>
      <c r="I324" s="397">
        <v>1859401</v>
      </c>
      <c r="J324" s="397"/>
      <c r="K324" s="397">
        <v>50</v>
      </c>
      <c r="L324" s="396">
        <v>3.66</v>
      </c>
      <c r="M324" s="396">
        <v>51</v>
      </c>
      <c r="N324" s="399">
        <v>98.9</v>
      </c>
      <c r="O324" s="400">
        <v>112.4</v>
      </c>
      <c r="P324" s="400"/>
      <c r="Q324" s="400"/>
      <c r="R324" s="400"/>
      <c r="S324" s="400"/>
      <c r="T324" s="400"/>
      <c r="U324" s="400"/>
      <c r="V324" s="400"/>
      <c r="W324" s="400"/>
      <c r="X324" s="426">
        <v>860</v>
      </c>
      <c r="Y324" s="427">
        <v>760</v>
      </c>
      <c r="Z324" s="427">
        <v>925</v>
      </c>
      <c r="AA324" s="427">
        <v>53</v>
      </c>
      <c r="AB324" s="427">
        <v>0.36</v>
      </c>
      <c r="AC324" s="427">
        <v>1000</v>
      </c>
      <c r="AD324" s="402">
        <v>650</v>
      </c>
      <c r="AE324" s="402">
        <v>590</v>
      </c>
      <c r="AF324" s="402">
        <v>655</v>
      </c>
      <c r="AG324" s="402">
        <v>655</v>
      </c>
      <c r="AH324" s="402">
        <v>53</v>
      </c>
      <c r="AI324" s="459"/>
      <c r="AJ324" s="459"/>
      <c r="AK324" s="460"/>
      <c r="AL324" s="460"/>
      <c r="AM324" s="460"/>
      <c r="AN324" s="460"/>
      <c r="AO324" s="458"/>
      <c r="AP324" s="458"/>
    </row>
    <row r="325" spans="1:42" ht="15">
      <c r="A325" s="394" t="s">
        <v>821</v>
      </c>
      <c r="B325" s="401">
        <v>114.3</v>
      </c>
      <c r="C325" s="424">
        <v>6.88</v>
      </c>
      <c r="D325" s="394" t="s">
        <v>822</v>
      </c>
      <c r="E325" s="421">
        <v>42635</v>
      </c>
      <c r="F325" s="395" t="s">
        <v>283</v>
      </c>
      <c r="G325" s="396">
        <v>1466</v>
      </c>
      <c r="H325" s="397">
        <v>51650</v>
      </c>
      <c r="I325" s="397">
        <v>1859401</v>
      </c>
      <c r="J325" s="397"/>
      <c r="K325" s="397">
        <v>50</v>
      </c>
      <c r="L325" s="396">
        <v>3.66</v>
      </c>
      <c r="M325" s="396">
        <v>465</v>
      </c>
      <c r="N325" s="399">
        <v>101.6</v>
      </c>
      <c r="O325" s="400">
        <v>113.2</v>
      </c>
      <c r="P325" s="400"/>
      <c r="Q325" s="400"/>
      <c r="R325" s="400"/>
      <c r="S325" s="400"/>
      <c r="T325" s="400"/>
      <c r="U325" s="400"/>
      <c r="V325" s="400"/>
      <c r="W325" s="400"/>
      <c r="X325" s="426">
        <v>860</v>
      </c>
      <c r="Y325" s="427">
        <v>760</v>
      </c>
      <c r="Z325" s="427">
        <v>925</v>
      </c>
      <c r="AA325" s="427">
        <v>53</v>
      </c>
      <c r="AB325" s="427">
        <v>0.36</v>
      </c>
      <c r="AC325" s="427">
        <v>1000</v>
      </c>
      <c r="AD325" s="402">
        <v>650</v>
      </c>
      <c r="AE325" s="402">
        <v>590</v>
      </c>
      <c r="AF325" s="402">
        <v>655</v>
      </c>
      <c r="AG325" s="402">
        <v>655</v>
      </c>
      <c r="AH325" s="402">
        <v>53</v>
      </c>
      <c r="AI325" s="459"/>
      <c r="AJ325" s="459"/>
      <c r="AK325" s="460"/>
      <c r="AL325" s="460"/>
      <c r="AM325" s="460"/>
      <c r="AN325" s="460"/>
      <c r="AO325" s="458"/>
      <c r="AP325" s="458"/>
    </row>
    <row r="326" spans="1:42" ht="15">
      <c r="A326" s="394" t="s">
        <v>821</v>
      </c>
      <c r="B326" s="401">
        <v>114.3</v>
      </c>
      <c r="C326" s="424">
        <v>6.88</v>
      </c>
      <c r="D326" s="394" t="s">
        <v>822</v>
      </c>
      <c r="E326" s="421">
        <v>42635</v>
      </c>
      <c r="F326" s="395" t="s">
        <v>283</v>
      </c>
      <c r="G326" s="396">
        <v>1467</v>
      </c>
      <c r="H326" s="397">
        <v>51659</v>
      </c>
      <c r="I326" s="397">
        <v>1859401</v>
      </c>
      <c r="J326" s="397"/>
      <c r="K326" s="397">
        <v>52</v>
      </c>
      <c r="L326" s="396">
        <v>3.65</v>
      </c>
      <c r="M326" s="396">
        <v>4</v>
      </c>
      <c r="N326" s="399">
        <v>89.6</v>
      </c>
      <c r="O326" s="400">
        <v>111.6</v>
      </c>
      <c r="P326" s="400"/>
      <c r="Q326" s="400"/>
      <c r="R326" s="400"/>
      <c r="S326" s="400"/>
      <c r="T326" s="400"/>
      <c r="U326" s="400"/>
      <c r="V326" s="400"/>
      <c r="W326" s="400"/>
      <c r="X326" s="426">
        <v>860</v>
      </c>
      <c r="Y326" s="427">
        <v>760</v>
      </c>
      <c r="Z326" s="427">
        <v>925</v>
      </c>
      <c r="AA326" s="427">
        <v>53</v>
      </c>
      <c r="AB326" s="427">
        <v>0.36</v>
      </c>
      <c r="AC326" s="427">
        <v>1000</v>
      </c>
      <c r="AD326" s="402">
        <v>650</v>
      </c>
      <c r="AE326" s="402">
        <v>590</v>
      </c>
      <c r="AF326" s="402">
        <v>655</v>
      </c>
      <c r="AG326" s="402">
        <v>655</v>
      </c>
      <c r="AH326" s="402">
        <v>53</v>
      </c>
      <c r="AI326" s="459"/>
      <c r="AJ326" s="459"/>
      <c r="AK326" s="460"/>
      <c r="AL326" s="460"/>
      <c r="AM326" s="460"/>
      <c r="AN326" s="460"/>
      <c r="AO326" s="458"/>
      <c r="AP326" s="458"/>
    </row>
    <row r="327" spans="1:42" ht="15">
      <c r="A327" s="394" t="s">
        <v>821</v>
      </c>
      <c r="B327" s="401">
        <v>114.3</v>
      </c>
      <c r="C327" s="424">
        <v>6.88</v>
      </c>
      <c r="D327" s="394" t="s">
        <v>822</v>
      </c>
      <c r="E327" s="421">
        <v>42636</v>
      </c>
      <c r="F327" s="395" t="s">
        <v>283</v>
      </c>
      <c r="G327" s="396">
        <v>1468</v>
      </c>
      <c r="H327" s="397">
        <v>51659</v>
      </c>
      <c r="I327" s="397">
        <v>1859401</v>
      </c>
      <c r="J327" s="397"/>
      <c r="K327" s="397">
        <v>52</v>
      </c>
      <c r="L327" s="396">
        <v>3.65</v>
      </c>
      <c r="M327" s="396">
        <v>405</v>
      </c>
      <c r="N327" s="399">
        <v>98.9</v>
      </c>
      <c r="O327" s="400">
        <v>111</v>
      </c>
      <c r="P327" s="400"/>
      <c r="Q327" s="400"/>
      <c r="R327" s="400"/>
      <c r="S327" s="400"/>
      <c r="T327" s="400"/>
      <c r="U327" s="400"/>
      <c r="V327" s="400"/>
      <c r="W327" s="400"/>
      <c r="X327" s="426">
        <v>860</v>
      </c>
      <c r="Y327" s="427">
        <v>760</v>
      </c>
      <c r="Z327" s="427">
        <v>925</v>
      </c>
      <c r="AA327" s="427">
        <v>53</v>
      </c>
      <c r="AB327" s="427">
        <v>0.36</v>
      </c>
      <c r="AC327" s="427">
        <v>1000</v>
      </c>
      <c r="AD327" s="402">
        <v>650</v>
      </c>
      <c r="AE327" s="402">
        <v>590</v>
      </c>
      <c r="AF327" s="402">
        <v>655</v>
      </c>
      <c r="AG327" s="402">
        <v>655</v>
      </c>
      <c r="AH327" s="402">
        <v>53</v>
      </c>
      <c r="AI327" s="459"/>
      <c r="AJ327" s="459"/>
      <c r="AK327" s="460"/>
      <c r="AL327" s="460"/>
      <c r="AM327" s="460"/>
      <c r="AN327" s="460"/>
      <c r="AO327" s="458"/>
      <c r="AP327" s="458"/>
    </row>
    <row r="328" spans="1:42" ht="15">
      <c r="A328" s="394" t="s">
        <v>821</v>
      </c>
      <c r="B328" s="401">
        <v>114.3</v>
      </c>
      <c r="C328" s="424">
        <v>6.88</v>
      </c>
      <c r="D328" s="394" t="s">
        <v>822</v>
      </c>
      <c r="E328" s="421">
        <v>42636</v>
      </c>
      <c r="F328" s="395" t="s">
        <v>283</v>
      </c>
      <c r="G328" s="396">
        <v>1469</v>
      </c>
      <c r="H328" s="397">
        <v>51659</v>
      </c>
      <c r="I328" s="397">
        <v>1859401</v>
      </c>
      <c r="J328" s="397"/>
      <c r="K328" s="397">
        <v>52</v>
      </c>
      <c r="L328" s="396">
        <v>3.65</v>
      </c>
      <c r="M328" s="396">
        <v>824</v>
      </c>
      <c r="N328" s="399">
        <v>92.6</v>
      </c>
      <c r="O328" s="400">
        <v>109.9</v>
      </c>
      <c r="P328" s="400"/>
      <c r="Q328" s="400"/>
      <c r="R328" s="400"/>
      <c r="S328" s="400"/>
      <c r="T328" s="400"/>
      <c r="U328" s="400"/>
      <c r="V328" s="400"/>
      <c r="W328" s="400"/>
      <c r="X328" s="426">
        <v>860</v>
      </c>
      <c r="Y328" s="427">
        <v>760</v>
      </c>
      <c r="Z328" s="427">
        <v>925</v>
      </c>
      <c r="AA328" s="427">
        <v>53</v>
      </c>
      <c r="AB328" s="427">
        <v>0.36</v>
      </c>
      <c r="AC328" s="427">
        <v>1000</v>
      </c>
      <c r="AD328" s="402">
        <v>650</v>
      </c>
      <c r="AE328" s="402">
        <v>590</v>
      </c>
      <c r="AF328" s="402">
        <v>655</v>
      </c>
      <c r="AG328" s="402">
        <v>655</v>
      </c>
      <c r="AH328" s="402">
        <v>53</v>
      </c>
      <c r="AI328" s="459"/>
      <c r="AJ328" s="459"/>
      <c r="AK328" s="460"/>
      <c r="AL328" s="460"/>
      <c r="AM328" s="460"/>
      <c r="AN328" s="460"/>
      <c r="AO328" s="458"/>
      <c r="AP328" s="458"/>
    </row>
    <row r="329" spans="1:42" ht="15">
      <c r="A329" s="394" t="s">
        <v>821</v>
      </c>
      <c r="B329" s="401">
        <v>114.3</v>
      </c>
      <c r="C329" s="424">
        <v>6.88</v>
      </c>
      <c r="D329" s="394" t="s">
        <v>822</v>
      </c>
      <c r="E329" s="421">
        <v>42636</v>
      </c>
      <c r="F329" s="395" t="s">
        <v>283</v>
      </c>
      <c r="G329" s="396">
        <v>1470</v>
      </c>
      <c r="H329" s="397">
        <v>51655</v>
      </c>
      <c r="I329" s="397">
        <v>1859401</v>
      </c>
      <c r="J329" s="397"/>
      <c r="K329" s="397">
        <v>51</v>
      </c>
      <c r="L329" s="396">
        <v>4.8099999999999996</v>
      </c>
      <c r="M329" s="396">
        <v>5</v>
      </c>
      <c r="N329" s="399">
        <v>99.6</v>
      </c>
      <c r="O329" s="400">
        <v>111.4</v>
      </c>
      <c r="P329" s="400"/>
      <c r="Q329" s="400"/>
      <c r="R329" s="400"/>
      <c r="S329" s="400"/>
      <c r="T329" s="400"/>
      <c r="U329" s="400"/>
      <c r="V329" s="400"/>
      <c r="W329" s="400"/>
      <c r="X329" s="426">
        <v>860</v>
      </c>
      <c r="Y329" s="427">
        <v>760</v>
      </c>
      <c r="Z329" s="427">
        <v>925</v>
      </c>
      <c r="AA329" s="427">
        <v>53</v>
      </c>
      <c r="AB329" s="427">
        <v>0.36</v>
      </c>
      <c r="AC329" s="427">
        <v>1000</v>
      </c>
      <c r="AD329" s="402">
        <v>650</v>
      </c>
      <c r="AE329" s="402">
        <v>590</v>
      </c>
      <c r="AF329" s="402">
        <v>655</v>
      </c>
      <c r="AG329" s="402">
        <v>655</v>
      </c>
      <c r="AH329" s="402">
        <v>53</v>
      </c>
      <c r="AI329" s="459"/>
      <c r="AJ329" s="459"/>
      <c r="AK329" s="460"/>
      <c r="AL329" s="460"/>
      <c r="AM329" s="460"/>
      <c r="AN329" s="460"/>
      <c r="AO329" s="458"/>
      <c r="AP329" s="458"/>
    </row>
    <row r="330" spans="1:42" ht="15">
      <c r="A330" s="394" t="s">
        <v>821</v>
      </c>
      <c r="B330" s="401">
        <v>114.3</v>
      </c>
      <c r="C330" s="424">
        <v>6.88</v>
      </c>
      <c r="D330" s="394" t="s">
        <v>822</v>
      </c>
      <c r="E330" s="421">
        <v>42636</v>
      </c>
      <c r="F330" s="395" t="s">
        <v>283</v>
      </c>
      <c r="G330" s="396">
        <v>1471</v>
      </c>
      <c r="H330" s="397">
        <v>51655</v>
      </c>
      <c r="I330" s="397">
        <v>1859401</v>
      </c>
      <c r="J330" s="397"/>
      <c r="K330" s="397">
        <v>51</v>
      </c>
      <c r="L330" s="396">
        <v>4.8099999999999996</v>
      </c>
      <c r="M330" s="396">
        <v>407</v>
      </c>
      <c r="N330" s="399">
        <v>100.6</v>
      </c>
      <c r="O330" s="400">
        <v>111.7</v>
      </c>
      <c r="P330" s="400"/>
      <c r="Q330" s="400"/>
      <c r="R330" s="400"/>
      <c r="S330" s="400"/>
      <c r="T330" s="400"/>
      <c r="U330" s="400"/>
      <c r="V330" s="400"/>
      <c r="W330" s="400"/>
      <c r="X330" s="426">
        <v>860</v>
      </c>
      <c r="Y330" s="427">
        <v>760</v>
      </c>
      <c r="Z330" s="427">
        <v>925</v>
      </c>
      <c r="AA330" s="427">
        <v>53</v>
      </c>
      <c r="AB330" s="427">
        <v>0.36</v>
      </c>
      <c r="AC330" s="427">
        <v>1000</v>
      </c>
      <c r="AD330" s="402">
        <v>650</v>
      </c>
      <c r="AE330" s="402">
        <v>590</v>
      </c>
      <c r="AF330" s="402">
        <v>655</v>
      </c>
      <c r="AG330" s="402">
        <v>655</v>
      </c>
      <c r="AH330" s="402">
        <v>53</v>
      </c>
      <c r="AI330" s="459"/>
      <c r="AJ330" s="459"/>
      <c r="AK330" s="460"/>
      <c r="AL330" s="460"/>
      <c r="AM330" s="460"/>
      <c r="AN330" s="460"/>
      <c r="AO330" s="458"/>
      <c r="AP330" s="458"/>
    </row>
    <row r="331" spans="1:42" ht="15">
      <c r="A331" s="394" t="s">
        <v>821</v>
      </c>
      <c r="B331" s="401">
        <v>114.3</v>
      </c>
      <c r="C331" s="424">
        <v>6.88</v>
      </c>
      <c r="D331" s="394" t="s">
        <v>822</v>
      </c>
      <c r="E331" s="421">
        <v>42636</v>
      </c>
      <c r="F331" s="395" t="s">
        <v>283</v>
      </c>
      <c r="G331" s="396">
        <v>1472</v>
      </c>
      <c r="H331" s="397">
        <v>51655</v>
      </c>
      <c r="I331" s="397">
        <v>1859401</v>
      </c>
      <c r="J331" s="397"/>
      <c r="K331" s="397">
        <v>51</v>
      </c>
      <c r="L331" s="396">
        <v>4.8099999999999996</v>
      </c>
      <c r="M331" s="396">
        <v>802</v>
      </c>
      <c r="N331" s="399">
        <v>98.7</v>
      </c>
      <c r="O331" s="400">
        <v>110.7</v>
      </c>
      <c r="P331" s="400"/>
      <c r="Q331" s="400"/>
      <c r="R331" s="400"/>
      <c r="S331" s="400"/>
      <c r="T331" s="400"/>
      <c r="U331" s="400"/>
      <c r="V331" s="400"/>
      <c r="W331" s="400"/>
      <c r="X331" s="426">
        <v>860</v>
      </c>
      <c r="Y331" s="427">
        <v>760</v>
      </c>
      <c r="Z331" s="427">
        <v>925</v>
      </c>
      <c r="AA331" s="427">
        <v>53</v>
      </c>
      <c r="AB331" s="427">
        <v>0.36</v>
      </c>
      <c r="AC331" s="427">
        <v>1000</v>
      </c>
      <c r="AD331" s="402">
        <v>650</v>
      </c>
      <c r="AE331" s="402">
        <v>590</v>
      </c>
      <c r="AF331" s="402">
        <v>655</v>
      </c>
      <c r="AG331" s="402">
        <v>655</v>
      </c>
      <c r="AH331" s="402">
        <v>53</v>
      </c>
      <c r="AI331" s="459"/>
      <c r="AJ331" s="459"/>
      <c r="AK331" s="460"/>
      <c r="AL331" s="460"/>
      <c r="AM331" s="460"/>
      <c r="AN331" s="460"/>
      <c r="AO331" s="458"/>
      <c r="AP331" s="458"/>
    </row>
    <row r="332" spans="1:42" ht="15">
      <c r="A332" s="394" t="s">
        <v>821</v>
      </c>
      <c r="B332" s="401">
        <v>114.3</v>
      </c>
      <c r="C332" s="424">
        <v>6.88</v>
      </c>
      <c r="D332" s="394" t="s">
        <v>822</v>
      </c>
      <c r="E332" s="421">
        <v>42637</v>
      </c>
      <c r="F332" s="395" t="s">
        <v>283</v>
      </c>
      <c r="G332" s="396">
        <v>1473</v>
      </c>
      <c r="H332" s="397">
        <v>51660</v>
      </c>
      <c r="I332" s="397">
        <v>1859401</v>
      </c>
      <c r="J332" s="397"/>
      <c r="K332" s="397">
        <v>51</v>
      </c>
      <c r="L332" s="396">
        <v>3.68</v>
      </c>
      <c r="M332" s="396">
        <v>8</v>
      </c>
      <c r="N332" s="399">
        <v>98.4</v>
      </c>
      <c r="O332" s="400">
        <v>111.4</v>
      </c>
      <c r="P332" s="400"/>
      <c r="Q332" s="400"/>
      <c r="R332" s="400"/>
      <c r="S332" s="400"/>
      <c r="T332" s="400"/>
      <c r="U332" s="400"/>
      <c r="V332" s="400"/>
      <c r="W332" s="400"/>
      <c r="X332" s="426">
        <v>860</v>
      </c>
      <c r="Y332" s="427">
        <v>760</v>
      </c>
      <c r="Z332" s="427">
        <v>925</v>
      </c>
      <c r="AA332" s="427">
        <v>53</v>
      </c>
      <c r="AB332" s="427">
        <v>0.36</v>
      </c>
      <c r="AC332" s="427">
        <v>1000</v>
      </c>
      <c r="AD332" s="402">
        <v>650</v>
      </c>
      <c r="AE332" s="402">
        <v>590</v>
      </c>
      <c r="AF332" s="402">
        <v>655</v>
      </c>
      <c r="AG332" s="402">
        <v>655</v>
      </c>
      <c r="AH332" s="402">
        <v>53</v>
      </c>
      <c r="AI332" s="393"/>
      <c r="AJ332" s="393"/>
      <c r="AK332" s="393"/>
      <c r="AL332" s="393"/>
      <c r="AM332" s="393"/>
      <c r="AN332" s="393"/>
      <c r="AO332" s="393"/>
      <c r="AP332" s="393"/>
    </row>
    <row r="333" spans="1:42" ht="15">
      <c r="A333" s="394" t="s">
        <v>821</v>
      </c>
      <c r="B333" s="401">
        <v>114.3</v>
      </c>
      <c r="C333" s="424">
        <v>6.88</v>
      </c>
      <c r="D333" s="394" t="s">
        <v>822</v>
      </c>
      <c r="E333" s="421">
        <v>42637</v>
      </c>
      <c r="F333" s="395" t="s">
        <v>283</v>
      </c>
      <c r="G333" s="396">
        <v>1474</v>
      </c>
      <c r="H333" s="397">
        <v>51660</v>
      </c>
      <c r="I333" s="397">
        <v>1859401</v>
      </c>
      <c r="J333" s="397"/>
      <c r="K333" s="397">
        <v>51</v>
      </c>
      <c r="L333" s="396">
        <v>3.68</v>
      </c>
      <c r="M333" s="396">
        <v>401</v>
      </c>
      <c r="N333" s="399">
        <v>99.1</v>
      </c>
      <c r="O333" s="400">
        <v>111.1</v>
      </c>
      <c r="P333" s="400"/>
      <c r="Q333" s="400"/>
      <c r="R333" s="400"/>
      <c r="S333" s="400"/>
      <c r="T333" s="400"/>
      <c r="U333" s="400"/>
      <c r="V333" s="400"/>
      <c r="W333" s="400"/>
      <c r="X333" s="426">
        <v>860</v>
      </c>
      <c r="Y333" s="427">
        <v>760</v>
      </c>
      <c r="Z333" s="427">
        <v>925</v>
      </c>
      <c r="AA333" s="427">
        <v>53</v>
      </c>
      <c r="AB333" s="427">
        <v>0.36</v>
      </c>
      <c r="AC333" s="427">
        <v>1000</v>
      </c>
      <c r="AD333" s="402">
        <v>650</v>
      </c>
      <c r="AE333" s="402">
        <v>590</v>
      </c>
      <c r="AF333" s="402">
        <v>655</v>
      </c>
      <c r="AG333" s="402">
        <v>655</v>
      </c>
      <c r="AH333" s="402">
        <v>53</v>
      </c>
      <c r="AI333" s="459"/>
      <c r="AJ333" s="459"/>
      <c r="AK333" s="460"/>
      <c r="AL333" s="460"/>
      <c r="AM333" s="460"/>
      <c r="AN333" s="460"/>
      <c r="AO333" s="458"/>
      <c r="AP333" s="458"/>
    </row>
    <row r="334" spans="1:42" ht="15">
      <c r="A334" s="394" t="s">
        <v>821</v>
      </c>
      <c r="B334" s="401">
        <v>114.3</v>
      </c>
      <c r="C334" s="424">
        <v>6.88</v>
      </c>
      <c r="D334" s="394" t="s">
        <v>822</v>
      </c>
      <c r="E334" s="421">
        <v>42637</v>
      </c>
      <c r="F334" s="395" t="s">
        <v>283</v>
      </c>
      <c r="G334" s="396">
        <v>1475</v>
      </c>
      <c r="H334" s="397">
        <v>51663</v>
      </c>
      <c r="I334" s="397">
        <v>1859401</v>
      </c>
      <c r="J334" s="397"/>
      <c r="K334" s="397">
        <v>52</v>
      </c>
      <c r="L334" s="398">
        <v>4</v>
      </c>
      <c r="M334" s="396">
        <v>4</v>
      </c>
      <c r="N334" s="399">
        <v>103.3</v>
      </c>
      <c r="O334" s="400">
        <v>114.5</v>
      </c>
      <c r="P334" s="400"/>
      <c r="Q334" s="400"/>
      <c r="R334" s="400"/>
      <c r="S334" s="400"/>
      <c r="T334" s="400"/>
      <c r="U334" s="400"/>
      <c r="V334" s="400"/>
      <c r="W334" s="400"/>
      <c r="X334" s="426">
        <v>860</v>
      </c>
      <c r="Y334" s="427">
        <v>760</v>
      </c>
      <c r="Z334" s="427">
        <v>925</v>
      </c>
      <c r="AA334" s="427">
        <v>53</v>
      </c>
      <c r="AB334" s="427">
        <v>0.36</v>
      </c>
      <c r="AC334" s="427">
        <v>1000</v>
      </c>
      <c r="AD334" s="402">
        <v>650</v>
      </c>
      <c r="AE334" s="402">
        <v>590</v>
      </c>
      <c r="AF334" s="402">
        <v>655</v>
      </c>
      <c r="AG334" s="402">
        <v>655</v>
      </c>
      <c r="AH334" s="402">
        <v>53</v>
      </c>
      <c r="AI334" s="459"/>
      <c r="AJ334" s="459"/>
      <c r="AK334" s="460"/>
      <c r="AL334" s="460"/>
      <c r="AM334" s="460"/>
      <c r="AN334" s="460"/>
      <c r="AO334" s="458"/>
      <c r="AP334" s="458"/>
    </row>
    <row r="335" spans="1:42" ht="15">
      <c r="A335" s="394" t="s">
        <v>821</v>
      </c>
      <c r="B335" s="401">
        <v>114.3</v>
      </c>
      <c r="C335" s="424">
        <v>6.88</v>
      </c>
      <c r="D335" s="394" t="s">
        <v>822</v>
      </c>
      <c r="E335" s="421">
        <v>42637</v>
      </c>
      <c r="F335" s="395" t="s">
        <v>283</v>
      </c>
      <c r="G335" s="396">
        <v>1476</v>
      </c>
      <c r="H335" s="397">
        <v>51663</v>
      </c>
      <c r="I335" s="397">
        <v>1859401</v>
      </c>
      <c r="J335" s="397"/>
      <c r="K335" s="397">
        <v>52</v>
      </c>
      <c r="L335" s="398">
        <v>4</v>
      </c>
      <c r="M335" s="396">
        <v>412</v>
      </c>
      <c r="N335" s="399">
        <v>103</v>
      </c>
      <c r="O335" s="400">
        <v>113.3</v>
      </c>
      <c r="P335" s="400"/>
      <c r="Q335" s="400"/>
      <c r="R335" s="400"/>
      <c r="S335" s="400"/>
      <c r="T335" s="400"/>
      <c r="U335" s="400"/>
      <c r="V335" s="400"/>
      <c r="W335" s="400"/>
      <c r="X335" s="426">
        <v>860</v>
      </c>
      <c r="Y335" s="427">
        <v>760</v>
      </c>
      <c r="Z335" s="427">
        <v>925</v>
      </c>
      <c r="AA335" s="427">
        <v>53</v>
      </c>
      <c r="AB335" s="427">
        <v>0.36</v>
      </c>
      <c r="AC335" s="427">
        <v>1000</v>
      </c>
      <c r="AD335" s="402">
        <v>650</v>
      </c>
      <c r="AE335" s="402">
        <v>590</v>
      </c>
      <c r="AF335" s="402">
        <v>655</v>
      </c>
      <c r="AG335" s="402">
        <v>655</v>
      </c>
      <c r="AH335" s="402">
        <v>53</v>
      </c>
      <c r="AI335" s="459"/>
      <c r="AJ335" s="459"/>
      <c r="AK335" s="460"/>
      <c r="AL335" s="460"/>
      <c r="AM335" s="460"/>
      <c r="AN335" s="460"/>
      <c r="AO335" s="458"/>
      <c r="AP335" s="458"/>
    </row>
    <row r="336" spans="1:42" ht="15">
      <c r="A336" s="394" t="s">
        <v>821</v>
      </c>
      <c r="B336" s="401">
        <v>114.3</v>
      </c>
      <c r="C336" s="424">
        <v>6.88</v>
      </c>
      <c r="D336" s="394" t="s">
        <v>822</v>
      </c>
      <c r="E336" s="421">
        <v>42638</v>
      </c>
      <c r="F336" s="395" t="s">
        <v>283</v>
      </c>
      <c r="G336" s="396">
        <v>1477</v>
      </c>
      <c r="H336" s="397">
        <v>51656</v>
      </c>
      <c r="I336" s="397">
        <v>1859401</v>
      </c>
      <c r="J336" s="397"/>
      <c r="K336" s="397">
        <v>52</v>
      </c>
      <c r="L336" s="396">
        <v>3.14</v>
      </c>
      <c r="M336" s="396">
        <v>12</v>
      </c>
      <c r="N336" s="399">
        <v>99.3</v>
      </c>
      <c r="O336" s="400">
        <v>111.6</v>
      </c>
      <c r="P336" s="400"/>
      <c r="Q336" s="400"/>
      <c r="R336" s="400"/>
      <c r="S336" s="400"/>
      <c r="T336" s="400"/>
      <c r="U336" s="400"/>
      <c r="V336" s="400"/>
      <c r="W336" s="400"/>
      <c r="X336" s="426">
        <v>860</v>
      </c>
      <c r="Y336" s="427">
        <v>760</v>
      </c>
      <c r="Z336" s="427">
        <v>925</v>
      </c>
      <c r="AA336" s="427">
        <v>53</v>
      </c>
      <c r="AB336" s="427">
        <v>0.36</v>
      </c>
      <c r="AC336" s="427">
        <v>1000</v>
      </c>
      <c r="AD336" s="402">
        <v>650</v>
      </c>
      <c r="AE336" s="402">
        <v>590</v>
      </c>
      <c r="AF336" s="402">
        <v>655</v>
      </c>
      <c r="AG336" s="402">
        <v>655</v>
      </c>
      <c r="AH336" s="402">
        <v>53</v>
      </c>
      <c r="AI336" s="459"/>
      <c r="AJ336" s="459"/>
      <c r="AK336" s="460"/>
      <c r="AL336" s="460"/>
      <c r="AM336" s="460"/>
      <c r="AN336" s="460"/>
      <c r="AO336" s="458"/>
      <c r="AP336" s="458"/>
    </row>
    <row r="337" spans="1:42" ht="15">
      <c r="A337" s="394" t="s">
        <v>821</v>
      </c>
      <c r="B337" s="401">
        <v>114.3</v>
      </c>
      <c r="C337" s="424">
        <v>6.88</v>
      </c>
      <c r="D337" s="394" t="s">
        <v>822</v>
      </c>
      <c r="E337" s="421">
        <v>42657</v>
      </c>
      <c r="F337" s="395" t="s">
        <v>283</v>
      </c>
      <c r="G337" s="396">
        <v>1525</v>
      </c>
      <c r="H337" s="397">
        <v>51661</v>
      </c>
      <c r="I337" s="397">
        <v>1859401</v>
      </c>
      <c r="J337" s="397"/>
      <c r="K337" s="397">
        <v>52</v>
      </c>
      <c r="L337" s="398">
        <v>4.2</v>
      </c>
      <c r="M337" s="396">
        <v>1</v>
      </c>
      <c r="N337" s="399">
        <v>102.9</v>
      </c>
      <c r="O337" s="400">
        <v>114</v>
      </c>
      <c r="P337" s="400"/>
      <c r="Q337" s="400"/>
      <c r="R337" s="400"/>
      <c r="S337" s="400"/>
      <c r="T337" s="400"/>
      <c r="U337" s="400"/>
      <c r="V337" s="400"/>
      <c r="W337" s="400"/>
      <c r="X337" s="426">
        <v>860</v>
      </c>
      <c r="Y337" s="427">
        <v>760</v>
      </c>
      <c r="Z337" s="427">
        <v>925</v>
      </c>
      <c r="AA337" s="427">
        <v>53</v>
      </c>
      <c r="AB337" s="427">
        <v>0.36</v>
      </c>
      <c r="AC337" s="427">
        <v>1000</v>
      </c>
      <c r="AD337" s="402">
        <v>650</v>
      </c>
      <c r="AE337" s="402">
        <v>590</v>
      </c>
      <c r="AF337" s="402">
        <v>655</v>
      </c>
      <c r="AG337" s="402">
        <v>655</v>
      </c>
      <c r="AH337" s="402">
        <v>53</v>
      </c>
      <c r="AI337" s="459"/>
      <c r="AJ337" s="459"/>
      <c r="AK337" s="460"/>
      <c r="AL337" s="460"/>
      <c r="AM337" s="460"/>
      <c r="AN337" s="460"/>
      <c r="AO337" s="458"/>
      <c r="AP337" s="458"/>
    </row>
    <row r="338" spans="1:42" ht="15">
      <c r="A338" s="394" t="s">
        <v>821</v>
      </c>
      <c r="B338" s="401">
        <v>114.3</v>
      </c>
      <c r="C338" s="424">
        <v>6.88</v>
      </c>
      <c r="D338" s="394" t="s">
        <v>822</v>
      </c>
      <c r="E338" s="421">
        <v>42657</v>
      </c>
      <c r="F338" s="395" t="s">
        <v>283</v>
      </c>
      <c r="G338" s="396">
        <v>1526</v>
      </c>
      <c r="H338" s="397">
        <v>51661</v>
      </c>
      <c r="I338" s="397">
        <v>1859401</v>
      </c>
      <c r="J338" s="397"/>
      <c r="K338" s="397">
        <v>52</v>
      </c>
      <c r="L338" s="398">
        <v>4.2</v>
      </c>
      <c r="M338" s="396">
        <v>401</v>
      </c>
      <c r="N338" s="399">
        <v>103.4</v>
      </c>
      <c r="O338" s="400">
        <v>114.2</v>
      </c>
      <c r="P338" s="400"/>
      <c r="Q338" s="400"/>
      <c r="R338" s="400"/>
      <c r="S338" s="400"/>
      <c r="T338" s="400"/>
      <c r="U338" s="400"/>
      <c r="V338" s="400"/>
      <c r="W338" s="400"/>
      <c r="X338" s="426">
        <v>860</v>
      </c>
      <c r="Y338" s="427">
        <v>760</v>
      </c>
      <c r="Z338" s="427">
        <v>925</v>
      </c>
      <c r="AA338" s="427">
        <v>53</v>
      </c>
      <c r="AB338" s="427">
        <v>0.36</v>
      </c>
      <c r="AC338" s="427">
        <v>1000</v>
      </c>
      <c r="AD338" s="402">
        <v>650</v>
      </c>
      <c r="AE338" s="402">
        <v>590</v>
      </c>
      <c r="AF338" s="402">
        <v>655</v>
      </c>
      <c r="AG338" s="402">
        <v>655</v>
      </c>
      <c r="AH338" s="402">
        <v>53</v>
      </c>
      <c r="AI338" s="459"/>
      <c r="AJ338" s="459"/>
      <c r="AK338" s="460"/>
      <c r="AL338" s="460"/>
      <c r="AM338" s="460"/>
      <c r="AN338" s="460"/>
      <c r="AO338" s="458"/>
      <c r="AP338" s="458"/>
    </row>
    <row r="339" spans="1:42" ht="15">
      <c r="A339" s="394" t="s">
        <v>821</v>
      </c>
      <c r="B339" s="401">
        <v>114.3</v>
      </c>
      <c r="C339" s="424">
        <v>6.88</v>
      </c>
      <c r="D339" s="394" t="s">
        <v>822</v>
      </c>
      <c r="E339" s="421">
        <v>42657</v>
      </c>
      <c r="F339" s="395" t="s">
        <v>283</v>
      </c>
      <c r="G339" s="396">
        <v>1527</v>
      </c>
      <c r="H339" s="397">
        <v>51656</v>
      </c>
      <c r="I339" s="397">
        <v>1859401</v>
      </c>
      <c r="J339" s="397"/>
      <c r="K339" s="397">
        <v>52</v>
      </c>
      <c r="L339" s="398">
        <v>3.14</v>
      </c>
      <c r="M339" s="396">
        <v>126</v>
      </c>
      <c r="N339" s="399">
        <v>97.8</v>
      </c>
      <c r="O339" s="400">
        <v>108.9</v>
      </c>
      <c r="P339" s="400"/>
      <c r="Q339" s="400"/>
      <c r="R339" s="400"/>
      <c r="S339" s="400"/>
      <c r="T339" s="400"/>
      <c r="U339" s="400"/>
      <c r="V339" s="400"/>
      <c r="W339" s="400"/>
      <c r="X339" s="426">
        <v>860</v>
      </c>
      <c r="Y339" s="427">
        <v>760</v>
      </c>
      <c r="Z339" s="427">
        <v>925</v>
      </c>
      <c r="AA339" s="427">
        <v>53</v>
      </c>
      <c r="AB339" s="427">
        <v>0.36</v>
      </c>
      <c r="AC339" s="427">
        <v>1000</v>
      </c>
      <c r="AD339" s="402">
        <v>650</v>
      </c>
      <c r="AE339" s="402">
        <v>590</v>
      </c>
      <c r="AF339" s="402">
        <v>655</v>
      </c>
      <c r="AG339" s="402">
        <v>655</v>
      </c>
      <c r="AH339" s="402">
        <v>53</v>
      </c>
      <c r="AI339" s="459"/>
      <c r="AJ339" s="459"/>
      <c r="AK339" s="460"/>
      <c r="AL339" s="460"/>
      <c r="AM339" s="460"/>
      <c r="AN339" s="460"/>
      <c r="AO339" s="458"/>
      <c r="AP339" s="458"/>
    </row>
    <row r="340" spans="1:42" ht="15">
      <c r="A340" s="394" t="s">
        <v>821</v>
      </c>
      <c r="B340" s="401">
        <v>114.3</v>
      </c>
      <c r="C340" s="424">
        <v>6.88</v>
      </c>
      <c r="D340" s="394" t="s">
        <v>822</v>
      </c>
      <c r="E340" s="421">
        <v>42657</v>
      </c>
      <c r="F340" s="395" t="s">
        <v>283</v>
      </c>
      <c r="G340" s="396">
        <v>1528</v>
      </c>
      <c r="H340" s="397">
        <v>51656</v>
      </c>
      <c r="I340" s="397">
        <v>1859401</v>
      </c>
      <c r="J340" s="397"/>
      <c r="K340" s="397">
        <v>52</v>
      </c>
      <c r="L340" s="398">
        <v>3.14</v>
      </c>
      <c r="M340" s="396">
        <v>527</v>
      </c>
      <c r="N340" s="399">
        <v>98.2</v>
      </c>
      <c r="O340" s="400">
        <v>110.1</v>
      </c>
      <c r="P340" s="400"/>
      <c r="Q340" s="400"/>
      <c r="R340" s="400"/>
      <c r="S340" s="400"/>
      <c r="T340" s="400"/>
      <c r="U340" s="400"/>
      <c r="V340" s="400"/>
      <c r="W340" s="400"/>
      <c r="X340" s="426">
        <v>860</v>
      </c>
      <c r="Y340" s="427">
        <v>760</v>
      </c>
      <c r="Z340" s="427">
        <v>925</v>
      </c>
      <c r="AA340" s="427">
        <v>53</v>
      </c>
      <c r="AB340" s="427">
        <v>0.36</v>
      </c>
      <c r="AC340" s="427">
        <v>1000</v>
      </c>
      <c r="AD340" s="402">
        <v>650</v>
      </c>
      <c r="AE340" s="402">
        <v>590</v>
      </c>
      <c r="AF340" s="402">
        <v>655</v>
      </c>
      <c r="AG340" s="402">
        <v>655</v>
      </c>
      <c r="AH340" s="402">
        <v>53</v>
      </c>
      <c r="AI340" s="459"/>
      <c r="AJ340" s="459"/>
      <c r="AK340" s="460"/>
      <c r="AL340" s="460"/>
      <c r="AM340" s="460"/>
      <c r="AN340" s="460"/>
      <c r="AO340" s="458"/>
      <c r="AP340" s="458"/>
    </row>
    <row r="341" spans="1:42" ht="15">
      <c r="A341" s="394" t="s">
        <v>821</v>
      </c>
      <c r="B341" s="401">
        <v>114.3</v>
      </c>
      <c r="C341" s="424">
        <v>6.88</v>
      </c>
      <c r="D341" s="394" t="s">
        <v>822</v>
      </c>
      <c r="E341" s="421">
        <v>42657</v>
      </c>
      <c r="F341" s="395" t="s">
        <v>283</v>
      </c>
      <c r="G341" s="396">
        <v>1529</v>
      </c>
      <c r="H341" s="397">
        <v>51654</v>
      </c>
      <c r="I341" s="397">
        <v>1859401</v>
      </c>
      <c r="J341" s="397"/>
      <c r="K341" s="397">
        <v>51</v>
      </c>
      <c r="L341" s="396">
        <v>4.6900000000000004</v>
      </c>
      <c r="M341" s="396">
        <v>2</v>
      </c>
      <c r="N341" s="399">
        <v>101.4</v>
      </c>
      <c r="O341" s="400">
        <v>112.7</v>
      </c>
      <c r="P341" s="400"/>
      <c r="Q341" s="400"/>
      <c r="R341" s="400"/>
      <c r="S341" s="400"/>
      <c r="T341" s="400"/>
      <c r="U341" s="400"/>
      <c r="V341" s="400"/>
      <c r="W341" s="400"/>
      <c r="X341" s="426">
        <v>860</v>
      </c>
      <c r="Y341" s="427">
        <v>760</v>
      </c>
      <c r="Z341" s="427">
        <v>925</v>
      </c>
      <c r="AA341" s="427">
        <v>53</v>
      </c>
      <c r="AB341" s="427">
        <v>0.36</v>
      </c>
      <c r="AC341" s="427">
        <v>1000</v>
      </c>
      <c r="AD341" s="402">
        <v>650</v>
      </c>
      <c r="AE341" s="402">
        <v>590</v>
      </c>
      <c r="AF341" s="402">
        <v>655</v>
      </c>
      <c r="AG341" s="402">
        <v>655</v>
      </c>
      <c r="AH341" s="402">
        <v>53</v>
      </c>
      <c r="AI341" s="459"/>
      <c r="AJ341" s="459"/>
      <c r="AK341" s="460"/>
      <c r="AL341" s="460"/>
      <c r="AM341" s="460"/>
      <c r="AN341" s="460"/>
      <c r="AO341" s="458"/>
      <c r="AP341" s="458"/>
    </row>
    <row r="342" spans="1:42" ht="15">
      <c r="A342" s="394" t="s">
        <v>821</v>
      </c>
      <c r="B342" s="401">
        <v>114.3</v>
      </c>
      <c r="C342" s="424">
        <v>6.88</v>
      </c>
      <c r="D342" s="394" t="s">
        <v>822</v>
      </c>
      <c r="E342" s="421">
        <v>42658</v>
      </c>
      <c r="F342" s="395" t="s">
        <v>283</v>
      </c>
      <c r="G342" s="396">
        <v>1530</v>
      </c>
      <c r="H342" s="397">
        <v>60080</v>
      </c>
      <c r="I342" s="397">
        <v>1859401</v>
      </c>
      <c r="J342" s="397"/>
      <c r="K342" s="397">
        <v>50</v>
      </c>
      <c r="L342" s="396">
        <v>3.69</v>
      </c>
      <c r="M342" s="396">
        <v>1</v>
      </c>
      <c r="N342" s="399">
        <v>95.1</v>
      </c>
      <c r="O342" s="400">
        <v>107.8</v>
      </c>
      <c r="P342" s="400"/>
      <c r="Q342" s="400"/>
      <c r="R342" s="400"/>
      <c r="S342" s="400"/>
      <c r="T342" s="400"/>
      <c r="U342" s="400"/>
      <c r="V342" s="400"/>
      <c r="W342" s="400"/>
      <c r="X342" s="426">
        <v>860</v>
      </c>
      <c r="Y342" s="427">
        <v>760</v>
      </c>
      <c r="Z342" s="427">
        <v>925</v>
      </c>
      <c r="AA342" s="427">
        <v>53</v>
      </c>
      <c r="AB342" s="427">
        <v>0.36</v>
      </c>
      <c r="AC342" s="427">
        <v>1000</v>
      </c>
      <c r="AD342" s="402">
        <v>650</v>
      </c>
      <c r="AE342" s="402">
        <v>590</v>
      </c>
      <c r="AF342" s="402">
        <v>655</v>
      </c>
      <c r="AG342" s="402">
        <v>655</v>
      </c>
      <c r="AH342" s="402">
        <v>53</v>
      </c>
      <c r="AI342" s="459"/>
      <c r="AJ342" s="459"/>
      <c r="AK342" s="460"/>
      <c r="AL342" s="460"/>
      <c r="AM342" s="460"/>
      <c r="AN342" s="460"/>
      <c r="AO342" s="458"/>
      <c r="AP342" s="458"/>
    </row>
    <row r="343" spans="1:42" ht="15">
      <c r="A343" s="394" t="s">
        <v>821</v>
      </c>
      <c r="B343" s="401">
        <v>114.3</v>
      </c>
      <c r="C343" s="424">
        <v>6.88</v>
      </c>
      <c r="D343" s="394" t="s">
        <v>822</v>
      </c>
      <c r="E343" s="421">
        <v>42658</v>
      </c>
      <c r="F343" s="395" t="s">
        <v>283</v>
      </c>
      <c r="G343" s="396">
        <v>1531</v>
      </c>
      <c r="H343" s="397">
        <v>60081</v>
      </c>
      <c r="I343" s="397">
        <v>1859401</v>
      </c>
      <c r="J343" s="397"/>
      <c r="K343" s="397">
        <v>51</v>
      </c>
      <c r="L343" s="396">
        <v>3.82</v>
      </c>
      <c r="M343" s="396">
        <v>1</v>
      </c>
      <c r="N343" s="399">
        <v>96.5</v>
      </c>
      <c r="O343" s="400">
        <v>109.6</v>
      </c>
      <c r="P343" s="400"/>
      <c r="Q343" s="400"/>
      <c r="R343" s="400"/>
      <c r="S343" s="400"/>
      <c r="T343" s="400"/>
      <c r="U343" s="400"/>
      <c r="V343" s="400"/>
      <c r="W343" s="400"/>
      <c r="X343" s="426">
        <v>860</v>
      </c>
      <c r="Y343" s="427">
        <v>760</v>
      </c>
      <c r="Z343" s="427">
        <v>925</v>
      </c>
      <c r="AA343" s="427">
        <v>53</v>
      </c>
      <c r="AB343" s="427">
        <v>0.36</v>
      </c>
      <c r="AC343" s="427">
        <v>1000</v>
      </c>
      <c r="AD343" s="402">
        <v>650</v>
      </c>
      <c r="AE343" s="402">
        <v>590</v>
      </c>
      <c r="AF343" s="402">
        <v>655</v>
      </c>
      <c r="AG343" s="402">
        <v>655</v>
      </c>
      <c r="AH343" s="402">
        <v>53</v>
      </c>
      <c r="AI343" s="459"/>
      <c r="AJ343" s="459"/>
      <c r="AK343" s="460"/>
      <c r="AL343" s="460"/>
      <c r="AM343" s="460"/>
      <c r="AN343" s="460"/>
      <c r="AO343" s="458"/>
      <c r="AP343" s="458"/>
    </row>
    <row r="344" spans="1:42" ht="15">
      <c r="A344" s="394" t="s">
        <v>821</v>
      </c>
      <c r="B344" s="401">
        <v>114.3</v>
      </c>
      <c r="C344" s="424">
        <v>6.88</v>
      </c>
      <c r="D344" s="394" t="s">
        <v>822</v>
      </c>
      <c r="E344" s="421">
        <v>42669</v>
      </c>
      <c r="F344" s="395" t="s">
        <v>847</v>
      </c>
      <c r="G344" s="396">
        <v>1588</v>
      </c>
      <c r="H344" s="397">
        <v>12803</v>
      </c>
      <c r="I344" s="397">
        <v>1884403</v>
      </c>
      <c r="J344" s="397"/>
      <c r="K344" s="397">
        <v>44</v>
      </c>
      <c r="L344" s="396">
        <v>5.83</v>
      </c>
      <c r="M344" s="396">
        <v>26</v>
      </c>
      <c r="N344" s="399">
        <v>95.9</v>
      </c>
      <c r="O344" s="400">
        <v>108.3</v>
      </c>
      <c r="P344" s="400"/>
      <c r="Q344" s="400"/>
      <c r="R344" s="400"/>
      <c r="S344" s="400"/>
      <c r="T344" s="400"/>
      <c r="U344" s="400"/>
      <c r="V344" s="400"/>
      <c r="W344" s="400"/>
      <c r="X344" s="426">
        <v>830</v>
      </c>
      <c r="Y344" s="427">
        <v>730</v>
      </c>
      <c r="Z344" s="427">
        <v>925</v>
      </c>
      <c r="AA344" s="427">
        <v>55</v>
      </c>
      <c r="AB344" s="427">
        <v>0.35</v>
      </c>
      <c r="AC344" s="427">
        <v>1000</v>
      </c>
      <c r="AD344" s="402">
        <v>610</v>
      </c>
      <c r="AE344" s="402">
        <v>510</v>
      </c>
      <c r="AF344" s="402">
        <v>620</v>
      </c>
      <c r="AG344" s="402">
        <v>620</v>
      </c>
      <c r="AH344" s="402">
        <v>55</v>
      </c>
      <c r="AI344" s="459"/>
      <c r="AJ344" s="459"/>
      <c r="AK344" s="460"/>
      <c r="AL344" s="460"/>
      <c r="AM344" s="460"/>
      <c r="AN344" s="460"/>
      <c r="AO344" s="458"/>
      <c r="AP344" s="458"/>
    </row>
    <row r="345" spans="1:42" ht="15">
      <c r="A345" s="394" t="s">
        <v>821</v>
      </c>
      <c r="B345" s="401">
        <v>114.3</v>
      </c>
      <c r="C345" s="424">
        <v>6.88</v>
      </c>
      <c r="D345" s="394" t="s">
        <v>822</v>
      </c>
      <c r="E345" s="421">
        <v>42669</v>
      </c>
      <c r="F345" s="395" t="s">
        <v>847</v>
      </c>
      <c r="G345" s="396">
        <v>1589</v>
      </c>
      <c r="H345" s="397">
        <v>12803</v>
      </c>
      <c r="I345" s="397">
        <v>1884403</v>
      </c>
      <c r="J345" s="397"/>
      <c r="K345" s="397">
        <v>44</v>
      </c>
      <c r="L345" s="396">
        <v>5.83</v>
      </c>
      <c r="M345" s="396">
        <v>401</v>
      </c>
      <c r="N345" s="399">
        <v>94.8</v>
      </c>
      <c r="O345" s="400">
        <v>107.1</v>
      </c>
      <c r="P345" s="400">
        <v>95.8</v>
      </c>
      <c r="Q345" s="400">
        <v>109.4</v>
      </c>
      <c r="R345" s="400">
        <v>93.7</v>
      </c>
      <c r="S345" s="400">
        <v>106.9</v>
      </c>
      <c r="T345" s="400">
        <v>92.9</v>
      </c>
      <c r="U345" s="400">
        <v>106.4</v>
      </c>
      <c r="V345" s="400">
        <v>98.8</v>
      </c>
      <c r="W345" s="400">
        <v>111.2</v>
      </c>
      <c r="X345" s="426">
        <v>830</v>
      </c>
      <c r="Y345" s="427">
        <v>730</v>
      </c>
      <c r="Z345" s="427">
        <v>925</v>
      </c>
      <c r="AA345" s="427">
        <v>55</v>
      </c>
      <c r="AB345" s="427">
        <v>0.35</v>
      </c>
      <c r="AC345" s="427">
        <v>1000</v>
      </c>
      <c r="AD345" s="402">
        <v>610</v>
      </c>
      <c r="AE345" s="402">
        <v>510</v>
      </c>
      <c r="AF345" s="402">
        <v>620</v>
      </c>
      <c r="AG345" s="402">
        <v>620</v>
      </c>
      <c r="AH345" s="402">
        <v>55</v>
      </c>
      <c r="AI345" s="459"/>
      <c r="AJ345" s="459"/>
      <c r="AK345" s="460"/>
      <c r="AL345" s="460"/>
      <c r="AM345" s="460"/>
      <c r="AN345" s="460"/>
      <c r="AO345" s="458"/>
      <c r="AP345" s="458"/>
    </row>
    <row r="346" spans="1:42" ht="15">
      <c r="A346" s="394" t="s">
        <v>821</v>
      </c>
      <c r="B346" s="401">
        <v>114.3</v>
      </c>
      <c r="C346" s="424">
        <v>6.88</v>
      </c>
      <c r="D346" s="394" t="s">
        <v>822</v>
      </c>
      <c r="E346" s="421">
        <v>42669</v>
      </c>
      <c r="F346" s="395" t="s">
        <v>847</v>
      </c>
      <c r="G346" s="396">
        <v>1590</v>
      </c>
      <c r="H346" s="397">
        <v>12804</v>
      </c>
      <c r="I346" s="397">
        <v>1884403</v>
      </c>
      <c r="J346" s="397"/>
      <c r="K346" s="397">
        <v>44</v>
      </c>
      <c r="L346" s="396">
        <v>4.3499999999999996</v>
      </c>
      <c r="M346" s="396">
        <v>23</v>
      </c>
      <c r="N346" s="399">
        <v>94.3</v>
      </c>
      <c r="O346" s="400">
        <v>107.5</v>
      </c>
      <c r="P346" s="400"/>
      <c r="Q346" s="400"/>
      <c r="R346" s="400"/>
      <c r="S346" s="400"/>
      <c r="T346" s="400"/>
      <c r="U346" s="400"/>
      <c r="V346" s="400"/>
      <c r="W346" s="400"/>
      <c r="X346" s="426">
        <v>830</v>
      </c>
      <c r="Y346" s="427">
        <v>730</v>
      </c>
      <c r="Z346" s="427">
        <v>925</v>
      </c>
      <c r="AA346" s="427">
        <v>55</v>
      </c>
      <c r="AB346" s="427">
        <v>0.35</v>
      </c>
      <c r="AC346" s="427">
        <v>1000</v>
      </c>
      <c r="AD346" s="402">
        <v>610</v>
      </c>
      <c r="AE346" s="402">
        <v>510</v>
      </c>
      <c r="AF346" s="402">
        <v>620</v>
      </c>
      <c r="AG346" s="402">
        <v>620</v>
      </c>
      <c r="AH346" s="402">
        <v>55</v>
      </c>
      <c r="AI346" s="459"/>
      <c r="AJ346" s="459"/>
      <c r="AK346" s="460"/>
      <c r="AL346" s="460"/>
      <c r="AM346" s="460"/>
      <c r="AN346" s="460"/>
      <c r="AO346" s="458"/>
      <c r="AP346" s="458"/>
    </row>
    <row r="347" spans="1:42" ht="15">
      <c r="A347" s="394" t="s">
        <v>821</v>
      </c>
      <c r="B347" s="401">
        <v>114.3</v>
      </c>
      <c r="C347" s="424">
        <v>6.88</v>
      </c>
      <c r="D347" s="394" t="s">
        <v>822</v>
      </c>
      <c r="E347" s="421">
        <v>42669</v>
      </c>
      <c r="F347" s="395" t="s">
        <v>847</v>
      </c>
      <c r="G347" s="396">
        <v>1591</v>
      </c>
      <c r="H347" s="397">
        <v>12804</v>
      </c>
      <c r="I347" s="397">
        <v>1884403</v>
      </c>
      <c r="J347" s="397"/>
      <c r="K347" s="397">
        <v>44</v>
      </c>
      <c r="L347" s="396">
        <v>4.3499999999999996</v>
      </c>
      <c r="M347" s="396">
        <v>405</v>
      </c>
      <c r="N347" s="399">
        <v>95.6</v>
      </c>
      <c r="O347" s="400">
        <v>109.4</v>
      </c>
      <c r="P347" s="400"/>
      <c r="Q347" s="400"/>
      <c r="R347" s="400"/>
      <c r="S347" s="400"/>
      <c r="T347" s="400"/>
      <c r="U347" s="400"/>
      <c r="V347" s="400"/>
      <c r="W347" s="400"/>
      <c r="X347" s="426">
        <v>830</v>
      </c>
      <c r="Y347" s="427">
        <v>730</v>
      </c>
      <c r="Z347" s="427">
        <v>925</v>
      </c>
      <c r="AA347" s="427">
        <v>55</v>
      </c>
      <c r="AB347" s="427">
        <v>0.35</v>
      </c>
      <c r="AC347" s="427">
        <v>1050</v>
      </c>
      <c r="AD347" s="402">
        <v>600</v>
      </c>
      <c r="AE347" s="402">
        <v>510</v>
      </c>
      <c r="AF347" s="402">
        <v>610</v>
      </c>
      <c r="AG347" s="402">
        <v>610</v>
      </c>
      <c r="AH347" s="402">
        <v>55</v>
      </c>
      <c r="AI347" s="459"/>
      <c r="AJ347" s="459"/>
      <c r="AK347" s="460"/>
      <c r="AL347" s="460"/>
      <c r="AM347" s="460"/>
      <c r="AN347" s="460"/>
      <c r="AO347" s="458"/>
      <c r="AP347" s="458"/>
    </row>
    <row r="348" spans="1:42" ht="15">
      <c r="A348" s="394" t="s">
        <v>821</v>
      </c>
      <c r="B348" s="401">
        <v>114.3</v>
      </c>
      <c r="C348" s="424">
        <v>6.88</v>
      </c>
      <c r="D348" s="394" t="s">
        <v>822</v>
      </c>
      <c r="E348" s="421">
        <v>42670</v>
      </c>
      <c r="F348" s="395" t="s">
        <v>847</v>
      </c>
      <c r="G348" s="396">
        <v>1592</v>
      </c>
      <c r="H348" s="397">
        <v>12805</v>
      </c>
      <c r="I348" s="397">
        <v>1884403</v>
      </c>
      <c r="J348" s="397"/>
      <c r="K348" s="397">
        <v>45</v>
      </c>
      <c r="L348" s="396">
        <v>6.67</v>
      </c>
      <c r="M348" s="396">
        <v>4</v>
      </c>
      <c r="N348" s="399">
        <v>91.6</v>
      </c>
      <c r="O348" s="400">
        <v>106.7</v>
      </c>
      <c r="P348" s="400"/>
      <c r="Q348" s="400"/>
      <c r="R348" s="400"/>
      <c r="S348" s="400"/>
      <c r="T348" s="400"/>
      <c r="U348" s="400"/>
      <c r="V348" s="400"/>
      <c r="W348" s="400"/>
      <c r="X348" s="426">
        <v>830</v>
      </c>
      <c r="Y348" s="427">
        <v>730</v>
      </c>
      <c r="Z348" s="427">
        <v>925</v>
      </c>
      <c r="AA348" s="427">
        <v>55</v>
      </c>
      <c r="AB348" s="427">
        <v>0.35</v>
      </c>
      <c r="AC348" s="427">
        <v>1050</v>
      </c>
      <c r="AD348" s="402">
        <v>600</v>
      </c>
      <c r="AE348" s="402">
        <v>510</v>
      </c>
      <c r="AF348" s="402">
        <v>610</v>
      </c>
      <c r="AG348" s="402">
        <v>610</v>
      </c>
      <c r="AH348" s="402">
        <v>55</v>
      </c>
      <c r="AI348" s="459"/>
      <c r="AJ348" s="459"/>
      <c r="AK348" s="460"/>
      <c r="AL348" s="460"/>
      <c r="AM348" s="460"/>
      <c r="AN348" s="460"/>
      <c r="AO348" s="458"/>
      <c r="AP348" s="458"/>
    </row>
    <row r="349" spans="1:42" ht="15">
      <c r="A349" s="394" t="s">
        <v>821</v>
      </c>
      <c r="B349" s="401">
        <v>114.3</v>
      </c>
      <c r="C349" s="424">
        <v>6.88</v>
      </c>
      <c r="D349" s="394" t="s">
        <v>822</v>
      </c>
      <c r="E349" s="421">
        <v>42670</v>
      </c>
      <c r="F349" s="395" t="s">
        <v>847</v>
      </c>
      <c r="G349" s="396">
        <v>1593</v>
      </c>
      <c r="H349" s="397">
        <v>12805</v>
      </c>
      <c r="I349" s="397">
        <v>1884403</v>
      </c>
      <c r="J349" s="397"/>
      <c r="K349" s="397">
        <v>45</v>
      </c>
      <c r="L349" s="396">
        <v>6.67</v>
      </c>
      <c r="M349" s="396">
        <v>401</v>
      </c>
      <c r="N349" s="399">
        <v>95.2</v>
      </c>
      <c r="O349" s="400">
        <v>108.8</v>
      </c>
      <c r="P349" s="400"/>
      <c r="Q349" s="400"/>
      <c r="R349" s="400"/>
      <c r="S349" s="400"/>
      <c r="T349" s="400"/>
      <c r="U349" s="400"/>
      <c r="V349" s="400"/>
      <c r="W349" s="400"/>
      <c r="X349" s="426">
        <v>830</v>
      </c>
      <c r="Y349" s="427">
        <v>730</v>
      </c>
      <c r="Z349" s="427">
        <v>925</v>
      </c>
      <c r="AA349" s="427">
        <v>55</v>
      </c>
      <c r="AB349" s="427">
        <v>0.35</v>
      </c>
      <c r="AC349" s="427">
        <v>1050</v>
      </c>
      <c r="AD349" s="402">
        <v>600</v>
      </c>
      <c r="AE349" s="402">
        <v>510</v>
      </c>
      <c r="AF349" s="402">
        <v>610</v>
      </c>
      <c r="AG349" s="402">
        <v>610</v>
      </c>
      <c r="AH349" s="402">
        <v>55</v>
      </c>
      <c r="AI349" s="459"/>
      <c r="AJ349" s="459"/>
      <c r="AK349" s="460"/>
      <c r="AL349" s="460"/>
      <c r="AM349" s="460"/>
      <c r="AN349" s="460"/>
      <c r="AO349" s="458"/>
      <c r="AP349" s="458"/>
    </row>
    <row r="350" spans="1:42" ht="15">
      <c r="A350" s="394" t="s">
        <v>821</v>
      </c>
      <c r="B350" s="401">
        <v>114.3</v>
      </c>
      <c r="C350" s="424">
        <v>6.88</v>
      </c>
      <c r="D350" s="394" t="s">
        <v>822</v>
      </c>
      <c r="E350" s="421">
        <v>42670</v>
      </c>
      <c r="F350" s="395" t="s">
        <v>847</v>
      </c>
      <c r="G350" s="396">
        <v>1594</v>
      </c>
      <c r="H350" s="397">
        <v>12779</v>
      </c>
      <c r="I350" s="397">
        <v>1884403</v>
      </c>
      <c r="J350" s="397"/>
      <c r="K350" s="397">
        <v>45</v>
      </c>
      <c r="L350" s="398">
        <v>7.1</v>
      </c>
      <c r="M350" s="396">
        <v>20</v>
      </c>
      <c r="N350" s="399">
        <v>98.8</v>
      </c>
      <c r="O350" s="400">
        <v>111.8</v>
      </c>
      <c r="P350" s="400"/>
      <c r="Q350" s="400"/>
      <c r="R350" s="400"/>
      <c r="S350" s="400"/>
      <c r="T350" s="400"/>
      <c r="U350" s="400"/>
      <c r="V350" s="400"/>
      <c r="W350" s="400"/>
      <c r="X350" s="426">
        <v>830</v>
      </c>
      <c r="Y350" s="427">
        <v>730</v>
      </c>
      <c r="Z350" s="427">
        <v>925</v>
      </c>
      <c r="AA350" s="427">
        <v>53</v>
      </c>
      <c r="AB350" s="427">
        <v>0.35</v>
      </c>
      <c r="AC350" s="427">
        <v>1050</v>
      </c>
      <c r="AD350" s="402">
        <v>600</v>
      </c>
      <c r="AE350" s="402">
        <v>510</v>
      </c>
      <c r="AF350" s="402">
        <v>610</v>
      </c>
      <c r="AG350" s="402">
        <v>610</v>
      </c>
      <c r="AH350" s="402">
        <v>53</v>
      </c>
      <c r="AI350" s="459"/>
      <c r="AJ350" s="459"/>
      <c r="AK350" s="460"/>
      <c r="AL350" s="460"/>
      <c r="AM350" s="460"/>
      <c r="AN350" s="460"/>
      <c r="AO350" s="458"/>
      <c r="AP350" s="458"/>
    </row>
    <row r="351" spans="1:42" ht="15">
      <c r="A351" s="394" t="s">
        <v>821</v>
      </c>
      <c r="B351" s="401">
        <v>114.3</v>
      </c>
      <c r="C351" s="424">
        <v>6.88</v>
      </c>
      <c r="D351" s="394" t="s">
        <v>822</v>
      </c>
      <c r="E351" s="421">
        <v>42670</v>
      </c>
      <c r="F351" s="395" t="s">
        <v>847</v>
      </c>
      <c r="G351" s="396">
        <v>1595</v>
      </c>
      <c r="H351" s="397">
        <v>12806</v>
      </c>
      <c r="I351" s="397">
        <v>1884403</v>
      </c>
      <c r="J351" s="397"/>
      <c r="K351" s="397">
        <v>45</v>
      </c>
      <c r="L351" s="396">
        <v>4.22</v>
      </c>
      <c r="M351" s="396">
        <v>1</v>
      </c>
      <c r="N351" s="399">
        <v>97.2</v>
      </c>
      <c r="O351" s="400">
        <v>109.8</v>
      </c>
      <c r="P351" s="400"/>
      <c r="Q351" s="400"/>
      <c r="R351" s="400"/>
      <c r="S351" s="400"/>
      <c r="T351" s="400"/>
      <c r="U351" s="400"/>
      <c r="V351" s="400"/>
      <c r="W351" s="400"/>
      <c r="X351" s="426">
        <v>830</v>
      </c>
      <c r="Y351" s="427">
        <v>730</v>
      </c>
      <c r="Z351" s="427">
        <v>925</v>
      </c>
      <c r="AA351" s="427">
        <v>53</v>
      </c>
      <c r="AB351" s="427">
        <v>0.35</v>
      </c>
      <c r="AC351" s="427">
        <v>1050</v>
      </c>
      <c r="AD351" s="402">
        <v>600</v>
      </c>
      <c r="AE351" s="402">
        <v>510</v>
      </c>
      <c r="AF351" s="402">
        <v>610</v>
      </c>
      <c r="AG351" s="402">
        <v>610</v>
      </c>
      <c r="AH351" s="402">
        <v>53</v>
      </c>
      <c r="AI351" s="459"/>
      <c r="AJ351" s="459"/>
      <c r="AK351" s="460"/>
      <c r="AL351" s="460"/>
      <c r="AM351" s="460"/>
      <c r="AN351" s="460"/>
      <c r="AO351" s="458"/>
      <c r="AP351" s="458"/>
    </row>
    <row r="352" spans="1:42" ht="15">
      <c r="A352" s="394" t="s">
        <v>821</v>
      </c>
      <c r="B352" s="401">
        <v>114.3</v>
      </c>
      <c r="C352" s="424">
        <v>6.88</v>
      </c>
      <c r="D352" s="394" t="s">
        <v>822</v>
      </c>
      <c r="E352" s="421">
        <v>42670</v>
      </c>
      <c r="F352" s="395" t="s">
        <v>847</v>
      </c>
      <c r="G352" s="396">
        <v>1596</v>
      </c>
      <c r="H352" s="397">
        <v>40302</v>
      </c>
      <c r="I352" s="397">
        <v>1884403</v>
      </c>
      <c r="J352" s="397"/>
      <c r="K352" s="397">
        <v>46</v>
      </c>
      <c r="L352" s="398">
        <v>5.4</v>
      </c>
      <c r="M352" s="396">
        <v>5</v>
      </c>
      <c r="N352" s="399">
        <v>96.1</v>
      </c>
      <c r="O352" s="400">
        <v>108.5</v>
      </c>
      <c r="P352" s="400"/>
      <c r="Q352" s="400"/>
      <c r="R352" s="400"/>
      <c r="S352" s="400"/>
      <c r="T352" s="400"/>
      <c r="U352" s="400"/>
      <c r="V352" s="400"/>
      <c r="W352" s="400"/>
      <c r="X352" s="426">
        <v>830</v>
      </c>
      <c r="Y352" s="427">
        <v>730</v>
      </c>
      <c r="Z352" s="427">
        <v>925</v>
      </c>
      <c r="AA352" s="427">
        <v>53</v>
      </c>
      <c r="AB352" s="427">
        <v>0.35</v>
      </c>
      <c r="AC352" s="427">
        <v>1050</v>
      </c>
      <c r="AD352" s="402">
        <v>600</v>
      </c>
      <c r="AE352" s="402">
        <v>510</v>
      </c>
      <c r="AF352" s="402">
        <v>610</v>
      </c>
      <c r="AG352" s="402">
        <v>610</v>
      </c>
      <c r="AH352" s="402">
        <v>53</v>
      </c>
      <c r="AI352" s="459"/>
      <c r="AJ352" s="459"/>
      <c r="AK352" s="460"/>
      <c r="AL352" s="460"/>
      <c r="AM352" s="460"/>
      <c r="AN352" s="460"/>
      <c r="AO352" s="458"/>
      <c r="AP352" s="458"/>
    </row>
    <row r="353" spans="1:42" ht="15">
      <c r="A353" s="394" t="s">
        <v>821</v>
      </c>
      <c r="B353" s="401">
        <v>114.3</v>
      </c>
      <c r="C353" s="424">
        <v>6.88</v>
      </c>
      <c r="D353" s="394" t="s">
        <v>822</v>
      </c>
      <c r="E353" s="421">
        <v>42671</v>
      </c>
      <c r="F353" s="395" t="s">
        <v>847</v>
      </c>
      <c r="G353" s="396">
        <v>1607</v>
      </c>
      <c r="H353" s="397">
        <v>12806</v>
      </c>
      <c r="I353" s="397">
        <v>1884403</v>
      </c>
      <c r="J353" s="397"/>
      <c r="K353" s="397">
        <v>45</v>
      </c>
      <c r="L353" s="396">
        <v>4.22</v>
      </c>
      <c r="M353" s="396">
        <v>405</v>
      </c>
      <c r="N353" s="399">
        <v>102.6</v>
      </c>
      <c r="O353" s="400">
        <v>113.6</v>
      </c>
      <c r="P353" s="400"/>
      <c r="Q353" s="400"/>
      <c r="R353" s="400"/>
      <c r="S353" s="400"/>
      <c r="T353" s="400"/>
      <c r="U353" s="400"/>
      <c r="V353" s="400"/>
      <c r="W353" s="400"/>
      <c r="X353" s="426">
        <v>830</v>
      </c>
      <c r="Y353" s="427">
        <v>730</v>
      </c>
      <c r="Z353" s="427">
        <v>925</v>
      </c>
      <c r="AA353" s="427">
        <v>53</v>
      </c>
      <c r="AB353" s="427">
        <v>0.35</v>
      </c>
      <c r="AC353" s="427">
        <v>1050</v>
      </c>
      <c r="AD353" s="402">
        <v>595</v>
      </c>
      <c r="AE353" s="402">
        <v>505</v>
      </c>
      <c r="AF353" s="402">
        <v>605</v>
      </c>
      <c r="AG353" s="402">
        <v>605</v>
      </c>
      <c r="AH353" s="402">
        <v>53</v>
      </c>
      <c r="AI353" s="459"/>
      <c r="AJ353" s="459"/>
      <c r="AK353" s="460"/>
      <c r="AL353" s="460"/>
      <c r="AM353" s="460"/>
      <c r="AN353" s="460"/>
      <c r="AO353" s="458"/>
      <c r="AP353" s="458"/>
    </row>
    <row r="354" spans="1:42" ht="15">
      <c r="A354" s="394" t="s">
        <v>821</v>
      </c>
      <c r="B354" s="401">
        <v>114.3</v>
      </c>
      <c r="C354" s="424">
        <v>6.88</v>
      </c>
      <c r="D354" s="394" t="s">
        <v>822</v>
      </c>
      <c r="E354" s="421">
        <v>42672</v>
      </c>
      <c r="F354" s="395" t="s">
        <v>847</v>
      </c>
      <c r="G354" s="396">
        <v>1608</v>
      </c>
      <c r="H354" s="397">
        <v>12805</v>
      </c>
      <c r="I354" s="397">
        <v>1884403</v>
      </c>
      <c r="J354" s="397"/>
      <c r="K354" s="397">
        <v>45</v>
      </c>
      <c r="L354" s="396">
        <v>6.67</v>
      </c>
      <c r="M354" s="396">
        <v>457</v>
      </c>
      <c r="N354" s="399">
        <v>92.8</v>
      </c>
      <c r="O354" s="400">
        <v>109</v>
      </c>
      <c r="P354" s="400"/>
      <c r="Q354" s="400"/>
      <c r="R354" s="400"/>
      <c r="S354" s="400"/>
      <c r="T354" s="400"/>
      <c r="U354" s="400"/>
      <c r="V354" s="400"/>
      <c r="W354" s="400"/>
      <c r="X354" s="426">
        <v>860</v>
      </c>
      <c r="Y354" s="427">
        <v>760</v>
      </c>
      <c r="Z354" s="427">
        <v>925</v>
      </c>
      <c r="AA354" s="427">
        <v>53</v>
      </c>
      <c r="AB354" s="427">
        <v>0.35</v>
      </c>
      <c r="AC354" s="427">
        <v>1050</v>
      </c>
      <c r="AD354" s="402">
        <v>595</v>
      </c>
      <c r="AE354" s="402">
        <v>505</v>
      </c>
      <c r="AF354" s="402">
        <v>605</v>
      </c>
      <c r="AG354" s="402">
        <v>605</v>
      </c>
      <c r="AH354" s="402">
        <v>53</v>
      </c>
      <c r="AI354" s="459"/>
      <c r="AJ354" s="459"/>
      <c r="AK354" s="460"/>
      <c r="AL354" s="460"/>
      <c r="AM354" s="460"/>
      <c r="AN354" s="460"/>
      <c r="AO354" s="458"/>
      <c r="AP354" s="458"/>
    </row>
    <row r="355" spans="1:42" ht="15">
      <c r="A355" s="394" t="s">
        <v>821</v>
      </c>
      <c r="B355" s="401">
        <v>114.3</v>
      </c>
      <c r="C355" s="424">
        <v>6.88</v>
      </c>
      <c r="D355" s="394" t="s">
        <v>822</v>
      </c>
      <c r="E355" s="421">
        <v>42672</v>
      </c>
      <c r="F355" s="395" t="s">
        <v>847</v>
      </c>
      <c r="G355" s="396">
        <v>1609</v>
      </c>
      <c r="H355" s="397">
        <v>12807</v>
      </c>
      <c r="I355" s="397">
        <v>1884403</v>
      </c>
      <c r="J355" s="397"/>
      <c r="K355" s="397"/>
      <c r="L355" s="396"/>
      <c r="M355" s="396">
        <v>1</v>
      </c>
      <c r="N355" s="399">
        <v>99.2</v>
      </c>
      <c r="O355" s="400">
        <v>111.5</v>
      </c>
      <c r="P355" s="400"/>
      <c r="Q355" s="400"/>
      <c r="R355" s="400"/>
      <c r="S355" s="400"/>
      <c r="T355" s="400"/>
      <c r="U355" s="400"/>
      <c r="V355" s="400"/>
      <c r="W355" s="400"/>
      <c r="X355" s="426">
        <v>860</v>
      </c>
      <c r="Y355" s="427">
        <v>760</v>
      </c>
      <c r="Z355" s="427">
        <v>925</v>
      </c>
      <c r="AA355" s="427">
        <v>53</v>
      </c>
      <c r="AB355" s="427">
        <v>0.35</v>
      </c>
      <c r="AC355" s="427">
        <v>1050</v>
      </c>
      <c r="AD355" s="402">
        <v>595</v>
      </c>
      <c r="AE355" s="402">
        <v>505</v>
      </c>
      <c r="AF355" s="402">
        <v>605</v>
      </c>
      <c r="AG355" s="402">
        <v>605</v>
      </c>
      <c r="AH355" s="402">
        <v>53</v>
      </c>
      <c r="AI355" s="459"/>
      <c r="AJ355" s="459"/>
      <c r="AK355" s="460"/>
      <c r="AL355" s="460"/>
      <c r="AM355" s="460"/>
      <c r="AN355" s="460"/>
      <c r="AO355" s="458"/>
      <c r="AP355" s="458"/>
    </row>
    <row r="356" spans="1:42" ht="15">
      <c r="A356" s="394" t="s">
        <v>821</v>
      </c>
      <c r="B356" s="401">
        <v>114.3</v>
      </c>
      <c r="C356" s="424">
        <v>6.88</v>
      </c>
      <c r="D356" s="394" t="s">
        <v>822</v>
      </c>
      <c r="E356" s="421">
        <v>42672</v>
      </c>
      <c r="F356" s="395" t="s">
        <v>847</v>
      </c>
      <c r="G356" s="396">
        <v>1610</v>
      </c>
      <c r="H356" s="397">
        <v>12780</v>
      </c>
      <c r="I356" s="397">
        <v>1884403</v>
      </c>
      <c r="J356" s="397"/>
      <c r="K356" s="397"/>
      <c r="L356" s="396"/>
      <c r="M356" s="396">
        <v>1</v>
      </c>
      <c r="N356" s="399">
        <v>97.9</v>
      </c>
      <c r="O356" s="400">
        <v>109.7</v>
      </c>
      <c r="P356" s="400"/>
      <c r="Q356" s="400"/>
      <c r="R356" s="400"/>
      <c r="S356" s="400"/>
      <c r="T356" s="400"/>
      <c r="U356" s="400"/>
      <c r="V356" s="400"/>
      <c r="W356" s="400"/>
      <c r="X356" s="426">
        <v>860</v>
      </c>
      <c r="Y356" s="427">
        <v>760</v>
      </c>
      <c r="Z356" s="427">
        <v>925</v>
      </c>
      <c r="AA356" s="427">
        <v>53</v>
      </c>
      <c r="AB356" s="427">
        <v>0.35</v>
      </c>
      <c r="AC356" s="427">
        <v>1050</v>
      </c>
      <c r="AD356" s="402">
        <v>595</v>
      </c>
      <c r="AE356" s="402">
        <v>505</v>
      </c>
      <c r="AF356" s="402">
        <v>605</v>
      </c>
      <c r="AG356" s="402">
        <v>605</v>
      </c>
      <c r="AH356" s="402">
        <v>53</v>
      </c>
      <c r="AI356" s="459"/>
      <c r="AJ356" s="459"/>
      <c r="AK356" s="460"/>
      <c r="AL356" s="460"/>
      <c r="AM356" s="460"/>
      <c r="AN356" s="460"/>
      <c r="AO356" s="458"/>
      <c r="AP356" s="458"/>
    </row>
    <row r="357" spans="1:42" ht="15">
      <c r="A357" s="394" t="s">
        <v>821</v>
      </c>
      <c r="B357" s="401">
        <v>114.3</v>
      </c>
      <c r="C357" s="424">
        <v>6.88</v>
      </c>
      <c r="D357" s="394" t="s">
        <v>822</v>
      </c>
      <c r="E357" s="421">
        <v>42672</v>
      </c>
      <c r="F357" s="395" t="s">
        <v>847</v>
      </c>
      <c r="G357" s="396">
        <v>1611</v>
      </c>
      <c r="H357" s="397">
        <v>12808</v>
      </c>
      <c r="I357" s="397">
        <v>1884403</v>
      </c>
      <c r="J357" s="397"/>
      <c r="K357" s="397"/>
      <c r="L357" s="396"/>
      <c r="M357" s="396">
        <v>1</v>
      </c>
      <c r="N357" s="399">
        <v>95.8</v>
      </c>
      <c r="O357" s="400">
        <v>108.8</v>
      </c>
      <c r="P357" s="400"/>
      <c r="Q357" s="400"/>
      <c r="R357" s="400"/>
      <c r="S357" s="400"/>
      <c r="T357" s="400"/>
      <c r="U357" s="400"/>
      <c r="V357" s="400"/>
      <c r="W357" s="400"/>
      <c r="X357" s="426">
        <v>860</v>
      </c>
      <c r="Y357" s="427">
        <v>760</v>
      </c>
      <c r="Z357" s="427">
        <v>925</v>
      </c>
      <c r="AA357" s="427">
        <v>53</v>
      </c>
      <c r="AB357" s="427">
        <v>0.35</v>
      </c>
      <c r="AC357" s="427">
        <v>1050</v>
      </c>
      <c r="AD357" s="402">
        <v>595</v>
      </c>
      <c r="AE357" s="402">
        <v>505</v>
      </c>
      <c r="AF357" s="402">
        <v>605</v>
      </c>
      <c r="AG357" s="402">
        <v>605</v>
      </c>
      <c r="AH357" s="402">
        <v>53</v>
      </c>
      <c r="AI357" s="459"/>
      <c r="AJ357" s="459"/>
      <c r="AK357" s="460"/>
      <c r="AL357" s="460"/>
      <c r="AM357" s="460"/>
      <c r="AN357" s="460"/>
      <c r="AO357" s="458"/>
      <c r="AP357" s="458"/>
    </row>
    <row r="358" spans="1:42" ht="15">
      <c r="A358" s="394" t="s">
        <v>821</v>
      </c>
      <c r="B358" s="401">
        <v>114.3</v>
      </c>
      <c r="C358" s="424">
        <v>6.88</v>
      </c>
      <c r="D358" s="394" t="s">
        <v>822</v>
      </c>
      <c r="E358" s="421">
        <v>42672</v>
      </c>
      <c r="F358" s="395" t="s">
        <v>847</v>
      </c>
      <c r="G358" s="396">
        <v>1612</v>
      </c>
      <c r="H358" s="397">
        <v>12805</v>
      </c>
      <c r="I358" s="397">
        <v>1884403</v>
      </c>
      <c r="J358" s="397"/>
      <c r="K358" s="397">
        <v>45</v>
      </c>
      <c r="L358" s="396">
        <v>6.67</v>
      </c>
      <c r="M358" s="396">
        <v>414</v>
      </c>
      <c r="N358" s="399">
        <v>101.6</v>
      </c>
      <c r="O358" s="400">
        <v>113.8</v>
      </c>
      <c r="P358" s="400"/>
      <c r="Q358" s="400"/>
      <c r="R358" s="400"/>
      <c r="S358" s="400"/>
      <c r="T358" s="400"/>
      <c r="U358" s="400"/>
      <c r="V358" s="400"/>
      <c r="W358" s="400"/>
      <c r="X358" s="426">
        <v>860</v>
      </c>
      <c r="Y358" s="427">
        <v>760</v>
      </c>
      <c r="Z358" s="427">
        <v>925</v>
      </c>
      <c r="AA358" s="427">
        <v>53</v>
      </c>
      <c r="AB358" s="427">
        <v>0.35</v>
      </c>
      <c r="AC358" s="427">
        <v>1050</v>
      </c>
      <c r="AD358" s="402">
        <v>595</v>
      </c>
      <c r="AE358" s="402">
        <v>505</v>
      </c>
      <c r="AF358" s="402">
        <v>605</v>
      </c>
      <c r="AG358" s="402">
        <v>605</v>
      </c>
      <c r="AH358" s="402">
        <v>53</v>
      </c>
      <c r="AI358" s="459"/>
      <c r="AJ358" s="459"/>
      <c r="AK358" s="460"/>
      <c r="AL358" s="460"/>
      <c r="AM358" s="460"/>
      <c r="AN358" s="460"/>
      <c r="AO358" s="458"/>
      <c r="AP358" s="458"/>
    </row>
    <row r="359" spans="1:42" ht="15">
      <c r="A359" s="394" t="s">
        <v>821</v>
      </c>
      <c r="B359" s="401">
        <v>114.3</v>
      </c>
      <c r="C359" s="424">
        <v>6.88</v>
      </c>
      <c r="D359" s="394" t="s">
        <v>822</v>
      </c>
      <c r="E359" s="421">
        <v>42672</v>
      </c>
      <c r="F359" s="395" t="s">
        <v>847</v>
      </c>
      <c r="G359" s="396">
        <v>1613</v>
      </c>
      <c r="H359" s="397">
        <v>12779</v>
      </c>
      <c r="I359" s="397">
        <v>1884403</v>
      </c>
      <c r="J359" s="397"/>
      <c r="K359" s="397">
        <v>45</v>
      </c>
      <c r="L359" s="398">
        <v>7.1</v>
      </c>
      <c r="M359" s="396">
        <v>677</v>
      </c>
      <c r="N359" s="399">
        <v>97.2</v>
      </c>
      <c r="O359" s="400">
        <v>109.9</v>
      </c>
      <c r="P359" s="400"/>
      <c r="Q359" s="400"/>
      <c r="R359" s="400"/>
      <c r="S359" s="400"/>
      <c r="T359" s="400"/>
      <c r="U359" s="400"/>
      <c r="V359" s="400"/>
      <c r="W359" s="400"/>
      <c r="X359" s="426">
        <v>860</v>
      </c>
      <c r="Y359" s="427">
        <v>760</v>
      </c>
      <c r="Z359" s="427">
        <v>925</v>
      </c>
      <c r="AA359" s="427">
        <v>53</v>
      </c>
      <c r="AB359" s="427">
        <v>0.35</v>
      </c>
      <c r="AC359" s="427">
        <v>1050</v>
      </c>
      <c r="AD359" s="402">
        <v>595</v>
      </c>
      <c r="AE359" s="402">
        <v>505</v>
      </c>
      <c r="AF359" s="402">
        <v>605</v>
      </c>
      <c r="AG359" s="402">
        <v>605</v>
      </c>
      <c r="AH359" s="402">
        <v>53</v>
      </c>
      <c r="AI359" s="459"/>
      <c r="AJ359" s="459"/>
      <c r="AK359" s="460"/>
      <c r="AL359" s="460"/>
      <c r="AM359" s="460"/>
      <c r="AN359" s="460"/>
      <c r="AO359" s="458"/>
      <c r="AP359" s="458"/>
    </row>
    <row r="360" spans="1:42" ht="15">
      <c r="A360" s="394" t="s">
        <v>821</v>
      </c>
      <c r="B360" s="401">
        <v>114.3</v>
      </c>
      <c r="C360" s="424">
        <v>6.88</v>
      </c>
      <c r="D360" s="394" t="s">
        <v>822</v>
      </c>
      <c r="E360" s="421">
        <v>42686</v>
      </c>
      <c r="F360" s="395" t="s">
        <v>283</v>
      </c>
      <c r="G360" s="396">
        <v>1616</v>
      </c>
      <c r="H360" s="397">
        <v>51654</v>
      </c>
      <c r="I360" s="397">
        <v>1909201</v>
      </c>
      <c r="J360" s="397"/>
      <c r="K360" s="397">
        <v>51</v>
      </c>
      <c r="L360" s="396">
        <v>4.6900000000000004</v>
      </c>
      <c r="M360" s="396">
        <v>7</v>
      </c>
      <c r="N360" s="399">
        <v>100.1</v>
      </c>
      <c r="O360" s="400">
        <v>111.21</v>
      </c>
      <c r="P360" s="400">
        <v>95.1</v>
      </c>
      <c r="Q360" s="400">
        <v>108</v>
      </c>
      <c r="R360" s="400">
        <v>97.3</v>
      </c>
      <c r="S360" s="400">
        <v>109.7</v>
      </c>
      <c r="T360" s="400">
        <v>97.7</v>
      </c>
      <c r="U360" s="400">
        <v>110.2</v>
      </c>
      <c r="V360" s="400">
        <v>101.2</v>
      </c>
      <c r="W360" s="400">
        <v>113.1</v>
      </c>
      <c r="X360" s="426">
        <v>860</v>
      </c>
      <c r="Y360" s="427">
        <v>760</v>
      </c>
      <c r="Z360" s="427">
        <v>925</v>
      </c>
      <c r="AA360" s="427">
        <v>53</v>
      </c>
      <c r="AB360" s="427">
        <v>0.36</v>
      </c>
      <c r="AC360" s="427">
        <v>1000</v>
      </c>
      <c r="AD360" s="402">
        <v>650</v>
      </c>
      <c r="AE360" s="402">
        <v>590</v>
      </c>
      <c r="AF360" s="402">
        <v>655</v>
      </c>
      <c r="AG360" s="402">
        <v>655</v>
      </c>
      <c r="AH360" s="402">
        <v>53</v>
      </c>
      <c r="AI360" s="459"/>
      <c r="AJ360" s="459"/>
      <c r="AK360" s="460"/>
      <c r="AL360" s="460"/>
      <c r="AM360" s="460"/>
      <c r="AN360" s="460"/>
      <c r="AO360" s="458"/>
      <c r="AP360" s="458"/>
    </row>
    <row r="361" spans="1:42" ht="15.75">
      <c r="A361" s="394" t="s">
        <v>821</v>
      </c>
      <c r="B361" s="401">
        <v>114.3</v>
      </c>
      <c r="C361" s="424">
        <v>6.88</v>
      </c>
      <c r="D361" s="394" t="s">
        <v>822</v>
      </c>
      <c r="E361" s="421">
        <v>42686</v>
      </c>
      <c r="F361" s="395" t="s">
        <v>283</v>
      </c>
      <c r="G361" s="396">
        <v>1616</v>
      </c>
      <c r="H361" s="397">
        <v>51654</v>
      </c>
      <c r="I361" s="397">
        <v>1909201</v>
      </c>
      <c r="J361" s="397"/>
      <c r="K361" s="397">
        <v>51</v>
      </c>
      <c r="L361" s="396">
        <v>4.6900000000000004</v>
      </c>
      <c r="M361" s="396">
        <v>156</v>
      </c>
      <c r="N361" s="399">
        <v>90.5</v>
      </c>
      <c r="O361" s="400">
        <v>102.6</v>
      </c>
      <c r="P361" s="400">
        <v>86.3</v>
      </c>
      <c r="Q361" s="462">
        <v>98.7</v>
      </c>
      <c r="R361" s="400">
        <v>90.2</v>
      </c>
      <c r="S361" s="400">
        <v>102.6</v>
      </c>
      <c r="T361" s="400">
        <v>92.9</v>
      </c>
      <c r="U361" s="400">
        <v>104.6</v>
      </c>
      <c r="V361" s="400">
        <v>89.2</v>
      </c>
      <c r="W361" s="400">
        <v>107.6</v>
      </c>
      <c r="X361" s="426">
        <v>860</v>
      </c>
      <c r="Y361" s="427">
        <v>760</v>
      </c>
      <c r="Z361" s="427">
        <v>925</v>
      </c>
      <c r="AA361" s="427">
        <v>53</v>
      </c>
      <c r="AB361" s="427">
        <v>0.36</v>
      </c>
      <c r="AC361" s="427">
        <v>1000</v>
      </c>
      <c r="AD361" s="402">
        <v>650</v>
      </c>
      <c r="AE361" s="402">
        <v>590</v>
      </c>
      <c r="AF361" s="402">
        <v>655</v>
      </c>
      <c r="AG361" s="402">
        <v>655</v>
      </c>
      <c r="AH361" s="402">
        <v>53</v>
      </c>
      <c r="AI361" s="459"/>
      <c r="AJ361" s="459"/>
      <c r="AK361" s="460"/>
      <c r="AL361" s="460"/>
      <c r="AM361" s="460"/>
      <c r="AN361" s="460"/>
      <c r="AO361" s="458"/>
      <c r="AP361" s="458"/>
    </row>
    <row r="362" spans="1:42" ht="15">
      <c r="A362" s="394" t="s">
        <v>821</v>
      </c>
      <c r="B362" s="401">
        <v>114.3</v>
      </c>
      <c r="C362" s="424">
        <v>6.88</v>
      </c>
      <c r="D362" s="394" t="s">
        <v>822</v>
      </c>
      <c r="E362" s="421">
        <v>42686</v>
      </c>
      <c r="F362" s="395" t="s">
        <v>283</v>
      </c>
      <c r="G362" s="396">
        <v>1617</v>
      </c>
      <c r="H362" s="397">
        <v>51654</v>
      </c>
      <c r="I362" s="397">
        <v>1909201</v>
      </c>
      <c r="J362" s="397"/>
      <c r="K362" s="397">
        <v>51</v>
      </c>
      <c r="L362" s="396">
        <v>4.6900000000000004</v>
      </c>
      <c r="M362" s="396">
        <v>401</v>
      </c>
      <c r="N362" s="399">
        <v>92.4</v>
      </c>
      <c r="O362" s="400">
        <v>103.3</v>
      </c>
      <c r="P362" s="400"/>
      <c r="Q362" s="400"/>
      <c r="R362" s="400"/>
      <c r="S362" s="400"/>
      <c r="T362" s="400"/>
      <c r="U362" s="400"/>
      <c r="V362" s="400"/>
      <c r="W362" s="400"/>
      <c r="X362" s="426">
        <v>860</v>
      </c>
      <c r="Y362" s="427">
        <v>760</v>
      </c>
      <c r="Z362" s="427">
        <v>925</v>
      </c>
      <c r="AA362" s="427">
        <v>53</v>
      </c>
      <c r="AB362" s="427">
        <v>0.36</v>
      </c>
      <c r="AC362" s="427">
        <v>1000</v>
      </c>
      <c r="AD362" s="402">
        <v>650</v>
      </c>
      <c r="AE362" s="402">
        <v>590</v>
      </c>
      <c r="AF362" s="402">
        <v>655</v>
      </c>
      <c r="AG362" s="402">
        <v>655</v>
      </c>
      <c r="AH362" s="402">
        <v>53</v>
      </c>
      <c r="AI362" s="459"/>
      <c r="AJ362" s="459"/>
      <c r="AK362" s="460"/>
      <c r="AL362" s="460"/>
      <c r="AM362" s="460"/>
      <c r="AN362" s="460"/>
      <c r="AO362" s="458"/>
      <c r="AP362" s="458"/>
    </row>
    <row r="363" spans="1:42" ht="15">
      <c r="A363" s="394" t="s">
        <v>821</v>
      </c>
      <c r="B363" s="401">
        <v>114.3</v>
      </c>
      <c r="C363" s="424">
        <v>6.88</v>
      </c>
      <c r="D363" s="394" t="s">
        <v>822</v>
      </c>
      <c r="E363" s="421">
        <v>42686</v>
      </c>
      <c r="F363" s="395" t="s">
        <v>283</v>
      </c>
      <c r="G363" s="396">
        <v>1615</v>
      </c>
      <c r="H363" s="397">
        <v>51653</v>
      </c>
      <c r="I363" s="397">
        <v>1909201</v>
      </c>
      <c r="J363" s="397"/>
      <c r="K363" s="397">
        <v>51</v>
      </c>
      <c r="L363" s="396">
        <v>4.67</v>
      </c>
      <c r="M363" s="396">
        <v>2</v>
      </c>
      <c r="N363" s="399">
        <v>100.4</v>
      </c>
      <c r="O363" s="400">
        <v>111.6</v>
      </c>
      <c r="P363" s="400"/>
      <c r="Q363" s="400"/>
      <c r="R363" s="400"/>
      <c r="S363" s="400"/>
      <c r="T363" s="400"/>
      <c r="U363" s="400"/>
      <c r="V363" s="400"/>
      <c r="W363" s="400"/>
      <c r="X363" s="426">
        <v>860</v>
      </c>
      <c r="Y363" s="427">
        <v>760</v>
      </c>
      <c r="Z363" s="427">
        <v>925</v>
      </c>
      <c r="AA363" s="427">
        <v>53</v>
      </c>
      <c r="AB363" s="427">
        <v>0.36</v>
      </c>
      <c r="AC363" s="427">
        <v>1000</v>
      </c>
      <c r="AD363" s="402">
        <v>650</v>
      </c>
      <c r="AE363" s="402">
        <v>590</v>
      </c>
      <c r="AF363" s="402">
        <v>655</v>
      </c>
      <c r="AG363" s="402">
        <v>655</v>
      </c>
      <c r="AH363" s="402">
        <v>53</v>
      </c>
      <c r="AI363" s="459"/>
      <c r="AJ363" s="459"/>
      <c r="AK363" s="460"/>
      <c r="AL363" s="460"/>
      <c r="AM363" s="460"/>
      <c r="AN363" s="460"/>
      <c r="AO363" s="458"/>
      <c r="AP363" s="458"/>
    </row>
    <row r="364" spans="1:42" ht="17.25" customHeight="1">
      <c r="A364" s="394" t="s">
        <v>821</v>
      </c>
      <c r="B364" s="401">
        <v>114.3</v>
      </c>
      <c r="C364" s="424">
        <v>6.88</v>
      </c>
      <c r="D364" s="394" t="s">
        <v>822</v>
      </c>
      <c r="E364" s="421">
        <v>42686</v>
      </c>
      <c r="F364" s="395" t="s">
        <v>283</v>
      </c>
      <c r="G364" s="396">
        <v>1618</v>
      </c>
      <c r="H364" s="397">
        <v>51654</v>
      </c>
      <c r="I364" s="397">
        <v>1909201</v>
      </c>
      <c r="J364" s="397"/>
      <c r="K364" s="397">
        <v>51</v>
      </c>
      <c r="L364" s="396">
        <v>4.6900000000000004</v>
      </c>
      <c r="M364" s="396">
        <v>419</v>
      </c>
      <c r="N364" s="399">
        <v>96.9</v>
      </c>
      <c r="O364" s="400">
        <v>107.8</v>
      </c>
      <c r="P364" s="400"/>
      <c r="Q364" s="400"/>
      <c r="R364" s="400"/>
      <c r="S364" s="400"/>
      <c r="T364" s="400"/>
      <c r="U364" s="400"/>
      <c r="V364" s="400"/>
      <c r="W364" s="400"/>
      <c r="X364" s="426">
        <v>860</v>
      </c>
      <c r="Y364" s="427">
        <v>760</v>
      </c>
      <c r="Z364" s="427">
        <v>925</v>
      </c>
      <c r="AA364" s="427">
        <v>53</v>
      </c>
      <c r="AB364" s="427">
        <v>0.36</v>
      </c>
      <c r="AC364" s="427">
        <v>1000</v>
      </c>
      <c r="AD364" s="402">
        <v>650</v>
      </c>
      <c r="AE364" s="402">
        <v>590</v>
      </c>
      <c r="AF364" s="402">
        <v>655</v>
      </c>
      <c r="AG364" s="402">
        <v>655</v>
      </c>
      <c r="AH364" s="402">
        <v>53</v>
      </c>
      <c r="AI364" s="459"/>
      <c r="AJ364" s="459"/>
      <c r="AK364" s="460"/>
      <c r="AL364" s="460"/>
      <c r="AM364" s="460"/>
      <c r="AN364" s="460"/>
      <c r="AO364" s="458"/>
      <c r="AP364" s="458"/>
    </row>
    <row r="365" spans="1:42" ht="15.75">
      <c r="A365" s="394" t="s">
        <v>821</v>
      </c>
      <c r="B365" s="401">
        <v>114.3</v>
      </c>
      <c r="C365" s="424">
        <v>6.88</v>
      </c>
      <c r="D365" s="394" t="s">
        <v>822</v>
      </c>
      <c r="E365" s="421">
        <v>42686</v>
      </c>
      <c r="F365" s="395" t="s">
        <v>283</v>
      </c>
      <c r="G365" s="396">
        <v>1619</v>
      </c>
      <c r="H365" s="397">
        <v>51662</v>
      </c>
      <c r="I365" s="397">
        <v>1909201</v>
      </c>
      <c r="J365" s="397"/>
      <c r="K365" s="463">
        <v>51</v>
      </c>
      <c r="L365" s="396">
        <v>3.97</v>
      </c>
      <c r="M365" s="396">
        <v>2</v>
      </c>
      <c r="N365" s="399">
        <v>93.2</v>
      </c>
      <c r="O365" s="400">
        <v>104.2</v>
      </c>
      <c r="P365" s="400"/>
      <c r="Q365" s="400"/>
      <c r="R365" s="400"/>
      <c r="S365" s="400"/>
      <c r="T365" s="400"/>
      <c r="U365" s="400"/>
      <c r="V365" s="400"/>
      <c r="W365" s="400"/>
      <c r="X365" s="426">
        <v>860</v>
      </c>
      <c r="Y365" s="427">
        <v>760</v>
      </c>
      <c r="Z365" s="427">
        <v>925</v>
      </c>
      <c r="AA365" s="427">
        <v>53</v>
      </c>
      <c r="AB365" s="427">
        <v>0.36</v>
      </c>
      <c r="AC365" s="427">
        <v>1000</v>
      </c>
      <c r="AD365" s="402">
        <v>650</v>
      </c>
      <c r="AE365" s="402">
        <v>590</v>
      </c>
      <c r="AF365" s="402">
        <v>655</v>
      </c>
      <c r="AG365" s="402">
        <v>655</v>
      </c>
      <c r="AH365" s="402">
        <v>53</v>
      </c>
      <c r="AI365" s="459"/>
      <c r="AJ365" s="459"/>
      <c r="AK365" s="460"/>
      <c r="AL365" s="460"/>
      <c r="AM365" s="460"/>
      <c r="AN365" s="460"/>
      <c r="AO365" s="458"/>
      <c r="AP365" s="458"/>
    </row>
    <row r="366" spans="1:42" ht="15.75">
      <c r="A366" s="394" t="s">
        <v>821</v>
      </c>
      <c r="B366" s="401">
        <v>114.3</v>
      </c>
      <c r="C366" s="424">
        <v>6.88</v>
      </c>
      <c r="D366" s="394" t="s">
        <v>822</v>
      </c>
      <c r="E366" s="421">
        <v>42686</v>
      </c>
      <c r="F366" s="395" t="s">
        <v>283</v>
      </c>
      <c r="G366" s="396">
        <v>1620</v>
      </c>
      <c r="H366" s="397">
        <v>60082</v>
      </c>
      <c r="I366" s="397">
        <v>1909201</v>
      </c>
      <c r="J366" s="397"/>
      <c r="K366" s="463"/>
      <c r="L366" s="396"/>
      <c r="M366" s="396">
        <v>4</v>
      </c>
      <c r="N366" s="399">
        <v>93.4</v>
      </c>
      <c r="O366" s="400">
        <v>107.3</v>
      </c>
      <c r="P366" s="400"/>
      <c r="Q366" s="400"/>
      <c r="R366" s="400"/>
      <c r="S366" s="400"/>
      <c r="T366" s="400"/>
      <c r="U366" s="400"/>
      <c r="V366" s="400"/>
      <c r="W366" s="400"/>
      <c r="X366" s="426">
        <v>860</v>
      </c>
      <c r="Y366" s="427">
        <v>760</v>
      </c>
      <c r="Z366" s="427">
        <v>925</v>
      </c>
      <c r="AA366" s="427">
        <v>53</v>
      </c>
      <c r="AB366" s="427">
        <v>0.36</v>
      </c>
      <c r="AC366" s="427">
        <v>1000</v>
      </c>
      <c r="AD366" s="402">
        <v>650</v>
      </c>
      <c r="AE366" s="402">
        <v>590</v>
      </c>
      <c r="AF366" s="402">
        <v>655</v>
      </c>
      <c r="AG366" s="402">
        <v>655</v>
      </c>
      <c r="AH366" s="402">
        <v>53</v>
      </c>
      <c r="AI366" s="459"/>
      <c r="AJ366" s="459"/>
      <c r="AK366" s="460"/>
      <c r="AL366" s="460"/>
      <c r="AM366" s="460"/>
      <c r="AN366" s="460"/>
      <c r="AO366" s="458"/>
      <c r="AP366" s="458"/>
    </row>
    <row r="367" spans="1:42" ht="15.75">
      <c r="A367" s="394" t="s">
        <v>821</v>
      </c>
      <c r="B367" s="401">
        <v>114.3</v>
      </c>
      <c r="C367" s="424">
        <v>6.88</v>
      </c>
      <c r="D367" s="394" t="s">
        <v>822</v>
      </c>
      <c r="E367" s="421">
        <v>42686</v>
      </c>
      <c r="F367" s="395" t="s">
        <v>283</v>
      </c>
      <c r="G367" s="396">
        <v>1621</v>
      </c>
      <c r="H367" s="464">
        <v>60084</v>
      </c>
      <c r="I367" s="397">
        <v>1909201</v>
      </c>
      <c r="J367" s="397"/>
      <c r="K367" s="463"/>
      <c r="L367" s="396"/>
      <c r="M367" s="396">
        <v>5</v>
      </c>
      <c r="N367" s="399">
        <v>94.2</v>
      </c>
      <c r="O367" s="400">
        <v>107.3</v>
      </c>
      <c r="P367" s="400"/>
      <c r="Q367" s="400"/>
      <c r="R367" s="400"/>
      <c r="S367" s="400"/>
      <c r="T367" s="400"/>
      <c r="U367" s="400"/>
      <c r="V367" s="400"/>
      <c r="W367" s="400"/>
      <c r="X367" s="426">
        <v>860</v>
      </c>
      <c r="Y367" s="427">
        <v>760</v>
      </c>
      <c r="Z367" s="427">
        <v>925</v>
      </c>
      <c r="AA367" s="427">
        <v>53</v>
      </c>
      <c r="AB367" s="427">
        <v>0.36</v>
      </c>
      <c r="AC367" s="427">
        <v>1000</v>
      </c>
      <c r="AD367" s="402">
        <v>650</v>
      </c>
      <c r="AE367" s="402">
        <v>590</v>
      </c>
      <c r="AF367" s="402">
        <v>655</v>
      </c>
      <c r="AG367" s="402">
        <v>655</v>
      </c>
      <c r="AH367" s="402">
        <v>53</v>
      </c>
      <c r="AI367" s="459"/>
      <c r="AJ367" s="459"/>
      <c r="AK367" s="460"/>
      <c r="AL367" s="460"/>
      <c r="AM367" s="460"/>
      <c r="AN367" s="460"/>
      <c r="AO367" s="458"/>
      <c r="AP367" s="458"/>
    </row>
    <row r="368" spans="1:42" ht="15.75">
      <c r="A368" s="394" t="s">
        <v>821</v>
      </c>
      <c r="B368" s="401">
        <v>114.3</v>
      </c>
      <c r="C368" s="424">
        <v>6.88</v>
      </c>
      <c r="D368" s="394" t="s">
        <v>822</v>
      </c>
      <c r="E368" s="421">
        <v>42687</v>
      </c>
      <c r="F368" s="395" t="s">
        <v>283</v>
      </c>
      <c r="G368" s="463">
        <v>1622</v>
      </c>
      <c r="H368" s="464">
        <v>60083</v>
      </c>
      <c r="I368" s="397">
        <v>1909201</v>
      </c>
      <c r="J368" s="397"/>
      <c r="K368" s="463"/>
      <c r="L368" s="396"/>
      <c r="M368" s="396">
        <v>1</v>
      </c>
      <c r="N368" s="399">
        <v>95.5</v>
      </c>
      <c r="O368" s="400">
        <v>109.3</v>
      </c>
      <c r="P368" s="400"/>
      <c r="Q368" s="400"/>
      <c r="R368" s="400"/>
      <c r="S368" s="400"/>
      <c r="T368" s="400"/>
      <c r="U368" s="400"/>
      <c r="V368" s="400"/>
      <c r="W368" s="400"/>
      <c r="X368" s="426">
        <v>860</v>
      </c>
      <c r="Y368" s="427">
        <v>760</v>
      </c>
      <c r="Z368" s="427">
        <v>925</v>
      </c>
      <c r="AA368" s="427">
        <v>53</v>
      </c>
      <c r="AB368" s="427">
        <v>0.36</v>
      </c>
      <c r="AC368" s="427">
        <v>1000</v>
      </c>
      <c r="AD368" s="402">
        <v>650</v>
      </c>
      <c r="AE368" s="402">
        <v>590</v>
      </c>
      <c r="AF368" s="402">
        <v>655</v>
      </c>
      <c r="AG368" s="402">
        <v>655</v>
      </c>
      <c r="AH368" s="402">
        <v>53</v>
      </c>
      <c r="AI368" s="459"/>
      <c r="AJ368" s="459"/>
      <c r="AK368" s="460"/>
      <c r="AL368" s="460"/>
      <c r="AM368" s="460"/>
      <c r="AN368" s="460"/>
      <c r="AO368" s="458"/>
      <c r="AP368" s="458"/>
    </row>
    <row r="369" spans="1:42" ht="15">
      <c r="A369" s="394" t="s">
        <v>821</v>
      </c>
      <c r="B369" s="401">
        <v>114.3</v>
      </c>
      <c r="C369" s="424">
        <v>6.88</v>
      </c>
      <c r="D369" s="394" t="s">
        <v>822</v>
      </c>
      <c r="E369" s="421">
        <v>42700</v>
      </c>
      <c r="F369" s="395" t="s">
        <v>283</v>
      </c>
      <c r="G369" s="396">
        <v>1725</v>
      </c>
      <c r="H369" s="397">
        <v>51730</v>
      </c>
      <c r="I369" s="397">
        <v>1923204</v>
      </c>
      <c r="J369" s="397"/>
      <c r="K369" s="397">
        <v>50</v>
      </c>
      <c r="L369" s="398">
        <v>3.5</v>
      </c>
      <c r="M369" s="396">
        <v>20</v>
      </c>
      <c r="N369" s="399">
        <v>92.5</v>
      </c>
      <c r="O369" s="400">
        <v>112.7</v>
      </c>
      <c r="P369" s="400"/>
      <c r="Q369" s="400"/>
      <c r="R369" s="400"/>
      <c r="S369" s="400"/>
      <c r="T369" s="400"/>
      <c r="U369" s="400"/>
      <c r="V369" s="400"/>
      <c r="W369" s="400"/>
      <c r="X369" s="426">
        <v>860</v>
      </c>
      <c r="Y369" s="427">
        <v>760</v>
      </c>
      <c r="Z369" s="427">
        <v>925</v>
      </c>
      <c r="AA369" s="427">
        <v>53</v>
      </c>
      <c r="AB369" s="427">
        <v>0.36</v>
      </c>
      <c r="AC369" s="427">
        <v>1000</v>
      </c>
      <c r="AD369" s="402">
        <v>650</v>
      </c>
      <c r="AE369" s="402">
        <v>590</v>
      </c>
      <c r="AF369" s="402">
        <v>650</v>
      </c>
      <c r="AG369" s="402">
        <v>650</v>
      </c>
      <c r="AH369" s="402">
        <v>53</v>
      </c>
      <c r="AI369" s="459"/>
      <c r="AJ369" s="459"/>
      <c r="AK369" s="460"/>
      <c r="AL369" s="460"/>
      <c r="AM369" s="460"/>
      <c r="AN369" s="460"/>
      <c r="AO369" s="458"/>
      <c r="AP369" s="458"/>
    </row>
    <row r="370" spans="1:42" ht="15">
      <c r="A370" s="394" t="s">
        <v>821</v>
      </c>
      <c r="B370" s="401">
        <v>114.3</v>
      </c>
      <c r="C370" s="424">
        <v>6.88</v>
      </c>
      <c r="D370" s="394" t="s">
        <v>822</v>
      </c>
      <c r="E370" s="421">
        <v>42700</v>
      </c>
      <c r="F370" s="395" t="s">
        <v>283</v>
      </c>
      <c r="G370" s="396">
        <v>1726</v>
      </c>
      <c r="H370" s="397">
        <v>51729</v>
      </c>
      <c r="I370" s="397">
        <v>1923204</v>
      </c>
      <c r="J370" s="397"/>
      <c r="K370" s="397">
        <v>51</v>
      </c>
      <c r="L370" s="396">
        <v>3.44</v>
      </c>
      <c r="M370" s="396">
        <v>1</v>
      </c>
      <c r="N370" s="399">
        <v>95.8</v>
      </c>
      <c r="O370" s="400">
        <v>108.5</v>
      </c>
      <c r="P370" s="400"/>
      <c r="Q370" s="400"/>
      <c r="R370" s="400"/>
      <c r="S370" s="400"/>
      <c r="T370" s="400"/>
      <c r="U370" s="400"/>
      <c r="V370" s="400"/>
      <c r="W370" s="400"/>
      <c r="X370" s="426">
        <v>880</v>
      </c>
      <c r="Y370" s="427">
        <v>780</v>
      </c>
      <c r="Z370" s="427">
        <v>930</v>
      </c>
      <c r="AA370" s="427">
        <v>53</v>
      </c>
      <c r="AB370" s="428">
        <v>0.33</v>
      </c>
      <c r="AC370" s="427">
        <v>1100</v>
      </c>
      <c r="AD370" s="402">
        <v>650</v>
      </c>
      <c r="AE370" s="402">
        <v>590</v>
      </c>
      <c r="AF370" s="402">
        <v>650</v>
      </c>
      <c r="AG370" s="402">
        <v>650</v>
      </c>
      <c r="AH370" s="402">
        <v>53</v>
      </c>
      <c r="AI370" s="459"/>
      <c r="AJ370" s="459"/>
      <c r="AK370" s="460"/>
      <c r="AL370" s="460"/>
      <c r="AM370" s="460"/>
      <c r="AN370" s="460"/>
      <c r="AO370" s="458"/>
      <c r="AP370" s="458"/>
    </row>
    <row r="371" spans="1:42" ht="15">
      <c r="A371" s="394" t="s">
        <v>821</v>
      </c>
      <c r="B371" s="401">
        <v>114.3</v>
      </c>
      <c r="C371" s="424">
        <v>6.88</v>
      </c>
      <c r="D371" s="394" t="s">
        <v>822</v>
      </c>
      <c r="E371" s="421">
        <v>42700</v>
      </c>
      <c r="F371" s="395" t="s">
        <v>283</v>
      </c>
      <c r="G371" s="396">
        <v>1727</v>
      </c>
      <c r="H371" s="397">
        <v>51729</v>
      </c>
      <c r="I371" s="397">
        <v>1923204</v>
      </c>
      <c r="J371" s="397"/>
      <c r="K371" s="397">
        <v>51</v>
      </c>
      <c r="L371" s="396">
        <v>3.44</v>
      </c>
      <c r="M371" s="396">
        <v>402</v>
      </c>
      <c r="N371" s="399">
        <v>95.4</v>
      </c>
      <c r="O371" s="400">
        <v>108.5</v>
      </c>
      <c r="P371" s="400"/>
      <c r="Q371" s="400"/>
      <c r="R371" s="400"/>
      <c r="S371" s="400"/>
      <c r="T371" s="400"/>
      <c r="U371" s="400"/>
      <c r="V371" s="400"/>
      <c r="W371" s="400"/>
      <c r="X371" s="426">
        <v>880</v>
      </c>
      <c r="Y371" s="427">
        <v>780</v>
      </c>
      <c r="Z371" s="427">
        <v>930</v>
      </c>
      <c r="AA371" s="427">
        <v>53</v>
      </c>
      <c r="AB371" s="428">
        <v>0.33</v>
      </c>
      <c r="AC371" s="427">
        <v>1200</v>
      </c>
      <c r="AD371" s="402">
        <v>650</v>
      </c>
      <c r="AE371" s="402">
        <v>590</v>
      </c>
      <c r="AF371" s="402">
        <v>650</v>
      </c>
      <c r="AG371" s="402">
        <v>650</v>
      </c>
      <c r="AH371" s="402">
        <v>53</v>
      </c>
      <c r="AI371" s="459"/>
      <c r="AJ371" s="459"/>
      <c r="AK371" s="460"/>
      <c r="AL371" s="460"/>
      <c r="AM371" s="460"/>
      <c r="AN371" s="460"/>
      <c r="AO371" s="458"/>
      <c r="AP371" s="458"/>
    </row>
    <row r="372" spans="1:42" ht="15">
      <c r="A372" s="394" t="s">
        <v>821</v>
      </c>
      <c r="B372" s="401">
        <v>114.3</v>
      </c>
      <c r="C372" s="424">
        <v>6.88</v>
      </c>
      <c r="D372" s="394" t="s">
        <v>822</v>
      </c>
      <c r="E372" s="421">
        <v>42700</v>
      </c>
      <c r="F372" s="395" t="s">
        <v>283</v>
      </c>
      <c r="G372" s="396">
        <v>1728</v>
      </c>
      <c r="H372" s="397">
        <v>51727</v>
      </c>
      <c r="I372" s="397">
        <v>1923204</v>
      </c>
      <c r="J372" s="397"/>
      <c r="K372" s="397">
        <v>52</v>
      </c>
      <c r="L372" s="396">
        <v>3.61</v>
      </c>
      <c r="M372" s="396">
        <v>5</v>
      </c>
      <c r="N372" s="399">
        <v>96.3</v>
      </c>
      <c r="O372" s="400">
        <v>108.1</v>
      </c>
      <c r="P372" s="400"/>
      <c r="Q372" s="400"/>
      <c r="R372" s="400"/>
      <c r="S372" s="400"/>
      <c r="T372" s="400"/>
      <c r="U372" s="400"/>
      <c r="V372" s="400"/>
      <c r="W372" s="400"/>
      <c r="X372" s="426">
        <v>880</v>
      </c>
      <c r="Y372" s="427">
        <v>780</v>
      </c>
      <c r="Z372" s="427">
        <v>930</v>
      </c>
      <c r="AA372" s="427">
        <v>53</v>
      </c>
      <c r="AB372" s="428">
        <v>0.33</v>
      </c>
      <c r="AC372" s="427">
        <v>1200</v>
      </c>
      <c r="AD372" s="402">
        <v>650</v>
      </c>
      <c r="AE372" s="402">
        <v>590</v>
      </c>
      <c r="AF372" s="402">
        <v>650</v>
      </c>
      <c r="AG372" s="402">
        <v>650</v>
      </c>
      <c r="AH372" s="402">
        <v>53</v>
      </c>
      <c r="AI372" s="459"/>
      <c r="AJ372" s="459"/>
      <c r="AK372" s="460"/>
      <c r="AL372" s="460"/>
      <c r="AM372" s="460"/>
      <c r="AN372" s="460"/>
      <c r="AO372" s="458"/>
      <c r="AP372" s="458"/>
    </row>
    <row r="373" spans="1:42" ht="15">
      <c r="A373" s="394" t="s">
        <v>821</v>
      </c>
      <c r="B373" s="401">
        <v>114.3</v>
      </c>
      <c r="C373" s="424">
        <v>6.88</v>
      </c>
      <c r="D373" s="394" t="s">
        <v>822</v>
      </c>
      <c r="E373" s="421">
        <v>42702</v>
      </c>
      <c r="F373" s="395" t="s">
        <v>283</v>
      </c>
      <c r="G373" s="396">
        <v>1729</v>
      </c>
      <c r="H373" s="397">
        <v>51727</v>
      </c>
      <c r="I373" s="397">
        <v>1923204</v>
      </c>
      <c r="J373" s="397"/>
      <c r="K373" s="397">
        <v>52</v>
      </c>
      <c r="L373" s="396">
        <v>3.61</v>
      </c>
      <c r="M373" s="396">
        <v>401</v>
      </c>
      <c r="N373" s="399">
        <v>98.4</v>
      </c>
      <c r="O373" s="400">
        <v>113.4</v>
      </c>
      <c r="P373" s="400"/>
      <c r="Q373" s="400"/>
      <c r="R373" s="400"/>
      <c r="S373" s="400"/>
      <c r="T373" s="400"/>
      <c r="U373" s="400"/>
      <c r="V373" s="400"/>
      <c r="W373" s="400"/>
      <c r="X373" s="426">
        <v>880</v>
      </c>
      <c r="Y373" s="427">
        <v>780</v>
      </c>
      <c r="Z373" s="427">
        <v>930</v>
      </c>
      <c r="AA373" s="427">
        <v>53</v>
      </c>
      <c r="AB373" s="428">
        <v>0.33</v>
      </c>
      <c r="AC373" s="427">
        <v>1200</v>
      </c>
      <c r="AD373" s="402">
        <v>645</v>
      </c>
      <c r="AE373" s="402">
        <v>585</v>
      </c>
      <c r="AF373" s="402">
        <v>645</v>
      </c>
      <c r="AG373" s="402">
        <v>645</v>
      </c>
      <c r="AH373" s="402">
        <v>53</v>
      </c>
      <c r="AI373" s="459"/>
      <c r="AJ373" s="459"/>
      <c r="AK373" s="460"/>
      <c r="AL373" s="460"/>
      <c r="AM373" s="460"/>
      <c r="AN373" s="460"/>
      <c r="AO373" s="458"/>
      <c r="AP373" s="458"/>
    </row>
    <row r="374" spans="1:42" ht="13.5" customHeight="1">
      <c r="A374" s="394" t="s">
        <v>821</v>
      </c>
      <c r="B374" s="401">
        <v>114.3</v>
      </c>
      <c r="C374" s="424">
        <v>6.88</v>
      </c>
      <c r="D374" s="394" t="s">
        <v>822</v>
      </c>
      <c r="E374" s="421">
        <v>42702</v>
      </c>
      <c r="F374" s="395" t="s">
        <v>283</v>
      </c>
      <c r="G374" s="396">
        <v>1730</v>
      </c>
      <c r="H374" s="397">
        <v>51727</v>
      </c>
      <c r="I374" s="397">
        <v>1923204</v>
      </c>
      <c r="J374" s="397"/>
      <c r="K374" s="397">
        <v>52</v>
      </c>
      <c r="L374" s="396">
        <v>3.61</v>
      </c>
      <c r="M374" s="396">
        <v>805</v>
      </c>
      <c r="N374" s="399">
        <v>98.2</v>
      </c>
      <c r="O374" s="400">
        <v>110.6</v>
      </c>
      <c r="P374" s="400"/>
      <c r="Q374" s="400"/>
      <c r="R374" s="400"/>
      <c r="S374" s="400"/>
      <c r="T374" s="400"/>
      <c r="U374" s="400"/>
      <c r="V374" s="400"/>
      <c r="W374" s="400"/>
      <c r="X374" s="426">
        <v>880</v>
      </c>
      <c r="Y374" s="427">
        <v>780</v>
      </c>
      <c r="Z374" s="427">
        <v>930</v>
      </c>
      <c r="AA374" s="427">
        <v>53</v>
      </c>
      <c r="AB374" s="428">
        <v>0.33</v>
      </c>
      <c r="AC374" s="427">
        <v>1200</v>
      </c>
      <c r="AD374" s="402">
        <v>645</v>
      </c>
      <c r="AE374" s="402">
        <v>585</v>
      </c>
      <c r="AF374" s="402">
        <v>645</v>
      </c>
      <c r="AG374" s="402">
        <v>645</v>
      </c>
      <c r="AH374" s="402">
        <v>53</v>
      </c>
      <c r="AI374" s="459"/>
      <c r="AJ374" s="459"/>
      <c r="AK374" s="460"/>
      <c r="AL374" s="460"/>
      <c r="AM374" s="460"/>
      <c r="AN374" s="460"/>
      <c r="AO374" s="458"/>
      <c r="AP374" s="458"/>
    </row>
    <row r="375" spans="1:42" ht="15">
      <c r="A375" s="394" t="s">
        <v>821</v>
      </c>
      <c r="B375" s="401">
        <v>114.3</v>
      </c>
      <c r="C375" s="424">
        <v>6.88</v>
      </c>
      <c r="D375" s="394" t="s">
        <v>822</v>
      </c>
      <c r="E375" s="421">
        <v>42702</v>
      </c>
      <c r="F375" s="395" t="s">
        <v>283</v>
      </c>
      <c r="G375" s="396">
        <v>1731</v>
      </c>
      <c r="H375" s="397">
        <v>51728</v>
      </c>
      <c r="I375" s="397">
        <v>1923204</v>
      </c>
      <c r="J375" s="397"/>
      <c r="K375" s="397">
        <v>51</v>
      </c>
      <c r="L375" s="396">
        <v>3.67</v>
      </c>
      <c r="M375" s="396">
        <v>10</v>
      </c>
      <c r="N375" s="399">
        <v>102.2</v>
      </c>
      <c r="O375" s="400">
        <v>114.1</v>
      </c>
      <c r="P375" s="400"/>
      <c r="Q375" s="400"/>
      <c r="R375" s="400"/>
      <c r="S375" s="400"/>
      <c r="T375" s="400"/>
      <c r="U375" s="400"/>
      <c r="V375" s="400"/>
      <c r="W375" s="400"/>
      <c r="X375" s="426">
        <v>880</v>
      </c>
      <c r="Y375" s="427">
        <v>780</v>
      </c>
      <c r="Z375" s="427">
        <v>930</v>
      </c>
      <c r="AA375" s="427">
        <v>53</v>
      </c>
      <c r="AB375" s="428">
        <v>0.33</v>
      </c>
      <c r="AC375" s="427">
        <v>1200</v>
      </c>
      <c r="AD375" s="402">
        <v>645</v>
      </c>
      <c r="AE375" s="402">
        <v>585</v>
      </c>
      <c r="AF375" s="402">
        <v>645</v>
      </c>
      <c r="AG375" s="402">
        <v>645</v>
      </c>
      <c r="AH375" s="402">
        <v>53</v>
      </c>
      <c r="AI375" s="459"/>
      <c r="AJ375" s="459"/>
      <c r="AK375" s="460"/>
      <c r="AL375" s="460"/>
      <c r="AM375" s="460"/>
      <c r="AN375" s="460"/>
      <c r="AO375" s="458"/>
      <c r="AP375" s="458"/>
    </row>
    <row r="376" spans="1:42" ht="15">
      <c r="A376" s="394" t="s">
        <v>821</v>
      </c>
      <c r="B376" s="401">
        <v>114.3</v>
      </c>
      <c r="C376" s="424">
        <v>6.88</v>
      </c>
      <c r="D376" s="394" t="s">
        <v>822</v>
      </c>
      <c r="E376" s="421">
        <v>42702</v>
      </c>
      <c r="F376" s="395" t="s">
        <v>283</v>
      </c>
      <c r="G376" s="396">
        <v>1732</v>
      </c>
      <c r="H376" s="397">
        <v>51728</v>
      </c>
      <c r="I376" s="397">
        <v>1923204</v>
      </c>
      <c r="J376" s="397"/>
      <c r="K376" s="397">
        <v>51</v>
      </c>
      <c r="L376" s="396">
        <v>3.67</v>
      </c>
      <c r="M376" s="396">
        <v>406</v>
      </c>
      <c r="N376" s="399">
        <v>97.5</v>
      </c>
      <c r="O376" s="400">
        <v>114</v>
      </c>
      <c r="P376" s="400"/>
      <c r="Q376" s="400"/>
      <c r="R376" s="400"/>
      <c r="S376" s="400"/>
      <c r="T376" s="400"/>
      <c r="U376" s="400"/>
      <c r="V376" s="400"/>
      <c r="W376" s="400"/>
      <c r="X376" s="426">
        <v>880</v>
      </c>
      <c r="Y376" s="427">
        <v>780</v>
      </c>
      <c r="Z376" s="427">
        <v>930</v>
      </c>
      <c r="AA376" s="427">
        <v>53</v>
      </c>
      <c r="AB376" s="428">
        <v>0.33</v>
      </c>
      <c r="AC376" s="427">
        <v>1200</v>
      </c>
      <c r="AD376" s="402">
        <v>645</v>
      </c>
      <c r="AE376" s="402">
        <v>585</v>
      </c>
      <c r="AF376" s="402">
        <v>645</v>
      </c>
      <c r="AG376" s="402">
        <v>645</v>
      </c>
      <c r="AH376" s="402">
        <v>53</v>
      </c>
      <c r="AI376" s="459"/>
      <c r="AJ376" s="459"/>
      <c r="AK376" s="460"/>
      <c r="AL376" s="460"/>
      <c r="AM376" s="460"/>
      <c r="AN376" s="460"/>
      <c r="AO376" s="458"/>
      <c r="AP376" s="458"/>
    </row>
    <row r="377" spans="1:42" ht="15">
      <c r="A377" s="394" t="s">
        <v>821</v>
      </c>
      <c r="B377" s="401">
        <v>114.3</v>
      </c>
      <c r="C377" s="424">
        <v>6.88</v>
      </c>
      <c r="D377" s="394" t="s">
        <v>822</v>
      </c>
      <c r="E377" s="421">
        <v>42702</v>
      </c>
      <c r="F377" s="395" t="s">
        <v>283</v>
      </c>
      <c r="G377" s="396">
        <v>1733</v>
      </c>
      <c r="H377" s="397">
        <v>51728</v>
      </c>
      <c r="I377" s="397">
        <v>1923204</v>
      </c>
      <c r="J377" s="397"/>
      <c r="K377" s="397">
        <v>51</v>
      </c>
      <c r="L377" s="396">
        <v>3.67</v>
      </c>
      <c r="M377" s="396">
        <v>801</v>
      </c>
      <c r="N377" s="399">
        <v>95.3</v>
      </c>
      <c r="O377" s="400">
        <v>113.4</v>
      </c>
      <c r="P377" s="400"/>
      <c r="Q377" s="400"/>
      <c r="R377" s="400"/>
      <c r="S377" s="400"/>
      <c r="T377" s="400"/>
      <c r="U377" s="400"/>
      <c r="V377" s="400"/>
      <c r="W377" s="400"/>
      <c r="X377" s="426">
        <v>880</v>
      </c>
      <c r="Y377" s="427">
        <v>780</v>
      </c>
      <c r="Z377" s="427">
        <v>930</v>
      </c>
      <c r="AA377" s="427">
        <v>53</v>
      </c>
      <c r="AB377" s="428">
        <v>0.33</v>
      </c>
      <c r="AC377" s="427">
        <v>1200</v>
      </c>
      <c r="AD377" s="402">
        <v>645</v>
      </c>
      <c r="AE377" s="402">
        <v>585</v>
      </c>
      <c r="AF377" s="402">
        <v>645</v>
      </c>
      <c r="AG377" s="402">
        <v>645</v>
      </c>
      <c r="AH377" s="402">
        <v>53</v>
      </c>
      <c r="AI377" s="459"/>
      <c r="AJ377" s="459"/>
      <c r="AK377" s="460"/>
      <c r="AL377" s="460"/>
      <c r="AM377" s="460"/>
      <c r="AN377" s="460"/>
      <c r="AO377" s="458"/>
      <c r="AP377" s="458"/>
    </row>
    <row r="378" spans="1:42" ht="15">
      <c r="A378" s="394" t="s">
        <v>821</v>
      </c>
      <c r="B378" s="401">
        <v>114.3</v>
      </c>
      <c r="C378" s="424">
        <v>6.88</v>
      </c>
      <c r="D378" s="394" t="s">
        <v>822</v>
      </c>
      <c r="E378" s="421">
        <v>42703</v>
      </c>
      <c r="F378" s="395" t="s">
        <v>283</v>
      </c>
      <c r="G378" s="396">
        <v>1734</v>
      </c>
      <c r="H378" s="397">
        <v>51732</v>
      </c>
      <c r="I378" s="397">
        <v>1923204</v>
      </c>
      <c r="J378" s="397"/>
      <c r="K378" s="397">
        <v>50</v>
      </c>
      <c r="L378" s="398">
        <v>3.8</v>
      </c>
      <c r="M378" s="396">
        <v>1</v>
      </c>
      <c r="N378" s="399">
        <v>104.9</v>
      </c>
      <c r="O378" s="400">
        <v>115.3</v>
      </c>
      <c r="P378" s="400"/>
      <c r="Q378" s="400"/>
      <c r="R378" s="400"/>
      <c r="S378" s="400"/>
      <c r="T378" s="400"/>
      <c r="U378" s="400"/>
      <c r="V378" s="400"/>
      <c r="W378" s="400"/>
      <c r="X378" s="426">
        <v>880</v>
      </c>
      <c r="Y378" s="427">
        <v>780</v>
      </c>
      <c r="Z378" s="427">
        <v>930</v>
      </c>
      <c r="AA378" s="427">
        <v>53</v>
      </c>
      <c r="AB378" s="428">
        <v>0.33</v>
      </c>
      <c r="AC378" s="427">
        <v>1200</v>
      </c>
      <c r="AD378" s="402">
        <v>645</v>
      </c>
      <c r="AE378" s="402">
        <v>585</v>
      </c>
      <c r="AF378" s="402">
        <v>645</v>
      </c>
      <c r="AG378" s="402">
        <v>645</v>
      </c>
      <c r="AH378" s="402">
        <v>53</v>
      </c>
      <c r="AI378" s="459"/>
      <c r="AJ378" s="459"/>
      <c r="AK378" s="460"/>
      <c r="AL378" s="460"/>
      <c r="AM378" s="460"/>
      <c r="AN378" s="460"/>
      <c r="AO378" s="458"/>
      <c r="AP378" s="458"/>
    </row>
    <row r="379" spans="1:42" ht="15">
      <c r="A379" s="394" t="s">
        <v>821</v>
      </c>
      <c r="B379" s="401">
        <v>114.3</v>
      </c>
      <c r="C379" s="424">
        <v>6.88</v>
      </c>
      <c r="D379" s="394" t="s">
        <v>822</v>
      </c>
      <c r="E379" s="421">
        <v>42703</v>
      </c>
      <c r="F379" s="395" t="s">
        <v>283</v>
      </c>
      <c r="G379" s="396">
        <v>1735</v>
      </c>
      <c r="H379" s="397">
        <v>51732</v>
      </c>
      <c r="I379" s="397">
        <v>1923204</v>
      </c>
      <c r="J379" s="397"/>
      <c r="K379" s="397">
        <v>50</v>
      </c>
      <c r="L379" s="398">
        <v>3.8</v>
      </c>
      <c r="M379" s="396">
        <v>401</v>
      </c>
      <c r="N379" s="399">
        <v>103</v>
      </c>
      <c r="O379" s="400">
        <v>113.7</v>
      </c>
      <c r="P379" s="400"/>
      <c r="Q379" s="400"/>
      <c r="R379" s="400"/>
      <c r="S379" s="400"/>
      <c r="T379" s="400"/>
      <c r="U379" s="400"/>
      <c r="V379" s="400"/>
      <c r="W379" s="400"/>
      <c r="X379" s="426">
        <v>880</v>
      </c>
      <c r="Y379" s="427">
        <v>780</v>
      </c>
      <c r="Z379" s="427">
        <v>930</v>
      </c>
      <c r="AA379" s="427">
        <v>53</v>
      </c>
      <c r="AB379" s="428">
        <v>0.33</v>
      </c>
      <c r="AC379" s="427">
        <v>1200</v>
      </c>
      <c r="AD379" s="402">
        <v>645</v>
      </c>
      <c r="AE379" s="402">
        <v>585</v>
      </c>
      <c r="AF379" s="402">
        <v>645</v>
      </c>
      <c r="AG379" s="402">
        <v>645</v>
      </c>
      <c r="AH379" s="402">
        <v>53</v>
      </c>
      <c r="AI379" s="459"/>
      <c r="AJ379" s="459"/>
      <c r="AK379" s="460"/>
      <c r="AL379" s="460"/>
      <c r="AM379" s="460"/>
      <c r="AN379" s="460"/>
      <c r="AO379" s="458"/>
      <c r="AP379" s="458"/>
    </row>
    <row r="380" spans="1:42" ht="15">
      <c r="A380" s="394" t="s">
        <v>821</v>
      </c>
      <c r="B380" s="401">
        <v>114.3</v>
      </c>
      <c r="C380" s="424">
        <v>6.88</v>
      </c>
      <c r="D380" s="394" t="s">
        <v>822</v>
      </c>
      <c r="E380" s="421">
        <v>42703</v>
      </c>
      <c r="F380" s="395" t="s">
        <v>283</v>
      </c>
      <c r="G380" s="396">
        <v>1736</v>
      </c>
      <c r="H380" s="397">
        <v>51731</v>
      </c>
      <c r="I380" s="397">
        <v>1923204</v>
      </c>
      <c r="J380" s="397"/>
      <c r="K380" s="397">
        <v>50</v>
      </c>
      <c r="L380" s="398">
        <v>3.7</v>
      </c>
      <c r="M380" s="396">
        <v>4</v>
      </c>
      <c r="N380" s="399">
        <v>97.6</v>
      </c>
      <c r="O380" s="400">
        <v>112.7</v>
      </c>
      <c r="P380" s="400"/>
      <c r="Q380" s="400"/>
      <c r="R380" s="400"/>
      <c r="S380" s="400"/>
      <c r="T380" s="400"/>
      <c r="U380" s="400"/>
      <c r="V380" s="400"/>
      <c r="W380" s="400"/>
      <c r="X380" s="426">
        <v>880</v>
      </c>
      <c r="Y380" s="427">
        <v>780</v>
      </c>
      <c r="Z380" s="427">
        <v>930</v>
      </c>
      <c r="AA380" s="427">
        <v>53</v>
      </c>
      <c r="AB380" s="428">
        <v>0.33</v>
      </c>
      <c r="AC380" s="427">
        <v>1200</v>
      </c>
      <c r="AD380" s="402">
        <v>645</v>
      </c>
      <c r="AE380" s="402">
        <v>585</v>
      </c>
      <c r="AF380" s="402">
        <v>645</v>
      </c>
      <c r="AG380" s="402">
        <v>645</v>
      </c>
      <c r="AH380" s="402">
        <v>53</v>
      </c>
      <c r="AI380" s="459"/>
      <c r="AJ380" s="459"/>
      <c r="AK380" s="460"/>
      <c r="AL380" s="460"/>
      <c r="AM380" s="460"/>
      <c r="AN380" s="460"/>
      <c r="AO380" s="458"/>
      <c r="AP380" s="458"/>
    </row>
    <row r="381" spans="1:42" ht="15">
      <c r="A381" s="394" t="s">
        <v>821</v>
      </c>
      <c r="B381" s="401">
        <v>114.3</v>
      </c>
      <c r="C381" s="424">
        <v>6.88</v>
      </c>
      <c r="D381" s="394" t="s">
        <v>822</v>
      </c>
      <c r="E381" s="421">
        <v>42703</v>
      </c>
      <c r="F381" s="395" t="s">
        <v>283</v>
      </c>
      <c r="G381" s="396">
        <v>1737</v>
      </c>
      <c r="H381" s="397">
        <v>51731</v>
      </c>
      <c r="I381" s="397">
        <v>1923204</v>
      </c>
      <c r="J381" s="397"/>
      <c r="K381" s="397">
        <v>50</v>
      </c>
      <c r="L381" s="398">
        <v>3.7</v>
      </c>
      <c r="M381" s="396">
        <v>401</v>
      </c>
      <c r="N381" s="399">
        <v>97.9</v>
      </c>
      <c r="O381" s="400">
        <v>112.4</v>
      </c>
      <c r="P381" s="400"/>
      <c r="Q381" s="400"/>
      <c r="R381" s="400"/>
      <c r="S381" s="400"/>
      <c r="T381" s="400"/>
      <c r="U381" s="400"/>
      <c r="V381" s="400"/>
      <c r="W381" s="400"/>
      <c r="X381" s="426">
        <v>880</v>
      </c>
      <c r="Y381" s="427">
        <v>780</v>
      </c>
      <c r="Z381" s="427">
        <v>930</v>
      </c>
      <c r="AA381" s="427">
        <v>53</v>
      </c>
      <c r="AB381" s="428">
        <v>0.33</v>
      </c>
      <c r="AC381" s="427">
        <v>1200</v>
      </c>
      <c r="AD381" s="402">
        <v>645</v>
      </c>
      <c r="AE381" s="402">
        <v>585</v>
      </c>
      <c r="AF381" s="402">
        <v>645</v>
      </c>
      <c r="AG381" s="402">
        <v>645</v>
      </c>
      <c r="AH381" s="402">
        <v>53</v>
      </c>
      <c r="AI381" s="459"/>
      <c r="AJ381" s="459"/>
      <c r="AK381" s="460"/>
      <c r="AL381" s="460"/>
      <c r="AM381" s="460"/>
      <c r="AN381" s="460"/>
      <c r="AO381" s="458"/>
      <c r="AP381" s="458"/>
    </row>
    <row r="382" spans="1:42" ht="15">
      <c r="A382" s="394" t="s">
        <v>821</v>
      </c>
      <c r="B382" s="401">
        <v>114.3</v>
      </c>
      <c r="C382" s="424">
        <v>6.88</v>
      </c>
      <c r="D382" s="394" t="s">
        <v>822</v>
      </c>
      <c r="E382" s="421">
        <v>42716</v>
      </c>
      <c r="F382" s="395" t="s">
        <v>847</v>
      </c>
      <c r="G382" s="396">
        <v>1763</v>
      </c>
      <c r="H382" s="397">
        <v>40311</v>
      </c>
      <c r="I382" s="397">
        <v>1900702</v>
      </c>
      <c r="J382" s="397"/>
      <c r="K382" s="397">
        <v>46</v>
      </c>
      <c r="L382" s="398">
        <v>7</v>
      </c>
      <c r="M382" s="396">
        <v>4</v>
      </c>
      <c r="N382" s="399">
        <v>92.4</v>
      </c>
      <c r="O382" s="400">
        <v>109.5</v>
      </c>
      <c r="P382" s="400"/>
      <c r="Q382" s="400"/>
      <c r="R382" s="400"/>
      <c r="S382" s="400"/>
      <c r="T382" s="400"/>
      <c r="U382" s="400"/>
      <c r="V382" s="400"/>
      <c r="W382" s="400"/>
      <c r="X382" s="426">
        <v>860</v>
      </c>
      <c r="Y382" s="427">
        <v>760</v>
      </c>
      <c r="Z382" s="427">
        <v>925</v>
      </c>
      <c r="AA382" s="427">
        <v>53</v>
      </c>
      <c r="AB382" s="427">
        <v>0.35</v>
      </c>
      <c r="AC382" s="427">
        <v>1050</v>
      </c>
      <c r="AD382" s="402">
        <v>595</v>
      </c>
      <c r="AE382" s="402">
        <v>505</v>
      </c>
      <c r="AF382" s="402">
        <v>605</v>
      </c>
      <c r="AG382" s="402">
        <v>605</v>
      </c>
      <c r="AH382" s="402">
        <v>53</v>
      </c>
      <c r="AI382" s="459"/>
      <c r="AJ382" s="459"/>
      <c r="AK382" s="460"/>
      <c r="AL382" s="460"/>
      <c r="AM382" s="460"/>
      <c r="AN382" s="460"/>
      <c r="AO382" s="458"/>
      <c r="AP382" s="458"/>
    </row>
    <row r="383" spans="1:42" ht="15">
      <c r="A383" s="394" t="s">
        <v>821</v>
      </c>
      <c r="B383" s="401">
        <v>114.3</v>
      </c>
      <c r="C383" s="424">
        <v>6.88</v>
      </c>
      <c r="D383" s="394" t="s">
        <v>822</v>
      </c>
      <c r="E383" s="421">
        <v>42716</v>
      </c>
      <c r="F383" s="395" t="s">
        <v>847</v>
      </c>
      <c r="G383" s="396">
        <v>1763</v>
      </c>
      <c r="H383" s="397">
        <v>40311</v>
      </c>
      <c r="I383" s="397">
        <v>1900702</v>
      </c>
      <c r="J383" s="397"/>
      <c r="K383" s="397">
        <v>46</v>
      </c>
      <c r="L383" s="398">
        <v>7</v>
      </c>
      <c r="M383" s="396">
        <v>33</v>
      </c>
      <c r="N383" s="399">
        <v>98.8</v>
      </c>
      <c r="O383" s="400">
        <v>112.1</v>
      </c>
      <c r="P383" s="400"/>
      <c r="Q383" s="400"/>
      <c r="R383" s="400"/>
      <c r="S383" s="400"/>
      <c r="T383" s="400"/>
      <c r="U383" s="400"/>
      <c r="V383" s="400"/>
      <c r="W383" s="400"/>
      <c r="X383" s="426">
        <v>860</v>
      </c>
      <c r="Y383" s="427">
        <v>760</v>
      </c>
      <c r="Z383" s="427">
        <v>925</v>
      </c>
      <c r="AA383" s="427">
        <v>53</v>
      </c>
      <c r="AB383" s="427">
        <v>0.35</v>
      </c>
      <c r="AC383" s="427">
        <v>1050</v>
      </c>
      <c r="AD383" s="402">
        <v>595</v>
      </c>
      <c r="AE383" s="402">
        <v>505</v>
      </c>
      <c r="AF383" s="402">
        <v>605</v>
      </c>
      <c r="AG383" s="402">
        <v>605</v>
      </c>
      <c r="AH383" s="402">
        <v>53</v>
      </c>
      <c r="AI383" s="459"/>
      <c r="AJ383" s="459"/>
      <c r="AK383" s="460"/>
      <c r="AL383" s="460"/>
      <c r="AM383" s="460"/>
      <c r="AN383" s="460"/>
      <c r="AO383" s="458"/>
      <c r="AP383" s="458"/>
    </row>
    <row r="384" spans="1:42" ht="15">
      <c r="A384" s="394" t="s">
        <v>821</v>
      </c>
      <c r="B384" s="401">
        <v>114.3</v>
      </c>
      <c r="C384" s="424">
        <v>6.88</v>
      </c>
      <c r="D384" s="394" t="s">
        <v>822</v>
      </c>
      <c r="E384" s="421">
        <v>42716</v>
      </c>
      <c r="F384" s="395" t="s">
        <v>847</v>
      </c>
      <c r="G384" s="396">
        <v>1764</v>
      </c>
      <c r="H384" s="397">
        <v>40312</v>
      </c>
      <c r="I384" s="397">
        <v>1900702</v>
      </c>
      <c r="J384" s="397"/>
      <c r="K384" s="397">
        <v>45</v>
      </c>
      <c r="L384" s="398">
        <v>4.8</v>
      </c>
      <c r="M384" s="396">
        <v>1</v>
      </c>
      <c r="N384" s="399">
        <v>96.7</v>
      </c>
      <c r="O384" s="400">
        <v>109.4</v>
      </c>
      <c r="P384" s="400"/>
      <c r="Q384" s="400"/>
      <c r="R384" s="400"/>
      <c r="S384" s="400"/>
      <c r="T384" s="400"/>
      <c r="U384" s="400"/>
      <c r="V384" s="400"/>
      <c r="W384" s="400"/>
      <c r="X384" s="426">
        <v>860</v>
      </c>
      <c r="Y384" s="427">
        <v>760</v>
      </c>
      <c r="Z384" s="427">
        <v>925</v>
      </c>
      <c r="AA384" s="427">
        <v>53</v>
      </c>
      <c r="AB384" s="427">
        <v>0.35</v>
      </c>
      <c r="AC384" s="427">
        <v>1050</v>
      </c>
      <c r="AD384" s="402">
        <v>595</v>
      </c>
      <c r="AE384" s="402">
        <v>505</v>
      </c>
      <c r="AF384" s="402">
        <v>605</v>
      </c>
      <c r="AG384" s="402">
        <v>605</v>
      </c>
      <c r="AH384" s="402">
        <v>53</v>
      </c>
      <c r="AI384" s="459"/>
      <c r="AJ384" s="459"/>
      <c r="AK384" s="460"/>
      <c r="AL384" s="460"/>
      <c r="AM384" s="460"/>
      <c r="AN384" s="460"/>
      <c r="AO384" s="458"/>
      <c r="AP384" s="458"/>
    </row>
    <row r="385" spans="1:42" ht="15">
      <c r="A385" s="394" t="s">
        <v>821</v>
      </c>
      <c r="B385" s="401">
        <v>114.3</v>
      </c>
      <c r="C385" s="424">
        <v>6.88</v>
      </c>
      <c r="D385" s="394" t="s">
        <v>822</v>
      </c>
      <c r="E385" s="421">
        <v>42716</v>
      </c>
      <c r="F385" s="395" t="s">
        <v>102</v>
      </c>
      <c r="G385" s="396">
        <v>1765</v>
      </c>
      <c r="H385" s="397">
        <v>60087</v>
      </c>
      <c r="I385" s="397">
        <v>1909201</v>
      </c>
      <c r="J385" s="397"/>
      <c r="K385" s="397">
        <v>51</v>
      </c>
      <c r="L385" s="398">
        <v>6.23</v>
      </c>
      <c r="M385" s="396">
        <v>1</v>
      </c>
      <c r="N385" s="399">
        <v>97.9</v>
      </c>
      <c r="O385" s="400">
        <v>108.7</v>
      </c>
      <c r="P385" s="400"/>
      <c r="Q385" s="400"/>
      <c r="R385" s="400"/>
      <c r="S385" s="400"/>
      <c r="T385" s="400"/>
      <c r="U385" s="400"/>
      <c r="V385" s="400"/>
      <c r="W385" s="400"/>
      <c r="X385" s="426">
        <v>880</v>
      </c>
      <c r="Y385" s="427">
        <v>780</v>
      </c>
      <c r="Z385" s="427">
        <v>930</v>
      </c>
      <c r="AA385" s="427">
        <v>53</v>
      </c>
      <c r="AB385" s="428">
        <v>0.33</v>
      </c>
      <c r="AC385" s="427">
        <v>1200</v>
      </c>
      <c r="AD385" s="402">
        <v>645</v>
      </c>
      <c r="AE385" s="402">
        <v>585</v>
      </c>
      <c r="AF385" s="402">
        <v>645</v>
      </c>
      <c r="AG385" s="402">
        <v>645</v>
      </c>
      <c r="AH385" s="402">
        <v>53</v>
      </c>
      <c r="AI385" s="459"/>
      <c r="AJ385" s="459"/>
      <c r="AK385" s="460"/>
      <c r="AL385" s="460"/>
      <c r="AM385" s="460"/>
      <c r="AN385" s="460"/>
      <c r="AO385" s="458"/>
      <c r="AP385" s="458"/>
    </row>
    <row r="386" spans="1:42" ht="15">
      <c r="A386" s="394" t="s">
        <v>821</v>
      </c>
      <c r="B386" s="401">
        <v>114.3</v>
      </c>
      <c r="C386" s="424">
        <v>6.88</v>
      </c>
      <c r="D386" s="394" t="s">
        <v>822</v>
      </c>
      <c r="E386" s="421">
        <v>42753</v>
      </c>
      <c r="F386" s="395" t="s">
        <v>847</v>
      </c>
      <c r="G386" s="396">
        <v>1924</v>
      </c>
      <c r="H386" s="397">
        <v>12818</v>
      </c>
      <c r="I386" s="397">
        <v>1948901</v>
      </c>
      <c r="J386" s="397"/>
      <c r="K386" s="397">
        <v>43</v>
      </c>
      <c r="L386" s="398">
        <v>5.75</v>
      </c>
      <c r="M386" s="396">
        <v>10</v>
      </c>
      <c r="N386" s="399">
        <v>92.1</v>
      </c>
      <c r="O386" s="400">
        <v>110.2</v>
      </c>
      <c r="P386" s="400"/>
      <c r="Q386" s="400"/>
      <c r="R386" s="400">
        <v>90.2</v>
      </c>
      <c r="S386" s="400">
        <v>108</v>
      </c>
      <c r="T386" s="400"/>
      <c r="U386" s="400"/>
      <c r="V386" s="400">
        <v>90.5</v>
      </c>
      <c r="W386" s="400">
        <v>112.5</v>
      </c>
      <c r="X386" s="426">
        <v>960</v>
      </c>
      <c r="Y386" s="427">
        <v>850</v>
      </c>
      <c r="Z386" s="427">
        <v>980</v>
      </c>
      <c r="AA386" s="427">
        <v>70</v>
      </c>
      <c r="AB386" s="427">
        <v>0.25</v>
      </c>
      <c r="AC386" s="427">
        <v>1300</v>
      </c>
      <c r="AD386" s="402">
        <v>595</v>
      </c>
      <c r="AE386" s="402">
        <v>505</v>
      </c>
      <c r="AF386" s="402">
        <v>595</v>
      </c>
      <c r="AG386" s="402">
        <v>595</v>
      </c>
      <c r="AH386" s="402">
        <v>70</v>
      </c>
      <c r="AI386" s="459"/>
      <c r="AJ386" s="459"/>
      <c r="AK386" s="460"/>
      <c r="AL386" s="460"/>
      <c r="AM386" s="460"/>
      <c r="AN386" s="460"/>
      <c r="AO386" s="458"/>
      <c r="AP386" s="458"/>
    </row>
    <row r="387" spans="1:42" ht="15">
      <c r="A387" s="394" t="s">
        <v>821</v>
      </c>
      <c r="B387" s="401">
        <v>114.3</v>
      </c>
      <c r="C387" s="424">
        <v>6.88</v>
      </c>
      <c r="D387" s="394" t="s">
        <v>822</v>
      </c>
      <c r="E387" s="421">
        <v>42753</v>
      </c>
      <c r="F387" s="395" t="s">
        <v>847</v>
      </c>
      <c r="G387" s="396">
        <v>1925</v>
      </c>
      <c r="H387" s="397">
        <v>12818</v>
      </c>
      <c r="I387" s="397">
        <v>1948901</v>
      </c>
      <c r="J387" s="397"/>
      <c r="K387" s="397">
        <v>43</v>
      </c>
      <c r="L387" s="398">
        <v>5.75</v>
      </c>
      <c r="M387" s="396">
        <v>69</v>
      </c>
      <c r="N387" s="399">
        <v>92.9</v>
      </c>
      <c r="O387" s="400">
        <v>112.2</v>
      </c>
      <c r="P387" s="400"/>
      <c r="Q387" s="400"/>
      <c r="R387" s="400"/>
      <c r="S387" s="400"/>
      <c r="T387" s="400"/>
      <c r="U387" s="400"/>
      <c r="V387" s="400"/>
      <c r="W387" s="400"/>
      <c r="X387" s="426">
        <v>860</v>
      </c>
      <c r="Y387" s="427">
        <v>760</v>
      </c>
      <c r="Z387" s="427">
        <v>925</v>
      </c>
      <c r="AA387" s="427">
        <v>53</v>
      </c>
      <c r="AB387" s="427">
        <v>0.35</v>
      </c>
      <c r="AC387" s="427">
        <v>1050</v>
      </c>
      <c r="AD387" s="402">
        <v>595</v>
      </c>
      <c r="AE387" s="402">
        <v>505</v>
      </c>
      <c r="AF387" s="402">
        <v>605</v>
      </c>
      <c r="AG387" s="402">
        <v>605</v>
      </c>
      <c r="AH387" s="402">
        <v>53</v>
      </c>
      <c r="AI387" s="459"/>
      <c r="AJ387" s="459"/>
      <c r="AK387" s="460"/>
      <c r="AL387" s="460"/>
      <c r="AM387" s="460"/>
      <c r="AN387" s="460"/>
      <c r="AO387" s="458"/>
      <c r="AP387" s="458"/>
    </row>
    <row r="388" spans="1:42" ht="15">
      <c r="A388" s="394" t="s">
        <v>821</v>
      </c>
      <c r="B388" s="401">
        <v>114.3</v>
      </c>
      <c r="C388" s="424">
        <v>6.88</v>
      </c>
      <c r="D388" s="394" t="s">
        <v>822</v>
      </c>
      <c r="E388" s="421">
        <v>42753</v>
      </c>
      <c r="F388" s="395" t="s">
        <v>847</v>
      </c>
      <c r="G388" s="396">
        <v>1926</v>
      </c>
      <c r="H388" s="397">
        <v>12818</v>
      </c>
      <c r="I388" s="397">
        <v>1948901</v>
      </c>
      <c r="J388" s="397"/>
      <c r="K388" s="397">
        <v>43</v>
      </c>
      <c r="L388" s="398">
        <v>5.75</v>
      </c>
      <c r="M388" s="396">
        <v>454</v>
      </c>
      <c r="N388" s="399">
        <v>102.5</v>
      </c>
      <c r="O388" s="400">
        <v>115.8</v>
      </c>
      <c r="P388" s="400"/>
      <c r="Q388" s="400"/>
      <c r="R388" s="400"/>
      <c r="S388" s="400"/>
      <c r="T388" s="400"/>
      <c r="U388" s="400"/>
      <c r="V388" s="400"/>
      <c r="W388" s="400"/>
      <c r="X388" s="426">
        <v>860</v>
      </c>
      <c r="Y388" s="427">
        <v>760</v>
      </c>
      <c r="Z388" s="427">
        <v>925</v>
      </c>
      <c r="AA388" s="427">
        <v>53</v>
      </c>
      <c r="AB388" s="427">
        <v>0.35</v>
      </c>
      <c r="AC388" s="427">
        <v>1050</v>
      </c>
      <c r="AD388" s="402">
        <v>595</v>
      </c>
      <c r="AE388" s="402">
        <v>505</v>
      </c>
      <c r="AF388" s="402">
        <v>605</v>
      </c>
      <c r="AG388" s="402">
        <v>605</v>
      </c>
      <c r="AH388" s="402">
        <v>53</v>
      </c>
      <c r="AI388" s="459"/>
      <c r="AJ388" s="459"/>
      <c r="AK388" s="460"/>
      <c r="AL388" s="460"/>
      <c r="AM388" s="460"/>
      <c r="AN388" s="460"/>
      <c r="AO388" s="458"/>
      <c r="AP388" s="458"/>
    </row>
    <row r="389" spans="1:42" ht="15">
      <c r="A389" s="394" t="s">
        <v>821</v>
      </c>
      <c r="B389" s="401">
        <v>114.3</v>
      </c>
      <c r="C389" s="424">
        <v>6.88</v>
      </c>
      <c r="D389" s="394" t="s">
        <v>822</v>
      </c>
      <c r="E389" s="421">
        <v>42753</v>
      </c>
      <c r="F389" s="395" t="s">
        <v>847</v>
      </c>
      <c r="G389" s="396">
        <v>1927</v>
      </c>
      <c r="H389" s="397">
        <v>12818</v>
      </c>
      <c r="I389" s="397">
        <v>1948901</v>
      </c>
      <c r="J389" s="397"/>
      <c r="K389" s="397">
        <v>43</v>
      </c>
      <c r="L389" s="398">
        <v>5.75</v>
      </c>
      <c r="M389" s="396">
        <v>448</v>
      </c>
      <c r="N389" s="399">
        <v>99.9</v>
      </c>
      <c r="O389" s="400">
        <v>113.2</v>
      </c>
      <c r="P389" s="400"/>
      <c r="Q389" s="400"/>
      <c r="R389" s="400"/>
      <c r="S389" s="400"/>
      <c r="T389" s="400"/>
      <c r="U389" s="400"/>
      <c r="V389" s="400"/>
      <c r="W389" s="400"/>
      <c r="X389" s="426">
        <v>860</v>
      </c>
      <c r="Y389" s="427">
        <v>760</v>
      </c>
      <c r="Z389" s="427">
        <v>925</v>
      </c>
      <c r="AA389" s="427">
        <v>53</v>
      </c>
      <c r="AB389" s="427">
        <v>0.35</v>
      </c>
      <c r="AC389" s="427">
        <v>1050</v>
      </c>
      <c r="AD389" s="402">
        <v>600</v>
      </c>
      <c r="AE389" s="402">
        <v>510</v>
      </c>
      <c r="AF389" s="402">
        <v>610</v>
      </c>
      <c r="AG389" s="402">
        <v>610</v>
      </c>
      <c r="AH389" s="402">
        <v>53</v>
      </c>
      <c r="AI389" s="473"/>
      <c r="AJ389" s="473"/>
      <c r="AK389" s="473"/>
      <c r="AL389" s="473"/>
      <c r="AM389" s="473"/>
      <c r="AN389" s="473"/>
      <c r="AO389" s="473"/>
      <c r="AP389" s="473"/>
    </row>
    <row r="390" spans="1:42" ht="15">
      <c r="A390" s="394" t="s">
        <v>821</v>
      </c>
      <c r="B390" s="401">
        <v>114.3</v>
      </c>
      <c r="C390" s="424">
        <v>6.88</v>
      </c>
      <c r="D390" s="394" t="s">
        <v>822</v>
      </c>
      <c r="E390" s="421">
        <v>42753</v>
      </c>
      <c r="F390" s="395" t="s">
        <v>847</v>
      </c>
      <c r="G390" s="396">
        <v>1928</v>
      </c>
      <c r="H390" s="397">
        <v>12819</v>
      </c>
      <c r="I390" s="397">
        <v>1948901</v>
      </c>
      <c r="J390" s="397"/>
      <c r="K390" s="397">
        <v>43</v>
      </c>
      <c r="L390" s="396">
        <v>7.24</v>
      </c>
      <c r="M390" s="396">
        <v>1</v>
      </c>
      <c r="N390" s="399">
        <v>97.3</v>
      </c>
      <c r="O390" s="400">
        <v>115.4</v>
      </c>
      <c r="P390" s="400"/>
      <c r="Q390" s="400"/>
      <c r="R390" s="400"/>
      <c r="S390" s="400"/>
      <c r="T390" s="400"/>
      <c r="U390" s="400"/>
      <c r="V390" s="400"/>
      <c r="W390" s="400"/>
      <c r="X390" s="426">
        <v>860</v>
      </c>
      <c r="Y390" s="427">
        <v>760</v>
      </c>
      <c r="Z390" s="427">
        <v>925</v>
      </c>
      <c r="AA390" s="427">
        <v>53</v>
      </c>
      <c r="AB390" s="427">
        <v>0.35</v>
      </c>
      <c r="AC390" s="427">
        <v>1050</v>
      </c>
      <c r="AD390" s="402">
        <v>600</v>
      </c>
      <c r="AE390" s="402">
        <v>510</v>
      </c>
      <c r="AF390" s="402">
        <v>610</v>
      </c>
      <c r="AG390" s="402">
        <v>610</v>
      </c>
      <c r="AH390" s="402">
        <v>53</v>
      </c>
      <c r="AI390" s="459"/>
      <c r="AJ390" s="459"/>
      <c r="AK390" s="460"/>
      <c r="AL390" s="460"/>
      <c r="AM390" s="460"/>
      <c r="AN390" s="460"/>
      <c r="AO390" s="458"/>
      <c r="AP390" s="458"/>
    </row>
    <row r="391" spans="1:42" ht="15">
      <c r="A391" s="394" t="s">
        <v>821</v>
      </c>
      <c r="B391" s="401">
        <v>114.3</v>
      </c>
      <c r="C391" s="424">
        <v>6.88</v>
      </c>
      <c r="D391" s="394" t="s">
        <v>822</v>
      </c>
      <c r="E391" s="421">
        <v>42754</v>
      </c>
      <c r="F391" s="395" t="s">
        <v>847</v>
      </c>
      <c r="G391" s="396">
        <v>1929</v>
      </c>
      <c r="H391" s="397">
        <v>12819</v>
      </c>
      <c r="I391" s="397">
        <v>1948901</v>
      </c>
      <c r="J391" s="397"/>
      <c r="K391" s="397">
        <v>43</v>
      </c>
      <c r="L391" s="396">
        <v>7.24</v>
      </c>
      <c r="M391" s="396">
        <v>401</v>
      </c>
      <c r="N391" s="399">
        <v>96.9</v>
      </c>
      <c r="O391" s="400">
        <v>112.5</v>
      </c>
      <c r="P391" s="400"/>
      <c r="Q391" s="400"/>
      <c r="R391" s="400"/>
      <c r="S391" s="400"/>
      <c r="T391" s="400"/>
      <c r="U391" s="400"/>
      <c r="V391" s="400"/>
      <c r="W391" s="400"/>
      <c r="X391" s="426">
        <v>860</v>
      </c>
      <c r="Y391" s="427">
        <v>760</v>
      </c>
      <c r="Z391" s="427">
        <v>925</v>
      </c>
      <c r="AA391" s="427">
        <v>53</v>
      </c>
      <c r="AB391" s="427">
        <v>0.35</v>
      </c>
      <c r="AC391" s="427">
        <v>1050</v>
      </c>
      <c r="AD391" s="402">
        <v>600</v>
      </c>
      <c r="AE391" s="402">
        <v>510</v>
      </c>
      <c r="AF391" s="402">
        <v>610</v>
      </c>
      <c r="AG391" s="402">
        <v>610</v>
      </c>
      <c r="AH391" s="402">
        <v>53</v>
      </c>
      <c r="AI391" s="459"/>
      <c r="AJ391" s="459"/>
      <c r="AK391" s="460"/>
      <c r="AL391" s="460"/>
      <c r="AM391" s="460"/>
      <c r="AN391" s="460"/>
      <c r="AO391" s="458"/>
      <c r="AP391" s="458"/>
    </row>
    <row r="392" spans="1:42" ht="15">
      <c r="A392" s="394" t="s">
        <v>821</v>
      </c>
      <c r="B392" s="401">
        <v>114.3</v>
      </c>
      <c r="C392" s="424">
        <v>6.88</v>
      </c>
      <c r="D392" s="394" t="s">
        <v>822</v>
      </c>
      <c r="E392" s="421">
        <v>42754</v>
      </c>
      <c r="F392" s="395" t="s">
        <v>847</v>
      </c>
      <c r="G392" s="396">
        <v>1930</v>
      </c>
      <c r="H392" s="397">
        <v>12820</v>
      </c>
      <c r="I392" s="397">
        <v>1948901</v>
      </c>
      <c r="J392" s="397"/>
      <c r="K392" s="397">
        <v>44</v>
      </c>
      <c r="L392" s="396">
        <v>4.29</v>
      </c>
      <c r="M392" s="396">
        <v>1</v>
      </c>
      <c r="N392" s="399">
        <v>93.9</v>
      </c>
      <c r="O392" s="400">
        <v>106.7</v>
      </c>
      <c r="P392" s="400"/>
      <c r="Q392" s="400"/>
      <c r="R392" s="400"/>
      <c r="S392" s="400"/>
      <c r="T392" s="400"/>
      <c r="U392" s="400"/>
      <c r="V392" s="400"/>
      <c r="W392" s="400"/>
      <c r="X392" s="426">
        <v>860</v>
      </c>
      <c r="Y392" s="427">
        <v>760</v>
      </c>
      <c r="Z392" s="427">
        <v>925</v>
      </c>
      <c r="AA392" s="427">
        <v>53</v>
      </c>
      <c r="AB392" s="427">
        <v>0.35</v>
      </c>
      <c r="AC392" s="427">
        <v>1050</v>
      </c>
      <c r="AD392" s="402">
        <v>595</v>
      </c>
      <c r="AE392" s="402">
        <v>505</v>
      </c>
      <c r="AF392" s="402">
        <v>605</v>
      </c>
      <c r="AG392" s="402">
        <v>605</v>
      </c>
      <c r="AH392" s="402">
        <v>53</v>
      </c>
      <c r="AI392" s="459"/>
      <c r="AJ392" s="459"/>
      <c r="AK392" s="460"/>
      <c r="AL392" s="460"/>
      <c r="AM392" s="460"/>
      <c r="AN392" s="460"/>
      <c r="AO392" s="458"/>
      <c r="AP392" s="458"/>
    </row>
    <row r="393" spans="1:42" ht="15">
      <c r="A393" s="394" t="s">
        <v>821</v>
      </c>
      <c r="B393" s="401">
        <v>114.3</v>
      </c>
      <c r="C393" s="424">
        <v>6.88</v>
      </c>
      <c r="D393" s="394" t="s">
        <v>822</v>
      </c>
      <c r="E393" s="465">
        <v>42754</v>
      </c>
      <c r="F393" s="395" t="s">
        <v>847</v>
      </c>
      <c r="G393" s="467">
        <v>1931</v>
      </c>
      <c r="H393" s="468">
        <v>12821</v>
      </c>
      <c r="I393" s="468">
        <v>1948901</v>
      </c>
      <c r="J393" s="468"/>
      <c r="K393" s="468">
        <v>45</v>
      </c>
      <c r="L393" s="467">
        <v>6.67</v>
      </c>
      <c r="M393" s="467">
        <v>5</v>
      </c>
      <c r="N393" s="469">
        <v>101.2</v>
      </c>
      <c r="O393" s="470">
        <v>114</v>
      </c>
      <c r="P393" s="470"/>
      <c r="Q393" s="470"/>
      <c r="R393" s="470"/>
      <c r="S393" s="470"/>
      <c r="T393" s="470"/>
      <c r="U393" s="470"/>
      <c r="V393" s="470"/>
      <c r="W393" s="470"/>
      <c r="X393" s="471">
        <v>860</v>
      </c>
      <c r="Y393" s="472">
        <v>760</v>
      </c>
      <c r="Z393" s="472">
        <v>925</v>
      </c>
      <c r="AA393" s="472">
        <v>53</v>
      </c>
      <c r="AB393" s="472">
        <v>0.35</v>
      </c>
      <c r="AC393" s="472">
        <v>1050</v>
      </c>
      <c r="AD393" s="472">
        <v>595</v>
      </c>
      <c r="AE393" s="472">
        <v>505</v>
      </c>
      <c r="AF393" s="472">
        <v>605</v>
      </c>
      <c r="AG393" s="472">
        <v>605</v>
      </c>
      <c r="AH393" s="472">
        <v>53</v>
      </c>
      <c r="AI393" s="459"/>
      <c r="AJ393" s="459"/>
      <c r="AK393" s="460"/>
      <c r="AL393" s="460"/>
      <c r="AM393" s="460"/>
      <c r="AN393" s="460"/>
      <c r="AO393" s="458"/>
      <c r="AP393" s="458"/>
    </row>
    <row r="394" spans="1:42" ht="15">
      <c r="A394" s="394" t="s">
        <v>821</v>
      </c>
      <c r="B394" s="401">
        <v>114.3</v>
      </c>
      <c r="C394" s="424">
        <v>6.88</v>
      </c>
      <c r="D394" s="394" t="s">
        <v>822</v>
      </c>
      <c r="E394" s="421">
        <v>42754</v>
      </c>
      <c r="F394" s="395" t="s">
        <v>847</v>
      </c>
      <c r="G394" s="396">
        <v>1935</v>
      </c>
      <c r="H394" s="397">
        <v>12817</v>
      </c>
      <c r="I394" s="397">
        <v>1948901</v>
      </c>
      <c r="J394" s="397"/>
      <c r="K394" s="397">
        <v>43.9</v>
      </c>
      <c r="L394" s="396">
        <v>4.3499999999999996</v>
      </c>
      <c r="M394" s="396">
        <v>1</v>
      </c>
      <c r="N394" s="399">
        <v>96.7</v>
      </c>
      <c r="O394" s="400">
        <v>111.9</v>
      </c>
      <c r="P394" s="400"/>
      <c r="Q394" s="400"/>
      <c r="R394" s="400"/>
      <c r="S394" s="400"/>
      <c r="T394" s="400"/>
      <c r="U394" s="400"/>
      <c r="V394" s="400"/>
      <c r="W394" s="400"/>
      <c r="X394" s="426">
        <v>860</v>
      </c>
      <c r="Y394" s="427">
        <v>760</v>
      </c>
      <c r="Z394" s="427">
        <v>925</v>
      </c>
      <c r="AA394" s="427">
        <v>53</v>
      </c>
      <c r="AB394" s="427">
        <v>0.35</v>
      </c>
      <c r="AC394" s="427">
        <v>1050</v>
      </c>
      <c r="AD394" s="402">
        <v>595</v>
      </c>
      <c r="AE394" s="402">
        <v>505</v>
      </c>
      <c r="AF394" s="402">
        <v>605</v>
      </c>
      <c r="AG394" s="402">
        <v>605</v>
      </c>
      <c r="AH394" s="402">
        <v>53</v>
      </c>
      <c r="AI394" s="459"/>
      <c r="AJ394" s="459"/>
      <c r="AK394" s="460"/>
      <c r="AL394" s="460"/>
      <c r="AM394" s="460"/>
      <c r="AN394" s="460"/>
      <c r="AO394" s="458"/>
      <c r="AP394" s="458"/>
    </row>
    <row r="395" spans="1:42" ht="15">
      <c r="A395" s="394" t="s">
        <v>821</v>
      </c>
      <c r="B395" s="401">
        <v>114.3</v>
      </c>
      <c r="C395" s="424">
        <v>6.88</v>
      </c>
      <c r="D395" s="394" t="s">
        <v>822</v>
      </c>
      <c r="E395" s="421">
        <v>42769</v>
      </c>
      <c r="F395" s="395" t="s">
        <v>283</v>
      </c>
      <c r="G395" s="396">
        <v>1965</v>
      </c>
      <c r="H395" s="397">
        <v>51803</v>
      </c>
      <c r="I395" s="397">
        <v>1979201</v>
      </c>
      <c r="J395" s="397"/>
      <c r="K395" s="397">
        <v>53</v>
      </c>
      <c r="L395" s="396">
        <v>3.95</v>
      </c>
      <c r="M395" s="396">
        <v>1</v>
      </c>
      <c r="N395" s="399">
        <v>94.8</v>
      </c>
      <c r="O395" s="400">
        <v>112.8</v>
      </c>
      <c r="P395" s="400">
        <v>96.4</v>
      </c>
      <c r="Q395" s="400">
        <v>109.1</v>
      </c>
      <c r="R395" s="400">
        <v>99.6</v>
      </c>
      <c r="S395" s="400">
        <v>112.7</v>
      </c>
      <c r="T395" s="400">
        <v>96.5</v>
      </c>
      <c r="U395" s="400">
        <v>111</v>
      </c>
      <c r="V395" s="400">
        <v>98.7</v>
      </c>
      <c r="W395" s="400">
        <v>116.6</v>
      </c>
      <c r="X395" s="426">
        <v>880</v>
      </c>
      <c r="Y395" s="427">
        <v>780</v>
      </c>
      <c r="Z395" s="427">
        <v>930</v>
      </c>
      <c r="AA395" s="427">
        <v>53</v>
      </c>
      <c r="AB395" s="428">
        <v>0.33</v>
      </c>
      <c r="AC395" s="427">
        <v>1100</v>
      </c>
      <c r="AD395" s="402">
        <v>650</v>
      </c>
      <c r="AE395" s="402">
        <v>580</v>
      </c>
      <c r="AF395" s="402">
        <v>650</v>
      </c>
      <c r="AG395" s="402">
        <v>650</v>
      </c>
      <c r="AH395" s="402">
        <v>53</v>
      </c>
      <c r="AI395" s="459"/>
      <c r="AJ395" s="459"/>
      <c r="AK395" s="460"/>
      <c r="AL395" s="460"/>
      <c r="AM395" s="460"/>
      <c r="AN395" s="460"/>
      <c r="AO395" s="458"/>
      <c r="AP395" s="458"/>
    </row>
    <row r="396" spans="1:42" ht="15">
      <c r="A396" s="394" t="s">
        <v>821</v>
      </c>
      <c r="B396" s="401">
        <v>114.3</v>
      </c>
      <c r="C396" s="424">
        <v>6.88</v>
      </c>
      <c r="D396" s="394" t="s">
        <v>822</v>
      </c>
      <c r="E396" s="421">
        <v>42769</v>
      </c>
      <c r="F396" s="395" t="s">
        <v>283</v>
      </c>
      <c r="G396" s="396">
        <v>1966</v>
      </c>
      <c r="H396" s="397">
        <v>51803</v>
      </c>
      <c r="I396" s="397">
        <v>1979201</v>
      </c>
      <c r="J396" s="397"/>
      <c r="K396" s="397">
        <v>53</v>
      </c>
      <c r="L396" s="396">
        <v>3.95</v>
      </c>
      <c r="M396" s="396">
        <v>405</v>
      </c>
      <c r="N396" s="399">
        <v>95.6</v>
      </c>
      <c r="O396" s="400">
        <v>111.8</v>
      </c>
      <c r="P396" s="400"/>
      <c r="Q396" s="400"/>
      <c r="R396" s="400"/>
      <c r="S396" s="400"/>
      <c r="T396" s="400"/>
      <c r="U396" s="400"/>
      <c r="V396" s="400"/>
      <c r="W396" s="400"/>
      <c r="X396" s="426">
        <v>880</v>
      </c>
      <c r="Y396" s="427">
        <v>780</v>
      </c>
      <c r="Z396" s="427">
        <v>930</v>
      </c>
      <c r="AA396" s="427">
        <v>53</v>
      </c>
      <c r="AB396" s="428">
        <v>0.33</v>
      </c>
      <c r="AC396" s="427">
        <v>1100</v>
      </c>
      <c r="AD396" s="402">
        <v>650</v>
      </c>
      <c r="AE396" s="402">
        <v>580</v>
      </c>
      <c r="AF396" s="402">
        <v>650</v>
      </c>
      <c r="AG396" s="402">
        <v>650</v>
      </c>
      <c r="AH396" s="402">
        <v>53</v>
      </c>
      <c r="AI396" s="459"/>
      <c r="AJ396" s="459"/>
      <c r="AK396" s="460"/>
      <c r="AL396" s="460"/>
      <c r="AM396" s="460"/>
      <c r="AN396" s="460"/>
      <c r="AO396" s="458"/>
      <c r="AP396" s="458"/>
    </row>
    <row r="397" spans="1:42" ht="15">
      <c r="A397" s="394" t="s">
        <v>821</v>
      </c>
      <c r="B397" s="401">
        <v>114.3</v>
      </c>
      <c r="C397" s="424">
        <v>6.88</v>
      </c>
      <c r="D397" s="394" t="s">
        <v>822</v>
      </c>
      <c r="E397" s="421">
        <v>42769</v>
      </c>
      <c r="F397" s="395" t="s">
        <v>283</v>
      </c>
      <c r="G397" s="396">
        <v>1967</v>
      </c>
      <c r="H397" s="397">
        <v>51804</v>
      </c>
      <c r="I397" s="397">
        <v>1979201</v>
      </c>
      <c r="J397" s="397"/>
      <c r="K397" s="397">
        <v>53</v>
      </c>
      <c r="L397" s="396">
        <v>3.95</v>
      </c>
      <c r="M397" s="396">
        <v>35</v>
      </c>
      <c r="N397" s="399">
        <v>97</v>
      </c>
      <c r="O397" s="400">
        <v>113.7</v>
      </c>
      <c r="P397" s="400"/>
      <c r="Q397" s="400"/>
      <c r="R397" s="400"/>
      <c r="S397" s="400"/>
      <c r="T397" s="400"/>
      <c r="U397" s="400"/>
      <c r="V397" s="400"/>
      <c r="W397" s="400"/>
      <c r="X397" s="426">
        <v>880</v>
      </c>
      <c r="Y397" s="427">
        <v>780</v>
      </c>
      <c r="Z397" s="427">
        <v>930</v>
      </c>
      <c r="AA397" s="427">
        <v>53</v>
      </c>
      <c r="AB397" s="428">
        <v>0.33</v>
      </c>
      <c r="AC397" s="427">
        <v>1100</v>
      </c>
      <c r="AD397" s="402">
        <v>650</v>
      </c>
      <c r="AE397" s="402">
        <v>580</v>
      </c>
      <c r="AF397" s="402">
        <v>650</v>
      </c>
      <c r="AG397" s="402">
        <v>650</v>
      </c>
      <c r="AH397" s="402">
        <v>53</v>
      </c>
      <c r="AI397" s="459"/>
      <c r="AJ397" s="459"/>
      <c r="AK397" s="460"/>
      <c r="AL397" s="460"/>
      <c r="AM397" s="460"/>
      <c r="AN397" s="460"/>
      <c r="AO397" s="458"/>
      <c r="AP397" s="458"/>
    </row>
    <row r="398" spans="1:42" ht="15">
      <c r="A398" s="394" t="s">
        <v>821</v>
      </c>
      <c r="B398" s="401">
        <v>114.3</v>
      </c>
      <c r="C398" s="424">
        <v>6.88</v>
      </c>
      <c r="D398" s="394" t="s">
        <v>822</v>
      </c>
      <c r="E398" s="421">
        <v>42769</v>
      </c>
      <c r="F398" s="395" t="s">
        <v>283</v>
      </c>
      <c r="G398" s="396">
        <v>1968</v>
      </c>
      <c r="H398" s="397">
        <v>51804</v>
      </c>
      <c r="I398" s="397">
        <v>1979201</v>
      </c>
      <c r="J398" s="397"/>
      <c r="K398" s="397">
        <v>53</v>
      </c>
      <c r="L398" s="396">
        <v>3.95</v>
      </c>
      <c r="M398" s="396">
        <v>401</v>
      </c>
      <c r="N398" s="399">
        <v>101.5</v>
      </c>
      <c r="O398" s="400">
        <v>115.9</v>
      </c>
      <c r="P398" s="400"/>
      <c r="Q398" s="400"/>
      <c r="R398" s="400"/>
      <c r="S398" s="400"/>
      <c r="T398" s="400"/>
      <c r="U398" s="400"/>
      <c r="V398" s="400"/>
      <c r="W398" s="400"/>
      <c r="X398" s="426">
        <v>880</v>
      </c>
      <c r="Y398" s="427">
        <v>780</v>
      </c>
      <c r="Z398" s="427">
        <v>930</v>
      </c>
      <c r="AA398" s="427">
        <v>53</v>
      </c>
      <c r="AB398" s="428">
        <v>0.33</v>
      </c>
      <c r="AC398" s="427">
        <v>1100</v>
      </c>
      <c r="AD398" s="402">
        <v>650</v>
      </c>
      <c r="AE398" s="402">
        <v>580</v>
      </c>
      <c r="AF398" s="402">
        <v>650</v>
      </c>
      <c r="AG398" s="402">
        <v>650</v>
      </c>
      <c r="AH398" s="402">
        <v>53</v>
      </c>
      <c r="AI398" s="459"/>
      <c r="AJ398" s="459"/>
      <c r="AK398" s="460"/>
      <c r="AL398" s="460"/>
      <c r="AM398" s="460"/>
      <c r="AN398" s="460"/>
      <c r="AO398" s="458"/>
      <c r="AP398" s="458"/>
    </row>
    <row r="399" spans="1:42" ht="15">
      <c r="A399" s="394" t="s">
        <v>821</v>
      </c>
      <c r="B399" s="401">
        <v>114.3</v>
      </c>
      <c r="C399" s="424">
        <v>6.88</v>
      </c>
      <c r="D399" s="394" t="s">
        <v>822</v>
      </c>
      <c r="E399" s="421">
        <v>42770</v>
      </c>
      <c r="F399" s="395" t="s">
        <v>283</v>
      </c>
      <c r="G399" s="396">
        <v>1969</v>
      </c>
      <c r="H399" s="397">
        <v>51811</v>
      </c>
      <c r="I399" s="397">
        <v>2004602</v>
      </c>
      <c r="J399" s="397"/>
      <c r="K399" s="397">
        <v>51</v>
      </c>
      <c r="L399" s="396">
        <v>4.05</v>
      </c>
      <c r="M399" s="396">
        <v>27</v>
      </c>
      <c r="N399" s="399">
        <v>99.6</v>
      </c>
      <c r="O399" s="400">
        <v>111.5</v>
      </c>
      <c r="P399" s="400"/>
      <c r="Q399" s="400"/>
      <c r="R399" s="400"/>
      <c r="S399" s="400"/>
      <c r="T399" s="400"/>
      <c r="U399" s="400"/>
      <c r="V399" s="400"/>
      <c r="W399" s="400"/>
      <c r="X399" s="426">
        <v>880</v>
      </c>
      <c r="Y399" s="427">
        <v>780</v>
      </c>
      <c r="Z399" s="427">
        <v>930</v>
      </c>
      <c r="AA399" s="427">
        <v>53</v>
      </c>
      <c r="AB399" s="428">
        <v>0.33</v>
      </c>
      <c r="AC399" s="427">
        <v>1100</v>
      </c>
      <c r="AD399" s="402">
        <v>650</v>
      </c>
      <c r="AE399" s="402">
        <v>580</v>
      </c>
      <c r="AF399" s="402">
        <v>650</v>
      </c>
      <c r="AG399" s="402">
        <v>650</v>
      </c>
      <c r="AH399" s="402">
        <v>53</v>
      </c>
      <c r="AI399" s="459"/>
      <c r="AJ399" s="459"/>
      <c r="AK399" s="460"/>
      <c r="AL399" s="460"/>
      <c r="AM399" s="460"/>
      <c r="AN399" s="460"/>
      <c r="AO399" s="458"/>
      <c r="AP399" s="458"/>
    </row>
    <row r="400" spans="1:42" ht="15">
      <c r="A400" s="394" t="s">
        <v>821</v>
      </c>
      <c r="B400" s="401">
        <v>114.3</v>
      </c>
      <c r="C400" s="424">
        <v>6.88</v>
      </c>
      <c r="D400" s="394" t="s">
        <v>822</v>
      </c>
      <c r="E400" s="421">
        <v>42770</v>
      </c>
      <c r="F400" s="395" t="s">
        <v>283</v>
      </c>
      <c r="G400" s="396">
        <v>1970</v>
      </c>
      <c r="H400" s="397">
        <v>51811</v>
      </c>
      <c r="I400" s="397">
        <v>2004602</v>
      </c>
      <c r="J400" s="397"/>
      <c r="K400" s="397">
        <v>51</v>
      </c>
      <c r="L400" s="396">
        <v>4.05</v>
      </c>
      <c r="M400" s="396">
        <v>401</v>
      </c>
      <c r="N400" s="399">
        <v>102.4</v>
      </c>
      <c r="O400" s="400">
        <v>114.2</v>
      </c>
      <c r="P400" s="400"/>
      <c r="Q400" s="400"/>
      <c r="R400" s="400"/>
      <c r="S400" s="400"/>
      <c r="T400" s="400"/>
      <c r="U400" s="400"/>
      <c r="V400" s="400"/>
      <c r="W400" s="400"/>
      <c r="X400" s="426">
        <v>880</v>
      </c>
      <c r="Y400" s="427">
        <v>780</v>
      </c>
      <c r="Z400" s="427">
        <v>930</v>
      </c>
      <c r="AA400" s="427">
        <v>53</v>
      </c>
      <c r="AB400" s="428">
        <v>0.33</v>
      </c>
      <c r="AC400" s="427">
        <v>1100</v>
      </c>
      <c r="AD400" s="402">
        <v>650</v>
      </c>
      <c r="AE400" s="402">
        <v>580</v>
      </c>
      <c r="AF400" s="402">
        <v>650</v>
      </c>
      <c r="AG400" s="402">
        <v>650</v>
      </c>
      <c r="AH400" s="402">
        <v>53</v>
      </c>
      <c r="AI400" s="459"/>
      <c r="AJ400" s="459"/>
      <c r="AK400" s="460"/>
      <c r="AL400" s="460"/>
      <c r="AM400" s="460"/>
      <c r="AN400" s="460"/>
      <c r="AO400" s="458"/>
      <c r="AP400" s="458"/>
    </row>
    <row r="401" spans="1:42" ht="15">
      <c r="A401" s="394" t="s">
        <v>821</v>
      </c>
      <c r="B401" s="401">
        <v>114.3</v>
      </c>
      <c r="C401" s="424">
        <v>6.88</v>
      </c>
      <c r="D401" s="394" t="s">
        <v>822</v>
      </c>
      <c r="E401" s="421">
        <v>42770</v>
      </c>
      <c r="F401" s="395" t="s">
        <v>283</v>
      </c>
      <c r="G401" s="396">
        <v>1971</v>
      </c>
      <c r="H401" s="397">
        <v>51810</v>
      </c>
      <c r="I401" s="397">
        <v>2004602</v>
      </c>
      <c r="J401" s="397"/>
      <c r="K401" s="397">
        <v>53</v>
      </c>
      <c r="L401" s="396">
        <v>3.68</v>
      </c>
      <c r="M401" s="396">
        <v>1</v>
      </c>
      <c r="N401" s="399">
        <v>99</v>
      </c>
      <c r="O401" s="400">
        <v>112.1</v>
      </c>
      <c r="P401" s="400"/>
      <c r="Q401" s="400"/>
      <c r="R401" s="400"/>
      <c r="S401" s="400"/>
      <c r="T401" s="400"/>
      <c r="U401" s="400"/>
      <c r="V401" s="400"/>
      <c r="W401" s="400"/>
      <c r="X401" s="426">
        <v>880</v>
      </c>
      <c r="Y401" s="427">
        <v>780</v>
      </c>
      <c r="Z401" s="427">
        <v>930</v>
      </c>
      <c r="AA401" s="427">
        <v>53</v>
      </c>
      <c r="AB401" s="428">
        <v>0.33</v>
      </c>
      <c r="AC401" s="427">
        <v>1100</v>
      </c>
      <c r="AD401" s="402">
        <v>650</v>
      </c>
      <c r="AE401" s="402">
        <v>580</v>
      </c>
      <c r="AF401" s="402">
        <v>650</v>
      </c>
      <c r="AG401" s="402">
        <v>650</v>
      </c>
      <c r="AH401" s="402">
        <v>53</v>
      </c>
      <c r="AI401" s="459"/>
      <c r="AJ401" s="459"/>
      <c r="AK401" s="460"/>
      <c r="AL401" s="460"/>
      <c r="AM401" s="460"/>
      <c r="AN401" s="460"/>
      <c r="AO401" s="458"/>
      <c r="AP401" s="458"/>
    </row>
    <row r="402" spans="1:42" ht="15">
      <c r="A402" s="394" t="s">
        <v>821</v>
      </c>
      <c r="B402" s="401">
        <v>114.3</v>
      </c>
      <c r="C402" s="424">
        <v>6.88</v>
      </c>
      <c r="D402" s="394" t="s">
        <v>822</v>
      </c>
      <c r="E402" s="421">
        <v>42770</v>
      </c>
      <c r="F402" s="395" t="s">
        <v>283</v>
      </c>
      <c r="G402" s="396">
        <v>1972</v>
      </c>
      <c r="H402" s="397">
        <v>51810</v>
      </c>
      <c r="I402" s="397">
        <v>2004602</v>
      </c>
      <c r="J402" s="397"/>
      <c r="K402" s="397">
        <v>53</v>
      </c>
      <c r="L402" s="396">
        <v>3.68</v>
      </c>
      <c r="M402" s="396">
        <v>405</v>
      </c>
      <c r="N402" s="399">
        <v>99.9</v>
      </c>
      <c r="O402" s="400">
        <v>113.1</v>
      </c>
      <c r="P402" s="400"/>
      <c r="Q402" s="400"/>
      <c r="R402" s="400"/>
      <c r="S402" s="400"/>
      <c r="T402" s="400"/>
      <c r="U402" s="400"/>
      <c r="V402" s="400"/>
      <c r="W402" s="400"/>
      <c r="X402" s="426">
        <v>880</v>
      </c>
      <c r="Y402" s="427">
        <v>780</v>
      </c>
      <c r="Z402" s="427">
        <v>930</v>
      </c>
      <c r="AA402" s="427">
        <v>53</v>
      </c>
      <c r="AB402" s="428">
        <v>0.33</v>
      </c>
      <c r="AC402" s="427">
        <v>1100</v>
      </c>
      <c r="AD402" s="402">
        <v>650</v>
      </c>
      <c r="AE402" s="402">
        <v>580</v>
      </c>
      <c r="AF402" s="402">
        <v>650</v>
      </c>
      <c r="AG402" s="402">
        <v>650</v>
      </c>
      <c r="AH402" s="402">
        <v>53</v>
      </c>
      <c r="AI402" s="459"/>
      <c r="AJ402" s="459"/>
      <c r="AK402" s="460"/>
      <c r="AL402" s="460"/>
      <c r="AM402" s="460"/>
      <c r="AN402" s="460"/>
      <c r="AO402" s="458"/>
      <c r="AP402" s="458"/>
    </row>
    <row r="403" spans="1:42" ht="15">
      <c r="A403" s="394" t="s">
        <v>821</v>
      </c>
      <c r="B403" s="401">
        <v>114.3</v>
      </c>
      <c r="C403" s="424">
        <v>6.88</v>
      </c>
      <c r="D403" s="394" t="s">
        <v>822</v>
      </c>
      <c r="E403" s="421">
        <v>42770</v>
      </c>
      <c r="F403" s="395" t="s">
        <v>283</v>
      </c>
      <c r="G403" s="396">
        <v>1973</v>
      </c>
      <c r="H403" s="397">
        <v>51809</v>
      </c>
      <c r="I403" s="397">
        <v>2004602</v>
      </c>
      <c r="J403" s="397"/>
      <c r="K403" s="397">
        <v>52</v>
      </c>
      <c r="L403" s="396">
        <v>3.72</v>
      </c>
      <c r="M403" s="396">
        <v>7</v>
      </c>
      <c r="N403" s="399">
        <v>102.9</v>
      </c>
      <c r="O403" s="400">
        <v>114.3</v>
      </c>
      <c r="P403" s="400"/>
      <c r="Q403" s="400"/>
      <c r="R403" s="400"/>
      <c r="S403" s="400"/>
      <c r="T403" s="400"/>
      <c r="U403" s="400"/>
      <c r="V403" s="400"/>
      <c r="W403" s="400"/>
      <c r="X403" s="426">
        <v>880</v>
      </c>
      <c r="Y403" s="427">
        <v>780</v>
      </c>
      <c r="Z403" s="427">
        <v>930</v>
      </c>
      <c r="AA403" s="427">
        <v>53</v>
      </c>
      <c r="AB403" s="428">
        <v>0.33</v>
      </c>
      <c r="AC403" s="427">
        <v>1100</v>
      </c>
      <c r="AD403" s="402">
        <v>650</v>
      </c>
      <c r="AE403" s="402">
        <v>580</v>
      </c>
      <c r="AF403" s="402">
        <v>650</v>
      </c>
      <c r="AG403" s="402">
        <v>650</v>
      </c>
      <c r="AH403" s="402">
        <v>53</v>
      </c>
      <c r="AI403" s="459"/>
      <c r="AJ403" s="459"/>
      <c r="AK403" s="460"/>
      <c r="AL403" s="460"/>
      <c r="AM403" s="460"/>
      <c r="AN403" s="460"/>
      <c r="AO403" s="458"/>
      <c r="AP403" s="458"/>
    </row>
    <row r="404" spans="1:42" ht="15">
      <c r="A404" s="394" t="s">
        <v>821</v>
      </c>
      <c r="B404" s="401">
        <v>114.3</v>
      </c>
      <c r="C404" s="424">
        <v>6.88</v>
      </c>
      <c r="D404" s="394" t="s">
        <v>822</v>
      </c>
      <c r="E404" s="421">
        <v>42770</v>
      </c>
      <c r="F404" s="395" t="s">
        <v>283</v>
      </c>
      <c r="G404" s="396">
        <v>1974</v>
      </c>
      <c r="H404" s="397">
        <v>51809</v>
      </c>
      <c r="I404" s="397">
        <v>2004602</v>
      </c>
      <c r="J404" s="397"/>
      <c r="K404" s="397">
        <v>52</v>
      </c>
      <c r="L404" s="396">
        <v>3.72</v>
      </c>
      <c r="M404" s="396">
        <v>401</v>
      </c>
      <c r="N404" s="399">
        <v>100.6</v>
      </c>
      <c r="O404" s="400">
        <v>112.5</v>
      </c>
      <c r="P404" s="400"/>
      <c r="Q404" s="400"/>
      <c r="R404" s="400"/>
      <c r="S404" s="400"/>
      <c r="T404" s="400"/>
      <c r="U404" s="400"/>
      <c r="V404" s="400"/>
      <c r="W404" s="400"/>
      <c r="X404" s="426">
        <v>880</v>
      </c>
      <c r="Y404" s="427">
        <v>780</v>
      </c>
      <c r="Z404" s="427">
        <v>930</v>
      </c>
      <c r="AA404" s="427">
        <v>53</v>
      </c>
      <c r="AB404" s="428">
        <v>0.33</v>
      </c>
      <c r="AC404" s="427">
        <v>1100</v>
      </c>
      <c r="AD404" s="402">
        <v>650</v>
      </c>
      <c r="AE404" s="402">
        <v>580</v>
      </c>
      <c r="AF404" s="402">
        <v>650</v>
      </c>
      <c r="AG404" s="402">
        <v>650</v>
      </c>
      <c r="AH404" s="402">
        <v>53</v>
      </c>
      <c r="AI404" s="459"/>
      <c r="AJ404" s="459"/>
      <c r="AK404" s="460"/>
      <c r="AL404" s="460"/>
      <c r="AM404" s="460"/>
      <c r="AN404" s="460"/>
      <c r="AO404" s="458"/>
      <c r="AP404" s="458"/>
    </row>
    <row r="405" spans="1:42" ht="15">
      <c r="A405" s="394" t="s">
        <v>821</v>
      </c>
      <c r="B405" s="401">
        <v>114.3</v>
      </c>
      <c r="C405" s="424">
        <v>6.88</v>
      </c>
      <c r="D405" s="394" t="s">
        <v>822</v>
      </c>
      <c r="E405" s="421">
        <v>42770</v>
      </c>
      <c r="F405" s="395" t="s">
        <v>283</v>
      </c>
      <c r="G405" s="396">
        <v>1975</v>
      </c>
      <c r="H405" s="397">
        <v>51807</v>
      </c>
      <c r="I405" s="397">
        <v>2004602</v>
      </c>
      <c r="J405" s="397"/>
      <c r="K405" s="397">
        <v>52</v>
      </c>
      <c r="L405" s="396">
        <v>3.76</v>
      </c>
      <c r="M405" s="396">
        <v>1</v>
      </c>
      <c r="N405" s="399">
        <v>97.3</v>
      </c>
      <c r="O405" s="400">
        <v>112.4</v>
      </c>
      <c r="P405" s="400"/>
      <c r="Q405" s="400"/>
      <c r="R405" s="400"/>
      <c r="S405" s="400"/>
      <c r="T405" s="400"/>
      <c r="U405" s="400"/>
      <c r="V405" s="400"/>
      <c r="W405" s="400"/>
      <c r="X405" s="426">
        <v>880</v>
      </c>
      <c r="Y405" s="427">
        <v>780</v>
      </c>
      <c r="Z405" s="427">
        <v>930</v>
      </c>
      <c r="AA405" s="427">
        <v>53</v>
      </c>
      <c r="AB405" s="428">
        <v>0.33</v>
      </c>
      <c r="AC405" s="427">
        <v>1100</v>
      </c>
      <c r="AD405" s="402">
        <v>650</v>
      </c>
      <c r="AE405" s="402">
        <v>580</v>
      </c>
      <c r="AF405" s="402">
        <v>650</v>
      </c>
      <c r="AG405" s="402">
        <v>650</v>
      </c>
      <c r="AH405" s="402">
        <v>53</v>
      </c>
      <c r="AI405" s="459"/>
      <c r="AJ405" s="459"/>
      <c r="AK405" s="460"/>
      <c r="AL405" s="460"/>
      <c r="AM405" s="460"/>
      <c r="AN405" s="460"/>
      <c r="AO405" s="458"/>
      <c r="AP405" s="458"/>
    </row>
    <row r="406" spans="1:42" ht="15">
      <c r="A406" s="394" t="s">
        <v>821</v>
      </c>
      <c r="B406" s="401">
        <v>114.3</v>
      </c>
      <c r="C406" s="424">
        <v>6.88</v>
      </c>
      <c r="D406" s="394" t="s">
        <v>822</v>
      </c>
      <c r="E406" s="421">
        <v>42772</v>
      </c>
      <c r="F406" s="395" t="s">
        <v>283</v>
      </c>
      <c r="G406" s="396">
        <v>1976</v>
      </c>
      <c r="H406" s="397">
        <v>51805</v>
      </c>
      <c r="I406" s="397">
        <v>2004602</v>
      </c>
      <c r="J406" s="397"/>
      <c r="K406" s="397">
        <v>52</v>
      </c>
      <c r="L406" s="396">
        <v>4.07</v>
      </c>
      <c r="M406" s="396">
        <v>5</v>
      </c>
      <c r="N406" s="399">
        <v>95.6</v>
      </c>
      <c r="O406" s="400">
        <v>111.8</v>
      </c>
      <c r="P406" s="400"/>
      <c r="Q406" s="400"/>
      <c r="R406" s="400"/>
      <c r="S406" s="400"/>
      <c r="T406" s="400"/>
      <c r="U406" s="400"/>
      <c r="V406" s="400"/>
      <c r="W406" s="400"/>
      <c r="X406" s="426">
        <v>880</v>
      </c>
      <c r="Y406" s="427">
        <v>780</v>
      </c>
      <c r="Z406" s="427">
        <v>930</v>
      </c>
      <c r="AA406" s="427">
        <v>53</v>
      </c>
      <c r="AB406" s="428">
        <v>0.33</v>
      </c>
      <c r="AC406" s="427">
        <v>1100</v>
      </c>
      <c r="AD406" s="402">
        <v>650</v>
      </c>
      <c r="AE406" s="402">
        <v>580</v>
      </c>
      <c r="AF406" s="402">
        <v>650</v>
      </c>
      <c r="AG406" s="402">
        <v>650</v>
      </c>
      <c r="AH406" s="402">
        <v>53</v>
      </c>
      <c r="AI406" s="459"/>
      <c r="AJ406" s="459"/>
      <c r="AK406" s="460"/>
      <c r="AL406" s="460"/>
      <c r="AM406" s="460"/>
      <c r="AN406" s="460"/>
      <c r="AO406" s="458"/>
      <c r="AP406" s="458"/>
    </row>
    <row r="407" spans="1:42" ht="15">
      <c r="A407" s="394" t="s">
        <v>821</v>
      </c>
      <c r="B407" s="401">
        <v>114.3</v>
      </c>
      <c r="C407" s="424">
        <v>6.88</v>
      </c>
      <c r="D407" s="394" t="s">
        <v>822</v>
      </c>
      <c r="E407" s="421">
        <v>42772</v>
      </c>
      <c r="F407" s="395" t="s">
        <v>283</v>
      </c>
      <c r="G407" s="396">
        <v>1977</v>
      </c>
      <c r="H407" s="397">
        <v>51808</v>
      </c>
      <c r="I407" s="397">
        <v>2004602</v>
      </c>
      <c r="J407" s="397"/>
      <c r="K407" s="397">
        <v>53</v>
      </c>
      <c r="L407" s="396">
        <v>3.87</v>
      </c>
      <c r="M407" s="396">
        <v>10</v>
      </c>
      <c r="N407" s="399">
        <v>102.5</v>
      </c>
      <c r="O407" s="400">
        <v>115.5</v>
      </c>
      <c r="P407" s="400"/>
      <c r="Q407" s="400"/>
      <c r="R407" s="400">
        <v>96.5</v>
      </c>
      <c r="S407" s="400">
        <v>109.5</v>
      </c>
      <c r="T407" s="400"/>
      <c r="U407" s="400"/>
      <c r="V407" s="400">
        <v>101.3</v>
      </c>
      <c r="W407" s="400">
        <v>113.3</v>
      </c>
      <c r="X407" s="426">
        <v>880</v>
      </c>
      <c r="Y407" s="427">
        <v>780</v>
      </c>
      <c r="Z407" s="427">
        <v>930</v>
      </c>
      <c r="AA407" s="427">
        <v>53</v>
      </c>
      <c r="AB407" s="428">
        <v>0.33</v>
      </c>
      <c r="AC407" s="427">
        <v>1100</v>
      </c>
      <c r="AD407" s="402">
        <v>650</v>
      </c>
      <c r="AE407" s="402">
        <v>580</v>
      </c>
      <c r="AF407" s="402">
        <v>650</v>
      </c>
      <c r="AG407" s="402">
        <v>650</v>
      </c>
      <c r="AH407" s="402">
        <v>53</v>
      </c>
      <c r="AI407" s="459"/>
      <c r="AJ407" s="459"/>
      <c r="AK407" s="460"/>
      <c r="AL407" s="460"/>
      <c r="AM407" s="460"/>
      <c r="AN407" s="460"/>
      <c r="AO407" s="458"/>
      <c r="AP407" s="458"/>
    </row>
    <row r="408" spans="1:42" ht="15">
      <c r="A408" s="394" t="s">
        <v>821</v>
      </c>
      <c r="B408" s="401">
        <v>114.3</v>
      </c>
      <c r="C408" s="424">
        <v>6.88</v>
      </c>
      <c r="D408" s="394" t="s">
        <v>822</v>
      </c>
      <c r="E408" s="421">
        <v>42822</v>
      </c>
      <c r="F408" s="395" t="s">
        <v>283</v>
      </c>
      <c r="G408" s="396">
        <v>2313</v>
      </c>
      <c r="H408" s="397">
        <v>51958</v>
      </c>
      <c r="I408" s="397">
        <v>2060701</v>
      </c>
      <c r="J408" s="397"/>
      <c r="K408" s="397">
        <v>51</v>
      </c>
      <c r="L408" s="396">
        <v>3.71</v>
      </c>
      <c r="M408" s="396">
        <v>3</v>
      </c>
      <c r="N408" s="399">
        <v>98.1</v>
      </c>
      <c r="O408" s="400">
        <v>112.5</v>
      </c>
      <c r="P408" s="400"/>
      <c r="Q408" s="400"/>
      <c r="R408" s="400"/>
      <c r="S408" s="400"/>
      <c r="T408" s="400"/>
      <c r="U408" s="400"/>
      <c r="V408" s="400"/>
      <c r="W408" s="400"/>
      <c r="X408" s="426">
        <v>880</v>
      </c>
      <c r="Y408" s="427">
        <v>780</v>
      </c>
      <c r="Z408" s="427">
        <v>930</v>
      </c>
      <c r="AA408" s="427">
        <v>53</v>
      </c>
      <c r="AB408" s="428">
        <v>0.33</v>
      </c>
      <c r="AC408" s="427">
        <v>1150</v>
      </c>
      <c r="AD408" s="402">
        <v>645</v>
      </c>
      <c r="AE408" s="402">
        <v>575</v>
      </c>
      <c r="AF408" s="402">
        <v>645</v>
      </c>
      <c r="AG408" s="402">
        <v>645</v>
      </c>
      <c r="AH408" s="402">
        <v>53</v>
      </c>
      <c r="AI408" s="459"/>
      <c r="AJ408" s="459"/>
      <c r="AK408" s="460"/>
      <c r="AL408" s="460"/>
      <c r="AM408" s="460"/>
      <c r="AN408" s="460"/>
      <c r="AO408" s="458"/>
      <c r="AP408" s="458"/>
    </row>
    <row r="409" spans="1:42" ht="15">
      <c r="A409" s="394" t="s">
        <v>821</v>
      </c>
      <c r="B409" s="401">
        <v>114.3</v>
      </c>
      <c r="C409" s="424">
        <v>6.88</v>
      </c>
      <c r="D409" s="394" t="s">
        <v>822</v>
      </c>
      <c r="E409" s="421">
        <v>42822</v>
      </c>
      <c r="F409" s="395" t="s">
        <v>283</v>
      </c>
      <c r="G409" s="396">
        <v>2314</v>
      </c>
      <c r="H409" s="397">
        <v>51958</v>
      </c>
      <c r="I409" s="397">
        <v>2060701</v>
      </c>
      <c r="J409" s="397"/>
      <c r="K409" s="397">
        <v>51</v>
      </c>
      <c r="L409" s="396">
        <v>3.71</v>
      </c>
      <c r="M409" s="396">
        <v>401</v>
      </c>
      <c r="N409" s="399">
        <v>101.5</v>
      </c>
      <c r="O409" s="400">
        <v>114.2</v>
      </c>
      <c r="P409" s="400"/>
      <c r="Q409" s="400"/>
      <c r="R409" s="400"/>
      <c r="S409" s="400"/>
      <c r="T409" s="400"/>
      <c r="U409" s="400"/>
      <c r="V409" s="400"/>
      <c r="W409" s="400"/>
      <c r="X409" s="426">
        <v>880</v>
      </c>
      <c r="Y409" s="427">
        <v>780</v>
      </c>
      <c r="Z409" s="427">
        <v>930</v>
      </c>
      <c r="AA409" s="427">
        <v>53</v>
      </c>
      <c r="AB409" s="428">
        <v>0.33</v>
      </c>
      <c r="AC409" s="427">
        <v>1150</v>
      </c>
      <c r="AD409" s="402">
        <v>645</v>
      </c>
      <c r="AE409" s="402">
        <v>575</v>
      </c>
      <c r="AF409" s="402">
        <v>645</v>
      </c>
      <c r="AG409" s="402">
        <v>645</v>
      </c>
      <c r="AH409" s="402">
        <v>53</v>
      </c>
      <c r="AI409" s="3"/>
      <c r="AJ409" s="3"/>
      <c r="AK409" s="1"/>
      <c r="AL409" s="1"/>
      <c r="AM409" s="1"/>
      <c r="AN409" s="1"/>
      <c r="AO409" s="5"/>
      <c r="AP409" s="5"/>
    </row>
    <row r="410" spans="1:42" ht="15">
      <c r="A410" s="394" t="s">
        <v>821</v>
      </c>
      <c r="B410" s="401">
        <v>114.3</v>
      </c>
      <c r="C410" s="424">
        <v>6.88</v>
      </c>
      <c r="D410" s="394" t="s">
        <v>822</v>
      </c>
      <c r="E410" s="421">
        <v>42822</v>
      </c>
      <c r="F410" s="395" t="s">
        <v>283</v>
      </c>
      <c r="G410" s="396">
        <v>2315</v>
      </c>
      <c r="H410" s="397">
        <v>51805</v>
      </c>
      <c r="I410" s="397">
        <v>2060701</v>
      </c>
      <c r="J410" s="397"/>
      <c r="K410" s="397">
        <v>52</v>
      </c>
      <c r="L410" s="396">
        <v>4.07</v>
      </c>
      <c r="M410" s="396">
        <v>1</v>
      </c>
      <c r="N410" s="399">
        <v>96.4</v>
      </c>
      <c r="O410" s="400">
        <v>115.7</v>
      </c>
      <c r="P410" s="400"/>
      <c r="Q410" s="400"/>
      <c r="R410" s="400"/>
      <c r="S410" s="400"/>
      <c r="T410" s="400"/>
      <c r="U410" s="400"/>
      <c r="V410" s="400"/>
      <c r="W410" s="400"/>
      <c r="X410" s="426">
        <v>880</v>
      </c>
      <c r="Y410" s="427">
        <v>780</v>
      </c>
      <c r="Z410" s="427">
        <v>930</v>
      </c>
      <c r="AA410" s="427">
        <v>53</v>
      </c>
      <c r="AB410" s="428">
        <v>0.33</v>
      </c>
      <c r="AC410" s="427">
        <v>1150</v>
      </c>
      <c r="AD410" s="402">
        <v>645</v>
      </c>
      <c r="AE410" s="402">
        <v>575</v>
      </c>
      <c r="AF410" s="402">
        <v>650</v>
      </c>
      <c r="AG410" s="402">
        <v>650</v>
      </c>
      <c r="AH410" s="402">
        <v>53</v>
      </c>
      <c r="AI410" s="3"/>
      <c r="AJ410" s="3"/>
      <c r="AK410" s="1"/>
      <c r="AL410" s="1"/>
      <c r="AM410" s="1"/>
      <c r="AN410" s="1"/>
      <c r="AO410" s="5"/>
      <c r="AP410" s="5"/>
    </row>
    <row r="411" spans="1:42" ht="15">
      <c r="A411" s="394" t="s">
        <v>821</v>
      </c>
      <c r="B411" s="401">
        <v>114.3</v>
      </c>
      <c r="C411" s="424">
        <v>6.88</v>
      </c>
      <c r="D411" s="394" t="s">
        <v>822</v>
      </c>
      <c r="E411" s="421">
        <v>42823</v>
      </c>
      <c r="F411" s="395" t="s">
        <v>283</v>
      </c>
      <c r="G411" s="396">
        <v>2316</v>
      </c>
      <c r="H411" s="397">
        <v>51959</v>
      </c>
      <c r="I411" s="397">
        <v>2004602</v>
      </c>
      <c r="J411" s="397"/>
      <c r="K411" s="397">
        <v>51</v>
      </c>
      <c r="L411" s="396">
        <v>4.4400000000000004</v>
      </c>
      <c r="M411" s="396">
        <v>1</v>
      </c>
      <c r="N411" s="399">
        <v>98.9</v>
      </c>
      <c r="O411" s="400">
        <v>116.4</v>
      </c>
      <c r="P411" s="400"/>
      <c r="Q411" s="400"/>
      <c r="R411" s="400"/>
      <c r="S411" s="400"/>
      <c r="T411" s="400"/>
      <c r="U411" s="400"/>
      <c r="V411" s="400"/>
      <c r="W411" s="400"/>
      <c r="X411" s="426">
        <v>880</v>
      </c>
      <c r="Y411" s="427">
        <v>780</v>
      </c>
      <c r="Z411" s="427">
        <v>930</v>
      </c>
      <c r="AA411" s="427">
        <v>53</v>
      </c>
      <c r="AB411" s="428">
        <v>0.33</v>
      </c>
      <c r="AC411" s="427">
        <v>1150</v>
      </c>
      <c r="AD411" s="402">
        <v>645</v>
      </c>
      <c r="AE411" s="402">
        <v>575</v>
      </c>
      <c r="AF411" s="402">
        <v>650</v>
      </c>
      <c r="AG411" s="402">
        <v>650</v>
      </c>
      <c r="AH411" s="402">
        <v>53</v>
      </c>
      <c r="AI411" s="3"/>
      <c r="AJ411" s="3"/>
      <c r="AK411" s="1"/>
      <c r="AL411" s="1"/>
      <c r="AM411" s="1"/>
      <c r="AN411" s="1"/>
      <c r="AO411" s="5"/>
      <c r="AP411" s="5"/>
    </row>
    <row r="412" spans="1:42" ht="15">
      <c r="A412" s="394" t="s">
        <v>821</v>
      </c>
      <c r="B412" s="401">
        <v>114.3</v>
      </c>
      <c r="C412" s="424">
        <v>6.88</v>
      </c>
      <c r="D412" s="394" t="s">
        <v>822</v>
      </c>
      <c r="E412" s="421">
        <v>42822</v>
      </c>
      <c r="F412" s="395" t="s">
        <v>283</v>
      </c>
      <c r="G412" s="396">
        <v>2317</v>
      </c>
      <c r="H412" s="397">
        <v>51959</v>
      </c>
      <c r="I412" s="397">
        <v>2060701</v>
      </c>
      <c r="J412" s="397"/>
      <c r="K412" s="397">
        <v>51</v>
      </c>
      <c r="L412" s="396">
        <v>4.4400000000000004</v>
      </c>
      <c r="M412" s="396">
        <v>1</v>
      </c>
      <c r="N412" s="399">
        <v>96.2</v>
      </c>
      <c r="O412" s="400">
        <v>114.3</v>
      </c>
      <c r="P412" s="400"/>
      <c r="Q412" s="400"/>
      <c r="R412" s="400"/>
      <c r="S412" s="400"/>
      <c r="T412" s="400"/>
      <c r="U412" s="400"/>
      <c r="V412" s="400"/>
      <c r="W412" s="400"/>
      <c r="X412" s="426">
        <v>880</v>
      </c>
      <c r="Y412" s="427">
        <v>780</v>
      </c>
      <c r="Z412" s="427">
        <v>930</v>
      </c>
      <c r="AA412" s="427">
        <v>53</v>
      </c>
      <c r="AB412" s="428">
        <v>0.33</v>
      </c>
      <c r="AC412" s="427">
        <v>1150</v>
      </c>
      <c r="AD412" s="402">
        <v>645</v>
      </c>
      <c r="AE412" s="402">
        <v>575</v>
      </c>
      <c r="AF412" s="402">
        <v>650</v>
      </c>
      <c r="AG412" s="402">
        <v>650</v>
      </c>
      <c r="AH412" s="402">
        <v>53</v>
      </c>
      <c r="AI412" s="3"/>
      <c r="AJ412" s="3"/>
      <c r="AK412" s="1"/>
      <c r="AL412" s="1"/>
      <c r="AM412" s="1"/>
      <c r="AN412" s="1"/>
      <c r="AO412" s="5"/>
      <c r="AP412" s="5"/>
    </row>
    <row r="413" spans="1:42" ht="15">
      <c r="A413" s="394" t="s">
        <v>821</v>
      </c>
      <c r="B413" s="401">
        <v>114.3</v>
      </c>
      <c r="C413" s="424">
        <v>6.88</v>
      </c>
      <c r="D413" s="394" t="s">
        <v>822</v>
      </c>
      <c r="E413" s="421">
        <v>42822</v>
      </c>
      <c r="F413" s="395" t="s">
        <v>283</v>
      </c>
      <c r="G413" s="396">
        <v>2317</v>
      </c>
      <c r="H413" s="397">
        <v>51959</v>
      </c>
      <c r="I413" s="397">
        <v>2060701</v>
      </c>
      <c r="J413" s="397"/>
      <c r="K413" s="397">
        <v>51</v>
      </c>
      <c r="L413" s="396">
        <v>4.4400000000000004</v>
      </c>
      <c r="M413" s="396">
        <v>201</v>
      </c>
      <c r="N413" s="399">
        <v>106.6</v>
      </c>
      <c r="O413" s="400">
        <v>117.5</v>
      </c>
      <c r="P413" s="400">
        <v>97.3</v>
      </c>
      <c r="Q413" s="400">
        <v>111.9</v>
      </c>
      <c r="R413" s="400">
        <v>99.7</v>
      </c>
      <c r="S413" s="400">
        <v>114.5</v>
      </c>
      <c r="T413" s="400">
        <v>99.8</v>
      </c>
      <c r="U413" s="400">
        <v>114.8</v>
      </c>
      <c r="V413" s="400">
        <v>101.9</v>
      </c>
      <c r="W413" s="400">
        <v>117.7</v>
      </c>
      <c r="X413" s="426">
        <v>880</v>
      </c>
      <c r="Y413" s="427">
        <v>780</v>
      </c>
      <c r="Z413" s="427">
        <v>930</v>
      </c>
      <c r="AA413" s="427">
        <v>53</v>
      </c>
      <c r="AB413" s="428">
        <v>0.33</v>
      </c>
      <c r="AC413" s="427">
        <v>1150</v>
      </c>
      <c r="AD413" s="402">
        <v>645</v>
      </c>
      <c r="AE413" s="402">
        <v>575</v>
      </c>
      <c r="AF413" s="402">
        <v>650</v>
      </c>
      <c r="AG413" s="402">
        <v>650</v>
      </c>
      <c r="AH413" s="402">
        <v>53</v>
      </c>
      <c r="AI413" s="459"/>
      <c r="AJ413" s="459"/>
      <c r="AK413" s="460"/>
      <c r="AL413" s="460"/>
      <c r="AM413" s="460"/>
      <c r="AN413" s="460"/>
      <c r="AO413" s="458"/>
      <c r="AP413" s="458"/>
    </row>
    <row r="414" spans="1:42" ht="15">
      <c r="A414" s="394" t="s">
        <v>821</v>
      </c>
      <c r="B414" s="401">
        <v>114.3</v>
      </c>
      <c r="C414" s="424">
        <v>6.88</v>
      </c>
      <c r="D414" s="394" t="s">
        <v>822</v>
      </c>
      <c r="E414" s="421">
        <v>42824</v>
      </c>
      <c r="F414" s="395" t="s">
        <v>283</v>
      </c>
      <c r="G414" s="396">
        <v>2323</v>
      </c>
      <c r="H414" s="397">
        <v>51960</v>
      </c>
      <c r="I414" s="397">
        <v>2060701</v>
      </c>
      <c r="J414" s="397"/>
      <c r="K414" s="397">
        <v>51</v>
      </c>
      <c r="L414" s="396">
        <v>3.42</v>
      </c>
      <c r="M414" s="396">
        <v>21</v>
      </c>
      <c r="N414" s="399">
        <v>98.4</v>
      </c>
      <c r="O414" s="400">
        <v>110.5</v>
      </c>
      <c r="P414" s="400"/>
      <c r="Q414" s="400"/>
      <c r="R414" s="400"/>
      <c r="S414" s="400"/>
      <c r="T414" s="400"/>
      <c r="U414" s="400"/>
      <c r="V414" s="400"/>
      <c r="W414" s="400"/>
      <c r="X414" s="426">
        <v>880</v>
      </c>
      <c r="Y414" s="427">
        <v>780</v>
      </c>
      <c r="Z414" s="427">
        <v>930</v>
      </c>
      <c r="AA414" s="427">
        <v>53</v>
      </c>
      <c r="AB414" s="428">
        <v>0.33</v>
      </c>
      <c r="AC414" s="427">
        <v>1150</v>
      </c>
      <c r="AD414" s="402">
        <v>645</v>
      </c>
      <c r="AE414" s="402">
        <v>575</v>
      </c>
      <c r="AF414" s="402">
        <v>650</v>
      </c>
      <c r="AG414" s="402">
        <v>650</v>
      </c>
      <c r="AH414" s="402">
        <v>53</v>
      </c>
      <c r="AI414" s="459"/>
      <c r="AJ414" s="459"/>
      <c r="AK414" s="460"/>
      <c r="AL414" s="460"/>
      <c r="AM414" s="460"/>
      <c r="AN414" s="460"/>
      <c r="AO414" s="458"/>
      <c r="AP414" s="458"/>
    </row>
    <row r="415" spans="1:42" ht="15">
      <c r="A415" s="394" t="s">
        <v>821</v>
      </c>
      <c r="B415" s="401">
        <v>114.3</v>
      </c>
      <c r="C415" s="424">
        <v>6.88</v>
      </c>
      <c r="D415" s="394" t="s">
        <v>822</v>
      </c>
      <c r="E415" s="421">
        <v>42824</v>
      </c>
      <c r="F415" s="395" t="s">
        <v>283</v>
      </c>
      <c r="G415" s="396">
        <v>2324</v>
      </c>
      <c r="H415" s="397">
        <v>51960</v>
      </c>
      <c r="I415" s="397">
        <v>2060701</v>
      </c>
      <c r="J415" s="397"/>
      <c r="K415" s="397">
        <v>51</v>
      </c>
      <c r="L415" s="396">
        <v>3.42</v>
      </c>
      <c r="M415" s="396">
        <v>401</v>
      </c>
      <c r="N415" s="399">
        <v>100.2</v>
      </c>
      <c r="O415" s="400">
        <v>113.2</v>
      </c>
      <c r="P415" s="400"/>
      <c r="Q415" s="400"/>
      <c r="R415" s="400"/>
      <c r="S415" s="400"/>
      <c r="T415" s="400"/>
      <c r="U415" s="400"/>
      <c r="V415" s="400"/>
      <c r="W415" s="400"/>
      <c r="X415" s="426">
        <v>880</v>
      </c>
      <c r="Y415" s="427">
        <v>780</v>
      </c>
      <c r="Z415" s="427">
        <v>930</v>
      </c>
      <c r="AA415" s="427">
        <v>53</v>
      </c>
      <c r="AB415" s="428">
        <v>0.33</v>
      </c>
      <c r="AC415" s="427">
        <v>1150</v>
      </c>
      <c r="AD415" s="402">
        <v>645</v>
      </c>
      <c r="AE415" s="402">
        <v>575</v>
      </c>
      <c r="AF415" s="402">
        <v>650</v>
      </c>
      <c r="AG415" s="402">
        <v>650</v>
      </c>
      <c r="AH415" s="402">
        <v>53</v>
      </c>
      <c r="AI415" s="459"/>
      <c r="AJ415" s="459"/>
      <c r="AK415" s="460"/>
      <c r="AL415" s="460"/>
      <c r="AM415" s="460"/>
      <c r="AN415" s="460"/>
      <c r="AO415" s="458"/>
      <c r="AP415" s="458"/>
    </row>
    <row r="416" spans="1:42" ht="15">
      <c r="A416" s="394" t="s">
        <v>821</v>
      </c>
      <c r="B416" s="401">
        <v>114.3</v>
      </c>
      <c r="C416" s="424">
        <v>6.88</v>
      </c>
      <c r="D416" s="394" t="s">
        <v>822</v>
      </c>
      <c r="E416" s="421">
        <v>42830</v>
      </c>
      <c r="F416" s="395" t="s">
        <v>283</v>
      </c>
      <c r="G416" s="396">
        <v>2377</v>
      </c>
      <c r="H416" s="397">
        <v>51806</v>
      </c>
      <c r="I416" s="397">
        <v>2004602</v>
      </c>
      <c r="J416" s="397"/>
      <c r="K416" s="397">
        <v>52</v>
      </c>
      <c r="L416" s="396">
        <v>3.79</v>
      </c>
      <c r="M416" s="396">
        <v>1</v>
      </c>
      <c r="N416" s="399">
        <v>97.9</v>
      </c>
      <c r="O416" s="400">
        <v>110.4</v>
      </c>
      <c r="P416" s="400"/>
      <c r="Q416" s="400"/>
      <c r="R416" s="400"/>
      <c r="S416" s="400"/>
      <c r="T416" s="400"/>
      <c r="U416" s="400"/>
      <c r="V416" s="400"/>
      <c r="W416" s="400"/>
      <c r="X416" s="426">
        <v>880</v>
      </c>
      <c r="Y416" s="427">
        <v>780</v>
      </c>
      <c r="Z416" s="427">
        <v>930</v>
      </c>
      <c r="AA416" s="427">
        <v>53</v>
      </c>
      <c r="AB416" s="428">
        <v>0.33</v>
      </c>
      <c r="AC416" s="427">
        <v>1150</v>
      </c>
      <c r="AD416" s="402">
        <v>645</v>
      </c>
      <c r="AE416" s="402">
        <v>575</v>
      </c>
      <c r="AF416" s="402">
        <v>650</v>
      </c>
      <c r="AG416" s="402">
        <v>650</v>
      </c>
      <c r="AH416" s="402">
        <v>53</v>
      </c>
      <c r="AI416" s="459"/>
      <c r="AJ416" s="459"/>
      <c r="AK416" s="460"/>
      <c r="AL416" s="460"/>
      <c r="AM416" s="460"/>
      <c r="AN416" s="460"/>
      <c r="AO416" s="458"/>
      <c r="AP416" s="458"/>
    </row>
    <row r="417" spans="1:42" ht="15">
      <c r="A417" s="394" t="s">
        <v>821</v>
      </c>
      <c r="B417" s="401">
        <v>114.3</v>
      </c>
      <c r="C417" s="424">
        <v>6.88</v>
      </c>
      <c r="D417" s="394" t="s">
        <v>822</v>
      </c>
      <c r="E417" s="421">
        <v>42830</v>
      </c>
      <c r="F417" s="395" t="s">
        <v>283</v>
      </c>
      <c r="G417" s="396">
        <v>2378</v>
      </c>
      <c r="H417" s="397">
        <v>51806</v>
      </c>
      <c r="I417" s="397">
        <v>2004602</v>
      </c>
      <c r="J417" s="397"/>
      <c r="K417" s="397">
        <v>52</v>
      </c>
      <c r="L417" s="396">
        <v>3.79</v>
      </c>
      <c r="M417" s="396">
        <v>410</v>
      </c>
      <c r="N417" s="399">
        <v>101.6</v>
      </c>
      <c r="O417" s="400">
        <v>113.3</v>
      </c>
      <c r="P417" s="400"/>
      <c r="Q417" s="400"/>
      <c r="R417" s="400"/>
      <c r="S417" s="400"/>
      <c r="T417" s="400"/>
      <c r="U417" s="400"/>
      <c r="V417" s="400"/>
      <c r="W417" s="400"/>
      <c r="X417" s="426">
        <v>880</v>
      </c>
      <c r="Y417" s="427">
        <v>780</v>
      </c>
      <c r="Z417" s="427">
        <v>930</v>
      </c>
      <c r="AA417" s="427">
        <v>53</v>
      </c>
      <c r="AB417" s="428">
        <v>0.33</v>
      </c>
      <c r="AC417" s="427">
        <v>1150</v>
      </c>
      <c r="AD417" s="402">
        <v>645</v>
      </c>
      <c r="AE417" s="402">
        <v>575</v>
      </c>
      <c r="AF417" s="402">
        <v>650</v>
      </c>
      <c r="AG417" s="402">
        <v>650</v>
      </c>
      <c r="AH417" s="402">
        <v>53</v>
      </c>
      <c r="AI417" s="459"/>
      <c r="AJ417" s="459"/>
      <c r="AK417" s="460"/>
      <c r="AL417" s="460"/>
      <c r="AM417" s="460"/>
      <c r="AN417" s="460"/>
      <c r="AO417" s="458"/>
      <c r="AP417" s="458"/>
    </row>
    <row r="418" spans="1:42" ht="15">
      <c r="A418" s="394" t="s">
        <v>821</v>
      </c>
      <c r="B418" s="401">
        <v>114.3</v>
      </c>
      <c r="C418" s="424">
        <v>6.88</v>
      </c>
      <c r="D418" s="394" t="s">
        <v>822</v>
      </c>
      <c r="E418" s="421">
        <v>42830</v>
      </c>
      <c r="F418" s="395" t="s">
        <v>283</v>
      </c>
      <c r="G418" s="396">
        <v>2379</v>
      </c>
      <c r="H418" s="397">
        <v>51808</v>
      </c>
      <c r="I418" s="397">
        <v>2004602</v>
      </c>
      <c r="J418" s="397"/>
      <c r="K418" s="397">
        <v>53</v>
      </c>
      <c r="L418" s="396">
        <v>3.87</v>
      </c>
      <c r="M418" s="396">
        <v>160</v>
      </c>
      <c r="N418" s="399">
        <v>101.1</v>
      </c>
      <c r="O418" s="400">
        <v>112.1</v>
      </c>
      <c r="P418" s="400"/>
      <c r="Q418" s="400"/>
      <c r="R418" s="400"/>
      <c r="S418" s="400"/>
      <c r="T418" s="400"/>
      <c r="U418" s="400"/>
      <c r="V418" s="400"/>
      <c r="W418" s="400"/>
      <c r="X418" s="426">
        <v>880</v>
      </c>
      <c r="Y418" s="427">
        <v>780</v>
      </c>
      <c r="Z418" s="427">
        <v>930</v>
      </c>
      <c r="AA418" s="427">
        <v>53</v>
      </c>
      <c r="AB418" s="428">
        <v>0.33</v>
      </c>
      <c r="AC418" s="427">
        <v>1150</v>
      </c>
      <c r="AD418" s="402">
        <v>645</v>
      </c>
      <c r="AE418" s="402">
        <v>575</v>
      </c>
      <c r="AF418" s="402">
        <v>650</v>
      </c>
      <c r="AG418" s="402">
        <v>650</v>
      </c>
      <c r="AH418" s="402">
        <v>53</v>
      </c>
      <c r="AI418" s="459"/>
      <c r="AJ418" s="459"/>
      <c r="AK418" s="460"/>
      <c r="AL418" s="460"/>
      <c r="AM418" s="460"/>
      <c r="AN418" s="460"/>
      <c r="AO418" s="458"/>
      <c r="AP418" s="458"/>
    </row>
    <row r="419" spans="1:42" ht="15">
      <c r="A419" s="394" t="s">
        <v>821</v>
      </c>
      <c r="B419" s="401">
        <v>114.3</v>
      </c>
      <c r="C419" s="424">
        <v>6.88</v>
      </c>
      <c r="D419" s="394" t="s">
        <v>822</v>
      </c>
      <c r="E419" s="421">
        <v>42830</v>
      </c>
      <c r="F419" s="395" t="s">
        <v>283</v>
      </c>
      <c r="G419" s="396">
        <v>2380</v>
      </c>
      <c r="H419" s="397">
        <v>51803</v>
      </c>
      <c r="I419" s="397">
        <v>2004602</v>
      </c>
      <c r="J419" s="397"/>
      <c r="K419" s="397">
        <v>53</v>
      </c>
      <c r="L419" s="396">
        <v>3.95</v>
      </c>
      <c r="M419" s="396">
        <v>1</v>
      </c>
      <c r="N419" s="399">
        <v>105.4</v>
      </c>
      <c r="O419" s="400">
        <v>126.5</v>
      </c>
      <c r="P419" s="400"/>
      <c r="Q419" s="400"/>
      <c r="R419" s="400"/>
      <c r="S419" s="400"/>
      <c r="T419" s="400"/>
      <c r="U419" s="400"/>
      <c r="V419" s="400"/>
      <c r="W419" s="400"/>
      <c r="X419" s="426">
        <v>880</v>
      </c>
      <c r="Y419" s="427">
        <v>780</v>
      </c>
      <c r="Z419" s="427">
        <v>930</v>
      </c>
      <c r="AA419" s="427">
        <v>53</v>
      </c>
      <c r="AB419" s="428">
        <v>0.33</v>
      </c>
      <c r="AC419" s="427">
        <v>1150</v>
      </c>
      <c r="AD419" s="402">
        <v>645</v>
      </c>
      <c r="AE419" s="402">
        <v>575</v>
      </c>
      <c r="AF419" s="402">
        <v>650</v>
      </c>
      <c r="AG419" s="402">
        <v>650</v>
      </c>
      <c r="AH419" s="402">
        <v>53</v>
      </c>
      <c r="AI419" s="459"/>
      <c r="AJ419" s="459"/>
      <c r="AK419" s="460"/>
      <c r="AL419" s="460"/>
      <c r="AM419" s="460"/>
      <c r="AN419" s="460"/>
      <c r="AO419" s="458"/>
      <c r="AP419" s="458"/>
    </row>
    <row r="420" spans="1:42" ht="15">
      <c r="A420" s="394" t="s">
        <v>821</v>
      </c>
      <c r="B420" s="401">
        <v>114.3</v>
      </c>
      <c r="C420" s="424">
        <v>6.88</v>
      </c>
      <c r="D420" s="394" t="s">
        <v>822</v>
      </c>
      <c r="E420" s="421">
        <v>42830</v>
      </c>
      <c r="F420" s="395" t="s">
        <v>283</v>
      </c>
      <c r="G420" s="396">
        <v>2381</v>
      </c>
      <c r="H420" s="397">
        <v>51952</v>
      </c>
      <c r="I420" s="397">
        <v>2060701</v>
      </c>
      <c r="J420" s="397"/>
      <c r="K420" s="397">
        <v>49</v>
      </c>
      <c r="L420" s="396">
        <v>3.58</v>
      </c>
      <c r="M420" s="396">
        <v>1</v>
      </c>
      <c r="N420" s="399">
        <v>92.4</v>
      </c>
      <c r="O420" s="400">
        <v>106.4</v>
      </c>
      <c r="P420" s="400"/>
      <c r="Q420" s="400"/>
      <c r="R420" s="400"/>
      <c r="S420" s="400"/>
      <c r="T420" s="400"/>
      <c r="U420" s="400"/>
      <c r="V420" s="400"/>
      <c r="W420" s="400"/>
      <c r="X420" s="426">
        <v>880</v>
      </c>
      <c r="Y420" s="427">
        <v>780</v>
      </c>
      <c r="Z420" s="427">
        <v>930</v>
      </c>
      <c r="AA420" s="427">
        <v>53</v>
      </c>
      <c r="AB420" s="428">
        <v>0.33</v>
      </c>
      <c r="AC420" s="427">
        <v>1150</v>
      </c>
      <c r="AD420" s="402">
        <v>645</v>
      </c>
      <c r="AE420" s="402">
        <v>575</v>
      </c>
      <c r="AF420" s="402">
        <v>645</v>
      </c>
      <c r="AG420" s="402">
        <v>645</v>
      </c>
      <c r="AH420" s="402">
        <v>53</v>
      </c>
      <c r="AI420" s="459"/>
      <c r="AJ420" s="459"/>
      <c r="AK420" s="460"/>
      <c r="AL420" s="460"/>
      <c r="AM420" s="460"/>
      <c r="AN420" s="460"/>
      <c r="AO420" s="458"/>
      <c r="AP420" s="458"/>
    </row>
    <row r="421" spans="1:42" ht="15">
      <c r="A421" s="394" t="s">
        <v>821</v>
      </c>
      <c r="B421" s="401">
        <v>114.3</v>
      </c>
      <c r="C421" s="424">
        <v>6.88</v>
      </c>
      <c r="D421" s="394" t="s">
        <v>822</v>
      </c>
      <c r="E421" s="421">
        <v>42830</v>
      </c>
      <c r="F421" s="395" t="s">
        <v>283</v>
      </c>
      <c r="G421" s="396">
        <v>2382</v>
      </c>
      <c r="H421" s="397">
        <v>51959</v>
      </c>
      <c r="I421" s="397">
        <v>2060701</v>
      </c>
      <c r="J421" s="397"/>
      <c r="K421" s="397">
        <v>51</v>
      </c>
      <c r="L421" s="396">
        <v>4.4400000000000004</v>
      </c>
      <c r="M421" s="396">
        <v>219</v>
      </c>
      <c r="N421" s="399">
        <v>101.9</v>
      </c>
      <c r="O421" s="400">
        <v>116.7</v>
      </c>
      <c r="P421" s="400"/>
      <c r="Q421" s="400"/>
      <c r="R421" s="400"/>
      <c r="S421" s="400"/>
      <c r="T421" s="400"/>
      <c r="U421" s="400"/>
      <c r="V421" s="400"/>
      <c r="W421" s="400"/>
      <c r="X421" s="426">
        <v>880</v>
      </c>
      <c r="Y421" s="427">
        <v>780</v>
      </c>
      <c r="Z421" s="427">
        <v>930</v>
      </c>
      <c r="AA421" s="427">
        <v>53</v>
      </c>
      <c r="AB421" s="428">
        <v>0.33</v>
      </c>
      <c r="AC421" s="427">
        <v>1150</v>
      </c>
      <c r="AD421" s="402">
        <v>645</v>
      </c>
      <c r="AE421" s="402">
        <v>575</v>
      </c>
      <c r="AF421" s="402">
        <v>645</v>
      </c>
      <c r="AG421" s="402">
        <v>645</v>
      </c>
      <c r="AH421" s="402">
        <v>53</v>
      </c>
      <c r="AI421" s="459"/>
      <c r="AJ421" s="459"/>
      <c r="AK421" s="460"/>
      <c r="AL421" s="460"/>
      <c r="AM421" s="460"/>
      <c r="AN421" s="460"/>
      <c r="AO421" s="458"/>
      <c r="AP421" s="458"/>
    </row>
    <row r="422" spans="1:42" ht="15">
      <c r="A422" s="394" t="s">
        <v>821</v>
      </c>
      <c r="B422" s="401">
        <v>114.3</v>
      </c>
      <c r="C422" s="424">
        <v>6.88</v>
      </c>
      <c r="D422" s="394" t="s">
        <v>822</v>
      </c>
      <c r="E422" s="421">
        <v>42863</v>
      </c>
      <c r="F422" s="395" t="s">
        <v>847</v>
      </c>
      <c r="G422" s="396">
        <v>2676</v>
      </c>
      <c r="H422" s="397">
        <v>12847</v>
      </c>
      <c r="I422" s="397">
        <v>2068302</v>
      </c>
      <c r="J422" s="397"/>
      <c r="K422" s="397">
        <v>44</v>
      </c>
      <c r="L422" s="396">
        <v>6.56</v>
      </c>
      <c r="M422" s="396">
        <v>24</v>
      </c>
      <c r="N422" s="399">
        <v>101.9</v>
      </c>
      <c r="O422" s="400">
        <v>113.7</v>
      </c>
      <c r="P422" s="400"/>
      <c r="Q422" s="400"/>
      <c r="R422" s="400"/>
      <c r="S422" s="400"/>
      <c r="T422" s="400"/>
      <c r="U422" s="400"/>
      <c r="V422" s="400"/>
      <c r="W422" s="400"/>
      <c r="X422" s="426">
        <v>880</v>
      </c>
      <c r="Y422" s="427">
        <v>780</v>
      </c>
      <c r="Z422" s="427">
        <v>930</v>
      </c>
      <c r="AA422" s="427">
        <v>53</v>
      </c>
      <c r="AB422" s="428">
        <v>0.35</v>
      </c>
      <c r="AC422" s="427">
        <v>1100</v>
      </c>
      <c r="AD422" s="402">
        <v>600</v>
      </c>
      <c r="AE422" s="402">
        <v>500</v>
      </c>
      <c r="AF422" s="402">
        <v>600</v>
      </c>
      <c r="AG422" s="402">
        <v>600</v>
      </c>
      <c r="AH422" s="402">
        <v>53</v>
      </c>
      <c r="AI422" s="459"/>
      <c r="AJ422" s="459"/>
      <c r="AK422" s="460"/>
      <c r="AL422" s="460"/>
      <c r="AM422" s="460"/>
      <c r="AN422" s="460"/>
      <c r="AO422" s="458"/>
      <c r="AP422" s="458"/>
    </row>
    <row r="423" spans="1:42" ht="15">
      <c r="A423" s="394" t="s">
        <v>821</v>
      </c>
      <c r="B423" s="401">
        <v>114.3</v>
      </c>
      <c r="C423" s="424">
        <v>6.88</v>
      </c>
      <c r="D423" s="394" t="s">
        <v>822</v>
      </c>
      <c r="E423" s="421">
        <v>42863</v>
      </c>
      <c r="F423" s="395" t="s">
        <v>847</v>
      </c>
      <c r="G423" s="396">
        <v>2676</v>
      </c>
      <c r="H423" s="397">
        <v>12847</v>
      </c>
      <c r="I423" s="397">
        <v>2068302</v>
      </c>
      <c r="J423" s="397"/>
      <c r="K423" s="397">
        <v>44</v>
      </c>
      <c r="L423" s="396">
        <v>6.56</v>
      </c>
      <c r="M423" s="396">
        <v>1</v>
      </c>
      <c r="N423" s="399">
        <v>103.3</v>
      </c>
      <c r="O423" s="400">
        <v>114</v>
      </c>
      <c r="P423" s="400"/>
      <c r="Q423" s="400"/>
      <c r="R423" s="400">
        <v>97.6</v>
      </c>
      <c r="S423" s="400">
        <v>110.9</v>
      </c>
      <c r="T423" s="400"/>
      <c r="U423" s="400"/>
      <c r="V423" s="400">
        <v>101.8</v>
      </c>
      <c r="W423" s="400">
        <v>113.9</v>
      </c>
      <c r="X423" s="426">
        <v>880</v>
      </c>
      <c r="Y423" s="427">
        <v>780</v>
      </c>
      <c r="Z423" s="427">
        <v>930</v>
      </c>
      <c r="AA423" s="427">
        <v>53</v>
      </c>
      <c r="AB423" s="428">
        <v>0.35</v>
      </c>
      <c r="AC423" s="427">
        <v>1100</v>
      </c>
      <c r="AD423" s="402">
        <v>600</v>
      </c>
      <c r="AE423" s="402">
        <v>500</v>
      </c>
      <c r="AF423" s="402">
        <v>600</v>
      </c>
      <c r="AG423" s="402">
        <v>600</v>
      </c>
      <c r="AH423" s="402">
        <v>53</v>
      </c>
      <c r="AI423" s="459"/>
      <c r="AJ423" s="459"/>
      <c r="AK423" s="460"/>
      <c r="AL423" s="460"/>
      <c r="AM423" s="460"/>
      <c r="AN423" s="460"/>
      <c r="AO423" s="458"/>
      <c r="AP423" s="458"/>
    </row>
    <row r="424" spans="1:42" ht="15">
      <c r="A424" s="394" t="s">
        <v>821</v>
      </c>
      <c r="B424" s="401">
        <v>114.3</v>
      </c>
      <c r="C424" s="424">
        <v>6.88</v>
      </c>
      <c r="D424" s="394" t="s">
        <v>822</v>
      </c>
      <c r="E424" s="421">
        <v>42863</v>
      </c>
      <c r="F424" s="395" t="s">
        <v>847</v>
      </c>
      <c r="G424" s="396">
        <v>2677</v>
      </c>
      <c r="H424" s="397">
        <v>12847</v>
      </c>
      <c r="I424" s="397">
        <v>2068302</v>
      </c>
      <c r="J424" s="397"/>
      <c r="K424" s="397">
        <v>44</v>
      </c>
      <c r="L424" s="396">
        <v>6.56</v>
      </c>
      <c r="M424" s="396">
        <v>401</v>
      </c>
      <c r="N424" s="399">
        <v>101.2</v>
      </c>
      <c r="O424" s="400">
        <v>114</v>
      </c>
      <c r="P424" s="400"/>
      <c r="Q424" s="400"/>
      <c r="R424" s="400"/>
      <c r="S424" s="400"/>
      <c r="T424" s="400"/>
      <c r="U424" s="400"/>
      <c r="V424" s="400"/>
      <c r="W424" s="400"/>
      <c r="X424" s="426">
        <v>880</v>
      </c>
      <c r="Y424" s="427">
        <v>780</v>
      </c>
      <c r="Z424" s="427">
        <v>930</v>
      </c>
      <c r="AA424" s="427">
        <v>53</v>
      </c>
      <c r="AB424" s="428">
        <v>0.35</v>
      </c>
      <c r="AC424" s="427">
        <v>1100</v>
      </c>
      <c r="AD424" s="402">
        <v>600</v>
      </c>
      <c r="AE424" s="402">
        <v>500</v>
      </c>
      <c r="AF424" s="402">
        <v>600</v>
      </c>
      <c r="AG424" s="402">
        <v>600</v>
      </c>
      <c r="AH424" s="402">
        <v>53</v>
      </c>
      <c r="AI424" s="459"/>
      <c r="AJ424" s="459"/>
      <c r="AK424" s="460"/>
      <c r="AL424" s="460"/>
      <c r="AM424" s="460"/>
      <c r="AN424" s="460"/>
      <c r="AO424" s="458"/>
      <c r="AP424" s="458"/>
    </row>
    <row r="425" spans="1:42" ht="15">
      <c r="A425" s="394" t="s">
        <v>821</v>
      </c>
      <c r="B425" s="401">
        <v>114.3</v>
      </c>
      <c r="C425" s="424">
        <v>6.88</v>
      </c>
      <c r="D425" s="394" t="s">
        <v>822</v>
      </c>
      <c r="E425" s="421">
        <v>42864</v>
      </c>
      <c r="F425" s="395" t="s">
        <v>847</v>
      </c>
      <c r="G425" s="396">
        <v>2678</v>
      </c>
      <c r="H425" s="397">
        <v>12848</v>
      </c>
      <c r="I425" s="397">
        <v>2068302</v>
      </c>
      <c r="J425" s="397"/>
      <c r="K425" s="397">
        <v>45</v>
      </c>
      <c r="L425" s="396">
        <v>6.06</v>
      </c>
      <c r="M425" s="396">
        <v>5</v>
      </c>
      <c r="N425" s="399">
        <v>102.7</v>
      </c>
      <c r="O425" s="400">
        <v>115.1</v>
      </c>
      <c r="P425" s="400"/>
      <c r="Q425" s="400"/>
      <c r="R425" s="400"/>
      <c r="S425" s="400"/>
      <c r="T425" s="400"/>
      <c r="U425" s="400"/>
      <c r="V425" s="400"/>
      <c r="W425" s="400"/>
      <c r="X425" s="426">
        <v>880</v>
      </c>
      <c r="Y425" s="427">
        <v>780</v>
      </c>
      <c r="Z425" s="427">
        <v>930</v>
      </c>
      <c r="AA425" s="427">
        <v>53</v>
      </c>
      <c r="AB425" s="428">
        <v>0.35</v>
      </c>
      <c r="AC425" s="427">
        <v>1100</v>
      </c>
      <c r="AD425" s="402">
        <v>600</v>
      </c>
      <c r="AE425" s="402">
        <v>500</v>
      </c>
      <c r="AF425" s="402">
        <v>600</v>
      </c>
      <c r="AG425" s="402">
        <v>600</v>
      </c>
      <c r="AH425" s="402">
        <v>53</v>
      </c>
      <c r="AI425" s="459"/>
      <c r="AJ425" s="459"/>
      <c r="AK425" s="460"/>
      <c r="AL425" s="460"/>
      <c r="AM425" s="460"/>
      <c r="AN425" s="460"/>
      <c r="AO425" s="458"/>
      <c r="AP425" s="458"/>
    </row>
    <row r="426" spans="1:42" ht="15">
      <c r="A426" s="394" t="s">
        <v>821</v>
      </c>
      <c r="B426" s="401">
        <v>114.3</v>
      </c>
      <c r="C426" s="424">
        <v>6.88</v>
      </c>
      <c r="D426" s="394" t="s">
        <v>822</v>
      </c>
      <c r="E426" s="421">
        <v>42864</v>
      </c>
      <c r="F426" s="395" t="s">
        <v>847</v>
      </c>
      <c r="G426" s="396">
        <v>2679</v>
      </c>
      <c r="H426" s="397">
        <v>12846</v>
      </c>
      <c r="I426" s="397">
        <v>2068302</v>
      </c>
      <c r="J426" s="397"/>
      <c r="K426" s="397">
        <v>44</v>
      </c>
      <c r="L426" s="396">
        <v>5.94</v>
      </c>
      <c r="M426" s="396">
        <v>27</v>
      </c>
      <c r="N426" s="399">
        <v>97.2</v>
      </c>
      <c r="O426" s="400">
        <v>111.4</v>
      </c>
      <c r="P426" s="400"/>
      <c r="Q426" s="400"/>
      <c r="R426" s="400"/>
      <c r="S426" s="400"/>
      <c r="T426" s="400"/>
      <c r="U426" s="400"/>
      <c r="V426" s="400"/>
      <c r="W426" s="400"/>
      <c r="X426" s="426">
        <v>880</v>
      </c>
      <c r="Y426" s="427">
        <v>780</v>
      </c>
      <c r="Z426" s="427">
        <v>930</v>
      </c>
      <c r="AA426" s="427">
        <v>53</v>
      </c>
      <c r="AB426" s="428">
        <v>0.35</v>
      </c>
      <c r="AC426" s="427">
        <v>1100</v>
      </c>
      <c r="AD426" s="402">
        <v>600</v>
      </c>
      <c r="AE426" s="402">
        <v>500</v>
      </c>
      <c r="AF426" s="402">
        <v>600</v>
      </c>
      <c r="AG426" s="402">
        <v>600</v>
      </c>
      <c r="AH426" s="402">
        <v>53</v>
      </c>
      <c r="AI426" s="459"/>
      <c r="AJ426" s="459"/>
      <c r="AK426" s="460"/>
      <c r="AL426" s="460"/>
      <c r="AM426" s="460"/>
      <c r="AN426" s="460"/>
      <c r="AO426" s="458"/>
      <c r="AP426" s="458"/>
    </row>
    <row r="427" spans="1:42" ht="15">
      <c r="A427" s="394" t="s">
        <v>821</v>
      </c>
      <c r="B427" s="401">
        <v>114.3</v>
      </c>
      <c r="C427" s="424">
        <v>6.88</v>
      </c>
      <c r="D427" s="394" t="s">
        <v>822</v>
      </c>
      <c r="E427" s="421">
        <v>42864</v>
      </c>
      <c r="F427" s="395" t="s">
        <v>847</v>
      </c>
      <c r="G427" s="396">
        <v>2680</v>
      </c>
      <c r="H427" s="397">
        <v>12848</v>
      </c>
      <c r="I427" s="397">
        <v>2068302</v>
      </c>
      <c r="J427" s="397"/>
      <c r="K427" s="397">
        <v>45</v>
      </c>
      <c r="L427" s="396">
        <v>6.06</v>
      </c>
      <c r="M427" s="396">
        <v>37</v>
      </c>
      <c r="N427" s="399">
        <v>101.4</v>
      </c>
      <c r="O427" s="400">
        <v>113.6</v>
      </c>
      <c r="P427" s="400"/>
      <c r="Q427" s="400"/>
      <c r="R427" s="400"/>
      <c r="S427" s="400"/>
      <c r="T427" s="400"/>
      <c r="U427" s="400"/>
      <c r="V427" s="400"/>
      <c r="W427" s="400"/>
      <c r="X427" s="426">
        <v>880</v>
      </c>
      <c r="Y427" s="427">
        <v>780</v>
      </c>
      <c r="Z427" s="427">
        <v>930</v>
      </c>
      <c r="AA427" s="427">
        <v>53</v>
      </c>
      <c r="AB427" s="428">
        <v>0.35</v>
      </c>
      <c r="AC427" s="427">
        <v>1100</v>
      </c>
      <c r="AD427" s="402">
        <v>600</v>
      </c>
      <c r="AE427" s="402">
        <v>500</v>
      </c>
      <c r="AF427" s="402">
        <v>600</v>
      </c>
      <c r="AG427" s="402">
        <v>600</v>
      </c>
      <c r="AH427" s="402">
        <v>53</v>
      </c>
      <c r="AI427" s="459"/>
      <c r="AJ427" s="459"/>
      <c r="AK427" s="460"/>
      <c r="AL427" s="460"/>
      <c r="AM427" s="460"/>
      <c r="AN427" s="460"/>
      <c r="AO427" s="458"/>
      <c r="AP427" s="458"/>
    </row>
    <row r="428" spans="1:42" ht="15">
      <c r="A428" s="394" t="s">
        <v>821</v>
      </c>
      <c r="B428" s="401">
        <v>114.3</v>
      </c>
      <c r="C428" s="424">
        <v>6.88</v>
      </c>
      <c r="D428" s="394" t="s">
        <v>822</v>
      </c>
      <c r="E428" s="421">
        <v>42864</v>
      </c>
      <c r="F428" s="395" t="s">
        <v>847</v>
      </c>
      <c r="G428" s="396">
        <v>2681</v>
      </c>
      <c r="H428" s="397">
        <v>12846</v>
      </c>
      <c r="I428" s="397">
        <v>2068302</v>
      </c>
      <c r="J428" s="397"/>
      <c r="K428" s="397">
        <v>44</v>
      </c>
      <c r="L428" s="396">
        <v>5.94</v>
      </c>
      <c r="M428" s="396">
        <v>290</v>
      </c>
      <c r="N428" s="399">
        <v>101.2</v>
      </c>
      <c r="O428" s="400">
        <v>112.9</v>
      </c>
      <c r="P428" s="400"/>
      <c r="Q428" s="400"/>
      <c r="R428" s="400"/>
      <c r="S428" s="400"/>
      <c r="T428" s="400"/>
      <c r="U428" s="400"/>
      <c r="V428" s="400"/>
      <c r="W428" s="400"/>
      <c r="X428" s="426">
        <v>880</v>
      </c>
      <c r="Y428" s="427">
        <v>780</v>
      </c>
      <c r="Z428" s="427">
        <v>930</v>
      </c>
      <c r="AA428" s="427">
        <v>53</v>
      </c>
      <c r="AB428" s="428">
        <v>0.35</v>
      </c>
      <c r="AC428" s="427">
        <v>1100</v>
      </c>
      <c r="AD428" s="402">
        <v>600</v>
      </c>
      <c r="AE428" s="402">
        <v>500</v>
      </c>
      <c r="AF428" s="402">
        <v>600</v>
      </c>
      <c r="AG428" s="402">
        <v>600</v>
      </c>
      <c r="AH428" s="402">
        <v>53</v>
      </c>
      <c r="AI428" s="459"/>
      <c r="AJ428" s="459"/>
      <c r="AK428" s="460"/>
      <c r="AL428" s="460"/>
      <c r="AM428" s="460"/>
      <c r="AN428" s="460"/>
      <c r="AO428" s="458"/>
      <c r="AP428" s="458"/>
    </row>
    <row r="429" spans="1:42" ht="15">
      <c r="A429" s="394" t="s">
        <v>821</v>
      </c>
      <c r="B429" s="401">
        <v>114.3</v>
      </c>
      <c r="C429" s="424">
        <v>6.88</v>
      </c>
      <c r="D429" s="394" t="s">
        <v>822</v>
      </c>
      <c r="E429" s="421">
        <v>42864</v>
      </c>
      <c r="F429" s="395" t="s">
        <v>847</v>
      </c>
      <c r="G429" s="396">
        <v>2682</v>
      </c>
      <c r="H429" s="397">
        <v>12845</v>
      </c>
      <c r="I429" s="397">
        <v>2068302</v>
      </c>
      <c r="J429" s="397"/>
      <c r="K429" s="397">
        <v>45</v>
      </c>
      <c r="L429" s="396">
        <v>6.47</v>
      </c>
      <c r="M429" s="396">
        <v>5</v>
      </c>
      <c r="N429" s="399">
        <v>102.7</v>
      </c>
      <c r="O429" s="400">
        <v>113.8</v>
      </c>
      <c r="P429" s="400"/>
      <c r="Q429" s="400"/>
      <c r="R429" s="400"/>
      <c r="S429" s="400"/>
      <c r="T429" s="400"/>
      <c r="U429" s="400"/>
      <c r="V429" s="400"/>
      <c r="W429" s="400"/>
      <c r="X429" s="426">
        <v>880</v>
      </c>
      <c r="Y429" s="427">
        <v>780</v>
      </c>
      <c r="Z429" s="427">
        <v>930</v>
      </c>
      <c r="AA429" s="427">
        <v>53</v>
      </c>
      <c r="AB429" s="428">
        <v>0.35</v>
      </c>
      <c r="AC429" s="427">
        <v>1100</v>
      </c>
      <c r="AD429" s="402">
        <v>600</v>
      </c>
      <c r="AE429" s="402">
        <v>500</v>
      </c>
      <c r="AF429" s="402">
        <v>600</v>
      </c>
      <c r="AG429" s="402">
        <v>600</v>
      </c>
      <c r="AH429" s="402">
        <v>53</v>
      </c>
      <c r="AI429" s="459"/>
      <c r="AJ429" s="459"/>
      <c r="AK429" s="460"/>
      <c r="AL429" s="460"/>
      <c r="AM429" s="460"/>
      <c r="AN429" s="460"/>
      <c r="AO429" s="458"/>
      <c r="AP429" s="458"/>
    </row>
    <row r="430" spans="1:42" ht="15">
      <c r="A430" s="394" t="s">
        <v>821</v>
      </c>
      <c r="B430" s="401">
        <v>114.3</v>
      </c>
      <c r="C430" s="424">
        <v>6.88</v>
      </c>
      <c r="D430" s="394" t="s">
        <v>822</v>
      </c>
      <c r="E430" s="421">
        <v>42865</v>
      </c>
      <c r="F430" s="395" t="s">
        <v>283</v>
      </c>
      <c r="G430" s="396">
        <v>2686</v>
      </c>
      <c r="H430" s="397">
        <v>51961</v>
      </c>
      <c r="I430" s="397">
        <v>2068101</v>
      </c>
      <c r="J430" s="397"/>
      <c r="K430" s="397">
        <v>51</v>
      </c>
      <c r="L430" s="396">
        <v>3.41</v>
      </c>
      <c r="M430" s="396">
        <v>1</v>
      </c>
      <c r="N430" s="399">
        <v>92.6</v>
      </c>
      <c r="O430" s="400">
        <v>110.8</v>
      </c>
      <c r="P430" s="400"/>
      <c r="Q430" s="400"/>
      <c r="R430" s="400"/>
      <c r="S430" s="400"/>
      <c r="T430" s="400"/>
      <c r="U430" s="400"/>
      <c r="V430" s="400"/>
      <c r="W430" s="400"/>
      <c r="X430" s="426">
        <v>880</v>
      </c>
      <c r="Y430" s="427">
        <v>780</v>
      </c>
      <c r="Z430" s="427">
        <v>930</v>
      </c>
      <c r="AA430" s="427">
        <v>53</v>
      </c>
      <c r="AB430" s="428">
        <v>0.33</v>
      </c>
      <c r="AC430" s="427">
        <v>1150</v>
      </c>
      <c r="AD430" s="402">
        <v>645</v>
      </c>
      <c r="AE430" s="402">
        <v>575</v>
      </c>
      <c r="AF430" s="402">
        <v>650</v>
      </c>
      <c r="AG430" s="402">
        <v>650</v>
      </c>
      <c r="AH430" s="402">
        <v>53</v>
      </c>
      <c r="AI430" s="459"/>
      <c r="AJ430" s="459"/>
      <c r="AK430" s="460"/>
      <c r="AL430" s="460"/>
      <c r="AM430" s="460"/>
      <c r="AN430" s="460"/>
      <c r="AO430" s="458"/>
      <c r="AP430" s="458"/>
    </row>
    <row r="431" spans="1:42" ht="15">
      <c r="A431" s="394" t="s">
        <v>821</v>
      </c>
      <c r="B431" s="401">
        <v>114.3</v>
      </c>
      <c r="C431" s="424">
        <v>6.88</v>
      </c>
      <c r="D431" s="394" t="s">
        <v>822</v>
      </c>
      <c r="E431" s="421">
        <v>42865</v>
      </c>
      <c r="F431" s="395" t="s">
        <v>283</v>
      </c>
      <c r="G431" s="396">
        <v>2687</v>
      </c>
      <c r="H431" s="397">
        <v>51954</v>
      </c>
      <c r="I431" s="397">
        <v>2068101</v>
      </c>
      <c r="J431" s="397"/>
      <c r="K431" s="397">
        <v>51</v>
      </c>
      <c r="L431" s="396">
        <v>3.54</v>
      </c>
      <c r="M431" s="396">
        <v>7</v>
      </c>
      <c r="N431" s="399">
        <v>98</v>
      </c>
      <c r="O431" s="400">
        <v>111.6</v>
      </c>
      <c r="P431" s="400"/>
      <c r="Q431" s="400"/>
      <c r="R431" s="400"/>
      <c r="S431" s="400"/>
      <c r="T431" s="400"/>
      <c r="U431" s="400"/>
      <c r="V431" s="400"/>
      <c r="W431" s="400"/>
      <c r="X431" s="426">
        <v>880</v>
      </c>
      <c r="Y431" s="427">
        <v>780</v>
      </c>
      <c r="Z431" s="427">
        <v>930</v>
      </c>
      <c r="AA431" s="427">
        <v>53</v>
      </c>
      <c r="AB431" s="428">
        <v>0.33</v>
      </c>
      <c r="AC431" s="427">
        <v>1150</v>
      </c>
      <c r="AD431" s="402">
        <v>645</v>
      </c>
      <c r="AE431" s="402">
        <v>575</v>
      </c>
      <c r="AF431" s="402">
        <v>650</v>
      </c>
      <c r="AG431" s="402">
        <v>650</v>
      </c>
      <c r="AH431" s="402">
        <v>53</v>
      </c>
      <c r="AI431" s="459"/>
      <c r="AJ431" s="459"/>
      <c r="AK431" s="460"/>
      <c r="AL431" s="460"/>
      <c r="AM431" s="460"/>
      <c r="AN431" s="460"/>
      <c r="AO431" s="458"/>
      <c r="AP431" s="458"/>
    </row>
    <row r="432" spans="1:42" ht="15">
      <c r="A432" s="394" t="s">
        <v>821</v>
      </c>
      <c r="B432" s="401">
        <v>114.3</v>
      </c>
      <c r="C432" s="424">
        <v>6.88</v>
      </c>
      <c r="D432" s="394" t="s">
        <v>822</v>
      </c>
      <c r="E432" s="421">
        <v>42866</v>
      </c>
      <c r="F432" s="395" t="s">
        <v>283</v>
      </c>
      <c r="G432" s="396">
        <v>2688</v>
      </c>
      <c r="H432" s="397">
        <v>51952</v>
      </c>
      <c r="I432" s="397">
        <v>2068101</v>
      </c>
      <c r="J432" s="397"/>
      <c r="K432" s="397">
        <v>49</v>
      </c>
      <c r="L432" s="396">
        <v>3.58</v>
      </c>
      <c r="M432" s="396">
        <v>1</v>
      </c>
      <c r="N432" s="399">
        <v>94.1</v>
      </c>
      <c r="O432" s="400">
        <v>107</v>
      </c>
      <c r="P432" s="400"/>
      <c r="Q432" s="400"/>
      <c r="R432" s="400"/>
      <c r="S432" s="400"/>
      <c r="T432" s="400"/>
      <c r="U432" s="400"/>
      <c r="V432" s="400"/>
      <c r="W432" s="400"/>
      <c r="X432" s="426">
        <v>880</v>
      </c>
      <c r="Y432" s="427">
        <v>780</v>
      </c>
      <c r="Z432" s="427">
        <v>930</v>
      </c>
      <c r="AA432" s="427">
        <v>53</v>
      </c>
      <c r="AB432" s="428">
        <v>0.33</v>
      </c>
      <c r="AC432" s="427">
        <v>1150</v>
      </c>
      <c r="AD432" s="402">
        <v>635</v>
      </c>
      <c r="AE432" s="402">
        <v>575</v>
      </c>
      <c r="AF432" s="402">
        <v>635</v>
      </c>
      <c r="AG432" s="402">
        <v>635</v>
      </c>
      <c r="AH432" s="402">
        <v>53</v>
      </c>
      <c r="AI432" s="459"/>
      <c r="AJ432" s="459"/>
      <c r="AK432" s="460"/>
      <c r="AL432" s="460"/>
      <c r="AM432" s="460"/>
      <c r="AN432" s="460"/>
      <c r="AO432" s="458"/>
      <c r="AP432" s="458"/>
    </row>
    <row r="433" spans="1:42" ht="15">
      <c r="A433" s="394" t="s">
        <v>821</v>
      </c>
      <c r="B433" s="401">
        <v>114.3</v>
      </c>
      <c r="C433" s="424">
        <v>6.88</v>
      </c>
      <c r="D433" s="394" t="s">
        <v>822</v>
      </c>
      <c r="E433" s="421">
        <v>42870</v>
      </c>
      <c r="F433" s="395" t="s">
        <v>283</v>
      </c>
      <c r="G433" s="396">
        <v>2747</v>
      </c>
      <c r="H433" s="397">
        <v>52072</v>
      </c>
      <c r="I433" s="397">
        <v>2087501</v>
      </c>
      <c r="J433" s="397"/>
      <c r="K433" s="397">
        <v>50</v>
      </c>
      <c r="L433" s="396">
        <v>4.58</v>
      </c>
      <c r="M433" s="396">
        <v>35</v>
      </c>
      <c r="N433" s="399">
        <v>89.7</v>
      </c>
      <c r="O433" s="400">
        <v>107.3</v>
      </c>
      <c r="P433" s="400"/>
      <c r="Q433" s="400"/>
      <c r="R433" s="400"/>
      <c r="S433" s="400"/>
      <c r="T433" s="400"/>
      <c r="U433" s="400"/>
      <c r="V433" s="400"/>
      <c r="W433" s="400"/>
      <c r="X433" s="426">
        <v>880</v>
      </c>
      <c r="Y433" s="427">
        <v>780</v>
      </c>
      <c r="Z433" s="427">
        <v>930</v>
      </c>
      <c r="AA433" s="427">
        <v>53</v>
      </c>
      <c r="AB433" s="428">
        <v>0.33</v>
      </c>
      <c r="AC433" s="427">
        <v>1150</v>
      </c>
      <c r="AD433" s="402">
        <v>645</v>
      </c>
      <c r="AE433" s="402">
        <v>575</v>
      </c>
      <c r="AF433" s="402">
        <v>645</v>
      </c>
      <c r="AG433" s="402">
        <v>645</v>
      </c>
      <c r="AH433" s="402">
        <v>53</v>
      </c>
      <c r="AI433" s="459"/>
      <c r="AJ433" s="459"/>
      <c r="AK433" s="460"/>
      <c r="AL433" s="460"/>
      <c r="AM433" s="460"/>
      <c r="AN433" s="460"/>
      <c r="AO433" s="458"/>
      <c r="AP433" s="458"/>
    </row>
    <row r="434" spans="1:42" ht="15">
      <c r="A434" s="394" t="s">
        <v>821</v>
      </c>
      <c r="B434" s="401">
        <v>114.3</v>
      </c>
      <c r="C434" s="424">
        <v>6.88</v>
      </c>
      <c r="D434" s="394" t="s">
        <v>822</v>
      </c>
      <c r="E434" s="421">
        <v>42870</v>
      </c>
      <c r="F434" s="395" t="s">
        <v>283</v>
      </c>
      <c r="G434" s="396">
        <v>2748</v>
      </c>
      <c r="H434" s="397">
        <v>52072</v>
      </c>
      <c r="I434" s="397">
        <v>2087501</v>
      </c>
      <c r="J434" s="397"/>
      <c r="K434" s="397">
        <v>50</v>
      </c>
      <c r="L434" s="396">
        <v>4.58</v>
      </c>
      <c r="M434" s="396">
        <v>401</v>
      </c>
      <c r="N434" s="399">
        <v>98.6</v>
      </c>
      <c r="O434" s="400">
        <v>111.5</v>
      </c>
      <c r="P434" s="400"/>
      <c r="Q434" s="400"/>
      <c r="R434" s="400"/>
      <c r="S434" s="400"/>
      <c r="T434" s="400"/>
      <c r="U434" s="400"/>
      <c r="V434" s="400"/>
      <c r="W434" s="400"/>
      <c r="X434" s="426">
        <v>880</v>
      </c>
      <c r="Y434" s="427">
        <v>780</v>
      </c>
      <c r="Z434" s="427">
        <v>930</v>
      </c>
      <c r="AA434" s="427">
        <v>53</v>
      </c>
      <c r="AB434" s="428">
        <v>0.33</v>
      </c>
      <c r="AC434" s="427">
        <v>1150</v>
      </c>
      <c r="AD434" s="402">
        <v>645</v>
      </c>
      <c r="AE434" s="402">
        <v>575</v>
      </c>
      <c r="AF434" s="402">
        <v>645</v>
      </c>
      <c r="AG434" s="402">
        <v>645</v>
      </c>
      <c r="AH434" s="402">
        <v>53</v>
      </c>
      <c r="AI434" s="459"/>
      <c r="AJ434" s="459"/>
      <c r="AK434" s="460"/>
      <c r="AL434" s="460"/>
      <c r="AM434" s="460"/>
      <c r="AN434" s="460"/>
      <c r="AO434" s="458"/>
      <c r="AP434" s="458"/>
    </row>
    <row r="435" spans="1:42" ht="15">
      <c r="A435" s="394" t="s">
        <v>821</v>
      </c>
      <c r="B435" s="401">
        <v>114.3</v>
      </c>
      <c r="C435" s="424">
        <v>6.88</v>
      </c>
      <c r="D435" s="394" t="s">
        <v>822</v>
      </c>
      <c r="E435" s="421">
        <v>42870</v>
      </c>
      <c r="F435" s="395" t="s">
        <v>283</v>
      </c>
      <c r="G435" s="396">
        <v>2749</v>
      </c>
      <c r="H435" s="397">
        <v>51957</v>
      </c>
      <c r="I435" s="397">
        <v>2087501</v>
      </c>
      <c r="J435" s="397"/>
      <c r="K435" s="397">
        <v>51</v>
      </c>
      <c r="L435" s="396">
        <v>3.38</v>
      </c>
      <c r="M435" s="396">
        <v>3</v>
      </c>
      <c r="N435" s="399">
        <v>100.6</v>
      </c>
      <c r="O435" s="400">
        <v>113.7</v>
      </c>
      <c r="P435" s="400"/>
      <c r="Q435" s="400"/>
      <c r="R435" s="400"/>
      <c r="S435" s="400"/>
      <c r="T435" s="400"/>
      <c r="U435" s="400"/>
      <c r="V435" s="400"/>
      <c r="W435" s="400"/>
      <c r="X435" s="426">
        <v>880</v>
      </c>
      <c r="Y435" s="427">
        <v>780</v>
      </c>
      <c r="Z435" s="427">
        <v>930</v>
      </c>
      <c r="AA435" s="427">
        <v>53</v>
      </c>
      <c r="AB435" s="428">
        <v>0.33</v>
      </c>
      <c r="AC435" s="427">
        <v>1150</v>
      </c>
      <c r="AD435" s="402">
        <v>645</v>
      </c>
      <c r="AE435" s="402">
        <v>575</v>
      </c>
      <c r="AF435" s="402">
        <v>645</v>
      </c>
      <c r="AG435" s="402">
        <v>645</v>
      </c>
      <c r="AH435" s="402">
        <v>53</v>
      </c>
      <c r="AI435" s="459"/>
      <c r="AJ435" s="459"/>
      <c r="AK435" s="460"/>
      <c r="AL435" s="460"/>
      <c r="AM435" s="460"/>
      <c r="AN435" s="460"/>
      <c r="AO435" s="458"/>
      <c r="AP435" s="458"/>
    </row>
    <row r="436" spans="1:42" ht="15">
      <c r="A436" s="394" t="s">
        <v>821</v>
      </c>
      <c r="B436" s="401">
        <v>114.3</v>
      </c>
      <c r="C436" s="424">
        <v>6.88</v>
      </c>
      <c r="D436" s="394" t="s">
        <v>822</v>
      </c>
      <c r="E436" s="421">
        <v>42870</v>
      </c>
      <c r="F436" s="395" t="s">
        <v>283</v>
      </c>
      <c r="G436" s="396">
        <v>2750</v>
      </c>
      <c r="H436" s="397">
        <v>51956</v>
      </c>
      <c r="I436" s="397">
        <v>2087501</v>
      </c>
      <c r="J436" s="397"/>
      <c r="K436" s="397">
        <v>53</v>
      </c>
      <c r="L436" s="396">
        <v>3.82</v>
      </c>
      <c r="M436" s="396">
        <v>2</v>
      </c>
      <c r="N436" s="399">
        <v>100.6</v>
      </c>
      <c r="O436" s="400">
        <v>112.4</v>
      </c>
      <c r="P436" s="400"/>
      <c r="Q436" s="400"/>
      <c r="R436" s="400"/>
      <c r="S436" s="400"/>
      <c r="T436" s="400"/>
      <c r="U436" s="400"/>
      <c r="V436" s="400"/>
      <c r="W436" s="400"/>
      <c r="X436" s="426">
        <v>880</v>
      </c>
      <c r="Y436" s="427">
        <v>780</v>
      </c>
      <c r="Z436" s="427">
        <v>930</v>
      </c>
      <c r="AA436" s="427">
        <v>53</v>
      </c>
      <c r="AB436" s="428">
        <v>0.33</v>
      </c>
      <c r="AC436" s="427">
        <v>1150</v>
      </c>
      <c r="AD436" s="402">
        <v>645</v>
      </c>
      <c r="AE436" s="402">
        <v>575</v>
      </c>
      <c r="AF436" s="402">
        <v>645</v>
      </c>
      <c r="AG436" s="402">
        <v>645</v>
      </c>
      <c r="AH436" s="402">
        <v>53</v>
      </c>
      <c r="AI436" s="459"/>
      <c r="AJ436" s="459"/>
      <c r="AK436" s="460"/>
      <c r="AL436" s="460"/>
      <c r="AM436" s="460"/>
      <c r="AN436" s="460"/>
      <c r="AO436" s="458"/>
      <c r="AP436" s="458"/>
    </row>
    <row r="437" spans="1:42" ht="15">
      <c r="A437" s="394" t="s">
        <v>821</v>
      </c>
      <c r="B437" s="401">
        <v>114.3</v>
      </c>
      <c r="C437" s="424">
        <v>6.88</v>
      </c>
      <c r="D437" s="394" t="s">
        <v>822</v>
      </c>
      <c r="E437" s="421">
        <v>42871</v>
      </c>
      <c r="F437" s="395" t="s">
        <v>283</v>
      </c>
      <c r="G437" s="396">
        <v>2751</v>
      </c>
      <c r="H437" s="397">
        <v>51951</v>
      </c>
      <c r="I437" s="397">
        <v>2098004</v>
      </c>
      <c r="J437" s="397"/>
      <c r="K437" s="397">
        <v>49</v>
      </c>
      <c r="L437" s="396">
        <v>3.58</v>
      </c>
      <c r="M437" s="396">
        <v>15</v>
      </c>
      <c r="N437" s="399">
        <v>93.8</v>
      </c>
      <c r="O437" s="400">
        <v>106.9</v>
      </c>
      <c r="P437" s="400"/>
      <c r="Q437" s="400"/>
      <c r="R437" s="400"/>
      <c r="S437" s="400"/>
      <c r="T437" s="400"/>
      <c r="U437" s="400"/>
      <c r="V437" s="400"/>
      <c r="W437" s="400"/>
      <c r="X437" s="426">
        <v>880</v>
      </c>
      <c r="Y437" s="427">
        <v>780</v>
      </c>
      <c r="Z437" s="427">
        <v>930</v>
      </c>
      <c r="AA437" s="427">
        <v>53</v>
      </c>
      <c r="AB437" s="428">
        <v>0.33</v>
      </c>
      <c r="AC437" s="427">
        <v>1200</v>
      </c>
      <c r="AD437" s="402">
        <v>635</v>
      </c>
      <c r="AE437" s="402">
        <v>570</v>
      </c>
      <c r="AF437" s="402">
        <v>635</v>
      </c>
      <c r="AG437" s="402">
        <v>635</v>
      </c>
      <c r="AH437" s="402">
        <v>53</v>
      </c>
      <c r="AI437" s="459"/>
      <c r="AJ437" s="459"/>
      <c r="AK437" s="460"/>
      <c r="AL437" s="460"/>
      <c r="AM437" s="460"/>
      <c r="AN437" s="460"/>
      <c r="AO437" s="458"/>
      <c r="AP437" s="458"/>
    </row>
    <row r="438" spans="1:42" ht="15">
      <c r="A438" s="394" t="s">
        <v>821</v>
      </c>
      <c r="B438" s="401">
        <v>114.3</v>
      </c>
      <c r="C438" s="424">
        <v>6.88</v>
      </c>
      <c r="D438" s="394" t="s">
        <v>822</v>
      </c>
      <c r="E438" s="421">
        <v>42872</v>
      </c>
      <c r="F438" s="395" t="s">
        <v>283</v>
      </c>
      <c r="G438" s="396">
        <v>2752</v>
      </c>
      <c r="H438" s="397">
        <v>51955</v>
      </c>
      <c r="I438" s="397">
        <v>2098004</v>
      </c>
      <c r="J438" s="397"/>
      <c r="K438" s="397">
        <v>51</v>
      </c>
      <c r="L438" s="396">
        <v>3.69</v>
      </c>
      <c r="M438" s="396">
        <v>10</v>
      </c>
      <c r="N438" s="399">
        <v>100.5</v>
      </c>
      <c r="O438" s="400">
        <v>112.6</v>
      </c>
      <c r="P438" s="400"/>
      <c r="Q438" s="400"/>
      <c r="R438" s="400"/>
      <c r="S438" s="400"/>
      <c r="T438" s="400"/>
      <c r="U438" s="400"/>
      <c r="V438" s="400"/>
      <c r="W438" s="400"/>
      <c r="X438" s="426">
        <v>880</v>
      </c>
      <c r="Y438" s="427">
        <v>780</v>
      </c>
      <c r="Z438" s="427">
        <v>930</v>
      </c>
      <c r="AA438" s="427">
        <v>53</v>
      </c>
      <c r="AB438" s="428">
        <v>0.33</v>
      </c>
      <c r="AC438" s="427">
        <v>1200</v>
      </c>
      <c r="AD438" s="402">
        <v>640</v>
      </c>
      <c r="AE438" s="402">
        <v>570</v>
      </c>
      <c r="AF438" s="402">
        <v>640</v>
      </c>
      <c r="AG438" s="402">
        <v>640</v>
      </c>
      <c r="AH438" s="402">
        <v>53</v>
      </c>
      <c r="AI438" s="459"/>
      <c r="AJ438" s="459"/>
      <c r="AK438" s="460"/>
      <c r="AL438" s="460"/>
      <c r="AM438" s="460"/>
      <c r="AN438" s="460"/>
      <c r="AO438" s="458"/>
      <c r="AP438" s="458"/>
    </row>
    <row r="439" spans="1:42" ht="15">
      <c r="A439" s="394" t="s">
        <v>821</v>
      </c>
      <c r="B439" s="401">
        <v>114.3</v>
      </c>
      <c r="C439" s="424">
        <v>6.88</v>
      </c>
      <c r="D439" s="394" t="s">
        <v>822</v>
      </c>
      <c r="E439" s="421">
        <v>42872</v>
      </c>
      <c r="F439" s="395" t="s">
        <v>283</v>
      </c>
      <c r="G439" s="396">
        <v>2753</v>
      </c>
      <c r="H439" s="397">
        <v>51955</v>
      </c>
      <c r="I439" s="397">
        <v>2098004</v>
      </c>
      <c r="J439" s="397"/>
      <c r="K439" s="397">
        <v>51</v>
      </c>
      <c r="L439" s="396">
        <v>3.69</v>
      </c>
      <c r="M439" s="396">
        <v>401</v>
      </c>
      <c r="N439" s="399">
        <v>100.2</v>
      </c>
      <c r="O439" s="400">
        <v>112.3</v>
      </c>
      <c r="P439" s="400"/>
      <c r="Q439" s="400"/>
      <c r="R439" s="400"/>
      <c r="S439" s="400"/>
      <c r="T439" s="400"/>
      <c r="U439" s="400"/>
      <c r="V439" s="400"/>
      <c r="W439" s="400"/>
      <c r="X439" s="426">
        <v>880</v>
      </c>
      <c r="Y439" s="427">
        <v>780</v>
      </c>
      <c r="Z439" s="427">
        <v>930</v>
      </c>
      <c r="AA439" s="427">
        <v>53</v>
      </c>
      <c r="AB439" s="428">
        <v>0.33</v>
      </c>
      <c r="AC439" s="427">
        <v>1200</v>
      </c>
      <c r="AD439" s="402">
        <v>640</v>
      </c>
      <c r="AE439" s="402">
        <v>570</v>
      </c>
      <c r="AF439" s="402">
        <v>640</v>
      </c>
      <c r="AG439" s="402">
        <v>640</v>
      </c>
      <c r="AH439" s="402">
        <v>53</v>
      </c>
      <c r="AI439" s="459"/>
      <c r="AJ439" s="459"/>
      <c r="AK439" s="460"/>
      <c r="AL439" s="460"/>
      <c r="AM439" s="460"/>
      <c r="AN439" s="460"/>
      <c r="AO439" s="458"/>
      <c r="AP439" s="458"/>
    </row>
    <row r="440" spans="1:42" ht="15">
      <c r="A440" s="394" t="s">
        <v>821</v>
      </c>
      <c r="B440" s="401">
        <v>114.3</v>
      </c>
      <c r="C440" s="424">
        <v>6.88</v>
      </c>
      <c r="D440" s="394" t="s">
        <v>822</v>
      </c>
      <c r="E440" s="421">
        <v>42872</v>
      </c>
      <c r="F440" s="395" t="s">
        <v>283</v>
      </c>
      <c r="G440" s="396">
        <v>2754</v>
      </c>
      <c r="H440" s="397">
        <v>51951</v>
      </c>
      <c r="I440" s="397">
        <v>2098004</v>
      </c>
      <c r="J440" s="397"/>
      <c r="K440" s="397">
        <v>49</v>
      </c>
      <c r="L440" s="396">
        <v>3.58</v>
      </c>
      <c r="M440" s="396">
        <v>338</v>
      </c>
      <c r="N440" s="399">
        <v>96.3</v>
      </c>
      <c r="O440" s="400">
        <v>108.7</v>
      </c>
      <c r="P440" s="400"/>
      <c r="Q440" s="400"/>
      <c r="R440" s="400"/>
      <c r="S440" s="400"/>
      <c r="T440" s="400"/>
      <c r="U440" s="400"/>
      <c r="V440" s="400"/>
      <c r="W440" s="400"/>
      <c r="X440" s="426">
        <v>880</v>
      </c>
      <c r="Y440" s="427">
        <v>780</v>
      </c>
      <c r="Z440" s="427">
        <v>930</v>
      </c>
      <c r="AA440" s="427">
        <v>53</v>
      </c>
      <c r="AB440" s="428">
        <v>0.33</v>
      </c>
      <c r="AC440" s="427">
        <v>1200</v>
      </c>
      <c r="AD440" s="402">
        <v>635</v>
      </c>
      <c r="AE440" s="402">
        <v>570</v>
      </c>
      <c r="AF440" s="402">
        <v>635</v>
      </c>
      <c r="AG440" s="402">
        <v>635</v>
      </c>
      <c r="AH440" s="402">
        <v>53</v>
      </c>
      <c r="AI440" s="459"/>
      <c r="AJ440" s="459"/>
      <c r="AK440" s="460"/>
      <c r="AL440" s="460"/>
      <c r="AM440" s="460"/>
      <c r="AN440" s="460"/>
      <c r="AO440" s="458"/>
      <c r="AP440" s="458"/>
    </row>
    <row r="441" spans="1:42" ht="15">
      <c r="A441" s="394" t="s">
        <v>821</v>
      </c>
      <c r="B441" s="401">
        <v>114.3</v>
      </c>
      <c r="C441" s="424">
        <v>6.88</v>
      </c>
      <c r="D441" s="394" t="s">
        <v>822</v>
      </c>
      <c r="E441" s="421">
        <v>42872</v>
      </c>
      <c r="F441" s="395" t="s">
        <v>283</v>
      </c>
      <c r="G441" s="396">
        <v>2755</v>
      </c>
      <c r="H441" s="397">
        <v>51953</v>
      </c>
      <c r="I441" s="397">
        <v>2098004</v>
      </c>
      <c r="J441" s="397"/>
      <c r="K441" s="397">
        <v>49</v>
      </c>
      <c r="L441" s="396">
        <v>3.61</v>
      </c>
      <c r="M441" s="396">
        <v>9</v>
      </c>
      <c r="N441" s="399">
        <v>97.2</v>
      </c>
      <c r="O441" s="400">
        <v>111.3</v>
      </c>
      <c r="P441" s="400"/>
      <c r="Q441" s="400"/>
      <c r="R441" s="400"/>
      <c r="S441" s="400"/>
      <c r="T441" s="400"/>
      <c r="U441" s="400"/>
      <c r="V441" s="400"/>
      <c r="W441" s="400"/>
      <c r="X441" s="426">
        <v>880</v>
      </c>
      <c r="Y441" s="427">
        <v>780</v>
      </c>
      <c r="Z441" s="427">
        <v>930</v>
      </c>
      <c r="AA441" s="427">
        <v>53</v>
      </c>
      <c r="AB441" s="428">
        <v>0.33</v>
      </c>
      <c r="AC441" s="427">
        <v>1200</v>
      </c>
      <c r="AD441" s="402">
        <v>630</v>
      </c>
      <c r="AE441" s="402">
        <v>570</v>
      </c>
      <c r="AF441" s="402">
        <v>630</v>
      </c>
      <c r="AG441" s="402">
        <v>630</v>
      </c>
      <c r="AH441" s="402">
        <v>53</v>
      </c>
      <c r="AI441" s="459"/>
      <c r="AJ441" s="459"/>
      <c r="AK441" s="460"/>
      <c r="AL441" s="460"/>
      <c r="AM441" s="460"/>
      <c r="AN441" s="460"/>
      <c r="AO441" s="458"/>
      <c r="AP441" s="458"/>
    </row>
    <row r="442" spans="1:42" ht="15.75">
      <c r="A442" s="394" t="s">
        <v>821</v>
      </c>
      <c r="B442" s="401">
        <v>114.3</v>
      </c>
      <c r="C442" s="424">
        <v>6.88</v>
      </c>
      <c r="D442" s="394" t="s">
        <v>822</v>
      </c>
      <c r="E442" s="421">
        <v>42872</v>
      </c>
      <c r="F442" s="395" t="s">
        <v>283</v>
      </c>
      <c r="G442" s="396" t="s">
        <v>312</v>
      </c>
      <c r="H442" s="397">
        <v>51953</v>
      </c>
      <c r="I442" s="397">
        <v>2098004</v>
      </c>
      <c r="J442" s="397"/>
      <c r="K442" s="397">
        <v>49</v>
      </c>
      <c r="L442" s="396">
        <v>3.61</v>
      </c>
      <c r="M442" s="396">
        <v>319</v>
      </c>
      <c r="N442" s="399">
        <v>88.1</v>
      </c>
      <c r="O442" s="474">
        <v>101.9</v>
      </c>
      <c r="P442" s="400"/>
      <c r="Q442" s="400"/>
      <c r="R442" s="400"/>
      <c r="S442" s="400"/>
      <c r="T442" s="400"/>
      <c r="U442" s="400"/>
      <c r="V442" s="400"/>
      <c r="W442" s="400"/>
      <c r="X442" s="426">
        <v>880</v>
      </c>
      <c r="Y442" s="427">
        <v>780</v>
      </c>
      <c r="Z442" s="427">
        <v>930</v>
      </c>
      <c r="AA442" s="427">
        <v>53</v>
      </c>
      <c r="AB442" s="428">
        <v>0.33</v>
      </c>
      <c r="AC442" s="427">
        <v>1200</v>
      </c>
      <c r="AD442" s="402">
        <v>630</v>
      </c>
      <c r="AE442" s="402">
        <v>570</v>
      </c>
      <c r="AF442" s="402">
        <v>630</v>
      </c>
      <c r="AG442" s="402">
        <v>630</v>
      </c>
      <c r="AH442" s="402">
        <v>53</v>
      </c>
      <c r="AI442" s="459"/>
      <c r="AJ442" s="459"/>
      <c r="AK442" s="460"/>
      <c r="AL442" s="460"/>
      <c r="AM442" s="460"/>
      <c r="AN442" s="460"/>
      <c r="AO442" s="458"/>
      <c r="AP442" s="458"/>
    </row>
    <row r="443" spans="1:42" ht="15">
      <c r="A443" s="394" t="s">
        <v>821</v>
      </c>
      <c r="B443" s="401">
        <v>114.3</v>
      </c>
      <c r="C443" s="424">
        <v>6.88</v>
      </c>
      <c r="D443" s="394" t="s">
        <v>822</v>
      </c>
      <c r="E443" s="421">
        <v>42872</v>
      </c>
      <c r="F443" s="395" t="s">
        <v>283</v>
      </c>
      <c r="G443" s="396">
        <v>2756</v>
      </c>
      <c r="H443" s="397">
        <v>51953</v>
      </c>
      <c r="I443" s="397">
        <v>2098004</v>
      </c>
      <c r="J443" s="397"/>
      <c r="K443" s="397">
        <v>49</v>
      </c>
      <c r="L443" s="396">
        <v>3.61</v>
      </c>
      <c r="M443" s="396">
        <v>410</v>
      </c>
      <c r="N443" s="399">
        <v>97.4</v>
      </c>
      <c r="O443" s="400">
        <v>108.8</v>
      </c>
      <c r="P443" s="400"/>
      <c r="Q443" s="400"/>
      <c r="R443" s="400"/>
      <c r="S443" s="400"/>
      <c r="T443" s="400"/>
      <c r="U443" s="400"/>
      <c r="V443" s="400"/>
      <c r="W443" s="400"/>
      <c r="X443" s="426">
        <v>880</v>
      </c>
      <c r="Y443" s="427">
        <v>780</v>
      </c>
      <c r="Z443" s="427">
        <v>930</v>
      </c>
      <c r="AA443" s="427">
        <v>53</v>
      </c>
      <c r="AB443" s="428">
        <v>0.33</v>
      </c>
      <c r="AC443" s="427">
        <v>1200</v>
      </c>
      <c r="AD443" s="402">
        <v>630</v>
      </c>
      <c r="AE443" s="402">
        <v>570</v>
      </c>
      <c r="AF443" s="402">
        <v>630</v>
      </c>
      <c r="AG443" s="402">
        <v>630</v>
      </c>
      <c r="AH443" s="402">
        <v>53</v>
      </c>
      <c r="AI443" s="459"/>
      <c r="AJ443" s="459"/>
      <c r="AK443" s="460"/>
      <c r="AL443" s="460"/>
      <c r="AM443" s="460"/>
      <c r="AN443" s="460"/>
      <c r="AO443" s="458"/>
      <c r="AP443" s="458"/>
    </row>
    <row r="444" spans="1:42" ht="15">
      <c r="A444" s="394" t="s">
        <v>821</v>
      </c>
      <c r="B444" s="401">
        <v>114.3</v>
      </c>
      <c r="C444" s="424">
        <v>6.88</v>
      </c>
      <c r="D444" s="394" t="s">
        <v>822</v>
      </c>
      <c r="E444" s="421">
        <v>42872</v>
      </c>
      <c r="F444" s="395" t="s">
        <v>283</v>
      </c>
      <c r="G444" s="396">
        <v>2757</v>
      </c>
      <c r="H444" s="397">
        <v>52073</v>
      </c>
      <c r="I444" s="397">
        <v>2098004</v>
      </c>
      <c r="J444" s="397"/>
      <c r="K444" s="397">
        <v>50</v>
      </c>
      <c r="L444" s="396">
        <v>5.1100000000000003</v>
      </c>
      <c r="M444" s="396">
        <v>25</v>
      </c>
      <c r="N444" s="399">
        <v>96.5</v>
      </c>
      <c r="O444" s="400">
        <v>110.1</v>
      </c>
      <c r="P444" s="400"/>
      <c r="Q444" s="400"/>
      <c r="R444" s="400"/>
      <c r="S444" s="400"/>
      <c r="T444" s="400"/>
      <c r="U444" s="400"/>
      <c r="V444" s="400"/>
      <c r="W444" s="400"/>
      <c r="X444" s="426">
        <v>880</v>
      </c>
      <c r="Y444" s="427">
        <v>780</v>
      </c>
      <c r="Z444" s="427">
        <v>930</v>
      </c>
      <c r="AA444" s="427">
        <v>53</v>
      </c>
      <c r="AB444" s="428">
        <v>0.33</v>
      </c>
      <c r="AC444" s="427">
        <v>1200</v>
      </c>
      <c r="AD444" s="402">
        <v>640</v>
      </c>
      <c r="AE444" s="402">
        <v>570</v>
      </c>
      <c r="AF444" s="402">
        <v>640</v>
      </c>
      <c r="AG444" s="402">
        <v>640</v>
      </c>
      <c r="AH444" s="402">
        <v>53</v>
      </c>
      <c r="AI444" s="459"/>
      <c r="AJ444" s="459"/>
      <c r="AK444" s="460"/>
      <c r="AL444" s="460"/>
      <c r="AM444" s="460"/>
      <c r="AN444" s="460"/>
      <c r="AO444" s="458"/>
      <c r="AP444" s="458"/>
    </row>
    <row r="445" spans="1:42" ht="15.75">
      <c r="A445" s="394" t="s">
        <v>821</v>
      </c>
      <c r="B445" s="401">
        <v>114.3</v>
      </c>
      <c r="C445" s="424">
        <v>6.88</v>
      </c>
      <c r="D445" s="394" t="s">
        <v>822</v>
      </c>
      <c r="E445" s="421">
        <v>42872</v>
      </c>
      <c r="F445" s="395" t="s">
        <v>283</v>
      </c>
      <c r="G445" s="396" t="s">
        <v>308</v>
      </c>
      <c r="H445" s="397">
        <v>52073</v>
      </c>
      <c r="I445" s="397">
        <v>2098004</v>
      </c>
      <c r="J445" s="397"/>
      <c r="K445" s="397">
        <v>50</v>
      </c>
      <c r="L445" s="396">
        <v>5.1100000000000003</v>
      </c>
      <c r="M445" s="396">
        <v>129</v>
      </c>
      <c r="N445" s="399">
        <v>91.6</v>
      </c>
      <c r="O445" s="400">
        <v>105.9</v>
      </c>
      <c r="P445" s="400"/>
      <c r="Q445" s="400"/>
      <c r="R445" s="400"/>
      <c r="S445" s="400"/>
      <c r="T445" s="400"/>
      <c r="U445" s="400"/>
      <c r="V445" s="400"/>
      <c r="W445" s="400"/>
      <c r="X445" s="426">
        <v>880</v>
      </c>
      <c r="Y445" s="427">
        <v>780</v>
      </c>
      <c r="Z445" s="427">
        <v>930</v>
      </c>
      <c r="AA445" s="427">
        <v>53</v>
      </c>
      <c r="AB445" s="428">
        <v>0.33</v>
      </c>
      <c r="AC445" s="427">
        <v>1200</v>
      </c>
      <c r="AD445" s="402">
        <v>640</v>
      </c>
      <c r="AE445" s="402">
        <v>570</v>
      </c>
      <c r="AF445" s="402">
        <v>640</v>
      </c>
      <c r="AG445" s="402">
        <v>640</v>
      </c>
      <c r="AH445" s="402">
        <v>53</v>
      </c>
      <c r="AI445" s="459"/>
      <c r="AJ445" s="459"/>
      <c r="AK445" s="460"/>
      <c r="AL445" s="460"/>
      <c r="AM445" s="460"/>
      <c r="AN445" s="460"/>
      <c r="AO445" s="458"/>
      <c r="AP445" s="458"/>
    </row>
    <row r="446" spans="1:42" ht="15">
      <c r="A446" s="394" t="s">
        <v>821</v>
      </c>
      <c r="B446" s="401">
        <v>114.3</v>
      </c>
      <c r="C446" s="424">
        <v>6.88</v>
      </c>
      <c r="D446" s="394" t="s">
        <v>822</v>
      </c>
      <c r="E446" s="421">
        <v>42872</v>
      </c>
      <c r="F446" s="395" t="s">
        <v>283</v>
      </c>
      <c r="G446" s="396">
        <v>2758</v>
      </c>
      <c r="H446" s="397">
        <v>51959</v>
      </c>
      <c r="I446" s="397">
        <v>2098004</v>
      </c>
      <c r="J446" s="397"/>
      <c r="K446" s="397">
        <v>51</v>
      </c>
      <c r="L446" s="396">
        <v>4.4400000000000004</v>
      </c>
      <c r="M446" s="396">
        <v>2</v>
      </c>
      <c r="N446" s="399">
        <v>102.9</v>
      </c>
      <c r="O446" s="400">
        <v>115.6</v>
      </c>
      <c r="P446" s="400"/>
      <c r="Q446" s="400"/>
      <c r="R446" s="400"/>
      <c r="S446" s="400"/>
      <c r="T446" s="400"/>
      <c r="U446" s="400"/>
      <c r="V446" s="400"/>
      <c r="W446" s="400"/>
      <c r="X446" s="426">
        <v>880</v>
      </c>
      <c r="Y446" s="427">
        <v>780</v>
      </c>
      <c r="Z446" s="427">
        <v>930</v>
      </c>
      <c r="AA446" s="427">
        <v>53</v>
      </c>
      <c r="AB446" s="428">
        <v>0.33</v>
      </c>
      <c r="AC446" s="427">
        <v>1200</v>
      </c>
      <c r="AD446" s="402">
        <v>640</v>
      </c>
      <c r="AE446" s="402">
        <v>570</v>
      </c>
      <c r="AF446" s="402">
        <v>640</v>
      </c>
      <c r="AG446" s="402">
        <v>640</v>
      </c>
      <c r="AH446" s="402">
        <v>53</v>
      </c>
      <c r="AI446" s="459"/>
      <c r="AJ446" s="459"/>
      <c r="AK446" s="460"/>
      <c r="AL446" s="460"/>
      <c r="AM446" s="460"/>
      <c r="AN446" s="460"/>
      <c r="AO446" s="458"/>
      <c r="AP446" s="458"/>
    </row>
    <row r="447" spans="1:42" ht="15">
      <c r="A447" s="394" t="s">
        <v>821</v>
      </c>
      <c r="B447" s="401">
        <v>114.3</v>
      </c>
      <c r="C447" s="424">
        <v>6.88</v>
      </c>
      <c r="D447" s="394" t="s">
        <v>822</v>
      </c>
      <c r="E447" s="421">
        <v>42873</v>
      </c>
      <c r="F447" s="395" t="s">
        <v>283</v>
      </c>
      <c r="G447" s="396">
        <v>2759</v>
      </c>
      <c r="H447" s="397">
        <v>51950</v>
      </c>
      <c r="I447" s="397">
        <v>2098004</v>
      </c>
      <c r="J447" s="397"/>
      <c r="K447" s="397">
        <v>49</v>
      </c>
      <c r="L447" s="398">
        <v>3.6</v>
      </c>
      <c r="M447" s="396">
        <v>1</v>
      </c>
      <c r="N447" s="399">
        <v>96.4</v>
      </c>
      <c r="O447" s="400">
        <v>109.5</v>
      </c>
      <c r="P447" s="400"/>
      <c r="Q447" s="400"/>
      <c r="R447" s="400"/>
      <c r="S447" s="400"/>
      <c r="T447" s="400"/>
      <c r="U447" s="400"/>
      <c r="V447" s="400"/>
      <c r="W447" s="400"/>
      <c r="X447" s="426">
        <v>880</v>
      </c>
      <c r="Y447" s="427">
        <v>780</v>
      </c>
      <c r="Z447" s="427">
        <v>930</v>
      </c>
      <c r="AA447" s="427">
        <v>53</v>
      </c>
      <c r="AB447" s="428">
        <v>0.33</v>
      </c>
      <c r="AC447" s="427">
        <v>1200</v>
      </c>
      <c r="AD447" s="402">
        <v>640</v>
      </c>
      <c r="AE447" s="402">
        <v>570</v>
      </c>
      <c r="AF447" s="402">
        <v>640</v>
      </c>
      <c r="AG447" s="402">
        <v>640</v>
      </c>
      <c r="AH447" s="402">
        <v>53</v>
      </c>
      <c r="AI447" s="459"/>
      <c r="AJ447" s="459"/>
      <c r="AK447" s="460"/>
      <c r="AL447" s="460"/>
      <c r="AM447" s="460"/>
      <c r="AN447" s="460"/>
      <c r="AO447" s="458"/>
      <c r="AP447" s="458"/>
    </row>
    <row r="448" spans="1:42" ht="15">
      <c r="A448" s="394" t="s">
        <v>821</v>
      </c>
      <c r="B448" s="401">
        <v>114.3</v>
      </c>
      <c r="C448" s="424">
        <v>6.88</v>
      </c>
      <c r="D448" s="394" t="s">
        <v>822</v>
      </c>
      <c r="E448" s="421">
        <v>42873</v>
      </c>
      <c r="F448" s="395" t="s">
        <v>283</v>
      </c>
      <c r="G448" s="396">
        <v>2760</v>
      </c>
      <c r="H448" s="397">
        <v>51961</v>
      </c>
      <c r="I448" s="397">
        <v>2098004</v>
      </c>
      <c r="J448" s="397"/>
      <c r="K448" s="397">
        <v>51</v>
      </c>
      <c r="L448" s="396">
        <v>3.41</v>
      </c>
      <c r="M448" s="396">
        <v>1</v>
      </c>
      <c r="N448" s="399">
        <v>98.7</v>
      </c>
      <c r="O448" s="400">
        <v>111.6</v>
      </c>
      <c r="P448" s="400"/>
      <c r="Q448" s="400"/>
      <c r="R448" s="400"/>
      <c r="S448" s="400"/>
      <c r="T448" s="400"/>
      <c r="U448" s="400"/>
      <c r="V448" s="400"/>
      <c r="W448" s="400"/>
      <c r="X448" s="426">
        <v>880</v>
      </c>
      <c r="Y448" s="427">
        <v>780</v>
      </c>
      <c r="Z448" s="427">
        <v>930</v>
      </c>
      <c r="AA448" s="427">
        <v>53</v>
      </c>
      <c r="AB448" s="428">
        <v>0.33</v>
      </c>
      <c r="AC448" s="427">
        <v>1200</v>
      </c>
      <c r="AD448" s="402">
        <v>640</v>
      </c>
      <c r="AE448" s="402">
        <v>570</v>
      </c>
      <c r="AF448" s="402">
        <v>640</v>
      </c>
      <c r="AG448" s="402">
        <v>640</v>
      </c>
      <c r="AH448" s="402">
        <v>53</v>
      </c>
      <c r="AI448" s="459"/>
      <c r="AJ448" s="459"/>
      <c r="AK448" s="460"/>
      <c r="AL448" s="460"/>
      <c r="AM448" s="460"/>
      <c r="AN448" s="460"/>
      <c r="AO448" s="458"/>
      <c r="AP448" s="458"/>
    </row>
    <row r="449" spans="1:42" ht="15">
      <c r="A449" s="394" t="s">
        <v>821</v>
      </c>
      <c r="B449" s="401">
        <v>114.3</v>
      </c>
      <c r="C449" s="424">
        <v>6.88</v>
      </c>
      <c r="D449" s="394" t="s">
        <v>822</v>
      </c>
      <c r="E449" s="421">
        <v>42873</v>
      </c>
      <c r="F449" s="395" t="s">
        <v>283</v>
      </c>
      <c r="G449" s="396">
        <v>2761</v>
      </c>
      <c r="H449" s="397">
        <v>51958</v>
      </c>
      <c r="I449" s="397">
        <v>2111201</v>
      </c>
      <c r="J449" s="397"/>
      <c r="K449" s="397">
        <v>51</v>
      </c>
      <c r="L449" s="396">
        <v>3.71</v>
      </c>
      <c r="M449" s="396">
        <v>1</v>
      </c>
      <c r="N449" s="399">
        <v>101.2</v>
      </c>
      <c r="O449" s="400">
        <v>114.4</v>
      </c>
      <c r="P449" s="400"/>
      <c r="Q449" s="400"/>
      <c r="R449" s="400"/>
      <c r="S449" s="400"/>
      <c r="T449" s="400"/>
      <c r="U449" s="400"/>
      <c r="V449" s="400"/>
      <c r="W449" s="400"/>
      <c r="X449" s="426">
        <v>880</v>
      </c>
      <c r="Y449" s="427">
        <v>780</v>
      </c>
      <c r="Z449" s="427">
        <v>930</v>
      </c>
      <c r="AA449" s="427">
        <v>53</v>
      </c>
      <c r="AB449" s="428">
        <v>0.33</v>
      </c>
      <c r="AC449" s="427">
        <v>1200</v>
      </c>
      <c r="AD449" s="402">
        <v>635</v>
      </c>
      <c r="AE449" s="402">
        <v>570</v>
      </c>
      <c r="AF449" s="402">
        <v>635</v>
      </c>
      <c r="AG449" s="402">
        <v>635</v>
      </c>
      <c r="AH449" s="402">
        <v>53</v>
      </c>
      <c r="AI449" s="459"/>
      <c r="AJ449" s="459"/>
      <c r="AK449" s="460"/>
      <c r="AL449" s="460"/>
      <c r="AM449" s="460"/>
      <c r="AN449" s="460"/>
      <c r="AO449" s="458"/>
      <c r="AP449" s="458"/>
    </row>
    <row r="450" spans="1:42" ht="15">
      <c r="A450" s="394" t="s">
        <v>821</v>
      </c>
      <c r="B450" s="401">
        <v>114.3</v>
      </c>
      <c r="C450" s="424">
        <v>6.88</v>
      </c>
      <c r="D450" s="394" t="s">
        <v>822</v>
      </c>
      <c r="E450" s="421">
        <v>42873</v>
      </c>
      <c r="F450" s="395" t="s">
        <v>283</v>
      </c>
      <c r="G450" s="396">
        <v>2762</v>
      </c>
      <c r="H450" s="397">
        <v>51960</v>
      </c>
      <c r="I450" s="397">
        <v>2111201</v>
      </c>
      <c r="J450" s="397"/>
      <c r="K450" s="397">
        <v>51</v>
      </c>
      <c r="L450" s="396">
        <v>3.42</v>
      </c>
      <c r="M450" s="396">
        <v>1</v>
      </c>
      <c r="N450" s="399">
        <v>99.3</v>
      </c>
      <c r="O450" s="400">
        <v>114.7</v>
      </c>
      <c r="P450" s="400"/>
      <c r="Q450" s="400"/>
      <c r="R450" s="400"/>
      <c r="S450" s="400"/>
      <c r="T450" s="400"/>
      <c r="U450" s="400"/>
      <c r="V450" s="400"/>
      <c r="W450" s="400"/>
      <c r="X450" s="426">
        <v>880</v>
      </c>
      <c r="Y450" s="427">
        <v>780</v>
      </c>
      <c r="Z450" s="427">
        <v>930</v>
      </c>
      <c r="AA450" s="427">
        <v>53</v>
      </c>
      <c r="AB450" s="428">
        <v>0.33</v>
      </c>
      <c r="AC450" s="427">
        <v>1200</v>
      </c>
      <c r="AD450" s="402">
        <v>635</v>
      </c>
      <c r="AE450" s="402">
        <v>570</v>
      </c>
      <c r="AF450" s="402">
        <v>635</v>
      </c>
      <c r="AG450" s="402">
        <v>635</v>
      </c>
      <c r="AH450" s="402">
        <v>53</v>
      </c>
      <c r="AI450" s="459"/>
      <c r="AJ450" s="459"/>
      <c r="AK450" s="460"/>
      <c r="AL450" s="460"/>
      <c r="AM450" s="460"/>
      <c r="AN450" s="460"/>
      <c r="AO450" s="458"/>
      <c r="AP450" s="458"/>
    </row>
    <row r="451" spans="1:42" ht="15">
      <c r="A451" s="394" t="s">
        <v>821</v>
      </c>
      <c r="B451" s="401">
        <v>114.3</v>
      </c>
      <c r="C451" s="424">
        <v>6.88</v>
      </c>
      <c r="D451" s="394" t="s">
        <v>822</v>
      </c>
      <c r="E451" s="421">
        <v>42873</v>
      </c>
      <c r="F451" s="395" t="s">
        <v>283</v>
      </c>
      <c r="G451" s="396">
        <v>2763</v>
      </c>
      <c r="H451" s="397">
        <v>51950</v>
      </c>
      <c r="I451" s="397">
        <v>2111201</v>
      </c>
      <c r="J451" s="397"/>
      <c r="K451" s="397">
        <v>49</v>
      </c>
      <c r="L451" s="398">
        <v>3.6</v>
      </c>
      <c r="M451" s="396">
        <v>13</v>
      </c>
      <c r="N451" s="399">
        <v>94.9</v>
      </c>
      <c r="O451" s="400">
        <v>108.7</v>
      </c>
      <c r="P451" s="400"/>
      <c r="Q451" s="400"/>
      <c r="R451" s="400"/>
      <c r="S451" s="400"/>
      <c r="T451" s="400"/>
      <c r="U451" s="400"/>
      <c r="V451" s="400"/>
      <c r="W451" s="400"/>
      <c r="X451" s="426">
        <v>880</v>
      </c>
      <c r="Y451" s="427">
        <v>780</v>
      </c>
      <c r="Z451" s="427">
        <v>930</v>
      </c>
      <c r="AA451" s="427">
        <v>53</v>
      </c>
      <c r="AB451" s="428">
        <v>0.33</v>
      </c>
      <c r="AC451" s="427">
        <v>1200</v>
      </c>
      <c r="AD451" s="402">
        <v>635</v>
      </c>
      <c r="AE451" s="402">
        <v>570</v>
      </c>
      <c r="AF451" s="402">
        <v>635</v>
      </c>
      <c r="AG451" s="402">
        <v>635</v>
      </c>
      <c r="AH451" s="402">
        <v>53</v>
      </c>
      <c r="AI451" s="459"/>
      <c r="AJ451" s="459"/>
      <c r="AK451" s="460"/>
      <c r="AL451" s="460"/>
      <c r="AM451" s="460"/>
      <c r="AN451" s="460"/>
      <c r="AO451" s="458"/>
      <c r="AP451" s="458"/>
    </row>
    <row r="452" spans="1:42" ht="15">
      <c r="A452" s="394" t="s">
        <v>821</v>
      </c>
      <c r="B452" s="401">
        <v>114.3</v>
      </c>
      <c r="C452" s="424">
        <v>6.88</v>
      </c>
      <c r="D452" s="394" t="s">
        <v>822</v>
      </c>
      <c r="E452" s="421">
        <v>42897</v>
      </c>
      <c r="F452" s="395" t="s">
        <v>283</v>
      </c>
      <c r="G452" s="396">
        <v>2914</v>
      </c>
      <c r="H452" s="397">
        <v>52105</v>
      </c>
      <c r="I452" s="397">
        <v>2111201</v>
      </c>
      <c r="J452" s="397"/>
      <c r="K452" s="397">
        <v>50</v>
      </c>
      <c r="L452" s="398">
        <v>4.3600000000000003</v>
      </c>
      <c r="M452" s="396">
        <v>20</v>
      </c>
      <c r="N452" s="399">
        <v>96.3</v>
      </c>
      <c r="O452" s="400">
        <v>110.6</v>
      </c>
      <c r="P452" s="400"/>
      <c r="Q452" s="400"/>
      <c r="R452" s="400"/>
      <c r="S452" s="400"/>
      <c r="T452" s="400"/>
      <c r="U452" s="400"/>
      <c r="V452" s="400"/>
      <c r="W452" s="400"/>
      <c r="X452" s="426">
        <v>840</v>
      </c>
      <c r="Y452" s="427">
        <v>780</v>
      </c>
      <c r="Z452" s="427">
        <v>920</v>
      </c>
      <c r="AA452" s="427">
        <v>53</v>
      </c>
      <c r="AB452" s="428">
        <v>0.35</v>
      </c>
      <c r="AC452" s="427">
        <v>1200</v>
      </c>
      <c r="AD452" s="402">
        <v>630</v>
      </c>
      <c r="AE452" s="402">
        <v>570</v>
      </c>
      <c r="AF452" s="402">
        <v>630</v>
      </c>
      <c r="AG452" s="402">
        <v>630</v>
      </c>
      <c r="AH452" s="402">
        <v>53</v>
      </c>
      <c r="AI452" s="459"/>
      <c r="AJ452" s="459"/>
      <c r="AK452" s="460"/>
      <c r="AL452" s="460"/>
      <c r="AM452" s="460"/>
      <c r="AN452" s="460"/>
      <c r="AO452" s="458"/>
      <c r="AP452" s="458"/>
    </row>
    <row r="453" spans="1:42" ht="15">
      <c r="A453" s="394" t="s">
        <v>821</v>
      </c>
      <c r="B453" s="401">
        <v>114.3</v>
      </c>
      <c r="C453" s="424">
        <v>6.88</v>
      </c>
      <c r="D453" s="394" t="s">
        <v>822</v>
      </c>
      <c r="E453" s="421">
        <v>42897</v>
      </c>
      <c r="F453" s="395" t="s">
        <v>283</v>
      </c>
      <c r="G453" s="396">
        <v>2915</v>
      </c>
      <c r="H453" s="397">
        <v>52107</v>
      </c>
      <c r="I453" s="397">
        <v>2111201</v>
      </c>
      <c r="J453" s="397"/>
      <c r="K453" s="397">
        <v>49</v>
      </c>
      <c r="L453" s="398">
        <v>3.69</v>
      </c>
      <c r="M453" s="396">
        <v>15</v>
      </c>
      <c r="N453" s="399">
        <v>95</v>
      </c>
      <c r="O453" s="400">
        <v>109</v>
      </c>
      <c r="P453" s="400"/>
      <c r="Q453" s="400"/>
      <c r="R453" s="400"/>
      <c r="S453" s="400"/>
      <c r="T453" s="400"/>
      <c r="U453" s="400"/>
      <c r="V453" s="400"/>
      <c r="W453" s="400"/>
      <c r="X453" s="426">
        <v>840</v>
      </c>
      <c r="Y453" s="427">
        <v>780</v>
      </c>
      <c r="Z453" s="427">
        <v>920</v>
      </c>
      <c r="AA453" s="427">
        <v>53</v>
      </c>
      <c r="AB453" s="428">
        <v>0.35</v>
      </c>
      <c r="AC453" s="427">
        <v>1200</v>
      </c>
      <c r="AD453" s="402">
        <v>630</v>
      </c>
      <c r="AE453" s="402">
        <v>570</v>
      </c>
      <c r="AF453" s="402">
        <v>630</v>
      </c>
      <c r="AG453" s="402">
        <v>630</v>
      </c>
      <c r="AH453" s="402">
        <v>53</v>
      </c>
      <c r="AI453" s="459"/>
      <c r="AJ453" s="459"/>
      <c r="AK453" s="460"/>
      <c r="AL453" s="460"/>
      <c r="AM453" s="460"/>
      <c r="AN453" s="460"/>
      <c r="AO453" s="458"/>
      <c r="AP453" s="458"/>
    </row>
    <row r="454" spans="1:42" ht="15">
      <c r="A454" s="394" t="s">
        <v>821</v>
      </c>
      <c r="B454" s="401">
        <v>114.3</v>
      </c>
      <c r="C454" s="424">
        <v>6.88</v>
      </c>
      <c r="D454" s="394" t="s">
        <v>822</v>
      </c>
      <c r="E454" s="421">
        <v>42897</v>
      </c>
      <c r="F454" s="395" t="s">
        <v>283</v>
      </c>
      <c r="G454" s="396">
        <v>2916</v>
      </c>
      <c r="H454" s="397">
        <v>52101</v>
      </c>
      <c r="I454" s="397">
        <v>2111201</v>
      </c>
      <c r="J454" s="397"/>
      <c r="K454" s="397">
        <v>50</v>
      </c>
      <c r="L454" s="398">
        <v>3.82</v>
      </c>
      <c r="M454" s="396">
        <v>11</v>
      </c>
      <c r="N454" s="399">
        <v>97.4</v>
      </c>
      <c r="O454" s="400">
        <v>109.6</v>
      </c>
      <c r="P454" s="400"/>
      <c r="Q454" s="400"/>
      <c r="R454" s="400"/>
      <c r="S454" s="400"/>
      <c r="T454" s="400"/>
      <c r="U454" s="400"/>
      <c r="V454" s="400"/>
      <c r="W454" s="400"/>
      <c r="X454" s="426">
        <v>820</v>
      </c>
      <c r="Y454" s="427">
        <v>780</v>
      </c>
      <c r="Z454" s="427">
        <v>910</v>
      </c>
      <c r="AA454" s="427">
        <v>53</v>
      </c>
      <c r="AB454" s="428">
        <v>0.35</v>
      </c>
      <c r="AC454" s="427">
        <v>1200</v>
      </c>
      <c r="AD454" s="402">
        <v>630</v>
      </c>
      <c r="AE454" s="402">
        <v>570</v>
      </c>
      <c r="AF454" s="402">
        <v>630</v>
      </c>
      <c r="AG454" s="402">
        <v>630</v>
      </c>
      <c r="AH454" s="402">
        <v>53</v>
      </c>
      <c r="AI454" s="459"/>
      <c r="AJ454" s="459"/>
      <c r="AK454" s="460"/>
      <c r="AL454" s="460"/>
      <c r="AM454" s="460"/>
      <c r="AN454" s="460"/>
      <c r="AO454" s="458"/>
      <c r="AP454" s="458"/>
    </row>
    <row r="455" spans="1:42" ht="15">
      <c r="A455" s="394" t="s">
        <v>821</v>
      </c>
      <c r="B455" s="401">
        <v>114.3</v>
      </c>
      <c r="C455" s="424">
        <v>6.88</v>
      </c>
      <c r="D455" s="394" t="s">
        <v>822</v>
      </c>
      <c r="E455" s="421">
        <v>42897</v>
      </c>
      <c r="F455" s="395" t="s">
        <v>283</v>
      </c>
      <c r="G455" s="396">
        <v>2917</v>
      </c>
      <c r="H455" s="397">
        <v>52106</v>
      </c>
      <c r="I455" s="397">
        <v>2111201</v>
      </c>
      <c r="J455" s="397"/>
      <c r="K455" s="397">
        <v>49</v>
      </c>
      <c r="L455" s="396">
        <v>3.66</v>
      </c>
      <c r="M455" s="396">
        <v>1</v>
      </c>
      <c r="N455" s="399">
        <v>95.6</v>
      </c>
      <c r="O455" s="400">
        <v>110.6</v>
      </c>
      <c r="P455" s="400"/>
      <c r="Q455" s="400"/>
      <c r="R455" s="400"/>
      <c r="S455" s="400"/>
      <c r="T455" s="400"/>
      <c r="U455" s="400"/>
      <c r="V455" s="400"/>
      <c r="W455" s="400"/>
      <c r="X455" s="426">
        <v>820</v>
      </c>
      <c r="Y455" s="427">
        <v>780</v>
      </c>
      <c r="Z455" s="427">
        <v>910</v>
      </c>
      <c r="AA455" s="427">
        <v>53</v>
      </c>
      <c r="AB455" s="428">
        <v>0.35</v>
      </c>
      <c r="AC455" s="427">
        <v>1200</v>
      </c>
      <c r="AD455" s="402">
        <v>630</v>
      </c>
      <c r="AE455" s="402">
        <v>570</v>
      </c>
      <c r="AF455" s="402">
        <v>630</v>
      </c>
      <c r="AG455" s="402">
        <v>630</v>
      </c>
      <c r="AH455" s="402">
        <v>53</v>
      </c>
      <c r="AI455" s="459"/>
      <c r="AJ455" s="459"/>
      <c r="AK455" s="460"/>
      <c r="AL455" s="460"/>
      <c r="AM455" s="460"/>
      <c r="AN455" s="460"/>
      <c r="AO455" s="458"/>
      <c r="AP455" s="458"/>
    </row>
    <row r="456" spans="1:42" ht="15">
      <c r="A456" s="394" t="s">
        <v>821</v>
      </c>
      <c r="B456" s="401">
        <v>114.3</v>
      </c>
      <c r="C456" s="424">
        <v>6.88</v>
      </c>
      <c r="D456" s="394" t="s">
        <v>822</v>
      </c>
      <c r="E456" s="421">
        <v>42897</v>
      </c>
      <c r="F456" s="395" t="s">
        <v>283</v>
      </c>
      <c r="G456" s="396">
        <v>2918</v>
      </c>
      <c r="H456" s="397">
        <v>52106</v>
      </c>
      <c r="I456" s="397">
        <v>2111201</v>
      </c>
      <c r="J456" s="397"/>
      <c r="K456" s="397">
        <v>49</v>
      </c>
      <c r="L456" s="396">
        <v>3.66</v>
      </c>
      <c r="M456" s="396">
        <v>26</v>
      </c>
      <c r="N456" s="399">
        <v>97.3</v>
      </c>
      <c r="O456" s="400">
        <v>109.7</v>
      </c>
      <c r="P456" s="400"/>
      <c r="Q456" s="400"/>
      <c r="R456" s="400"/>
      <c r="S456" s="400"/>
      <c r="T456" s="400"/>
      <c r="U456" s="400"/>
      <c r="V456" s="400"/>
      <c r="W456" s="400"/>
      <c r="X456" s="426">
        <v>820</v>
      </c>
      <c r="Y456" s="427">
        <v>780</v>
      </c>
      <c r="Z456" s="427">
        <v>910</v>
      </c>
      <c r="AA456" s="427">
        <v>53</v>
      </c>
      <c r="AB456" s="428">
        <v>0.35</v>
      </c>
      <c r="AC456" s="427">
        <v>1200</v>
      </c>
      <c r="AD456" s="402">
        <v>630</v>
      </c>
      <c r="AE456" s="402">
        <v>570</v>
      </c>
      <c r="AF456" s="402">
        <v>630</v>
      </c>
      <c r="AG456" s="402">
        <v>630</v>
      </c>
      <c r="AH456" s="402">
        <v>53</v>
      </c>
      <c r="AI456" s="459"/>
      <c r="AJ456" s="459"/>
      <c r="AK456" s="460"/>
      <c r="AL456" s="460"/>
      <c r="AM456" s="460"/>
      <c r="AN456" s="460"/>
      <c r="AO456" s="458"/>
      <c r="AP456" s="458"/>
    </row>
    <row r="457" spans="1:42" ht="15">
      <c r="A457" s="394" t="s">
        <v>821</v>
      </c>
      <c r="B457" s="401">
        <v>114.3</v>
      </c>
      <c r="C457" s="424">
        <v>6.88</v>
      </c>
      <c r="D457" s="394" t="s">
        <v>822</v>
      </c>
      <c r="E457" s="421">
        <v>42897</v>
      </c>
      <c r="F457" s="395" t="s">
        <v>283</v>
      </c>
      <c r="G457" s="396">
        <v>2919</v>
      </c>
      <c r="H457" s="397">
        <v>52104</v>
      </c>
      <c r="I457" s="397">
        <v>2111201</v>
      </c>
      <c r="J457" s="397"/>
      <c r="K457" s="397">
        <v>49</v>
      </c>
      <c r="L457" s="396">
        <v>4.63</v>
      </c>
      <c r="M457" s="396">
        <v>8</v>
      </c>
      <c r="N457" s="399">
        <v>101.9</v>
      </c>
      <c r="O457" s="400">
        <v>113.5</v>
      </c>
      <c r="P457" s="400"/>
      <c r="Q457" s="400"/>
      <c r="R457" s="400"/>
      <c r="S457" s="400"/>
      <c r="T457" s="400"/>
      <c r="U457" s="400"/>
      <c r="V457" s="400"/>
      <c r="W457" s="400"/>
      <c r="X457" s="426">
        <v>820</v>
      </c>
      <c r="Y457" s="427">
        <v>780</v>
      </c>
      <c r="Z457" s="427">
        <v>910</v>
      </c>
      <c r="AA457" s="427">
        <v>53</v>
      </c>
      <c r="AB457" s="428">
        <v>0.35</v>
      </c>
      <c r="AC457" s="427">
        <v>1200</v>
      </c>
      <c r="AD457" s="402">
        <v>625</v>
      </c>
      <c r="AE457" s="402">
        <v>525</v>
      </c>
      <c r="AF457" s="402">
        <v>625</v>
      </c>
      <c r="AG457" s="402">
        <v>625</v>
      </c>
      <c r="AH457" s="402">
        <v>53</v>
      </c>
      <c r="AI457" s="459"/>
      <c r="AJ457" s="459"/>
      <c r="AK457" s="460"/>
      <c r="AL457" s="460"/>
      <c r="AM457" s="460"/>
      <c r="AN457" s="460"/>
      <c r="AO457" s="458"/>
      <c r="AP457" s="458"/>
    </row>
    <row r="458" spans="1:42" ht="15.75">
      <c r="A458" s="394" t="s">
        <v>821</v>
      </c>
      <c r="B458" s="401">
        <v>114.3</v>
      </c>
      <c r="C458" s="424">
        <v>6.88</v>
      </c>
      <c r="D458" s="394" t="s">
        <v>822</v>
      </c>
      <c r="E458" s="421">
        <v>42897</v>
      </c>
      <c r="F458" s="395" t="s">
        <v>283</v>
      </c>
      <c r="G458" s="396" t="s">
        <v>319</v>
      </c>
      <c r="H458" s="397">
        <v>52104</v>
      </c>
      <c r="I458" s="397">
        <v>2111201</v>
      </c>
      <c r="J458" s="397"/>
      <c r="K458" s="397">
        <v>49</v>
      </c>
      <c r="L458" s="396">
        <v>4.63</v>
      </c>
      <c r="M458" s="396">
        <v>115</v>
      </c>
      <c r="N458" s="399">
        <v>100.7</v>
      </c>
      <c r="O458" s="400">
        <v>113.8</v>
      </c>
      <c r="P458" s="400">
        <v>95</v>
      </c>
      <c r="Q458" s="400">
        <v>110.9</v>
      </c>
      <c r="R458" s="400">
        <v>100.7</v>
      </c>
      <c r="S458" s="400">
        <v>113.8</v>
      </c>
      <c r="T458" s="400">
        <v>97.2</v>
      </c>
      <c r="U458" s="400">
        <v>110.9</v>
      </c>
      <c r="V458" s="400">
        <v>99.9</v>
      </c>
      <c r="W458" s="400">
        <v>113.8</v>
      </c>
      <c r="X458" s="426">
        <v>820</v>
      </c>
      <c r="Y458" s="427">
        <v>780</v>
      </c>
      <c r="Z458" s="427">
        <v>910</v>
      </c>
      <c r="AA458" s="427">
        <v>53</v>
      </c>
      <c r="AB458" s="428">
        <v>0.35</v>
      </c>
      <c r="AC458" s="427">
        <v>1200</v>
      </c>
      <c r="AD458" s="402">
        <v>625</v>
      </c>
      <c r="AE458" s="402">
        <v>525</v>
      </c>
      <c r="AF458" s="402">
        <v>625</v>
      </c>
      <c r="AG458" s="402">
        <v>625</v>
      </c>
      <c r="AH458" s="402">
        <v>53</v>
      </c>
      <c r="AI458" s="459"/>
      <c r="AJ458" s="459"/>
      <c r="AK458" s="460"/>
      <c r="AL458" s="460"/>
      <c r="AM458" s="460"/>
      <c r="AN458" s="460"/>
      <c r="AO458" s="458"/>
      <c r="AP458" s="458"/>
    </row>
    <row r="459" spans="1:42" ht="15">
      <c r="A459" s="394" t="s">
        <v>821</v>
      </c>
      <c r="B459" s="401">
        <v>114.3</v>
      </c>
      <c r="C459" s="424">
        <v>6.88</v>
      </c>
      <c r="D459" s="394" t="s">
        <v>822</v>
      </c>
      <c r="E459" s="421">
        <v>42898</v>
      </c>
      <c r="F459" s="395" t="s">
        <v>283</v>
      </c>
      <c r="G459" s="396">
        <v>2920</v>
      </c>
      <c r="H459" s="397">
        <v>52103</v>
      </c>
      <c r="I459" s="397">
        <v>2111201</v>
      </c>
      <c r="J459" s="397"/>
      <c r="K459" s="397">
        <v>50</v>
      </c>
      <c r="L459" s="396">
        <v>3.85</v>
      </c>
      <c r="M459" s="396">
        <v>10</v>
      </c>
      <c r="N459" s="399">
        <v>97.4</v>
      </c>
      <c r="O459" s="400">
        <v>111.6</v>
      </c>
      <c r="P459" s="400"/>
      <c r="Q459" s="400"/>
      <c r="R459" s="400"/>
      <c r="S459" s="400"/>
      <c r="T459" s="400"/>
      <c r="U459" s="400"/>
      <c r="V459" s="400"/>
      <c r="W459" s="400"/>
      <c r="X459" s="426">
        <v>820</v>
      </c>
      <c r="Y459" s="427">
        <v>780</v>
      </c>
      <c r="Z459" s="427">
        <v>910</v>
      </c>
      <c r="AA459" s="427">
        <v>53</v>
      </c>
      <c r="AB459" s="428">
        <v>0.35</v>
      </c>
      <c r="AC459" s="427">
        <v>1200</v>
      </c>
      <c r="AD459" s="402">
        <v>625</v>
      </c>
      <c r="AE459" s="402">
        <v>525</v>
      </c>
      <c r="AF459" s="402">
        <v>625</v>
      </c>
      <c r="AG459" s="402">
        <v>625</v>
      </c>
      <c r="AH459" s="402">
        <v>53</v>
      </c>
      <c r="AI459" s="459"/>
      <c r="AJ459" s="459"/>
      <c r="AK459" s="460"/>
      <c r="AL459" s="460"/>
      <c r="AM459" s="460"/>
      <c r="AN459" s="460"/>
      <c r="AO459" s="458"/>
      <c r="AP459" s="458"/>
    </row>
    <row r="460" spans="1:42" ht="15">
      <c r="A460" s="394" t="s">
        <v>821</v>
      </c>
      <c r="B460" s="401">
        <v>114.3</v>
      </c>
      <c r="C460" s="424">
        <v>6.88</v>
      </c>
      <c r="D460" s="394" t="s">
        <v>822</v>
      </c>
      <c r="E460" s="421">
        <v>42898</v>
      </c>
      <c r="F460" s="395" t="s">
        <v>283</v>
      </c>
      <c r="G460" s="396">
        <v>2921</v>
      </c>
      <c r="H460" s="397">
        <v>52102</v>
      </c>
      <c r="I460" s="397">
        <v>2111201</v>
      </c>
      <c r="J460" s="397"/>
      <c r="K460" s="397">
        <v>50</v>
      </c>
      <c r="L460" s="396">
        <v>3.43</v>
      </c>
      <c r="M460" s="396">
        <v>1</v>
      </c>
      <c r="N460" s="399">
        <v>96.9</v>
      </c>
      <c r="O460" s="400">
        <v>109.2</v>
      </c>
      <c r="P460" s="400"/>
      <c r="Q460" s="400"/>
      <c r="R460" s="400"/>
      <c r="S460" s="400"/>
      <c r="T460" s="400"/>
      <c r="U460" s="400"/>
      <c r="V460" s="400"/>
      <c r="W460" s="400"/>
      <c r="X460" s="426">
        <v>820</v>
      </c>
      <c r="Y460" s="427">
        <v>780</v>
      </c>
      <c r="Z460" s="427">
        <v>910</v>
      </c>
      <c r="AA460" s="427">
        <v>53</v>
      </c>
      <c r="AB460" s="428">
        <v>0.35</v>
      </c>
      <c r="AC460" s="427">
        <v>1200</v>
      </c>
      <c r="AD460" s="402">
        <v>625</v>
      </c>
      <c r="AE460" s="402">
        <v>525</v>
      </c>
      <c r="AF460" s="402">
        <v>625</v>
      </c>
      <c r="AG460" s="402">
        <v>625</v>
      </c>
      <c r="AH460" s="402">
        <v>53</v>
      </c>
      <c r="AI460" s="459"/>
      <c r="AJ460" s="459"/>
      <c r="AK460" s="460"/>
      <c r="AL460" s="460"/>
      <c r="AM460" s="460"/>
      <c r="AN460" s="460"/>
      <c r="AO460" s="458"/>
      <c r="AP460" s="458"/>
    </row>
    <row r="461" spans="1:42" ht="15">
      <c r="A461" s="394" t="s">
        <v>821</v>
      </c>
      <c r="B461" s="401">
        <v>114.3</v>
      </c>
      <c r="C461" s="424">
        <v>6.88</v>
      </c>
      <c r="D461" s="394" t="s">
        <v>822</v>
      </c>
      <c r="E461" s="421">
        <v>42898</v>
      </c>
      <c r="F461" s="395" t="s">
        <v>847</v>
      </c>
      <c r="G461" s="396">
        <v>2922</v>
      </c>
      <c r="H461" s="397">
        <v>12868</v>
      </c>
      <c r="I461" s="397">
        <v>2098102</v>
      </c>
      <c r="J461" s="397"/>
      <c r="K461" s="397">
        <v>45</v>
      </c>
      <c r="L461" s="396">
        <v>5.83</v>
      </c>
      <c r="M461" s="396">
        <v>26</v>
      </c>
      <c r="N461" s="399">
        <v>99.1</v>
      </c>
      <c r="O461" s="400">
        <v>111.7</v>
      </c>
      <c r="P461" s="400"/>
      <c r="Q461" s="400"/>
      <c r="R461" s="400"/>
      <c r="S461" s="400"/>
      <c r="T461" s="400"/>
      <c r="U461" s="400"/>
      <c r="V461" s="400"/>
      <c r="W461" s="400"/>
      <c r="X461" s="426">
        <v>850</v>
      </c>
      <c r="Y461" s="427">
        <v>750</v>
      </c>
      <c r="Z461" s="427">
        <v>900</v>
      </c>
      <c r="AA461" s="427">
        <v>53</v>
      </c>
      <c r="AB461" s="428">
        <v>0.35</v>
      </c>
      <c r="AC461" s="427">
        <v>1200</v>
      </c>
      <c r="AD461" s="402">
        <v>600</v>
      </c>
      <c r="AE461" s="402">
        <v>500</v>
      </c>
      <c r="AF461" s="402">
        <v>600</v>
      </c>
      <c r="AG461" s="402">
        <v>600</v>
      </c>
      <c r="AH461" s="402">
        <v>53</v>
      </c>
      <c r="AI461" s="459"/>
      <c r="AJ461" s="459"/>
      <c r="AK461" s="460"/>
      <c r="AL461" s="460"/>
      <c r="AM461" s="460"/>
      <c r="AN461" s="460"/>
      <c r="AO461" s="458"/>
      <c r="AP461" s="458"/>
    </row>
    <row r="462" spans="1:42" ht="15">
      <c r="A462" s="394" t="s">
        <v>821</v>
      </c>
      <c r="B462" s="401">
        <v>114.3</v>
      </c>
      <c r="C462" s="424">
        <v>6.88</v>
      </c>
      <c r="D462" s="394" t="s">
        <v>822</v>
      </c>
      <c r="E462" s="421">
        <v>42899</v>
      </c>
      <c r="F462" s="395" t="s">
        <v>847</v>
      </c>
      <c r="G462" s="396">
        <v>2923</v>
      </c>
      <c r="H462" s="397">
        <v>12868</v>
      </c>
      <c r="I462" s="397">
        <v>2098102</v>
      </c>
      <c r="J462" s="397"/>
      <c r="K462" s="397">
        <v>45</v>
      </c>
      <c r="L462" s="396">
        <v>5.83</v>
      </c>
      <c r="M462" s="396">
        <v>426</v>
      </c>
      <c r="N462" s="399">
        <v>100.4</v>
      </c>
      <c r="O462" s="400">
        <v>112.4</v>
      </c>
      <c r="P462" s="400"/>
      <c r="Q462" s="400"/>
      <c r="R462" s="400"/>
      <c r="S462" s="400"/>
      <c r="T462" s="400"/>
      <c r="U462" s="400"/>
      <c r="V462" s="400"/>
      <c r="W462" s="400"/>
      <c r="X462" s="426">
        <v>860</v>
      </c>
      <c r="Y462" s="427">
        <v>760</v>
      </c>
      <c r="Z462" s="427">
        <v>910</v>
      </c>
      <c r="AA462" s="427">
        <v>53</v>
      </c>
      <c r="AB462" s="428">
        <v>0.35</v>
      </c>
      <c r="AC462" s="427">
        <v>1200</v>
      </c>
      <c r="AD462" s="402">
        <v>600</v>
      </c>
      <c r="AE462" s="402">
        <v>500</v>
      </c>
      <c r="AF462" s="402">
        <v>600</v>
      </c>
      <c r="AG462" s="402">
        <v>600</v>
      </c>
      <c r="AH462" s="402">
        <v>53</v>
      </c>
      <c r="AI462" s="459"/>
      <c r="AJ462" s="459"/>
      <c r="AK462" s="460"/>
      <c r="AL462" s="460"/>
      <c r="AM462" s="460"/>
      <c r="AN462" s="460"/>
      <c r="AO462" s="458"/>
      <c r="AP462" s="458"/>
    </row>
    <row r="463" spans="1:42" ht="15">
      <c r="A463" s="394" t="s">
        <v>821</v>
      </c>
      <c r="B463" s="401">
        <v>114.3</v>
      </c>
      <c r="C463" s="424">
        <v>6.88</v>
      </c>
      <c r="D463" s="394" t="s">
        <v>822</v>
      </c>
      <c r="E463" s="421">
        <v>42899</v>
      </c>
      <c r="F463" s="395" t="s">
        <v>847</v>
      </c>
      <c r="G463" s="396">
        <v>2924</v>
      </c>
      <c r="H463" s="397">
        <v>12868</v>
      </c>
      <c r="I463" s="397">
        <v>2098102</v>
      </c>
      <c r="J463" s="397"/>
      <c r="K463" s="397">
        <v>45</v>
      </c>
      <c r="L463" s="396">
        <v>5.83</v>
      </c>
      <c r="M463" s="396">
        <v>801</v>
      </c>
      <c r="N463" s="399">
        <v>99.6</v>
      </c>
      <c r="O463" s="400">
        <v>110.3</v>
      </c>
      <c r="P463" s="400"/>
      <c r="Q463" s="400"/>
      <c r="R463" s="400"/>
      <c r="S463" s="400"/>
      <c r="T463" s="400"/>
      <c r="U463" s="400"/>
      <c r="V463" s="400"/>
      <c r="W463" s="400"/>
      <c r="X463" s="426">
        <v>860</v>
      </c>
      <c r="Y463" s="427">
        <v>760</v>
      </c>
      <c r="Z463" s="427">
        <v>910</v>
      </c>
      <c r="AA463" s="427">
        <v>53</v>
      </c>
      <c r="AB463" s="428">
        <v>0.35</v>
      </c>
      <c r="AC463" s="427">
        <v>1200</v>
      </c>
      <c r="AD463" s="402">
        <v>600</v>
      </c>
      <c r="AE463" s="402">
        <v>500</v>
      </c>
      <c r="AF463" s="402">
        <v>600</v>
      </c>
      <c r="AG463" s="402">
        <v>600</v>
      </c>
      <c r="AH463" s="402">
        <v>53</v>
      </c>
      <c r="AI463" s="459"/>
      <c r="AJ463" s="459"/>
      <c r="AK463" s="460"/>
      <c r="AL463" s="460"/>
      <c r="AM463" s="460"/>
      <c r="AN463" s="460"/>
      <c r="AO463" s="458"/>
      <c r="AP463" s="458"/>
    </row>
    <row r="464" spans="1:42" ht="15">
      <c r="A464" s="394" t="s">
        <v>821</v>
      </c>
      <c r="B464" s="401">
        <v>114.3</v>
      </c>
      <c r="C464" s="424">
        <v>6.88</v>
      </c>
      <c r="D464" s="394" t="s">
        <v>822</v>
      </c>
      <c r="E464" s="421">
        <v>42899</v>
      </c>
      <c r="F464" s="395" t="s">
        <v>847</v>
      </c>
      <c r="G464" s="396">
        <v>2925</v>
      </c>
      <c r="H464" s="397">
        <v>12869</v>
      </c>
      <c r="I464" s="397">
        <v>2098102</v>
      </c>
      <c r="J464" s="397"/>
      <c r="K464" s="397">
        <v>43</v>
      </c>
      <c r="L464" s="396">
        <v>5.71</v>
      </c>
      <c r="M464" s="396">
        <v>26</v>
      </c>
      <c r="N464" s="399">
        <v>100.9</v>
      </c>
      <c r="O464" s="400">
        <v>111.9</v>
      </c>
      <c r="P464" s="400"/>
      <c r="Q464" s="400"/>
      <c r="R464" s="400"/>
      <c r="S464" s="400"/>
      <c r="T464" s="400"/>
      <c r="U464" s="400"/>
      <c r="V464" s="400"/>
      <c r="W464" s="400"/>
      <c r="X464" s="426">
        <v>860</v>
      </c>
      <c r="Y464" s="427">
        <v>760</v>
      </c>
      <c r="Z464" s="427">
        <v>910</v>
      </c>
      <c r="AA464" s="427">
        <v>53</v>
      </c>
      <c r="AB464" s="428">
        <v>0.35</v>
      </c>
      <c r="AC464" s="427">
        <v>1200</v>
      </c>
      <c r="AD464" s="402">
        <v>600</v>
      </c>
      <c r="AE464" s="402">
        <v>500</v>
      </c>
      <c r="AF464" s="402">
        <v>600</v>
      </c>
      <c r="AG464" s="402">
        <v>600</v>
      </c>
      <c r="AH464" s="402">
        <v>53</v>
      </c>
      <c r="AI464" s="459"/>
      <c r="AJ464" s="459"/>
      <c r="AK464" s="460"/>
      <c r="AL464" s="460"/>
      <c r="AM464" s="460"/>
      <c r="AN464" s="460"/>
      <c r="AO464" s="458"/>
      <c r="AP464" s="458"/>
    </row>
    <row r="465" spans="1:42" ht="15">
      <c r="A465" s="394" t="s">
        <v>821</v>
      </c>
      <c r="B465" s="401">
        <v>114.3</v>
      </c>
      <c r="C465" s="424">
        <v>6.88</v>
      </c>
      <c r="D465" s="394" t="s">
        <v>822</v>
      </c>
      <c r="E465" s="421">
        <v>42899</v>
      </c>
      <c r="F465" s="395" t="s">
        <v>847</v>
      </c>
      <c r="G465" s="396">
        <v>2926</v>
      </c>
      <c r="H465" s="397">
        <v>12869</v>
      </c>
      <c r="I465" s="397">
        <v>2098102</v>
      </c>
      <c r="J465" s="397"/>
      <c r="K465" s="397">
        <v>43</v>
      </c>
      <c r="L465" s="396">
        <v>5.71</v>
      </c>
      <c r="M465" s="396">
        <v>420</v>
      </c>
      <c r="N465" s="399">
        <v>98.9</v>
      </c>
      <c r="O465" s="400">
        <v>113.9</v>
      </c>
      <c r="P465" s="400"/>
      <c r="Q465" s="400"/>
      <c r="R465" s="400"/>
      <c r="S465" s="400"/>
      <c r="T465" s="400"/>
      <c r="U465" s="400"/>
      <c r="V465" s="400"/>
      <c r="W465" s="400"/>
      <c r="X465" s="426">
        <v>860</v>
      </c>
      <c r="Y465" s="427">
        <v>760</v>
      </c>
      <c r="Z465" s="427">
        <v>910</v>
      </c>
      <c r="AA465" s="427">
        <v>53</v>
      </c>
      <c r="AB465" s="428">
        <v>0.35</v>
      </c>
      <c r="AC465" s="427">
        <v>1200</v>
      </c>
      <c r="AD465" s="402">
        <v>600</v>
      </c>
      <c r="AE465" s="402">
        <v>500</v>
      </c>
      <c r="AF465" s="402">
        <v>600</v>
      </c>
      <c r="AG465" s="402">
        <v>600</v>
      </c>
      <c r="AH465" s="402">
        <v>53</v>
      </c>
      <c r="AI465" s="459"/>
      <c r="AJ465" s="459"/>
      <c r="AK465" s="460"/>
      <c r="AL465" s="460"/>
      <c r="AM465" s="460"/>
      <c r="AN465" s="460"/>
      <c r="AO465" s="458"/>
      <c r="AP465" s="458"/>
    </row>
    <row r="466" spans="1:42" ht="15.75">
      <c r="A466" s="394" t="s">
        <v>821</v>
      </c>
      <c r="B466" s="401">
        <v>114.3</v>
      </c>
      <c r="C466" s="424">
        <v>6.88</v>
      </c>
      <c r="D466" s="394" t="s">
        <v>822</v>
      </c>
      <c r="E466" s="421">
        <v>42899</v>
      </c>
      <c r="F466" s="395" t="s">
        <v>847</v>
      </c>
      <c r="G466" s="396" t="s">
        <v>321</v>
      </c>
      <c r="H466" s="397">
        <v>12869</v>
      </c>
      <c r="I466" s="397">
        <v>2098102</v>
      </c>
      <c r="J466" s="397"/>
      <c r="K466" s="397">
        <v>43</v>
      </c>
      <c r="L466" s="396">
        <v>5.71</v>
      </c>
      <c r="M466" s="396">
        <v>491</v>
      </c>
      <c r="N466" s="399">
        <v>93.4</v>
      </c>
      <c r="O466" s="400">
        <v>110.4</v>
      </c>
      <c r="P466" s="400">
        <v>98.4</v>
      </c>
      <c r="Q466" s="400">
        <v>111</v>
      </c>
      <c r="R466" s="400">
        <v>97.7</v>
      </c>
      <c r="S466" s="400">
        <v>110.5</v>
      </c>
      <c r="T466" s="400">
        <v>97.4</v>
      </c>
      <c r="U466" s="400">
        <v>109.4</v>
      </c>
      <c r="V466" s="400">
        <v>98.1</v>
      </c>
      <c r="W466" s="400">
        <v>111.1</v>
      </c>
      <c r="X466" s="426">
        <v>860</v>
      </c>
      <c r="Y466" s="427">
        <v>760</v>
      </c>
      <c r="Z466" s="427">
        <v>910</v>
      </c>
      <c r="AA466" s="427">
        <v>53</v>
      </c>
      <c r="AB466" s="428">
        <v>0.35</v>
      </c>
      <c r="AC466" s="427">
        <v>1200</v>
      </c>
      <c r="AD466" s="402">
        <v>600</v>
      </c>
      <c r="AE466" s="402">
        <v>500</v>
      </c>
      <c r="AF466" s="402">
        <v>600</v>
      </c>
      <c r="AG466" s="402">
        <v>600</v>
      </c>
      <c r="AH466" s="402">
        <v>53</v>
      </c>
      <c r="AI466" s="459"/>
      <c r="AJ466" s="459"/>
      <c r="AK466" s="460"/>
      <c r="AL466" s="460"/>
      <c r="AM466" s="460"/>
      <c r="AN466" s="460"/>
      <c r="AO466" s="458"/>
      <c r="AP466" s="458"/>
    </row>
    <row r="467" spans="1:42" ht="15">
      <c r="A467" s="394" t="s">
        <v>821</v>
      </c>
      <c r="B467" s="401">
        <v>114.3</v>
      </c>
      <c r="C467" s="424">
        <v>6.88</v>
      </c>
      <c r="D467" s="394" t="s">
        <v>822</v>
      </c>
      <c r="E467" s="421">
        <v>42899</v>
      </c>
      <c r="F467" s="395" t="s">
        <v>847</v>
      </c>
      <c r="G467" s="396">
        <v>2927</v>
      </c>
      <c r="H467" s="397">
        <v>12870</v>
      </c>
      <c r="I467" s="397">
        <v>2098102</v>
      </c>
      <c r="J467" s="397"/>
      <c r="K467" s="397">
        <v>44</v>
      </c>
      <c r="L467" s="396">
        <v>4.57</v>
      </c>
      <c r="M467" s="396">
        <v>26</v>
      </c>
      <c r="N467" s="399">
        <v>100.9</v>
      </c>
      <c r="O467" s="400">
        <v>112.2</v>
      </c>
      <c r="P467" s="400"/>
      <c r="Q467" s="400"/>
      <c r="R467" s="400"/>
      <c r="S467" s="400"/>
      <c r="T467" s="400"/>
      <c r="U467" s="400"/>
      <c r="V467" s="400"/>
      <c r="W467" s="400"/>
      <c r="X467" s="426">
        <v>860</v>
      </c>
      <c r="Y467" s="427">
        <v>760</v>
      </c>
      <c r="Z467" s="427">
        <v>910</v>
      </c>
      <c r="AA467" s="427">
        <v>53</v>
      </c>
      <c r="AB467" s="428">
        <v>0.35</v>
      </c>
      <c r="AC467" s="427">
        <v>1200</v>
      </c>
      <c r="AD467" s="402">
        <v>600</v>
      </c>
      <c r="AE467" s="402">
        <v>500</v>
      </c>
      <c r="AF467" s="402">
        <v>600</v>
      </c>
      <c r="AG467" s="402">
        <v>600</v>
      </c>
      <c r="AH467" s="402">
        <v>53</v>
      </c>
      <c r="AI467" s="459"/>
      <c r="AJ467" s="459"/>
      <c r="AK467" s="460"/>
      <c r="AL467" s="460"/>
      <c r="AM467" s="460"/>
      <c r="AN467" s="460"/>
      <c r="AO467" s="458"/>
      <c r="AP467" s="458"/>
    </row>
    <row r="468" spans="1:42" ht="15">
      <c r="A468" s="394" t="s">
        <v>821</v>
      </c>
      <c r="B468" s="401">
        <v>114.3</v>
      </c>
      <c r="C468" s="424">
        <v>6.88</v>
      </c>
      <c r="D468" s="394" t="s">
        <v>822</v>
      </c>
      <c r="E468" s="421">
        <v>42900</v>
      </c>
      <c r="F468" s="395" t="s">
        <v>847</v>
      </c>
      <c r="G468" s="396">
        <v>2928</v>
      </c>
      <c r="H468" s="397">
        <v>12870</v>
      </c>
      <c r="I468" s="397">
        <v>2098102</v>
      </c>
      <c r="J468" s="397"/>
      <c r="K468" s="397">
        <v>44</v>
      </c>
      <c r="L468" s="396">
        <v>4.57</v>
      </c>
      <c r="M468" s="396">
        <v>407</v>
      </c>
      <c r="N468" s="399">
        <v>99.3</v>
      </c>
      <c r="O468" s="400">
        <v>111</v>
      </c>
      <c r="P468" s="400"/>
      <c r="Q468" s="400"/>
      <c r="R468" s="400"/>
      <c r="S468" s="400"/>
      <c r="T468" s="400"/>
      <c r="U468" s="400"/>
      <c r="V468" s="400"/>
      <c r="W468" s="400"/>
      <c r="X468" s="426">
        <v>860</v>
      </c>
      <c r="Y468" s="427">
        <v>760</v>
      </c>
      <c r="Z468" s="427">
        <v>910</v>
      </c>
      <c r="AA468" s="427">
        <v>53</v>
      </c>
      <c r="AB468" s="428">
        <v>0.35</v>
      </c>
      <c r="AC468" s="427">
        <v>1200</v>
      </c>
      <c r="AD468" s="402">
        <v>600</v>
      </c>
      <c r="AE468" s="402">
        <v>500</v>
      </c>
      <c r="AF468" s="402">
        <v>600</v>
      </c>
      <c r="AG468" s="402">
        <v>600</v>
      </c>
      <c r="AH468" s="402">
        <v>53</v>
      </c>
      <c r="AI468" s="459"/>
      <c r="AJ468" s="459"/>
      <c r="AK468" s="460"/>
      <c r="AL468" s="460"/>
      <c r="AM468" s="460"/>
      <c r="AN468" s="460"/>
      <c r="AO468" s="458"/>
      <c r="AP468" s="458"/>
    </row>
    <row r="469" spans="1:42" ht="15">
      <c r="A469" s="394" t="s">
        <v>821</v>
      </c>
      <c r="B469" s="401">
        <v>114.3</v>
      </c>
      <c r="C469" s="424">
        <v>6.88</v>
      </c>
      <c r="D469" s="394" t="s">
        <v>822</v>
      </c>
      <c r="E469" s="421">
        <v>42900</v>
      </c>
      <c r="F469" s="395" t="s">
        <v>847</v>
      </c>
      <c r="G469" s="396">
        <v>2929</v>
      </c>
      <c r="H469" s="397">
        <v>12871</v>
      </c>
      <c r="I469" s="397">
        <v>2098102</v>
      </c>
      <c r="J469" s="397"/>
      <c r="K469" s="397">
        <v>45</v>
      </c>
      <c r="L469" s="396">
        <v>4.8899999999999997</v>
      </c>
      <c r="M469" s="396">
        <v>1</v>
      </c>
      <c r="N469" s="399">
        <v>103.9</v>
      </c>
      <c r="O469" s="400">
        <v>116.4</v>
      </c>
      <c r="P469" s="400"/>
      <c r="Q469" s="400"/>
      <c r="R469" s="400"/>
      <c r="S469" s="400"/>
      <c r="T469" s="400"/>
      <c r="U469" s="400"/>
      <c r="V469" s="400"/>
      <c r="W469" s="400"/>
      <c r="X469" s="426">
        <v>860</v>
      </c>
      <c r="Y469" s="427">
        <v>760</v>
      </c>
      <c r="Z469" s="427">
        <v>910</v>
      </c>
      <c r="AA469" s="427">
        <v>53</v>
      </c>
      <c r="AB469" s="428">
        <v>0.35</v>
      </c>
      <c r="AC469" s="427">
        <v>1200</v>
      </c>
      <c r="AD469" s="402">
        <v>600</v>
      </c>
      <c r="AE469" s="402">
        <v>500</v>
      </c>
      <c r="AF469" s="402">
        <v>600</v>
      </c>
      <c r="AG469" s="402">
        <v>600</v>
      </c>
      <c r="AH469" s="402">
        <v>53</v>
      </c>
      <c r="AI469" s="459"/>
      <c r="AJ469" s="459"/>
      <c r="AK469" s="460"/>
      <c r="AL469" s="460"/>
      <c r="AM469" s="460"/>
      <c r="AN469" s="460"/>
      <c r="AO469" s="458"/>
      <c r="AP469" s="458"/>
    </row>
    <row r="470" spans="1:42" ht="15">
      <c r="A470" s="394" t="s">
        <v>821</v>
      </c>
      <c r="B470" s="401">
        <v>114.3</v>
      </c>
      <c r="C470" s="424">
        <v>6.88</v>
      </c>
      <c r="D470" s="394" t="s">
        <v>822</v>
      </c>
      <c r="E470" s="421">
        <v>42900</v>
      </c>
      <c r="F470" s="395" t="s">
        <v>847</v>
      </c>
      <c r="G470" s="396">
        <v>2930</v>
      </c>
      <c r="H470" s="397">
        <v>12871</v>
      </c>
      <c r="I470" s="397">
        <v>2098102</v>
      </c>
      <c r="J470" s="397"/>
      <c r="K470" s="397">
        <v>45</v>
      </c>
      <c r="L470" s="396">
        <v>4.8899999999999997</v>
      </c>
      <c r="M470" s="396">
        <v>401</v>
      </c>
      <c r="N470" s="399">
        <v>100.1</v>
      </c>
      <c r="O470" s="400">
        <v>112.8</v>
      </c>
      <c r="P470" s="400"/>
      <c r="Q470" s="400"/>
      <c r="R470" s="400"/>
      <c r="S470" s="400"/>
      <c r="T470" s="400"/>
      <c r="U470" s="400"/>
      <c r="V470" s="400"/>
      <c r="W470" s="400"/>
      <c r="X470" s="426">
        <v>860</v>
      </c>
      <c r="Y470" s="427">
        <v>760</v>
      </c>
      <c r="Z470" s="427">
        <v>910</v>
      </c>
      <c r="AA470" s="427">
        <v>53</v>
      </c>
      <c r="AB470" s="428">
        <v>0.35</v>
      </c>
      <c r="AC470" s="427">
        <v>1250</v>
      </c>
      <c r="AD470" s="402">
        <v>600</v>
      </c>
      <c r="AE470" s="402">
        <v>500</v>
      </c>
      <c r="AF470" s="402">
        <v>600</v>
      </c>
      <c r="AG470" s="402">
        <v>600</v>
      </c>
      <c r="AH470" s="402">
        <v>53</v>
      </c>
      <c r="AI470" s="459"/>
      <c r="AJ470" s="459"/>
      <c r="AK470" s="460"/>
      <c r="AL470" s="460"/>
      <c r="AM470" s="460"/>
      <c r="AN470" s="460"/>
      <c r="AO470" s="458"/>
      <c r="AP470" s="458"/>
    </row>
    <row r="471" spans="1:42" ht="15">
      <c r="A471" s="394" t="s">
        <v>821</v>
      </c>
      <c r="B471" s="401">
        <v>114.3</v>
      </c>
      <c r="C471" s="424">
        <v>6.88</v>
      </c>
      <c r="D471" s="394" t="s">
        <v>822</v>
      </c>
      <c r="E471" s="421">
        <v>42900</v>
      </c>
      <c r="F471" s="395" t="s">
        <v>847</v>
      </c>
      <c r="G471" s="396">
        <v>2931</v>
      </c>
      <c r="H471" s="397">
        <v>12871</v>
      </c>
      <c r="I471" s="397">
        <v>2098102</v>
      </c>
      <c r="J471" s="397"/>
      <c r="K471" s="397">
        <v>45</v>
      </c>
      <c r="L471" s="396">
        <v>4.8899999999999997</v>
      </c>
      <c r="M471" s="396">
        <v>801</v>
      </c>
      <c r="N471" s="399">
        <v>99.2</v>
      </c>
      <c r="O471" s="400">
        <v>113.4</v>
      </c>
      <c r="P471" s="400"/>
      <c r="Q471" s="400"/>
      <c r="R471" s="400"/>
      <c r="S471" s="400"/>
      <c r="T471" s="400"/>
      <c r="U471" s="400"/>
      <c r="V471" s="400"/>
      <c r="W471" s="400"/>
      <c r="X471" s="426">
        <v>860</v>
      </c>
      <c r="Y471" s="427">
        <v>760</v>
      </c>
      <c r="Z471" s="427">
        <v>910</v>
      </c>
      <c r="AA471" s="427">
        <v>53</v>
      </c>
      <c r="AB471" s="428">
        <v>0.35</v>
      </c>
      <c r="AC471" s="427">
        <v>1250</v>
      </c>
      <c r="AD471" s="402">
        <v>600</v>
      </c>
      <c r="AE471" s="402">
        <v>500</v>
      </c>
      <c r="AF471" s="402">
        <v>600</v>
      </c>
      <c r="AG471" s="402">
        <v>600</v>
      </c>
      <c r="AH471" s="402">
        <v>53</v>
      </c>
      <c r="AI471" s="459"/>
      <c r="AJ471" s="459"/>
      <c r="AK471" s="460"/>
      <c r="AL471" s="460"/>
      <c r="AM471" s="460"/>
      <c r="AN471" s="460"/>
      <c r="AO471" s="458"/>
      <c r="AP471" s="458"/>
    </row>
    <row r="472" spans="1:42" ht="15">
      <c r="A472" s="394" t="s">
        <v>821</v>
      </c>
      <c r="B472" s="401">
        <v>114.3</v>
      </c>
      <c r="C472" s="424">
        <v>6.88</v>
      </c>
      <c r="D472" s="394" t="s">
        <v>822</v>
      </c>
      <c r="E472" s="421">
        <v>42900</v>
      </c>
      <c r="F472" s="395" t="s">
        <v>847</v>
      </c>
      <c r="G472" s="396">
        <v>2932</v>
      </c>
      <c r="H472" s="397">
        <v>12867</v>
      </c>
      <c r="I472" s="397">
        <v>2098102</v>
      </c>
      <c r="J472" s="397"/>
      <c r="K472" s="397">
        <v>44</v>
      </c>
      <c r="L472" s="396">
        <v>4.75</v>
      </c>
      <c r="M472" s="396">
        <v>25</v>
      </c>
      <c r="N472" s="399">
        <v>99.7</v>
      </c>
      <c r="O472" s="400">
        <v>112.6</v>
      </c>
      <c r="P472" s="400"/>
      <c r="Q472" s="400"/>
      <c r="R472" s="400"/>
      <c r="S472" s="400"/>
      <c r="T472" s="400"/>
      <c r="U472" s="400"/>
      <c r="V472" s="400"/>
      <c r="W472" s="400"/>
      <c r="X472" s="426">
        <v>860</v>
      </c>
      <c r="Y472" s="427">
        <v>760</v>
      </c>
      <c r="Z472" s="427">
        <v>910</v>
      </c>
      <c r="AA472" s="427">
        <v>53</v>
      </c>
      <c r="AB472" s="428">
        <v>0.35</v>
      </c>
      <c r="AC472" s="427">
        <v>1250</v>
      </c>
      <c r="AD472" s="402">
        <v>600</v>
      </c>
      <c r="AE472" s="402">
        <v>500</v>
      </c>
      <c r="AF472" s="402">
        <v>600</v>
      </c>
      <c r="AG472" s="402">
        <v>600</v>
      </c>
      <c r="AH472" s="402">
        <v>53</v>
      </c>
      <c r="AI472" s="459"/>
      <c r="AJ472" s="459"/>
      <c r="AK472" s="460"/>
      <c r="AL472" s="460"/>
      <c r="AM472" s="460"/>
      <c r="AN472" s="460"/>
      <c r="AO472" s="458"/>
      <c r="AP472" s="458"/>
    </row>
    <row r="473" spans="1:42" ht="15">
      <c r="A473" s="394" t="s">
        <v>821</v>
      </c>
      <c r="B473" s="401">
        <v>114.3</v>
      </c>
      <c r="C473" s="424">
        <v>6.88</v>
      </c>
      <c r="D473" s="394" t="s">
        <v>822</v>
      </c>
      <c r="E473" s="421">
        <v>42901</v>
      </c>
      <c r="F473" s="395" t="s">
        <v>847</v>
      </c>
      <c r="G473" s="396">
        <v>2933</v>
      </c>
      <c r="H473" s="397">
        <v>12867</v>
      </c>
      <c r="I473" s="397">
        <v>2098102</v>
      </c>
      <c r="J473" s="397"/>
      <c r="K473" s="397">
        <v>44</v>
      </c>
      <c r="L473" s="396">
        <v>4.75</v>
      </c>
      <c r="M473" s="396">
        <v>401</v>
      </c>
      <c r="N473" s="399">
        <v>100.4</v>
      </c>
      <c r="O473" s="400">
        <v>111.8</v>
      </c>
      <c r="P473" s="400"/>
      <c r="Q473" s="400"/>
      <c r="R473" s="400"/>
      <c r="S473" s="400"/>
      <c r="T473" s="400"/>
      <c r="U473" s="400"/>
      <c r="V473" s="400"/>
      <c r="W473" s="400"/>
      <c r="X473" s="426">
        <v>860</v>
      </c>
      <c r="Y473" s="427">
        <v>760</v>
      </c>
      <c r="Z473" s="427">
        <v>910</v>
      </c>
      <c r="AA473" s="427">
        <v>53</v>
      </c>
      <c r="AB473" s="428">
        <v>0.35</v>
      </c>
      <c r="AC473" s="427">
        <v>1250</v>
      </c>
      <c r="AD473" s="402">
        <v>600</v>
      </c>
      <c r="AE473" s="402">
        <v>500</v>
      </c>
      <c r="AF473" s="402">
        <v>600</v>
      </c>
      <c r="AG473" s="402">
        <v>600</v>
      </c>
      <c r="AH473" s="402">
        <v>53</v>
      </c>
      <c r="AI473" s="459"/>
      <c r="AJ473" s="459"/>
      <c r="AK473" s="460"/>
      <c r="AL473" s="460"/>
      <c r="AM473" s="460"/>
      <c r="AN473" s="460"/>
      <c r="AO473" s="458"/>
      <c r="AP473" s="458"/>
    </row>
    <row r="474" spans="1:42" ht="15">
      <c r="A474" s="394" t="s">
        <v>821</v>
      </c>
      <c r="B474" s="401">
        <v>114.3</v>
      </c>
      <c r="C474" s="424">
        <v>6.88</v>
      </c>
      <c r="D474" s="394" t="s">
        <v>822</v>
      </c>
      <c r="E474" s="421">
        <v>42901</v>
      </c>
      <c r="F474" s="395" t="s">
        <v>847</v>
      </c>
      <c r="G474" s="396">
        <v>2934</v>
      </c>
      <c r="H474" s="397">
        <v>12872</v>
      </c>
      <c r="I474" s="397">
        <v>2135706</v>
      </c>
      <c r="J474" s="397"/>
      <c r="K474" s="397">
        <v>43</v>
      </c>
      <c r="L474" s="396">
        <v>4.58</v>
      </c>
      <c r="M474" s="396">
        <v>1</v>
      </c>
      <c r="N474" s="399">
        <v>102.3</v>
      </c>
      <c r="O474" s="400">
        <v>114</v>
      </c>
      <c r="P474" s="400"/>
      <c r="Q474" s="400"/>
      <c r="R474" s="400"/>
      <c r="S474" s="400"/>
      <c r="T474" s="400"/>
      <c r="U474" s="400"/>
      <c r="V474" s="400"/>
      <c r="W474" s="400"/>
      <c r="X474" s="426">
        <v>860</v>
      </c>
      <c r="Y474" s="427">
        <v>760</v>
      </c>
      <c r="Z474" s="427">
        <v>910</v>
      </c>
      <c r="AA474" s="427">
        <v>53</v>
      </c>
      <c r="AB474" s="428">
        <v>0.35</v>
      </c>
      <c r="AC474" s="427">
        <v>1250</v>
      </c>
      <c r="AD474" s="402">
        <v>600</v>
      </c>
      <c r="AE474" s="402">
        <v>500</v>
      </c>
      <c r="AF474" s="402">
        <v>600</v>
      </c>
      <c r="AG474" s="402">
        <v>600</v>
      </c>
      <c r="AH474" s="402">
        <v>53</v>
      </c>
      <c r="AI474" s="459"/>
      <c r="AJ474" s="459"/>
      <c r="AK474" s="460"/>
      <c r="AL474" s="460"/>
      <c r="AM474" s="460"/>
      <c r="AN474" s="460"/>
      <c r="AO474" s="458"/>
      <c r="AP474" s="458"/>
    </row>
    <row r="475" spans="1:42" ht="15">
      <c r="A475" s="394" t="s">
        <v>821</v>
      </c>
      <c r="B475" s="401">
        <v>114.3</v>
      </c>
      <c r="C475" s="424">
        <v>6.88</v>
      </c>
      <c r="D475" s="394" t="s">
        <v>822</v>
      </c>
      <c r="E475" s="421">
        <v>42901</v>
      </c>
      <c r="F475" s="395" t="s">
        <v>847</v>
      </c>
      <c r="G475" s="396">
        <v>2935</v>
      </c>
      <c r="H475" s="397">
        <v>12872</v>
      </c>
      <c r="I475" s="397">
        <v>2135706</v>
      </c>
      <c r="J475" s="397"/>
      <c r="K475" s="397">
        <v>43</v>
      </c>
      <c r="L475" s="396">
        <v>4.58</v>
      </c>
      <c r="M475" s="396">
        <v>200</v>
      </c>
      <c r="N475" s="399">
        <v>103.1</v>
      </c>
      <c r="O475" s="400">
        <v>113.8</v>
      </c>
      <c r="P475" s="400"/>
      <c r="Q475" s="400"/>
      <c r="R475" s="400"/>
      <c r="S475" s="400"/>
      <c r="T475" s="400"/>
      <c r="U475" s="400"/>
      <c r="V475" s="400"/>
      <c r="W475" s="400"/>
      <c r="X475" s="426">
        <v>850</v>
      </c>
      <c r="Y475" s="427">
        <v>750</v>
      </c>
      <c r="Z475" s="427">
        <v>910</v>
      </c>
      <c r="AA475" s="427">
        <v>53</v>
      </c>
      <c r="AB475" s="428">
        <v>0.35</v>
      </c>
      <c r="AC475" s="427">
        <v>1250</v>
      </c>
      <c r="AD475" s="402">
        <v>600</v>
      </c>
      <c r="AE475" s="402">
        <v>500</v>
      </c>
      <c r="AF475" s="402">
        <v>600</v>
      </c>
      <c r="AG475" s="402">
        <v>600</v>
      </c>
      <c r="AH475" s="402">
        <v>53</v>
      </c>
      <c r="AI475" s="459"/>
      <c r="AJ475" s="459"/>
      <c r="AK475" s="460"/>
      <c r="AL475" s="460"/>
      <c r="AM475" s="460"/>
      <c r="AN475" s="460"/>
      <c r="AO475" s="458"/>
      <c r="AP475" s="458"/>
    </row>
    <row r="476" spans="1:42" ht="15">
      <c r="A476" s="394" t="s">
        <v>821</v>
      </c>
      <c r="B476" s="401">
        <v>114.3</v>
      </c>
      <c r="C476" s="424">
        <v>6.88</v>
      </c>
      <c r="D476" s="394" t="s">
        <v>822</v>
      </c>
      <c r="E476" s="421">
        <v>42901</v>
      </c>
      <c r="F476" s="395" t="s">
        <v>847</v>
      </c>
      <c r="G476" s="396">
        <v>2936</v>
      </c>
      <c r="H476" s="397">
        <v>12872</v>
      </c>
      <c r="I476" s="397">
        <v>2135706</v>
      </c>
      <c r="J476" s="397"/>
      <c r="K476" s="397">
        <v>43</v>
      </c>
      <c r="L476" s="396">
        <v>4.58</v>
      </c>
      <c r="M476" s="396">
        <v>401</v>
      </c>
      <c r="N476" s="399">
        <v>101.4</v>
      </c>
      <c r="O476" s="400">
        <v>115</v>
      </c>
      <c r="P476" s="400"/>
      <c r="Q476" s="400"/>
      <c r="R476" s="400"/>
      <c r="S476" s="400"/>
      <c r="T476" s="400"/>
      <c r="U476" s="400"/>
      <c r="V476" s="400"/>
      <c r="W476" s="400"/>
      <c r="X476" s="426">
        <v>850</v>
      </c>
      <c r="Y476" s="427">
        <v>750</v>
      </c>
      <c r="Z476" s="427">
        <v>910</v>
      </c>
      <c r="AA476" s="427">
        <v>53</v>
      </c>
      <c r="AB476" s="428">
        <v>0.35</v>
      </c>
      <c r="AC476" s="427">
        <v>1250</v>
      </c>
      <c r="AD476" s="402">
        <v>600</v>
      </c>
      <c r="AE476" s="402">
        <v>500</v>
      </c>
      <c r="AF476" s="402">
        <v>600</v>
      </c>
      <c r="AG476" s="402">
        <v>600</v>
      </c>
      <c r="AH476" s="402">
        <v>53</v>
      </c>
      <c r="AI476" s="459"/>
      <c r="AJ476" s="459"/>
      <c r="AK476" s="460"/>
      <c r="AL476" s="460"/>
      <c r="AM476" s="460"/>
      <c r="AN476" s="460"/>
      <c r="AO476" s="458"/>
      <c r="AP476" s="458"/>
    </row>
    <row r="477" spans="1:42" ht="15">
      <c r="A477" s="394" t="s">
        <v>821</v>
      </c>
      <c r="B477" s="401">
        <v>114.3</v>
      </c>
      <c r="C477" s="424">
        <v>6.88</v>
      </c>
      <c r="D477" s="394" t="s">
        <v>822</v>
      </c>
      <c r="E477" s="421">
        <v>42901</v>
      </c>
      <c r="F477" s="395" t="s">
        <v>847</v>
      </c>
      <c r="G477" s="396">
        <v>2937</v>
      </c>
      <c r="H477" s="397">
        <v>12872</v>
      </c>
      <c r="I477" s="397">
        <v>2135706</v>
      </c>
      <c r="J477" s="397"/>
      <c r="K477" s="397">
        <v>43</v>
      </c>
      <c r="L477" s="396">
        <v>4.58</v>
      </c>
      <c r="M477" s="396">
        <v>745</v>
      </c>
      <c r="N477" s="399">
        <v>100.4</v>
      </c>
      <c r="O477" s="400">
        <v>112</v>
      </c>
      <c r="P477" s="400"/>
      <c r="Q477" s="400"/>
      <c r="R477" s="400"/>
      <c r="S477" s="400"/>
      <c r="T477" s="400"/>
      <c r="U477" s="400"/>
      <c r="V477" s="400"/>
      <c r="W477" s="400"/>
      <c r="X477" s="426">
        <v>850</v>
      </c>
      <c r="Y477" s="427">
        <v>750</v>
      </c>
      <c r="Z477" s="427">
        <v>910</v>
      </c>
      <c r="AA477" s="427">
        <v>53</v>
      </c>
      <c r="AB477" s="428">
        <v>0.35</v>
      </c>
      <c r="AC477" s="427">
        <v>1250</v>
      </c>
      <c r="AD477" s="402">
        <v>600</v>
      </c>
      <c r="AE477" s="402">
        <v>500</v>
      </c>
      <c r="AF477" s="402">
        <v>600</v>
      </c>
      <c r="AG477" s="402">
        <v>600</v>
      </c>
      <c r="AH477" s="402">
        <v>53</v>
      </c>
      <c r="AI477" s="459"/>
      <c r="AJ477" s="459"/>
      <c r="AK477" s="460"/>
      <c r="AL477" s="460"/>
      <c r="AM477" s="460"/>
      <c r="AN477" s="460"/>
      <c r="AO477" s="458"/>
      <c r="AP477" s="458"/>
    </row>
    <row r="478" spans="1:42" ht="15">
      <c r="A478" s="394" t="s">
        <v>821</v>
      </c>
      <c r="B478" s="401">
        <v>114.3</v>
      </c>
      <c r="C478" s="424">
        <v>6.88</v>
      </c>
      <c r="D478" s="394" t="s">
        <v>822</v>
      </c>
      <c r="E478" s="421">
        <v>42901</v>
      </c>
      <c r="F478" s="395" t="s">
        <v>847</v>
      </c>
      <c r="G478" s="396">
        <v>2938</v>
      </c>
      <c r="H478" s="397">
        <v>12875</v>
      </c>
      <c r="I478" s="397">
        <v>2135706</v>
      </c>
      <c r="J478" s="397"/>
      <c r="K478" s="397">
        <v>43</v>
      </c>
      <c r="L478" s="396">
        <v>5.15</v>
      </c>
      <c r="M478" s="396">
        <v>10</v>
      </c>
      <c r="N478" s="399">
        <v>98.8</v>
      </c>
      <c r="O478" s="400">
        <v>111.3</v>
      </c>
      <c r="P478" s="400"/>
      <c r="Q478" s="400"/>
      <c r="R478" s="400"/>
      <c r="S478" s="400"/>
      <c r="T478" s="400"/>
      <c r="U478" s="400"/>
      <c r="V478" s="400"/>
      <c r="W478" s="400"/>
      <c r="X478" s="426">
        <v>850</v>
      </c>
      <c r="Y478" s="427">
        <v>750</v>
      </c>
      <c r="Z478" s="427">
        <v>910</v>
      </c>
      <c r="AA478" s="427">
        <v>53</v>
      </c>
      <c r="AB478" s="428">
        <v>0.35</v>
      </c>
      <c r="AC478" s="427">
        <v>1250</v>
      </c>
      <c r="AD478" s="402">
        <v>600</v>
      </c>
      <c r="AE478" s="402">
        <v>500</v>
      </c>
      <c r="AF478" s="402">
        <v>600</v>
      </c>
      <c r="AG478" s="402">
        <v>600</v>
      </c>
      <c r="AH478" s="402">
        <v>53</v>
      </c>
      <c r="AI478" s="459"/>
      <c r="AJ478" s="459"/>
      <c r="AK478" s="460"/>
      <c r="AL478" s="460"/>
      <c r="AM478" s="460"/>
      <c r="AN478" s="460"/>
      <c r="AO478" s="458"/>
      <c r="AP478" s="458"/>
    </row>
    <row r="479" spans="1:42" ht="15">
      <c r="A479" s="394" t="s">
        <v>821</v>
      </c>
      <c r="B479" s="401">
        <v>114.3</v>
      </c>
      <c r="C479" s="424">
        <v>6.88</v>
      </c>
      <c r="D479" s="394" t="s">
        <v>822</v>
      </c>
      <c r="E479" s="421">
        <v>42901</v>
      </c>
      <c r="F479" s="395" t="s">
        <v>847</v>
      </c>
      <c r="G479" s="396">
        <v>2940</v>
      </c>
      <c r="H479" s="397">
        <v>12875</v>
      </c>
      <c r="I479" s="397">
        <v>2135706</v>
      </c>
      <c r="J479" s="397"/>
      <c r="K479" s="397">
        <v>43</v>
      </c>
      <c r="L479" s="396">
        <v>5.15</v>
      </c>
      <c r="M479" s="396">
        <v>400</v>
      </c>
      <c r="N479" s="399">
        <v>96.6</v>
      </c>
      <c r="O479" s="400">
        <v>111</v>
      </c>
      <c r="P479" s="400"/>
      <c r="Q479" s="400"/>
      <c r="R479" s="400"/>
      <c r="S479" s="400"/>
      <c r="T479" s="400"/>
      <c r="U479" s="400"/>
      <c r="V479" s="400"/>
      <c r="W479" s="400"/>
      <c r="X479" s="426">
        <v>850</v>
      </c>
      <c r="Y479" s="427">
        <v>750</v>
      </c>
      <c r="Z479" s="427">
        <v>910</v>
      </c>
      <c r="AA479" s="427">
        <v>53</v>
      </c>
      <c r="AB479" s="428">
        <v>0.35</v>
      </c>
      <c r="AC479" s="427">
        <v>1250</v>
      </c>
      <c r="AD479" s="402">
        <v>600</v>
      </c>
      <c r="AE479" s="402">
        <v>500</v>
      </c>
      <c r="AF479" s="402">
        <v>600</v>
      </c>
      <c r="AG479" s="402">
        <v>600</v>
      </c>
      <c r="AH479" s="402">
        <v>53</v>
      </c>
      <c r="AI479" s="459"/>
      <c r="AJ479" s="459"/>
      <c r="AK479" s="460"/>
      <c r="AL479" s="460"/>
      <c r="AM479" s="460"/>
      <c r="AN479" s="460"/>
      <c r="AO479" s="458"/>
      <c r="AP479" s="458"/>
    </row>
    <row r="480" spans="1:42" ht="15">
      <c r="A480" s="394" t="s">
        <v>821</v>
      </c>
      <c r="B480" s="401">
        <v>114.3</v>
      </c>
      <c r="C480" s="424">
        <v>6.88</v>
      </c>
      <c r="D480" s="394" t="s">
        <v>822</v>
      </c>
      <c r="E480" s="421">
        <v>42902</v>
      </c>
      <c r="F480" s="395" t="s">
        <v>847</v>
      </c>
      <c r="G480" s="396">
        <v>2941</v>
      </c>
      <c r="H480" s="397">
        <v>12873</v>
      </c>
      <c r="I480" s="397">
        <v>2135706</v>
      </c>
      <c r="J480" s="397"/>
      <c r="K480" s="397">
        <v>43</v>
      </c>
      <c r="L480" s="396">
        <v>5.95</v>
      </c>
      <c r="M480" s="396">
        <v>26</v>
      </c>
      <c r="N480" s="399">
        <v>98.8</v>
      </c>
      <c r="O480" s="400">
        <v>110.6</v>
      </c>
      <c r="P480" s="400"/>
      <c r="Q480" s="400"/>
      <c r="R480" s="400"/>
      <c r="S480" s="400"/>
      <c r="T480" s="400"/>
      <c r="U480" s="400"/>
      <c r="V480" s="400"/>
      <c r="W480" s="400"/>
      <c r="X480" s="426">
        <v>850</v>
      </c>
      <c r="Y480" s="427">
        <v>750</v>
      </c>
      <c r="Z480" s="427">
        <v>910</v>
      </c>
      <c r="AA480" s="427">
        <v>53</v>
      </c>
      <c r="AB480" s="428">
        <v>0.35</v>
      </c>
      <c r="AC480" s="427">
        <v>1250</v>
      </c>
      <c r="AD480" s="402">
        <v>600</v>
      </c>
      <c r="AE480" s="402">
        <v>500</v>
      </c>
      <c r="AF480" s="402">
        <v>600</v>
      </c>
      <c r="AG480" s="402">
        <v>600</v>
      </c>
      <c r="AH480" s="402">
        <v>53</v>
      </c>
      <c r="AI480" s="459"/>
      <c r="AJ480" s="459"/>
      <c r="AK480" s="460"/>
      <c r="AL480" s="460"/>
      <c r="AM480" s="460"/>
      <c r="AN480" s="460"/>
      <c r="AO480" s="458"/>
      <c r="AP480" s="458"/>
    </row>
    <row r="481" spans="1:42" ht="15">
      <c r="A481" s="394" t="s">
        <v>821</v>
      </c>
      <c r="B481" s="401">
        <v>114.3</v>
      </c>
      <c r="C481" s="424">
        <v>6.88</v>
      </c>
      <c r="D481" s="394" t="s">
        <v>822</v>
      </c>
      <c r="E481" s="421">
        <v>42902</v>
      </c>
      <c r="F481" s="395" t="s">
        <v>847</v>
      </c>
      <c r="G481" s="396">
        <v>2942</v>
      </c>
      <c r="H481" s="397">
        <v>12873</v>
      </c>
      <c r="I481" s="397">
        <v>2135706</v>
      </c>
      <c r="J481" s="397"/>
      <c r="K481" s="397">
        <v>43</v>
      </c>
      <c r="L481" s="396">
        <v>5.95</v>
      </c>
      <c r="M481" s="396">
        <v>327</v>
      </c>
      <c r="N481" s="399">
        <v>102.5</v>
      </c>
      <c r="O481" s="400">
        <v>114.2</v>
      </c>
      <c r="P481" s="400"/>
      <c r="Q481" s="400"/>
      <c r="R481" s="400"/>
      <c r="S481" s="400"/>
      <c r="T481" s="400"/>
      <c r="U481" s="400"/>
      <c r="V481" s="400"/>
      <c r="W481" s="400"/>
      <c r="X481" s="426">
        <v>850</v>
      </c>
      <c r="Y481" s="427">
        <v>750</v>
      </c>
      <c r="Z481" s="427">
        <v>910</v>
      </c>
      <c r="AA481" s="427">
        <v>53</v>
      </c>
      <c r="AB481" s="428">
        <v>0.35</v>
      </c>
      <c r="AC481" s="427">
        <v>1250</v>
      </c>
      <c r="AD481" s="402">
        <v>600</v>
      </c>
      <c r="AE481" s="402">
        <v>500</v>
      </c>
      <c r="AF481" s="402">
        <v>600</v>
      </c>
      <c r="AG481" s="402">
        <v>600</v>
      </c>
      <c r="AH481" s="402">
        <v>53</v>
      </c>
      <c r="AI481" s="459"/>
      <c r="AJ481" s="459"/>
      <c r="AK481" s="460"/>
      <c r="AL481" s="460"/>
      <c r="AM481" s="460"/>
      <c r="AN481" s="460"/>
      <c r="AO481" s="458"/>
      <c r="AP481" s="458"/>
    </row>
    <row r="482" spans="1:42" ht="15">
      <c r="A482" s="394" t="s">
        <v>821</v>
      </c>
      <c r="B482" s="401">
        <v>114.3</v>
      </c>
      <c r="C482" s="424">
        <v>6.88</v>
      </c>
      <c r="D482" s="394" t="s">
        <v>822</v>
      </c>
      <c r="E482" s="421">
        <v>42902</v>
      </c>
      <c r="F482" s="395" t="s">
        <v>847</v>
      </c>
      <c r="G482" s="396">
        <v>2944</v>
      </c>
      <c r="H482" s="397">
        <v>12873</v>
      </c>
      <c r="I482" s="397">
        <v>2135706</v>
      </c>
      <c r="J482" s="397"/>
      <c r="K482" s="397">
        <v>43</v>
      </c>
      <c r="L482" s="396">
        <v>5.95</v>
      </c>
      <c r="M482" s="396">
        <v>675</v>
      </c>
      <c r="N482" s="399">
        <v>101.5</v>
      </c>
      <c r="O482" s="400">
        <v>112.6</v>
      </c>
      <c r="P482" s="400"/>
      <c r="Q482" s="400"/>
      <c r="R482" s="400"/>
      <c r="S482" s="400"/>
      <c r="T482" s="400"/>
      <c r="U482" s="400"/>
      <c r="V482" s="400"/>
      <c r="W482" s="400"/>
      <c r="X482" s="426">
        <v>850</v>
      </c>
      <c r="Y482" s="427">
        <v>750</v>
      </c>
      <c r="Z482" s="427">
        <v>910</v>
      </c>
      <c r="AA482" s="427">
        <v>53</v>
      </c>
      <c r="AB482" s="428">
        <v>0.35</v>
      </c>
      <c r="AC482" s="427">
        <v>1250</v>
      </c>
      <c r="AD482" s="402">
        <v>605</v>
      </c>
      <c r="AE482" s="402">
        <v>505</v>
      </c>
      <c r="AF482" s="402">
        <v>605</v>
      </c>
      <c r="AG482" s="402">
        <v>605</v>
      </c>
      <c r="AH482" s="402">
        <v>53</v>
      </c>
      <c r="AI482" s="459"/>
      <c r="AJ482" s="459"/>
      <c r="AK482" s="460"/>
      <c r="AL482" s="460"/>
      <c r="AM482" s="460"/>
      <c r="AN482" s="460"/>
      <c r="AO482" s="458"/>
      <c r="AP482" s="458"/>
    </row>
    <row r="483" spans="1:42" ht="15">
      <c r="A483" s="394" t="s">
        <v>821</v>
      </c>
      <c r="B483" s="401">
        <v>114.3</v>
      </c>
      <c r="C483" s="424">
        <v>6.88</v>
      </c>
      <c r="D483" s="394" t="s">
        <v>822</v>
      </c>
      <c r="E483" s="421">
        <v>42902</v>
      </c>
      <c r="F483" s="395" t="s">
        <v>847</v>
      </c>
      <c r="G483" s="396">
        <v>2945</v>
      </c>
      <c r="H483" s="397">
        <v>12876</v>
      </c>
      <c r="I483" s="397">
        <v>2135706</v>
      </c>
      <c r="J483" s="397"/>
      <c r="K483" s="397">
        <v>43</v>
      </c>
      <c r="L483" s="396">
        <v>7.1</v>
      </c>
      <c r="M483" s="396">
        <v>19</v>
      </c>
      <c r="N483" s="399">
        <v>97.3</v>
      </c>
      <c r="O483" s="400">
        <v>109.1</v>
      </c>
      <c r="P483" s="400"/>
      <c r="Q483" s="400"/>
      <c r="R483" s="400"/>
      <c r="S483" s="400"/>
      <c r="T483" s="400"/>
      <c r="U483" s="400"/>
      <c r="V483" s="400"/>
      <c r="W483" s="400"/>
      <c r="X483" s="426">
        <v>850</v>
      </c>
      <c r="Y483" s="427">
        <v>750</v>
      </c>
      <c r="Z483" s="427">
        <v>910</v>
      </c>
      <c r="AA483" s="427">
        <v>53</v>
      </c>
      <c r="AB483" s="428">
        <v>0.35</v>
      </c>
      <c r="AC483" s="427">
        <v>1250</v>
      </c>
      <c r="AD483" s="402">
        <v>605</v>
      </c>
      <c r="AE483" s="402">
        <v>505</v>
      </c>
      <c r="AF483" s="402">
        <v>605</v>
      </c>
      <c r="AG483" s="402">
        <v>605</v>
      </c>
      <c r="AH483" s="402">
        <v>53</v>
      </c>
      <c r="AI483" s="459"/>
      <c r="AJ483" s="459"/>
      <c r="AK483" s="460"/>
      <c r="AL483" s="460"/>
      <c r="AM483" s="460"/>
      <c r="AN483" s="460"/>
      <c r="AO483" s="458"/>
      <c r="AP483" s="458"/>
    </row>
    <row r="484" spans="1:42" ht="15">
      <c r="A484" s="394" t="s">
        <v>821</v>
      </c>
      <c r="B484" s="401">
        <v>114.3</v>
      </c>
      <c r="C484" s="424">
        <v>6.88</v>
      </c>
      <c r="D484" s="394" t="s">
        <v>822</v>
      </c>
      <c r="E484" s="421">
        <v>42902</v>
      </c>
      <c r="F484" s="395" t="s">
        <v>847</v>
      </c>
      <c r="G484" s="396">
        <v>2946</v>
      </c>
      <c r="H484" s="397">
        <v>12876</v>
      </c>
      <c r="I484" s="397">
        <v>2135706</v>
      </c>
      <c r="J484" s="397"/>
      <c r="K484" s="397">
        <v>43</v>
      </c>
      <c r="L484" s="396">
        <v>7.1</v>
      </c>
      <c r="M484" s="396">
        <v>401</v>
      </c>
      <c r="N484" s="399">
        <v>97.7</v>
      </c>
      <c r="O484" s="400">
        <v>110.5</v>
      </c>
      <c r="P484" s="400"/>
      <c r="Q484" s="400"/>
      <c r="R484" s="400"/>
      <c r="S484" s="400"/>
      <c r="T484" s="400"/>
      <c r="U484" s="400"/>
      <c r="V484" s="400"/>
      <c r="W484" s="400"/>
      <c r="X484" s="426">
        <v>850</v>
      </c>
      <c r="Y484" s="427">
        <v>750</v>
      </c>
      <c r="Z484" s="427">
        <v>910</v>
      </c>
      <c r="AA484" s="427">
        <v>53</v>
      </c>
      <c r="AB484" s="428">
        <v>0.35</v>
      </c>
      <c r="AC484" s="427">
        <v>1250</v>
      </c>
      <c r="AD484" s="402">
        <v>605</v>
      </c>
      <c r="AE484" s="402">
        <v>505</v>
      </c>
      <c r="AF484" s="402">
        <v>605</v>
      </c>
      <c r="AG484" s="402">
        <v>605</v>
      </c>
      <c r="AH484" s="402">
        <v>53</v>
      </c>
      <c r="AI484" s="459"/>
      <c r="AJ484" s="459"/>
      <c r="AK484" s="460"/>
      <c r="AL484" s="460"/>
      <c r="AM484" s="460"/>
      <c r="AN484" s="460"/>
      <c r="AO484" s="458"/>
      <c r="AP484" s="458"/>
    </row>
    <row r="485" spans="1:42" ht="15">
      <c r="A485" s="394" t="s">
        <v>821</v>
      </c>
      <c r="B485" s="401">
        <v>114.3</v>
      </c>
      <c r="C485" s="424">
        <v>6.88</v>
      </c>
      <c r="D485" s="394" t="s">
        <v>822</v>
      </c>
      <c r="E485" s="421">
        <v>42902</v>
      </c>
      <c r="F485" s="395" t="s">
        <v>847</v>
      </c>
      <c r="G485" s="396">
        <v>2947</v>
      </c>
      <c r="H485" s="397">
        <v>12878</v>
      </c>
      <c r="I485" s="397">
        <v>2135706</v>
      </c>
      <c r="J485" s="397"/>
      <c r="K485" s="397">
        <v>44</v>
      </c>
      <c r="L485" s="398">
        <v>5</v>
      </c>
      <c r="M485" s="396">
        <v>5</v>
      </c>
      <c r="N485" s="399">
        <v>97.3</v>
      </c>
      <c r="O485" s="400">
        <v>109.7</v>
      </c>
      <c r="P485" s="400"/>
      <c r="Q485" s="400"/>
      <c r="R485" s="400"/>
      <c r="S485" s="400"/>
      <c r="T485" s="400"/>
      <c r="U485" s="400"/>
      <c r="V485" s="400"/>
      <c r="W485" s="400"/>
      <c r="X485" s="426">
        <v>850</v>
      </c>
      <c r="Y485" s="427">
        <v>750</v>
      </c>
      <c r="Z485" s="427">
        <v>910</v>
      </c>
      <c r="AA485" s="427">
        <v>53</v>
      </c>
      <c r="AB485" s="428">
        <v>0.35</v>
      </c>
      <c r="AC485" s="427">
        <v>1250</v>
      </c>
      <c r="AD485" s="402">
        <v>600</v>
      </c>
      <c r="AE485" s="402">
        <v>500</v>
      </c>
      <c r="AF485" s="402">
        <v>600</v>
      </c>
      <c r="AG485" s="402">
        <v>600</v>
      </c>
      <c r="AH485" s="402">
        <v>53</v>
      </c>
      <c r="AI485" s="459"/>
      <c r="AJ485" s="459"/>
      <c r="AK485" s="460"/>
      <c r="AL485" s="460"/>
      <c r="AM485" s="460"/>
      <c r="AN485" s="460"/>
      <c r="AO485" s="458"/>
      <c r="AP485" s="458"/>
    </row>
    <row r="486" spans="1:42" ht="15">
      <c r="A486" s="394" t="s">
        <v>821</v>
      </c>
      <c r="B486" s="401">
        <v>114.3</v>
      </c>
      <c r="C486" s="424">
        <v>6.88</v>
      </c>
      <c r="D486" s="394" t="s">
        <v>822</v>
      </c>
      <c r="E486" s="421">
        <v>42902</v>
      </c>
      <c r="F486" s="395" t="s">
        <v>847</v>
      </c>
      <c r="G486" s="396">
        <v>2948</v>
      </c>
      <c r="H486" s="397">
        <v>12878</v>
      </c>
      <c r="I486" s="397">
        <v>2135706</v>
      </c>
      <c r="J486" s="397"/>
      <c r="K486" s="397">
        <v>44</v>
      </c>
      <c r="L486" s="398">
        <v>5</v>
      </c>
      <c r="M486" s="396">
        <v>401</v>
      </c>
      <c r="N486" s="399">
        <v>98.9</v>
      </c>
      <c r="O486" s="400">
        <v>110.6</v>
      </c>
      <c r="P486" s="400"/>
      <c r="Q486" s="400"/>
      <c r="R486" s="400"/>
      <c r="S486" s="400"/>
      <c r="T486" s="400"/>
      <c r="U486" s="400"/>
      <c r="V486" s="400"/>
      <c r="W486" s="400"/>
      <c r="X486" s="426">
        <v>850</v>
      </c>
      <c r="Y486" s="427">
        <v>750</v>
      </c>
      <c r="Z486" s="427">
        <v>910</v>
      </c>
      <c r="AA486" s="427">
        <v>53</v>
      </c>
      <c r="AB486" s="428">
        <v>0.35</v>
      </c>
      <c r="AC486" s="427">
        <v>1250</v>
      </c>
      <c r="AD486" s="402">
        <v>600</v>
      </c>
      <c r="AE486" s="402">
        <v>500</v>
      </c>
      <c r="AF486" s="402">
        <v>600</v>
      </c>
      <c r="AG486" s="402">
        <v>600</v>
      </c>
      <c r="AH486" s="402">
        <v>53</v>
      </c>
      <c r="AI486" s="459"/>
      <c r="AJ486" s="459"/>
      <c r="AK486" s="460"/>
      <c r="AL486" s="460"/>
      <c r="AM486" s="460"/>
      <c r="AN486" s="460"/>
      <c r="AO486" s="458"/>
      <c r="AP486" s="458"/>
    </row>
    <row r="487" spans="1:42" ht="15">
      <c r="A487" s="394" t="s">
        <v>821</v>
      </c>
      <c r="B487" s="401">
        <v>114.3</v>
      </c>
      <c r="C487" s="424">
        <v>6.88</v>
      </c>
      <c r="D487" s="394" t="s">
        <v>822</v>
      </c>
      <c r="E487" s="421">
        <v>42903</v>
      </c>
      <c r="F487" s="395" t="s">
        <v>847</v>
      </c>
      <c r="G487" s="396">
        <v>2949</v>
      </c>
      <c r="H487" s="397">
        <v>12877</v>
      </c>
      <c r="I487" s="397">
        <v>2135706</v>
      </c>
      <c r="J487" s="397"/>
      <c r="K487" s="397">
        <v>44</v>
      </c>
      <c r="L487" s="396">
        <v>4.8899999999999997</v>
      </c>
      <c r="M487" s="396">
        <v>1</v>
      </c>
      <c r="N487" s="399">
        <v>97.9</v>
      </c>
      <c r="O487" s="400">
        <v>110.6</v>
      </c>
      <c r="P487" s="400"/>
      <c r="Q487" s="400"/>
      <c r="R487" s="400"/>
      <c r="S487" s="400"/>
      <c r="T487" s="400"/>
      <c r="U487" s="400"/>
      <c r="V487" s="400"/>
      <c r="W487" s="400"/>
      <c r="X487" s="426">
        <v>850</v>
      </c>
      <c r="Y487" s="427">
        <v>750</v>
      </c>
      <c r="Z487" s="427">
        <v>910</v>
      </c>
      <c r="AA487" s="427">
        <v>53</v>
      </c>
      <c r="AB487" s="428">
        <v>0.35</v>
      </c>
      <c r="AC487" s="427">
        <v>1250</v>
      </c>
      <c r="AD487" s="402">
        <v>600</v>
      </c>
      <c r="AE487" s="402">
        <v>500</v>
      </c>
      <c r="AF487" s="402">
        <v>600</v>
      </c>
      <c r="AG487" s="402">
        <v>600</v>
      </c>
      <c r="AH487" s="402">
        <v>53</v>
      </c>
      <c r="AI487" s="459"/>
      <c r="AJ487" s="459"/>
      <c r="AK487" s="460"/>
      <c r="AL487" s="460"/>
      <c r="AM487" s="460"/>
      <c r="AN487" s="460"/>
      <c r="AO487" s="458"/>
      <c r="AP487" s="458"/>
    </row>
    <row r="488" spans="1:42" ht="15">
      <c r="A488" s="394" t="s">
        <v>821</v>
      </c>
      <c r="B488" s="401">
        <v>114.3</v>
      </c>
      <c r="C488" s="424">
        <v>6.88</v>
      </c>
      <c r="D488" s="394" t="s">
        <v>822</v>
      </c>
      <c r="E488" s="421">
        <v>42903</v>
      </c>
      <c r="F488" s="395" t="s">
        <v>847</v>
      </c>
      <c r="G488" s="396">
        <v>2950</v>
      </c>
      <c r="H488" s="397">
        <v>12877</v>
      </c>
      <c r="I488" s="397">
        <v>2135706</v>
      </c>
      <c r="J488" s="397"/>
      <c r="K488" s="397">
        <v>44</v>
      </c>
      <c r="L488" s="396">
        <v>4.8899999999999997</v>
      </c>
      <c r="M488" s="396">
        <v>405</v>
      </c>
      <c r="N488" s="399">
        <v>97.7</v>
      </c>
      <c r="O488" s="400">
        <v>109</v>
      </c>
      <c r="P488" s="400"/>
      <c r="Q488" s="400"/>
      <c r="R488" s="400"/>
      <c r="S488" s="400"/>
      <c r="T488" s="400"/>
      <c r="U488" s="400"/>
      <c r="V488" s="400"/>
      <c r="W488" s="400"/>
      <c r="X488" s="426">
        <v>850</v>
      </c>
      <c r="Y488" s="427">
        <v>750</v>
      </c>
      <c r="Z488" s="427">
        <v>910</v>
      </c>
      <c r="AA488" s="427">
        <v>53</v>
      </c>
      <c r="AB488" s="428">
        <v>0.35</v>
      </c>
      <c r="AC488" s="427">
        <v>1250</v>
      </c>
      <c r="AD488" s="402">
        <v>600</v>
      </c>
      <c r="AE488" s="402">
        <v>500</v>
      </c>
      <c r="AF488" s="402">
        <v>600</v>
      </c>
      <c r="AG488" s="402">
        <v>600</v>
      </c>
      <c r="AH488" s="402">
        <v>53</v>
      </c>
      <c r="AI488" s="459"/>
      <c r="AJ488" s="459"/>
      <c r="AK488" s="460"/>
      <c r="AL488" s="460"/>
      <c r="AM488" s="460"/>
      <c r="AN488" s="460"/>
      <c r="AO488" s="458"/>
      <c r="AP488" s="458"/>
    </row>
    <row r="489" spans="1:42" ht="15">
      <c r="A489" s="394" t="s">
        <v>821</v>
      </c>
      <c r="B489" s="401">
        <v>114.3</v>
      </c>
      <c r="C489" s="424">
        <v>6.88</v>
      </c>
      <c r="D489" s="394" t="s">
        <v>822</v>
      </c>
      <c r="E489" s="421">
        <v>42903</v>
      </c>
      <c r="F489" s="395" t="s">
        <v>847</v>
      </c>
      <c r="G489" s="396">
        <v>2951</v>
      </c>
      <c r="H489" s="397">
        <v>12877</v>
      </c>
      <c r="I489" s="397">
        <v>2135706</v>
      </c>
      <c r="J489" s="397"/>
      <c r="K489" s="397">
        <v>44</v>
      </c>
      <c r="L489" s="396">
        <v>4.8899999999999997</v>
      </c>
      <c r="M489" s="396">
        <v>801</v>
      </c>
      <c r="N489" s="399">
        <v>95.7</v>
      </c>
      <c r="O489" s="400">
        <v>110.3</v>
      </c>
      <c r="P489" s="400"/>
      <c r="Q489" s="400"/>
      <c r="R489" s="400"/>
      <c r="S489" s="400"/>
      <c r="T489" s="400"/>
      <c r="U489" s="400"/>
      <c r="V489" s="400"/>
      <c r="W489" s="400"/>
      <c r="X489" s="426">
        <v>850</v>
      </c>
      <c r="Y489" s="427">
        <v>750</v>
      </c>
      <c r="Z489" s="427">
        <v>910</v>
      </c>
      <c r="AA489" s="427">
        <v>53</v>
      </c>
      <c r="AB489" s="428">
        <v>0.35</v>
      </c>
      <c r="AC489" s="427">
        <v>1250</v>
      </c>
      <c r="AD489" s="402">
        <v>600</v>
      </c>
      <c r="AE489" s="402">
        <v>500</v>
      </c>
      <c r="AF489" s="402">
        <v>600</v>
      </c>
      <c r="AG489" s="402">
        <v>600</v>
      </c>
      <c r="AH489" s="402">
        <v>53</v>
      </c>
      <c r="AI489" s="459"/>
      <c r="AJ489" s="459"/>
      <c r="AK489" s="460"/>
      <c r="AL489" s="460"/>
      <c r="AM489" s="460"/>
      <c r="AN489" s="460"/>
      <c r="AO489" s="458"/>
      <c r="AP489" s="458"/>
    </row>
    <row r="490" spans="1:42" ht="15">
      <c r="A490" s="394" t="s">
        <v>821</v>
      </c>
      <c r="B490" s="401">
        <v>114.3</v>
      </c>
      <c r="C490" s="424">
        <v>6.88</v>
      </c>
      <c r="D490" s="394" t="s">
        <v>822</v>
      </c>
      <c r="E490" s="421">
        <v>42903</v>
      </c>
      <c r="F490" s="395" t="s">
        <v>847</v>
      </c>
      <c r="G490" s="396">
        <v>2952</v>
      </c>
      <c r="H490" s="397">
        <v>12847</v>
      </c>
      <c r="I490" s="397">
        <v>2135706</v>
      </c>
      <c r="J490" s="397"/>
      <c r="K490" s="397">
        <v>44</v>
      </c>
      <c r="L490" s="396">
        <v>6.56</v>
      </c>
      <c r="M490" s="396">
        <v>2</v>
      </c>
      <c r="N490" s="399">
        <v>100.3</v>
      </c>
      <c r="O490" s="400">
        <v>111.7</v>
      </c>
      <c r="P490" s="400"/>
      <c r="Q490" s="400"/>
      <c r="R490" s="400"/>
      <c r="S490" s="400"/>
      <c r="T490" s="400"/>
      <c r="U490" s="400"/>
      <c r="V490" s="400"/>
      <c r="W490" s="400"/>
      <c r="X490" s="426">
        <v>850</v>
      </c>
      <c r="Y490" s="427">
        <v>750</v>
      </c>
      <c r="Z490" s="427">
        <v>910</v>
      </c>
      <c r="AA490" s="427">
        <v>53</v>
      </c>
      <c r="AB490" s="428">
        <v>0.35</v>
      </c>
      <c r="AC490" s="427">
        <v>1250</v>
      </c>
      <c r="AD490" s="402">
        <v>600</v>
      </c>
      <c r="AE490" s="402">
        <v>500</v>
      </c>
      <c r="AF490" s="402">
        <v>600</v>
      </c>
      <c r="AG490" s="402">
        <v>600</v>
      </c>
      <c r="AH490" s="402">
        <v>53</v>
      </c>
      <c r="AI490" s="459"/>
      <c r="AJ490" s="459"/>
      <c r="AK490" s="460"/>
      <c r="AL490" s="460"/>
      <c r="AM490" s="460"/>
      <c r="AN490" s="460"/>
      <c r="AO490" s="458"/>
      <c r="AP490" s="458"/>
    </row>
    <row r="491" spans="1:42" ht="15">
      <c r="A491" s="394" t="s">
        <v>821</v>
      </c>
      <c r="B491" s="401">
        <v>114.3</v>
      </c>
      <c r="C491" s="424">
        <v>6.88</v>
      </c>
      <c r="D491" s="394" t="s">
        <v>822</v>
      </c>
      <c r="E491" s="421">
        <v>42903</v>
      </c>
      <c r="F491" s="395" t="s">
        <v>847</v>
      </c>
      <c r="G491" s="396">
        <v>2953</v>
      </c>
      <c r="H491" s="397">
        <v>12846</v>
      </c>
      <c r="I491" s="397">
        <v>2135706</v>
      </c>
      <c r="J491" s="397"/>
      <c r="K491" s="397">
        <v>44</v>
      </c>
      <c r="L491" s="396">
        <v>5.94</v>
      </c>
      <c r="M491" s="396">
        <v>2</v>
      </c>
      <c r="N491" s="399">
        <v>100.7</v>
      </c>
      <c r="O491" s="400">
        <v>112.3</v>
      </c>
      <c r="P491" s="400"/>
      <c r="Q491" s="400"/>
      <c r="R491" s="400"/>
      <c r="S491" s="400"/>
      <c r="T491" s="400"/>
      <c r="U491" s="400"/>
      <c r="V491" s="400"/>
      <c r="W491" s="400"/>
      <c r="X491" s="426">
        <v>850</v>
      </c>
      <c r="Y491" s="427">
        <v>750</v>
      </c>
      <c r="Z491" s="427">
        <v>910</v>
      </c>
      <c r="AA491" s="427">
        <v>53</v>
      </c>
      <c r="AB491" s="428">
        <v>0.35</v>
      </c>
      <c r="AC491" s="427">
        <v>1250</v>
      </c>
      <c r="AD491" s="402">
        <v>600</v>
      </c>
      <c r="AE491" s="402">
        <v>500</v>
      </c>
      <c r="AF491" s="402">
        <v>600</v>
      </c>
      <c r="AG491" s="402">
        <v>600</v>
      </c>
      <c r="AH491" s="402">
        <v>53</v>
      </c>
      <c r="AI491" s="459"/>
      <c r="AJ491" s="459"/>
      <c r="AK491" s="460"/>
      <c r="AL491" s="460"/>
      <c r="AM491" s="460"/>
      <c r="AN491" s="460"/>
      <c r="AO491" s="458"/>
      <c r="AP491" s="458"/>
    </row>
    <row r="492" spans="1:42" ht="15">
      <c r="A492" s="394" t="s">
        <v>821</v>
      </c>
      <c r="B492" s="401">
        <v>114.3</v>
      </c>
      <c r="C492" s="424">
        <v>6.88</v>
      </c>
      <c r="D492" s="394" t="s">
        <v>822</v>
      </c>
      <c r="E492" s="421">
        <v>42903</v>
      </c>
      <c r="F492" s="395" t="s">
        <v>847</v>
      </c>
      <c r="G492" s="396">
        <v>2954</v>
      </c>
      <c r="H492" s="397">
        <v>12874</v>
      </c>
      <c r="I492" s="397">
        <v>2135706</v>
      </c>
      <c r="J492" s="397"/>
      <c r="K492" s="397">
        <v>44</v>
      </c>
      <c r="L492" s="396">
        <v>4.76</v>
      </c>
      <c r="M492" s="396">
        <v>1</v>
      </c>
      <c r="N492" s="399">
        <v>96.3</v>
      </c>
      <c r="O492" s="400">
        <v>108.7</v>
      </c>
      <c r="P492" s="400"/>
      <c r="Q492" s="400"/>
      <c r="R492" s="400"/>
      <c r="S492" s="400"/>
      <c r="T492" s="400"/>
      <c r="U492" s="400"/>
      <c r="V492" s="400"/>
      <c r="W492" s="400"/>
      <c r="X492" s="426">
        <v>850</v>
      </c>
      <c r="Y492" s="427">
        <v>750</v>
      </c>
      <c r="Z492" s="427">
        <v>910</v>
      </c>
      <c r="AA492" s="427">
        <v>53</v>
      </c>
      <c r="AB492" s="428">
        <v>0.35</v>
      </c>
      <c r="AC492" s="427">
        <v>1250</v>
      </c>
      <c r="AD492" s="402">
        <v>600</v>
      </c>
      <c r="AE492" s="402">
        <v>500</v>
      </c>
      <c r="AF492" s="402">
        <v>600</v>
      </c>
      <c r="AG492" s="402">
        <v>600</v>
      </c>
      <c r="AH492" s="402">
        <v>53</v>
      </c>
      <c r="AI492" s="459"/>
      <c r="AJ492" s="459"/>
      <c r="AK492" s="460"/>
      <c r="AL492" s="460"/>
      <c r="AM492" s="460"/>
      <c r="AN492" s="460"/>
      <c r="AO492" s="458"/>
      <c r="AP492" s="458"/>
    </row>
    <row r="493" spans="1:42" ht="15">
      <c r="A493" s="394" t="s">
        <v>821</v>
      </c>
      <c r="B493" s="401">
        <v>114.3</v>
      </c>
      <c r="C493" s="424">
        <v>6.88</v>
      </c>
      <c r="D493" s="394" t="s">
        <v>822</v>
      </c>
      <c r="E493" s="421">
        <v>42905</v>
      </c>
      <c r="F493" s="395" t="s">
        <v>847</v>
      </c>
      <c r="G493" s="396">
        <v>2955</v>
      </c>
      <c r="H493" s="397">
        <v>12874</v>
      </c>
      <c r="I493" s="397">
        <v>2135706</v>
      </c>
      <c r="J493" s="397"/>
      <c r="K493" s="397">
        <v>44</v>
      </c>
      <c r="L493" s="396">
        <v>4.76</v>
      </c>
      <c r="M493" s="396">
        <v>333</v>
      </c>
      <c r="N493" s="399">
        <v>98.2</v>
      </c>
      <c r="O493" s="400">
        <v>110.7</v>
      </c>
      <c r="P493" s="400"/>
      <c r="Q493" s="400"/>
      <c r="R493" s="400"/>
      <c r="S493" s="400"/>
      <c r="T493" s="400"/>
      <c r="U493" s="400"/>
      <c r="V493" s="400"/>
      <c r="W493" s="400"/>
      <c r="X493" s="426">
        <v>850</v>
      </c>
      <c r="Y493" s="427">
        <v>750</v>
      </c>
      <c r="Z493" s="427">
        <v>910</v>
      </c>
      <c r="AA493" s="427">
        <v>53</v>
      </c>
      <c r="AB493" s="428">
        <v>0.35</v>
      </c>
      <c r="AC493" s="427">
        <v>1250</v>
      </c>
      <c r="AD493" s="402">
        <v>600</v>
      </c>
      <c r="AE493" s="402">
        <v>500</v>
      </c>
      <c r="AF493" s="402">
        <v>600</v>
      </c>
      <c r="AG493" s="402">
        <v>600</v>
      </c>
      <c r="AH493" s="402">
        <v>53</v>
      </c>
      <c r="AI493" s="459"/>
      <c r="AJ493" s="459"/>
      <c r="AK493" s="460"/>
      <c r="AL493" s="460"/>
      <c r="AM493" s="460"/>
      <c r="AN493" s="460"/>
      <c r="AO493" s="458"/>
      <c r="AP493" s="458"/>
    </row>
    <row r="494" spans="1:42" ht="15">
      <c r="A494" s="394" t="s">
        <v>821</v>
      </c>
      <c r="B494" s="401">
        <v>114.3</v>
      </c>
      <c r="C494" s="424">
        <v>6.88</v>
      </c>
      <c r="D494" s="394" t="s">
        <v>822</v>
      </c>
      <c r="E494" s="421">
        <v>42906</v>
      </c>
      <c r="F494" s="395" t="s">
        <v>847</v>
      </c>
      <c r="G494" s="396">
        <v>2956</v>
      </c>
      <c r="H494" s="397">
        <v>12874</v>
      </c>
      <c r="I494" s="397">
        <v>2135706</v>
      </c>
      <c r="J494" s="397"/>
      <c r="K494" s="397">
        <v>44</v>
      </c>
      <c r="L494" s="396">
        <v>4.76</v>
      </c>
      <c r="M494" s="396">
        <v>733</v>
      </c>
      <c r="N494" s="399">
        <v>95.1</v>
      </c>
      <c r="O494" s="400">
        <v>108.5</v>
      </c>
      <c r="P494" s="400"/>
      <c r="Q494" s="400"/>
      <c r="R494" s="400"/>
      <c r="S494" s="400"/>
      <c r="T494" s="400"/>
      <c r="U494" s="400"/>
      <c r="V494" s="400"/>
      <c r="W494" s="400"/>
      <c r="X494" s="426">
        <v>850</v>
      </c>
      <c r="Y494" s="427">
        <v>750</v>
      </c>
      <c r="Z494" s="427">
        <v>910</v>
      </c>
      <c r="AA494" s="427">
        <v>53</v>
      </c>
      <c r="AB494" s="428">
        <v>0.35</v>
      </c>
      <c r="AC494" s="427">
        <v>1250</v>
      </c>
      <c r="AD494" s="402">
        <v>600</v>
      </c>
      <c r="AE494" s="402">
        <v>500</v>
      </c>
      <c r="AF494" s="402">
        <v>600</v>
      </c>
      <c r="AG494" s="402">
        <v>600</v>
      </c>
      <c r="AH494" s="402">
        <v>53</v>
      </c>
      <c r="AI494" s="459"/>
      <c r="AJ494" s="459"/>
      <c r="AK494" s="460"/>
      <c r="AL494" s="460"/>
      <c r="AM494" s="460"/>
      <c r="AN494" s="460"/>
      <c r="AO494" s="458"/>
      <c r="AP494" s="458"/>
    </row>
    <row r="495" spans="1:42" ht="15">
      <c r="A495" s="394" t="s">
        <v>821</v>
      </c>
      <c r="B495" s="401">
        <v>114.3</v>
      </c>
      <c r="C495" s="424">
        <v>6.88</v>
      </c>
      <c r="D495" s="394" t="s">
        <v>822</v>
      </c>
      <c r="E495" s="421">
        <v>42906</v>
      </c>
      <c r="F495" s="395" t="s">
        <v>847</v>
      </c>
      <c r="G495" s="396">
        <v>2957</v>
      </c>
      <c r="H495" s="397">
        <v>12869</v>
      </c>
      <c r="I495" s="397">
        <v>2098102</v>
      </c>
      <c r="J495" s="397"/>
      <c r="K495" s="397">
        <v>43</v>
      </c>
      <c r="L495" s="396">
        <v>5.71</v>
      </c>
      <c r="M495" s="396">
        <v>701</v>
      </c>
      <c r="N495" s="399">
        <v>98.6</v>
      </c>
      <c r="O495" s="400">
        <v>110</v>
      </c>
      <c r="P495" s="400"/>
      <c r="Q495" s="400"/>
      <c r="R495" s="400"/>
      <c r="S495" s="400"/>
      <c r="T495" s="400"/>
      <c r="U495" s="400"/>
      <c r="V495" s="400"/>
      <c r="W495" s="400"/>
      <c r="X495" s="426">
        <v>850</v>
      </c>
      <c r="Y495" s="427">
        <v>750</v>
      </c>
      <c r="Z495" s="427">
        <v>910</v>
      </c>
      <c r="AA495" s="427">
        <v>53</v>
      </c>
      <c r="AB495" s="428">
        <v>0.35</v>
      </c>
      <c r="AC495" s="427">
        <v>1250</v>
      </c>
      <c r="AD495" s="402">
        <v>600</v>
      </c>
      <c r="AE495" s="402">
        <v>500</v>
      </c>
      <c r="AF495" s="402">
        <v>600</v>
      </c>
      <c r="AG495" s="402">
        <v>600</v>
      </c>
      <c r="AH495" s="402">
        <v>53</v>
      </c>
      <c r="AI495" s="459"/>
      <c r="AJ495" s="459"/>
      <c r="AK495" s="460"/>
      <c r="AL495" s="460"/>
      <c r="AM495" s="460"/>
      <c r="AN495" s="460"/>
      <c r="AO495" s="458"/>
      <c r="AP495" s="458"/>
    </row>
    <row r="496" spans="1:42" ht="15">
      <c r="A496" s="394" t="s">
        <v>821</v>
      </c>
      <c r="B496" s="401">
        <v>114.3</v>
      </c>
      <c r="C496" s="424">
        <v>6.88</v>
      </c>
      <c r="D496" s="394" t="s">
        <v>822</v>
      </c>
      <c r="E496" s="421">
        <v>42906</v>
      </c>
      <c r="F496" s="395" t="s">
        <v>847</v>
      </c>
      <c r="G496" s="396">
        <v>2958</v>
      </c>
      <c r="H496" s="397">
        <v>12872</v>
      </c>
      <c r="I496" s="397">
        <v>2135706</v>
      </c>
      <c r="J496" s="397"/>
      <c r="K496" s="397">
        <v>43</v>
      </c>
      <c r="L496" s="396">
        <v>4.58</v>
      </c>
      <c r="M496" s="396">
        <v>760</v>
      </c>
      <c r="N496" s="399">
        <v>99.6</v>
      </c>
      <c r="O496" s="400">
        <v>110.6</v>
      </c>
      <c r="P496" s="400"/>
      <c r="Q496" s="400"/>
      <c r="R496" s="400"/>
      <c r="S496" s="400"/>
      <c r="T496" s="400"/>
      <c r="U496" s="400"/>
      <c r="V496" s="400"/>
      <c r="W496" s="400"/>
      <c r="X496" s="426">
        <v>850</v>
      </c>
      <c r="Y496" s="427">
        <v>750</v>
      </c>
      <c r="Z496" s="427">
        <v>910</v>
      </c>
      <c r="AA496" s="427">
        <v>53</v>
      </c>
      <c r="AB496" s="428">
        <v>0.35</v>
      </c>
      <c r="AC496" s="427">
        <v>1250</v>
      </c>
      <c r="AD496" s="402">
        <v>600</v>
      </c>
      <c r="AE496" s="402">
        <v>500</v>
      </c>
      <c r="AF496" s="402">
        <v>600</v>
      </c>
      <c r="AG496" s="402">
        <v>600</v>
      </c>
      <c r="AH496" s="402">
        <v>53</v>
      </c>
      <c r="AI496" s="459"/>
      <c r="AJ496" s="459"/>
      <c r="AK496" s="460"/>
      <c r="AL496" s="460"/>
      <c r="AM496" s="460"/>
      <c r="AN496" s="460"/>
      <c r="AO496" s="458"/>
      <c r="AP496" s="458"/>
    </row>
    <row r="497" spans="1:42" ht="15">
      <c r="A497" s="394" t="s">
        <v>821</v>
      </c>
      <c r="B497" s="401">
        <v>114.3</v>
      </c>
      <c r="C497" s="424">
        <v>6.88</v>
      </c>
      <c r="D497" s="394" t="s">
        <v>822</v>
      </c>
      <c r="E497" s="421">
        <v>42906</v>
      </c>
      <c r="F497" s="395" t="s">
        <v>847</v>
      </c>
      <c r="G497" s="396">
        <v>2959</v>
      </c>
      <c r="H497" s="397">
        <v>12877</v>
      </c>
      <c r="I497" s="397">
        <v>2135706</v>
      </c>
      <c r="J497" s="397"/>
      <c r="K497" s="397">
        <v>44</v>
      </c>
      <c r="L497" s="396">
        <v>4.8899999999999997</v>
      </c>
      <c r="M497" s="396">
        <v>872</v>
      </c>
      <c r="N497" s="399">
        <v>98.6</v>
      </c>
      <c r="O497" s="400">
        <v>110.8</v>
      </c>
      <c r="P497" s="400"/>
      <c r="Q497" s="400"/>
      <c r="R497" s="400"/>
      <c r="S497" s="400"/>
      <c r="T497" s="400"/>
      <c r="U497" s="400"/>
      <c r="V497" s="400"/>
      <c r="W497" s="400"/>
      <c r="X497" s="426">
        <v>850</v>
      </c>
      <c r="Y497" s="427">
        <v>750</v>
      </c>
      <c r="Z497" s="427">
        <v>910</v>
      </c>
      <c r="AA497" s="427">
        <v>53</v>
      </c>
      <c r="AB497" s="428">
        <v>0.35</v>
      </c>
      <c r="AC497" s="427">
        <v>1250</v>
      </c>
      <c r="AD497" s="402">
        <v>600</v>
      </c>
      <c r="AE497" s="402">
        <v>500</v>
      </c>
      <c r="AF497" s="402">
        <v>600</v>
      </c>
      <c r="AG497" s="402">
        <v>600</v>
      </c>
      <c r="AH497" s="402">
        <v>53</v>
      </c>
      <c r="AI497" s="459"/>
      <c r="AJ497" s="459"/>
      <c r="AK497" s="460"/>
      <c r="AL497" s="460"/>
      <c r="AM497" s="460"/>
      <c r="AN497" s="460"/>
      <c r="AO497" s="458"/>
      <c r="AP497" s="458"/>
    </row>
    <row r="498" spans="1:42" ht="15">
      <c r="A498" s="394" t="s">
        <v>821</v>
      </c>
      <c r="B498" s="401">
        <v>114.3</v>
      </c>
      <c r="C498" s="424">
        <v>6.88</v>
      </c>
      <c r="D498" s="394" t="s">
        <v>822</v>
      </c>
      <c r="E498" s="421">
        <v>42906</v>
      </c>
      <c r="F498" s="395" t="s">
        <v>847</v>
      </c>
      <c r="G498" s="396" t="s">
        <v>348</v>
      </c>
      <c r="H498" s="397">
        <v>12876</v>
      </c>
      <c r="I498" s="397">
        <v>2135706</v>
      </c>
      <c r="J498" s="397"/>
      <c r="K498" s="397">
        <v>43</v>
      </c>
      <c r="L498" s="396">
        <v>7.1</v>
      </c>
      <c r="M498" s="396">
        <v>545</v>
      </c>
      <c r="N498" s="399">
        <v>92</v>
      </c>
      <c r="O498" s="400">
        <v>105.4</v>
      </c>
      <c r="P498" s="400"/>
      <c r="Q498" s="400"/>
      <c r="R498" s="400"/>
      <c r="S498" s="400"/>
      <c r="T498" s="400"/>
      <c r="U498" s="400"/>
      <c r="V498" s="400"/>
      <c r="W498" s="400"/>
      <c r="X498" s="426">
        <v>850</v>
      </c>
      <c r="Y498" s="427">
        <v>750</v>
      </c>
      <c r="Z498" s="427">
        <v>910</v>
      </c>
      <c r="AA498" s="427">
        <v>53</v>
      </c>
      <c r="AB498" s="428">
        <v>0.35</v>
      </c>
      <c r="AC498" s="427">
        <v>1250</v>
      </c>
      <c r="AD498" s="402">
        <v>600</v>
      </c>
      <c r="AE498" s="402">
        <v>500</v>
      </c>
      <c r="AF498" s="402">
        <v>600</v>
      </c>
      <c r="AG498" s="402">
        <v>600</v>
      </c>
      <c r="AH498" s="402">
        <v>53</v>
      </c>
      <c r="AI498" s="459"/>
      <c r="AJ498" s="459"/>
      <c r="AK498" s="460"/>
      <c r="AL498" s="460"/>
      <c r="AM498" s="460"/>
      <c r="AN498" s="460"/>
      <c r="AO498" s="458"/>
      <c r="AP498" s="458"/>
    </row>
    <row r="499" spans="1:42" ht="15">
      <c r="A499" s="394" t="s">
        <v>821</v>
      </c>
      <c r="B499" s="401">
        <v>114.3</v>
      </c>
      <c r="C499" s="424">
        <v>6.88</v>
      </c>
      <c r="D499" s="394" t="s">
        <v>822</v>
      </c>
      <c r="E499" s="421">
        <v>42906</v>
      </c>
      <c r="F499" s="395" t="s">
        <v>847</v>
      </c>
      <c r="G499" s="396">
        <v>2961</v>
      </c>
      <c r="H499" s="397">
        <v>12873</v>
      </c>
      <c r="I499" s="397">
        <v>2135706</v>
      </c>
      <c r="J499" s="397"/>
      <c r="K499" s="397">
        <v>43</v>
      </c>
      <c r="L499" s="396">
        <v>5.95</v>
      </c>
      <c r="M499" s="396">
        <v>705</v>
      </c>
      <c r="N499" s="399">
        <v>97.4</v>
      </c>
      <c r="O499" s="400">
        <v>109.7</v>
      </c>
      <c r="P499" s="400"/>
      <c r="Q499" s="400"/>
      <c r="R499" s="400"/>
      <c r="S499" s="400"/>
      <c r="T499" s="400"/>
      <c r="U499" s="400"/>
      <c r="V499" s="400"/>
      <c r="W499" s="400"/>
      <c r="X499" s="426">
        <v>850</v>
      </c>
      <c r="Y499" s="427">
        <v>750</v>
      </c>
      <c r="Z499" s="427">
        <v>910</v>
      </c>
      <c r="AA499" s="427">
        <v>53</v>
      </c>
      <c r="AB499" s="428">
        <v>0.35</v>
      </c>
      <c r="AC499" s="427">
        <v>1250</v>
      </c>
      <c r="AD499" s="402">
        <v>600</v>
      </c>
      <c r="AE499" s="402">
        <v>500</v>
      </c>
      <c r="AF499" s="402">
        <v>600</v>
      </c>
      <c r="AG499" s="402">
        <v>600</v>
      </c>
      <c r="AH499" s="402">
        <v>53</v>
      </c>
      <c r="AI499" s="459"/>
      <c r="AJ499" s="459"/>
      <c r="AK499" s="460"/>
      <c r="AL499" s="460"/>
      <c r="AM499" s="460"/>
      <c r="AN499" s="460"/>
      <c r="AO499" s="458"/>
      <c r="AP499" s="458"/>
    </row>
    <row r="500" spans="1:42" ht="15.75">
      <c r="A500" s="394" t="s">
        <v>821</v>
      </c>
      <c r="B500" s="401">
        <v>114.3</v>
      </c>
      <c r="C500" s="424">
        <v>6.88</v>
      </c>
      <c r="D500" s="394" t="s">
        <v>822</v>
      </c>
      <c r="E500" s="421">
        <v>42906</v>
      </c>
      <c r="F500" s="395" t="s">
        <v>847</v>
      </c>
      <c r="G500" s="396" t="s">
        <v>350</v>
      </c>
      <c r="H500" s="397">
        <v>12873</v>
      </c>
      <c r="I500" s="397">
        <v>2135706</v>
      </c>
      <c r="J500" s="397"/>
      <c r="K500" s="397">
        <v>43</v>
      </c>
      <c r="L500" s="396">
        <v>5.95</v>
      </c>
      <c r="M500" s="396">
        <v>695</v>
      </c>
      <c r="N500" s="399">
        <v>96.6</v>
      </c>
      <c r="O500" s="400">
        <v>108.9</v>
      </c>
      <c r="P500" s="400"/>
      <c r="Q500" s="400"/>
      <c r="R500" s="400"/>
      <c r="S500" s="400"/>
      <c r="T500" s="400"/>
      <c r="U500" s="400"/>
      <c r="V500" s="400"/>
      <c r="W500" s="400"/>
      <c r="X500" s="426">
        <v>850</v>
      </c>
      <c r="Y500" s="427">
        <v>750</v>
      </c>
      <c r="Z500" s="427">
        <v>910</v>
      </c>
      <c r="AA500" s="427">
        <v>53</v>
      </c>
      <c r="AB500" s="428">
        <v>0.35</v>
      </c>
      <c r="AC500" s="427">
        <v>1250</v>
      </c>
      <c r="AD500" s="402">
        <v>600</v>
      </c>
      <c r="AE500" s="402">
        <v>500</v>
      </c>
      <c r="AF500" s="402">
        <v>600</v>
      </c>
      <c r="AG500" s="402">
        <v>600</v>
      </c>
      <c r="AH500" s="402">
        <v>53</v>
      </c>
      <c r="AI500" s="459"/>
      <c r="AJ500" s="459"/>
      <c r="AK500" s="460"/>
      <c r="AL500" s="460"/>
      <c r="AM500" s="460"/>
      <c r="AN500" s="460"/>
      <c r="AO500" s="458"/>
      <c r="AP500" s="458"/>
    </row>
    <row r="501" spans="1:42" ht="15.75">
      <c r="A501" s="394" t="s">
        <v>821</v>
      </c>
      <c r="B501" s="401">
        <v>114.3</v>
      </c>
      <c r="C501" s="424">
        <v>6.88</v>
      </c>
      <c r="D501" s="394" t="s">
        <v>822</v>
      </c>
      <c r="E501" s="421">
        <v>42906</v>
      </c>
      <c r="F501" s="395" t="s">
        <v>847</v>
      </c>
      <c r="G501" s="396" t="s">
        <v>350</v>
      </c>
      <c r="H501" s="397">
        <v>12873</v>
      </c>
      <c r="I501" s="397">
        <v>2135706</v>
      </c>
      <c r="J501" s="397"/>
      <c r="K501" s="397">
        <v>43</v>
      </c>
      <c r="L501" s="396">
        <v>5.95</v>
      </c>
      <c r="M501" s="396">
        <v>716</v>
      </c>
      <c r="N501" s="399">
        <v>93.4</v>
      </c>
      <c r="O501" s="400">
        <v>104.9</v>
      </c>
      <c r="P501" s="400"/>
      <c r="Q501" s="400"/>
      <c r="R501" s="400"/>
      <c r="S501" s="400"/>
      <c r="T501" s="400"/>
      <c r="U501" s="400"/>
      <c r="V501" s="400"/>
      <c r="W501" s="400"/>
      <c r="X501" s="426">
        <v>850</v>
      </c>
      <c r="Y501" s="427">
        <v>750</v>
      </c>
      <c r="Z501" s="427">
        <v>910</v>
      </c>
      <c r="AA501" s="427">
        <v>53</v>
      </c>
      <c r="AB501" s="428">
        <v>0.35</v>
      </c>
      <c r="AC501" s="427">
        <v>1250</v>
      </c>
      <c r="AD501" s="402">
        <v>600</v>
      </c>
      <c r="AE501" s="402">
        <v>500</v>
      </c>
      <c r="AF501" s="402">
        <v>600</v>
      </c>
      <c r="AG501" s="402">
        <v>600</v>
      </c>
      <c r="AH501" s="402">
        <v>53</v>
      </c>
      <c r="AI501" s="459"/>
      <c r="AJ501" s="459"/>
      <c r="AK501" s="460"/>
      <c r="AL501" s="460"/>
      <c r="AM501" s="460"/>
      <c r="AN501" s="460"/>
      <c r="AO501" s="458"/>
      <c r="AP501" s="458"/>
    </row>
    <row r="502" spans="1:42" ht="15">
      <c r="A502" s="394" t="s">
        <v>821</v>
      </c>
      <c r="B502" s="401">
        <v>114.3</v>
      </c>
      <c r="C502" s="424">
        <v>6.88</v>
      </c>
      <c r="D502" s="394" t="s">
        <v>822</v>
      </c>
      <c r="E502" s="421">
        <v>42908</v>
      </c>
      <c r="F502" s="395" t="s">
        <v>283</v>
      </c>
      <c r="G502" s="396">
        <v>2976</v>
      </c>
      <c r="H502" s="397">
        <v>52111</v>
      </c>
      <c r="I502" s="397">
        <v>2150001</v>
      </c>
      <c r="J502" s="397"/>
      <c r="K502" s="397">
        <v>50</v>
      </c>
      <c r="L502" s="396">
        <v>3.82</v>
      </c>
      <c r="M502" s="396">
        <v>27</v>
      </c>
      <c r="N502" s="399">
        <v>99</v>
      </c>
      <c r="O502" s="400">
        <v>111.9</v>
      </c>
      <c r="P502" s="400"/>
      <c r="Q502" s="400"/>
      <c r="R502" s="400"/>
      <c r="S502" s="400"/>
      <c r="T502" s="400"/>
      <c r="U502" s="400"/>
      <c r="V502" s="400"/>
      <c r="W502" s="400"/>
      <c r="X502" s="426">
        <v>850</v>
      </c>
      <c r="Y502" s="427">
        <v>780</v>
      </c>
      <c r="Z502" s="427">
        <v>920</v>
      </c>
      <c r="AA502" s="427">
        <v>53</v>
      </c>
      <c r="AB502" s="428">
        <v>0.35</v>
      </c>
      <c r="AC502" s="427">
        <v>1250</v>
      </c>
      <c r="AD502" s="402">
        <v>625</v>
      </c>
      <c r="AE502" s="402">
        <v>525</v>
      </c>
      <c r="AF502" s="402">
        <v>625</v>
      </c>
      <c r="AG502" s="402">
        <v>625</v>
      </c>
      <c r="AH502" s="402">
        <v>53</v>
      </c>
      <c r="AI502" s="459"/>
      <c r="AJ502" s="459"/>
      <c r="AK502" s="460"/>
      <c r="AL502" s="460"/>
      <c r="AM502" s="460"/>
      <c r="AN502" s="460"/>
      <c r="AO502" s="458"/>
      <c r="AP502" s="458"/>
    </row>
    <row r="503" spans="1:42" ht="15.75">
      <c r="A503" s="394" t="s">
        <v>821</v>
      </c>
      <c r="B503" s="401">
        <v>114.3</v>
      </c>
      <c r="C503" s="424">
        <v>6.88</v>
      </c>
      <c r="D503" s="394" t="s">
        <v>822</v>
      </c>
      <c r="E503" s="421">
        <v>42908</v>
      </c>
      <c r="F503" s="395" t="s">
        <v>283</v>
      </c>
      <c r="G503" s="396" t="s">
        <v>349</v>
      </c>
      <c r="H503" s="397">
        <v>52111</v>
      </c>
      <c r="I503" s="397">
        <v>2150001</v>
      </c>
      <c r="J503" s="397"/>
      <c r="K503" s="397">
        <v>50</v>
      </c>
      <c r="L503" s="396">
        <v>3.82</v>
      </c>
      <c r="M503" s="396">
        <v>47</v>
      </c>
      <c r="N503" s="399">
        <v>94.9</v>
      </c>
      <c r="O503" s="400">
        <v>107.5</v>
      </c>
      <c r="P503" s="400"/>
      <c r="Q503" s="400"/>
      <c r="R503" s="400"/>
      <c r="S503" s="400"/>
      <c r="T503" s="400"/>
      <c r="U503" s="400"/>
      <c r="V503" s="400"/>
      <c r="W503" s="400"/>
      <c r="X503" s="426">
        <v>850</v>
      </c>
      <c r="Y503" s="427">
        <v>780</v>
      </c>
      <c r="Z503" s="427">
        <v>920</v>
      </c>
      <c r="AA503" s="427">
        <v>53</v>
      </c>
      <c r="AB503" s="428">
        <v>0.35</v>
      </c>
      <c r="AC503" s="427">
        <v>1250</v>
      </c>
      <c r="AD503" s="402">
        <v>625</v>
      </c>
      <c r="AE503" s="402">
        <v>525</v>
      </c>
      <c r="AF503" s="402">
        <v>625</v>
      </c>
      <c r="AG503" s="402">
        <v>625</v>
      </c>
      <c r="AH503" s="402">
        <v>53</v>
      </c>
      <c r="AI503" s="459"/>
      <c r="AJ503" s="459"/>
      <c r="AK503" s="460"/>
      <c r="AL503" s="460"/>
      <c r="AM503" s="460"/>
      <c r="AN503" s="460"/>
      <c r="AO503" s="458"/>
      <c r="AP503" s="458"/>
    </row>
    <row r="504" spans="1:42" ht="15">
      <c r="A504" s="394" t="s">
        <v>821</v>
      </c>
      <c r="B504" s="401">
        <v>114.3</v>
      </c>
      <c r="C504" s="424">
        <v>6.88</v>
      </c>
      <c r="D504" s="394" t="s">
        <v>822</v>
      </c>
      <c r="E504" s="421">
        <v>42908</v>
      </c>
      <c r="F504" s="395" t="s">
        <v>283</v>
      </c>
      <c r="G504" s="396">
        <v>2977</v>
      </c>
      <c r="H504" s="397">
        <v>52112</v>
      </c>
      <c r="I504" s="397">
        <v>2150001</v>
      </c>
      <c r="J504" s="397"/>
      <c r="K504" s="397">
        <v>50</v>
      </c>
      <c r="L504" s="396">
        <v>3.43</v>
      </c>
      <c r="M504" s="396">
        <v>27</v>
      </c>
      <c r="N504" s="399">
        <v>99</v>
      </c>
      <c r="O504" s="400">
        <v>111.9</v>
      </c>
      <c r="P504" s="400"/>
      <c r="Q504" s="400"/>
      <c r="R504" s="400"/>
      <c r="S504" s="400"/>
      <c r="T504" s="400"/>
      <c r="U504" s="400"/>
      <c r="V504" s="400"/>
      <c r="W504" s="400"/>
      <c r="X504" s="426">
        <v>850</v>
      </c>
      <c r="Y504" s="427">
        <v>780</v>
      </c>
      <c r="Z504" s="427">
        <v>920</v>
      </c>
      <c r="AA504" s="427">
        <v>53</v>
      </c>
      <c r="AB504" s="428">
        <v>0.35</v>
      </c>
      <c r="AC504" s="427">
        <v>1250</v>
      </c>
      <c r="AD504" s="402">
        <v>625</v>
      </c>
      <c r="AE504" s="402">
        <v>525</v>
      </c>
      <c r="AF504" s="402">
        <v>625</v>
      </c>
      <c r="AG504" s="402">
        <v>625</v>
      </c>
      <c r="AH504" s="402">
        <v>53</v>
      </c>
      <c r="AI504" s="459"/>
      <c r="AJ504" s="459"/>
      <c r="AK504" s="460"/>
      <c r="AL504" s="460"/>
      <c r="AM504" s="460"/>
      <c r="AN504" s="460"/>
      <c r="AO504" s="458"/>
      <c r="AP504" s="458"/>
    </row>
    <row r="505" spans="1:42" ht="15">
      <c r="A505" s="394" t="s">
        <v>821</v>
      </c>
      <c r="B505" s="401">
        <v>114.3</v>
      </c>
      <c r="C505" s="424">
        <v>6.88</v>
      </c>
      <c r="D505" s="394" t="s">
        <v>822</v>
      </c>
      <c r="E505" s="421">
        <v>42908</v>
      </c>
      <c r="F505" s="395" t="s">
        <v>283</v>
      </c>
      <c r="G505" s="396">
        <v>2978</v>
      </c>
      <c r="H505" s="397">
        <v>52117</v>
      </c>
      <c r="I505" s="397">
        <v>2150001</v>
      </c>
      <c r="J505" s="397"/>
      <c r="K505" s="397">
        <v>49</v>
      </c>
      <c r="L505" s="396">
        <v>3.69</v>
      </c>
      <c r="M505" s="396">
        <v>5</v>
      </c>
      <c r="N505" s="399">
        <v>97.6</v>
      </c>
      <c r="O505" s="400">
        <v>111</v>
      </c>
      <c r="P505" s="400"/>
      <c r="Q505" s="400"/>
      <c r="R505" s="400"/>
      <c r="S505" s="400"/>
      <c r="T505" s="400"/>
      <c r="U505" s="400"/>
      <c r="V505" s="400"/>
      <c r="W505" s="400"/>
      <c r="X505" s="426">
        <v>850</v>
      </c>
      <c r="Y505" s="427">
        <v>780</v>
      </c>
      <c r="Z505" s="427">
        <v>920</v>
      </c>
      <c r="AA505" s="427">
        <v>53</v>
      </c>
      <c r="AB505" s="428">
        <v>0.35</v>
      </c>
      <c r="AC505" s="427">
        <v>1250</v>
      </c>
      <c r="AD505" s="402">
        <v>625</v>
      </c>
      <c r="AE505" s="402">
        <v>525</v>
      </c>
      <c r="AF505" s="402">
        <v>625</v>
      </c>
      <c r="AG505" s="402">
        <v>625</v>
      </c>
      <c r="AH505" s="402">
        <v>53</v>
      </c>
      <c r="AI505" s="459"/>
      <c r="AJ505" s="459"/>
      <c r="AK505" s="460"/>
      <c r="AL505" s="460"/>
      <c r="AM505" s="460"/>
      <c r="AN505" s="460"/>
      <c r="AO505" s="458"/>
      <c r="AP505" s="458"/>
    </row>
    <row r="506" spans="1:42" ht="15">
      <c r="A506" s="394" t="s">
        <v>821</v>
      </c>
      <c r="B506" s="401">
        <v>114.3</v>
      </c>
      <c r="C506" s="424">
        <v>6.88</v>
      </c>
      <c r="D506" s="394" t="s">
        <v>822</v>
      </c>
      <c r="E506" s="421">
        <v>42908</v>
      </c>
      <c r="F506" s="395" t="s">
        <v>283</v>
      </c>
      <c r="G506" s="396">
        <v>2979</v>
      </c>
      <c r="H506" s="397">
        <v>52117</v>
      </c>
      <c r="I506" s="397">
        <v>2150001</v>
      </c>
      <c r="J506" s="397"/>
      <c r="K506" s="397">
        <v>49</v>
      </c>
      <c r="L506" s="396">
        <v>3.69</v>
      </c>
      <c r="M506" s="396">
        <v>401</v>
      </c>
      <c r="N506" s="399">
        <v>99.5</v>
      </c>
      <c r="O506" s="400">
        <v>113.1</v>
      </c>
      <c r="P506" s="400"/>
      <c r="Q506" s="400"/>
      <c r="R506" s="400"/>
      <c r="S506" s="400"/>
      <c r="T506" s="400"/>
      <c r="U506" s="400"/>
      <c r="V506" s="400"/>
      <c r="W506" s="400"/>
      <c r="X506" s="426">
        <v>850</v>
      </c>
      <c r="Y506" s="427">
        <v>780</v>
      </c>
      <c r="Z506" s="427">
        <v>920</v>
      </c>
      <c r="AA506" s="427">
        <v>53</v>
      </c>
      <c r="AB506" s="428">
        <v>0.35</v>
      </c>
      <c r="AC506" s="427">
        <v>1250</v>
      </c>
      <c r="AD506" s="402">
        <v>625</v>
      </c>
      <c r="AE506" s="402">
        <v>525</v>
      </c>
      <c r="AF506" s="402">
        <v>625</v>
      </c>
      <c r="AG506" s="402">
        <v>625</v>
      </c>
      <c r="AH506" s="402">
        <v>53</v>
      </c>
      <c r="AI506" s="459"/>
      <c r="AJ506" s="459"/>
      <c r="AK506" s="460"/>
      <c r="AL506" s="460"/>
      <c r="AM506" s="460"/>
      <c r="AN506" s="460"/>
      <c r="AO506" s="458"/>
      <c r="AP506" s="458"/>
    </row>
    <row r="507" spans="1:42" ht="15">
      <c r="A507" s="394" t="s">
        <v>821</v>
      </c>
      <c r="B507" s="401">
        <v>114.3</v>
      </c>
      <c r="C507" s="424">
        <v>6.88</v>
      </c>
      <c r="D507" s="394" t="s">
        <v>822</v>
      </c>
      <c r="E507" s="421">
        <v>42908</v>
      </c>
      <c r="F507" s="395" t="s">
        <v>283</v>
      </c>
      <c r="G507" s="396">
        <v>2980</v>
      </c>
      <c r="H507" s="397">
        <v>52116</v>
      </c>
      <c r="I507" s="397">
        <v>2150001</v>
      </c>
      <c r="J507" s="397"/>
      <c r="K507" s="397">
        <v>49</v>
      </c>
      <c r="L507" s="396">
        <v>3.66</v>
      </c>
      <c r="M507" s="396">
        <v>1</v>
      </c>
      <c r="N507" s="399">
        <v>96.9</v>
      </c>
      <c r="O507" s="400">
        <v>112</v>
      </c>
      <c r="P507" s="400"/>
      <c r="Q507" s="400"/>
      <c r="R507" s="400"/>
      <c r="S507" s="400"/>
      <c r="T507" s="400"/>
      <c r="U507" s="400"/>
      <c r="V507" s="400"/>
      <c r="W507" s="400"/>
      <c r="X507" s="426">
        <v>850</v>
      </c>
      <c r="Y507" s="427">
        <v>780</v>
      </c>
      <c r="Z507" s="427">
        <v>920</v>
      </c>
      <c r="AA507" s="427">
        <v>53</v>
      </c>
      <c r="AB507" s="428">
        <v>0.35</v>
      </c>
      <c r="AC507" s="427">
        <v>1250</v>
      </c>
      <c r="AD507" s="402">
        <v>625</v>
      </c>
      <c r="AE507" s="402">
        <v>525</v>
      </c>
      <c r="AF507" s="402">
        <v>625</v>
      </c>
      <c r="AG507" s="402">
        <v>625</v>
      </c>
      <c r="AH507" s="402">
        <v>53</v>
      </c>
      <c r="AI507" s="459"/>
      <c r="AJ507" s="459"/>
      <c r="AK507" s="460"/>
      <c r="AL507" s="460"/>
      <c r="AM507" s="460"/>
      <c r="AN507" s="460"/>
      <c r="AO507" s="458"/>
      <c r="AP507" s="458"/>
    </row>
    <row r="508" spans="1:42" ht="15">
      <c r="A508" s="394" t="s">
        <v>821</v>
      </c>
      <c r="B508" s="401">
        <v>114.3</v>
      </c>
      <c r="C508" s="424">
        <v>6.88</v>
      </c>
      <c r="D508" s="394" t="s">
        <v>822</v>
      </c>
      <c r="E508" s="421">
        <v>42909</v>
      </c>
      <c r="F508" s="395" t="s">
        <v>283</v>
      </c>
      <c r="G508" s="396">
        <v>2981</v>
      </c>
      <c r="H508" s="397">
        <v>52104</v>
      </c>
      <c r="I508" s="397">
        <v>2150001</v>
      </c>
      <c r="J508" s="397"/>
      <c r="K508" s="397">
        <v>49</v>
      </c>
      <c r="L508" s="396">
        <v>4.63</v>
      </c>
      <c r="M508" s="396">
        <v>1</v>
      </c>
      <c r="N508" s="399">
        <v>100.2</v>
      </c>
      <c r="O508" s="400">
        <v>112.8</v>
      </c>
      <c r="P508" s="400"/>
      <c r="Q508" s="400"/>
      <c r="R508" s="400"/>
      <c r="S508" s="400"/>
      <c r="T508" s="400"/>
      <c r="U508" s="400"/>
      <c r="V508" s="400"/>
      <c r="W508" s="400"/>
      <c r="X508" s="426">
        <v>850</v>
      </c>
      <c r="Y508" s="427">
        <v>780</v>
      </c>
      <c r="Z508" s="427">
        <v>920</v>
      </c>
      <c r="AA508" s="427">
        <v>53</v>
      </c>
      <c r="AB508" s="428">
        <v>0.35</v>
      </c>
      <c r="AC508" s="427">
        <v>1250</v>
      </c>
      <c r="AD508" s="402">
        <v>625</v>
      </c>
      <c r="AE508" s="402">
        <v>525</v>
      </c>
      <c r="AF508" s="402">
        <v>625</v>
      </c>
      <c r="AG508" s="402">
        <v>625</v>
      </c>
      <c r="AH508" s="402">
        <v>53</v>
      </c>
      <c r="AI508" s="459"/>
      <c r="AJ508" s="459"/>
      <c r="AK508" s="460"/>
      <c r="AL508" s="460"/>
      <c r="AM508" s="460"/>
      <c r="AN508" s="460"/>
      <c r="AO508" s="458"/>
      <c r="AP508" s="458"/>
    </row>
    <row r="509" spans="1:42" ht="15">
      <c r="A509" s="394" t="s">
        <v>821</v>
      </c>
      <c r="B509" s="401">
        <v>114.3</v>
      </c>
      <c r="C509" s="424">
        <v>6.88</v>
      </c>
      <c r="D509" s="394" t="s">
        <v>822</v>
      </c>
      <c r="E509" s="421">
        <v>42909</v>
      </c>
      <c r="F509" s="395" t="s">
        <v>283</v>
      </c>
      <c r="G509" s="396">
        <v>2982</v>
      </c>
      <c r="H509" s="397">
        <v>52107</v>
      </c>
      <c r="I509" s="397">
        <v>2150001</v>
      </c>
      <c r="J509" s="397"/>
      <c r="K509" s="397">
        <v>49</v>
      </c>
      <c r="L509" s="396">
        <v>3.69</v>
      </c>
      <c r="M509" s="396">
        <v>1</v>
      </c>
      <c r="N509" s="475">
        <v>96.7</v>
      </c>
      <c r="O509" s="475">
        <v>109.6</v>
      </c>
      <c r="P509" s="400"/>
      <c r="Q509" s="400"/>
      <c r="R509" s="400"/>
      <c r="S509" s="400"/>
      <c r="T509" s="400"/>
      <c r="U509" s="400"/>
      <c r="V509" s="400"/>
      <c r="W509" s="400"/>
      <c r="X509" s="426">
        <v>850</v>
      </c>
      <c r="Y509" s="427">
        <v>780</v>
      </c>
      <c r="Z509" s="427">
        <v>920</v>
      </c>
      <c r="AA509" s="427">
        <v>53</v>
      </c>
      <c r="AB509" s="428">
        <v>0.35</v>
      </c>
      <c r="AC509" s="427">
        <v>1250</v>
      </c>
      <c r="AD509" s="402">
        <v>625</v>
      </c>
      <c r="AE509" s="402">
        <v>525</v>
      </c>
      <c r="AF509" s="402">
        <v>625</v>
      </c>
      <c r="AG509" s="402">
        <v>625</v>
      </c>
      <c r="AH509" s="402">
        <v>53</v>
      </c>
      <c r="AI509" s="459"/>
      <c r="AJ509" s="459"/>
      <c r="AK509" s="460"/>
      <c r="AL509" s="460"/>
      <c r="AM509" s="460"/>
      <c r="AN509" s="460"/>
      <c r="AO509" s="458"/>
      <c r="AP509" s="458"/>
    </row>
    <row r="510" spans="1:42" ht="15">
      <c r="A510" s="394" t="s">
        <v>821</v>
      </c>
      <c r="B510" s="401">
        <v>114.3</v>
      </c>
      <c r="C510" s="424">
        <v>6.88</v>
      </c>
      <c r="D510" s="394" t="s">
        <v>822</v>
      </c>
      <c r="E510" s="421">
        <v>42909</v>
      </c>
      <c r="F510" s="395" t="s">
        <v>283</v>
      </c>
      <c r="G510" s="396">
        <v>2983</v>
      </c>
      <c r="H510" s="397">
        <v>52114</v>
      </c>
      <c r="I510" s="397">
        <v>2150001</v>
      </c>
      <c r="J510" s="397"/>
      <c r="K510" s="397">
        <v>49</v>
      </c>
      <c r="L510" s="396">
        <v>4.63</v>
      </c>
      <c r="M510" s="396">
        <v>1</v>
      </c>
      <c r="N510" s="399">
        <v>99</v>
      </c>
      <c r="O510" s="400">
        <v>112.8</v>
      </c>
      <c r="P510" s="400"/>
      <c r="Q510" s="400"/>
      <c r="R510" s="400"/>
      <c r="S510" s="400"/>
      <c r="T510" s="400"/>
      <c r="U510" s="400"/>
      <c r="V510" s="400"/>
      <c r="W510" s="400"/>
      <c r="X510" s="426">
        <v>850</v>
      </c>
      <c r="Y510" s="427">
        <v>780</v>
      </c>
      <c r="Z510" s="427">
        <v>920</v>
      </c>
      <c r="AA510" s="427">
        <v>53</v>
      </c>
      <c r="AB510" s="428">
        <v>0.35</v>
      </c>
      <c r="AC510" s="427">
        <v>1250</v>
      </c>
      <c r="AD510" s="402">
        <v>625</v>
      </c>
      <c r="AE510" s="402">
        <v>525</v>
      </c>
      <c r="AF510" s="402">
        <v>625</v>
      </c>
      <c r="AG510" s="402">
        <v>625</v>
      </c>
      <c r="AH510" s="402">
        <v>53</v>
      </c>
      <c r="AI510" s="459"/>
      <c r="AJ510" s="459"/>
      <c r="AK510" s="460"/>
      <c r="AL510" s="460"/>
      <c r="AM510" s="460"/>
      <c r="AN510" s="460"/>
      <c r="AO510" s="458"/>
      <c r="AP510" s="458"/>
    </row>
    <row r="511" spans="1:42" ht="15">
      <c r="A511" s="394" t="s">
        <v>821</v>
      </c>
      <c r="B511" s="401">
        <v>114.3</v>
      </c>
      <c r="C511" s="424">
        <v>6.88</v>
      </c>
      <c r="D511" s="394" t="s">
        <v>822</v>
      </c>
      <c r="E511" s="421">
        <v>42909</v>
      </c>
      <c r="F511" s="395" t="s">
        <v>283</v>
      </c>
      <c r="G511" s="396">
        <v>2984</v>
      </c>
      <c r="H511" s="397">
        <v>52115</v>
      </c>
      <c r="I511" s="397">
        <v>2150001</v>
      </c>
      <c r="J511" s="397"/>
      <c r="K511" s="397">
        <v>50</v>
      </c>
      <c r="L511" s="396">
        <v>4.3600000000000003</v>
      </c>
      <c r="M511" s="396">
        <v>7</v>
      </c>
      <c r="N511" s="399">
        <v>99.6</v>
      </c>
      <c r="O511" s="400">
        <v>113.3</v>
      </c>
      <c r="P511" s="400"/>
      <c r="Q511" s="400"/>
      <c r="R511" s="400"/>
      <c r="S511" s="400"/>
      <c r="T511" s="400"/>
      <c r="U511" s="400"/>
      <c r="V511" s="400"/>
      <c r="W511" s="400"/>
      <c r="X511" s="426">
        <v>830</v>
      </c>
      <c r="Y511" s="427">
        <v>750</v>
      </c>
      <c r="Z511" s="427">
        <v>910</v>
      </c>
      <c r="AA511" s="427">
        <v>53</v>
      </c>
      <c r="AB511" s="428">
        <v>0.35</v>
      </c>
      <c r="AC511" s="427">
        <v>1250</v>
      </c>
      <c r="AD511" s="402">
        <v>625</v>
      </c>
      <c r="AE511" s="402">
        <v>525</v>
      </c>
      <c r="AF511" s="402">
        <v>625</v>
      </c>
      <c r="AG511" s="402">
        <v>625</v>
      </c>
      <c r="AH511" s="402">
        <v>53</v>
      </c>
      <c r="AI511" s="459"/>
      <c r="AJ511" s="459"/>
      <c r="AK511" s="460"/>
      <c r="AL511" s="460"/>
      <c r="AM511" s="460"/>
      <c r="AN511" s="460"/>
      <c r="AO511" s="458"/>
      <c r="AP511" s="458"/>
    </row>
    <row r="512" spans="1:42" ht="15">
      <c r="A512" s="394" t="s">
        <v>821</v>
      </c>
      <c r="B512" s="401">
        <v>114.3</v>
      </c>
      <c r="C512" s="424">
        <v>6.88</v>
      </c>
      <c r="D512" s="394" t="s">
        <v>822</v>
      </c>
      <c r="E512" s="421">
        <v>42909</v>
      </c>
      <c r="F512" s="395" t="s">
        <v>283</v>
      </c>
      <c r="G512" s="396">
        <v>2985</v>
      </c>
      <c r="H512" s="397">
        <v>52115</v>
      </c>
      <c r="I512" s="397">
        <v>2150001</v>
      </c>
      <c r="J512" s="397"/>
      <c r="K512" s="397">
        <v>50</v>
      </c>
      <c r="L512" s="396">
        <v>4.3600000000000003</v>
      </c>
      <c r="M512" s="396">
        <v>401</v>
      </c>
      <c r="N512" s="399">
        <v>99.7</v>
      </c>
      <c r="O512" s="400">
        <v>111.3</v>
      </c>
      <c r="P512" s="400"/>
      <c r="Q512" s="400"/>
      <c r="R512" s="400"/>
      <c r="S512" s="400"/>
      <c r="T512" s="400"/>
      <c r="U512" s="400"/>
      <c r="V512" s="400"/>
      <c r="W512" s="400"/>
      <c r="X512" s="426">
        <v>830</v>
      </c>
      <c r="Y512" s="427">
        <v>750</v>
      </c>
      <c r="Z512" s="427">
        <v>910</v>
      </c>
      <c r="AA512" s="427">
        <v>53</v>
      </c>
      <c r="AB512" s="428">
        <v>0.35</v>
      </c>
      <c r="AC512" s="427">
        <v>1250</v>
      </c>
      <c r="AD512" s="402">
        <v>625</v>
      </c>
      <c r="AE512" s="402">
        <v>525</v>
      </c>
      <c r="AF512" s="402">
        <v>625</v>
      </c>
      <c r="AG512" s="402">
        <v>625</v>
      </c>
      <c r="AH512" s="402">
        <v>53</v>
      </c>
      <c r="AI512" s="459"/>
      <c r="AJ512" s="459"/>
      <c r="AK512" s="460"/>
      <c r="AL512" s="460"/>
      <c r="AM512" s="460"/>
      <c r="AN512" s="460"/>
      <c r="AO512" s="458"/>
      <c r="AP512" s="458"/>
    </row>
    <row r="513" spans="1:42" ht="15">
      <c r="A513" s="394" t="s">
        <v>821</v>
      </c>
      <c r="B513" s="401">
        <v>114.3</v>
      </c>
      <c r="C513" s="424">
        <v>6.88</v>
      </c>
      <c r="D513" s="394" t="s">
        <v>822</v>
      </c>
      <c r="E513" s="421">
        <v>42909</v>
      </c>
      <c r="F513" s="395" t="s">
        <v>283</v>
      </c>
      <c r="G513" s="396">
        <v>2986</v>
      </c>
      <c r="H513" s="397">
        <v>52113</v>
      </c>
      <c r="I513" s="397">
        <v>2150001</v>
      </c>
      <c r="J513" s="397"/>
      <c r="K513" s="397">
        <v>50</v>
      </c>
      <c r="L513" s="396">
        <v>3.85</v>
      </c>
      <c r="M513" s="396">
        <v>7</v>
      </c>
      <c r="N513" s="399">
        <v>99.9</v>
      </c>
      <c r="O513" s="400">
        <v>112.9</v>
      </c>
      <c r="P513" s="400"/>
      <c r="Q513" s="400"/>
      <c r="R513" s="400"/>
      <c r="S513" s="400"/>
      <c r="T513" s="400"/>
      <c r="U513" s="400"/>
      <c r="V513" s="400"/>
      <c r="W513" s="400"/>
      <c r="X513" s="426">
        <v>830</v>
      </c>
      <c r="Y513" s="427">
        <v>750</v>
      </c>
      <c r="Z513" s="427">
        <v>910</v>
      </c>
      <c r="AA513" s="427">
        <v>53</v>
      </c>
      <c r="AB513" s="428">
        <v>0.35</v>
      </c>
      <c r="AC513" s="427">
        <v>1250</v>
      </c>
      <c r="AD513" s="402">
        <v>625</v>
      </c>
      <c r="AE513" s="402">
        <v>525</v>
      </c>
      <c r="AF513" s="402">
        <v>625</v>
      </c>
      <c r="AG513" s="402">
        <v>625</v>
      </c>
      <c r="AH513" s="402">
        <v>53</v>
      </c>
      <c r="AI513" s="459"/>
      <c r="AJ513" s="459"/>
      <c r="AK513" s="460"/>
      <c r="AL513" s="460"/>
      <c r="AM513" s="460"/>
      <c r="AN513" s="460"/>
      <c r="AO513" s="458"/>
      <c r="AP513" s="458"/>
    </row>
    <row r="514" spans="1:42" ht="15">
      <c r="A514" s="394" t="s">
        <v>821</v>
      </c>
      <c r="B514" s="401">
        <v>114.3</v>
      </c>
      <c r="C514" s="424">
        <v>6.88</v>
      </c>
      <c r="D514" s="394" t="s">
        <v>822</v>
      </c>
      <c r="E514" s="421">
        <v>42909</v>
      </c>
      <c r="F514" s="395" t="s">
        <v>283</v>
      </c>
      <c r="G514" s="396">
        <v>2987</v>
      </c>
      <c r="H514" s="397">
        <v>60091</v>
      </c>
      <c r="I514" s="397">
        <v>2150001</v>
      </c>
      <c r="J514" s="397"/>
      <c r="K514" s="397">
        <v>50</v>
      </c>
      <c r="L514" s="396">
        <v>3.87</v>
      </c>
      <c r="M514" s="396">
        <v>20</v>
      </c>
      <c r="N514" s="399">
        <v>101.5</v>
      </c>
      <c r="O514" s="400">
        <v>114.9</v>
      </c>
      <c r="P514" s="400"/>
      <c r="Q514" s="400"/>
      <c r="R514" s="400"/>
      <c r="S514" s="400"/>
      <c r="T514" s="400"/>
      <c r="U514" s="400"/>
      <c r="V514" s="400"/>
      <c r="W514" s="400"/>
      <c r="X514" s="426">
        <v>830</v>
      </c>
      <c r="Y514" s="427">
        <v>750</v>
      </c>
      <c r="Z514" s="427">
        <v>910</v>
      </c>
      <c r="AA514" s="427">
        <v>53</v>
      </c>
      <c r="AB514" s="428">
        <v>0.35</v>
      </c>
      <c r="AC514" s="427">
        <v>1250</v>
      </c>
      <c r="AD514" s="402">
        <v>625</v>
      </c>
      <c r="AE514" s="402">
        <v>525</v>
      </c>
      <c r="AF514" s="402">
        <v>625</v>
      </c>
      <c r="AG514" s="402">
        <v>625</v>
      </c>
      <c r="AH514" s="402">
        <v>53</v>
      </c>
      <c r="AI514" s="459"/>
      <c r="AJ514" s="459"/>
      <c r="AK514" s="460"/>
      <c r="AL514" s="460"/>
      <c r="AM514" s="460"/>
      <c r="AN514" s="460"/>
      <c r="AO514" s="458"/>
      <c r="AP514" s="458"/>
    </row>
    <row r="515" spans="1:42" ht="15">
      <c r="A515" s="394" t="s">
        <v>821</v>
      </c>
      <c r="B515" s="401">
        <v>114.3</v>
      </c>
      <c r="C515" s="424">
        <v>6.88</v>
      </c>
      <c r="D515" s="394" t="s">
        <v>822</v>
      </c>
      <c r="E515" s="421">
        <v>42909</v>
      </c>
      <c r="F515" s="395" t="s">
        <v>283</v>
      </c>
      <c r="G515" s="396">
        <v>2988</v>
      </c>
      <c r="H515" s="397">
        <v>60099</v>
      </c>
      <c r="I515" s="397">
        <v>2150001</v>
      </c>
      <c r="J515" s="397"/>
      <c r="K515" s="397">
        <v>51</v>
      </c>
      <c r="L515" s="396">
        <v>3.74</v>
      </c>
      <c r="M515" s="396">
        <v>1</v>
      </c>
      <c r="N515" s="399">
        <v>103.7</v>
      </c>
      <c r="O515" s="400">
        <v>114.3</v>
      </c>
      <c r="P515" s="400"/>
      <c r="Q515" s="400"/>
      <c r="R515" s="400"/>
      <c r="S515" s="400"/>
      <c r="T515" s="400"/>
      <c r="U515" s="400"/>
      <c r="V515" s="400"/>
      <c r="W515" s="400"/>
      <c r="X515" s="426">
        <v>830</v>
      </c>
      <c r="Y515" s="427">
        <v>750</v>
      </c>
      <c r="Z515" s="427">
        <v>910</v>
      </c>
      <c r="AA515" s="427">
        <v>53</v>
      </c>
      <c r="AB515" s="428">
        <v>0.35</v>
      </c>
      <c r="AC515" s="427">
        <v>1250</v>
      </c>
      <c r="AD515" s="402">
        <v>625</v>
      </c>
      <c r="AE515" s="402">
        <v>525</v>
      </c>
      <c r="AF515" s="402">
        <v>625</v>
      </c>
      <c r="AG515" s="402">
        <v>625</v>
      </c>
      <c r="AH515" s="402">
        <v>53</v>
      </c>
      <c r="AI515" s="459"/>
      <c r="AJ515" s="459"/>
      <c r="AK515" s="460"/>
      <c r="AL515" s="460"/>
      <c r="AM515" s="460"/>
      <c r="AN515" s="460"/>
      <c r="AO515" s="458"/>
      <c r="AP515" s="458"/>
    </row>
    <row r="516" spans="1:42" ht="15">
      <c r="A516" s="394" t="s">
        <v>821</v>
      </c>
      <c r="B516" s="401">
        <v>114.3</v>
      </c>
      <c r="C516" s="424">
        <v>6.88</v>
      </c>
      <c r="D516" s="394" t="s">
        <v>822</v>
      </c>
      <c r="E516" s="421">
        <v>42909</v>
      </c>
      <c r="F516" s="395" t="s">
        <v>283</v>
      </c>
      <c r="G516" s="396">
        <v>2989</v>
      </c>
      <c r="H516" s="397">
        <v>52113</v>
      </c>
      <c r="I516" s="397">
        <v>2150001</v>
      </c>
      <c r="J516" s="397"/>
      <c r="K516" s="397">
        <v>50</v>
      </c>
      <c r="L516" s="396">
        <v>3.85</v>
      </c>
      <c r="M516" s="396">
        <v>281</v>
      </c>
      <c r="N516" s="399">
        <v>97.6</v>
      </c>
      <c r="O516" s="400">
        <v>110.4</v>
      </c>
      <c r="P516" s="400"/>
      <c r="Q516" s="400"/>
      <c r="R516" s="400"/>
      <c r="S516" s="400"/>
      <c r="T516" s="400"/>
      <c r="U516" s="400"/>
      <c r="V516" s="400"/>
      <c r="W516" s="400"/>
      <c r="X516" s="426">
        <v>830</v>
      </c>
      <c r="Y516" s="427">
        <v>750</v>
      </c>
      <c r="Z516" s="427">
        <v>910</v>
      </c>
      <c r="AA516" s="427">
        <v>53</v>
      </c>
      <c r="AB516" s="428">
        <v>0.35</v>
      </c>
      <c r="AC516" s="427">
        <v>1250</v>
      </c>
      <c r="AD516" s="402">
        <v>625</v>
      </c>
      <c r="AE516" s="402">
        <v>525</v>
      </c>
      <c r="AF516" s="402">
        <v>625</v>
      </c>
      <c r="AG516" s="402">
        <v>625</v>
      </c>
      <c r="AH516" s="402">
        <v>53</v>
      </c>
      <c r="AI516" s="459"/>
      <c r="AJ516" s="459"/>
      <c r="AK516" s="460"/>
      <c r="AL516" s="460"/>
      <c r="AM516" s="460"/>
      <c r="AN516" s="460"/>
      <c r="AO516" s="458"/>
      <c r="AP516" s="458"/>
    </row>
    <row r="517" spans="1:42" ht="15">
      <c r="A517" s="394" t="s">
        <v>821</v>
      </c>
      <c r="B517" s="401">
        <v>114.3</v>
      </c>
      <c r="C517" s="424">
        <v>6.88</v>
      </c>
      <c r="D517" s="394" t="s">
        <v>822</v>
      </c>
      <c r="E517" s="421">
        <v>42909</v>
      </c>
      <c r="F517" s="395" t="s">
        <v>847</v>
      </c>
      <c r="G517" s="396">
        <v>2990</v>
      </c>
      <c r="H517" s="397">
        <v>12872</v>
      </c>
      <c r="I517" s="397">
        <v>2135706</v>
      </c>
      <c r="J517" s="397"/>
      <c r="K517" s="397">
        <v>43</v>
      </c>
      <c r="L517" s="396">
        <v>4.58</v>
      </c>
      <c r="M517" s="396">
        <v>832</v>
      </c>
      <c r="N517" s="399">
        <v>98.8</v>
      </c>
      <c r="O517" s="400">
        <v>113</v>
      </c>
      <c r="P517" s="400"/>
      <c r="Q517" s="400"/>
      <c r="R517" s="400"/>
      <c r="S517" s="400"/>
      <c r="T517" s="400"/>
      <c r="U517" s="400"/>
      <c r="V517" s="400"/>
      <c r="W517" s="400"/>
      <c r="X517" s="426">
        <v>850</v>
      </c>
      <c r="Y517" s="427">
        <v>750</v>
      </c>
      <c r="Z517" s="427">
        <v>910</v>
      </c>
      <c r="AA517" s="427">
        <v>53</v>
      </c>
      <c r="AB517" s="428">
        <v>0.35</v>
      </c>
      <c r="AC517" s="427">
        <v>1250</v>
      </c>
      <c r="AD517" s="402">
        <v>600</v>
      </c>
      <c r="AE517" s="402">
        <v>500</v>
      </c>
      <c r="AF517" s="402">
        <v>600</v>
      </c>
      <c r="AG517" s="402">
        <v>600</v>
      </c>
      <c r="AH517" s="402">
        <v>53</v>
      </c>
      <c r="AI517" s="459"/>
      <c r="AJ517" s="459"/>
      <c r="AK517" s="460"/>
      <c r="AL517" s="460"/>
      <c r="AM517" s="460"/>
      <c r="AN517" s="460"/>
      <c r="AO517" s="458"/>
      <c r="AP517" s="458"/>
    </row>
    <row r="518" spans="1:42" ht="15">
      <c r="A518" s="394" t="s">
        <v>821</v>
      </c>
      <c r="B518" s="401">
        <v>114.3</v>
      </c>
      <c r="C518" s="424">
        <v>6.88</v>
      </c>
      <c r="D518" s="394" t="s">
        <v>822</v>
      </c>
      <c r="E518" s="421">
        <v>42909</v>
      </c>
      <c r="F518" s="395" t="s">
        <v>847</v>
      </c>
      <c r="G518" s="396">
        <v>2991</v>
      </c>
      <c r="H518" s="397">
        <v>12875</v>
      </c>
      <c r="I518" s="397">
        <v>2135706</v>
      </c>
      <c r="J518" s="397"/>
      <c r="K518" s="397">
        <v>43</v>
      </c>
      <c r="L518" s="396">
        <v>5.15</v>
      </c>
      <c r="M518" s="396">
        <v>498</v>
      </c>
      <c r="N518" s="399">
        <v>98</v>
      </c>
      <c r="O518" s="400">
        <v>111.7</v>
      </c>
      <c r="P518" s="400"/>
      <c r="Q518" s="400"/>
      <c r="R518" s="400"/>
      <c r="S518" s="400"/>
      <c r="T518" s="400"/>
      <c r="U518" s="400"/>
      <c r="V518" s="400"/>
      <c r="W518" s="400"/>
      <c r="X518" s="426">
        <v>850</v>
      </c>
      <c r="Y518" s="427">
        <v>750</v>
      </c>
      <c r="Z518" s="427">
        <v>910</v>
      </c>
      <c r="AA518" s="427">
        <v>53</v>
      </c>
      <c r="AB518" s="428">
        <v>0.35</v>
      </c>
      <c r="AC518" s="427">
        <v>1250</v>
      </c>
      <c r="AD518" s="402">
        <v>600</v>
      </c>
      <c r="AE518" s="402">
        <v>500</v>
      </c>
      <c r="AF518" s="402">
        <v>600</v>
      </c>
      <c r="AG518" s="402">
        <v>600</v>
      </c>
      <c r="AH518" s="402">
        <v>53</v>
      </c>
      <c r="AI518" s="459"/>
      <c r="AJ518" s="459"/>
      <c r="AK518" s="460"/>
      <c r="AL518" s="460"/>
      <c r="AM518" s="460"/>
      <c r="AN518" s="460"/>
      <c r="AO518" s="458"/>
      <c r="AP518" s="458"/>
    </row>
    <row r="519" spans="1:42" ht="15">
      <c r="A519" s="394" t="s">
        <v>821</v>
      </c>
      <c r="B519" s="401">
        <v>114.3</v>
      </c>
      <c r="C519" s="424">
        <v>6.88</v>
      </c>
      <c r="D519" s="394" t="s">
        <v>822</v>
      </c>
      <c r="E519" s="421">
        <v>42909</v>
      </c>
      <c r="F519" s="395" t="s">
        <v>847</v>
      </c>
      <c r="G519" s="396">
        <v>2992</v>
      </c>
      <c r="H519" s="397">
        <v>12871</v>
      </c>
      <c r="I519" s="397">
        <v>2098102</v>
      </c>
      <c r="J519" s="397"/>
      <c r="K519" s="397">
        <v>45</v>
      </c>
      <c r="L519" s="396">
        <v>4.8899999999999997</v>
      </c>
      <c r="M519" s="396">
        <v>994</v>
      </c>
      <c r="N519" s="399">
        <v>100.3</v>
      </c>
      <c r="O519" s="400">
        <v>112.3</v>
      </c>
      <c r="P519" s="400"/>
      <c r="Q519" s="400"/>
      <c r="R519" s="400"/>
      <c r="S519" s="400"/>
      <c r="T519" s="400"/>
      <c r="U519" s="400"/>
      <c r="V519" s="400"/>
      <c r="W519" s="400"/>
      <c r="X519" s="426">
        <v>850</v>
      </c>
      <c r="Y519" s="427">
        <v>750</v>
      </c>
      <c r="Z519" s="427">
        <v>910</v>
      </c>
      <c r="AA519" s="427">
        <v>53</v>
      </c>
      <c r="AB519" s="428">
        <v>0.35</v>
      </c>
      <c r="AC519" s="427">
        <v>1250</v>
      </c>
      <c r="AD519" s="402">
        <v>600</v>
      </c>
      <c r="AE519" s="402">
        <v>500</v>
      </c>
      <c r="AF519" s="402">
        <v>600</v>
      </c>
      <c r="AG519" s="402">
        <v>600</v>
      </c>
      <c r="AH519" s="402">
        <v>53</v>
      </c>
      <c r="AI519" s="459"/>
      <c r="AJ519" s="459"/>
      <c r="AK519" s="460"/>
      <c r="AL519" s="460"/>
      <c r="AM519" s="460"/>
      <c r="AN519" s="460"/>
      <c r="AO519" s="458"/>
      <c r="AP519" s="458"/>
    </row>
    <row r="520" spans="1:42" ht="15">
      <c r="A520" s="394" t="s">
        <v>821</v>
      </c>
      <c r="B520" s="401">
        <v>114.3</v>
      </c>
      <c r="C520" s="424">
        <v>6.88</v>
      </c>
      <c r="D520" s="394" t="s">
        <v>822</v>
      </c>
      <c r="E520" s="421">
        <v>42909</v>
      </c>
      <c r="F520" s="395" t="s">
        <v>847</v>
      </c>
      <c r="G520" s="396">
        <v>2993</v>
      </c>
      <c r="H520" s="397">
        <v>12876</v>
      </c>
      <c r="I520" s="397">
        <v>2135706</v>
      </c>
      <c r="J520" s="397"/>
      <c r="K520" s="397">
        <v>43</v>
      </c>
      <c r="L520" s="396">
        <v>7.1</v>
      </c>
      <c r="M520" s="396">
        <v>551</v>
      </c>
      <c r="N520" s="399">
        <v>99</v>
      </c>
      <c r="O520" s="400">
        <v>110.2</v>
      </c>
      <c r="P520" s="400"/>
      <c r="Q520" s="400"/>
      <c r="R520" s="400"/>
      <c r="S520" s="400"/>
      <c r="T520" s="400"/>
      <c r="U520" s="400"/>
      <c r="V520" s="400"/>
      <c r="W520" s="400"/>
      <c r="X520" s="426">
        <v>850</v>
      </c>
      <c r="Y520" s="427">
        <v>750</v>
      </c>
      <c r="Z520" s="427">
        <v>910</v>
      </c>
      <c r="AA520" s="427">
        <v>53</v>
      </c>
      <c r="AB520" s="428">
        <v>0.35</v>
      </c>
      <c r="AC520" s="427">
        <v>1250</v>
      </c>
      <c r="AD520" s="402">
        <v>600</v>
      </c>
      <c r="AE520" s="402">
        <v>500</v>
      </c>
      <c r="AF520" s="402">
        <v>600</v>
      </c>
      <c r="AG520" s="402">
        <v>600</v>
      </c>
      <c r="AH520" s="402">
        <v>53</v>
      </c>
      <c r="AI520" s="459"/>
      <c r="AJ520" s="459"/>
      <c r="AK520" s="460"/>
      <c r="AL520" s="460"/>
      <c r="AM520" s="460"/>
      <c r="AN520" s="460"/>
      <c r="AO520" s="458"/>
      <c r="AP520" s="458"/>
    </row>
    <row r="521" spans="1:42" ht="15">
      <c r="A521" s="394" t="s">
        <v>821</v>
      </c>
      <c r="B521" s="401">
        <v>114.3</v>
      </c>
      <c r="C521" s="424">
        <v>6.88</v>
      </c>
      <c r="D521" s="394" t="s">
        <v>822</v>
      </c>
      <c r="E521" s="421">
        <v>42909</v>
      </c>
      <c r="F521" s="395" t="s">
        <v>847</v>
      </c>
      <c r="G521" s="396">
        <v>2994</v>
      </c>
      <c r="H521" s="397">
        <v>12877</v>
      </c>
      <c r="I521" s="397">
        <v>2135706</v>
      </c>
      <c r="J521" s="397"/>
      <c r="K521" s="397">
        <v>44</v>
      </c>
      <c r="L521" s="396">
        <v>4.8899999999999997</v>
      </c>
      <c r="M521" s="396">
        <v>913</v>
      </c>
      <c r="N521" s="399">
        <v>99.4</v>
      </c>
      <c r="O521" s="400">
        <v>110.3</v>
      </c>
      <c r="P521" s="400"/>
      <c r="Q521" s="400"/>
      <c r="R521" s="400"/>
      <c r="S521" s="400"/>
      <c r="T521" s="400"/>
      <c r="U521" s="400"/>
      <c r="V521" s="400"/>
      <c r="W521" s="400"/>
      <c r="X521" s="426">
        <v>850</v>
      </c>
      <c r="Y521" s="427">
        <v>750</v>
      </c>
      <c r="Z521" s="427">
        <v>910</v>
      </c>
      <c r="AA521" s="427">
        <v>53</v>
      </c>
      <c r="AB521" s="428">
        <v>0.35</v>
      </c>
      <c r="AC521" s="427">
        <v>1250</v>
      </c>
      <c r="AD521" s="402">
        <v>600</v>
      </c>
      <c r="AE521" s="402">
        <v>500</v>
      </c>
      <c r="AF521" s="402">
        <v>600</v>
      </c>
      <c r="AG521" s="402">
        <v>600</v>
      </c>
      <c r="AH521" s="402">
        <v>53</v>
      </c>
      <c r="AI521" s="459"/>
      <c r="AJ521" s="459"/>
      <c r="AK521" s="460"/>
      <c r="AL521" s="460"/>
      <c r="AM521" s="460"/>
      <c r="AN521" s="460"/>
      <c r="AO521" s="458"/>
      <c r="AP521" s="458"/>
    </row>
    <row r="522" spans="1:42" ht="15">
      <c r="A522" s="394" t="s">
        <v>821</v>
      </c>
      <c r="B522" s="401">
        <v>114.3</v>
      </c>
      <c r="C522" s="424">
        <v>6.88</v>
      </c>
      <c r="D522" s="394" t="s">
        <v>822</v>
      </c>
      <c r="E522" s="421">
        <v>42910</v>
      </c>
      <c r="F522" s="395" t="s">
        <v>847</v>
      </c>
      <c r="G522" s="396">
        <v>2995</v>
      </c>
      <c r="H522" s="397">
        <v>12878</v>
      </c>
      <c r="I522" s="397">
        <v>2135706</v>
      </c>
      <c r="J522" s="397"/>
      <c r="K522" s="397">
        <v>44</v>
      </c>
      <c r="L522" s="398">
        <v>5</v>
      </c>
      <c r="M522" s="396">
        <v>622</v>
      </c>
      <c r="N522" s="399">
        <v>97.2</v>
      </c>
      <c r="O522" s="400">
        <v>109.8</v>
      </c>
      <c r="P522" s="400"/>
      <c r="Q522" s="400"/>
      <c r="R522" s="400"/>
      <c r="S522" s="400"/>
      <c r="T522" s="400"/>
      <c r="U522" s="400"/>
      <c r="V522" s="400"/>
      <c r="W522" s="400"/>
      <c r="X522" s="426">
        <v>850</v>
      </c>
      <c r="Y522" s="427">
        <v>750</v>
      </c>
      <c r="Z522" s="427">
        <v>910</v>
      </c>
      <c r="AA522" s="427">
        <v>53</v>
      </c>
      <c r="AB522" s="428">
        <v>0.35</v>
      </c>
      <c r="AC522" s="427">
        <v>1250</v>
      </c>
      <c r="AD522" s="402">
        <v>600</v>
      </c>
      <c r="AE522" s="402">
        <v>500</v>
      </c>
      <c r="AF522" s="402">
        <v>600</v>
      </c>
      <c r="AG522" s="402">
        <v>600</v>
      </c>
      <c r="AH522" s="402">
        <v>53</v>
      </c>
      <c r="AI522" s="459"/>
      <c r="AJ522" s="459"/>
      <c r="AK522" s="460"/>
      <c r="AL522" s="460"/>
      <c r="AM522" s="460"/>
      <c r="AN522" s="460"/>
      <c r="AO522" s="458"/>
      <c r="AP522" s="458"/>
    </row>
    <row r="523" spans="1:42" ht="15">
      <c r="A523" s="394" t="s">
        <v>821</v>
      </c>
      <c r="B523" s="401">
        <v>114.3</v>
      </c>
      <c r="C523" s="424">
        <v>6.88</v>
      </c>
      <c r="D523" s="394" t="s">
        <v>822</v>
      </c>
      <c r="E523" s="421">
        <v>42910</v>
      </c>
      <c r="F523" s="395" t="s">
        <v>847</v>
      </c>
      <c r="G523" s="396">
        <v>2996</v>
      </c>
      <c r="H523" s="397">
        <v>40327</v>
      </c>
      <c r="I523" s="397">
        <v>2098102</v>
      </c>
      <c r="J523" s="397"/>
      <c r="K523" s="397">
        <v>43</v>
      </c>
      <c r="L523" s="398">
        <v>5.2</v>
      </c>
      <c r="M523" s="396">
        <v>1</v>
      </c>
      <c r="N523" s="399">
        <v>100.5</v>
      </c>
      <c r="O523" s="400">
        <v>112.5</v>
      </c>
      <c r="P523" s="400"/>
      <c r="Q523" s="400"/>
      <c r="R523" s="400"/>
      <c r="S523" s="400"/>
      <c r="T523" s="400"/>
      <c r="U523" s="400"/>
      <c r="V523" s="400"/>
      <c r="W523" s="400"/>
      <c r="X523" s="426">
        <v>850</v>
      </c>
      <c r="Y523" s="427">
        <v>750</v>
      </c>
      <c r="Z523" s="427">
        <v>910</v>
      </c>
      <c r="AA523" s="427">
        <v>53</v>
      </c>
      <c r="AB523" s="428">
        <v>0.35</v>
      </c>
      <c r="AC523" s="427">
        <v>1250</v>
      </c>
      <c r="AD523" s="402">
        <v>600</v>
      </c>
      <c r="AE523" s="402">
        <v>500</v>
      </c>
      <c r="AF523" s="402">
        <v>600</v>
      </c>
      <c r="AG523" s="402">
        <v>600</v>
      </c>
      <c r="AH523" s="402">
        <v>53</v>
      </c>
      <c r="AI523" s="459"/>
      <c r="AJ523" s="459"/>
      <c r="AK523" s="460"/>
      <c r="AL523" s="460"/>
      <c r="AM523" s="460"/>
      <c r="AN523" s="460"/>
      <c r="AO523" s="458"/>
      <c r="AP523" s="458"/>
    </row>
    <row r="524" spans="1:42" ht="15">
      <c r="A524" s="394" t="s">
        <v>821</v>
      </c>
      <c r="B524" s="401">
        <v>114.3</v>
      </c>
      <c r="C524" s="424">
        <v>6.88</v>
      </c>
      <c r="D524" s="394" t="s">
        <v>822</v>
      </c>
      <c r="E524" s="421">
        <v>42935</v>
      </c>
      <c r="F524" s="395" t="s">
        <v>368</v>
      </c>
      <c r="G524" s="396">
        <v>3169</v>
      </c>
      <c r="H524" s="397">
        <v>52169</v>
      </c>
      <c r="I524" s="397">
        <v>2193702</v>
      </c>
      <c r="J524" s="397"/>
      <c r="K524" s="397">
        <v>53</v>
      </c>
      <c r="L524" s="396">
        <v>4.1100000000000003</v>
      </c>
      <c r="M524" s="396">
        <v>12</v>
      </c>
      <c r="N524" s="399">
        <v>99.6</v>
      </c>
      <c r="O524" s="400">
        <v>113.8</v>
      </c>
      <c r="P524" s="400"/>
      <c r="Q524" s="400"/>
      <c r="R524" s="400"/>
      <c r="S524" s="400"/>
      <c r="T524" s="400"/>
      <c r="U524" s="400"/>
      <c r="V524" s="400"/>
      <c r="W524" s="400"/>
      <c r="X524" s="426">
        <v>850</v>
      </c>
      <c r="Y524" s="427">
        <v>750</v>
      </c>
      <c r="Z524" s="427">
        <v>930</v>
      </c>
      <c r="AA524" s="427">
        <v>53</v>
      </c>
      <c r="AB524" s="428">
        <v>0.35</v>
      </c>
      <c r="AC524" s="427">
        <v>1150</v>
      </c>
      <c r="AD524" s="402">
        <v>645</v>
      </c>
      <c r="AE524" s="402">
        <v>550</v>
      </c>
      <c r="AF524" s="402">
        <v>645</v>
      </c>
      <c r="AG524" s="402">
        <v>645</v>
      </c>
      <c r="AH524" s="402">
        <v>53</v>
      </c>
      <c r="AI524" s="459"/>
      <c r="AJ524" s="459"/>
      <c r="AK524" s="460"/>
      <c r="AL524" s="460"/>
      <c r="AM524" s="460"/>
      <c r="AN524" s="460"/>
      <c r="AO524" s="458"/>
      <c r="AP524" s="458"/>
    </row>
    <row r="525" spans="1:42" ht="15">
      <c r="A525" s="394" t="s">
        <v>821</v>
      </c>
      <c r="B525" s="401">
        <v>114.3</v>
      </c>
      <c r="C525" s="424">
        <v>6.88</v>
      </c>
      <c r="D525" s="394" t="s">
        <v>822</v>
      </c>
      <c r="E525" s="421">
        <v>42937</v>
      </c>
      <c r="F525" s="395" t="s">
        <v>368</v>
      </c>
      <c r="G525" s="396">
        <v>3171</v>
      </c>
      <c r="H525" s="397">
        <v>52169</v>
      </c>
      <c r="I525" s="397">
        <v>2193702</v>
      </c>
      <c r="J525" s="397"/>
      <c r="K525" s="397">
        <v>53</v>
      </c>
      <c r="L525" s="396">
        <v>4.1100000000000003</v>
      </c>
      <c r="M525" s="396">
        <v>279</v>
      </c>
      <c r="N525" s="399">
        <v>103.4</v>
      </c>
      <c r="O525" s="400">
        <v>115.4</v>
      </c>
      <c r="P525" s="400"/>
      <c r="Q525" s="400"/>
      <c r="R525" s="400"/>
      <c r="S525" s="400"/>
      <c r="T525" s="400"/>
      <c r="U525" s="400"/>
      <c r="V525" s="400"/>
      <c r="W525" s="400"/>
      <c r="X525" s="426">
        <v>850</v>
      </c>
      <c r="Y525" s="427">
        <v>750</v>
      </c>
      <c r="Z525" s="427">
        <v>930</v>
      </c>
      <c r="AA525" s="427">
        <v>53</v>
      </c>
      <c r="AB525" s="428">
        <v>0.35</v>
      </c>
      <c r="AC525" s="427">
        <v>1150</v>
      </c>
      <c r="AD525" s="402">
        <v>645</v>
      </c>
      <c r="AE525" s="402">
        <v>550</v>
      </c>
      <c r="AF525" s="402">
        <v>645</v>
      </c>
      <c r="AG525" s="402">
        <v>645</v>
      </c>
      <c r="AH525" s="402">
        <v>53</v>
      </c>
      <c r="AI525" s="459"/>
      <c r="AJ525" s="459"/>
      <c r="AK525" s="460"/>
      <c r="AL525" s="460"/>
      <c r="AM525" s="460"/>
      <c r="AN525" s="460"/>
      <c r="AO525" s="458"/>
      <c r="AP525" s="458"/>
    </row>
    <row r="526" spans="1:42" ht="15">
      <c r="A526" s="394" t="s">
        <v>821</v>
      </c>
      <c r="B526" s="401">
        <v>114.3</v>
      </c>
      <c r="C526" s="424">
        <v>6.88</v>
      </c>
      <c r="D526" s="394" t="s">
        <v>822</v>
      </c>
      <c r="E526" s="421">
        <v>42937</v>
      </c>
      <c r="F526" s="395" t="s">
        <v>368</v>
      </c>
      <c r="G526" s="396">
        <v>3172</v>
      </c>
      <c r="H526" s="397">
        <v>52172</v>
      </c>
      <c r="I526" s="397">
        <v>2193702</v>
      </c>
      <c r="J526" s="397"/>
      <c r="K526" s="397">
        <v>50</v>
      </c>
      <c r="L526" s="396">
        <v>6.22</v>
      </c>
      <c r="M526" s="396">
        <v>5</v>
      </c>
      <c r="N526" s="399">
        <v>96.3</v>
      </c>
      <c r="O526" s="400">
        <v>107.8</v>
      </c>
      <c r="P526" s="400">
        <v>106.5</v>
      </c>
      <c r="Q526" s="400">
        <v>118.8</v>
      </c>
      <c r="R526" s="400">
        <v>102.5</v>
      </c>
      <c r="S526" s="400">
        <v>114.8</v>
      </c>
      <c r="T526" s="400">
        <v>103.7</v>
      </c>
      <c r="U526" s="400">
        <v>116.5</v>
      </c>
      <c r="V526" s="400">
        <v>107.6</v>
      </c>
      <c r="W526" s="400">
        <v>119.6</v>
      </c>
      <c r="X526" s="426">
        <v>850</v>
      </c>
      <c r="Y526" s="427">
        <v>750</v>
      </c>
      <c r="Z526" s="427">
        <v>930</v>
      </c>
      <c r="AA526" s="427">
        <v>53</v>
      </c>
      <c r="AB526" s="428">
        <v>0.35</v>
      </c>
      <c r="AC526" s="427">
        <v>1150</v>
      </c>
      <c r="AD526" s="402">
        <v>645</v>
      </c>
      <c r="AE526" s="402">
        <v>550</v>
      </c>
      <c r="AF526" s="402">
        <v>645</v>
      </c>
      <c r="AG526" s="402">
        <v>645</v>
      </c>
      <c r="AH526" s="402">
        <v>53</v>
      </c>
      <c r="AI526" s="459"/>
      <c r="AJ526" s="459"/>
      <c r="AK526" s="460"/>
      <c r="AL526" s="460"/>
      <c r="AM526" s="460"/>
      <c r="AN526" s="460"/>
      <c r="AO526" s="458"/>
      <c r="AP526" s="458"/>
    </row>
    <row r="527" spans="1:42" ht="15">
      <c r="A527" s="394" t="s">
        <v>821</v>
      </c>
      <c r="B527" s="401">
        <v>114.3</v>
      </c>
      <c r="C527" s="424">
        <v>6.88</v>
      </c>
      <c r="D527" s="394" t="s">
        <v>822</v>
      </c>
      <c r="E527" s="421">
        <v>42937</v>
      </c>
      <c r="F527" s="395" t="s">
        <v>368</v>
      </c>
      <c r="G527" s="396">
        <v>3172</v>
      </c>
      <c r="H527" s="397">
        <v>52172</v>
      </c>
      <c r="I527" s="397">
        <v>2193702</v>
      </c>
      <c r="J527" s="397"/>
      <c r="K527" s="397">
        <v>50</v>
      </c>
      <c r="L527" s="396">
        <v>6.22</v>
      </c>
      <c r="M527" s="396">
        <v>53</v>
      </c>
      <c r="N527" s="399">
        <v>106.3</v>
      </c>
      <c r="O527" s="400">
        <v>116.7</v>
      </c>
      <c r="P527" s="400">
        <v>104.8</v>
      </c>
      <c r="Q527" s="400">
        <v>116.7</v>
      </c>
      <c r="R527" s="400">
        <v>105.7</v>
      </c>
      <c r="S527" s="400">
        <v>117.8</v>
      </c>
      <c r="T527" s="400">
        <v>103.3</v>
      </c>
      <c r="U527" s="400">
        <v>117</v>
      </c>
      <c r="V527" s="400">
        <v>105.5</v>
      </c>
      <c r="W527" s="400">
        <v>118.8</v>
      </c>
      <c r="X527" s="426">
        <v>850</v>
      </c>
      <c r="Y527" s="427">
        <v>750</v>
      </c>
      <c r="Z527" s="427">
        <v>930</v>
      </c>
      <c r="AA527" s="427">
        <v>53</v>
      </c>
      <c r="AB527" s="428">
        <v>0.35</v>
      </c>
      <c r="AC527" s="427">
        <v>1150</v>
      </c>
      <c r="AD527" s="402">
        <v>645</v>
      </c>
      <c r="AE527" s="402">
        <v>550</v>
      </c>
      <c r="AF527" s="402">
        <v>645</v>
      </c>
      <c r="AG527" s="402">
        <v>645</v>
      </c>
      <c r="AH527" s="402">
        <v>53</v>
      </c>
      <c r="AI527" s="459"/>
      <c r="AJ527" s="459"/>
      <c r="AK527" s="460"/>
      <c r="AL527" s="460"/>
      <c r="AM527" s="460"/>
      <c r="AN527" s="460"/>
      <c r="AO527" s="458"/>
      <c r="AP527" s="458"/>
    </row>
    <row r="528" spans="1:42" ht="15">
      <c r="A528" s="394" t="s">
        <v>821</v>
      </c>
      <c r="B528" s="401">
        <v>114.3</v>
      </c>
      <c r="C528" s="424">
        <v>6.88</v>
      </c>
      <c r="D528" s="394" t="s">
        <v>822</v>
      </c>
      <c r="E528" s="421">
        <v>42937</v>
      </c>
      <c r="F528" s="395" t="s">
        <v>368</v>
      </c>
      <c r="G528" s="396">
        <v>3173</v>
      </c>
      <c r="H528" s="397">
        <v>52151</v>
      </c>
      <c r="I528" s="397">
        <v>2193702</v>
      </c>
      <c r="J528" s="397"/>
      <c r="K528" s="397">
        <v>51</v>
      </c>
      <c r="L528" s="396">
        <v>3.64</v>
      </c>
      <c r="M528" s="396">
        <v>10</v>
      </c>
      <c r="N528" s="399">
        <v>101.9</v>
      </c>
      <c r="O528" s="400">
        <v>115.7</v>
      </c>
      <c r="P528" s="400"/>
      <c r="Q528" s="400"/>
      <c r="R528" s="400"/>
      <c r="S528" s="400"/>
      <c r="T528" s="400"/>
      <c r="U528" s="400"/>
      <c r="V528" s="400"/>
      <c r="W528" s="400"/>
      <c r="X528" s="426">
        <v>850</v>
      </c>
      <c r="Y528" s="427">
        <v>750</v>
      </c>
      <c r="Z528" s="427">
        <v>930</v>
      </c>
      <c r="AA528" s="427">
        <v>53</v>
      </c>
      <c r="AB528" s="428">
        <v>0.35</v>
      </c>
      <c r="AC528" s="427">
        <v>1150</v>
      </c>
      <c r="AD528" s="402">
        <v>645</v>
      </c>
      <c r="AE528" s="402">
        <v>550</v>
      </c>
      <c r="AF528" s="402">
        <v>645</v>
      </c>
      <c r="AG528" s="402">
        <v>645</v>
      </c>
      <c r="AH528" s="402">
        <v>53</v>
      </c>
      <c r="AI528" s="459"/>
      <c r="AJ528" s="459"/>
      <c r="AK528" s="460"/>
      <c r="AL528" s="460"/>
      <c r="AM528" s="460"/>
      <c r="AN528" s="460"/>
      <c r="AO528" s="458"/>
      <c r="AP528" s="458"/>
    </row>
    <row r="529" spans="1:42" ht="15">
      <c r="A529" s="394" t="s">
        <v>821</v>
      </c>
      <c r="B529" s="401">
        <v>114.3</v>
      </c>
      <c r="C529" s="424">
        <v>6.88</v>
      </c>
      <c r="D529" s="394" t="s">
        <v>822</v>
      </c>
      <c r="E529" s="421">
        <v>42937</v>
      </c>
      <c r="F529" s="395" t="s">
        <v>368</v>
      </c>
      <c r="G529" s="396">
        <v>3174</v>
      </c>
      <c r="H529" s="397">
        <v>52151</v>
      </c>
      <c r="I529" s="397">
        <v>2193702</v>
      </c>
      <c r="J529" s="397"/>
      <c r="K529" s="397">
        <v>51</v>
      </c>
      <c r="L529" s="396">
        <v>3.64</v>
      </c>
      <c r="M529" s="396">
        <v>26</v>
      </c>
      <c r="N529" s="399">
        <v>106.7</v>
      </c>
      <c r="O529" s="400">
        <v>117.3</v>
      </c>
      <c r="P529" s="400"/>
      <c r="Q529" s="400"/>
      <c r="R529" s="400"/>
      <c r="S529" s="400"/>
      <c r="T529" s="400"/>
      <c r="U529" s="400"/>
      <c r="V529" s="400"/>
      <c r="W529" s="400"/>
      <c r="X529" s="426">
        <v>850</v>
      </c>
      <c r="Y529" s="427">
        <v>750</v>
      </c>
      <c r="Z529" s="427">
        <v>930</v>
      </c>
      <c r="AA529" s="427">
        <v>53</v>
      </c>
      <c r="AB529" s="428">
        <v>0.35</v>
      </c>
      <c r="AC529" s="427">
        <v>1150</v>
      </c>
      <c r="AD529" s="402">
        <v>645</v>
      </c>
      <c r="AE529" s="402">
        <v>550</v>
      </c>
      <c r="AF529" s="402">
        <v>645</v>
      </c>
      <c r="AG529" s="402">
        <v>645</v>
      </c>
      <c r="AH529" s="402">
        <v>53</v>
      </c>
      <c r="AI529" s="459"/>
      <c r="AJ529" s="459"/>
      <c r="AK529" s="460"/>
      <c r="AL529" s="460"/>
      <c r="AM529" s="460"/>
      <c r="AN529" s="460"/>
      <c r="AO529" s="458"/>
      <c r="AP529" s="458"/>
    </row>
    <row r="530" spans="1:42" ht="15">
      <c r="A530" s="394" t="s">
        <v>821</v>
      </c>
      <c r="B530" s="401">
        <v>114.3</v>
      </c>
      <c r="C530" s="424">
        <v>6.88</v>
      </c>
      <c r="D530" s="394" t="s">
        <v>822</v>
      </c>
      <c r="E530" s="421">
        <v>42937</v>
      </c>
      <c r="F530" s="395" t="s">
        <v>368</v>
      </c>
      <c r="G530" s="396">
        <v>3175</v>
      </c>
      <c r="H530" s="397">
        <v>52157</v>
      </c>
      <c r="I530" s="397">
        <v>2193702</v>
      </c>
      <c r="J530" s="397"/>
      <c r="K530" s="397">
        <v>51</v>
      </c>
      <c r="L530" s="396">
        <v>4.71</v>
      </c>
      <c r="M530" s="396">
        <v>19</v>
      </c>
      <c r="N530" s="399">
        <v>103.9</v>
      </c>
      <c r="O530" s="400">
        <v>115.2</v>
      </c>
      <c r="P530" s="400"/>
      <c r="Q530" s="400"/>
      <c r="R530" s="400"/>
      <c r="S530" s="400"/>
      <c r="T530" s="400"/>
      <c r="U530" s="400"/>
      <c r="V530" s="400"/>
      <c r="W530" s="400"/>
      <c r="X530" s="426">
        <v>850</v>
      </c>
      <c r="Y530" s="427">
        <v>750</v>
      </c>
      <c r="Z530" s="427">
        <v>930</v>
      </c>
      <c r="AA530" s="427">
        <v>53</v>
      </c>
      <c r="AB530" s="428">
        <v>0.35</v>
      </c>
      <c r="AC530" s="427">
        <v>1150</v>
      </c>
      <c r="AD530" s="402">
        <v>645</v>
      </c>
      <c r="AE530" s="402">
        <v>550</v>
      </c>
      <c r="AF530" s="402">
        <v>645</v>
      </c>
      <c r="AG530" s="402">
        <v>645</v>
      </c>
      <c r="AH530" s="402">
        <v>53</v>
      </c>
      <c r="AI530" s="459"/>
      <c r="AJ530" s="459"/>
      <c r="AK530" s="460"/>
      <c r="AL530" s="460"/>
      <c r="AM530" s="460"/>
      <c r="AN530" s="460"/>
      <c r="AO530" s="458"/>
      <c r="AP530" s="458"/>
    </row>
    <row r="531" spans="1:42" ht="15">
      <c r="A531" s="394" t="s">
        <v>821</v>
      </c>
      <c r="B531" s="401">
        <v>114.3</v>
      </c>
      <c r="C531" s="424">
        <v>6.88</v>
      </c>
      <c r="D531" s="394" t="s">
        <v>822</v>
      </c>
      <c r="E531" s="421">
        <v>42937</v>
      </c>
      <c r="F531" s="395" t="s">
        <v>368</v>
      </c>
      <c r="G531" s="396" t="s">
        <v>378</v>
      </c>
      <c r="H531" s="397">
        <v>52157</v>
      </c>
      <c r="I531" s="397">
        <v>2193702</v>
      </c>
      <c r="J531" s="397"/>
      <c r="K531" s="397">
        <v>51</v>
      </c>
      <c r="L531" s="396">
        <v>4.71</v>
      </c>
      <c r="M531" s="396">
        <v>135</v>
      </c>
      <c r="N531" s="399">
        <v>97.8</v>
      </c>
      <c r="O531" s="400">
        <v>109.9</v>
      </c>
      <c r="P531" s="400"/>
      <c r="Q531" s="400"/>
      <c r="R531" s="400"/>
      <c r="S531" s="400"/>
      <c r="T531" s="400"/>
      <c r="U531" s="400"/>
      <c r="V531" s="400"/>
      <c r="W531" s="400"/>
      <c r="X531" s="426">
        <v>850</v>
      </c>
      <c r="Y531" s="427">
        <v>750</v>
      </c>
      <c r="Z531" s="427">
        <v>930</v>
      </c>
      <c r="AA531" s="427">
        <v>53</v>
      </c>
      <c r="AB531" s="428">
        <v>0.35</v>
      </c>
      <c r="AC531" s="427">
        <v>1150</v>
      </c>
      <c r="AD531" s="402">
        <v>645</v>
      </c>
      <c r="AE531" s="402">
        <v>550</v>
      </c>
      <c r="AF531" s="402">
        <v>645</v>
      </c>
      <c r="AG531" s="402">
        <v>645</v>
      </c>
      <c r="AH531" s="402">
        <v>53</v>
      </c>
      <c r="AI531" s="459"/>
      <c r="AJ531" s="459"/>
      <c r="AK531" s="460"/>
      <c r="AL531" s="460"/>
      <c r="AM531" s="460"/>
      <c r="AN531" s="460"/>
      <c r="AO531" s="458"/>
      <c r="AP531" s="458"/>
    </row>
    <row r="532" spans="1:42" ht="15">
      <c r="A532" s="394" t="s">
        <v>821</v>
      </c>
      <c r="B532" s="401">
        <v>114.3</v>
      </c>
      <c r="C532" s="424">
        <v>6.88</v>
      </c>
      <c r="D532" s="394" t="s">
        <v>822</v>
      </c>
      <c r="E532" s="421">
        <v>42937</v>
      </c>
      <c r="F532" s="395" t="s">
        <v>368</v>
      </c>
      <c r="G532" s="396" t="s">
        <v>377</v>
      </c>
      <c r="H532" s="397">
        <v>52168</v>
      </c>
      <c r="I532" s="397">
        <v>2193701</v>
      </c>
      <c r="J532" s="397"/>
      <c r="K532" s="397">
        <v>49</v>
      </c>
      <c r="L532" s="396">
        <v>6.14</v>
      </c>
      <c r="M532" s="396">
        <v>3</v>
      </c>
      <c r="N532" s="399">
        <v>97.9</v>
      </c>
      <c r="O532" s="400">
        <v>110.9</v>
      </c>
      <c r="P532" s="400"/>
      <c r="Q532" s="400"/>
      <c r="R532" s="400"/>
      <c r="S532" s="400"/>
      <c r="T532" s="400"/>
      <c r="U532" s="400"/>
      <c r="V532" s="400"/>
      <c r="W532" s="400"/>
      <c r="X532" s="426">
        <v>850</v>
      </c>
      <c r="Y532" s="427">
        <v>750</v>
      </c>
      <c r="Z532" s="427">
        <v>930</v>
      </c>
      <c r="AA532" s="427">
        <v>53</v>
      </c>
      <c r="AB532" s="428">
        <v>0.35</v>
      </c>
      <c r="AC532" s="427">
        <v>1150</v>
      </c>
      <c r="AD532" s="402">
        <v>645</v>
      </c>
      <c r="AE532" s="402">
        <v>550</v>
      </c>
      <c r="AF532" s="402">
        <v>645</v>
      </c>
      <c r="AG532" s="402">
        <v>645</v>
      </c>
      <c r="AH532" s="402">
        <v>53</v>
      </c>
      <c r="AI532" s="459"/>
      <c r="AJ532" s="459"/>
      <c r="AK532" s="460"/>
      <c r="AL532" s="460"/>
      <c r="AM532" s="460"/>
      <c r="AN532" s="460"/>
      <c r="AO532" s="458"/>
      <c r="AP532" s="458"/>
    </row>
    <row r="533" spans="1:42" ht="15">
      <c r="A533" s="394" t="s">
        <v>821</v>
      </c>
      <c r="B533" s="401">
        <v>114.3</v>
      </c>
      <c r="C533" s="424">
        <v>6.88</v>
      </c>
      <c r="D533" s="394" t="s">
        <v>822</v>
      </c>
      <c r="E533" s="421">
        <v>42937</v>
      </c>
      <c r="F533" s="395" t="s">
        <v>368</v>
      </c>
      <c r="G533" s="396">
        <v>3176</v>
      </c>
      <c r="H533" s="397">
        <v>52168</v>
      </c>
      <c r="I533" s="397">
        <v>2193701</v>
      </c>
      <c r="J533" s="397"/>
      <c r="K533" s="397">
        <v>49</v>
      </c>
      <c r="L533" s="396">
        <v>6.14</v>
      </c>
      <c r="M533" s="396">
        <v>65</v>
      </c>
      <c r="N533" s="399">
        <v>100.6</v>
      </c>
      <c r="O533" s="400">
        <v>115.5</v>
      </c>
      <c r="P533" s="400"/>
      <c r="Q533" s="400"/>
      <c r="R533" s="400"/>
      <c r="S533" s="400"/>
      <c r="T533" s="400"/>
      <c r="U533" s="400"/>
      <c r="V533" s="400"/>
      <c r="W533" s="400"/>
      <c r="X533" s="426">
        <v>850</v>
      </c>
      <c r="Y533" s="427">
        <v>750</v>
      </c>
      <c r="Z533" s="427">
        <v>930</v>
      </c>
      <c r="AA533" s="427">
        <v>53</v>
      </c>
      <c r="AB533" s="428">
        <v>0.35</v>
      </c>
      <c r="AC533" s="427">
        <v>1150</v>
      </c>
      <c r="AD533" s="402">
        <v>645</v>
      </c>
      <c r="AE533" s="402">
        <v>550</v>
      </c>
      <c r="AF533" s="402">
        <v>645</v>
      </c>
      <c r="AG533" s="402">
        <v>645</v>
      </c>
      <c r="AH533" s="402">
        <v>53</v>
      </c>
      <c r="AI533" s="459"/>
      <c r="AJ533" s="459"/>
      <c r="AK533" s="460"/>
      <c r="AL533" s="460"/>
      <c r="AM533" s="460"/>
      <c r="AN533" s="460"/>
      <c r="AO533" s="458"/>
      <c r="AP533" s="458"/>
    </row>
    <row r="534" spans="1:42" ht="15">
      <c r="A534" s="394" t="s">
        <v>821</v>
      </c>
      <c r="B534" s="401">
        <v>114.3</v>
      </c>
      <c r="C534" s="424">
        <v>6.88</v>
      </c>
      <c r="D534" s="394" t="s">
        <v>822</v>
      </c>
      <c r="E534" s="421">
        <v>42937</v>
      </c>
      <c r="F534" s="395" t="s">
        <v>368</v>
      </c>
      <c r="G534" s="396">
        <v>3177</v>
      </c>
      <c r="H534" s="397">
        <v>52167</v>
      </c>
      <c r="I534" s="397">
        <v>2193701</v>
      </c>
      <c r="J534" s="397"/>
      <c r="K534" s="397">
        <v>49</v>
      </c>
      <c r="L534" s="396">
        <v>5.56</v>
      </c>
      <c r="M534" s="396">
        <v>2</v>
      </c>
      <c r="N534" s="399">
        <v>101.2</v>
      </c>
      <c r="O534" s="400">
        <v>113.3</v>
      </c>
      <c r="P534" s="400"/>
      <c r="Q534" s="400"/>
      <c r="R534" s="400"/>
      <c r="S534" s="400"/>
      <c r="T534" s="400"/>
      <c r="U534" s="400"/>
      <c r="V534" s="400"/>
      <c r="W534" s="400"/>
      <c r="X534" s="426">
        <v>850</v>
      </c>
      <c r="Y534" s="427">
        <v>750</v>
      </c>
      <c r="Z534" s="427">
        <v>930</v>
      </c>
      <c r="AA534" s="427">
        <v>53</v>
      </c>
      <c r="AB534" s="428">
        <v>0.35</v>
      </c>
      <c r="AC534" s="427">
        <v>1150</v>
      </c>
      <c r="AD534" s="402">
        <v>645</v>
      </c>
      <c r="AE534" s="402">
        <v>550</v>
      </c>
      <c r="AF534" s="402">
        <v>645</v>
      </c>
      <c r="AG534" s="402">
        <v>645</v>
      </c>
      <c r="AH534" s="402">
        <v>53</v>
      </c>
      <c r="AI534" s="459"/>
      <c r="AJ534" s="459"/>
      <c r="AK534" s="460"/>
      <c r="AL534" s="460"/>
      <c r="AM534" s="460"/>
      <c r="AN534" s="460"/>
      <c r="AO534" s="458"/>
      <c r="AP534" s="458"/>
    </row>
    <row r="535" spans="1:42" ht="15">
      <c r="A535" s="394" t="s">
        <v>821</v>
      </c>
      <c r="B535" s="401">
        <v>114.3</v>
      </c>
      <c r="C535" s="424">
        <v>6.88</v>
      </c>
      <c r="D535" s="394" t="s">
        <v>822</v>
      </c>
      <c r="E535" s="421">
        <v>42937</v>
      </c>
      <c r="F535" s="395" t="s">
        <v>368</v>
      </c>
      <c r="G535" s="396">
        <v>3178</v>
      </c>
      <c r="H535" s="397">
        <v>52164</v>
      </c>
      <c r="I535" s="397">
        <v>2193701</v>
      </c>
      <c r="J535" s="397"/>
      <c r="K535" s="397">
        <v>52</v>
      </c>
      <c r="L535" s="396">
        <v>5.38</v>
      </c>
      <c r="M535" s="396">
        <v>20</v>
      </c>
      <c r="N535" s="399">
        <v>102.6</v>
      </c>
      <c r="O535" s="400">
        <v>113.6</v>
      </c>
      <c r="P535" s="400"/>
      <c r="Q535" s="400"/>
      <c r="R535" s="400"/>
      <c r="S535" s="400"/>
      <c r="T535" s="400"/>
      <c r="U535" s="400"/>
      <c r="V535" s="400"/>
      <c r="W535" s="400"/>
      <c r="X535" s="426">
        <v>850</v>
      </c>
      <c r="Y535" s="427">
        <v>750</v>
      </c>
      <c r="Z535" s="427">
        <v>930</v>
      </c>
      <c r="AA535" s="427">
        <v>53</v>
      </c>
      <c r="AB535" s="428">
        <v>0.35</v>
      </c>
      <c r="AC535" s="427">
        <v>1150</v>
      </c>
      <c r="AD535" s="402">
        <v>650</v>
      </c>
      <c r="AE535" s="402">
        <v>550</v>
      </c>
      <c r="AF535" s="402">
        <v>650</v>
      </c>
      <c r="AG535" s="402">
        <v>650</v>
      </c>
      <c r="AH535" s="402">
        <v>53</v>
      </c>
      <c r="AI535" s="459"/>
      <c r="AJ535" s="459"/>
      <c r="AK535" s="460"/>
      <c r="AL535" s="460"/>
      <c r="AM535" s="460"/>
      <c r="AN535" s="460"/>
      <c r="AO535" s="458"/>
      <c r="AP535" s="458"/>
    </row>
    <row r="536" spans="1:42" ht="15">
      <c r="A536" s="394" t="s">
        <v>821</v>
      </c>
      <c r="B536" s="401">
        <v>114.3</v>
      </c>
      <c r="C536" s="424">
        <v>6.88</v>
      </c>
      <c r="D536" s="394" t="s">
        <v>822</v>
      </c>
      <c r="E536" s="421">
        <v>42937</v>
      </c>
      <c r="F536" s="395" t="s">
        <v>368</v>
      </c>
      <c r="G536" s="396">
        <v>3179</v>
      </c>
      <c r="H536" s="397">
        <v>52162</v>
      </c>
      <c r="I536" s="397">
        <v>2193701</v>
      </c>
      <c r="J536" s="397"/>
      <c r="K536" s="397">
        <v>49</v>
      </c>
      <c r="L536" s="396">
        <v>5.33</v>
      </c>
      <c r="M536" s="396">
        <v>20</v>
      </c>
      <c r="N536" s="399">
        <v>100.9</v>
      </c>
      <c r="O536" s="400">
        <v>113.6</v>
      </c>
      <c r="P536" s="400" t="s">
        <v>0</v>
      </c>
      <c r="Q536" s="400"/>
      <c r="R536" s="400"/>
      <c r="S536" s="400"/>
      <c r="T536" s="400"/>
      <c r="U536" s="400"/>
      <c r="V536" s="400"/>
      <c r="W536" s="400"/>
      <c r="X536" s="426">
        <v>850</v>
      </c>
      <c r="Y536" s="427">
        <v>750</v>
      </c>
      <c r="Z536" s="427">
        <v>930</v>
      </c>
      <c r="AA536" s="427">
        <v>53</v>
      </c>
      <c r="AB536" s="428">
        <v>0.35</v>
      </c>
      <c r="AC536" s="427">
        <v>1150</v>
      </c>
      <c r="AD536" s="402">
        <v>650</v>
      </c>
      <c r="AE536" s="402">
        <v>550</v>
      </c>
      <c r="AF536" s="402">
        <v>650</v>
      </c>
      <c r="AG536" s="402">
        <v>650</v>
      </c>
      <c r="AH536" s="402">
        <v>53</v>
      </c>
      <c r="AI536" s="459"/>
      <c r="AJ536" s="459"/>
      <c r="AK536" s="460"/>
      <c r="AL536" s="460"/>
      <c r="AM536" s="460"/>
      <c r="AN536" s="460"/>
      <c r="AO536" s="458"/>
      <c r="AP536" s="458"/>
    </row>
    <row r="537" spans="1:42" ht="15">
      <c r="A537" s="394" t="s">
        <v>821</v>
      </c>
      <c r="B537" s="401">
        <v>114.3</v>
      </c>
      <c r="C537" s="424">
        <v>6.88</v>
      </c>
      <c r="D537" s="394" t="s">
        <v>822</v>
      </c>
      <c r="E537" s="421">
        <v>42937</v>
      </c>
      <c r="F537" s="395" t="s">
        <v>368</v>
      </c>
      <c r="G537" s="396" t="s">
        <v>380</v>
      </c>
      <c r="H537" s="397">
        <v>52162</v>
      </c>
      <c r="I537" s="397">
        <v>2193701</v>
      </c>
      <c r="J537" s="397"/>
      <c r="K537" s="397">
        <v>49</v>
      </c>
      <c r="L537" s="396">
        <v>5.33</v>
      </c>
      <c r="M537" s="396">
        <v>133</v>
      </c>
      <c r="N537" s="399">
        <v>99.4</v>
      </c>
      <c r="O537" s="400">
        <v>111.8</v>
      </c>
      <c r="P537" s="400"/>
      <c r="Q537" s="400"/>
      <c r="R537" s="400"/>
      <c r="S537" s="400"/>
      <c r="T537" s="400"/>
      <c r="U537" s="400"/>
      <c r="V537" s="400"/>
      <c r="W537" s="400"/>
      <c r="X537" s="426">
        <v>850</v>
      </c>
      <c r="Y537" s="427">
        <v>750</v>
      </c>
      <c r="Z537" s="427">
        <v>930</v>
      </c>
      <c r="AA537" s="427">
        <v>53</v>
      </c>
      <c r="AB537" s="428">
        <v>0.35</v>
      </c>
      <c r="AC537" s="427">
        <v>1150</v>
      </c>
      <c r="AD537" s="402">
        <v>650</v>
      </c>
      <c r="AE537" s="402">
        <v>550</v>
      </c>
      <c r="AF537" s="402">
        <v>650</v>
      </c>
      <c r="AG537" s="402">
        <v>650</v>
      </c>
      <c r="AH537" s="402">
        <v>53</v>
      </c>
      <c r="AI537" s="459"/>
      <c r="AJ537" s="459"/>
      <c r="AK537" s="460"/>
      <c r="AL537" s="460"/>
      <c r="AM537" s="460"/>
      <c r="AN537" s="460"/>
      <c r="AO537" s="458"/>
      <c r="AP537" s="458"/>
    </row>
    <row r="538" spans="1:42" ht="15">
      <c r="A538" s="394" t="s">
        <v>821</v>
      </c>
      <c r="B538" s="401">
        <v>114.3</v>
      </c>
      <c r="C538" s="424">
        <v>6.88</v>
      </c>
      <c r="D538" s="394" t="s">
        <v>822</v>
      </c>
      <c r="E538" s="421">
        <v>42937</v>
      </c>
      <c r="F538" s="395" t="s">
        <v>368</v>
      </c>
      <c r="G538" s="396">
        <v>3180</v>
      </c>
      <c r="H538" s="397">
        <v>52165</v>
      </c>
      <c r="I538" s="397">
        <v>2193701</v>
      </c>
      <c r="J538" s="397"/>
      <c r="K538" s="397">
        <v>51</v>
      </c>
      <c r="L538" s="396">
        <v>5.45</v>
      </c>
      <c r="M538" s="396">
        <v>9</v>
      </c>
      <c r="N538" s="399">
        <v>105.8</v>
      </c>
      <c r="O538" s="400">
        <v>117.3</v>
      </c>
      <c r="P538" s="400"/>
      <c r="Q538" s="400"/>
      <c r="R538" s="400"/>
      <c r="S538" s="400"/>
      <c r="T538" s="400"/>
      <c r="U538" s="400"/>
      <c r="V538" s="400"/>
      <c r="W538" s="400"/>
      <c r="X538" s="426">
        <v>850</v>
      </c>
      <c r="Y538" s="427">
        <v>750</v>
      </c>
      <c r="Z538" s="427">
        <v>930</v>
      </c>
      <c r="AA538" s="427">
        <v>53</v>
      </c>
      <c r="AB538" s="428">
        <v>0.35</v>
      </c>
      <c r="AC538" s="427">
        <v>1150</v>
      </c>
      <c r="AD538" s="402">
        <v>650</v>
      </c>
      <c r="AE538" s="402">
        <v>550</v>
      </c>
      <c r="AF538" s="402">
        <v>650</v>
      </c>
      <c r="AG538" s="402">
        <v>650</v>
      </c>
      <c r="AH538" s="402">
        <v>53</v>
      </c>
      <c r="AI538" s="459"/>
      <c r="AJ538" s="459"/>
      <c r="AK538" s="460"/>
      <c r="AL538" s="460"/>
      <c r="AM538" s="460"/>
      <c r="AN538" s="460"/>
      <c r="AO538" s="458"/>
      <c r="AP538" s="458"/>
    </row>
    <row r="539" spans="1:42" ht="15">
      <c r="A539" s="394" t="s">
        <v>821</v>
      </c>
      <c r="B539" s="401">
        <v>114.3</v>
      </c>
      <c r="C539" s="424">
        <v>6.88</v>
      </c>
      <c r="D539" s="394" t="s">
        <v>822</v>
      </c>
      <c r="E539" s="421">
        <v>42938</v>
      </c>
      <c r="F539" s="395" t="s">
        <v>368</v>
      </c>
      <c r="G539" s="396">
        <v>3181</v>
      </c>
      <c r="H539" s="397">
        <v>52168</v>
      </c>
      <c r="I539" s="397">
        <v>2193701</v>
      </c>
      <c r="J539" s="397"/>
      <c r="K539" s="397">
        <v>49</v>
      </c>
      <c r="L539" s="396">
        <v>6.14</v>
      </c>
      <c r="M539" s="396">
        <v>164</v>
      </c>
      <c r="N539" s="399">
        <v>94.5</v>
      </c>
      <c r="O539" s="400">
        <v>107.9</v>
      </c>
      <c r="P539" s="400"/>
      <c r="Q539" s="400"/>
      <c r="R539" s="400"/>
      <c r="S539" s="400"/>
      <c r="T539" s="400"/>
      <c r="U539" s="400"/>
      <c r="V539" s="400"/>
      <c r="W539" s="400"/>
      <c r="X539" s="426">
        <v>850</v>
      </c>
      <c r="Y539" s="427">
        <v>750</v>
      </c>
      <c r="Z539" s="427">
        <v>930</v>
      </c>
      <c r="AA539" s="427">
        <v>53</v>
      </c>
      <c r="AB539" s="428">
        <v>0.35</v>
      </c>
      <c r="AC539" s="427">
        <v>1150</v>
      </c>
      <c r="AD539" s="402">
        <v>650</v>
      </c>
      <c r="AE539" s="402">
        <v>550</v>
      </c>
      <c r="AF539" s="402">
        <v>650</v>
      </c>
      <c r="AG539" s="402">
        <v>650</v>
      </c>
      <c r="AH539" s="402">
        <v>53</v>
      </c>
      <c r="AI539" s="459"/>
      <c r="AJ539" s="459"/>
      <c r="AK539" s="460"/>
      <c r="AL539" s="460"/>
      <c r="AM539" s="460"/>
      <c r="AN539" s="460"/>
      <c r="AO539" s="458"/>
      <c r="AP539" s="458"/>
    </row>
    <row r="540" spans="1:42" ht="15">
      <c r="A540" s="394" t="s">
        <v>821</v>
      </c>
      <c r="B540" s="401">
        <v>114.3</v>
      </c>
      <c r="C540" s="424">
        <v>6.88</v>
      </c>
      <c r="D540" s="394" t="s">
        <v>822</v>
      </c>
      <c r="E540" s="421">
        <v>42938</v>
      </c>
      <c r="F540" s="395" t="s">
        <v>368</v>
      </c>
      <c r="G540" s="396">
        <v>3182</v>
      </c>
      <c r="H540" s="397">
        <v>52164</v>
      </c>
      <c r="I540" s="397">
        <v>2193701</v>
      </c>
      <c r="J540" s="397"/>
      <c r="K540" s="397">
        <v>52</v>
      </c>
      <c r="L540" s="396">
        <v>5.38</v>
      </c>
      <c r="M540" s="396">
        <v>143</v>
      </c>
      <c r="N540" s="399">
        <v>101.8</v>
      </c>
      <c r="O540" s="400">
        <v>113.7</v>
      </c>
      <c r="P540" s="400"/>
      <c r="Q540" s="400"/>
      <c r="R540" s="400"/>
      <c r="S540" s="400"/>
      <c r="T540" s="400"/>
      <c r="U540" s="400"/>
      <c r="V540" s="400"/>
      <c r="W540" s="400"/>
      <c r="X540" s="426">
        <v>850</v>
      </c>
      <c r="Y540" s="427">
        <v>750</v>
      </c>
      <c r="Z540" s="427">
        <v>930</v>
      </c>
      <c r="AA540" s="427">
        <v>53</v>
      </c>
      <c r="AB540" s="428">
        <v>0.35</v>
      </c>
      <c r="AC540" s="427">
        <v>1150</v>
      </c>
      <c r="AD540" s="402">
        <v>650</v>
      </c>
      <c r="AE540" s="402">
        <v>550</v>
      </c>
      <c r="AF540" s="402">
        <v>650</v>
      </c>
      <c r="AG540" s="402">
        <v>650</v>
      </c>
      <c r="AH540" s="402">
        <v>53</v>
      </c>
      <c r="AI540" s="459"/>
      <c r="AJ540" s="459"/>
      <c r="AK540" s="460"/>
      <c r="AL540" s="460"/>
      <c r="AM540" s="460"/>
      <c r="AN540" s="460"/>
      <c r="AO540" s="458"/>
      <c r="AP540" s="458"/>
    </row>
    <row r="541" spans="1:42" ht="15">
      <c r="A541" s="394" t="s">
        <v>821</v>
      </c>
      <c r="B541" s="401">
        <v>114.3</v>
      </c>
      <c r="C541" s="424">
        <v>6.88</v>
      </c>
      <c r="D541" s="394" t="s">
        <v>822</v>
      </c>
      <c r="E541" s="421">
        <v>42938</v>
      </c>
      <c r="F541" s="395" t="s">
        <v>847</v>
      </c>
      <c r="G541" s="396">
        <v>3183</v>
      </c>
      <c r="H541" s="397">
        <v>12879</v>
      </c>
      <c r="I541" s="397">
        <v>2161402</v>
      </c>
      <c r="J541" s="397"/>
      <c r="K541" s="397">
        <v>45</v>
      </c>
      <c r="L541" s="396">
        <v>5.79</v>
      </c>
      <c r="M541" s="396">
        <v>1</v>
      </c>
      <c r="N541" s="399">
        <v>100.3</v>
      </c>
      <c r="O541" s="400">
        <v>111.9</v>
      </c>
      <c r="P541" s="400"/>
      <c r="Q541" s="400"/>
      <c r="R541" s="400"/>
      <c r="S541" s="400"/>
      <c r="T541" s="400"/>
      <c r="U541" s="400"/>
      <c r="V541" s="400"/>
      <c r="W541" s="400"/>
      <c r="X541" s="426">
        <v>850</v>
      </c>
      <c r="Y541" s="427">
        <v>750</v>
      </c>
      <c r="Z541" s="427">
        <v>930</v>
      </c>
      <c r="AA541" s="427">
        <v>53</v>
      </c>
      <c r="AB541" s="428">
        <v>0.35</v>
      </c>
      <c r="AC541" s="427">
        <v>1150</v>
      </c>
      <c r="AD541" s="402">
        <v>600</v>
      </c>
      <c r="AE541" s="402">
        <v>500</v>
      </c>
      <c r="AF541" s="402">
        <v>600</v>
      </c>
      <c r="AG541" s="402">
        <v>600</v>
      </c>
      <c r="AH541" s="402">
        <v>53</v>
      </c>
      <c r="AI541" s="459"/>
      <c r="AJ541" s="459"/>
      <c r="AK541" s="460"/>
      <c r="AL541" s="460"/>
      <c r="AM541" s="460"/>
      <c r="AN541" s="460"/>
      <c r="AO541" s="458"/>
      <c r="AP541" s="458"/>
    </row>
    <row r="542" spans="1:42" ht="15">
      <c r="A542" s="394" t="s">
        <v>821</v>
      </c>
      <c r="B542" s="401">
        <v>114.3</v>
      </c>
      <c r="C542" s="424">
        <v>6.88</v>
      </c>
      <c r="D542" s="394" t="s">
        <v>822</v>
      </c>
      <c r="E542" s="421">
        <v>42938</v>
      </c>
      <c r="F542" s="395" t="s">
        <v>847</v>
      </c>
      <c r="G542" s="396">
        <v>3184</v>
      </c>
      <c r="H542" s="397">
        <v>12879</v>
      </c>
      <c r="I542" s="397">
        <v>2161402</v>
      </c>
      <c r="J542" s="397"/>
      <c r="K542" s="397">
        <v>45</v>
      </c>
      <c r="L542" s="396">
        <v>5.79</v>
      </c>
      <c r="M542" s="396">
        <v>410</v>
      </c>
      <c r="N542" s="399">
        <v>102</v>
      </c>
      <c r="O542" s="400">
        <v>114.2</v>
      </c>
      <c r="P542" s="400"/>
      <c r="Q542" s="400"/>
      <c r="R542" s="400"/>
      <c r="S542" s="400"/>
      <c r="T542" s="400"/>
      <c r="U542" s="400"/>
      <c r="V542" s="400"/>
      <c r="W542" s="400"/>
      <c r="X542" s="426">
        <v>850</v>
      </c>
      <c r="Y542" s="427">
        <v>750</v>
      </c>
      <c r="Z542" s="427">
        <v>930</v>
      </c>
      <c r="AA542" s="427">
        <v>53</v>
      </c>
      <c r="AB542" s="428">
        <v>0.35</v>
      </c>
      <c r="AC542" s="427">
        <v>1150</v>
      </c>
      <c r="AD542" s="402">
        <v>600</v>
      </c>
      <c r="AE542" s="402">
        <v>500</v>
      </c>
      <c r="AF542" s="402">
        <v>600</v>
      </c>
      <c r="AG542" s="402">
        <v>600</v>
      </c>
      <c r="AH542" s="402">
        <v>53</v>
      </c>
      <c r="AI542" s="459"/>
      <c r="AJ542" s="459"/>
      <c r="AK542" s="460"/>
      <c r="AL542" s="460"/>
      <c r="AM542" s="460"/>
      <c r="AN542" s="460"/>
      <c r="AO542" s="458"/>
      <c r="AP542" s="458"/>
    </row>
    <row r="543" spans="1:42" ht="15">
      <c r="A543" s="394" t="s">
        <v>821</v>
      </c>
      <c r="B543" s="401">
        <v>114.3</v>
      </c>
      <c r="C543" s="424">
        <v>6.88</v>
      </c>
      <c r="D543" s="394" t="s">
        <v>822</v>
      </c>
      <c r="E543" s="421">
        <v>42938</v>
      </c>
      <c r="F543" s="395" t="s">
        <v>847</v>
      </c>
      <c r="G543" s="396" t="s">
        <v>383</v>
      </c>
      <c r="H543" s="397">
        <v>12879</v>
      </c>
      <c r="I543" s="397">
        <v>2161402</v>
      </c>
      <c r="J543" s="397"/>
      <c r="K543" s="397">
        <v>45</v>
      </c>
      <c r="L543" s="396">
        <v>5.79</v>
      </c>
      <c r="M543" s="396">
        <v>574</v>
      </c>
      <c r="N543" s="399">
        <v>99.4</v>
      </c>
      <c r="O543" s="400">
        <v>112.8</v>
      </c>
      <c r="P543" s="400"/>
      <c r="Q543" s="400"/>
      <c r="R543" s="400"/>
      <c r="S543" s="400"/>
      <c r="T543" s="400"/>
      <c r="U543" s="400"/>
      <c r="V543" s="400"/>
      <c r="W543" s="400"/>
      <c r="X543" s="426">
        <v>850</v>
      </c>
      <c r="Y543" s="427">
        <v>750</v>
      </c>
      <c r="Z543" s="427">
        <v>930</v>
      </c>
      <c r="AA543" s="427">
        <v>53</v>
      </c>
      <c r="AB543" s="428">
        <v>0.35</v>
      </c>
      <c r="AC543" s="427">
        <v>1150</v>
      </c>
      <c r="AD543" s="402">
        <v>600</v>
      </c>
      <c r="AE543" s="402">
        <v>500</v>
      </c>
      <c r="AF543" s="402">
        <v>600</v>
      </c>
      <c r="AG543" s="402">
        <v>600</v>
      </c>
      <c r="AH543" s="402">
        <v>53</v>
      </c>
      <c r="AI543" s="459"/>
      <c r="AJ543" s="459"/>
      <c r="AK543" s="460"/>
      <c r="AL543" s="460"/>
      <c r="AM543" s="460"/>
      <c r="AN543" s="460"/>
      <c r="AO543" s="458"/>
      <c r="AP543" s="458"/>
    </row>
    <row r="544" spans="1:42" ht="15">
      <c r="A544" s="394" t="s">
        <v>821</v>
      </c>
      <c r="B544" s="401">
        <v>114.3</v>
      </c>
      <c r="C544" s="424">
        <v>6.88</v>
      </c>
      <c r="D544" s="394" t="s">
        <v>822</v>
      </c>
      <c r="E544" s="421">
        <v>42938</v>
      </c>
      <c r="F544" s="395" t="s">
        <v>847</v>
      </c>
      <c r="G544" s="396">
        <v>3185</v>
      </c>
      <c r="H544" s="397">
        <v>12880</v>
      </c>
      <c r="I544" s="397">
        <v>2161402</v>
      </c>
      <c r="J544" s="397"/>
      <c r="K544" s="397">
        <v>44</v>
      </c>
      <c r="L544" s="396">
        <v>5.85</v>
      </c>
      <c r="M544" s="396">
        <v>5</v>
      </c>
      <c r="N544" s="399">
        <v>103.1</v>
      </c>
      <c r="O544" s="400">
        <v>116.5</v>
      </c>
      <c r="P544" s="400"/>
      <c r="Q544" s="400"/>
      <c r="R544" s="400"/>
      <c r="S544" s="400"/>
      <c r="T544" s="400"/>
      <c r="U544" s="400"/>
      <c r="V544" s="400"/>
      <c r="W544" s="400"/>
      <c r="X544" s="426">
        <v>850</v>
      </c>
      <c r="Y544" s="427">
        <v>750</v>
      </c>
      <c r="Z544" s="427">
        <v>930</v>
      </c>
      <c r="AA544" s="427">
        <v>53</v>
      </c>
      <c r="AB544" s="428">
        <v>0.35</v>
      </c>
      <c r="AC544" s="427">
        <v>1150</v>
      </c>
      <c r="AD544" s="402">
        <v>600</v>
      </c>
      <c r="AE544" s="402">
        <v>500</v>
      </c>
      <c r="AF544" s="402">
        <v>600</v>
      </c>
      <c r="AG544" s="402">
        <v>600</v>
      </c>
      <c r="AH544" s="402">
        <v>53</v>
      </c>
      <c r="AI544" s="459"/>
      <c r="AJ544" s="459"/>
      <c r="AK544" s="460"/>
      <c r="AL544" s="460"/>
      <c r="AM544" s="460"/>
      <c r="AN544" s="460"/>
      <c r="AO544" s="458"/>
      <c r="AP544" s="458"/>
    </row>
    <row r="545" spans="1:42" ht="15">
      <c r="A545" s="394" t="s">
        <v>821</v>
      </c>
      <c r="B545" s="401">
        <v>114.3</v>
      </c>
      <c r="C545" s="424">
        <v>6.88</v>
      </c>
      <c r="D545" s="394" t="s">
        <v>822</v>
      </c>
      <c r="E545" s="421">
        <v>42938</v>
      </c>
      <c r="F545" s="395" t="s">
        <v>847</v>
      </c>
      <c r="G545" s="396">
        <v>3186</v>
      </c>
      <c r="H545" s="397">
        <v>12880</v>
      </c>
      <c r="I545" s="397">
        <v>2161402</v>
      </c>
      <c r="J545" s="397"/>
      <c r="K545" s="397">
        <v>44</v>
      </c>
      <c r="L545" s="396">
        <v>5.85</v>
      </c>
      <c r="M545" s="396">
        <v>405</v>
      </c>
      <c r="N545" s="399">
        <v>104.1</v>
      </c>
      <c r="O545" s="400">
        <v>116.2</v>
      </c>
      <c r="P545" s="400"/>
      <c r="Q545" s="400"/>
      <c r="R545" s="400"/>
      <c r="S545" s="400"/>
      <c r="T545" s="400"/>
      <c r="U545" s="400"/>
      <c r="V545" s="400"/>
      <c r="W545" s="400"/>
      <c r="X545" s="426">
        <v>850</v>
      </c>
      <c r="Y545" s="427">
        <v>750</v>
      </c>
      <c r="Z545" s="427">
        <v>930</v>
      </c>
      <c r="AA545" s="427">
        <v>53</v>
      </c>
      <c r="AB545" s="428">
        <v>0.35</v>
      </c>
      <c r="AC545" s="427">
        <v>1150</v>
      </c>
      <c r="AD545" s="402">
        <v>600</v>
      </c>
      <c r="AE545" s="402">
        <v>500</v>
      </c>
      <c r="AF545" s="402">
        <v>600</v>
      </c>
      <c r="AG545" s="402">
        <v>600</v>
      </c>
      <c r="AH545" s="402">
        <v>53</v>
      </c>
      <c r="AI545" s="459"/>
      <c r="AJ545" s="459"/>
      <c r="AK545" s="460"/>
      <c r="AL545" s="460"/>
      <c r="AM545" s="460"/>
      <c r="AN545" s="460"/>
      <c r="AO545" s="458"/>
      <c r="AP545" s="458"/>
    </row>
    <row r="546" spans="1:42" ht="15">
      <c r="A546" s="394" t="s">
        <v>821</v>
      </c>
      <c r="B546" s="401">
        <v>114.3</v>
      </c>
      <c r="C546" s="424">
        <v>6.88</v>
      </c>
      <c r="D546" s="394" t="s">
        <v>822</v>
      </c>
      <c r="E546" s="421">
        <v>42940</v>
      </c>
      <c r="F546" s="395" t="s">
        <v>847</v>
      </c>
      <c r="G546" s="396">
        <v>3187</v>
      </c>
      <c r="H546" s="397">
        <v>12880</v>
      </c>
      <c r="I546" s="397">
        <v>2161402</v>
      </c>
      <c r="J546" s="397"/>
      <c r="K546" s="397">
        <v>44</v>
      </c>
      <c r="L546" s="396">
        <v>5.85</v>
      </c>
      <c r="M546" s="396">
        <v>807</v>
      </c>
      <c r="N546" s="399">
        <v>103.6</v>
      </c>
      <c r="O546" s="400">
        <v>115.9</v>
      </c>
      <c r="P546" s="400"/>
      <c r="Q546" s="400"/>
      <c r="R546" s="400"/>
      <c r="S546" s="400"/>
      <c r="T546" s="400"/>
      <c r="U546" s="400"/>
      <c r="V546" s="400"/>
      <c r="W546" s="400"/>
      <c r="X546" s="426">
        <v>850</v>
      </c>
      <c r="Y546" s="427">
        <v>750</v>
      </c>
      <c r="Z546" s="427">
        <v>930</v>
      </c>
      <c r="AA546" s="427">
        <v>53</v>
      </c>
      <c r="AB546" s="428">
        <v>0.35</v>
      </c>
      <c r="AC546" s="427">
        <v>1150</v>
      </c>
      <c r="AD546" s="402">
        <v>600</v>
      </c>
      <c r="AE546" s="402">
        <v>500</v>
      </c>
      <c r="AF546" s="402">
        <v>600</v>
      </c>
      <c r="AG546" s="402">
        <v>600</v>
      </c>
      <c r="AH546" s="402">
        <v>53</v>
      </c>
      <c r="AI546" s="459"/>
      <c r="AJ546" s="459"/>
      <c r="AK546" s="460"/>
      <c r="AL546" s="460"/>
      <c r="AM546" s="460"/>
      <c r="AN546" s="460"/>
      <c r="AO546" s="458"/>
      <c r="AP546" s="458"/>
    </row>
    <row r="547" spans="1:42" ht="15">
      <c r="A547" s="394" t="s">
        <v>821</v>
      </c>
      <c r="B547" s="401">
        <v>114.3</v>
      </c>
      <c r="C547" s="424">
        <v>6.88</v>
      </c>
      <c r="D547" s="394" t="s">
        <v>822</v>
      </c>
      <c r="E547" s="421">
        <v>42940</v>
      </c>
      <c r="F547" s="395" t="s">
        <v>847</v>
      </c>
      <c r="G547" s="396">
        <v>3188</v>
      </c>
      <c r="H547" s="397">
        <v>12880</v>
      </c>
      <c r="I547" s="397">
        <v>2161402</v>
      </c>
      <c r="J547" s="397"/>
      <c r="K547" s="397">
        <v>44</v>
      </c>
      <c r="L547" s="396">
        <v>5.85</v>
      </c>
      <c r="M547" s="396">
        <v>1203</v>
      </c>
      <c r="N547" s="399">
        <v>101.4</v>
      </c>
      <c r="O547" s="400">
        <v>115.9</v>
      </c>
      <c r="P547" s="400"/>
      <c r="Q547" s="400"/>
      <c r="R547" s="400"/>
      <c r="S547" s="400"/>
      <c r="T547" s="400"/>
      <c r="U547" s="400"/>
      <c r="V547" s="400"/>
      <c r="W547" s="400"/>
      <c r="X547" s="426">
        <v>850</v>
      </c>
      <c r="Y547" s="427">
        <v>750</v>
      </c>
      <c r="Z547" s="427">
        <v>930</v>
      </c>
      <c r="AA547" s="427">
        <v>53</v>
      </c>
      <c r="AB547" s="428">
        <v>0.35</v>
      </c>
      <c r="AC547" s="427">
        <v>1150</v>
      </c>
      <c r="AD547" s="402">
        <v>600</v>
      </c>
      <c r="AE547" s="402">
        <v>500</v>
      </c>
      <c r="AF547" s="402">
        <v>600</v>
      </c>
      <c r="AG547" s="402">
        <v>600</v>
      </c>
      <c r="AH547" s="402">
        <v>53</v>
      </c>
      <c r="AI547" s="459"/>
      <c r="AJ547" s="459"/>
      <c r="AK547" s="460"/>
      <c r="AL547" s="460"/>
      <c r="AM547" s="460"/>
      <c r="AN547" s="460"/>
      <c r="AO547" s="458"/>
      <c r="AP547" s="458"/>
    </row>
    <row r="548" spans="1:42" ht="15">
      <c r="A548" s="394" t="s">
        <v>821</v>
      </c>
      <c r="B548" s="401">
        <v>114.3</v>
      </c>
      <c r="C548" s="424">
        <v>6.88</v>
      </c>
      <c r="D548" s="394" t="s">
        <v>822</v>
      </c>
      <c r="E548" s="421">
        <v>42940</v>
      </c>
      <c r="F548" s="395" t="s">
        <v>847</v>
      </c>
      <c r="G548" s="396">
        <v>3189</v>
      </c>
      <c r="H548" s="397">
        <v>12881</v>
      </c>
      <c r="I548" s="397">
        <v>2161402</v>
      </c>
      <c r="J548" s="397"/>
      <c r="K548" s="397">
        <v>46</v>
      </c>
      <c r="L548" s="396">
        <v>4.68</v>
      </c>
      <c r="M548" s="396">
        <v>5</v>
      </c>
      <c r="N548" s="399">
        <v>102.5</v>
      </c>
      <c r="O548" s="400">
        <v>115.9</v>
      </c>
      <c r="P548" s="400"/>
      <c r="Q548" s="400"/>
      <c r="R548" s="400"/>
      <c r="S548" s="400"/>
      <c r="T548" s="400"/>
      <c r="U548" s="400"/>
      <c r="V548" s="400"/>
      <c r="W548" s="400"/>
      <c r="X548" s="426">
        <v>850</v>
      </c>
      <c r="Y548" s="427">
        <v>750</v>
      </c>
      <c r="Z548" s="427">
        <v>930</v>
      </c>
      <c r="AA548" s="427">
        <v>53</v>
      </c>
      <c r="AB548" s="428">
        <v>0.35</v>
      </c>
      <c r="AC548" s="427">
        <v>1150</v>
      </c>
      <c r="AD548" s="402">
        <v>600</v>
      </c>
      <c r="AE548" s="402">
        <v>500</v>
      </c>
      <c r="AF548" s="402">
        <v>600</v>
      </c>
      <c r="AG548" s="402">
        <v>600</v>
      </c>
      <c r="AH548" s="402">
        <v>53</v>
      </c>
      <c r="AI548" s="459"/>
      <c r="AJ548" s="459"/>
      <c r="AK548" s="460"/>
      <c r="AL548" s="460"/>
      <c r="AM548" s="460"/>
      <c r="AN548" s="460"/>
      <c r="AO548" s="458"/>
      <c r="AP548" s="458"/>
    </row>
    <row r="549" spans="1:42" ht="15">
      <c r="A549" s="394" t="s">
        <v>821</v>
      </c>
      <c r="B549" s="401">
        <v>114.3</v>
      </c>
      <c r="C549" s="424">
        <v>6.88</v>
      </c>
      <c r="D549" s="394" t="s">
        <v>822</v>
      </c>
      <c r="E549" s="421">
        <v>42940</v>
      </c>
      <c r="F549" s="395" t="s">
        <v>847</v>
      </c>
      <c r="G549" s="396">
        <v>3190</v>
      </c>
      <c r="H549" s="397">
        <v>12881</v>
      </c>
      <c r="I549" s="397">
        <v>2161402</v>
      </c>
      <c r="J549" s="397"/>
      <c r="K549" s="397">
        <v>46</v>
      </c>
      <c r="L549" s="396">
        <v>4.68</v>
      </c>
      <c r="M549" s="396">
        <v>401</v>
      </c>
      <c r="N549" s="399">
        <v>99.9</v>
      </c>
      <c r="O549" s="400">
        <v>113.2</v>
      </c>
      <c r="P549" s="400"/>
      <c r="Q549" s="400"/>
      <c r="R549" s="400"/>
      <c r="S549" s="400"/>
      <c r="T549" s="400"/>
      <c r="U549" s="400"/>
      <c r="V549" s="400"/>
      <c r="W549" s="400"/>
      <c r="X549" s="426">
        <v>850</v>
      </c>
      <c r="Y549" s="427">
        <v>750</v>
      </c>
      <c r="Z549" s="427">
        <v>930</v>
      </c>
      <c r="AA549" s="427">
        <v>53</v>
      </c>
      <c r="AB549" s="428">
        <v>0.35</v>
      </c>
      <c r="AC549" s="427">
        <v>1150</v>
      </c>
      <c r="AD549" s="402">
        <v>610</v>
      </c>
      <c r="AE549" s="402">
        <v>520</v>
      </c>
      <c r="AF549" s="402">
        <v>610</v>
      </c>
      <c r="AG549" s="402">
        <v>600</v>
      </c>
      <c r="AH549" s="402">
        <v>53</v>
      </c>
      <c r="AI549" s="459"/>
      <c r="AJ549" s="459"/>
      <c r="AK549" s="460"/>
      <c r="AL549" s="460"/>
      <c r="AM549" s="460"/>
      <c r="AN549" s="460"/>
      <c r="AO549" s="458"/>
      <c r="AP549" s="458"/>
    </row>
    <row r="550" spans="1:42" ht="15">
      <c r="A550" s="394" t="s">
        <v>821</v>
      </c>
      <c r="B550" s="401">
        <v>114.3</v>
      </c>
      <c r="C550" s="424">
        <v>6.88</v>
      </c>
      <c r="D550" s="394" t="s">
        <v>822</v>
      </c>
      <c r="E550" s="421">
        <v>42940</v>
      </c>
      <c r="F550" s="395" t="s">
        <v>847</v>
      </c>
      <c r="G550" s="396">
        <v>3191</v>
      </c>
      <c r="H550" s="397">
        <v>12882</v>
      </c>
      <c r="I550" s="397">
        <v>2161402</v>
      </c>
      <c r="J550" s="397"/>
      <c r="K550" s="397">
        <v>46</v>
      </c>
      <c r="L550" s="396">
        <v>4.08</v>
      </c>
      <c r="M550" s="396">
        <v>1</v>
      </c>
      <c r="N550" s="399">
        <v>100.7</v>
      </c>
      <c r="O550" s="400">
        <v>113.1</v>
      </c>
      <c r="P550" s="400"/>
      <c r="Q550" s="400"/>
      <c r="R550" s="400"/>
      <c r="S550" s="400"/>
      <c r="T550" s="400"/>
      <c r="U550" s="400"/>
      <c r="V550" s="400"/>
      <c r="W550" s="400"/>
      <c r="X550" s="426">
        <v>850</v>
      </c>
      <c r="Y550" s="427">
        <v>750</v>
      </c>
      <c r="Z550" s="427">
        <v>930</v>
      </c>
      <c r="AA550" s="427">
        <v>53</v>
      </c>
      <c r="AB550" s="428">
        <v>0.35</v>
      </c>
      <c r="AC550" s="427">
        <v>1150</v>
      </c>
      <c r="AD550" s="402">
        <v>610</v>
      </c>
      <c r="AE550" s="402">
        <v>520</v>
      </c>
      <c r="AF550" s="402">
        <v>610</v>
      </c>
      <c r="AG550" s="402">
        <v>600</v>
      </c>
      <c r="AH550" s="402">
        <v>53</v>
      </c>
      <c r="AI550" s="459"/>
      <c r="AJ550" s="459"/>
      <c r="AK550" s="460"/>
      <c r="AL550" s="460"/>
      <c r="AM550" s="460"/>
      <c r="AN550" s="460"/>
      <c r="AO550" s="458"/>
      <c r="AP550" s="458"/>
    </row>
    <row r="551" spans="1:42" ht="15">
      <c r="A551" s="394" t="s">
        <v>821</v>
      </c>
      <c r="B551" s="401">
        <v>114.3</v>
      </c>
      <c r="C551" s="424">
        <v>6.88</v>
      </c>
      <c r="D551" s="394" t="s">
        <v>822</v>
      </c>
      <c r="E551" s="421">
        <v>42941</v>
      </c>
      <c r="F551" s="395" t="s">
        <v>847</v>
      </c>
      <c r="G551" s="396">
        <v>3192</v>
      </c>
      <c r="H551" s="397">
        <v>12878</v>
      </c>
      <c r="I551" s="397">
        <v>2161402</v>
      </c>
      <c r="J551" s="397"/>
      <c r="K551" s="397">
        <v>44</v>
      </c>
      <c r="L551" s="398">
        <v>5</v>
      </c>
      <c r="M551" s="396">
        <v>1</v>
      </c>
      <c r="N551" s="399">
        <v>99.2</v>
      </c>
      <c r="O551" s="400">
        <v>111.6</v>
      </c>
      <c r="P551" s="400"/>
      <c r="Q551" s="400"/>
      <c r="R551" s="400"/>
      <c r="S551" s="400"/>
      <c r="T551" s="400"/>
      <c r="U551" s="400"/>
      <c r="V551" s="400"/>
      <c r="W551" s="400"/>
      <c r="X551" s="426">
        <v>850</v>
      </c>
      <c r="Y551" s="427">
        <v>750</v>
      </c>
      <c r="Z551" s="427">
        <v>930</v>
      </c>
      <c r="AA551" s="427">
        <v>53</v>
      </c>
      <c r="AB551" s="428">
        <v>0.35</v>
      </c>
      <c r="AC551" s="427">
        <v>1150</v>
      </c>
      <c r="AD551" s="402">
        <v>605</v>
      </c>
      <c r="AE551" s="402">
        <v>515</v>
      </c>
      <c r="AF551" s="402">
        <v>605</v>
      </c>
      <c r="AG551" s="402">
        <v>605</v>
      </c>
      <c r="AH551" s="402">
        <v>53</v>
      </c>
      <c r="AI551" s="459"/>
      <c r="AJ551" s="459"/>
      <c r="AK551" s="460"/>
      <c r="AL551" s="460"/>
      <c r="AM551" s="460"/>
      <c r="AN551" s="460"/>
      <c r="AO551" s="458"/>
      <c r="AP551" s="458"/>
    </row>
    <row r="552" spans="1:42" ht="15">
      <c r="A552" s="394" t="s">
        <v>821</v>
      </c>
      <c r="B552" s="401">
        <v>114.3</v>
      </c>
      <c r="C552" s="424">
        <v>6.88</v>
      </c>
      <c r="D552" s="394" t="s">
        <v>822</v>
      </c>
      <c r="E552" s="421">
        <v>42941</v>
      </c>
      <c r="F552" s="395" t="s">
        <v>847</v>
      </c>
      <c r="G552" s="396">
        <v>3193</v>
      </c>
      <c r="H552" s="397">
        <v>12878</v>
      </c>
      <c r="I552" s="397">
        <v>2161402</v>
      </c>
      <c r="J552" s="397"/>
      <c r="K552" s="397">
        <v>44</v>
      </c>
      <c r="L552" s="398">
        <v>5</v>
      </c>
      <c r="M552" s="396">
        <v>401</v>
      </c>
      <c r="N552" s="399">
        <v>99.1</v>
      </c>
      <c r="O552" s="400">
        <v>111.6</v>
      </c>
      <c r="P552" s="400"/>
      <c r="Q552" s="400"/>
      <c r="R552" s="400"/>
      <c r="S552" s="400"/>
      <c r="T552" s="400"/>
      <c r="U552" s="400"/>
      <c r="V552" s="400"/>
      <c r="W552" s="400"/>
      <c r="X552" s="426">
        <v>850</v>
      </c>
      <c r="Y552" s="427">
        <v>750</v>
      </c>
      <c r="Z552" s="427">
        <v>930</v>
      </c>
      <c r="AA552" s="427">
        <v>53</v>
      </c>
      <c r="AB552" s="428">
        <v>0.35</v>
      </c>
      <c r="AC552" s="427">
        <v>1150</v>
      </c>
      <c r="AD552" s="402">
        <v>605</v>
      </c>
      <c r="AE552" s="402">
        <v>515</v>
      </c>
      <c r="AF552" s="402">
        <v>605</v>
      </c>
      <c r="AG552" s="402">
        <v>605</v>
      </c>
      <c r="AH552" s="402">
        <v>53</v>
      </c>
      <c r="AI552" s="459"/>
      <c r="AJ552" s="459"/>
      <c r="AK552" s="460"/>
      <c r="AL552" s="460"/>
      <c r="AM552" s="460"/>
      <c r="AN552" s="460"/>
      <c r="AO552" s="458"/>
      <c r="AP552" s="458"/>
    </row>
    <row r="553" spans="1:42" ht="15">
      <c r="A553" s="394" t="s">
        <v>821</v>
      </c>
      <c r="B553" s="401">
        <v>114.3</v>
      </c>
      <c r="C553" s="424">
        <v>6.88</v>
      </c>
      <c r="D553" s="394" t="s">
        <v>822</v>
      </c>
      <c r="E553" s="421">
        <v>42941</v>
      </c>
      <c r="F553" s="395" t="s">
        <v>847</v>
      </c>
      <c r="G553" s="396">
        <v>3194</v>
      </c>
      <c r="H553" s="397">
        <v>12882</v>
      </c>
      <c r="I553" s="397">
        <v>2198502</v>
      </c>
      <c r="J553" s="397"/>
      <c r="K553" s="397">
        <v>46</v>
      </c>
      <c r="L553" s="396">
        <v>4.08</v>
      </c>
      <c r="M553" s="396">
        <v>26</v>
      </c>
      <c r="N553" s="399">
        <v>97.8</v>
      </c>
      <c r="O553" s="400">
        <v>112.1</v>
      </c>
      <c r="P553" s="400"/>
      <c r="Q553" s="400"/>
      <c r="R553" s="400"/>
      <c r="S553" s="400"/>
      <c r="T553" s="400"/>
      <c r="U553" s="400"/>
      <c r="V553" s="400"/>
      <c r="W553" s="400"/>
      <c r="X553" s="426">
        <v>850</v>
      </c>
      <c r="Y553" s="427">
        <v>750</v>
      </c>
      <c r="Z553" s="427">
        <v>930</v>
      </c>
      <c r="AA553" s="427">
        <v>53</v>
      </c>
      <c r="AB553" s="428">
        <v>0.35</v>
      </c>
      <c r="AC553" s="427">
        <v>1150</v>
      </c>
      <c r="AD553" s="402">
        <v>605</v>
      </c>
      <c r="AE553" s="402">
        <v>515</v>
      </c>
      <c r="AF553" s="402">
        <v>605</v>
      </c>
      <c r="AG553" s="402">
        <v>605</v>
      </c>
      <c r="AH553" s="402">
        <v>53</v>
      </c>
      <c r="AI553" s="459"/>
      <c r="AJ553" s="459"/>
      <c r="AK553" s="460"/>
      <c r="AL553" s="460"/>
      <c r="AM553" s="460"/>
      <c r="AN553" s="460"/>
      <c r="AO553" s="458"/>
      <c r="AP553" s="458"/>
    </row>
    <row r="554" spans="1:42" ht="15">
      <c r="A554" s="394" t="s">
        <v>821</v>
      </c>
      <c r="B554" s="401">
        <v>114.3</v>
      </c>
      <c r="C554" s="424">
        <v>6.88</v>
      </c>
      <c r="D554" s="394" t="s">
        <v>822</v>
      </c>
      <c r="E554" s="421">
        <v>42941</v>
      </c>
      <c r="F554" s="395" t="s">
        <v>847</v>
      </c>
      <c r="G554" s="396">
        <v>3195</v>
      </c>
      <c r="H554" s="397">
        <v>12882</v>
      </c>
      <c r="I554" s="397">
        <v>2198502</v>
      </c>
      <c r="J554" s="397"/>
      <c r="K554" s="397">
        <v>46</v>
      </c>
      <c r="L554" s="396">
        <v>4.08</v>
      </c>
      <c r="M554" s="396">
        <v>407</v>
      </c>
      <c r="N554" s="399">
        <v>101.3</v>
      </c>
      <c r="O554" s="400">
        <v>113.9</v>
      </c>
      <c r="P554" s="400"/>
      <c r="Q554" s="400"/>
      <c r="R554" s="400"/>
      <c r="S554" s="400"/>
      <c r="T554" s="400"/>
      <c r="U554" s="400"/>
      <c r="V554" s="400"/>
      <c r="W554" s="400"/>
      <c r="X554" s="426">
        <v>850</v>
      </c>
      <c r="Y554" s="427">
        <v>750</v>
      </c>
      <c r="Z554" s="427">
        <v>930</v>
      </c>
      <c r="AA554" s="427">
        <v>53</v>
      </c>
      <c r="AB554" s="428">
        <v>0.35</v>
      </c>
      <c r="AC554" s="427">
        <v>1150</v>
      </c>
      <c r="AD554" s="402">
        <v>605</v>
      </c>
      <c r="AE554" s="402">
        <v>515</v>
      </c>
      <c r="AF554" s="402">
        <v>605</v>
      </c>
      <c r="AG554" s="402">
        <v>605</v>
      </c>
      <c r="AH554" s="402">
        <v>53</v>
      </c>
      <c r="AI554" s="459"/>
      <c r="AJ554" s="459"/>
      <c r="AK554" s="460"/>
      <c r="AL554" s="460"/>
      <c r="AM554" s="460"/>
      <c r="AN554" s="460"/>
      <c r="AO554" s="458"/>
      <c r="AP554" s="458"/>
    </row>
    <row r="555" spans="1:42" ht="15">
      <c r="A555" s="394" t="s">
        <v>821</v>
      </c>
      <c r="B555" s="401">
        <v>114.3</v>
      </c>
      <c r="C555" s="424">
        <v>6.88</v>
      </c>
      <c r="D555" s="394" t="s">
        <v>822</v>
      </c>
      <c r="E555" s="421">
        <v>42941</v>
      </c>
      <c r="F555" s="395" t="s">
        <v>847</v>
      </c>
      <c r="G555" s="396">
        <v>3196</v>
      </c>
      <c r="H555" s="397">
        <v>12883</v>
      </c>
      <c r="I555" s="397">
        <v>2198502</v>
      </c>
      <c r="J555" s="397"/>
      <c r="K555" s="397">
        <v>45</v>
      </c>
      <c r="L555" s="396">
        <v>6.22</v>
      </c>
      <c r="M555" s="396">
        <v>1</v>
      </c>
      <c r="N555" s="399">
        <v>103.2</v>
      </c>
      <c r="O555" s="400">
        <v>114.2</v>
      </c>
      <c r="P555" s="400"/>
      <c r="Q555" s="400"/>
      <c r="R555" s="400"/>
      <c r="S555" s="400"/>
      <c r="T555" s="400"/>
      <c r="U555" s="400"/>
      <c r="V555" s="400"/>
      <c r="W555" s="400"/>
      <c r="X555" s="426">
        <v>850</v>
      </c>
      <c r="Y555" s="427">
        <v>750</v>
      </c>
      <c r="Z555" s="427">
        <v>930</v>
      </c>
      <c r="AA555" s="427">
        <v>53</v>
      </c>
      <c r="AB555" s="428">
        <v>0.35</v>
      </c>
      <c r="AC555" s="427">
        <v>1150</v>
      </c>
      <c r="AD555" s="402">
        <v>610</v>
      </c>
      <c r="AE555" s="402">
        <v>520</v>
      </c>
      <c r="AF555" s="402">
        <v>610</v>
      </c>
      <c r="AG555" s="402">
        <v>610</v>
      </c>
      <c r="AH555" s="402">
        <v>53</v>
      </c>
      <c r="AI555" s="459"/>
      <c r="AJ555" s="459"/>
      <c r="AK555" s="460"/>
      <c r="AL555" s="460"/>
      <c r="AM555" s="460"/>
      <c r="AN555" s="460"/>
      <c r="AO555" s="458"/>
      <c r="AP555" s="458"/>
    </row>
    <row r="556" spans="1:42" ht="15">
      <c r="A556" s="394" t="s">
        <v>821</v>
      </c>
      <c r="B556" s="401">
        <v>114.3</v>
      </c>
      <c r="C556" s="424">
        <v>6.88</v>
      </c>
      <c r="D556" s="394" t="s">
        <v>822</v>
      </c>
      <c r="E556" s="421">
        <v>42941</v>
      </c>
      <c r="F556" s="395" t="s">
        <v>847</v>
      </c>
      <c r="G556" s="396">
        <v>3197</v>
      </c>
      <c r="H556" s="397">
        <v>12883</v>
      </c>
      <c r="I556" s="397">
        <v>2198502</v>
      </c>
      <c r="J556" s="397"/>
      <c r="K556" s="397">
        <v>45</v>
      </c>
      <c r="L556" s="396">
        <v>6.22</v>
      </c>
      <c r="M556" s="396">
        <v>424</v>
      </c>
      <c r="N556" s="399">
        <v>103.6</v>
      </c>
      <c r="O556" s="400">
        <v>114.5</v>
      </c>
      <c r="P556" s="400"/>
      <c r="Q556" s="400"/>
      <c r="R556" s="400"/>
      <c r="S556" s="400"/>
      <c r="T556" s="400"/>
      <c r="U556" s="400"/>
      <c r="V556" s="400"/>
      <c r="W556" s="400"/>
      <c r="X556" s="426">
        <v>850</v>
      </c>
      <c r="Y556" s="427">
        <v>750</v>
      </c>
      <c r="Z556" s="427">
        <v>930</v>
      </c>
      <c r="AA556" s="427">
        <v>53</v>
      </c>
      <c r="AB556" s="428">
        <v>0.35</v>
      </c>
      <c r="AC556" s="427">
        <v>1150</v>
      </c>
      <c r="AD556" s="402">
        <v>615</v>
      </c>
      <c r="AE556" s="402">
        <v>520</v>
      </c>
      <c r="AF556" s="402">
        <v>615</v>
      </c>
      <c r="AG556" s="402">
        <v>615</v>
      </c>
      <c r="AH556" s="402">
        <v>53</v>
      </c>
      <c r="AI556" s="459"/>
      <c r="AJ556" s="459"/>
      <c r="AK556" s="460"/>
      <c r="AL556" s="460"/>
      <c r="AM556" s="460"/>
      <c r="AN556" s="460"/>
      <c r="AO556" s="458"/>
      <c r="AP556" s="458"/>
    </row>
    <row r="557" spans="1:42" ht="15">
      <c r="A557" s="394" t="s">
        <v>821</v>
      </c>
      <c r="B557" s="401">
        <v>114.3</v>
      </c>
      <c r="C557" s="424">
        <v>6.88</v>
      </c>
      <c r="D557" s="394" t="s">
        <v>822</v>
      </c>
      <c r="E557" s="421">
        <v>42942</v>
      </c>
      <c r="F557" s="395" t="s">
        <v>847</v>
      </c>
      <c r="G557" s="396">
        <v>3198</v>
      </c>
      <c r="H557" s="397">
        <v>12883</v>
      </c>
      <c r="I557" s="397">
        <v>2198502</v>
      </c>
      <c r="J557" s="397"/>
      <c r="K557" s="397">
        <v>45</v>
      </c>
      <c r="L557" s="396">
        <v>6.22</v>
      </c>
      <c r="M557" s="396">
        <v>801</v>
      </c>
      <c r="N557" s="399">
        <v>100.8</v>
      </c>
      <c r="O557" s="400">
        <v>113.7</v>
      </c>
      <c r="P557" s="400"/>
      <c r="Q557" s="400"/>
      <c r="R557" s="400"/>
      <c r="S557" s="400"/>
      <c r="T557" s="400"/>
      <c r="U557" s="400"/>
      <c r="V557" s="400"/>
      <c r="W557" s="400"/>
      <c r="X557" s="426">
        <v>850</v>
      </c>
      <c r="Y557" s="427">
        <v>750</v>
      </c>
      <c r="Z557" s="427">
        <v>930</v>
      </c>
      <c r="AA557" s="427">
        <v>53</v>
      </c>
      <c r="AB557" s="428">
        <v>0.35</v>
      </c>
      <c r="AC557" s="427">
        <v>1150</v>
      </c>
      <c r="AD557" s="402">
        <v>615</v>
      </c>
      <c r="AE557" s="402">
        <v>520</v>
      </c>
      <c r="AF557" s="402">
        <v>615</v>
      </c>
      <c r="AG557" s="402">
        <v>615</v>
      </c>
      <c r="AH557" s="402">
        <v>53</v>
      </c>
      <c r="AI557" s="459"/>
      <c r="AJ557" s="459"/>
      <c r="AK557" s="460"/>
      <c r="AL557" s="460"/>
      <c r="AM557" s="460"/>
      <c r="AN557" s="460"/>
      <c r="AO557" s="458"/>
      <c r="AP557" s="458"/>
    </row>
    <row r="558" spans="1:42" ht="15">
      <c r="A558" s="394" t="s">
        <v>821</v>
      </c>
      <c r="B558" s="401">
        <v>114.3</v>
      </c>
      <c r="C558" s="424">
        <v>6.88</v>
      </c>
      <c r="D558" s="394" t="s">
        <v>822</v>
      </c>
      <c r="E558" s="421">
        <v>42942</v>
      </c>
      <c r="F558" s="395" t="s">
        <v>847</v>
      </c>
      <c r="G558" s="396">
        <v>3199</v>
      </c>
      <c r="H558" s="397">
        <v>12884</v>
      </c>
      <c r="I558" s="397">
        <v>2198502</v>
      </c>
      <c r="J558" s="397"/>
      <c r="K558" s="397">
        <v>43</v>
      </c>
      <c r="L558" s="396">
        <v>4.6500000000000004</v>
      </c>
      <c r="M558" s="396">
        <v>26</v>
      </c>
      <c r="N558" s="399">
        <v>101.9</v>
      </c>
      <c r="O558" s="400">
        <v>112.8</v>
      </c>
      <c r="P558" s="400"/>
      <c r="Q558" s="400"/>
      <c r="R558" s="400"/>
      <c r="S558" s="400"/>
      <c r="T558" s="400"/>
      <c r="U558" s="400"/>
      <c r="V558" s="400"/>
      <c r="W558" s="400"/>
      <c r="X558" s="426">
        <v>850</v>
      </c>
      <c r="Y558" s="427">
        <v>750</v>
      </c>
      <c r="Z558" s="427">
        <v>930</v>
      </c>
      <c r="AA558" s="427">
        <v>53</v>
      </c>
      <c r="AB558" s="428">
        <v>0.35</v>
      </c>
      <c r="AC558" s="427">
        <v>1150</v>
      </c>
      <c r="AD558" s="402">
        <v>605</v>
      </c>
      <c r="AE558" s="402">
        <v>520</v>
      </c>
      <c r="AF558" s="402">
        <v>605</v>
      </c>
      <c r="AG558" s="402">
        <v>605</v>
      </c>
      <c r="AH558" s="402">
        <v>53</v>
      </c>
      <c r="AI558" s="459"/>
      <c r="AJ558" s="459"/>
      <c r="AK558" s="460"/>
      <c r="AL558" s="460"/>
      <c r="AM558" s="460"/>
      <c r="AN558" s="460"/>
      <c r="AO558" s="458"/>
      <c r="AP558" s="458"/>
    </row>
    <row r="559" spans="1:42" ht="15">
      <c r="A559" s="394" t="s">
        <v>821</v>
      </c>
      <c r="B559" s="401">
        <v>114.3</v>
      </c>
      <c r="C559" s="424">
        <v>6.88</v>
      </c>
      <c r="D559" s="394" t="s">
        <v>822</v>
      </c>
      <c r="E559" s="421">
        <v>42942</v>
      </c>
      <c r="F559" s="395" t="s">
        <v>847</v>
      </c>
      <c r="G559" s="396">
        <v>3200</v>
      </c>
      <c r="H559" s="397">
        <v>12884</v>
      </c>
      <c r="I559" s="397">
        <v>2198502</v>
      </c>
      <c r="J559" s="397"/>
      <c r="K559" s="397">
        <v>43</v>
      </c>
      <c r="L559" s="396">
        <v>4.6500000000000004</v>
      </c>
      <c r="M559" s="396">
        <v>404</v>
      </c>
      <c r="N559" s="399">
        <v>102.4</v>
      </c>
      <c r="O559" s="400">
        <v>114.5</v>
      </c>
      <c r="P559" s="400"/>
      <c r="Q559" s="400"/>
      <c r="R559" s="400"/>
      <c r="S559" s="400"/>
      <c r="T559" s="400"/>
      <c r="U559" s="400"/>
      <c r="V559" s="400"/>
      <c r="W559" s="400"/>
      <c r="X559" s="426">
        <v>850</v>
      </c>
      <c r="Y559" s="427">
        <v>750</v>
      </c>
      <c r="Z559" s="427">
        <v>930</v>
      </c>
      <c r="AA559" s="427">
        <v>53</v>
      </c>
      <c r="AB559" s="428">
        <v>0.35</v>
      </c>
      <c r="AC559" s="427">
        <v>1150</v>
      </c>
      <c r="AD559" s="402">
        <v>605</v>
      </c>
      <c r="AE559" s="402">
        <v>520</v>
      </c>
      <c r="AF559" s="402">
        <v>605</v>
      </c>
      <c r="AG559" s="402">
        <v>605</v>
      </c>
      <c r="AH559" s="402">
        <v>53</v>
      </c>
      <c r="AI559" s="459"/>
      <c r="AJ559" s="459"/>
      <c r="AK559" s="460"/>
      <c r="AL559" s="460"/>
      <c r="AM559" s="460"/>
      <c r="AN559" s="460"/>
      <c r="AO559" s="458"/>
      <c r="AP559" s="458"/>
    </row>
    <row r="560" spans="1:42" ht="15">
      <c r="A560" s="394" t="s">
        <v>821</v>
      </c>
      <c r="B560" s="401">
        <v>114.3</v>
      </c>
      <c r="C560" s="424">
        <v>6.88</v>
      </c>
      <c r="D560" s="394" t="s">
        <v>822</v>
      </c>
      <c r="E560" s="421">
        <v>42942</v>
      </c>
      <c r="F560" s="395" t="s">
        <v>847</v>
      </c>
      <c r="G560" s="396">
        <v>3201</v>
      </c>
      <c r="H560" s="397">
        <v>12885</v>
      </c>
      <c r="I560" s="397">
        <v>2198502</v>
      </c>
      <c r="J560" s="397"/>
      <c r="K560" s="397">
        <v>46</v>
      </c>
      <c r="L560" s="396">
        <v>5.56</v>
      </c>
      <c r="M560" s="396">
        <v>26</v>
      </c>
      <c r="N560" s="399">
        <v>98.8</v>
      </c>
      <c r="O560" s="400">
        <v>111.8</v>
      </c>
      <c r="P560" s="400"/>
      <c r="Q560" s="400"/>
      <c r="R560" s="400"/>
      <c r="S560" s="400"/>
      <c r="T560" s="400"/>
      <c r="U560" s="400"/>
      <c r="V560" s="400"/>
      <c r="W560" s="400"/>
      <c r="X560" s="426">
        <v>850</v>
      </c>
      <c r="Y560" s="427">
        <v>750</v>
      </c>
      <c r="Z560" s="427">
        <v>930</v>
      </c>
      <c r="AA560" s="427">
        <v>53</v>
      </c>
      <c r="AB560" s="428">
        <v>0.35</v>
      </c>
      <c r="AC560" s="427">
        <v>1150</v>
      </c>
      <c r="AD560" s="402">
        <v>615</v>
      </c>
      <c r="AE560" s="402">
        <v>520</v>
      </c>
      <c r="AF560" s="402">
        <v>615</v>
      </c>
      <c r="AG560" s="402">
        <v>615</v>
      </c>
      <c r="AH560" s="402">
        <v>53</v>
      </c>
      <c r="AI560" s="459"/>
      <c r="AJ560" s="459"/>
      <c r="AK560" s="460"/>
      <c r="AL560" s="460"/>
      <c r="AM560" s="460"/>
      <c r="AN560" s="460"/>
      <c r="AO560" s="458"/>
      <c r="AP560" s="458"/>
    </row>
    <row r="561" spans="1:42" ht="15">
      <c r="A561" s="394" t="s">
        <v>821</v>
      </c>
      <c r="B561" s="401">
        <v>114.3</v>
      </c>
      <c r="C561" s="424">
        <v>6.88</v>
      </c>
      <c r="D561" s="394" t="s">
        <v>822</v>
      </c>
      <c r="E561" s="421">
        <v>42942</v>
      </c>
      <c r="F561" s="395" t="s">
        <v>847</v>
      </c>
      <c r="G561" s="396">
        <v>3202</v>
      </c>
      <c r="H561" s="397">
        <v>12885</v>
      </c>
      <c r="I561" s="397">
        <v>2198502</v>
      </c>
      <c r="J561" s="397"/>
      <c r="K561" s="397">
        <v>46</v>
      </c>
      <c r="L561" s="396">
        <v>5.56</v>
      </c>
      <c r="M561" s="396">
        <v>410</v>
      </c>
      <c r="N561" s="399">
        <v>98.7</v>
      </c>
      <c r="O561" s="400">
        <v>112.2</v>
      </c>
      <c r="P561" s="400"/>
      <c r="Q561" s="400"/>
      <c r="R561" s="400"/>
      <c r="S561" s="400"/>
      <c r="T561" s="400"/>
      <c r="U561" s="400"/>
      <c r="V561" s="400"/>
      <c r="W561" s="400"/>
      <c r="X561" s="426">
        <v>850</v>
      </c>
      <c r="Y561" s="427">
        <v>750</v>
      </c>
      <c r="Z561" s="427">
        <v>930</v>
      </c>
      <c r="AA561" s="427">
        <v>53</v>
      </c>
      <c r="AB561" s="428">
        <v>0.35</v>
      </c>
      <c r="AC561" s="427">
        <v>1150</v>
      </c>
      <c r="AD561" s="402">
        <v>615</v>
      </c>
      <c r="AE561" s="402">
        <v>520</v>
      </c>
      <c r="AF561" s="402">
        <v>615</v>
      </c>
      <c r="AG561" s="402">
        <v>615</v>
      </c>
      <c r="AH561" s="402">
        <v>53</v>
      </c>
      <c r="AI561" s="459"/>
      <c r="AJ561" s="459"/>
      <c r="AK561" s="460"/>
      <c r="AL561" s="460"/>
      <c r="AM561" s="460"/>
      <c r="AN561" s="460"/>
      <c r="AO561" s="458"/>
      <c r="AP561" s="458"/>
    </row>
    <row r="562" spans="1:42" ht="15">
      <c r="A562" s="394" t="s">
        <v>821</v>
      </c>
      <c r="B562" s="401">
        <v>114.3</v>
      </c>
      <c r="C562" s="424">
        <v>6.88</v>
      </c>
      <c r="D562" s="394" t="s">
        <v>822</v>
      </c>
      <c r="E562" s="421">
        <v>42943</v>
      </c>
      <c r="F562" s="395" t="s">
        <v>847</v>
      </c>
      <c r="G562" s="396">
        <v>3203</v>
      </c>
      <c r="H562" s="397">
        <v>12886</v>
      </c>
      <c r="I562" s="397">
        <v>2198502</v>
      </c>
      <c r="J562" s="397"/>
      <c r="K562" s="397">
        <v>44</v>
      </c>
      <c r="L562" s="398">
        <v>5</v>
      </c>
      <c r="M562" s="396">
        <v>5</v>
      </c>
      <c r="N562" s="399">
        <v>101.2</v>
      </c>
      <c r="O562" s="400">
        <v>113.9</v>
      </c>
      <c r="P562" s="400"/>
      <c r="Q562" s="400"/>
      <c r="R562" s="400"/>
      <c r="S562" s="400"/>
      <c r="T562" s="400"/>
      <c r="U562" s="400"/>
      <c r="V562" s="400"/>
      <c r="W562" s="400"/>
      <c r="X562" s="426">
        <v>850</v>
      </c>
      <c r="Y562" s="427">
        <v>750</v>
      </c>
      <c r="Z562" s="427">
        <v>930</v>
      </c>
      <c r="AA562" s="427">
        <v>53</v>
      </c>
      <c r="AB562" s="428">
        <v>0.35</v>
      </c>
      <c r="AC562" s="427">
        <v>1150</v>
      </c>
      <c r="AD562" s="402">
        <v>610</v>
      </c>
      <c r="AE562" s="402">
        <v>520</v>
      </c>
      <c r="AF562" s="402">
        <v>610</v>
      </c>
      <c r="AG562" s="402">
        <v>610</v>
      </c>
      <c r="AH562" s="402">
        <v>53</v>
      </c>
      <c r="AI562" s="459"/>
      <c r="AJ562" s="459"/>
      <c r="AK562" s="460"/>
      <c r="AL562" s="460"/>
      <c r="AM562" s="460"/>
      <c r="AN562" s="460"/>
      <c r="AO562" s="458"/>
      <c r="AP562" s="458"/>
    </row>
    <row r="563" spans="1:42" ht="15.75">
      <c r="A563" s="394" t="s">
        <v>821</v>
      </c>
      <c r="B563" s="401">
        <v>114.3</v>
      </c>
      <c r="C563" s="424">
        <v>6.88</v>
      </c>
      <c r="D563" s="394" t="s">
        <v>822</v>
      </c>
      <c r="E563" s="421">
        <v>42943</v>
      </c>
      <c r="F563" s="395" t="s">
        <v>847</v>
      </c>
      <c r="G563" s="396" t="s">
        <v>409</v>
      </c>
      <c r="H563" s="397">
        <v>12886</v>
      </c>
      <c r="I563" s="397">
        <v>2198502</v>
      </c>
      <c r="J563" s="397"/>
      <c r="K563" s="397">
        <v>44</v>
      </c>
      <c r="L563" s="398">
        <v>5</v>
      </c>
      <c r="M563" s="396">
        <v>52</v>
      </c>
      <c r="N563" s="399">
        <v>95</v>
      </c>
      <c r="O563" s="400">
        <v>107.5</v>
      </c>
      <c r="P563" s="400"/>
      <c r="Q563" s="400"/>
      <c r="R563" s="400"/>
      <c r="S563" s="400"/>
      <c r="T563" s="400"/>
      <c r="U563" s="400"/>
      <c r="V563" s="400"/>
      <c r="W563" s="400"/>
      <c r="X563" s="426">
        <v>850</v>
      </c>
      <c r="Y563" s="427">
        <v>750</v>
      </c>
      <c r="Z563" s="427">
        <v>930</v>
      </c>
      <c r="AA563" s="427">
        <v>53</v>
      </c>
      <c r="AB563" s="428">
        <v>0.35</v>
      </c>
      <c r="AC563" s="427">
        <v>1150</v>
      </c>
      <c r="AD563" s="402">
        <v>610</v>
      </c>
      <c r="AE563" s="402">
        <v>520</v>
      </c>
      <c r="AF563" s="402">
        <v>610</v>
      </c>
      <c r="AG563" s="402">
        <v>610</v>
      </c>
      <c r="AH563" s="402">
        <v>53</v>
      </c>
      <c r="AI563" s="459"/>
      <c r="AJ563" s="459"/>
      <c r="AK563" s="460"/>
      <c r="AL563" s="460"/>
      <c r="AM563" s="460"/>
      <c r="AN563" s="460"/>
      <c r="AO563" s="458"/>
      <c r="AP563" s="458"/>
    </row>
    <row r="564" spans="1:42" ht="15">
      <c r="A564" s="394" t="s">
        <v>821</v>
      </c>
      <c r="B564" s="401">
        <v>114.3</v>
      </c>
      <c r="C564" s="424">
        <v>6.88</v>
      </c>
      <c r="D564" s="394" t="s">
        <v>822</v>
      </c>
      <c r="E564" s="421">
        <v>42943</v>
      </c>
      <c r="F564" s="395" t="s">
        <v>847</v>
      </c>
      <c r="G564" s="396">
        <v>3204</v>
      </c>
      <c r="H564" s="397">
        <v>12872</v>
      </c>
      <c r="I564" s="397">
        <v>2161402</v>
      </c>
      <c r="J564" s="397"/>
      <c r="K564" s="397">
        <v>43</v>
      </c>
      <c r="L564" s="396">
        <v>4.58</v>
      </c>
      <c r="M564" s="396">
        <v>5</v>
      </c>
      <c r="N564" s="399">
        <v>99.7</v>
      </c>
      <c r="O564" s="400">
        <v>112.2</v>
      </c>
      <c r="P564" s="400"/>
      <c r="Q564" s="400"/>
      <c r="R564" s="400"/>
      <c r="S564" s="400"/>
      <c r="T564" s="400"/>
      <c r="U564" s="400"/>
      <c r="V564" s="400"/>
      <c r="W564" s="400"/>
      <c r="X564" s="426">
        <v>850</v>
      </c>
      <c r="Y564" s="427">
        <v>750</v>
      </c>
      <c r="Z564" s="427">
        <v>930</v>
      </c>
      <c r="AA564" s="427">
        <v>53</v>
      </c>
      <c r="AB564" s="428">
        <v>0.35</v>
      </c>
      <c r="AC564" s="427">
        <v>1150</v>
      </c>
      <c r="AD564" s="402">
        <v>605</v>
      </c>
      <c r="AE564" s="402">
        <v>520</v>
      </c>
      <c r="AF564" s="402">
        <v>605</v>
      </c>
      <c r="AG564" s="402">
        <v>605</v>
      </c>
      <c r="AH564" s="402">
        <v>53</v>
      </c>
      <c r="AI564" s="459"/>
      <c r="AJ564" s="459"/>
      <c r="AK564" s="460"/>
      <c r="AL564" s="460"/>
      <c r="AM564" s="460"/>
      <c r="AN564" s="460"/>
      <c r="AO564" s="458"/>
      <c r="AP564" s="458"/>
    </row>
    <row r="565" spans="1:42" ht="15">
      <c r="A565" s="394" t="s">
        <v>821</v>
      </c>
      <c r="B565" s="401">
        <v>114.3</v>
      </c>
      <c r="C565" s="424">
        <v>6.88</v>
      </c>
      <c r="D565" s="394" t="s">
        <v>822</v>
      </c>
      <c r="E565" s="421">
        <v>42943</v>
      </c>
      <c r="F565" s="395" t="s">
        <v>847</v>
      </c>
      <c r="G565" s="396">
        <v>3205</v>
      </c>
      <c r="H565" s="397">
        <v>40341</v>
      </c>
      <c r="I565" s="397">
        <v>2161402</v>
      </c>
      <c r="J565" s="397"/>
      <c r="K565" s="397">
        <v>43</v>
      </c>
      <c r="L565" s="398">
        <v>5.0999999999999996</v>
      </c>
      <c r="M565" s="396">
        <v>8</v>
      </c>
      <c r="N565" s="399">
        <v>99.3</v>
      </c>
      <c r="O565" s="400">
        <v>111.2</v>
      </c>
      <c r="P565" s="400"/>
      <c r="Q565" s="400"/>
      <c r="R565" s="400"/>
      <c r="S565" s="400"/>
      <c r="T565" s="400"/>
      <c r="U565" s="400"/>
      <c r="V565" s="400"/>
      <c r="W565" s="400"/>
      <c r="X565" s="426">
        <v>850</v>
      </c>
      <c r="Y565" s="427">
        <v>750</v>
      </c>
      <c r="Z565" s="427">
        <v>930</v>
      </c>
      <c r="AA565" s="427">
        <v>53</v>
      </c>
      <c r="AB565" s="428">
        <v>0.35</v>
      </c>
      <c r="AC565" s="427">
        <v>1150</v>
      </c>
      <c r="AD565" s="402">
        <v>605</v>
      </c>
      <c r="AE565" s="402">
        <v>520</v>
      </c>
      <c r="AF565" s="402">
        <v>605</v>
      </c>
      <c r="AG565" s="402">
        <v>605</v>
      </c>
      <c r="AH565" s="402">
        <v>53</v>
      </c>
      <c r="AI565" s="459"/>
      <c r="AJ565" s="459"/>
      <c r="AK565" s="460"/>
      <c r="AL565" s="460"/>
      <c r="AM565" s="460"/>
      <c r="AN565" s="460"/>
      <c r="AO565" s="458"/>
      <c r="AP565" s="458"/>
    </row>
    <row r="566" spans="1:42" ht="15">
      <c r="A566" s="394" t="s">
        <v>821</v>
      </c>
      <c r="B566" s="401">
        <v>114.3</v>
      </c>
      <c r="C566" s="424">
        <v>6.88</v>
      </c>
      <c r="D566" s="394" t="s">
        <v>822</v>
      </c>
      <c r="E566" s="421">
        <v>42943</v>
      </c>
      <c r="F566" s="395" t="s">
        <v>847</v>
      </c>
      <c r="G566" s="396">
        <v>3206</v>
      </c>
      <c r="H566" s="397">
        <v>40342</v>
      </c>
      <c r="I566" s="397">
        <v>2161402</v>
      </c>
      <c r="J566" s="397"/>
      <c r="K566" s="397">
        <v>44</v>
      </c>
      <c r="L566" s="398">
        <v>4.87</v>
      </c>
      <c r="M566" s="396">
        <v>11</v>
      </c>
      <c r="N566" s="399">
        <v>98.8</v>
      </c>
      <c r="O566" s="400">
        <v>110.7</v>
      </c>
      <c r="P566" s="400"/>
      <c r="Q566" s="400"/>
      <c r="R566" s="400"/>
      <c r="S566" s="400"/>
      <c r="T566" s="400"/>
      <c r="U566" s="400"/>
      <c r="V566" s="400"/>
      <c r="W566" s="400"/>
      <c r="X566" s="426">
        <v>850</v>
      </c>
      <c r="Y566" s="427">
        <v>750</v>
      </c>
      <c r="Z566" s="427">
        <v>930</v>
      </c>
      <c r="AA566" s="427">
        <v>53</v>
      </c>
      <c r="AB566" s="428">
        <v>0.35</v>
      </c>
      <c r="AC566" s="427">
        <v>1150</v>
      </c>
      <c r="AD566" s="402">
        <v>605</v>
      </c>
      <c r="AE566" s="402">
        <v>520</v>
      </c>
      <c r="AF566" s="402">
        <v>605</v>
      </c>
      <c r="AG566" s="402">
        <v>605</v>
      </c>
      <c r="AH566" s="402">
        <v>53</v>
      </c>
      <c r="AI566" s="459"/>
      <c r="AJ566" s="459"/>
      <c r="AK566" s="460"/>
      <c r="AL566" s="460"/>
      <c r="AM566" s="460"/>
      <c r="AN566" s="460"/>
      <c r="AO566" s="458"/>
      <c r="AP566" s="458"/>
    </row>
    <row r="567" spans="1:42" ht="15">
      <c r="A567" s="394" t="s">
        <v>821</v>
      </c>
      <c r="B567" s="401">
        <v>114.3</v>
      </c>
      <c r="C567" s="424">
        <v>6.88</v>
      </c>
      <c r="D567" s="394" t="s">
        <v>822</v>
      </c>
      <c r="E567" s="421">
        <v>42943</v>
      </c>
      <c r="F567" s="395" t="s">
        <v>847</v>
      </c>
      <c r="G567" s="396">
        <v>3207</v>
      </c>
      <c r="H567" s="397">
        <v>40340</v>
      </c>
      <c r="I567" s="397">
        <v>2161402</v>
      </c>
      <c r="J567" s="397"/>
      <c r="K567" s="397">
        <v>44</v>
      </c>
      <c r="L567" s="398">
        <v>5.8</v>
      </c>
      <c r="M567" s="396">
        <v>6</v>
      </c>
      <c r="N567" s="399">
        <v>97.4</v>
      </c>
      <c r="O567" s="400">
        <v>111.5</v>
      </c>
      <c r="P567" s="400"/>
      <c r="Q567" s="400"/>
      <c r="R567" s="400"/>
      <c r="S567" s="400"/>
      <c r="T567" s="400"/>
      <c r="U567" s="400"/>
      <c r="V567" s="400"/>
      <c r="W567" s="400"/>
      <c r="X567" s="426">
        <v>850</v>
      </c>
      <c r="Y567" s="427">
        <v>750</v>
      </c>
      <c r="Z567" s="427">
        <v>930</v>
      </c>
      <c r="AA567" s="427">
        <v>53</v>
      </c>
      <c r="AB567" s="428">
        <v>0.35</v>
      </c>
      <c r="AC567" s="427">
        <v>1150</v>
      </c>
      <c r="AD567" s="402">
        <v>605</v>
      </c>
      <c r="AE567" s="402">
        <v>520</v>
      </c>
      <c r="AF567" s="402">
        <v>605</v>
      </c>
      <c r="AG567" s="402">
        <v>605</v>
      </c>
      <c r="AH567" s="402">
        <v>53</v>
      </c>
      <c r="AI567" s="459"/>
      <c r="AJ567" s="459"/>
      <c r="AK567" s="460"/>
      <c r="AL567" s="460"/>
      <c r="AM567" s="460"/>
      <c r="AN567" s="460"/>
      <c r="AO567" s="458"/>
      <c r="AP567" s="458"/>
    </row>
    <row r="568" spans="1:42" ht="15">
      <c r="A568" s="394" t="s">
        <v>821</v>
      </c>
      <c r="B568" s="401">
        <v>114.3</v>
      </c>
      <c r="C568" s="424">
        <v>6.88</v>
      </c>
      <c r="D568" s="394" t="s">
        <v>822</v>
      </c>
      <c r="E568" s="421">
        <v>42945</v>
      </c>
      <c r="F568" s="395" t="s">
        <v>368</v>
      </c>
      <c r="G568" s="396">
        <v>3219</v>
      </c>
      <c r="H568" s="397">
        <v>52153</v>
      </c>
      <c r="I568" s="397">
        <v>2193701</v>
      </c>
      <c r="J568" s="397"/>
      <c r="K568" s="397">
        <v>51</v>
      </c>
      <c r="L568" s="396">
        <v>4.29</v>
      </c>
      <c r="M568" s="396">
        <v>27</v>
      </c>
      <c r="N568" s="399">
        <v>98.5</v>
      </c>
      <c r="O568" s="400">
        <v>111.3</v>
      </c>
      <c r="P568" s="400"/>
      <c r="Q568" s="400"/>
      <c r="R568" s="400"/>
      <c r="S568" s="400"/>
      <c r="T568" s="400"/>
      <c r="U568" s="400"/>
      <c r="V568" s="400"/>
      <c r="W568" s="400"/>
      <c r="X568" s="426">
        <v>840</v>
      </c>
      <c r="Y568" s="427">
        <v>740</v>
      </c>
      <c r="Z568" s="427">
        <v>920</v>
      </c>
      <c r="AA568" s="427">
        <v>53</v>
      </c>
      <c r="AB568" s="427">
        <v>0.35</v>
      </c>
      <c r="AC568" s="427">
        <v>1150</v>
      </c>
      <c r="AD568" s="402">
        <v>650</v>
      </c>
      <c r="AE568" s="402">
        <v>550</v>
      </c>
      <c r="AF568" s="402">
        <v>650</v>
      </c>
      <c r="AG568" s="402">
        <v>650</v>
      </c>
      <c r="AH568" s="402">
        <v>53</v>
      </c>
      <c r="AI568" s="459"/>
      <c r="AJ568" s="459"/>
      <c r="AK568" s="460"/>
      <c r="AL568" s="460"/>
      <c r="AM568" s="460"/>
      <c r="AN568" s="460"/>
      <c r="AO568" s="458"/>
      <c r="AP568" s="458"/>
    </row>
    <row r="569" spans="1:42" ht="15">
      <c r="A569" s="394" t="s">
        <v>821</v>
      </c>
      <c r="B569" s="401">
        <v>114.3</v>
      </c>
      <c r="C569" s="424">
        <v>6.88</v>
      </c>
      <c r="D569" s="394" t="s">
        <v>822</v>
      </c>
      <c r="E569" s="421">
        <v>42969</v>
      </c>
      <c r="F569" s="395" t="s">
        <v>368</v>
      </c>
      <c r="G569" s="396">
        <v>3378</v>
      </c>
      <c r="H569" s="397">
        <v>52160</v>
      </c>
      <c r="I569" s="397">
        <v>2197201</v>
      </c>
      <c r="J569" s="397"/>
      <c r="K569" s="397">
        <v>50</v>
      </c>
      <c r="L569" s="396">
        <v>5.09</v>
      </c>
      <c r="M569" s="396">
        <v>8</v>
      </c>
      <c r="N569" s="399">
        <v>99</v>
      </c>
      <c r="O569" s="400">
        <v>112.6</v>
      </c>
      <c r="P569" s="400"/>
      <c r="Q569" s="400"/>
      <c r="R569" s="400"/>
      <c r="S569" s="400"/>
      <c r="T569" s="400"/>
      <c r="U569" s="400"/>
      <c r="V569" s="400"/>
      <c r="W569" s="400"/>
      <c r="X569" s="426">
        <v>850</v>
      </c>
      <c r="Y569" s="427">
        <v>750</v>
      </c>
      <c r="Z569" s="427">
        <v>930</v>
      </c>
      <c r="AA569" s="427">
        <v>53</v>
      </c>
      <c r="AB569" s="428">
        <v>0.35</v>
      </c>
      <c r="AC569" s="427">
        <v>1150</v>
      </c>
      <c r="AD569" s="402">
        <v>650</v>
      </c>
      <c r="AE569" s="402">
        <v>550</v>
      </c>
      <c r="AF569" s="402">
        <v>650</v>
      </c>
      <c r="AG569" s="402">
        <v>650</v>
      </c>
      <c r="AH569" s="402">
        <v>53</v>
      </c>
      <c r="AI569" s="459"/>
      <c r="AJ569" s="459"/>
      <c r="AK569" s="460"/>
      <c r="AL569" s="460"/>
      <c r="AM569" s="460"/>
      <c r="AN569" s="460"/>
      <c r="AO569" s="458"/>
      <c r="AP569" s="458"/>
    </row>
    <row r="570" spans="1:42" ht="15">
      <c r="A570" s="394" t="s">
        <v>821</v>
      </c>
      <c r="B570" s="401">
        <v>114.3</v>
      </c>
      <c r="C570" s="424">
        <v>6.88</v>
      </c>
      <c r="D570" s="394" t="s">
        <v>822</v>
      </c>
      <c r="E570" s="421">
        <v>42969</v>
      </c>
      <c r="F570" s="395" t="s">
        <v>368</v>
      </c>
      <c r="G570" s="396">
        <v>3378</v>
      </c>
      <c r="H570" s="397">
        <v>52160</v>
      </c>
      <c r="I570" s="397">
        <v>2197201</v>
      </c>
      <c r="J570" s="397"/>
      <c r="K570" s="397">
        <v>50</v>
      </c>
      <c r="L570" s="396">
        <v>5.09</v>
      </c>
      <c r="M570" s="396">
        <v>50</v>
      </c>
      <c r="N570" s="399">
        <v>99.9</v>
      </c>
      <c r="O570" s="400">
        <v>113.2</v>
      </c>
      <c r="P570" s="400"/>
      <c r="Q570" s="400"/>
      <c r="R570" s="400"/>
      <c r="S570" s="400"/>
      <c r="T570" s="400"/>
      <c r="U570" s="400"/>
      <c r="V570" s="400"/>
      <c r="W570" s="400"/>
      <c r="X570" s="426">
        <v>850</v>
      </c>
      <c r="Y570" s="427">
        <v>750</v>
      </c>
      <c r="Z570" s="427">
        <v>930</v>
      </c>
      <c r="AA570" s="427">
        <v>53</v>
      </c>
      <c r="AB570" s="428">
        <v>0.35</v>
      </c>
      <c r="AC570" s="427">
        <v>1150</v>
      </c>
      <c r="AD570" s="402">
        <v>650</v>
      </c>
      <c r="AE570" s="402">
        <v>550</v>
      </c>
      <c r="AF570" s="402">
        <v>650</v>
      </c>
      <c r="AG570" s="402">
        <v>650</v>
      </c>
      <c r="AH570" s="402">
        <v>53</v>
      </c>
      <c r="AI570" s="459"/>
      <c r="AJ570" s="459"/>
      <c r="AK570" s="460"/>
      <c r="AL570" s="460"/>
      <c r="AM570" s="460"/>
      <c r="AN570" s="460"/>
      <c r="AO570" s="458"/>
      <c r="AP570" s="458"/>
    </row>
    <row r="571" spans="1:42" ht="15">
      <c r="A571" s="394" t="s">
        <v>821</v>
      </c>
      <c r="B571" s="401">
        <v>114.3</v>
      </c>
      <c r="C571" s="424">
        <v>6.88</v>
      </c>
      <c r="D571" s="394" t="s">
        <v>822</v>
      </c>
      <c r="E571" s="421">
        <v>42970</v>
      </c>
      <c r="F571" s="395" t="s">
        <v>283</v>
      </c>
      <c r="G571" s="396">
        <v>3379</v>
      </c>
      <c r="H571" s="397">
        <v>51952</v>
      </c>
      <c r="I571" s="397">
        <v>2197201</v>
      </c>
      <c r="J571" s="397"/>
      <c r="K571" s="397">
        <v>49</v>
      </c>
      <c r="L571" s="396">
        <v>3.59</v>
      </c>
      <c r="M571" s="396">
        <v>1</v>
      </c>
      <c r="N571" s="399">
        <v>93.7</v>
      </c>
      <c r="O571" s="400">
        <v>106.5</v>
      </c>
      <c r="P571" s="400"/>
      <c r="Q571" s="400"/>
      <c r="R571" s="400"/>
      <c r="S571" s="400"/>
      <c r="T571" s="400"/>
      <c r="U571" s="400"/>
      <c r="V571" s="400"/>
      <c r="W571" s="400"/>
      <c r="X571" s="426">
        <v>850</v>
      </c>
      <c r="Y571" s="427">
        <v>750</v>
      </c>
      <c r="Z571" s="427">
        <v>930</v>
      </c>
      <c r="AA571" s="427">
        <v>53</v>
      </c>
      <c r="AB571" s="428">
        <v>0.35</v>
      </c>
      <c r="AC571" s="427">
        <v>1150</v>
      </c>
      <c r="AD571" s="402">
        <v>625</v>
      </c>
      <c r="AE571" s="402">
        <v>550</v>
      </c>
      <c r="AF571" s="402">
        <v>625</v>
      </c>
      <c r="AG571" s="402">
        <v>625</v>
      </c>
      <c r="AH571" s="402">
        <v>53</v>
      </c>
      <c r="AI571" s="459"/>
      <c r="AJ571" s="459"/>
      <c r="AK571" s="460"/>
      <c r="AL571" s="460"/>
      <c r="AM571" s="460"/>
      <c r="AN571" s="460"/>
      <c r="AO571" s="458"/>
      <c r="AP571" s="458"/>
    </row>
    <row r="572" spans="1:42" ht="15">
      <c r="A572" s="394" t="s">
        <v>821</v>
      </c>
      <c r="B572" s="401">
        <v>114.3</v>
      </c>
      <c r="C572" s="424">
        <v>6.88</v>
      </c>
      <c r="D572" s="394" t="s">
        <v>822</v>
      </c>
      <c r="E572" s="421">
        <v>42970</v>
      </c>
      <c r="F572" s="395" t="s">
        <v>283</v>
      </c>
      <c r="G572" s="396">
        <v>3381</v>
      </c>
      <c r="H572" s="397">
        <v>60114</v>
      </c>
      <c r="I572" s="397">
        <v>2197201</v>
      </c>
      <c r="J572" s="397">
        <v>350</v>
      </c>
      <c r="K572" s="397">
        <v>51</v>
      </c>
      <c r="L572" s="396">
        <v>3.73</v>
      </c>
      <c r="M572" s="396">
        <v>2</v>
      </c>
      <c r="N572" s="399">
        <v>100.9</v>
      </c>
      <c r="O572" s="400">
        <v>113.3</v>
      </c>
      <c r="P572" s="400"/>
      <c r="Q572" s="400"/>
      <c r="R572" s="400"/>
      <c r="S572" s="400"/>
      <c r="T572" s="400"/>
      <c r="U572" s="400"/>
      <c r="V572" s="400"/>
      <c r="W572" s="400"/>
      <c r="X572" s="426">
        <v>850</v>
      </c>
      <c r="Y572" s="427">
        <v>750</v>
      </c>
      <c r="Z572" s="427">
        <v>930</v>
      </c>
      <c r="AA572" s="427">
        <v>53</v>
      </c>
      <c r="AB572" s="428">
        <v>0.35</v>
      </c>
      <c r="AC572" s="427">
        <v>1150</v>
      </c>
      <c r="AD572" s="402">
        <v>625</v>
      </c>
      <c r="AE572" s="402">
        <v>550</v>
      </c>
      <c r="AF572" s="402">
        <v>625</v>
      </c>
      <c r="AG572" s="402">
        <v>625</v>
      </c>
      <c r="AH572" s="402">
        <v>53</v>
      </c>
      <c r="AI572" s="459"/>
      <c r="AJ572" s="459"/>
      <c r="AK572" s="460"/>
      <c r="AL572" s="460"/>
      <c r="AM572" s="460"/>
      <c r="AN572" s="460"/>
      <c r="AO572" s="458"/>
      <c r="AP572" s="458"/>
    </row>
    <row r="573" spans="1:42" ht="15">
      <c r="A573" s="394" t="s">
        <v>821</v>
      </c>
      <c r="B573" s="401">
        <v>114.3</v>
      </c>
      <c r="C573" s="424">
        <v>6.88</v>
      </c>
      <c r="D573" s="394" t="s">
        <v>822</v>
      </c>
      <c r="E573" s="421">
        <v>42970</v>
      </c>
      <c r="F573" s="395" t="s">
        <v>283</v>
      </c>
      <c r="G573" s="396">
        <v>3382</v>
      </c>
      <c r="H573" s="397">
        <v>60119</v>
      </c>
      <c r="I573" s="397">
        <v>2197201</v>
      </c>
      <c r="J573" s="397">
        <v>350</v>
      </c>
      <c r="K573" s="397">
        <v>51</v>
      </c>
      <c r="L573" s="396">
        <v>3.64</v>
      </c>
      <c r="M573" s="396" t="s">
        <v>885</v>
      </c>
      <c r="N573" s="399">
        <v>103</v>
      </c>
      <c r="O573" s="400">
        <v>116.3</v>
      </c>
      <c r="P573" s="400"/>
      <c r="Q573" s="400"/>
      <c r="R573" s="400"/>
      <c r="S573" s="400"/>
      <c r="T573" s="400"/>
      <c r="U573" s="400"/>
      <c r="V573" s="400"/>
      <c r="W573" s="400"/>
      <c r="X573" s="426">
        <v>850</v>
      </c>
      <c r="Y573" s="427">
        <v>750</v>
      </c>
      <c r="Z573" s="427">
        <v>930</v>
      </c>
      <c r="AA573" s="427">
        <v>53</v>
      </c>
      <c r="AB573" s="428">
        <v>0.35</v>
      </c>
      <c r="AC573" s="427">
        <v>1150</v>
      </c>
      <c r="AD573" s="402">
        <v>625</v>
      </c>
      <c r="AE573" s="402">
        <v>550</v>
      </c>
      <c r="AF573" s="402">
        <v>625</v>
      </c>
      <c r="AG573" s="402">
        <v>625</v>
      </c>
      <c r="AH573" s="402">
        <v>53</v>
      </c>
      <c r="AI573" s="459"/>
      <c r="AJ573" s="459"/>
      <c r="AK573" s="460"/>
      <c r="AL573" s="460"/>
      <c r="AM573" s="460"/>
      <c r="AN573" s="460"/>
      <c r="AO573" s="458"/>
      <c r="AP573" s="458"/>
    </row>
    <row r="574" spans="1:42" ht="15">
      <c r="A574" s="394" t="s">
        <v>821</v>
      </c>
      <c r="B574" s="401">
        <v>114.3</v>
      </c>
      <c r="C574" s="424">
        <v>6.88</v>
      </c>
      <c r="D574" s="394" t="s">
        <v>822</v>
      </c>
      <c r="E574" s="421">
        <v>42970</v>
      </c>
      <c r="F574" s="395" t="s">
        <v>283</v>
      </c>
      <c r="G574" s="396">
        <v>3383</v>
      </c>
      <c r="H574" s="397">
        <v>60117</v>
      </c>
      <c r="I574" s="397">
        <v>2197201</v>
      </c>
      <c r="J574" s="397"/>
      <c r="K574" s="397">
        <v>53</v>
      </c>
      <c r="L574" s="396">
        <v>3.03</v>
      </c>
      <c r="M574" s="396">
        <v>1</v>
      </c>
      <c r="N574" s="399">
        <v>95.9</v>
      </c>
      <c r="O574" s="400">
        <v>111.5</v>
      </c>
      <c r="P574" s="400"/>
      <c r="Q574" s="400"/>
      <c r="R574" s="400"/>
      <c r="S574" s="400"/>
      <c r="T574" s="400"/>
      <c r="U574" s="400"/>
      <c r="V574" s="400"/>
      <c r="W574" s="400"/>
      <c r="X574" s="426">
        <v>850</v>
      </c>
      <c r="Y574" s="427">
        <v>750</v>
      </c>
      <c r="Z574" s="427">
        <v>930</v>
      </c>
      <c r="AA574" s="427">
        <v>53</v>
      </c>
      <c r="AB574" s="428">
        <v>0.35</v>
      </c>
      <c r="AC574" s="427">
        <v>1150</v>
      </c>
      <c r="AD574" s="402">
        <v>625</v>
      </c>
      <c r="AE574" s="402">
        <v>550</v>
      </c>
      <c r="AF574" s="402">
        <v>625</v>
      </c>
      <c r="AG574" s="402">
        <v>625</v>
      </c>
      <c r="AH574" s="402">
        <v>53</v>
      </c>
      <c r="AI574" s="459"/>
      <c r="AJ574" s="459"/>
      <c r="AK574" s="460"/>
      <c r="AL574" s="460"/>
      <c r="AM574" s="460"/>
      <c r="AN574" s="460"/>
      <c r="AO574" s="458"/>
      <c r="AP574" s="458"/>
    </row>
    <row r="575" spans="1:42" ht="15">
      <c r="A575" s="394" t="s">
        <v>821</v>
      </c>
      <c r="B575" s="401">
        <v>114.3</v>
      </c>
      <c r="C575" s="424">
        <v>6.88</v>
      </c>
      <c r="D575" s="394" t="s">
        <v>822</v>
      </c>
      <c r="E575" s="421">
        <v>42970</v>
      </c>
      <c r="F575" s="395" t="s">
        <v>283</v>
      </c>
      <c r="G575" s="396">
        <v>3384</v>
      </c>
      <c r="H575" s="397">
        <v>60115</v>
      </c>
      <c r="I575" s="397">
        <v>2197201</v>
      </c>
      <c r="J575" s="397"/>
      <c r="K575" s="397">
        <v>51</v>
      </c>
      <c r="L575" s="396">
        <v>3.75</v>
      </c>
      <c r="M575" s="396">
        <v>27</v>
      </c>
      <c r="N575" s="399">
        <v>100.5</v>
      </c>
      <c r="O575" s="400">
        <v>117</v>
      </c>
      <c r="P575" s="400"/>
      <c r="Q575" s="400"/>
      <c r="R575" s="400"/>
      <c r="S575" s="400"/>
      <c r="T575" s="400"/>
      <c r="U575" s="400"/>
      <c r="V575" s="400"/>
      <c r="W575" s="400"/>
      <c r="X575" s="426">
        <v>850</v>
      </c>
      <c r="Y575" s="427">
        <v>750</v>
      </c>
      <c r="Z575" s="427">
        <v>930</v>
      </c>
      <c r="AA575" s="427">
        <v>53</v>
      </c>
      <c r="AB575" s="428">
        <v>0.35</v>
      </c>
      <c r="AC575" s="427">
        <v>1150</v>
      </c>
      <c r="AD575" s="402">
        <v>625</v>
      </c>
      <c r="AE575" s="402">
        <v>550</v>
      </c>
      <c r="AF575" s="402">
        <v>625</v>
      </c>
      <c r="AG575" s="402">
        <v>625</v>
      </c>
      <c r="AH575" s="402">
        <v>53</v>
      </c>
      <c r="AI575" s="459"/>
      <c r="AJ575" s="459"/>
      <c r="AK575" s="460"/>
      <c r="AL575" s="460"/>
      <c r="AM575" s="460"/>
      <c r="AN575" s="460"/>
      <c r="AO575" s="458"/>
      <c r="AP575" s="458"/>
    </row>
    <row r="576" spans="1:42" ht="15">
      <c r="A576" s="394" t="s">
        <v>821</v>
      </c>
      <c r="B576" s="401">
        <v>114.3</v>
      </c>
      <c r="C576" s="424">
        <v>6.88</v>
      </c>
      <c r="D576" s="394" t="s">
        <v>822</v>
      </c>
      <c r="E576" s="421">
        <v>42970</v>
      </c>
      <c r="F576" s="395" t="s">
        <v>283</v>
      </c>
      <c r="G576" s="396">
        <v>3385</v>
      </c>
      <c r="H576" s="397">
        <v>60116</v>
      </c>
      <c r="I576" s="397">
        <v>2197201</v>
      </c>
      <c r="J576" s="397"/>
      <c r="K576" s="397">
        <v>51</v>
      </c>
      <c r="L576" s="396">
        <v>3.78</v>
      </c>
      <c r="M576" s="396">
        <v>28</v>
      </c>
      <c r="N576" s="399">
        <v>97.8</v>
      </c>
      <c r="O576" s="400">
        <v>113</v>
      </c>
      <c r="P576" s="400"/>
      <c r="Q576" s="400"/>
      <c r="R576" s="400"/>
      <c r="S576" s="400"/>
      <c r="T576" s="400"/>
      <c r="U576" s="400"/>
      <c r="V576" s="400"/>
      <c r="W576" s="400"/>
      <c r="X576" s="426">
        <v>850</v>
      </c>
      <c r="Y576" s="427">
        <v>750</v>
      </c>
      <c r="Z576" s="427">
        <v>930</v>
      </c>
      <c r="AA576" s="427">
        <v>53</v>
      </c>
      <c r="AB576" s="428">
        <v>0.35</v>
      </c>
      <c r="AC576" s="427">
        <v>1150</v>
      </c>
      <c r="AD576" s="402">
        <v>625</v>
      </c>
      <c r="AE576" s="402">
        <v>550</v>
      </c>
      <c r="AF576" s="402">
        <v>625</v>
      </c>
      <c r="AG576" s="402">
        <v>625</v>
      </c>
      <c r="AH576" s="402">
        <v>53</v>
      </c>
      <c r="AI576" s="459"/>
      <c r="AJ576" s="459"/>
      <c r="AK576" s="460"/>
      <c r="AL576" s="460"/>
      <c r="AM576" s="460"/>
      <c r="AN576" s="460"/>
      <c r="AO576" s="458"/>
      <c r="AP576" s="458"/>
    </row>
    <row r="577" spans="1:42" ht="15">
      <c r="A577" s="394" t="s">
        <v>821</v>
      </c>
      <c r="B577" s="401">
        <v>114.3</v>
      </c>
      <c r="C577" s="424">
        <v>6.88</v>
      </c>
      <c r="D577" s="394" t="s">
        <v>822</v>
      </c>
      <c r="E577" s="421">
        <v>42970</v>
      </c>
      <c r="F577" s="395" t="s">
        <v>283</v>
      </c>
      <c r="G577" s="396">
        <v>3386</v>
      </c>
      <c r="H577" s="397">
        <v>60123</v>
      </c>
      <c r="I577" s="397">
        <v>2197201</v>
      </c>
      <c r="J577" s="397"/>
      <c r="K577" s="397">
        <v>49</v>
      </c>
      <c r="L577" s="396">
        <v>3.84</v>
      </c>
      <c r="M577" s="396">
        <v>1</v>
      </c>
      <c r="N577" s="399">
        <v>94.5</v>
      </c>
      <c r="O577" s="400">
        <v>109.3</v>
      </c>
      <c r="P577" s="400"/>
      <c r="Q577" s="400"/>
      <c r="R577" s="400"/>
      <c r="S577" s="400"/>
      <c r="T577" s="400"/>
      <c r="U577" s="400"/>
      <c r="V577" s="400"/>
      <c r="W577" s="400"/>
      <c r="X577" s="426">
        <v>850</v>
      </c>
      <c r="Y577" s="427">
        <v>750</v>
      </c>
      <c r="Z577" s="427">
        <v>930</v>
      </c>
      <c r="AA577" s="427">
        <v>53</v>
      </c>
      <c r="AB577" s="428">
        <v>0.35</v>
      </c>
      <c r="AC577" s="427">
        <v>1150</v>
      </c>
      <c r="AD577" s="402">
        <v>625</v>
      </c>
      <c r="AE577" s="402">
        <v>550</v>
      </c>
      <c r="AF577" s="402">
        <v>625</v>
      </c>
      <c r="AG577" s="402">
        <v>625</v>
      </c>
      <c r="AH577" s="402">
        <v>53</v>
      </c>
      <c r="AI577" s="459"/>
      <c r="AJ577" s="459"/>
      <c r="AK577" s="460"/>
      <c r="AL577" s="460"/>
      <c r="AM577" s="460"/>
      <c r="AN577" s="460"/>
      <c r="AO577" s="458"/>
      <c r="AP577" s="458"/>
    </row>
    <row r="578" spans="1:42" ht="15">
      <c r="A578" s="394" t="s">
        <v>821</v>
      </c>
      <c r="B578" s="401">
        <v>114.3</v>
      </c>
      <c r="C578" s="424">
        <v>6.88</v>
      </c>
      <c r="D578" s="394" t="s">
        <v>822</v>
      </c>
      <c r="E578" s="421">
        <v>42970</v>
      </c>
      <c r="F578" s="395" t="s">
        <v>283</v>
      </c>
      <c r="G578" s="396">
        <v>3387</v>
      </c>
      <c r="H578" s="397">
        <v>60100</v>
      </c>
      <c r="I578" s="397">
        <v>2197201</v>
      </c>
      <c r="J578" s="397"/>
      <c r="K578" s="397">
        <v>52</v>
      </c>
      <c r="L578" s="396">
        <v>3.88</v>
      </c>
      <c r="M578" s="396">
        <v>1</v>
      </c>
      <c r="N578" s="399">
        <v>102.1</v>
      </c>
      <c r="O578" s="400">
        <v>116.3</v>
      </c>
      <c r="P578" s="400"/>
      <c r="Q578" s="400"/>
      <c r="R578" s="400"/>
      <c r="S578" s="400"/>
      <c r="T578" s="400"/>
      <c r="U578" s="400"/>
      <c r="V578" s="400"/>
      <c r="W578" s="400"/>
      <c r="X578" s="426">
        <v>850</v>
      </c>
      <c r="Y578" s="427">
        <v>750</v>
      </c>
      <c r="Z578" s="427">
        <v>930</v>
      </c>
      <c r="AA578" s="427">
        <v>53</v>
      </c>
      <c r="AB578" s="428">
        <v>0.35</v>
      </c>
      <c r="AC578" s="427">
        <v>1150</v>
      </c>
      <c r="AD578" s="402">
        <v>625</v>
      </c>
      <c r="AE578" s="402">
        <v>550</v>
      </c>
      <c r="AF578" s="402">
        <v>625</v>
      </c>
      <c r="AG578" s="402">
        <v>625</v>
      </c>
      <c r="AH578" s="402">
        <v>53</v>
      </c>
      <c r="AI578" s="459"/>
      <c r="AJ578" s="459"/>
      <c r="AK578" s="460"/>
      <c r="AL578" s="460"/>
      <c r="AM578" s="460"/>
      <c r="AN578" s="460"/>
      <c r="AO578" s="458"/>
      <c r="AP578" s="458"/>
    </row>
    <row r="579" spans="1:42" ht="15">
      <c r="A579" s="394" t="s">
        <v>821</v>
      </c>
      <c r="B579" s="401">
        <v>114.3</v>
      </c>
      <c r="C579" s="424">
        <v>6.88</v>
      </c>
      <c r="D579" s="394" t="s">
        <v>822</v>
      </c>
      <c r="E579" s="421">
        <v>42970</v>
      </c>
      <c r="F579" s="395" t="s">
        <v>283</v>
      </c>
      <c r="G579" s="396">
        <v>3388</v>
      </c>
      <c r="H579" s="397">
        <v>60122</v>
      </c>
      <c r="I579" s="397">
        <v>2197201</v>
      </c>
      <c r="J579" s="397"/>
      <c r="K579" s="397">
        <v>49</v>
      </c>
      <c r="L579" s="396">
        <v>3.96</v>
      </c>
      <c r="M579" s="396">
        <v>1</v>
      </c>
      <c r="N579" s="399">
        <v>94.8</v>
      </c>
      <c r="O579" s="400">
        <v>110.2</v>
      </c>
      <c r="P579" s="400"/>
      <c r="Q579" s="400"/>
      <c r="R579" s="400"/>
      <c r="S579" s="400"/>
      <c r="T579" s="400"/>
      <c r="U579" s="400"/>
      <c r="V579" s="400"/>
      <c r="W579" s="400"/>
      <c r="X579" s="426">
        <v>850</v>
      </c>
      <c r="Y579" s="427">
        <v>750</v>
      </c>
      <c r="Z579" s="427">
        <v>930</v>
      </c>
      <c r="AA579" s="427">
        <v>53</v>
      </c>
      <c r="AB579" s="428">
        <v>0.35</v>
      </c>
      <c r="AC579" s="427">
        <v>1150</v>
      </c>
      <c r="AD579" s="402">
        <v>625</v>
      </c>
      <c r="AE579" s="402">
        <v>550</v>
      </c>
      <c r="AF579" s="402">
        <v>625</v>
      </c>
      <c r="AG579" s="402">
        <v>625</v>
      </c>
      <c r="AH579" s="402">
        <v>53</v>
      </c>
      <c r="AI579" s="459"/>
      <c r="AJ579" s="459"/>
      <c r="AK579" s="460"/>
      <c r="AL579" s="460"/>
      <c r="AM579" s="460"/>
      <c r="AN579" s="460"/>
      <c r="AO579" s="458"/>
      <c r="AP579" s="458"/>
    </row>
    <row r="580" spans="1:42" ht="17.25" customHeight="1">
      <c r="A580" s="394" t="s">
        <v>821</v>
      </c>
      <c r="B580" s="401">
        <v>114.3</v>
      </c>
      <c r="C580" s="424">
        <v>6.88</v>
      </c>
      <c r="D580" s="394" t="s">
        <v>822</v>
      </c>
      <c r="E580" s="421">
        <v>42970</v>
      </c>
      <c r="F580" s="395" t="s">
        <v>368</v>
      </c>
      <c r="G580" s="396">
        <v>3389</v>
      </c>
      <c r="H580" s="397">
        <v>52158</v>
      </c>
      <c r="I580" s="397">
        <v>2193703</v>
      </c>
      <c r="J580" s="397"/>
      <c r="K580" s="397">
        <v>52</v>
      </c>
      <c r="L580" s="398">
        <v>4.8</v>
      </c>
      <c r="M580" s="396">
        <v>7</v>
      </c>
      <c r="N580" s="399">
        <v>100.6</v>
      </c>
      <c r="O580" s="400">
        <v>115.8</v>
      </c>
      <c r="P580" s="400"/>
      <c r="Q580" s="400"/>
      <c r="R580" s="400"/>
      <c r="S580" s="400"/>
      <c r="T580" s="400"/>
      <c r="U580" s="400"/>
      <c r="V580" s="400"/>
      <c r="W580" s="400"/>
      <c r="X580" s="426">
        <v>850</v>
      </c>
      <c r="Y580" s="427">
        <v>750</v>
      </c>
      <c r="Z580" s="427">
        <v>930</v>
      </c>
      <c r="AA580" s="427">
        <v>53</v>
      </c>
      <c r="AB580" s="428">
        <v>0.35</v>
      </c>
      <c r="AC580" s="427">
        <v>1150</v>
      </c>
      <c r="AD580" s="402">
        <v>650</v>
      </c>
      <c r="AE580" s="402">
        <v>550</v>
      </c>
      <c r="AF580" s="402">
        <v>650</v>
      </c>
      <c r="AG580" s="402">
        <v>650</v>
      </c>
      <c r="AH580" s="402">
        <v>53</v>
      </c>
      <c r="AI580" s="459"/>
      <c r="AJ580" s="459"/>
      <c r="AK580" s="460"/>
      <c r="AL580" s="460"/>
      <c r="AM580" s="460"/>
      <c r="AN580" s="460"/>
      <c r="AO580" s="458"/>
      <c r="AP580" s="458"/>
    </row>
    <row r="581" spans="1:42" ht="15">
      <c r="A581" s="394" t="s">
        <v>821</v>
      </c>
      <c r="B581" s="401">
        <v>114.3</v>
      </c>
      <c r="C581" s="424">
        <v>6.88</v>
      </c>
      <c r="D581" s="394" t="s">
        <v>822</v>
      </c>
      <c r="E581" s="421">
        <v>42971</v>
      </c>
      <c r="F581" s="395" t="s">
        <v>368</v>
      </c>
      <c r="G581" s="396">
        <v>3390</v>
      </c>
      <c r="H581" s="397">
        <v>52155</v>
      </c>
      <c r="I581" s="397">
        <v>2193703</v>
      </c>
      <c r="J581" s="397"/>
      <c r="K581" s="397">
        <v>51</v>
      </c>
      <c r="L581" s="396">
        <v>4.33</v>
      </c>
      <c r="M581" s="396">
        <v>1</v>
      </c>
      <c r="N581" s="399">
        <v>95.2</v>
      </c>
      <c r="O581" s="400">
        <v>110.3</v>
      </c>
      <c r="P581" s="400"/>
      <c r="Q581" s="400"/>
      <c r="R581" s="400"/>
      <c r="S581" s="400"/>
      <c r="T581" s="400"/>
      <c r="U581" s="400"/>
      <c r="V581" s="400"/>
      <c r="W581" s="400"/>
      <c r="X581" s="426">
        <v>850</v>
      </c>
      <c r="Y581" s="427">
        <v>750</v>
      </c>
      <c r="Z581" s="427">
        <v>930</v>
      </c>
      <c r="AA581" s="427">
        <v>53</v>
      </c>
      <c r="AB581" s="428">
        <v>0.35</v>
      </c>
      <c r="AC581" s="427">
        <v>1150</v>
      </c>
      <c r="AD581" s="402">
        <v>650</v>
      </c>
      <c r="AE581" s="402">
        <v>550</v>
      </c>
      <c r="AF581" s="402">
        <v>650</v>
      </c>
      <c r="AG581" s="402">
        <v>650</v>
      </c>
      <c r="AH581" s="402">
        <v>53</v>
      </c>
      <c r="AI581" s="459"/>
      <c r="AJ581" s="459"/>
      <c r="AK581" s="460"/>
      <c r="AL581" s="460"/>
      <c r="AM581" s="460"/>
      <c r="AN581" s="460"/>
      <c r="AO581" s="458"/>
      <c r="AP581" s="458"/>
    </row>
    <row r="582" spans="1:42" ht="15">
      <c r="A582" s="394" t="s">
        <v>821</v>
      </c>
      <c r="B582" s="401">
        <v>114.3</v>
      </c>
      <c r="C582" s="424">
        <v>6.88</v>
      </c>
      <c r="D582" s="394" t="s">
        <v>822</v>
      </c>
      <c r="E582" s="421">
        <v>42971</v>
      </c>
      <c r="F582" s="395" t="s">
        <v>368</v>
      </c>
      <c r="G582" s="396">
        <v>3391</v>
      </c>
      <c r="H582" s="397">
        <v>52149</v>
      </c>
      <c r="I582" s="397">
        <v>2193703</v>
      </c>
      <c r="J582" s="397"/>
      <c r="K582" s="397">
        <v>52</v>
      </c>
      <c r="L582" s="396">
        <v>3.38</v>
      </c>
      <c r="M582" s="396">
        <v>3</v>
      </c>
      <c r="N582" s="399">
        <v>100.1</v>
      </c>
      <c r="O582" s="400">
        <v>115.4</v>
      </c>
      <c r="P582" s="400"/>
      <c r="Q582" s="400"/>
      <c r="R582" s="400"/>
      <c r="S582" s="400"/>
      <c r="T582" s="400"/>
      <c r="U582" s="400"/>
      <c r="V582" s="400"/>
      <c r="W582" s="400"/>
      <c r="X582" s="426">
        <v>850</v>
      </c>
      <c r="Y582" s="427">
        <v>750</v>
      </c>
      <c r="Z582" s="427">
        <v>930</v>
      </c>
      <c r="AA582" s="427">
        <v>53</v>
      </c>
      <c r="AB582" s="428">
        <v>0.35</v>
      </c>
      <c r="AC582" s="427">
        <v>1150</v>
      </c>
      <c r="AD582" s="402">
        <v>650</v>
      </c>
      <c r="AE582" s="402">
        <v>550</v>
      </c>
      <c r="AF582" s="402">
        <v>650</v>
      </c>
      <c r="AG582" s="402">
        <v>650</v>
      </c>
      <c r="AH582" s="402">
        <v>53</v>
      </c>
      <c r="AI582" s="459"/>
      <c r="AJ582" s="459"/>
      <c r="AK582" s="460"/>
      <c r="AL582" s="460"/>
      <c r="AM582" s="460"/>
      <c r="AN582" s="460"/>
      <c r="AO582" s="458"/>
      <c r="AP582" s="458"/>
    </row>
    <row r="583" spans="1:42" ht="15">
      <c r="A583" s="394" t="s">
        <v>821</v>
      </c>
      <c r="B583" s="401">
        <v>114.3</v>
      </c>
      <c r="C583" s="424">
        <v>6.88</v>
      </c>
      <c r="D583" s="394" t="s">
        <v>822</v>
      </c>
      <c r="E583" s="421">
        <v>42971</v>
      </c>
      <c r="F583" s="395" t="s">
        <v>368</v>
      </c>
      <c r="G583" s="396">
        <v>3392</v>
      </c>
      <c r="H583" s="397">
        <v>52152</v>
      </c>
      <c r="I583" s="397">
        <v>2193703</v>
      </c>
      <c r="J583" s="397"/>
      <c r="K583" s="397">
        <v>51</v>
      </c>
      <c r="L583" s="396">
        <v>4.12</v>
      </c>
      <c r="M583" s="396">
        <v>8</v>
      </c>
      <c r="N583" s="399">
        <v>96.4</v>
      </c>
      <c r="O583" s="400">
        <v>110.9</v>
      </c>
      <c r="P583" s="400"/>
      <c r="Q583" s="400"/>
      <c r="R583" s="400"/>
      <c r="S583" s="400"/>
      <c r="T583" s="400"/>
      <c r="U583" s="400"/>
      <c r="V583" s="400"/>
      <c r="W583" s="400"/>
      <c r="X583" s="426">
        <v>850</v>
      </c>
      <c r="Y583" s="427">
        <v>750</v>
      </c>
      <c r="Z583" s="427">
        <v>930</v>
      </c>
      <c r="AA583" s="427">
        <v>53</v>
      </c>
      <c r="AB583" s="428">
        <v>0.35</v>
      </c>
      <c r="AC583" s="427">
        <v>1150</v>
      </c>
      <c r="AD583" s="402">
        <v>650</v>
      </c>
      <c r="AE583" s="402">
        <v>550</v>
      </c>
      <c r="AF583" s="402">
        <v>650</v>
      </c>
      <c r="AG583" s="402">
        <v>650</v>
      </c>
      <c r="AH583" s="402">
        <v>53</v>
      </c>
      <c r="AI583" s="459"/>
      <c r="AJ583" s="459"/>
      <c r="AK583" s="460"/>
      <c r="AL583" s="460"/>
      <c r="AM583" s="460"/>
      <c r="AN583" s="460"/>
      <c r="AO583" s="458"/>
      <c r="AP583" s="458"/>
    </row>
    <row r="584" spans="1:42" ht="15">
      <c r="A584" s="394" t="s">
        <v>821</v>
      </c>
      <c r="B584" s="401">
        <v>114.3</v>
      </c>
      <c r="C584" s="424">
        <v>6.88</v>
      </c>
      <c r="D584" s="394" t="s">
        <v>822</v>
      </c>
      <c r="E584" s="421">
        <v>42971</v>
      </c>
      <c r="F584" s="395" t="s">
        <v>368</v>
      </c>
      <c r="G584" s="396">
        <v>3393</v>
      </c>
      <c r="H584" s="397">
        <v>52166</v>
      </c>
      <c r="I584" s="397">
        <v>2193703</v>
      </c>
      <c r="J584" s="397"/>
      <c r="K584" s="397">
        <v>50</v>
      </c>
      <c r="L584" s="396">
        <v>5.49</v>
      </c>
      <c r="M584" s="396">
        <v>1</v>
      </c>
      <c r="N584" s="399">
        <v>97.7</v>
      </c>
      <c r="O584" s="400">
        <v>110.4</v>
      </c>
      <c r="P584" s="400"/>
      <c r="Q584" s="400"/>
      <c r="R584" s="400"/>
      <c r="S584" s="400"/>
      <c r="T584" s="400"/>
      <c r="U584" s="400"/>
      <c r="V584" s="400"/>
      <c r="W584" s="400"/>
      <c r="X584" s="426">
        <v>850</v>
      </c>
      <c r="Y584" s="427">
        <v>750</v>
      </c>
      <c r="Z584" s="427">
        <v>930</v>
      </c>
      <c r="AA584" s="427">
        <v>53</v>
      </c>
      <c r="AB584" s="428">
        <v>0.35</v>
      </c>
      <c r="AC584" s="427">
        <v>1150</v>
      </c>
      <c r="AD584" s="402">
        <v>650</v>
      </c>
      <c r="AE584" s="402">
        <v>550</v>
      </c>
      <c r="AF584" s="402">
        <v>650</v>
      </c>
      <c r="AG584" s="402">
        <v>650</v>
      </c>
      <c r="AH584" s="402">
        <v>53</v>
      </c>
      <c r="AI584" s="459"/>
      <c r="AJ584" s="459"/>
      <c r="AK584" s="460"/>
      <c r="AL584" s="460"/>
      <c r="AM584" s="460"/>
      <c r="AN584" s="460"/>
      <c r="AO584" s="458"/>
      <c r="AP584" s="458"/>
    </row>
    <row r="585" spans="1:42" ht="15">
      <c r="A585" s="394" t="s">
        <v>821</v>
      </c>
      <c r="B585" s="401">
        <v>114.3</v>
      </c>
      <c r="C585" s="424">
        <v>6.88</v>
      </c>
      <c r="D585" s="394" t="s">
        <v>822</v>
      </c>
      <c r="E585" s="421">
        <v>42971</v>
      </c>
      <c r="F585" s="395" t="s">
        <v>368</v>
      </c>
      <c r="G585" s="396">
        <v>3394</v>
      </c>
      <c r="H585" s="397">
        <v>52163</v>
      </c>
      <c r="I585" s="397">
        <v>2193703</v>
      </c>
      <c r="J585" s="397"/>
      <c r="K585" s="397">
        <v>51</v>
      </c>
      <c r="L585" s="396">
        <v>5.33</v>
      </c>
      <c r="M585" s="396">
        <v>5</v>
      </c>
      <c r="N585" s="399">
        <v>100.7</v>
      </c>
      <c r="O585" s="400">
        <v>113.5</v>
      </c>
      <c r="P585" s="400"/>
      <c r="Q585" s="400"/>
      <c r="R585" s="400"/>
      <c r="S585" s="400"/>
      <c r="T585" s="400"/>
      <c r="U585" s="400"/>
      <c r="V585" s="400"/>
      <c r="W585" s="400"/>
      <c r="X585" s="426">
        <v>850</v>
      </c>
      <c r="Y585" s="427">
        <v>750</v>
      </c>
      <c r="Z585" s="427">
        <v>930</v>
      </c>
      <c r="AA585" s="427">
        <v>53</v>
      </c>
      <c r="AB585" s="428">
        <v>0.35</v>
      </c>
      <c r="AC585" s="427">
        <v>1150</v>
      </c>
      <c r="AD585" s="402">
        <v>650</v>
      </c>
      <c r="AE585" s="402">
        <v>550</v>
      </c>
      <c r="AF585" s="402">
        <v>650</v>
      </c>
      <c r="AG585" s="402">
        <v>650</v>
      </c>
      <c r="AH585" s="402">
        <v>53</v>
      </c>
      <c r="AI585" s="459"/>
      <c r="AJ585" s="459"/>
      <c r="AK585" s="460"/>
      <c r="AL585" s="460"/>
      <c r="AM585" s="460"/>
      <c r="AN585" s="460"/>
      <c r="AO585" s="458"/>
      <c r="AP585" s="458"/>
    </row>
    <row r="586" spans="1:42" ht="15">
      <c r="A586" s="394" t="s">
        <v>821</v>
      </c>
      <c r="B586" s="401">
        <v>114.3</v>
      </c>
      <c r="C586" s="424">
        <v>6.88</v>
      </c>
      <c r="D586" s="394" t="s">
        <v>822</v>
      </c>
      <c r="E586" s="421">
        <v>42971</v>
      </c>
      <c r="F586" s="395" t="s">
        <v>368</v>
      </c>
      <c r="G586" s="396">
        <v>3395</v>
      </c>
      <c r="H586" s="397">
        <v>52159</v>
      </c>
      <c r="I586" s="397">
        <v>2193703</v>
      </c>
      <c r="J586" s="397"/>
      <c r="K586" s="397">
        <v>52</v>
      </c>
      <c r="L586" s="396">
        <v>4.8499999999999996</v>
      </c>
      <c r="M586" s="396">
        <v>1</v>
      </c>
      <c r="N586" s="399">
        <v>102.1</v>
      </c>
      <c r="O586" s="400">
        <v>115.5</v>
      </c>
      <c r="P586" s="400"/>
      <c r="Q586" s="400"/>
      <c r="R586" s="400"/>
      <c r="S586" s="400"/>
      <c r="T586" s="400"/>
      <c r="U586" s="400"/>
      <c r="V586" s="400"/>
      <c r="W586" s="400"/>
      <c r="X586" s="426">
        <v>850</v>
      </c>
      <c r="Y586" s="427">
        <v>750</v>
      </c>
      <c r="Z586" s="427">
        <v>930</v>
      </c>
      <c r="AA586" s="427">
        <v>53</v>
      </c>
      <c r="AB586" s="428">
        <v>0.35</v>
      </c>
      <c r="AC586" s="427">
        <v>1150</v>
      </c>
      <c r="AD586" s="402">
        <v>650</v>
      </c>
      <c r="AE586" s="402">
        <v>550</v>
      </c>
      <c r="AF586" s="402">
        <v>650</v>
      </c>
      <c r="AG586" s="402">
        <v>650</v>
      </c>
      <c r="AH586" s="402">
        <v>53</v>
      </c>
      <c r="AI586" s="459"/>
      <c r="AJ586" s="459"/>
      <c r="AK586" s="460"/>
      <c r="AL586" s="460"/>
      <c r="AM586" s="460"/>
      <c r="AN586" s="460"/>
      <c r="AO586" s="458"/>
      <c r="AP586" s="458"/>
    </row>
    <row r="587" spans="1:42" ht="15">
      <c r="A587" s="394" t="s">
        <v>821</v>
      </c>
      <c r="B587" s="401">
        <v>114.3</v>
      </c>
      <c r="C587" s="424">
        <v>6.88</v>
      </c>
      <c r="D587" s="394" t="s">
        <v>822</v>
      </c>
      <c r="E587" s="421">
        <v>42971</v>
      </c>
      <c r="F587" s="395" t="s">
        <v>368</v>
      </c>
      <c r="G587" s="396">
        <v>3396</v>
      </c>
      <c r="H587" s="397">
        <v>52150</v>
      </c>
      <c r="I587" s="397">
        <v>2193703</v>
      </c>
      <c r="J587" s="397"/>
      <c r="K587" s="397">
        <v>50</v>
      </c>
      <c r="L587" s="398">
        <v>3.6</v>
      </c>
      <c r="M587" s="396">
        <v>1</v>
      </c>
      <c r="N587" s="399">
        <v>98.8</v>
      </c>
      <c r="O587" s="400">
        <v>111.4</v>
      </c>
      <c r="P587" s="400"/>
      <c r="Q587" s="400"/>
      <c r="R587" s="400"/>
      <c r="S587" s="400"/>
      <c r="T587" s="400"/>
      <c r="U587" s="400"/>
      <c r="V587" s="400"/>
      <c r="W587" s="400"/>
      <c r="X587" s="426">
        <v>850</v>
      </c>
      <c r="Y587" s="427">
        <v>750</v>
      </c>
      <c r="Z587" s="427">
        <v>930</v>
      </c>
      <c r="AA587" s="427">
        <v>53</v>
      </c>
      <c r="AB587" s="428">
        <v>0.35</v>
      </c>
      <c r="AC587" s="427">
        <v>1150</v>
      </c>
      <c r="AD587" s="402">
        <v>650</v>
      </c>
      <c r="AE587" s="402">
        <v>550</v>
      </c>
      <c r="AF587" s="402">
        <v>650</v>
      </c>
      <c r="AG587" s="402">
        <v>650</v>
      </c>
      <c r="AH587" s="402">
        <v>53</v>
      </c>
      <c r="AI587" s="459"/>
      <c r="AJ587" s="459"/>
      <c r="AK587" s="460"/>
      <c r="AL587" s="460"/>
      <c r="AM587" s="460"/>
      <c r="AN587" s="460"/>
      <c r="AO587" s="458"/>
      <c r="AP587" s="458"/>
    </row>
    <row r="588" spans="1:42" ht="15">
      <c r="A588" s="394" t="s">
        <v>821</v>
      </c>
      <c r="B588" s="401">
        <v>114.3</v>
      </c>
      <c r="C588" s="424">
        <v>6.88</v>
      </c>
      <c r="D588" s="394" t="s">
        <v>822</v>
      </c>
      <c r="E588" s="421">
        <v>42971</v>
      </c>
      <c r="F588" s="395" t="s">
        <v>368</v>
      </c>
      <c r="G588" s="396">
        <v>3397</v>
      </c>
      <c r="H588" s="397">
        <v>52164</v>
      </c>
      <c r="I588" s="397">
        <v>2193701</v>
      </c>
      <c r="J588" s="397"/>
      <c r="K588" s="397">
        <v>52</v>
      </c>
      <c r="L588" s="396">
        <v>5.38</v>
      </c>
      <c r="M588" s="396">
        <v>180</v>
      </c>
      <c r="N588" s="399">
        <v>105.9</v>
      </c>
      <c r="O588" s="400">
        <v>117.1</v>
      </c>
      <c r="P588" s="400"/>
      <c r="Q588" s="400"/>
      <c r="R588" s="400"/>
      <c r="S588" s="400"/>
      <c r="T588" s="400"/>
      <c r="U588" s="400"/>
      <c r="V588" s="400"/>
      <c r="W588" s="400"/>
      <c r="X588" s="426">
        <v>850</v>
      </c>
      <c r="Y588" s="427">
        <v>750</v>
      </c>
      <c r="Z588" s="427">
        <v>930</v>
      </c>
      <c r="AA588" s="427">
        <v>53</v>
      </c>
      <c r="AB588" s="428">
        <v>0.35</v>
      </c>
      <c r="AC588" s="427">
        <v>1150</v>
      </c>
      <c r="AD588" s="402">
        <v>650</v>
      </c>
      <c r="AE588" s="402">
        <v>550</v>
      </c>
      <c r="AF588" s="402">
        <v>650</v>
      </c>
      <c r="AG588" s="402">
        <v>650</v>
      </c>
      <c r="AH588" s="402">
        <v>53</v>
      </c>
      <c r="AI588" s="459"/>
      <c r="AJ588" s="459"/>
      <c r="AK588" s="460"/>
      <c r="AL588" s="460"/>
      <c r="AM588" s="460"/>
      <c r="AN588" s="460"/>
      <c r="AO588" s="458"/>
      <c r="AP588" s="458"/>
    </row>
    <row r="589" spans="1:42" ht="15">
      <c r="A589" s="394" t="s">
        <v>821</v>
      </c>
      <c r="B589" s="401">
        <v>114.3</v>
      </c>
      <c r="C589" s="424">
        <v>6.88</v>
      </c>
      <c r="D589" s="394" t="s">
        <v>822</v>
      </c>
      <c r="E589" s="421">
        <v>42971</v>
      </c>
      <c r="F589" s="395" t="s">
        <v>368</v>
      </c>
      <c r="G589" s="396">
        <v>3398</v>
      </c>
      <c r="H589" s="397">
        <v>52153</v>
      </c>
      <c r="I589" s="397">
        <v>2193701</v>
      </c>
      <c r="J589" s="397"/>
      <c r="K589" s="397">
        <v>51</v>
      </c>
      <c r="L589" s="396">
        <v>4.29</v>
      </c>
      <c r="M589" s="396">
        <v>257</v>
      </c>
      <c r="N589" s="399">
        <v>98.7</v>
      </c>
      <c r="O589" s="400">
        <v>112.8</v>
      </c>
      <c r="P589" s="400"/>
      <c r="Q589" s="400"/>
      <c r="R589" s="400"/>
      <c r="S589" s="400"/>
      <c r="T589" s="400"/>
      <c r="U589" s="400"/>
      <c r="V589" s="400"/>
      <c r="W589" s="400"/>
      <c r="X589" s="426">
        <v>850</v>
      </c>
      <c r="Y589" s="427">
        <v>750</v>
      </c>
      <c r="Z589" s="427">
        <v>930</v>
      </c>
      <c r="AA589" s="427">
        <v>53</v>
      </c>
      <c r="AB589" s="428">
        <v>0.35</v>
      </c>
      <c r="AC589" s="427">
        <v>1150</v>
      </c>
      <c r="AD589" s="402">
        <v>650</v>
      </c>
      <c r="AE589" s="402">
        <v>550</v>
      </c>
      <c r="AF589" s="402">
        <v>650</v>
      </c>
      <c r="AG589" s="402">
        <v>650</v>
      </c>
      <c r="AH589" s="402">
        <v>53</v>
      </c>
      <c r="AI589" s="459"/>
      <c r="AJ589" s="459"/>
      <c r="AK589" s="460"/>
      <c r="AL589" s="460"/>
      <c r="AM589" s="460"/>
      <c r="AN589" s="460"/>
      <c r="AO589" s="458"/>
      <c r="AP589" s="458"/>
    </row>
    <row r="590" spans="1:42" ht="15">
      <c r="A590" s="394" t="s">
        <v>821</v>
      </c>
      <c r="B590" s="401">
        <v>114.3</v>
      </c>
      <c r="C590" s="424">
        <v>6.88</v>
      </c>
      <c r="D590" s="394" t="s">
        <v>822</v>
      </c>
      <c r="E590" s="421">
        <v>43002</v>
      </c>
      <c r="F590" s="395" t="s">
        <v>847</v>
      </c>
      <c r="G590" s="396">
        <v>3618</v>
      </c>
      <c r="H590" s="397">
        <v>12886</v>
      </c>
      <c r="I590" s="397">
        <v>2217305</v>
      </c>
      <c r="J590" s="397"/>
      <c r="K590" s="397">
        <v>44</v>
      </c>
      <c r="L590" s="398">
        <v>5</v>
      </c>
      <c r="M590" s="396">
        <v>16</v>
      </c>
      <c r="N590" s="399">
        <v>96</v>
      </c>
      <c r="O590" s="400">
        <v>108.3</v>
      </c>
      <c r="P590" s="400"/>
      <c r="Q590" s="400"/>
      <c r="R590" s="400"/>
      <c r="S590" s="400"/>
      <c r="T590" s="400"/>
      <c r="U590" s="400"/>
      <c r="V590" s="400"/>
      <c r="W590" s="400"/>
      <c r="X590" s="426">
        <v>850</v>
      </c>
      <c r="Y590" s="427">
        <v>750</v>
      </c>
      <c r="Z590" s="427">
        <v>930</v>
      </c>
      <c r="AA590" s="427">
        <v>53</v>
      </c>
      <c r="AB590" s="428">
        <v>0.35</v>
      </c>
      <c r="AC590" s="427">
        <v>1200</v>
      </c>
      <c r="AD590" s="402">
        <v>610</v>
      </c>
      <c r="AE590" s="402">
        <v>520</v>
      </c>
      <c r="AF590" s="402">
        <v>610</v>
      </c>
      <c r="AG590" s="402">
        <v>610</v>
      </c>
      <c r="AH590" s="402">
        <v>53</v>
      </c>
      <c r="AI590" s="400"/>
      <c r="AJ590" s="400"/>
      <c r="AK590" s="400"/>
      <c r="AL590" s="400"/>
      <c r="AM590" s="400"/>
      <c r="AN590" s="400"/>
      <c r="AO590" s="400"/>
      <c r="AP590" s="400"/>
    </row>
    <row r="591" spans="1:42" ht="15">
      <c r="A591" s="394" t="s">
        <v>821</v>
      </c>
      <c r="B591" s="401">
        <v>114.3</v>
      </c>
      <c r="C591" s="424">
        <v>6.88</v>
      </c>
      <c r="D591" s="394" t="s">
        <v>822</v>
      </c>
      <c r="E591" s="421">
        <v>43003</v>
      </c>
      <c r="F591" s="395" t="s">
        <v>847</v>
      </c>
      <c r="G591" s="396">
        <v>3619</v>
      </c>
      <c r="H591" s="397">
        <v>12886</v>
      </c>
      <c r="I591" s="397">
        <v>2217305</v>
      </c>
      <c r="J591" s="397"/>
      <c r="K591" s="397">
        <v>44</v>
      </c>
      <c r="L591" s="398">
        <v>5</v>
      </c>
      <c r="M591" s="396">
        <v>405</v>
      </c>
      <c r="N591" s="399">
        <v>99.1</v>
      </c>
      <c r="O591" s="400">
        <v>111</v>
      </c>
      <c r="P591" s="400"/>
      <c r="Q591" s="400"/>
      <c r="R591" s="400"/>
      <c r="S591" s="400"/>
      <c r="T591" s="400"/>
      <c r="U591" s="400"/>
      <c r="V591" s="400"/>
      <c r="W591" s="400"/>
      <c r="X591" s="426">
        <v>850</v>
      </c>
      <c r="Y591" s="427">
        <v>750</v>
      </c>
      <c r="Z591" s="427">
        <v>930</v>
      </c>
      <c r="AA591" s="427">
        <v>53</v>
      </c>
      <c r="AB591" s="428">
        <v>0.35</v>
      </c>
      <c r="AC591" s="427">
        <v>1150</v>
      </c>
      <c r="AD591" s="402">
        <v>605</v>
      </c>
      <c r="AE591" s="402">
        <v>520</v>
      </c>
      <c r="AF591" s="402">
        <v>605</v>
      </c>
      <c r="AG591" s="402">
        <v>605</v>
      </c>
      <c r="AH591" s="402">
        <v>53</v>
      </c>
      <c r="AI591" s="400"/>
      <c r="AJ591" s="400"/>
      <c r="AK591" s="400"/>
      <c r="AL591" s="400"/>
      <c r="AM591" s="400"/>
      <c r="AN591" s="400"/>
      <c r="AO591" s="400"/>
      <c r="AP591" s="400"/>
    </row>
    <row r="592" spans="1:42" ht="15">
      <c r="A592" s="394" t="s">
        <v>821</v>
      </c>
      <c r="B592" s="401">
        <v>114.3</v>
      </c>
      <c r="C592" s="424">
        <v>6.88</v>
      </c>
      <c r="D592" s="394" t="s">
        <v>822</v>
      </c>
      <c r="E592" s="421">
        <v>43003</v>
      </c>
      <c r="F592" s="395" t="s">
        <v>847</v>
      </c>
      <c r="G592" s="396">
        <v>3620</v>
      </c>
      <c r="H592" s="397">
        <v>12886</v>
      </c>
      <c r="I592" s="397">
        <v>2217305</v>
      </c>
      <c r="J592" s="397"/>
      <c r="K592" s="397">
        <v>44</v>
      </c>
      <c r="L592" s="398">
        <v>5</v>
      </c>
      <c r="M592" s="396">
        <v>825</v>
      </c>
      <c r="N592" s="399">
        <v>100.1</v>
      </c>
      <c r="O592" s="400">
        <v>113.8</v>
      </c>
      <c r="P592" s="400"/>
      <c r="Q592" s="400"/>
      <c r="R592" s="400"/>
      <c r="S592" s="400"/>
      <c r="T592" s="400"/>
      <c r="U592" s="400"/>
      <c r="V592" s="400"/>
      <c r="W592" s="400"/>
      <c r="X592" s="426">
        <v>850</v>
      </c>
      <c r="Y592" s="427">
        <v>750</v>
      </c>
      <c r="Z592" s="427">
        <v>930</v>
      </c>
      <c r="AA592" s="427">
        <v>53</v>
      </c>
      <c r="AB592" s="428">
        <v>0.33</v>
      </c>
      <c r="AC592" s="427">
        <v>1300</v>
      </c>
      <c r="AD592" s="402">
        <v>605</v>
      </c>
      <c r="AE592" s="402">
        <v>520</v>
      </c>
      <c r="AF592" s="402">
        <v>605</v>
      </c>
      <c r="AG592" s="402">
        <v>605</v>
      </c>
      <c r="AH592" s="402">
        <v>53</v>
      </c>
      <c r="AI592" s="400"/>
      <c r="AJ592" s="400"/>
      <c r="AK592" s="400"/>
      <c r="AL592" s="400"/>
      <c r="AM592" s="400"/>
      <c r="AN592" s="400"/>
      <c r="AO592" s="400"/>
      <c r="AP592" s="400"/>
    </row>
    <row r="593" spans="1:42" ht="15">
      <c r="A593" s="394" t="s">
        <v>821</v>
      </c>
      <c r="B593" s="401">
        <v>114.3</v>
      </c>
      <c r="C593" s="424">
        <v>6.88</v>
      </c>
      <c r="D593" s="394" t="s">
        <v>822</v>
      </c>
      <c r="E593" s="421">
        <v>43003</v>
      </c>
      <c r="F593" s="395" t="s">
        <v>847</v>
      </c>
      <c r="G593" s="396">
        <v>3621</v>
      </c>
      <c r="H593" s="397">
        <v>12886</v>
      </c>
      <c r="I593" s="397">
        <v>2217305</v>
      </c>
      <c r="J593" s="397"/>
      <c r="K593" s="397">
        <v>44</v>
      </c>
      <c r="L593" s="398">
        <v>5</v>
      </c>
      <c r="M593" s="396">
        <v>1232</v>
      </c>
      <c r="N593" s="399">
        <v>99.2</v>
      </c>
      <c r="O593" s="400">
        <v>111.7</v>
      </c>
      <c r="P593" s="400"/>
      <c r="Q593" s="400"/>
      <c r="R593" s="400"/>
      <c r="S593" s="400"/>
      <c r="T593" s="400"/>
      <c r="U593" s="400"/>
      <c r="V593" s="400"/>
      <c r="W593" s="400"/>
      <c r="X593" s="426">
        <v>850</v>
      </c>
      <c r="Y593" s="427">
        <v>750</v>
      </c>
      <c r="Z593" s="427">
        <v>930</v>
      </c>
      <c r="AA593" s="427">
        <v>53</v>
      </c>
      <c r="AB593" s="428">
        <v>0.33</v>
      </c>
      <c r="AC593" s="427">
        <v>1300</v>
      </c>
      <c r="AD593" s="402">
        <v>605</v>
      </c>
      <c r="AE593" s="402">
        <v>520</v>
      </c>
      <c r="AF593" s="402">
        <v>605</v>
      </c>
      <c r="AG593" s="402">
        <v>605</v>
      </c>
      <c r="AH593" s="402">
        <v>53</v>
      </c>
      <c r="AI593" s="400"/>
      <c r="AJ593" s="400"/>
      <c r="AK593" s="400"/>
      <c r="AL593" s="400"/>
      <c r="AM593" s="400"/>
      <c r="AN593" s="400"/>
      <c r="AO593" s="400"/>
      <c r="AP593" s="400"/>
    </row>
    <row r="594" spans="1:42" ht="15">
      <c r="A594" s="394" t="s">
        <v>821</v>
      </c>
      <c r="B594" s="401">
        <v>114.3</v>
      </c>
      <c r="C594" s="424">
        <v>6.88</v>
      </c>
      <c r="D594" s="394" t="s">
        <v>822</v>
      </c>
      <c r="E594" s="421">
        <v>43003</v>
      </c>
      <c r="F594" s="395" t="s">
        <v>847</v>
      </c>
      <c r="G594" s="396">
        <v>3622</v>
      </c>
      <c r="H594" s="397">
        <v>12907</v>
      </c>
      <c r="I594" s="397">
        <v>2217305</v>
      </c>
      <c r="J594" s="397"/>
      <c r="K594" s="397">
        <v>43</v>
      </c>
      <c r="L594" s="398">
        <v>4.59</v>
      </c>
      <c r="M594" s="396">
        <v>5</v>
      </c>
      <c r="N594" s="399">
        <v>101</v>
      </c>
      <c r="O594" s="400">
        <v>112</v>
      </c>
      <c r="P594" s="400"/>
      <c r="Q594" s="400"/>
      <c r="R594" s="400"/>
      <c r="S594" s="400"/>
      <c r="T594" s="400"/>
      <c r="U594" s="400"/>
      <c r="V594" s="400"/>
      <c r="W594" s="400"/>
      <c r="X594" s="426">
        <v>850</v>
      </c>
      <c r="Y594" s="427">
        <v>750</v>
      </c>
      <c r="Z594" s="427">
        <v>930</v>
      </c>
      <c r="AA594" s="427">
        <v>53</v>
      </c>
      <c r="AB594" s="428">
        <v>0.33</v>
      </c>
      <c r="AC594" s="427">
        <v>1300</v>
      </c>
      <c r="AD594" s="402">
        <v>605</v>
      </c>
      <c r="AE594" s="402">
        <v>520</v>
      </c>
      <c r="AF594" s="402">
        <v>605</v>
      </c>
      <c r="AG594" s="402">
        <v>605</v>
      </c>
      <c r="AH594" s="402">
        <v>53</v>
      </c>
      <c r="AI594" s="400"/>
      <c r="AJ594" s="400"/>
      <c r="AK594" s="400"/>
      <c r="AL594" s="400"/>
      <c r="AM594" s="400"/>
      <c r="AN594" s="400"/>
      <c r="AO594" s="400"/>
      <c r="AP594" s="400"/>
    </row>
    <row r="595" spans="1:42" ht="15">
      <c r="A595" s="394" t="s">
        <v>821</v>
      </c>
      <c r="B595" s="401">
        <v>114.3</v>
      </c>
      <c r="C595" s="424">
        <v>6.88</v>
      </c>
      <c r="D595" s="394" t="s">
        <v>822</v>
      </c>
      <c r="E595" s="421">
        <v>43003</v>
      </c>
      <c r="F595" s="395" t="s">
        <v>847</v>
      </c>
      <c r="G595" s="396">
        <v>3623</v>
      </c>
      <c r="H595" s="397">
        <v>12907</v>
      </c>
      <c r="I595" s="397">
        <v>2217305</v>
      </c>
      <c r="J595" s="397"/>
      <c r="K595" s="397">
        <v>43</v>
      </c>
      <c r="L595" s="398">
        <v>4.59</v>
      </c>
      <c r="M595" s="396">
        <v>401</v>
      </c>
      <c r="N595" s="399">
        <v>104.2</v>
      </c>
      <c r="O595" s="400">
        <v>115.1</v>
      </c>
      <c r="P595" s="400"/>
      <c r="Q595" s="400"/>
      <c r="R595" s="400"/>
      <c r="S595" s="400"/>
      <c r="T595" s="400"/>
      <c r="U595" s="400"/>
      <c r="V595" s="400"/>
      <c r="W595" s="400"/>
      <c r="X595" s="426">
        <v>850</v>
      </c>
      <c r="Y595" s="427">
        <v>750</v>
      </c>
      <c r="Z595" s="427">
        <v>930</v>
      </c>
      <c r="AA595" s="427">
        <v>53</v>
      </c>
      <c r="AB595" s="428">
        <v>0.33</v>
      </c>
      <c r="AC595" s="427">
        <v>1300</v>
      </c>
      <c r="AD595" s="402">
        <v>605</v>
      </c>
      <c r="AE595" s="402">
        <v>520</v>
      </c>
      <c r="AF595" s="402">
        <v>605</v>
      </c>
      <c r="AG595" s="402">
        <v>605</v>
      </c>
      <c r="AH595" s="402">
        <v>53</v>
      </c>
      <c r="AI595" s="400"/>
      <c r="AJ595" s="400"/>
      <c r="AK595" s="400"/>
      <c r="AL595" s="400"/>
      <c r="AM595" s="400"/>
      <c r="AN595" s="400"/>
      <c r="AO595" s="400"/>
      <c r="AP595" s="400"/>
    </row>
    <row r="596" spans="1:42" ht="15">
      <c r="A596" s="394" t="s">
        <v>821</v>
      </c>
      <c r="B596" s="401">
        <v>114.3</v>
      </c>
      <c r="C596" s="424">
        <v>6.88</v>
      </c>
      <c r="D596" s="394" t="s">
        <v>822</v>
      </c>
      <c r="E596" s="421">
        <v>43003</v>
      </c>
      <c r="F596" s="395" t="s">
        <v>847</v>
      </c>
      <c r="G596" s="396">
        <v>3624</v>
      </c>
      <c r="H596" s="397">
        <v>12909</v>
      </c>
      <c r="I596" s="397">
        <v>2217305</v>
      </c>
      <c r="J596" s="397"/>
      <c r="K596" s="397">
        <v>45</v>
      </c>
      <c r="L596" s="396">
        <v>6.13</v>
      </c>
      <c r="M596" s="396">
        <v>1</v>
      </c>
      <c r="N596" s="399">
        <v>99.7</v>
      </c>
      <c r="O596" s="400">
        <v>111.5</v>
      </c>
      <c r="P596" s="400"/>
      <c r="Q596" s="400"/>
      <c r="R596" s="400"/>
      <c r="S596" s="400"/>
      <c r="T596" s="400"/>
      <c r="U596" s="400"/>
      <c r="V596" s="400"/>
      <c r="W596" s="400"/>
      <c r="X596" s="426">
        <v>850</v>
      </c>
      <c r="Y596" s="427">
        <v>750</v>
      </c>
      <c r="Z596" s="427">
        <v>930</v>
      </c>
      <c r="AA596" s="427">
        <v>53</v>
      </c>
      <c r="AB596" s="428">
        <v>0.33</v>
      </c>
      <c r="AC596" s="427">
        <v>1300</v>
      </c>
      <c r="AD596" s="402">
        <v>610</v>
      </c>
      <c r="AE596" s="402">
        <v>520</v>
      </c>
      <c r="AF596" s="402">
        <v>610</v>
      </c>
      <c r="AG596" s="402">
        <v>610</v>
      </c>
      <c r="AH596" s="402">
        <v>53</v>
      </c>
      <c r="AI596" s="400"/>
      <c r="AJ596" s="400"/>
      <c r="AK596" s="400"/>
      <c r="AL596" s="400"/>
      <c r="AM596" s="400"/>
      <c r="AN596" s="400"/>
      <c r="AO596" s="400"/>
      <c r="AP596" s="400"/>
    </row>
    <row r="597" spans="1:42" ht="15">
      <c r="A597" s="394" t="s">
        <v>821</v>
      </c>
      <c r="B597" s="401">
        <v>114.3</v>
      </c>
      <c r="C597" s="424">
        <v>6.88</v>
      </c>
      <c r="D597" s="394" t="s">
        <v>822</v>
      </c>
      <c r="E597" s="421">
        <v>43004</v>
      </c>
      <c r="F597" s="395" t="s">
        <v>847</v>
      </c>
      <c r="G597" s="396">
        <v>3625</v>
      </c>
      <c r="H597" s="397">
        <v>12908</v>
      </c>
      <c r="I597" s="397">
        <v>2217305</v>
      </c>
      <c r="J597" s="397"/>
      <c r="K597" s="397">
        <v>46</v>
      </c>
      <c r="L597" s="396">
        <v>4.68</v>
      </c>
      <c r="M597" s="396">
        <v>1</v>
      </c>
      <c r="N597" s="399">
        <v>98.4</v>
      </c>
      <c r="O597" s="400">
        <v>113.6</v>
      </c>
      <c r="P597" s="400"/>
      <c r="Q597" s="400"/>
      <c r="R597" s="400"/>
      <c r="S597" s="400"/>
      <c r="T597" s="400"/>
      <c r="U597" s="400"/>
      <c r="V597" s="400"/>
      <c r="W597" s="400"/>
      <c r="X597" s="426">
        <v>850</v>
      </c>
      <c r="Y597" s="427">
        <v>750</v>
      </c>
      <c r="Z597" s="427">
        <v>930</v>
      </c>
      <c r="AA597" s="427">
        <v>53</v>
      </c>
      <c r="AB597" s="428">
        <v>0.33</v>
      </c>
      <c r="AC597" s="427">
        <v>1300</v>
      </c>
      <c r="AD597" s="402">
        <v>610</v>
      </c>
      <c r="AE597" s="402">
        <v>520</v>
      </c>
      <c r="AF597" s="402">
        <v>610</v>
      </c>
      <c r="AG597" s="402">
        <v>610</v>
      </c>
      <c r="AH597" s="402">
        <v>53</v>
      </c>
      <c r="AI597" s="400"/>
      <c r="AJ597" s="400"/>
      <c r="AK597" s="400"/>
      <c r="AL597" s="400"/>
      <c r="AM597" s="400"/>
      <c r="AN597" s="400"/>
      <c r="AO597" s="400"/>
      <c r="AP597" s="400"/>
    </row>
    <row r="598" spans="1:42" ht="15">
      <c r="A598" s="394" t="s">
        <v>821</v>
      </c>
      <c r="B598" s="401">
        <v>114.3</v>
      </c>
      <c r="C598" s="424">
        <v>6.88</v>
      </c>
      <c r="D598" s="394" t="s">
        <v>822</v>
      </c>
      <c r="E598" s="421">
        <v>43004</v>
      </c>
      <c r="F598" s="395" t="s">
        <v>847</v>
      </c>
      <c r="G598" s="396">
        <v>3626</v>
      </c>
      <c r="H598" s="397">
        <v>40333</v>
      </c>
      <c r="I598" s="397">
        <v>2217305</v>
      </c>
      <c r="J598" s="397"/>
      <c r="K598" s="397">
        <v>44</v>
      </c>
      <c r="L598" s="396">
        <v>6.33</v>
      </c>
      <c r="M598" s="396">
        <v>1</v>
      </c>
      <c r="N598" s="399">
        <v>98</v>
      </c>
      <c r="O598" s="400">
        <v>111</v>
      </c>
      <c r="P598" s="400"/>
      <c r="Q598" s="400"/>
      <c r="R598" s="400"/>
      <c r="S598" s="400"/>
      <c r="T598" s="400"/>
      <c r="U598" s="400"/>
      <c r="V598" s="400"/>
      <c r="W598" s="400"/>
      <c r="X598" s="426">
        <v>850</v>
      </c>
      <c r="Y598" s="427">
        <v>750</v>
      </c>
      <c r="Z598" s="427">
        <v>930</v>
      </c>
      <c r="AA598" s="427">
        <v>53</v>
      </c>
      <c r="AB598" s="428">
        <v>0.33</v>
      </c>
      <c r="AC598" s="427">
        <v>1300</v>
      </c>
      <c r="AD598" s="402">
        <v>610</v>
      </c>
      <c r="AE598" s="402">
        <v>520</v>
      </c>
      <c r="AF598" s="402">
        <v>610</v>
      </c>
      <c r="AG598" s="402">
        <v>610</v>
      </c>
      <c r="AH598" s="402">
        <v>53</v>
      </c>
      <c r="AI598" s="400"/>
      <c r="AJ598" s="400"/>
      <c r="AK598" s="400"/>
      <c r="AL598" s="400"/>
      <c r="AM598" s="400"/>
      <c r="AN598" s="400"/>
      <c r="AO598" s="400"/>
      <c r="AP598" s="400"/>
    </row>
    <row r="599" spans="1:42" ht="15">
      <c r="A599" s="394" t="s">
        <v>821</v>
      </c>
      <c r="B599" s="401">
        <v>114.3</v>
      </c>
      <c r="C599" s="424">
        <v>6.88</v>
      </c>
      <c r="D599" s="394" t="s">
        <v>822</v>
      </c>
      <c r="E599" s="421">
        <v>43004</v>
      </c>
      <c r="F599" s="395" t="s">
        <v>847</v>
      </c>
      <c r="G599" s="396">
        <v>3627</v>
      </c>
      <c r="H599" s="397">
        <v>40334</v>
      </c>
      <c r="I599" s="397">
        <v>2217305</v>
      </c>
      <c r="J599" s="397"/>
      <c r="K599" s="397">
        <v>44</v>
      </c>
      <c r="L599" s="396">
        <v>5.25</v>
      </c>
      <c r="M599" s="396">
        <v>1</v>
      </c>
      <c r="N599" s="399">
        <v>97.8</v>
      </c>
      <c r="O599" s="400">
        <v>109.9</v>
      </c>
      <c r="P599" s="400"/>
      <c r="Q599" s="400"/>
      <c r="R599" s="400"/>
      <c r="S599" s="400"/>
      <c r="T599" s="400"/>
      <c r="U599" s="400"/>
      <c r="V599" s="400"/>
      <c r="W599" s="400"/>
      <c r="X599" s="426">
        <v>850</v>
      </c>
      <c r="Y599" s="427">
        <v>750</v>
      </c>
      <c r="Z599" s="427">
        <v>930</v>
      </c>
      <c r="AA599" s="427">
        <v>53</v>
      </c>
      <c r="AB599" s="428">
        <v>0.33</v>
      </c>
      <c r="AC599" s="427">
        <v>1300</v>
      </c>
      <c r="AD599" s="402">
        <v>610</v>
      </c>
      <c r="AE599" s="402">
        <v>520</v>
      </c>
      <c r="AF599" s="402">
        <v>610</v>
      </c>
      <c r="AG599" s="402">
        <v>610</v>
      </c>
      <c r="AH599" s="402">
        <v>53</v>
      </c>
      <c r="AI599" s="400"/>
      <c r="AJ599" s="400"/>
      <c r="AK599" s="400"/>
      <c r="AL599" s="400"/>
      <c r="AM599" s="400"/>
      <c r="AN599" s="400"/>
      <c r="AO599" s="400"/>
      <c r="AP599" s="400"/>
    </row>
    <row r="600" spans="1:42" ht="15">
      <c r="A600" s="394" t="s">
        <v>821</v>
      </c>
      <c r="B600" s="401">
        <v>114.3</v>
      </c>
      <c r="C600" s="424">
        <v>6.88</v>
      </c>
      <c r="D600" s="394" t="s">
        <v>822</v>
      </c>
      <c r="E600" s="421">
        <v>43004</v>
      </c>
      <c r="F600" s="395" t="s">
        <v>847</v>
      </c>
      <c r="G600" s="396">
        <v>3628</v>
      </c>
      <c r="H600" s="397">
        <v>40345</v>
      </c>
      <c r="I600" s="397">
        <v>2217305</v>
      </c>
      <c r="J600" s="397"/>
      <c r="K600" s="397">
        <v>45</v>
      </c>
      <c r="L600" s="398">
        <v>5.0999999999999996</v>
      </c>
      <c r="M600" s="396">
        <v>1</v>
      </c>
      <c r="N600" s="399">
        <v>96.4</v>
      </c>
      <c r="O600" s="400">
        <v>110</v>
      </c>
      <c r="P600" s="400"/>
      <c r="Q600" s="400"/>
      <c r="R600" s="400"/>
      <c r="S600" s="400"/>
      <c r="T600" s="400"/>
      <c r="U600" s="400"/>
      <c r="V600" s="400"/>
      <c r="W600" s="400"/>
      <c r="X600" s="426">
        <v>850</v>
      </c>
      <c r="Y600" s="427">
        <v>750</v>
      </c>
      <c r="Z600" s="427">
        <v>930</v>
      </c>
      <c r="AA600" s="427">
        <v>53</v>
      </c>
      <c r="AB600" s="428">
        <v>0.33</v>
      </c>
      <c r="AC600" s="427">
        <v>1300</v>
      </c>
      <c r="AD600" s="402">
        <v>610</v>
      </c>
      <c r="AE600" s="402">
        <v>520</v>
      </c>
      <c r="AF600" s="402">
        <v>610</v>
      </c>
      <c r="AG600" s="402">
        <v>610</v>
      </c>
      <c r="AH600" s="402">
        <v>53</v>
      </c>
      <c r="AI600" s="400"/>
      <c r="AJ600" s="400"/>
      <c r="AK600" s="400"/>
      <c r="AL600" s="400"/>
      <c r="AM600" s="400"/>
      <c r="AN600" s="400"/>
      <c r="AO600" s="400"/>
      <c r="AP600" s="400"/>
    </row>
    <row r="601" spans="1:42" ht="15">
      <c r="A601" s="394" t="s">
        <v>821</v>
      </c>
      <c r="B601" s="401">
        <v>114.3</v>
      </c>
      <c r="C601" s="424">
        <v>6.88</v>
      </c>
      <c r="D601" s="394" t="s">
        <v>822</v>
      </c>
      <c r="E601" s="421">
        <v>43004</v>
      </c>
      <c r="F601" s="395" t="s">
        <v>847</v>
      </c>
      <c r="G601" s="396">
        <v>3629</v>
      </c>
      <c r="H601" s="397">
        <v>40330</v>
      </c>
      <c r="I601" s="397">
        <v>2217305</v>
      </c>
      <c r="J601" s="397"/>
      <c r="K601" s="397">
        <v>44</v>
      </c>
      <c r="L601" s="396">
        <v>6.51</v>
      </c>
      <c r="M601" s="396">
        <v>1</v>
      </c>
      <c r="N601" s="399">
        <v>98.8</v>
      </c>
      <c r="O601" s="400">
        <v>119</v>
      </c>
      <c r="P601" s="400"/>
      <c r="Q601" s="400"/>
      <c r="R601" s="400"/>
      <c r="S601" s="400"/>
      <c r="T601" s="400"/>
      <c r="U601" s="400"/>
      <c r="V601" s="400"/>
      <c r="W601" s="400"/>
      <c r="X601" s="426">
        <v>850</v>
      </c>
      <c r="Y601" s="427">
        <v>750</v>
      </c>
      <c r="Z601" s="427">
        <v>930</v>
      </c>
      <c r="AA601" s="427">
        <v>53</v>
      </c>
      <c r="AB601" s="428">
        <v>0.33</v>
      </c>
      <c r="AC601" s="427">
        <v>1300</v>
      </c>
      <c r="AD601" s="402">
        <v>610</v>
      </c>
      <c r="AE601" s="402">
        <v>520</v>
      </c>
      <c r="AF601" s="402">
        <v>610</v>
      </c>
      <c r="AG601" s="402">
        <v>610</v>
      </c>
      <c r="AH601" s="402">
        <v>53</v>
      </c>
      <c r="AI601" s="400"/>
      <c r="AJ601" s="400"/>
      <c r="AK601" s="400"/>
      <c r="AL601" s="400"/>
      <c r="AM601" s="400"/>
      <c r="AN601" s="400"/>
      <c r="AO601" s="400"/>
      <c r="AP601" s="400"/>
    </row>
    <row r="602" spans="1:42" ht="15">
      <c r="A602" s="394" t="s">
        <v>821</v>
      </c>
      <c r="B602" s="401">
        <v>114.3</v>
      </c>
      <c r="C602" s="424">
        <v>6.88</v>
      </c>
      <c r="D602" s="394" t="s">
        <v>822</v>
      </c>
      <c r="E602" s="421">
        <v>43004</v>
      </c>
      <c r="F602" s="395" t="s">
        <v>847</v>
      </c>
      <c r="G602" s="396">
        <v>3630</v>
      </c>
      <c r="H602" s="397">
        <v>12909</v>
      </c>
      <c r="I602" s="397">
        <v>2241802</v>
      </c>
      <c r="J602" s="397"/>
      <c r="K602" s="397">
        <v>45</v>
      </c>
      <c r="L602" s="396">
        <v>6.13</v>
      </c>
      <c r="M602" s="396">
        <v>25</v>
      </c>
      <c r="N602" s="399">
        <v>98.4</v>
      </c>
      <c r="O602" s="400">
        <v>112.7</v>
      </c>
      <c r="P602" s="400"/>
      <c r="Q602" s="400"/>
      <c r="R602" s="400"/>
      <c r="S602" s="400"/>
      <c r="T602" s="400"/>
      <c r="U602" s="400"/>
      <c r="V602" s="400"/>
      <c r="W602" s="400"/>
      <c r="X602" s="426">
        <v>850</v>
      </c>
      <c r="Y602" s="427">
        <v>750</v>
      </c>
      <c r="Z602" s="427">
        <v>910</v>
      </c>
      <c r="AA602" s="427">
        <v>53</v>
      </c>
      <c r="AB602" s="428">
        <v>0.33</v>
      </c>
      <c r="AC602" s="427">
        <v>1300</v>
      </c>
      <c r="AD602" s="402">
        <v>610</v>
      </c>
      <c r="AE602" s="402">
        <v>520</v>
      </c>
      <c r="AF602" s="402">
        <v>610</v>
      </c>
      <c r="AG602" s="402">
        <v>610</v>
      </c>
      <c r="AH602" s="402">
        <v>53</v>
      </c>
      <c r="AI602" s="400"/>
      <c r="AJ602" s="400"/>
      <c r="AK602" s="400"/>
      <c r="AL602" s="400"/>
      <c r="AM602" s="400"/>
      <c r="AN602" s="400"/>
      <c r="AO602" s="400"/>
      <c r="AP602" s="400"/>
    </row>
    <row r="603" spans="1:42" ht="15">
      <c r="A603" s="394" t="s">
        <v>821</v>
      </c>
      <c r="B603" s="401">
        <v>114.3</v>
      </c>
      <c r="C603" s="424">
        <v>6.88</v>
      </c>
      <c r="D603" s="394" t="s">
        <v>822</v>
      </c>
      <c r="E603" s="421">
        <v>43004</v>
      </c>
      <c r="F603" s="395" t="s">
        <v>847</v>
      </c>
      <c r="G603" s="396">
        <v>3631</v>
      </c>
      <c r="H603" s="397">
        <v>12909</v>
      </c>
      <c r="I603" s="397">
        <v>2241802</v>
      </c>
      <c r="J603" s="397"/>
      <c r="K603" s="397">
        <v>45</v>
      </c>
      <c r="L603" s="396">
        <v>6.13</v>
      </c>
      <c r="M603" s="396">
        <v>422</v>
      </c>
      <c r="N603" s="399">
        <v>100.2</v>
      </c>
      <c r="O603" s="400">
        <v>112.2</v>
      </c>
      <c r="P603" s="400"/>
      <c r="Q603" s="400"/>
      <c r="R603" s="400"/>
      <c r="S603" s="400"/>
      <c r="T603" s="400"/>
      <c r="U603" s="400"/>
      <c r="V603" s="400"/>
      <c r="W603" s="400"/>
      <c r="X603" s="426">
        <v>850</v>
      </c>
      <c r="Y603" s="427">
        <v>750</v>
      </c>
      <c r="Z603" s="427">
        <v>910</v>
      </c>
      <c r="AA603" s="427">
        <v>53</v>
      </c>
      <c r="AB603" s="428">
        <v>0.33</v>
      </c>
      <c r="AC603" s="427">
        <v>1300</v>
      </c>
      <c r="AD603" s="402">
        <v>615</v>
      </c>
      <c r="AE603" s="402">
        <v>520</v>
      </c>
      <c r="AF603" s="402">
        <v>615</v>
      </c>
      <c r="AG603" s="402">
        <v>615</v>
      </c>
      <c r="AH603" s="402">
        <v>53</v>
      </c>
      <c r="AI603" s="400"/>
      <c r="AJ603" s="400"/>
      <c r="AK603" s="400"/>
      <c r="AL603" s="400"/>
      <c r="AM603" s="400"/>
      <c r="AN603" s="400"/>
      <c r="AO603" s="400"/>
      <c r="AP603" s="400"/>
    </row>
    <row r="604" spans="1:42" ht="15">
      <c r="A604" s="394" t="s">
        <v>821</v>
      </c>
      <c r="B604" s="401">
        <v>114.3</v>
      </c>
      <c r="C604" s="424">
        <v>6.88</v>
      </c>
      <c r="D604" s="394" t="s">
        <v>822</v>
      </c>
      <c r="E604" s="421">
        <v>43004</v>
      </c>
      <c r="F604" s="395" t="s">
        <v>847</v>
      </c>
      <c r="G604" s="396">
        <v>3632</v>
      </c>
      <c r="H604" s="397">
        <v>12909</v>
      </c>
      <c r="I604" s="397">
        <v>2241802</v>
      </c>
      <c r="J604" s="397"/>
      <c r="K604" s="397">
        <v>45</v>
      </c>
      <c r="L604" s="396">
        <v>6.13</v>
      </c>
      <c r="M604" s="396">
        <v>826</v>
      </c>
      <c r="N604" s="399">
        <v>102.1</v>
      </c>
      <c r="O604" s="400">
        <v>113.9</v>
      </c>
      <c r="P604" s="400"/>
      <c r="Q604" s="400"/>
      <c r="R604" s="400"/>
      <c r="S604" s="400"/>
      <c r="T604" s="400"/>
      <c r="U604" s="400"/>
      <c r="V604" s="400"/>
      <c r="W604" s="400"/>
      <c r="X604" s="426">
        <v>850</v>
      </c>
      <c r="Y604" s="427">
        <v>750</v>
      </c>
      <c r="Z604" s="427">
        <v>910</v>
      </c>
      <c r="AA604" s="427">
        <v>53</v>
      </c>
      <c r="AB604" s="428">
        <v>0.33</v>
      </c>
      <c r="AC604" s="427">
        <v>1300</v>
      </c>
      <c r="AD604" s="402">
        <v>615</v>
      </c>
      <c r="AE604" s="402">
        <v>520</v>
      </c>
      <c r="AF604" s="402">
        <v>615</v>
      </c>
      <c r="AG604" s="402">
        <v>615</v>
      </c>
      <c r="AH604" s="402">
        <v>53</v>
      </c>
      <c r="AI604" s="400"/>
      <c r="AJ604" s="400"/>
      <c r="AK604" s="400"/>
      <c r="AL604" s="400"/>
      <c r="AM604" s="400"/>
      <c r="AN604" s="400"/>
      <c r="AO604" s="400"/>
      <c r="AP604" s="400"/>
    </row>
    <row r="605" spans="1:42" ht="15">
      <c r="A605" s="394" t="s">
        <v>821</v>
      </c>
      <c r="B605" s="401">
        <v>114.3</v>
      </c>
      <c r="C605" s="424">
        <v>6.88</v>
      </c>
      <c r="D605" s="394" t="s">
        <v>822</v>
      </c>
      <c r="E605" s="421">
        <v>43004</v>
      </c>
      <c r="F605" s="395" t="s">
        <v>847</v>
      </c>
      <c r="G605" s="396">
        <v>3633</v>
      </c>
      <c r="H605" s="397">
        <v>12909</v>
      </c>
      <c r="I605" s="397">
        <v>2241802</v>
      </c>
      <c r="J605" s="397"/>
      <c r="K605" s="397">
        <v>45</v>
      </c>
      <c r="L605" s="396">
        <v>6.13</v>
      </c>
      <c r="M605" s="396">
        <v>1226</v>
      </c>
      <c r="N605" s="399">
        <v>99.8</v>
      </c>
      <c r="O605" s="400">
        <v>111.3</v>
      </c>
      <c r="P605" s="400"/>
      <c r="Q605" s="400"/>
      <c r="R605" s="400"/>
      <c r="S605" s="400"/>
      <c r="T605" s="400"/>
      <c r="U605" s="400"/>
      <c r="V605" s="400"/>
      <c r="W605" s="400"/>
      <c r="X605" s="426">
        <v>850</v>
      </c>
      <c r="Y605" s="427">
        <v>750</v>
      </c>
      <c r="Z605" s="427">
        <v>910</v>
      </c>
      <c r="AA605" s="427">
        <v>53</v>
      </c>
      <c r="AB605" s="428">
        <v>0.33</v>
      </c>
      <c r="AC605" s="427">
        <v>1300</v>
      </c>
      <c r="AD605" s="402">
        <v>615</v>
      </c>
      <c r="AE605" s="402">
        <v>520</v>
      </c>
      <c r="AF605" s="402">
        <v>615</v>
      </c>
      <c r="AG605" s="402">
        <v>615</v>
      </c>
      <c r="AH605" s="402">
        <v>53</v>
      </c>
      <c r="AI605" s="400"/>
      <c r="AJ605" s="400"/>
      <c r="AK605" s="400"/>
      <c r="AL605" s="400"/>
      <c r="AM605" s="400"/>
      <c r="AN605" s="400"/>
      <c r="AO605" s="400"/>
      <c r="AP605" s="400"/>
    </row>
    <row r="606" spans="1:42" ht="15">
      <c r="A606" s="394" t="s">
        <v>821</v>
      </c>
      <c r="B606" s="401">
        <v>114.3</v>
      </c>
      <c r="C606" s="424">
        <v>6.88</v>
      </c>
      <c r="D606" s="394" t="s">
        <v>822</v>
      </c>
      <c r="E606" s="421">
        <v>43005</v>
      </c>
      <c r="F606" s="395" t="s">
        <v>847</v>
      </c>
      <c r="G606" s="396">
        <v>3634</v>
      </c>
      <c r="H606" s="397">
        <v>12910</v>
      </c>
      <c r="I606" s="397">
        <v>2241802</v>
      </c>
      <c r="J606" s="397"/>
      <c r="K606" s="397">
        <v>45</v>
      </c>
      <c r="L606" s="396">
        <v>6.21</v>
      </c>
      <c r="M606" s="396">
        <v>25</v>
      </c>
      <c r="N606" s="399">
        <v>96.7</v>
      </c>
      <c r="O606" s="400">
        <v>113.6</v>
      </c>
      <c r="P606" s="400"/>
      <c r="Q606" s="400"/>
      <c r="R606" s="400"/>
      <c r="S606" s="400"/>
      <c r="T606" s="400"/>
      <c r="U606" s="400"/>
      <c r="V606" s="400"/>
      <c r="W606" s="400"/>
      <c r="X606" s="426">
        <v>850</v>
      </c>
      <c r="Y606" s="427">
        <v>750</v>
      </c>
      <c r="Z606" s="427">
        <v>910</v>
      </c>
      <c r="AA606" s="427">
        <v>53</v>
      </c>
      <c r="AB606" s="428">
        <v>0.33</v>
      </c>
      <c r="AC606" s="427">
        <v>1300</v>
      </c>
      <c r="AD606" s="402">
        <v>615</v>
      </c>
      <c r="AE606" s="402">
        <v>520</v>
      </c>
      <c r="AF606" s="402">
        <v>615</v>
      </c>
      <c r="AG606" s="402">
        <v>615</v>
      </c>
      <c r="AH606" s="402">
        <v>53</v>
      </c>
      <c r="AI606" s="400"/>
      <c r="AJ606" s="400"/>
      <c r="AK606" s="400"/>
      <c r="AL606" s="400"/>
      <c r="AM606" s="400"/>
      <c r="AN606" s="400"/>
      <c r="AO606" s="400"/>
      <c r="AP606" s="400"/>
    </row>
    <row r="607" spans="1:42" ht="15">
      <c r="A607" s="394" t="s">
        <v>821</v>
      </c>
      <c r="B607" s="401">
        <v>114.3</v>
      </c>
      <c r="C607" s="424">
        <v>6.88</v>
      </c>
      <c r="D607" s="394" t="s">
        <v>822</v>
      </c>
      <c r="E607" s="421">
        <v>43005</v>
      </c>
      <c r="F607" s="395" t="s">
        <v>847</v>
      </c>
      <c r="G607" s="396">
        <v>3635</v>
      </c>
      <c r="H607" s="397">
        <v>12910</v>
      </c>
      <c r="I607" s="397">
        <v>2241802</v>
      </c>
      <c r="J607" s="397"/>
      <c r="K607" s="397">
        <v>45</v>
      </c>
      <c r="L607" s="396">
        <v>6.21</v>
      </c>
      <c r="M607" s="396">
        <v>427</v>
      </c>
      <c r="N607" s="399">
        <v>95.3</v>
      </c>
      <c r="O607" s="400">
        <v>112.9</v>
      </c>
      <c r="P607" s="400"/>
      <c r="Q607" s="400"/>
      <c r="R607" s="400"/>
      <c r="S607" s="400"/>
      <c r="T607" s="400"/>
      <c r="U607" s="400"/>
      <c r="V607" s="400"/>
      <c r="W607" s="400"/>
      <c r="X607" s="426">
        <v>850</v>
      </c>
      <c r="Y607" s="427">
        <v>750</v>
      </c>
      <c r="Z607" s="427">
        <v>910</v>
      </c>
      <c r="AA607" s="427">
        <v>53</v>
      </c>
      <c r="AB607" s="428">
        <v>0.33</v>
      </c>
      <c r="AC607" s="427">
        <v>1300</v>
      </c>
      <c r="AD607" s="402">
        <v>615</v>
      </c>
      <c r="AE607" s="402">
        <v>520</v>
      </c>
      <c r="AF607" s="402">
        <v>615</v>
      </c>
      <c r="AG607" s="402">
        <v>615</v>
      </c>
      <c r="AH607" s="402">
        <v>53</v>
      </c>
      <c r="AI607" s="400"/>
      <c r="AJ607" s="400"/>
      <c r="AK607" s="400"/>
      <c r="AL607" s="400"/>
      <c r="AM607" s="400"/>
      <c r="AN607" s="400"/>
      <c r="AO607" s="400"/>
      <c r="AP607" s="400"/>
    </row>
    <row r="608" spans="1:42" ht="15">
      <c r="A608" s="394" t="s">
        <v>821</v>
      </c>
      <c r="B608" s="401">
        <v>114.3</v>
      </c>
      <c r="C608" s="424">
        <v>6.88</v>
      </c>
      <c r="D608" s="394" t="s">
        <v>822</v>
      </c>
      <c r="E608" s="421">
        <v>43005</v>
      </c>
      <c r="F608" s="395" t="s">
        <v>847</v>
      </c>
      <c r="G608" s="396">
        <v>3636</v>
      </c>
      <c r="H608" s="397">
        <v>12910</v>
      </c>
      <c r="I608" s="397">
        <v>2241802</v>
      </c>
      <c r="J608" s="397"/>
      <c r="K608" s="397">
        <v>45</v>
      </c>
      <c r="L608" s="396">
        <v>6.21</v>
      </c>
      <c r="M608" s="396">
        <v>827</v>
      </c>
      <c r="N608" s="399">
        <v>99.4</v>
      </c>
      <c r="O608" s="400">
        <v>112</v>
      </c>
      <c r="P608" s="400"/>
      <c r="Q608" s="400"/>
      <c r="R608" s="400"/>
      <c r="S608" s="400"/>
      <c r="T608" s="400"/>
      <c r="U608" s="400"/>
      <c r="V608" s="400"/>
      <c r="W608" s="400"/>
      <c r="X608" s="426">
        <v>850</v>
      </c>
      <c r="Y608" s="427">
        <v>750</v>
      </c>
      <c r="Z608" s="427">
        <v>910</v>
      </c>
      <c r="AA608" s="427">
        <v>53</v>
      </c>
      <c r="AB608" s="428">
        <v>0.33</v>
      </c>
      <c r="AC608" s="427">
        <v>1300</v>
      </c>
      <c r="AD608" s="402">
        <v>615</v>
      </c>
      <c r="AE608" s="402">
        <v>520</v>
      </c>
      <c r="AF608" s="402">
        <v>615</v>
      </c>
      <c r="AG608" s="402">
        <v>615</v>
      </c>
      <c r="AH608" s="402">
        <v>53</v>
      </c>
      <c r="AI608" s="400"/>
      <c r="AJ608" s="400"/>
      <c r="AK608" s="400"/>
      <c r="AL608" s="400"/>
      <c r="AM608" s="400"/>
      <c r="AN608" s="400"/>
      <c r="AO608" s="400"/>
      <c r="AP608" s="400"/>
    </row>
    <row r="609" spans="1:42" ht="15">
      <c r="A609" s="394" t="s">
        <v>821</v>
      </c>
      <c r="B609" s="401">
        <v>114.3</v>
      </c>
      <c r="C609" s="424">
        <v>6.88</v>
      </c>
      <c r="D609" s="394" t="s">
        <v>822</v>
      </c>
      <c r="E609" s="421">
        <v>43005</v>
      </c>
      <c r="F609" s="395" t="s">
        <v>847</v>
      </c>
      <c r="G609" s="396">
        <v>3637</v>
      </c>
      <c r="H609" s="397">
        <v>12909</v>
      </c>
      <c r="I609" s="397">
        <v>2241802</v>
      </c>
      <c r="J609" s="397"/>
      <c r="K609" s="397">
        <v>45</v>
      </c>
      <c r="L609" s="396">
        <v>6.21</v>
      </c>
      <c r="M609" s="396">
        <v>1581</v>
      </c>
      <c r="N609" s="399">
        <v>100</v>
      </c>
      <c r="O609" s="400">
        <v>112</v>
      </c>
      <c r="P609" s="400"/>
      <c r="Q609" s="400"/>
      <c r="R609" s="400"/>
      <c r="S609" s="400"/>
      <c r="T609" s="400"/>
      <c r="U609" s="400"/>
      <c r="V609" s="400"/>
      <c r="W609" s="400"/>
      <c r="X609" s="426">
        <v>850</v>
      </c>
      <c r="Y609" s="427">
        <v>750</v>
      </c>
      <c r="Z609" s="427">
        <v>910</v>
      </c>
      <c r="AA609" s="427">
        <v>53</v>
      </c>
      <c r="AB609" s="428">
        <v>0.33</v>
      </c>
      <c r="AC609" s="427">
        <v>1300</v>
      </c>
      <c r="AD609" s="402">
        <v>615</v>
      </c>
      <c r="AE609" s="402">
        <v>520</v>
      </c>
      <c r="AF609" s="402">
        <v>615</v>
      </c>
      <c r="AG609" s="402">
        <v>615</v>
      </c>
      <c r="AH609" s="402">
        <v>53</v>
      </c>
      <c r="AI609" s="400"/>
      <c r="AJ609" s="400"/>
      <c r="AK609" s="400"/>
      <c r="AL609" s="400"/>
      <c r="AM609" s="400"/>
      <c r="AN609" s="400"/>
      <c r="AO609" s="400"/>
      <c r="AP609" s="400"/>
    </row>
    <row r="610" spans="1:42" ht="15">
      <c r="A610" s="394" t="s">
        <v>821</v>
      </c>
      <c r="B610" s="401">
        <v>114.3</v>
      </c>
      <c r="C610" s="424">
        <v>6.88</v>
      </c>
      <c r="D610" s="394" t="s">
        <v>822</v>
      </c>
      <c r="E610" s="421">
        <v>43005</v>
      </c>
      <c r="F610" s="395" t="s">
        <v>368</v>
      </c>
      <c r="G610" s="396">
        <v>3638</v>
      </c>
      <c r="H610" s="397">
        <v>52292</v>
      </c>
      <c r="I610" s="397">
        <v>2258001</v>
      </c>
      <c r="J610" s="397"/>
      <c r="K610" s="397">
        <v>50</v>
      </c>
      <c r="L610" s="396">
        <v>4.55</v>
      </c>
      <c r="M610" s="396">
        <v>10</v>
      </c>
      <c r="N610" s="399">
        <v>93.5</v>
      </c>
      <c r="O610" s="400">
        <v>109</v>
      </c>
      <c r="P610" s="400"/>
      <c r="Q610" s="400"/>
      <c r="R610" s="400"/>
      <c r="S610" s="400"/>
      <c r="T610" s="400"/>
      <c r="U610" s="400"/>
      <c r="V610" s="400"/>
      <c r="W610" s="400"/>
      <c r="X610" s="426">
        <v>850</v>
      </c>
      <c r="Y610" s="427">
        <v>750</v>
      </c>
      <c r="Z610" s="427">
        <v>930</v>
      </c>
      <c r="AA610" s="427">
        <v>53</v>
      </c>
      <c r="AB610" s="428">
        <v>0.35</v>
      </c>
      <c r="AC610" s="427">
        <v>1150</v>
      </c>
      <c r="AD610" s="402">
        <v>650</v>
      </c>
      <c r="AE610" s="402">
        <v>550</v>
      </c>
      <c r="AF610" s="402">
        <v>650</v>
      </c>
      <c r="AG610" s="402">
        <v>650</v>
      </c>
      <c r="AH610" s="402">
        <v>53</v>
      </c>
      <c r="AI610" s="400"/>
      <c r="AJ610" s="400"/>
      <c r="AK610" s="400"/>
      <c r="AL610" s="400"/>
      <c r="AM610" s="400"/>
      <c r="AN610" s="400"/>
      <c r="AO610" s="400"/>
      <c r="AP610" s="400"/>
    </row>
    <row r="611" spans="1:42" ht="15">
      <c r="A611" s="394" t="s">
        <v>821</v>
      </c>
      <c r="B611" s="401">
        <v>114.3</v>
      </c>
      <c r="C611" s="424">
        <v>6.88</v>
      </c>
      <c r="D611" s="394" t="s">
        <v>822</v>
      </c>
      <c r="E611" s="421">
        <v>43006</v>
      </c>
      <c r="F611" s="395" t="s">
        <v>368</v>
      </c>
      <c r="G611" s="396">
        <v>3639</v>
      </c>
      <c r="H611" s="397">
        <v>52293</v>
      </c>
      <c r="I611" s="397">
        <v>2258001</v>
      </c>
      <c r="J611" s="397"/>
      <c r="K611" s="397">
        <v>51</v>
      </c>
      <c r="L611" s="396">
        <v>4.62</v>
      </c>
      <c r="M611" s="396">
        <v>1</v>
      </c>
      <c r="N611" s="399">
        <v>98.8</v>
      </c>
      <c r="O611" s="400">
        <v>112.3</v>
      </c>
      <c r="P611" s="400"/>
      <c r="Q611" s="400"/>
      <c r="R611" s="400"/>
      <c r="S611" s="400"/>
      <c r="T611" s="400"/>
      <c r="U611" s="400"/>
      <c r="V611" s="400"/>
      <c r="W611" s="400"/>
      <c r="X611" s="426">
        <v>850</v>
      </c>
      <c r="Y611" s="427">
        <v>750</v>
      </c>
      <c r="Z611" s="427">
        <v>930</v>
      </c>
      <c r="AA611" s="427">
        <v>53</v>
      </c>
      <c r="AB611" s="428">
        <v>0.35</v>
      </c>
      <c r="AC611" s="427">
        <v>1150</v>
      </c>
      <c r="AD611" s="402">
        <v>650</v>
      </c>
      <c r="AE611" s="402">
        <v>550</v>
      </c>
      <c r="AF611" s="402">
        <v>650</v>
      </c>
      <c r="AG611" s="402">
        <v>650</v>
      </c>
      <c r="AH611" s="402">
        <v>53</v>
      </c>
      <c r="AI611" s="400"/>
      <c r="AJ611" s="400"/>
      <c r="AK611" s="400"/>
      <c r="AL611" s="400"/>
      <c r="AM611" s="400"/>
      <c r="AN611" s="400"/>
      <c r="AO611" s="400"/>
      <c r="AP611" s="400"/>
    </row>
    <row r="612" spans="1:42" ht="15">
      <c r="A612" s="394" t="s">
        <v>821</v>
      </c>
      <c r="B612" s="401">
        <v>114.3</v>
      </c>
      <c r="C612" s="424">
        <v>6.88</v>
      </c>
      <c r="D612" s="394" t="s">
        <v>822</v>
      </c>
      <c r="E612" s="421">
        <v>43006</v>
      </c>
      <c r="F612" s="395" t="s">
        <v>368</v>
      </c>
      <c r="G612" s="396">
        <v>3640</v>
      </c>
      <c r="H612" s="397">
        <v>52163</v>
      </c>
      <c r="I612" s="397">
        <v>2258001</v>
      </c>
      <c r="J612" s="397"/>
      <c r="K612" s="397">
        <v>51</v>
      </c>
      <c r="L612" s="396">
        <v>5.33</v>
      </c>
      <c r="M612" s="396">
        <v>1</v>
      </c>
      <c r="N612" s="399">
        <v>99.5</v>
      </c>
      <c r="O612" s="400">
        <v>113.5</v>
      </c>
      <c r="P612" s="400"/>
      <c r="Q612" s="400"/>
      <c r="R612" s="400"/>
      <c r="S612" s="400"/>
      <c r="T612" s="400"/>
      <c r="U612" s="400"/>
      <c r="V612" s="400"/>
      <c r="W612" s="400"/>
      <c r="X612" s="426">
        <v>850</v>
      </c>
      <c r="Y612" s="427">
        <v>750</v>
      </c>
      <c r="Z612" s="427">
        <v>930</v>
      </c>
      <c r="AA612" s="427">
        <v>53</v>
      </c>
      <c r="AB612" s="428">
        <v>0.35</v>
      </c>
      <c r="AC612" s="427">
        <v>1150</v>
      </c>
      <c r="AD612" s="402">
        <v>650</v>
      </c>
      <c r="AE612" s="402">
        <v>550</v>
      </c>
      <c r="AF612" s="402">
        <v>650</v>
      </c>
      <c r="AG612" s="402">
        <v>650</v>
      </c>
      <c r="AH612" s="402">
        <v>53</v>
      </c>
      <c r="AI612" s="400"/>
      <c r="AJ612" s="400"/>
      <c r="AK612" s="400"/>
      <c r="AL612" s="400"/>
      <c r="AM612" s="400"/>
      <c r="AN612" s="400"/>
      <c r="AO612" s="400"/>
      <c r="AP612" s="400"/>
    </row>
    <row r="613" spans="1:42" ht="15">
      <c r="A613" s="394" t="s">
        <v>821</v>
      </c>
      <c r="B613" s="401">
        <v>114.3</v>
      </c>
      <c r="C613" s="424">
        <v>6.88</v>
      </c>
      <c r="D613" s="394" t="s">
        <v>822</v>
      </c>
      <c r="E613" s="421">
        <v>43006</v>
      </c>
      <c r="F613" s="395" t="s">
        <v>368</v>
      </c>
      <c r="G613" s="396">
        <v>3641</v>
      </c>
      <c r="H613" s="397">
        <v>52152</v>
      </c>
      <c r="I613" s="397">
        <v>2258001</v>
      </c>
      <c r="J613" s="397"/>
      <c r="K613" s="397">
        <v>51</v>
      </c>
      <c r="L613" s="396">
        <v>4.13</v>
      </c>
      <c r="M613" s="396">
        <v>1</v>
      </c>
      <c r="N613" s="399">
        <v>98</v>
      </c>
      <c r="O613" s="400">
        <v>113.2</v>
      </c>
      <c r="P613" s="400"/>
      <c r="Q613" s="400"/>
      <c r="R613" s="400"/>
      <c r="S613" s="400"/>
      <c r="T613" s="400"/>
      <c r="U613" s="400"/>
      <c r="V613" s="400"/>
      <c r="W613" s="400"/>
      <c r="X613" s="426">
        <v>850</v>
      </c>
      <c r="Y613" s="427">
        <v>750</v>
      </c>
      <c r="Z613" s="427">
        <v>920</v>
      </c>
      <c r="AA613" s="427">
        <v>53</v>
      </c>
      <c r="AB613" s="428">
        <v>0.33</v>
      </c>
      <c r="AC613" s="427">
        <v>950</v>
      </c>
      <c r="AD613" s="402">
        <v>650</v>
      </c>
      <c r="AE613" s="402">
        <v>550</v>
      </c>
      <c r="AF613" s="402">
        <v>650</v>
      </c>
      <c r="AG613" s="402">
        <v>650</v>
      </c>
      <c r="AH613" s="402">
        <v>53</v>
      </c>
      <c r="AI613" s="400"/>
      <c r="AJ613" s="400"/>
      <c r="AK613" s="400"/>
      <c r="AL613" s="400"/>
      <c r="AM613" s="400"/>
      <c r="AN613" s="400"/>
      <c r="AO613" s="400"/>
      <c r="AP613" s="400"/>
    </row>
    <row r="614" spans="1:42" ht="15">
      <c r="A614" s="394" t="s">
        <v>821</v>
      </c>
      <c r="B614" s="401">
        <v>114.3</v>
      </c>
      <c r="C614" s="424">
        <v>6.88</v>
      </c>
      <c r="D614" s="394" t="s">
        <v>822</v>
      </c>
      <c r="E614" s="421">
        <v>43006</v>
      </c>
      <c r="F614" s="395" t="s">
        <v>368</v>
      </c>
      <c r="G614" s="396">
        <v>3642</v>
      </c>
      <c r="H614" s="397">
        <v>52161</v>
      </c>
      <c r="I614" s="397">
        <v>2258001</v>
      </c>
      <c r="J614" s="397"/>
      <c r="K614" s="397">
        <v>50</v>
      </c>
      <c r="L614" s="396">
        <v>5.14</v>
      </c>
      <c r="M614" s="396">
        <v>11</v>
      </c>
      <c r="N614" s="399">
        <v>98.4</v>
      </c>
      <c r="O614" s="400">
        <v>112.5</v>
      </c>
      <c r="P614" s="400"/>
      <c r="Q614" s="400"/>
      <c r="R614" s="400"/>
      <c r="S614" s="400"/>
      <c r="T614" s="400"/>
      <c r="U614" s="400"/>
      <c r="V614" s="400"/>
      <c r="W614" s="400"/>
      <c r="X614" s="426">
        <v>850</v>
      </c>
      <c r="Y614" s="427">
        <v>750</v>
      </c>
      <c r="Z614" s="427">
        <v>920</v>
      </c>
      <c r="AA614" s="427">
        <v>53</v>
      </c>
      <c r="AB614" s="428">
        <v>0.33</v>
      </c>
      <c r="AC614" s="427">
        <v>950</v>
      </c>
      <c r="AD614" s="402">
        <v>650</v>
      </c>
      <c r="AE614" s="402">
        <v>550</v>
      </c>
      <c r="AF614" s="402">
        <v>650</v>
      </c>
      <c r="AG614" s="402">
        <v>650</v>
      </c>
      <c r="AH614" s="402">
        <v>53</v>
      </c>
      <c r="AI614" s="400"/>
      <c r="AJ614" s="400"/>
      <c r="AK614" s="400"/>
      <c r="AL614" s="400"/>
      <c r="AM614" s="400"/>
      <c r="AN614" s="400"/>
      <c r="AO614" s="400"/>
      <c r="AP614" s="400"/>
    </row>
    <row r="615" spans="1:42" ht="15">
      <c r="A615" s="394" t="s">
        <v>821</v>
      </c>
      <c r="B615" s="401">
        <v>114.3</v>
      </c>
      <c r="C615" s="424">
        <v>6.88</v>
      </c>
      <c r="D615" s="394" t="s">
        <v>822</v>
      </c>
      <c r="E615" s="421">
        <v>43006</v>
      </c>
      <c r="F615" s="395" t="s">
        <v>368</v>
      </c>
      <c r="G615" s="396">
        <v>3643</v>
      </c>
      <c r="H615" s="397">
        <v>52172</v>
      </c>
      <c r="I615" s="397">
        <v>2258001</v>
      </c>
      <c r="J615" s="397"/>
      <c r="K615" s="397">
        <v>50</v>
      </c>
      <c r="L615" s="396">
        <v>6.22</v>
      </c>
      <c r="M615" s="396">
        <v>2</v>
      </c>
      <c r="N615" s="399">
        <v>107.1</v>
      </c>
      <c r="O615" s="400">
        <v>119.1</v>
      </c>
      <c r="P615" s="400"/>
      <c r="Q615" s="400"/>
      <c r="R615" s="400"/>
      <c r="S615" s="400"/>
      <c r="T615" s="400"/>
      <c r="U615" s="400"/>
      <c r="V615" s="400"/>
      <c r="W615" s="400"/>
      <c r="X615" s="426">
        <v>850</v>
      </c>
      <c r="Y615" s="427">
        <v>750</v>
      </c>
      <c r="Z615" s="427">
        <v>920</v>
      </c>
      <c r="AA615" s="427">
        <v>53</v>
      </c>
      <c r="AB615" s="428">
        <v>0.33</v>
      </c>
      <c r="AC615" s="427">
        <v>950</v>
      </c>
      <c r="AD615" s="402">
        <v>650</v>
      </c>
      <c r="AE615" s="402">
        <v>550</v>
      </c>
      <c r="AF615" s="402">
        <v>650</v>
      </c>
      <c r="AG615" s="402">
        <v>650</v>
      </c>
      <c r="AH615" s="402">
        <v>53</v>
      </c>
      <c r="AI615" s="400"/>
      <c r="AJ615" s="400"/>
      <c r="AK615" s="400"/>
      <c r="AL615" s="400"/>
      <c r="AM615" s="400"/>
      <c r="AN615" s="400"/>
      <c r="AO615" s="400"/>
      <c r="AP615" s="400"/>
    </row>
    <row r="616" spans="1:42" ht="15">
      <c r="A616" s="394" t="s">
        <v>821</v>
      </c>
      <c r="B616" s="401">
        <v>114.3</v>
      </c>
      <c r="C616" s="424">
        <v>6.88</v>
      </c>
      <c r="D616" s="394" t="s">
        <v>822</v>
      </c>
      <c r="E616" s="421">
        <v>43006</v>
      </c>
      <c r="F616" s="395" t="s">
        <v>368</v>
      </c>
      <c r="G616" s="396">
        <v>3644</v>
      </c>
      <c r="H616" s="397">
        <v>52172</v>
      </c>
      <c r="I616" s="397">
        <v>2258001</v>
      </c>
      <c r="J616" s="397"/>
      <c r="K616" s="397">
        <v>50</v>
      </c>
      <c r="L616" s="396">
        <v>6.22</v>
      </c>
      <c r="M616" s="396">
        <v>51</v>
      </c>
      <c r="N616" s="399">
        <v>103</v>
      </c>
      <c r="O616" s="400">
        <v>115.8</v>
      </c>
      <c r="P616" s="400"/>
      <c r="Q616" s="400"/>
      <c r="R616" s="400"/>
      <c r="S616" s="400"/>
      <c r="T616" s="400"/>
      <c r="U616" s="400"/>
      <c r="V616" s="400"/>
      <c r="W616" s="400"/>
      <c r="X616" s="426">
        <v>850</v>
      </c>
      <c r="Y616" s="427">
        <v>750</v>
      </c>
      <c r="Z616" s="427">
        <v>920</v>
      </c>
      <c r="AA616" s="427">
        <v>53</v>
      </c>
      <c r="AB616" s="428">
        <v>0.33</v>
      </c>
      <c r="AC616" s="427">
        <v>950</v>
      </c>
      <c r="AD616" s="402">
        <v>650</v>
      </c>
      <c r="AE616" s="402">
        <v>550</v>
      </c>
      <c r="AF616" s="402">
        <v>650</v>
      </c>
      <c r="AG616" s="402">
        <v>650</v>
      </c>
      <c r="AH616" s="402">
        <v>53</v>
      </c>
      <c r="AI616" s="400"/>
      <c r="AJ616" s="400"/>
      <c r="AK616" s="400"/>
      <c r="AL616" s="400"/>
      <c r="AM616" s="400"/>
      <c r="AN616" s="400"/>
      <c r="AO616" s="400"/>
      <c r="AP616" s="400"/>
    </row>
    <row r="617" spans="1:42" ht="15">
      <c r="A617" s="394" t="s">
        <v>821</v>
      </c>
      <c r="B617" s="401">
        <v>114.3</v>
      </c>
      <c r="C617" s="424">
        <v>6.88</v>
      </c>
      <c r="D617" s="394" t="s">
        <v>822</v>
      </c>
      <c r="E617" s="421">
        <v>43006</v>
      </c>
      <c r="F617" s="395" t="s">
        <v>368</v>
      </c>
      <c r="G617" s="396">
        <v>3645</v>
      </c>
      <c r="H617" s="397">
        <v>52154</v>
      </c>
      <c r="I617" s="397">
        <v>2258001</v>
      </c>
      <c r="J617" s="397"/>
      <c r="K617" s="397">
        <v>50</v>
      </c>
      <c r="L617" s="396">
        <v>4.3099999999999996</v>
      </c>
      <c r="M617" s="396">
        <v>1</v>
      </c>
      <c r="N617" s="399">
        <v>101.5</v>
      </c>
      <c r="O617" s="400">
        <v>114.3</v>
      </c>
      <c r="P617" s="400"/>
      <c r="Q617" s="400"/>
      <c r="R617" s="400"/>
      <c r="S617" s="400"/>
      <c r="T617" s="400"/>
      <c r="U617" s="400"/>
      <c r="V617" s="400"/>
      <c r="W617" s="400"/>
      <c r="X617" s="426">
        <v>850</v>
      </c>
      <c r="Y617" s="427">
        <v>750</v>
      </c>
      <c r="Z617" s="427">
        <v>920</v>
      </c>
      <c r="AA617" s="427">
        <v>53</v>
      </c>
      <c r="AB617" s="428">
        <v>0.33</v>
      </c>
      <c r="AC617" s="427">
        <v>950</v>
      </c>
      <c r="AD617" s="402">
        <v>650</v>
      </c>
      <c r="AE617" s="402">
        <v>550</v>
      </c>
      <c r="AF617" s="402">
        <v>650</v>
      </c>
      <c r="AG617" s="402">
        <v>650</v>
      </c>
      <c r="AH617" s="402">
        <v>53</v>
      </c>
      <c r="AI617" s="400"/>
      <c r="AJ617" s="400"/>
      <c r="AK617" s="400"/>
      <c r="AL617" s="400"/>
      <c r="AM617" s="400"/>
      <c r="AN617" s="400"/>
      <c r="AO617" s="400"/>
      <c r="AP617" s="400"/>
    </row>
    <row r="618" spans="1:42" ht="15">
      <c r="A618" s="394" t="s">
        <v>821</v>
      </c>
      <c r="B618" s="401">
        <v>114.3</v>
      </c>
      <c r="C618" s="424">
        <v>6.88</v>
      </c>
      <c r="D618" s="394" t="s">
        <v>822</v>
      </c>
      <c r="E618" s="421">
        <v>43006</v>
      </c>
      <c r="F618" s="395" t="s">
        <v>368</v>
      </c>
      <c r="G618" s="396">
        <v>3646</v>
      </c>
      <c r="H618" s="397">
        <v>52157</v>
      </c>
      <c r="I618" s="397">
        <v>2258001</v>
      </c>
      <c r="J618" s="397"/>
      <c r="K618" s="397">
        <v>51</v>
      </c>
      <c r="L618" s="396">
        <v>4.71</v>
      </c>
      <c r="M618" s="396">
        <v>3</v>
      </c>
      <c r="N618" s="399">
        <v>104</v>
      </c>
      <c r="O618" s="400">
        <v>115.1</v>
      </c>
      <c r="P618" s="400"/>
      <c r="Q618" s="400"/>
      <c r="R618" s="400"/>
      <c r="S618" s="400"/>
      <c r="T618" s="400"/>
      <c r="U618" s="400"/>
      <c r="V618" s="400"/>
      <c r="W618" s="400"/>
      <c r="X618" s="426">
        <v>850</v>
      </c>
      <c r="Y618" s="427">
        <v>750</v>
      </c>
      <c r="Z618" s="427">
        <v>920</v>
      </c>
      <c r="AA618" s="427">
        <v>53</v>
      </c>
      <c r="AB618" s="428">
        <v>0.33</v>
      </c>
      <c r="AC618" s="427">
        <v>950</v>
      </c>
      <c r="AD618" s="402">
        <v>650</v>
      </c>
      <c r="AE618" s="402">
        <v>550</v>
      </c>
      <c r="AF618" s="402">
        <v>650</v>
      </c>
      <c r="AG618" s="402">
        <v>650</v>
      </c>
      <c r="AH618" s="402">
        <v>53</v>
      </c>
      <c r="AI618" s="400"/>
      <c r="AJ618" s="400"/>
      <c r="AK618" s="400"/>
      <c r="AL618" s="400"/>
      <c r="AM618" s="400"/>
      <c r="AN618" s="400"/>
      <c r="AO618" s="400"/>
      <c r="AP618" s="400"/>
    </row>
    <row r="619" spans="1:42" ht="15">
      <c r="A619" s="394" t="s">
        <v>821</v>
      </c>
      <c r="B619" s="401">
        <v>114.3</v>
      </c>
      <c r="C619" s="424">
        <v>6.88</v>
      </c>
      <c r="D619" s="394" t="s">
        <v>822</v>
      </c>
      <c r="E619" s="421">
        <v>43006</v>
      </c>
      <c r="F619" s="395" t="s">
        <v>368</v>
      </c>
      <c r="G619" s="396">
        <v>3647</v>
      </c>
      <c r="H619" s="397">
        <v>52160</v>
      </c>
      <c r="I619" s="397">
        <v>2258001</v>
      </c>
      <c r="J619" s="397"/>
      <c r="K619" s="397">
        <v>50</v>
      </c>
      <c r="L619" s="396">
        <v>5.09</v>
      </c>
      <c r="M619" s="396">
        <v>2</v>
      </c>
      <c r="N619" s="399">
        <v>96.2</v>
      </c>
      <c r="O619" s="400">
        <v>109.9</v>
      </c>
      <c r="P619" s="400"/>
      <c r="Q619" s="400"/>
      <c r="R619" s="400"/>
      <c r="S619" s="400"/>
      <c r="T619" s="400"/>
      <c r="U619" s="400"/>
      <c r="V619" s="400"/>
      <c r="W619" s="400"/>
      <c r="X619" s="426">
        <v>850</v>
      </c>
      <c r="Y619" s="427">
        <v>750</v>
      </c>
      <c r="Z619" s="427">
        <v>920</v>
      </c>
      <c r="AA619" s="427">
        <v>53</v>
      </c>
      <c r="AB619" s="428">
        <v>0.33</v>
      </c>
      <c r="AC619" s="427">
        <v>950</v>
      </c>
      <c r="AD619" s="402">
        <v>650</v>
      </c>
      <c r="AE619" s="402">
        <v>550</v>
      </c>
      <c r="AF619" s="402">
        <v>650</v>
      </c>
      <c r="AG619" s="402">
        <v>650</v>
      </c>
      <c r="AH619" s="402">
        <v>53</v>
      </c>
      <c r="AI619" s="400"/>
      <c r="AJ619" s="400"/>
      <c r="AK619" s="400"/>
      <c r="AL619" s="400"/>
      <c r="AM619" s="400"/>
      <c r="AN619" s="400"/>
      <c r="AO619" s="400"/>
      <c r="AP619" s="400"/>
    </row>
    <row r="620" spans="1:42" ht="15">
      <c r="A620" s="394" t="s">
        <v>821</v>
      </c>
      <c r="B620" s="401">
        <v>114.3</v>
      </c>
      <c r="C620" s="424">
        <v>6.88</v>
      </c>
      <c r="D620" s="394" t="s">
        <v>822</v>
      </c>
      <c r="E620" s="421">
        <v>43006</v>
      </c>
      <c r="F620" s="395" t="s">
        <v>368</v>
      </c>
      <c r="G620" s="396">
        <v>3648</v>
      </c>
      <c r="H620" s="397">
        <v>52151</v>
      </c>
      <c r="I620" s="397">
        <v>2258001</v>
      </c>
      <c r="J620" s="397"/>
      <c r="K620" s="397">
        <v>51</v>
      </c>
      <c r="L620" s="396">
        <v>3.64</v>
      </c>
      <c r="M620" s="396">
        <v>3</v>
      </c>
      <c r="N620" s="399">
        <v>101</v>
      </c>
      <c r="O620" s="400">
        <v>113.5</v>
      </c>
      <c r="P620" s="400"/>
      <c r="Q620" s="400"/>
      <c r="R620" s="400"/>
      <c r="S620" s="400"/>
      <c r="T620" s="400"/>
      <c r="U620" s="400"/>
      <c r="V620" s="400"/>
      <c r="W620" s="400"/>
      <c r="X620" s="426">
        <v>850</v>
      </c>
      <c r="Y620" s="427">
        <v>750</v>
      </c>
      <c r="Z620" s="427">
        <v>920</v>
      </c>
      <c r="AA620" s="427">
        <v>53</v>
      </c>
      <c r="AB620" s="428">
        <v>0.33</v>
      </c>
      <c r="AC620" s="427">
        <v>950</v>
      </c>
      <c r="AD620" s="402">
        <v>650</v>
      </c>
      <c r="AE620" s="402">
        <v>550</v>
      </c>
      <c r="AF620" s="402">
        <v>650</v>
      </c>
      <c r="AG620" s="402">
        <v>650</v>
      </c>
      <c r="AH620" s="402">
        <v>53</v>
      </c>
      <c r="AI620" s="400"/>
      <c r="AJ620" s="400"/>
      <c r="AK620" s="400"/>
      <c r="AL620" s="400"/>
      <c r="AM620" s="400"/>
      <c r="AN620" s="400"/>
      <c r="AO620" s="400"/>
      <c r="AP620" s="400"/>
    </row>
    <row r="621" spans="1:42" ht="15">
      <c r="A621" s="394" t="s">
        <v>821</v>
      </c>
      <c r="B621" s="401">
        <v>114.3</v>
      </c>
      <c r="C621" s="424">
        <v>6.88</v>
      </c>
      <c r="D621" s="394" t="s">
        <v>822</v>
      </c>
      <c r="E621" s="421">
        <v>43006</v>
      </c>
      <c r="F621" s="395" t="s">
        <v>368</v>
      </c>
      <c r="G621" s="396">
        <v>3649</v>
      </c>
      <c r="H621" s="397">
        <v>52156</v>
      </c>
      <c r="I621" s="397">
        <v>2258001</v>
      </c>
      <c r="J621" s="397"/>
      <c r="K621" s="397">
        <v>51</v>
      </c>
      <c r="L621" s="396">
        <v>4.4800000000000004</v>
      </c>
      <c r="M621" s="396">
        <v>1</v>
      </c>
      <c r="N621" s="399">
        <v>96</v>
      </c>
      <c r="O621" s="400">
        <v>108.7</v>
      </c>
      <c r="P621" s="400"/>
      <c r="Q621" s="400"/>
      <c r="R621" s="400"/>
      <c r="S621" s="400"/>
      <c r="T621" s="400"/>
      <c r="U621" s="400"/>
      <c r="V621" s="400"/>
      <c r="W621" s="400"/>
      <c r="X621" s="426">
        <v>850</v>
      </c>
      <c r="Y621" s="427">
        <v>750</v>
      </c>
      <c r="Z621" s="427">
        <v>920</v>
      </c>
      <c r="AA621" s="427">
        <v>53</v>
      </c>
      <c r="AB621" s="428">
        <v>0.33</v>
      </c>
      <c r="AC621" s="427">
        <v>950</v>
      </c>
      <c r="AD621" s="402">
        <v>650</v>
      </c>
      <c r="AE621" s="402">
        <v>550</v>
      </c>
      <c r="AF621" s="402">
        <v>650</v>
      </c>
      <c r="AG621" s="402">
        <v>650</v>
      </c>
      <c r="AH621" s="402">
        <v>53</v>
      </c>
      <c r="AI621" s="400"/>
      <c r="AJ621" s="400"/>
      <c r="AK621" s="400"/>
      <c r="AL621" s="400"/>
      <c r="AM621" s="400"/>
      <c r="AN621" s="400"/>
      <c r="AO621" s="400"/>
      <c r="AP621" s="400"/>
    </row>
    <row r="622" spans="1:42" ht="15">
      <c r="A622" s="394" t="s">
        <v>821</v>
      </c>
      <c r="B622" s="401">
        <v>114.3</v>
      </c>
      <c r="C622" s="424">
        <v>6.88</v>
      </c>
      <c r="D622" s="394" t="s">
        <v>822</v>
      </c>
      <c r="E622" s="421">
        <v>43006</v>
      </c>
      <c r="F622" s="395" t="s">
        <v>368</v>
      </c>
      <c r="G622" s="396">
        <v>3650</v>
      </c>
      <c r="H622" s="397">
        <v>60128</v>
      </c>
      <c r="I622" s="397">
        <v>2258001</v>
      </c>
      <c r="J622" s="397"/>
      <c r="K622" s="397">
        <v>49</v>
      </c>
      <c r="L622" s="396">
        <v>5.51</v>
      </c>
      <c r="M622" s="396">
        <v>1</v>
      </c>
      <c r="N622" s="399">
        <v>99.4</v>
      </c>
      <c r="O622" s="400">
        <v>112.1</v>
      </c>
      <c r="P622" s="400"/>
      <c r="Q622" s="400"/>
      <c r="R622" s="400"/>
      <c r="S622" s="400"/>
      <c r="T622" s="400"/>
      <c r="U622" s="400"/>
      <c r="V622" s="400"/>
      <c r="W622" s="400"/>
      <c r="X622" s="426">
        <v>850</v>
      </c>
      <c r="Y622" s="427">
        <v>750</v>
      </c>
      <c r="Z622" s="427">
        <v>920</v>
      </c>
      <c r="AA622" s="427">
        <v>53</v>
      </c>
      <c r="AB622" s="428">
        <v>0.33</v>
      </c>
      <c r="AC622" s="427">
        <v>950</v>
      </c>
      <c r="AD622" s="402">
        <v>650</v>
      </c>
      <c r="AE622" s="402">
        <v>550</v>
      </c>
      <c r="AF622" s="402">
        <v>650</v>
      </c>
      <c r="AG622" s="402">
        <v>650</v>
      </c>
      <c r="AH622" s="402">
        <v>53</v>
      </c>
      <c r="AI622" s="400"/>
      <c r="AJ622" s="400"/>
      <c r="AK622" s="400"/>
      <c r="AL622" s="400"/>
      <c r="AM622" s="400"/>
      <c r="AN622" s="400"/>
      <c r="AO622" s="400"/>
      <c r="AP622" s="400"/>
    </row>
    <row r="623" spans="1:42" ht="15">
      <c r="A623" s="394" t="s">
        <v>821</v>
      </c>
      <c r="B623" s="401">
        <v>114.3</v>
      </c>
      <c r="C623" s="424">
        <v>6.88</v>
      </c>
      <c r="D623" s="394" t="s">
        <v>822</v>
      </c>
      <c r="E623" s="421">
        <v>43006</v>
      </c>
      <c r="F623" s="395" t="s">
        <v>368</v>
      </c>
      <c r="G623" s="396">
        <v>3651</v>
      </c>
      <c r="H623" s="397">
        <v>60129</v>
      </c>
      <c r="I623" s="397">
        <v>2258001</v>
      </c>
      <c r="J623" s="397"/>
      <c r="K623" s="397">
        <v>51</v>
      </c>
      <c r="L623" s="396">
        <v>4.46</v>
      </c>
      <c r="M623" s="396">
        <v>1</v>
      </c>
      <c r="N623" s="399">
        <v>99.4</v>
      </c>
      <c r="O623" s="400">
        <v>112.8</v>
      </c>
      <c r="P623" s="400"/>
      <c r="Q623" s="400"/>
      <c r="R623" s="400"/>
      <c r="S623" s="400"/>
      <c r="T623" s="400"/>
      <c r="U623" s="400"/>
      <c r="V623" s="400"/>
      <c r="W623" s="400"/>
      <c r="X623" s="426">
        <v>850</v>
      </c>
      <c r="Y623" s="427">
        <v>750</v>
      </c>
      <c r="Z623" s="427">
        <v>920</v>
      </c>
      <c r="AA623" s="427">
        <v>53</v>
      </c>
      <c r="AB623" s="428">
        <v>0.33</v>
      </c>
      <c r="AC623" s="427">
        <v>950</v>
      </c>
      <c r="AD623" s="402">
        <v>650</v>
      </c>
      <c r="AE623" s="402">
        <v>550</v>
      </c>
      <c r="AF623" s="402">
        <v>650</v>
      </c>
      <c r="AG623" s="402">
        <v>650</v>
      </c>
      <c r="AH623" s="402">
        <v>53</v>
      </c>
      <c r="AI623" s="400"/>
      <c r="AJ623" s="400"/>
      <c r="AK623" s="400"/>
      <c r="AL623" s="400"/>
      <c r="AM623" s="400"/>
      <c r="AN623" s="400"/>
      <c r="AO623" s="400"/>
      <c r="AP623" s="400"/>
    </row>
    <row r="624" spans="1:42" ht="15">
      <c r="A624" s="394" t="s">
        <v>821</v>
      </c>
      <c r="B624" s="401">
        <v>114.3</v>
      </c>
      <c r="C624" s="424">
        <v>6.88</v>
      </c>
      <c r="D624" s="394" t="s">
        <v>822</v>
      </c>
      <c r="E624" s="421">
        <v>43049</v>
      </c>
      <c r="F624" s="395" t="s">
        <v>847</v>
      </c>
      <c r="G624" s="396">
        <v>3986</v>
      </c>
      <c r="H624" s="397">
        <v>12912</v>
      </c>
      <c r="I624" s="397">
        <v>2241802</v>
      </c>
      <c r="J624" s="397"/>
      <c r="K624" s="397">
        <v>42</v>
      </c>
      <c r="L624" s="396">
        <v>6.45</v>
      </c>
      <c r="M624" s="396">
        <v>20</v>
      </c>
      <c r="N624" s="399">
        <v>99.5</v>
      </c>
      <c r="O624" s="400">
        <v>112.6</v>
      </c>
      <c r="P624" s="400"/>
      <c r="Q624" s="400"/>
      <c r="R624" s="400"/>
      <c r="S624" s="400"/>
      <c r="T624" s="400"/>
      <c r="U624" s="400"/>
      <c r="V624" s="400"/>
      <c r="W624" s="400"/>
      <c r="X624" s="426">
        <v>870</v>
      </c>
      <c r="Y624" s="427">
        <v>750</v>
      </c>
      <c r="Z624" s="427">
        <v>930</v>
      </c>
      <c r="AA624" s="427">
        <v>53</v>
      </c>
      <c r="AB624" s="427">
        <v>0.34</v>
      </c>
      <c r="AC624" s="427">
        <v>1200</v>
      </c>
      <c r="AD624" s="402">
        <v>610</v>
      </c>
      <c r="AE624" s="402">
        <v>500</v>
      </c>
      <c r="AF624" s="402">
        <v>610</v>
      </c>
      <c r="AG624" s="402">
        <v>610</v>
      </c>
      <c r="AH624" s="402">
        <v>53</v>
      </c>
      <c r="AI624" s="400"/>
      <c r="AJ624" s="400"/>
      <c r="AK624" s="400"/>
      <c r="AL624" s="400"/>
      <c r="AM624" s="400"/>
      <c r="AN624" s="400"/>
      <c r="AO624" s="400"/>
      <c r="AP624" s="400"/>
    </row>
    <row r="625" spans="1:42" ht="15">
      <c r="A625" s="394" t="s">
        <v>821</v>
      </c>
      <c r="B625" s="401">
        <v>114.3</v>
      </c>
      <c r="C625" s="424">
        <v>6.88</v>
      </c>
      <c r="D625" s="394" t="s">
        <v>822</v>
      </c>
      <c r="E625" s="421">
        <v>43049</v>
      </c>
      <c r="F625" s="395" t="s">
        <v>847</v>
      </c>
      <c r="G625" s="396">
        <v>3987</v>
      </c>
      <c r="H625" s="397">
        <v>12912</v>
      </c>
      <c r="I625" s="397">
        <v>2241802</v>
      </c>
      <c r="J625" s="397"/>
      <c r="K625" s="397">
        <v>42</v>
      </c>
      <c r="L625" s="396">
        <v>6.45</v>
      </c>
      <c r="M625" s="396">
        <v>420</v>
      </c>
      <c r="N625" s="399">
        <v>103</v>
      </c>
      <c r="O625" s="400">
        <v>114.4</v>
      </c>
      <c r="P625" s="400"/>
      <c r="Q625" s="400"/>
      <c r="R625" s="400"/>
      <c r="S625" s="400"/>
      <c r="T625" s="400"/>
      <c r="U625" s="400"/>
      <c r="V625" s="400"/>
      <c r="W625" s="400"/>
      <c r="X625" s="426">
        <v>870</v>
      </c>
      <c r="Y625" s="427">
        <v>750</v>
      </c>
      <c r="Z625" s="427">
        <v>930</v>
      </c>
      <c r="AA625" s="427">
        <v>53</v>
      </c>
      <c r="AB625" s="427">
        <v>0.34</v>
      </c>
      <c r="AC625" s="427">
        <v>1200</v>
      </c>
      <c r="AD625" s="402">
        <v>610</v>
      </c>
      <c r="AE625" s="402">
        <v>500</v>
      </c>
      <c r="AF625" s="402">
        <v>610</v>
      </c>
      <c r="AG625" s="402">
        <v>610</v>
      </c>
      <c r="AH625" s="402">
        <v>53</v>
      </c>
      <c r="AI625" s="400"/>
      <c r="AJ625" s="400"/>
      <c r="AK625" s="400"/>
      <c r="AL625" s="400"/>
      <c r="AM625" s="400"/>
      <c r="AN625" s="400"/>
      <c r="AO625" s="400"/>
      <c r="AP625" s="400"/>
    </row>
    <row r="626" spans="1:42" ht="15">
      <c r="A626" s="394" t="s">
        <v>821</v>
      </c>
      <c r="B626" s="401">
        <v>114.3</v>
      </c>
      <c r="C626" s="424">
        <v>6.88</v>
      </c>
      <c r="D626" s="394" t="s">
        <v>822</v>
      </c>
      <c r="E626" s="421">
        <v>43049</v>
      </c>
      <c r="F626" s="395" t="s">
        <v>847</v>
      </c>
      <c r="G626" s="396">
        <v>3988</v>
      </c>
      <c r="H626" s="397">
        <v>12910</v>
      </c>
      <c r="I626" s="397">
        <v>2241802</v>
      </c>
      <c r="J626" s="397"/>
      <c r="K626" s="397">
        <v>45</v>
      </c>
      <c r="L626" s="396">
        <v>6.21</v>
      </c>
      <c r="M626" s="396">
        <v>1192</v>
      </c>
      <c r="N626" s="399">
        <v>99.5</v>
      </c>
      <c r="O626" s="400">
        <v>112.6</v>
      </c>
      <c r="P626" s="400"/>
      <c r="Q626" s="400"/>
      <c r="R626" s="400"/>
      <c r="S626" s="400"/>
      <c r="T626" s="400"/>
      <c r="U626" s="400"/>
      <c r="V626" s="400"/>
      <c r="W626" s="400"/>
      <c r="X626" s="426">
        <v>870</v>
      </c>
      <c r="Y626" s="427">
        <v>750</v>
      </c>
      <c r="Z626" s="427">
        <v>930</v>
      </c>
      <c r="AA626" s="427">
        <v>53</v>
      </c>
      <c r="AB626" s="427">
        <v>0.34</v>
      </c>
      <c r="AC626" s="427">
        <v>1200</v>
      </c>
      <c r="AD626" s="402">
        <v>610</v>
      </c>
      <c r="AE626" s="402">
        <v>500</v>
      </c>
      <c r="AF626" s="402">
        <v>610</v>
      </c>
      <c r="AG626" s="402">
        <v>610</v>
      </c>
      <c r="AH626" s="402">
        <v>53</v>
      </c>
      <c r="AI626" s="400"/>
      <c r="AJ626" s="400"/>
      <c r="AK626" s="400"/>
      <c r="AL626" s="400"/>
      <c r="AM626" s="400"/>
      <c r="AN626" s="400"/>
      <c r="AO626" s="400"/>
      <c r="AP626" s="400"/>
    </row>
    <row r="627" spans="1:42" ht="15">
      <c r="A627" s="394" t="s">
        <v>821</v>
      </c>
      <c r="B627" s="401">
        <v>114.3</v>
      </c>
      <c r="C627" s="424">
        <v>6.88</v>
      </c>
      <c r="D627" s="394" t="s">
        <v>822</v>
      </c>
      <c r="E627" s="421">
        <v>43049</v>
      </c>
      <c r="F627" s="395" t="s">
        <v>847</v>
      </c>
      <c r="G627" s="396">
        <v>3989</v>
      </c>
      <c r="H627" s="397">
        <v>12911</v>
      </c>
      <c r="I627" s="397">
        <v>2241802</v>
      </c>
      <c r="J627" s="397"/>
      <c r="K627" s="397">
        <v>44</v>
      </c>
      <c r="L627" s="396">
        <v>6.25</v>
      </c>
      <c r="M627" s="396">
        <v>10</v>
      </c>
      <c r="N627" s="399">
        <v>100.9</v>
      </c>
      <c r="O627" s="400">
        <v>113.2</v>
      </c>
      <c r="P627" s="400"/>
      <c r="Q627" s="400"/>
      <c r="R627" s="400"/>
      <c r="S627" s="400"/>
      <c r="T627" s="400"/>
      <c r="U627" s="400"/>
      <c r="V627" s="400"/>
      <c r="W627" s="400"/>
      <c r="X627" s="426">
        <v>870</v>
      </c>
      <c r="Y627" s="427">
        <v>750</v>
      </c>
      <c r="Z627" s="427">
        <v>930</v>
      </c>
      <c r="AA627" s="427">
        <v>53</v>
      </c>
      <c r="AB627" s="427">
        <v>0.34</v>
      </c>
      <c r="AC627" s="427">
        <v>1200</v>
      </c>
      <c r="AD627" s="402">
        <v>610</v>
      </c>
      <c r="AE627" s="402">
        <v>500</v>
      </c>
      <c r="AF627" s="402">
        <v>610</v>
      </c>
      <c r="AG627" s="402">
        <v>610</v>
      </c>
      <c r="AH627" s="402">
        <v>53</v>
      </c>
      <c r="AI627" s="400"/>
      <c r="AJ627" s="400"/>
      <c r="AK627" s="400"/>
      <c r="AL627" s="400"/>
      <c r="AM627" s="400"/>
      <c r="AN627" s="400"/>
      <c r="AO627" s="400"/>
      <c r="AP627" s="400"/>
    </row>
    <row r="628" spans="1:42" ht="15">
      <c r="A628" s="394" t="s">
        <v>821</v>
      </c>
      <c r="B628" s="401">
        <v>114.3</v>
      </c>
      <c r="C628" s="424">
        <v>6.88</v>
      </c>
      <c r="D628" s="394" t="s">
        <v>822</v>
      </c>
      <c r="E628" s="421">
        <v>43050</v>
      </c>
      <c r="F628" s="395" t="s">
        <v>847</v>
      </c>
      <c r="G628" s="396">
        <v>3990</v>
      </c>
      <c r="H628" s="397">
        <v>12913</v>
      </c>
      <c r="I628" s="397">
        <v>2241802</v>
      </c>
      <c r="J628" s="397"/>
      <c r="K628" s="397">
        <v>43</v>
      </c>
      <c r="L628" s="396">
        <v>6.67</v>
      </c>
      <c r="M628" s="396">
        <v>1</v>
      </c>
      <c r="N628" s="399">
        <v>96.8</v>
      </c>
      <c r="O628" s="400">
        <v>111</v>
      </c>
      <c r="P628" s="400"/>
      <c r="Q628" s="400"/>
      <c r="R628" s="400"/>
      <c r="S628" s="400"/>
      <c r="T628" s="400"/>
      <c r="U628" s="400"/>
      <c r="V628" s="400"/>
      <c r="W628" s="400"/>
      <c r="X628" s="426">
        <v>870</v>
      </c>
      <c r="Y628" s="427">
        <v>750</v>
      </c>
      <c r="Z628" s="427">
        <v>930</v>
      </c>
      <c r="AA628" s="427">
        <v>53</v>
      </c>
      <c r="AB628" s="427">
        <v>0.34</v>
      </c>
      <c r="AC628" s="427">
        <v>1200</v>
      </c>
      <c r="AD628" s="402">
        <v>610</v>
      </c>
      <c r="AE628" s="402">
        <v>500</v>
      </c>
      <c r="AF628" s="402">
        <v>610</v>
      </c>
      <c r="AG628" s="402">
        <v>610</v>
      </c>
      <c r="AH628" s="402">
        <v>53</v>
      </c>
      <c r="AI628" s="400"/>
      <c r="AJ628" s="400"/>
      <c r="AK628" s="400"/>
      <c r="AL628" s="400"/>
      <c r="AM628" s="400"/>
      <c r="AN628" s="400"/>
      <c r="AO628" s="400"/>
      <c r="AP628" s="400"/>
    </row>
    <row r="629" spans="1:42" ht="15">
      <c r="A629" s="394" t="s">
        <v>821</v>
      </c>
      <c r="B629" s="401">
        <v>114.3</v>
      </c>
      <c r="C629" s="424">
        <v>6.88</v>
      </c>
      <c r="D629" s="394" t="s">
        <v>822</v>
      </c>
      <c r="E629" s="421">
        <v>43050</v>
      </c>
      <c r="F629" s="395" t="s">
        <v>847</v>
      </c>
      <c r="G629" s="396">
        <v>3991</v>
      </c>
      <c r="H629" s="397">
        <v>12915</v>
      </c>
      <c r="I629" s="397">
        <v>2267601</v>
      </c>
      <c r="J629" s="397"/>
      <c r="K629" s="397">
        <v>42</v>
      </c>
      <c r="L629" s="396">
        <v>6.79</v>
      </c>
      <c r="M629" s="396">
        <v>10</v>
      </c>
      <c r="N629" s="399">
        <v>99.5</v>
      </c>
      <c r="O629" s="400">
        <v>111.7</v>
      </c>
      <c r="P629" s="400"/>
      <c r="Q629" s="400"/>
      <c r="R629" s="400"/>
      <c r="S629" s="400"/>
      <c r="T629" s="400"/>
      <c r="U629" s="400"/>
      <c r="V629" s="400"/>
      <c r="W629" s="400"/>
      <c r="X629" s="426">
        <v>850</v>
      </c>
      <c r="Y629" s="427">
        <v>750</v>
      </c>
      <c r="Z629" s="427">
        <v>930</v>
      </c>
      <c r="AA629" s="427">
        <v>53</v>
      </c>
      <c r="AB629" s="427">
        <v>0.34</v>
      </c>
      <c r="AC629" s="427">
        <v>1200</v>
      </c>
      <c r="AD629" s="402">
        <v>615</v>
      </c>
      <c r="AE629" s="402">
        <v>500</v>
      </c>
      <c r="AF629" s="402">
        <v>615</v>
      </c>
      <c r="AG629" s="402">
        <v>615</v>
      </c>
      <c r="AH629" s="402">
        <v>53</v>
      </c>
      <c r="AI629" s="400"/>
      <c r="AJ629" s="400"/>
      <c r="AK629" s="400"/>
      <c r="AL629" s="400"/>
      <c r="AM629" s="400"/>
      <c r="AN629" s="400"/>
      <c r="AO629" s="400"/>
      <c r="AP629" s="400"/>
    </row>
    <row r="630" spans="1:42" ht="15">
      <c r="A630" s="394" t="s">
        <v>821</v>
      </c>
      <c r="B630" s="401">
        <v>114.3</v>
      </c>
      <c r="C630" s="424">
        <v>6.88</v>
      </c>
      <c r="D630" s="394" t="s">
        <v>822</v>
      </c>
      <c r="E630" s="421">
        <v>43050</v>
      </c>
      <c r="F630" s="395" t="s">
        <v>847</v>
      </c>
      <c r="G630" s="396">
        <v>3992</v>
      </c>
      <c r="H630" s="397">
        <v>12915</v>
      </c>
      <c r="I630" s="397">
        <v>2267601</v>
      </c>
      <c r="J630" s="397"/>
      <c r="K630" s="397">
        <v>42</v>
      </c>
      <c r="L630" s="396">
        <v>6.79</v>
      </c>
      <c r="M630" s="396">
        <v>410</v>
      </c>
      <c r="N630" s="399">
        <v>100.5</v>
      </c>
      <c r="O630" s="400">
        <v>112.1</v>
      </c>
      <c r="P630" s="400"/>
      <c r="Q630" s="400"/>
      <c r="R630" s="400"/>
      <c r="S630" s="400"/>
      <c r="T630" s="400"/>
      <c r="U630" s="400"/>
      <c r="V630" s="400"/>
      <c r="W630" s="400"/>
      <c r="X630" s="426">
        <v>850</v>
      </c>
      <c r="Y630" s="427">
        <v>750</v>
      </c>
      <c r="Z630" s="427">
        <v>930</v>
      </c>
      <c r="AA630" s="427">
        <v>53</v>
      </c>
      <c r="AB630" s="427">
        <v>0.34</v>
      </c>
      <c r="AC630" s="427">
        <v>1200</v>
      </c>
      <c r="AD630" s="402">
        <v>615</v>
      </c>
      <c r="AE630" s="402">
        <v>500</v>
      </c>
      <c r="AF630" s="402">
        <v>615</v>
      </c>
      <c r="AG630" s="402">
        <v>615</v>
      </c>
      <c r="AH630" s="402">
        <v>53</v>
      </c>
      <c r="AI630" s="400"/>
      <c r="AJ630" s="400"/>
      <c r="AK630" s="400"/>
      <c r="AL630" s="400"/>
      <c r="AM630" s="400"/>
      <c r="AN630" s="400"/>
      <c r="AO630" s="400"/>
      <c r="AP630" s="400"/>
    </row>
    <row r="631" spans="1:42" ht="15">
      <c r="A631" s="394" t="s">
        <v>821</v>
      </c>
      <c r="B631" s="401">
        <v>114.3</v>
      </c>
      <c r="C631" s="424">
        <v>6.88</v>
      </c>
      <c r="D631" s="394" t="s">
        <v>822</v>
      </c>
      <c r="E631" s="421">
        <v>43050</v>
      </c>
      <c r="F631" s="395" t="s">
        <v>847</v>
      </c>
      <c r="G631" s="396">
        <v>3993</v>
      </c>
      <c r="H631" s="397">
        <v>12915</v>
      </c>
      <c r="I631" s="397">
        <v>2267601</v>
      </c>
      <c r="J631" s="397"/>
      <c r="K631" s="397">
        <v>42</v>
      </c>
      <c r="L631" s="396">
        <v>6.79</v>
      </c>
      <c r="M631" s="396">
        <v>801</v>
      </c>
      <c r="N631" s="399">
        <v>100.3</v>
      </c>
      <c r="O631" s="400">
        <v>112.3</v>
      </c>
      <c r="P631" s="400"/>
      <c r="Q631" s="400"/>
      <c r="R631" s="400"/>
      <c r="S631" s="400"/>
      <c r="T631" s="400"/>
      <c r="U631" s="400"/>
      <c r="V631" s="400"/>
      <c r="W631" s="400"/>
      <c r="X631" s="426">
        <v>850</v>
      </c>
      <c r="Y631" s="427">
        <v>750</v>
      </c>
      <c r="Z631" s="427">
        <v>930</v>
      </c>
      <c r="AA631" s="427">
        <v>53</v>
      </c>
      <c r="AB631" s="427">
        <v>0.34</v>
      </c>
      <c r="AC631" s="427">
        <v>1200</v>
      </c>
      <c r="AD631" s="402">
        <v>615</v>
      </c>
      <c r="AE631" s="402">
        <v>500</v>
      </c>
      <c r="AF631" s="402">
        <v>615</v>
      </c>
      <c r="AG631" s="402">
        <v>615</v>
      </c>
      <c r="AH631" s="402">
        <v>53</v>
      </c>
      <c r="AI631" s="400"/>
      <c r="AJ631" s="400"/>
      <c r="AK631" s="400"/>
      <c r="AL631" s="400"/>
      <c r="AM631" s="400"/>
      <c r="AN631" s="400"/>
      <c r="AO631" s="400"/>
      <c r="AP631" s="400"/>
    </row>
    <row r="632" spans="1:42" ht="15">
      <c r="A632" s="394" t="s">
        <v>821</v>
      </c>
      <c r="B632" s="401">
        <v>114.3</v>
      </c>
      <c r="C632" s="424">
        <v>6.88</v>
      </c>
      <c r="D632" s="394" t="s">
        <v>822</v>
      </c>
      <c r="E632" s="421">
        <v>43050</v>
      </c>
      <c r="F632" s="395" t="s">
        <v>847</v>
      </c>
      <c r="G632" s="396">
        <v>3994</v>
      </c>
      <c r="H632" s="397">
        <v>12912</v>
      </c>
      <c r="I632" s="397">
        <v>2241802</v>
      </c>
      <c r="J632" s="397"/>
      <c r="K632" s="397">
        <v>42</v>
      </c>
      <c r="L632" s="396">
        <v>6.45</v>
      </c>
      <c r="M632" s="396">
        <v>605</v>
      </c>
      <c r="N632" s="399">
        <v>97.7</v>
      </c>
      <c r="O632" s="400">
        <v>109.7</v>
      </c>
      <c r="P632" s="400"/>
      <c r="Q632" s="400"/>
      <c r="R632" s="400"/>
      <c r="S632" s="400"/>
      <c r="T632" s="400"/>
      <c r="U632" s="400"/>
      <c r="V632" s="400"/>
      <c r="W632" s="400"/>
      <c r="X632" s="426">
        <v>850</v>
      </c>
      <c r="Y632" s="427">
        <v>750</v>
      </c>
      <c r="Z632" s="427">
        <v>930</v>
      </c>
      <c r="AA632" s="427">
        <v>53</v>
      </c>
      <c r="AB632" s="427">
        <v>0.34</v>
      </c>
      <c r="AC632" s="427">
        <v>1200</v>
      </c>
      <c r="AD632" s="402">
        <v>615</v>
      </c>
      <c r="AE632" s="402">
        <v>500</v>
      </c>
      <c r="AF632" s="402">
        <v>615</v>
      </c>
      <c r="AG632" s="402">
        <v>615</v>
      </c>
      <c r="AH632" s="402">
        <v>53</v>
      </c>
      <c r="AI632" s="400"/>
      <c r="AJ632" s="400"/>
      <c r="AK632" s="400"/>
      <c r="AL632" s="400"/>
      <c r="AM632" s="400"/>
      <c r="AN632" s="400"/>
      <c r="AO632" s="400"/>
      <c r="AP632" s="400"/>
    </row>
    <row r="633" spans="1:42" ht="15">
      <c r="A633" s="394" t="s">
        <v>821</v>
      </c>
      <c r="B633" s="401">
        <v>114.3</v>
      </c>
      <c r="C633" s="424">
        <v>6.88</v>
      </c>
      <c r="D633" s="394" t="s">
        <v>822</v>
      </c>
      <c r="E633" s="421">
        <v>43050</v>
      </c>
      <c r="F633" s="395" t="s">
        <v>847</v>
      </c>
      <c r="G633" s="396">
        <v>3995</v>
      </c>
      <c r="H633" s="397">
        <v>12916</v>
      </c>
      <c r="I633" s="397">
        <v>2267601</v>
      </c>
      <c r="J633" s="397"/>
      <c r="K633" s="397">
        <v>46</v>
      </c>
      <c r="L633" s="396">
        <v>6.88</v>
      </c>
      <c r="M633" s="396">
        <v>10</v>
      </c>
      <c r="N633" s="399">
        <v>97.2</v>
      </c>
      <c r="O633" s="400">
        <v>109.2</v>
      </c>
      <c r="P633" s="400"/>
      <c r="Q633" s="400"/>
      <c r="R633" s="400"/>
      <c r="S633" s="400"/>
      <c r="T633" s="400"/>
      <c r="U633" s="400"/>
      <c r="V633" s="400"/>
      <c r="W633" s="400"/>
      <c r="X633" s="426">
        <v>850</v>
      </c>
      <c r="Y633" s="427">
        <v>750</v>
      </c>
      <c r="Z633" s="427">
        <v>930</v>
      </c>
      <c r="AA633" s="427">
        <v>53</v>
      </c>
      <c r="AB633" s="427">
        <v>0.34</v>
      </c>
      <c r="AC633" s="427">
        <v>1200</v>
      </c>
      <c r="AD633" s="402">
        <v>615</v>
      </c>
      <c r="AE633" s="402">
        <v>500</v>
      </c>
      <c r="AF633" s="402">
        <v>615</v>
      </c>
      <c r="AG633" s="402">
        <v>615</v>
      </c>
      <c r="AH633" s="402">
        <v>53</v>
      </c>
      <c r="AI633" s="400"/>
      <c r="AJ633" s="400"/>
      <c r="AK633" s="400"/>
      <c r="AL633" s="400"/>
      <c r="AM633" s="400"/>
      <c r="AN633" s="400"/>
      <c r="AO633" s="400"/>
      <c r="AP633" s="400"/>
    </row>
    <row r="634" spans="1:42" ht="15">
      <c r="A634" s="394" t="s">
        <v>821</v>
      </c>
      <c r="B634" s="401">
        <v>114.3</v>
      </c>
      <c r="C634" s="424">
        <v>6.88</v>
      </c>
      <c r="D634" s="394" t="s">
        <v>822</v>
      </c>
      <c r="E634" s="421">
        <v>43050</v>
      </c>
      <c r="F634" s="395" t="s">
        <v>847</v>
      </c>
      <c r="G634" s="396">
        <v>3996</v>
      </c>
      <c r="H634" s="397">
        <v>12916</v>
      </c>
      <c r="I634" s="397">
        <v>2267601</v>
      </c>
      <c r="J634" s="397"/>
      <c r="K634" s="397">
        <v>46</v>
      </c>
      <c r="L634" s="396">
        <v>6.88</v>
      </c>
      <c r="M634" s="396">
        <v>410</v>
      </c>
      <c r="N634" s="399">
        <v>95.1</v>
      </c>
      <c r="O634" s="400">
        <v>108.5</v>
      </c>
      <c r="P634" s="400"/>
      <c r="Q634" s="400"/>
      <c r="R634" s="400"/>
      <c r="S634" s="400"/>
      <c r="T634" s="400"/>
      <c r="U634" s="400"/>
      <c r="V634" s="400"/>
      <c r="W634" s="400"/>
      <c r="X634" s="426">
        <v>850</v>
      </c>
      <c r="Y634" s="427">
        <v>750</v>
      </c>
      <c r="Z634" s="427">
        <v>930</v>
      </c>
      <c r="AA634" s="427">
        <v>53</v>
      </c>
      <c r="AB634" s="427">
        <v>0.34</v>
      </c>
      <c r="AC634" s="427">
        <v>1200</v>
      </c>
      <c r="AD634" s="402">
        <v>615</v>
      </c>
      <c r="AE634" s="402">
        <v>500</v>
      </c>
      <c r="AF634" s="402">
        <v>615</v>
      </c>
      <c r="AG634" s="402">
        <v>615</v>
      </c>
      <c r="AH634" s="402">
        <v>53</v>
      </c>
      <c r="AI634" s="400"/>
      <c r="AJ634" s="400"/>
      <c r="AK634" s="400"/>
      <c r="AL634" s="400"/>
      <c r="AM634" s="400"/>
      <c r="AN634" s="400"/>
      <c r="AO634" s="400"/>
      <c r="AP634" s="400"/>
    </row>
    <row r="635" spans="1:42" ht="15">
      <c r="A635" s="394" t="s">
        <v>821</v>
      </c>
      <c r="B635" s="401">
        <v>114.3</v>
      </c>
      <c r="C635" s="424">
        <v>6.88</v>
      </c>
      <c r="D635" s="394" t="s">
        <v>822</v>
      </c>
      <c r="E635" s="421">
        <v>43050</v>
      </c>
      <c r="F635" s="395" t="s">
        <v>847</v>
      </c>
      <c r="G635" s="396">
        <v>3997</v>
      </c>
      <c r="H635" s="397">
        <v>12916</v>
      </c>
      <c r="I635" s="397">
        <v>2267601</v>
      </c>
      <c r="J635" s="397"/>
      <c r="K635" s="397">
        <v>46</v>
      </c>
      <c r="L635" s="396">
        <v>6.88</v>
      </c>
      <c r="M635" s="396">
        <v>801</v>
      </c>
      <c r="N635" s="399">
        <v>96.1</v>
      </c>
      <c r="O635" s="400">
        <v>109.3</v>
      </c>
      <c r="P635" s="400"/>
      <c r="Q635" s="400"/>
      <c r="R635" s="400"/>
      <c r="S635" s="400"/>
      <c r="T635" s="400"/>
      <c r="U635" s="400"/>
      <c r="V635" s="400"/>
      <c r="W635" s="400"/>
      <c r="X635" s="426">
        <v>850</v>
      </c>
      <c r="Y635" s="427">
        <v>750</v>
      </c>
      <c r="Z635" s="427">
        <v>930</v>
      </c>
      <c r="AA635" s="427">
        <v>53</v>
      </c>
      <c r="AB635" s="427">
        <v>0.34</v>
      </c>
      <c r="AC635" s="427">
        <v>1200</v>
      </c>
      <c r="AD635" s="402">
        <v>615</v>
      </c>
      <c r="AE635" s="402">
        <v>500</v>
      </c>
      <c r="AF635" s="402">
        <v>615</v>
      </c>
      <c r="AG635" s="402">
        <v>615</v>
      </c>
      <c r="AH635" s="402">
        <v>53</v>
      </c>
      <c r="AI635" s="400"/>
      <c r="AJ635" s="400"/>
      <c r="AK635" s="400"/>
      <c r="AL635" s="400"/>
      <c r="AM635" s="400"/>
      <c r="AN635" s="400"/>
      <c r="AO635" s="400"/>
      <c r="AP635" s="400"/>
    </row>
    <row r="636" spans="1:42" ht="15">
      <c r="A636" s="394" t="s">
        <v>821</v>
      </c>
      <c r="B636" s="401">
        <v>114.3</v>
      </c>
      <c r="C636" s="424">
        <v>6.88</v>
      </c>
      <c r="D636" s="394" t="s">
        <v>822</v>
      </c>
      <c r="E636" s="421">
        <v>43051</v>
      </c>
      <c r="F636" s="395" t="s">
        <v>847</v>
      </c>
      <c r="G636" s="396">
        <v>3998</v>
      </c>
      <c r="H636" s="397">
        <v>12914</v>
      </c>
      <c r="I636" s="397">
        <v>2267601</v>
      </c>
      <c r="J636" s="397"/>
      <c r="K636" s="397">
        <v>45</v>
      </c>
      <c r="L636" s="396">
        <v>6.77</v>
      </c>
      <c r="M636" s="396">
        <v>5</v>
      </c>
      <c r="N636" s="399">
        <v>101.4</v>
      </c>
      <c r="O636" s="400">
        <v>114.6</v>
      </c>
      <c r="P636" s="400"/>
      <c r="Q636" s="400"/>
      <c r="R636" s="400"/>
      <c r="S636" s="400"/>
      <c r="T636" s="400"/>
      <c r="U636" s="400"/>
      <c r="V636" s="400"/>
      <c r="W636" s="400"/>
      <c r="X636" s="426">
        <v>850</v>
      </c>
      <c r="Y636" s="427">
        <v>750</v>
      </c>
      <c r="Z636" s="427">
        <v>930</v>
      </c>
      <c r="AA636" s="427">
        <v>53</v>
      </c>
      <c r="AB636" s="427">
        <v>0.34</v>
      </c>
      <c r="AC636" s="427">
        <v>1200</v>
      </c>
      <c r="AD636" s="402">
        <v>615</v>
      </c>
      <c r="AE636" s="402">
        <v>500</v>
      </c>
      <c r="AF636" s="402">
        <v>615</v>
      </c>
      <c r="AG636" s="402">
        <v>615</v>
      </c>
      <c r="AH636" s="402">
        <v>53</v>
      </c>
      <c r="AI636" s="400"/>
      <c r="AJ636" s="400"/>
      <c r="AK636" s="400"/>
      <c r="AL636" s="400"/>
      <c r="AM636" s="400"/>
      <c r="AN636" s="400"/>
      <c r="AO636" s="400"/>
      <c r="AP636" s="400"/>
    </row>
    <row r="637" spans="1:42" ht="15">
      <c r="A637" s="394" t="s">
        <v>821</v>
      </c>
      <c r="B637" s="401">
        <v>114.3</v>
      </c>
      <c r="C637" s="424">
        <v>6.88</v>
      </c>
      <c r="D637" s="394" t="s">
        <v>822</v>
      </c>
      <c r="E637" s="421">
        <v>43051</v>
      </c>
      <c r="F637" s="395" t="s">
        <v>847</v>
      </c>
      <c r="G637" s="396">
        <v>3999</v>
      </c>
      <c r="H637" s="397">
        <v>12918</v>
      </c>
      <c r="I637" s="397">
        <v>2267601</v>
      </c>
      <c r="J637" s="397"/>
      <c r="K637" s="397">
        <v>45</v>
      </c>
      <c r="L637" s="398">
        <v>8</v>
      </c>
      <c r="M637" s="396">
        <v>2</v>
      </c>
      <c r="N637" s="399">
        <v>100</v>
      </c>
      <c r="O637" s="400">
        <v>112.8</v>
      </c>
      <c r="P637" s="400"/>
      <c r="Q637" s="400"/>
      <c r="R637" s="400"/>
      <c r="S637" s="400"/>
      <c r="T637" s="400"/>
      <c r="U637" s="400"/>
      <c r="V637" s="400"/>
      <c r="W637" s="400"/>
      <c r="X637" s="426">
        <v>850</v>
      </c>
      <c r="Y637" s="427">
        <v>750</v>
      </c>
      <c r="Z637" s="427">
        <v>930</v>
      </c>
      <c r="AA637" s="427">
        <v>53</v>
      </c>
      <c r="AB637" s="427">
        <v>0.34</v>
      </c>
      <c r="AC637" s="427">
        <v>1200</v>
      </c>
      <c r="AD637" s="402">
        <v>615</v>
      </c>
      <c r="AE637" s="402">
        <v>500</v>
      </c>
      <c r="AF637" s="402">
        <v>615</v>
      </c>
      <c r="AG637" s="402">
        <v>615</v>
      </c>
      <c r="AH637" s="402">
        <v>53</v>
      </c>
      <c r="AI637" s="400"/>
      <c r="AJ637" s="400"/>
      <c r="AK637" s="400"/>
      <c r="AL637" s="400"/>
      <c r="AM637" s="400"/>
      <c r="AN637" s="400"/>
      <c r="AO637" s="400"/>
      <c r="AP637" s="400"/>
    </row>
    <row r="638" spans="1:42" ht="15">
      <c r="A638" s="394" t="s">
        <v>821</v>
      </c>
      <c r="B638" s="401">
        <v>114.3</v>
      </c>
      <c r="C638" s="424">
        <v>6.88</v>
      </c>
      <c r="D638" s="394" t="s">
        <v>822</v>
      </c>
      <c r="E638" s="421">
        <v>43051</v>
      </c>
      <c r="F638" s="395" t="s">
        <v>847</v>
      </c>
      <c r="G638" s="396">
        <v>4000</v>
      </c>
      <c r="H638" s="397">
        <v>12918</v>
      </c>
      <c r="I638" s="397">
        <v>2267601</v>
      </c>
      <c r="J638" s="397"/>
      <c r="K638" s="397">
        <v>45</v>
      </c>
      <c r="L638" s="398">
        <v>8</v>
      </c>
      <c r="M638" s="396">
        <v>401</v>
      </c>
      <c r="N638" s="399">
        <v>102.4</v>
      </c>
      <c r="O638" s="400">
        <v>113.6</v>
      </c>
      <c r="P638" s="400"/>
      <c r="Q638" s="400"/>
      <c r="R638" s="400"/>
      <c r="S638" s="400"/>
      <c r="T638" s="400"/>
      <c r="U638" s="400"/>
      <c r="V638" s="400"/>
      <c r="W638" s="400"/>
      <c r="X638" s="426">
        <v>850</v>
      </c>
      <c r="Y638" s="427">
        <v>750</v>
      </c>
      <c r="Z638" s="427">
        <v>930</v>
      </c>
      <c r="AA638" s="427">
        <v>53</v>
      </c>
      <c r="AB638" s="427">
        <v>0.34</v>
      </c>
      <c r="AC638" s="427">
        <v>1200</v>
      </c>
      <c r="AD638" s="402">
        <v>615</v>
      </c>
      <c r="AE638" s="402">
        <v>500</v>
      </c>
      <c r="AF638" s="402">
        <v>615</v>
      </c>
      <c r="AG638" s="402">
        <v>615</v>
      </c>
      <c r="AH638" s="402">
        <v>53</v>
      </c>
      <c r="AI638" s="400"/>
      <c r="AJ638" s="400"/>
      <c r="AK638" s="400"/>
      <c r="AL638" s="400"/>
      <c r="AM638" s="400"/>
      <c r="AN638" s="400"/>
      <c r="AO638" s="400"/>
      <c r="AP638" s="400"/>
    </row>
    <row r="639" spans="1:42" ht="15">
      <c r="A639" s="394" t="s">
        <v>821</v>
      </c>
      <c r="B639" s="401">
        <v>114.3</v>
      </c>
      <c r="C639" s="424">
        <v>6.88</v>
      </c>
      <c r="D639" s="394" t="s">
        <v>822</v>
      </c>
      <c r="E639" s="421">
        <v>43051</v>
      </c>
      <c r="F639" s="395" t="s">
        <v>847</v>
      </c>
      <c r="G639" s="396">
        <v>4001</v>
      </c>
      <c r="H639" s="397">
        <v>12917</v>
      </c>
      <c r="I639" s="397">
        <v>2267601</v>
      </c>
      <c r="J639" s="397"/>
      <c r="K639" s="397">
        <v>43</v>
      </c>
      <c r="L639" s="398">
        <v>7.04</v>
      </c>
      <c r="M639" s="396">
        <v>6</v>
      </c>
      <c r="N639" s="399">
        <v>99.5</v>
      </c>
      <c r="O639" s="400">
        <v>111</v>
      </c>
      <c r="P639" s="400"/>
      <c r="Q639" s="400"/>
      <c r="R639" s="400"/>
      <c r="S639" s="400"/>
      <c r="T639" s="400"/>
      <c r="U639" s="400"/>
      <c r="V639" s="400"/>
      <c r="W639" s="400"/>
      <c r="X639" s="426">
        <v>850</v>
      </c>
      <c r="Y639" s="427">
        <v>750</v>
      </c>
      <c r="Z639" s="427">
        <v>930</v>
      </c>
      <c r="AA639" s="427">
        <v>53</v>
      </c>
      <c r="AB639" s="427">
        <v>0.34</v>
      </c>
      <c r="AC639" s="427">
        <v>1200</v>
      </c>
      <c r="AD639" s="402">
        <v>615</v>
      </c>
      <c r="AE639" s="402">
        <v>500</v>
      </c>
      <c r="AF639" s="402">
        <v>615</v>
      </c>
      <c r="AG639" s="402">
        <v>615</v>
      </c>
      <c r="AH639" s="402">
        <v>53</v>
      </c>
      <c r="AI639" s="400"/>
      <c r="AJ639" s="400"/>
      <c r="AK639" s="400"/>
      <c r="AL639" s="400"/>
      <c r="AM639" s="400"/>
      <c r="AN639" s="400"/>
      <c r="AO639" s="400"/>
      <c r="AP639" s="400"/>
    </row>
    <row r="640" spans="1:42" ht="15">
      <c r="A640" s="394" t="s">
        <v>821</v>
      </c>
      <c r="B640" s="401">
        <v>114.3</v>
      </c>
      <c r="C640" s="424">
        <v>6.88</v>
      </c>
      <c r="D640" s="394" t="s">
        <v>822</v>
      </c>
      <c r="E640" s="421">
        <v>43052</v>
      </c>
      <c r="F640" s="395" t="s">
        <v>847</v>
      </c>
      <c r="G640" s="396">
        <v>4002</v>
      </c>
      <c r="H640" s="397">
        <v>12917</v>
      </c>
      <c r="I640" s="397">
        <v>2267601</v>
      </c>
      <c r="J640" s="397"/>
      <c r="K640" s="397">
        <v>43</v>
      </c>
      <c r="L640" s="398">
        <v>7.04</v>
      </c>
      <c r="M640" s="396">
        <v>410</v>
      </c>
      <c r="N640" s="399">
        <v>102.7</v>
      </c>
      <c r="O640" s="400">
        <v>115.4</v>
      </c>
      <c r="P640" s="400"/>
      <c r="Q640" s="400"/>
      <c r="R640" s="400"/>
      <c r="S640" s="400"/>
      <c r="T640" s="400"/>
      <c r="U640" s="400"/>
      <c r="V640" s="400"/>
      <c r="W640" s="400"/>
      <c r="X640" s="426">
        <v>850</v>
      </c>
      <c r="Y640" s="427">
        <v>750</v>
      </c>
      <c r="Z640" s="427">
        <v>930</v>
      </c>
      <c r="AA640" s="427">
        <v>53</v>
      </c>
      <c r="AB640" s="427">
        <v>0.36</v>
      </c>
      <c r="AC640" s="427">
        <v>1300</v>
      </c>
      <c r="AD640" s="402">
        <v>615</v>
      </c>
      <c r="AE640" s="402">
        <v>500</v>
      </c>
      <c r="AF640" s="402">
        <v>615</v>
      </c>
      <c r="AG640" s="402">
        <v>615</v>
      </c>
      <c r="AH640" s="402">
        <v>53</v>
      </c>
      <c r="AI640" s="400"/>
      <c r="AJ640" s="400"/>
      <c r="AK640" s="400"/>
      <c r="AL640" s="400"/>
      <c r="AM640" s="400"/>
      <c r="AN640" s="400"/>
      <c r="AO640" s="400"/>
      <c r="AP640" s="400"/>
    </row>
    <row r="641" spans="1:42" ht="15">
      <c r="A641" s="394" t="s">
        <v>821</v>
      </c>
      <c r="B641" s="401">
        <v>114.3</v>
      </c>
      <c r="C641" s="424">
        <v>6.88</v>
      </c>
      <c r="D641" s="394" t="s">
        <v>822</v>
      </c>
      <c r="E641" s="421">
        <v>43052</v>
      </c>
      <c r="F641" s="395" t="s">
        <v>847</v>
      </c>
      <c r="G641" s="396">
        <v>4003</v>
      </c>
      <c r="H641" s="397">
        <v>12917</v>
      </c>
      <c r="I641" s="397">
        <v>2297901</v>
      </c>
      <c r="J641" s="397"/>
      <c r="K641" s="397">
        <v>43</v>
      </c>
      <c r="L641" s="398">
        <v>7.04</v>
      </c>
      <c r="M641" s="396">
        <v>10</v>
      </c>
      <c r="N641" s="399">
        <v>100.2</v>
      </c>
      <c r="O641" s="400">
        <v>112.5</v>
      </c>
      <c r="P641" s="400"/>
      <c r="Q641" s="400"/>
      <c r="R641" s="400"/>
      <c r="S641" s="400"/>
      <c r="T641" s="400"/>
      <c r="U641" s="400"/>
      <c r="V641" s="400"/>
      <c r="W641" s="400"/>
      <c r="X641" s="426">
        <v>850</v>
      </c>
      <c r="Y641" s="427">
        <v>750</v>
      </c>
      <c r="Z641" s="427">
        <v>930</v>
      </c>
      <c r="AA641" s="427">
        <v>53</v>
      </c>
      <c r="AB641" s="427">
        <v>0.36</v>
      </c>
      <c r="AC641" s="427">
        <v>1300</v>
      </c>
      <c r="AD641" s="402">
        <v>615</v>
      </c>
      <c r="AE641" s="402">
        <v>500</v>
      </c>
      <c r="AF641" s="402">
        <v>615</v>
      </c>
      <c r="AG641" s="402">
        <v>615</v>
      </c>
      <c r="AH641" s="402">
        <v>53</v>
      </c>
      <c r="AI641" s="400"/>
      <c r="AJ641" s="400"/>
      <c r="AK641" s="400"/>
      <c r="AL641" s="400"/>
      <c r="AM641" s="400"/>
      <c r="AN641" s="400"/>
      <c r="AO641" s="400"/>
      <c r="AP641" s="400"/>
    </row>
    <row r="642" spans="1:42" ht="15">
      <c r="A642" s="394" t="s">
        <v>821</v>
      </c>
      <c r="B642" s="401">
        <v>114.3</v>
      </c>
      <c r="C642" s="424">
        <v>6.88</v>
      </c>
      <c r="D642" s="394" t="s">
        <v>822</v>
      </c>
      <c r="E642" s="421">
        <v>43052</v>
      </c>
      <c r="F642" s="395" t="s">
        <v>847</v>
      </c>
      <c r="G642" s="396">
        <v>4004</v>
      </c>
      <c r="H642" s="397">
        <v>12917</v>
      </c>
      <c r="I642" s="397">
        <v>2297901</v>
      </c>
      <c r="J642" s="397"/>
      <c r="K642" s="397">
        <v>43</v>
      </c>
      <c r="L642" s="398">
        <v>7.04</v>
      </c>
      <c r="M642" s="396">
        <v>405</v>
      </c>
      <c r="N642" s="399">
        <v>101.6</v>
      </c>
      <c r="O642" s="400">
        <v>113.6</v>
      </c>
      <c r="P642" s="400"/>
      <c r="Q642" s="400"/>
      <c r="R642" s="400"/>
      <c r="S642" s="400"/>
      <c r="T642" s="400"/>
      <c r="U642" s="400"/>
      <c r="V642" s="400"/>
      <c r="W642" s="400"/>
      <c r="X642" s="426">
        <v>850</v>
      </c>
      <c r="Y642" s="427">
        <v>750</v>
      </c>
      <c r="Z642" s="427">
        <v>930</v>
      </c>
      <c r="AA642" s="427">
        <v>53</v>
      </c>
      <c r="AB642" s="427">
        <v>0.36</v>
      </c>
      <c r="AC642" s="427">
        <v>1300</v>
      </c>
      <c r="AD642" s="402">
        <v>615</v>
      </c>
      <c r="AE642" s="402">
        <v>500</v>
      </c>
      <c r="AF642" s="402">
        <v>615</v>
      </c>
      <c r="AG642" s="402">
        <v>615</v>
      </c>
      <c r="AH642" s="402">
        <v>53</v>
      </c>
      <c r="AI642" s="400"/>
      <c r="AJ642" s="400"/>
      <c r="AK642" s="400"/>
      <c r="AL642" s="400"/>
      <c r="AM642" s="400"/>
      <c r="AN642" s="400"/>
      <c r="AO642" s="400"/>
      <c r="AP642" s="400"/>
    </row>
    <row r="643" spans="1:42" ht="15">
      <c r="A643" s="394" t="s">
        <v>821</v>
      </c>
      <c r="B643" s="401">
        <v>114.3</v>
      </c>
      <c r="C643" s="424">
        <v>6.88</v>
      </c>
      <c r="D643" s="394" t="s">
        <v>822</v>
      </c>
      <c r="E643" s="421">
        <v>43052</v>
      </c>
      <c r="F643" s="395" t="s">
        <v>847</v>
      </c>
      <c r="G643" s="396">
        <v>4005</v>
      </c>
      <c r="H643" s="397">
        <v>12917</v>
      </c>
      <c r="I643" s="397">
        <v>2297901</v>
      </c>
      <c r="J643" s="397"/>
      <c r="K643" s="397">
        <v>43</v>
      </c>
      <c r="L643" s="398">
        <v>7.04</v>
      </c>
      <c r="M643" s="396">
        <v>801</v>
      </c>
      <c r="N643" s="399">
        <v>100.4</v>
      </c>
      <c r="O643" s="400">
        <v>112.2</v>
      </c>
      <c r="P643" s="400"/>
      <c r="Q643" s="400"/>
      <c r="R643" s="400"/>
      <c r="S643" s="400"/>
      <c r="T643" s="400"/>
      <c r="U643" s="400"/>
      <c r="V643" s="400"/>
      <c r="W643" s="400"/>
      <c r="X643" s="426">
        <v>850</v>
      </c>
      <c r="Y643" s="427">
        <v>750</v>
      </c>
      <c r="Z643" s="427">
        <v>930</v>
      </c>
      <c r="AA643" s="427">
        <v>53</v>
      </c>
      <c r="AB643" s="427">
        <v>0.36</v>
      </c>
      <c r="AC643" s="427">
        <v>1300</v>
      </c>
      <c r="AD643" s="402">
        <v>615</v>
      </c>
      <c r="AE643" s="402">
        <v>500</v>
      </c>
      <c r="AF643" s="402">
        <v>615</v>
      </c>
      <c r="AG643" s="402">
        <v>615</v>
      </c>
      <c r="AH643" s="402">
        <v>53</v>
      </c>
      <c r="AI643" s="400"/>
      <c r="AJ643" s="400"/>
      <c r="AK643" s="400"/>
      <c r="AL643" s="400"/>
      <c r="AM643" s="400"/>
      <c r="AN643" s="400"/>
      <c r="AO643" s="400"/>
      <c r="AP643" s="400"/>
    </row>
    <row r="644" spans="1:42" ht="15">
      <c r="A644" s="394" t="s">
        <v>821</v>
      </c>
      <c r="B644" s="401">
        <v>114.3</v>
      </c>
      <c r="C644" s="424">
        <v>6.88</v>
      </c>
      <c r="D644" s="394" t="s">
        <v>822</v>
      </c>
      <c r="E644" s="421">
        <v>43052</v>
      </c>
      <c r="F644" s="395" t="s">
        <v>368</v>
      </c>
      <c r="G644" s="396">
        <v>4006</v>
      </c>
      <c r="H644" s="397">
        <v>60132</v>
      </c>
      <c r="I644" s="397">
        <v>2258001</v>
      </c>
      <c r="J644" s="397"/>
      <c r="K644" s="397">
        <v>51</v>
      </c>
      <c r="L644" s="398">
        <v>4.92</v>
      </c>
      <c r="M644" s="396">
        <v>2</v>
      </c>
      <c r="N644" s="399">
        <v>94.4</v>
      </c>
      <c r="O644" s="400">
        <v>108.7</v>
      </c>
      <c r="P644" s="400"/>
      <c r="Q644" s="400"/>
      <c r="R644" s="400"/>
      <c r="S644" s="400"/>
      <c r="T644" s="400"/>
      <c r="U644" s="400"/>
      <c r="V644" s="400"/>
      <c r="W644" s="400"/>
      <c r="X644" s="426">
        <v>850</v>
      </c>
      <c r="Y644" s="427">
        <v>750</v>
      </c>
      <c r="Z644" s="427">
        <v>930</v>
      </c>
      <c r="AA644" s="427">
        <v>53</v>
      </c>
      <c r="AB644" s="427">
        <v>0.36</v>
      </c>
      <c r="AC644" s="427">
        <v>1300</v>
      </c>
      <c r="AD644" s="402">
        <v>615</v>
      </c>
      <c r="AE644" s="402">
        <v>500</v>
      </c>
      <c r="AF644" s="402">
        <v>615</v>
      </c>
      <c r="AG644" s="402">
        <v>615</v>
      </c>
      <c r="AH644" s="402">
        <v>53</v>
      </c>
      <c r="AI644" s="400"/>
      <c r="AJ644" s="400"/>
      <c r="AK644" s="400"/>
      <c r="AL644" s="400"/>
      <c r="AM644" s="400"/>
      <c r="AN644" s="400"/>
      <c r="AO644" s="400"/>
      <c r="AP644" s="400"/>
    </row>
    <row r="645" spans="1:42" ht="15">
      <c r="A645" s="394" t="s">
        <v>821</v>
      </c>
      <c r="B645" s="401">
        <v>114.3</v>
      </c>
      <c r="C645" s="424">
        <v>6.88</v>
      </c>
      <c r="D645" s="394" t="s">
        <v>822</v>
      </c>
      <c r="E645" s="421">
        <v>43079</v>
      </c>
      <c r="F645" s="395" t="s">
        <v>368</v>
      </c>
      <c r="G645" s="396">
        <v>4249</v>
      </c>
      <c r="H645" s="397">
        <v>52156</v>
      </c>
      <c r="I645" s="397">
        <v>2419701</v>
      </c>
      <c r="J645" s="397"/>
      <c r="K645" s="397">
        <v>51</v>
      </c>
      <c r="L645" s="396">
        <v>4.4800000000000004</v>
      </c>
      <c r="M645" s="396">
        <v>10</v>
      </c>
      <c r="N645" s="399">
        <v>96</v>
      </c>
      <c r="O645" s="400">
        <v>109.6</v>
      </c>
      <c r="P645" s="400"/>
      <c r="Q645" s="400"/>
      <c r="R645" s="400"/>
      <c r="S645" s="400"/>
      <c r="T645" s="400"/>
      <c r="U645" s="400"/>
      <c r="V645" s="400"/>
      <c r="W645" s="400"/>
      <c r="X645" s="426">
        <v>850</v>
      </c>
      <c r="Y645" s="427">
        <v>750</v>
      </c>
      <c r="Z645" s="427">
        <v>920</v>
      </c>
      <c r="AA645" s="427">
        <v>53</v>
      </c>
      <c r="AB645" s="428">
        <v>0.33</v>
      </c>
      <c r="AC645" s="427">
        <v>1200</v>
      </c>
      <c r="AD645" s="402">
        <v>650</v>
      </c>
      <c r="AE645" s="402">
        <v>550</v>
      </c>
      <c r="AF645" s="402">
        <v>650</v>
      </c>
      <c r="AG645" s="402">
        <v>650</v>
      </c>
      <c r="AH645" s="402">
        <v>53</v>
      </c>
      <c r="AI645" s="400"/>
      <c r="AJ645" s="400"/>
      <c r="AK645" s="400"/>
      <c r="AL645" s="400"/>
      <c r="AM645" s="400"/>
      <c r="AN645" s="400"/>
      <c r="AO645" s="400"/>
      <c r="AP645" s="400"/>
    </row>
    <row r="646" spans="1:42" ht="15">
      <c r="A646" s="394" t="s">
        <v>821</v>
      </c>
      <c r="B646" s="401">
        <v>114.3</v>
      </c>
      <c r="C646" s="424">
        <v>6.88</v>
      </c>
      <c r="D646" s="394" t="s">
        <v>822</v>
      </c>
      <c r="E646" s="421">
        <v>43079</v>
      </c>
      <c r="F646" s="395" t="s">
        <v>368</v>
      </c>
      <c r="G646" s="396">
        <v>4250</v>
      </c>
      <c r="H646" s="397">
        <v>52165</v>
      </c>
      <c r="I646" s="397">
        <v>2419701</v>
      </c>
      <c r="J646" s="397"/>
      <c r="K646" s="397">
        <v>51</v>
      </c>
      <c r="L646" s="396">
        <v>5.45</v>
      </c>
      <c r="M646" s="396">
        <v>5</v>
      </c>
      <c r="N646" s="399">
        <v>97</v>
      </c>
      <c r="O646" s="400">
        <v>111.5</v>
      </c>
      <c r="P646" s="400"/>
      <c r="Q646" s="400"/>
      <c r="R646" s="400"/>
      <c r="S646" s="400"/>
      <c r="T646" s="400"/>
      <c r="U646" s="400"/>
      <c r="V646" s="400"/>
      <c r="W646" s="400"/>
      <c r="X646" s="426">
        <v>850</v>
      </c>
      <c r="Y646" s="427">
        <v>750</v>
      </c>
      <c r="Z646" s="427">
        <v>920</v>
      </c>
      <c r="AA646" s="427">
        <v>53</v>
      </c>
      <c r="AB646" s="428">
        <v>0.33</v>
      </c>
      <c r="AC646" s="427">
        <v>1200</v>
      </c>
      <c r="AD646" s="402">
        <v>650</v>
      </c>
      <c r="AE646" s="402">
        <v>550</v>
      </c>
      <c r="AF646" s="402">
        <v>650</v>
      </c>
      <c r="AG646" s="402">
        <v>650</v>
      </c>
      <c r="AH646" s="402">
        <v>53</v>
      </c>
      <c r="AI646" s="400"/>
      <c r="AJ646" s="400"/>
      <c r="AK646" s="400"/>
      <c r="AL646" s="400"/>
      <c r="AM646" s="400"/>
      <c r="AN646" s="400"/>
      <c r="AO646" s="400"/>
      <c r="AP646" s="400"/>
    </row>
    <row r="647" spans="1:42" ht="15.75">
      <c r="A647" s="394" t="s">
        <v>821</v>
      </c>
      <c r="B647" s="401">
        <v>114.3</v>
      </c>
      <c r="C647" s="424">
        <v>6.88</v>
      </c>
      <c r="D647" s="394" t="s">
        <v>822</v>
      </c>
      <c r="E647" s="421">
        <v>43079</v>
      </c>
      <c r="F647" s="395" t="s">
        <v>368</v>
      </c>
      <c r="G647" s="396" t="s">
        <v>452</v>
      </c>
      <c r="H647" s="397">
        <v>52165</v>
      </c>
      <c r="I647" s="397">
        <v>2419701</v>
      </c>
      <c r="J647" s="397"/>
      <c r="K647" s="397">
        <v>51</v>
      </c>
      <c r="L647" s="396">
        <v>5.45</v>
      </c>
      <c r="M647" s="396">
        <v>66</v>
      </c>
      <c r="N647" s="399">
        <v>96.2</v>
      </c>
      <c r="O647" s="400">
        <v>108.5</v>
      </c>
      <c r="P647" s="400"/>
      <c r="Q647" s="400"/>
      <c r="R647" s="400">
        <v>95</v>
      </c>
      <c r="S647" s="400">
        <v>107.1</v>
      </c>
      <c r="T647" s="400"/>
      <c r="U647" s="400"/>
      <c r="V647" s="400">
        <v>93</v>
      </c>
      <c r="W647" s="400">
        <v>106.6</v>
      </c>
      <c r="X647" s="426">
        <v>850</v>
      </c>
      <c r="Y647" s="427">
        <v>750</v>
      </c>
      <c r="Z647" s="427">
        <v>920</v>
      </c>
      <c r="AA647" s="427">
        <v>53</v>
      </c>
      <c r="AB647" s="428">
        <v>0.33</v>
      </c>
      <c r="AC647" s="427">
        <v>1200</v>
      </c>
      <c r="AD647" s="402">
        <v>650</v>
      </c>
      <c r="AE647" s="402">
        <v>550</v>
      </c>
      <c r="AF647" s="402">
        <v>650</v>
      </c>
      <c r="AG647" s="402">
        <v>650</v>
      </c>
      <c r="AH647" s="402">
        <v>53</v>
      </c>
      <c r="AI647" s="400"/>
      <c r="AJ647" s="400"/>
      <c r="AK647" s="400"/>
      <c r="AL647" s="400"/>
      <c r="AM647" s="400"/>
      <c r="AN647" s="400"/>
      <c r="AO647" s="400"/>
      <c r="AP647" s="400"/>
    </row>
    <row r="648" spans="1:42" ht="15">
      <c r="A648" s="394" t="s">
        <v>821</v>
      </c>
      <c r="B648" s="401">
        <v>114.3</v>
      </c>
      <c r="C648" s="424">
        <v>6.88</v>
      </c>
      <c r="D648" s="394" t="s">
        <v>822</v>
      </c>
      <c r="E648" s="421">
        <v>43080</v>
      </c>
      <c r="F648" s="395" t="s">
        <v>283</v>
      </c>
      <c r="G648" s="396">
        <v>4251</v>
      </c>
      <c r="H648" s="397">
        <v>52416</v>
      </c>
      <c r="I648" s="397">
        <v>2419701</v>
      </c>
      <c r="J648" s="397"/>
      <c r="K648" s="397">
        <v>48</v>
      </c>
      <c r="L648" s="396">
        <v>3.86</v>
      </c>
      <c r="M648" s="396">
        <v>50</v>
      </c>
      <c r="N648" s="399">
        <v>101.2</v>
      </c>
      <c r="O648" s="400">
        <v>114.8</v>
      </c>
      <c r="P648" s="400"/>
      <c r="Q648" s="400"/>
      <c r="R648" s="400"/>
      <c r="S648" s="400"/>
      <c r="T648" s="400"/>
      <c r="U648" s="400"/>
      <c r="V648" s="400"/>
      <c r="W648" s="400"/>
      <c r="X648" s="426">
        <v>850</v>
      </c>
      <c r="Y648" s="427">
        <v>750</v>
      </c>
      <c r="Z648" s="427">
        <v>920</v>
      </c>
      <c r="AA648" s="427">
        <v>53</v>
      </c>
      <c r="AB648" s="428">
        <v>0.33</v>
      </c>
      <c r="AC648" s="427">
        <v>1200</v>
      </c>
      <c r="AD648" s="402">
        <v>630</v>
      </c>
      <c r="AE648" s="402">
        <v>530</v>
      </c>
      <c r="AF648" s="402">
        <v>630</v>
      </c>
      <c r="AG648" s="402">
        <v>630</v>
      </c>
      <c r="AH648" s="402">
        <v>53</v>
      </c>
      <c r="AI648" s="400"/>
      <c r="AJ648" s="400"/>
      <c r="AK648" s="400"/>
      <c r="AL648" s="400"/>
      <c r="AM648" s="400"/>
      <c r="AN648" s="400"/>
      <c r="AO648" s="400"/>
      <c r="AP648" s="400"/>
    </row>
    <row r="649" spans="1:42" ht="15">
      <c r="A649" s="394" t="s">
        <v>821</v>
      </c>
      <c r="B649" s="401">
        <v>114.3</v>
      </c>
      <c r="C649" s="424">
        <v>6.88</v>
      </c>
      <c r="D649" s="394" t="s">
        <v>822</v>
      </c>
      <c r="E649" s="421">
        <v>43080</v>
      </c>
      <c r="F649" s="395" t="s">
        <v>368</v>
      </c>
      <c r="G649" s="396">
        <v>4252</v>
      </c>
      <c r="H649" s="397">
        <v>52167</v>
      </c>
      <c r="I649" s="397">
        <v>2419701</v>
      </c>
      <c r="J649" s="397"/>
      <c r="K649" s="397">
        <v>49</v>
      </c>
      <c r="L649" s="396">
        <v>5.56</v>
      </c>
      <c r="M649" s="396">
        <v>20</v>
      </c>
      <c r="N649" s="399">
        <v>98.4</v>
      </c>
      <c r="O649" s="400">
        <v>113.7</v>
      </c>
      <c r="P649" s="400"/>
      <c r="Q649" s="400"/>
      <c r="R649" s="400"/>
      <c r="S649" s="400"/>
      <c r="T649" s="400"/>
      <c r="U649" s="400"/>
      <c r="V649" s="400"/>
      <c r="W649" s="400"/>
      <c r="X649" s="426">
        <v>850</v>
      </c>
      <c r="Y649" s="427">
        <v>750</v>
      </c>
      <c r="Z649" s="427">
        <v>920</v>
      </c>
      <c r="AA649" s="427">
        <v>53</v>
      </c>
      <c r="AB649" s="428">
        <v>0.33</v>
      </c>
      <c r="AC649" s="427">
        <v>1200</v>
      </c>
      <c r="AD649" s="402">
        <v>645</v>
      </c>
      <c r="AE649" s="402">
        <v>545</v>
      </c>
      <c r="AF649" s="402">
        <v>645</v>
      </c>
      <c r="AG649" s="402">
        <v>645</v>
      </c>
      <c r="AH649" s="402">
        <v>53</v>
      </c>
      <c r="AI649" s="400"/>
      <c r="AJ649" s="400"/>
      <c r="AK649" s="400"/>
      <c r="AL649" s="400"/>
      <c r="AM649" s="400"/>
      <c r="AN649" s="400"/>
      <c r="AO649" s="400"/>
      <c r="AP649" s="400"/>
    </row>
    <row r="650" spans="1:42" ht="15.75">
      <c r="A650" s="394" t="s">
        <v>821</v>
      </c>
      <c r="B650" s="401">
        <v>114.3</v>
      </c>
      <c r="C650" s="424">
        <v>6.88</v>
      </c>
      <c r="D650" s="394" t="s">
        <v>822</v>
      </c>
      <c r="E650" s="421">
        <v>43080</v>
      </c>
      <c r="F650" s="395" t="s">
        <v>368</v>
      </c>
      <c r="G650" s="463">
        <v>4253</v>
      </c>
      <c r="H650" s="464">
        <v>52149</v>
      </c>
      <c r="I650" s="397">
        <v>2419701</v>
      </c>
      <c r="J650" s="397"/>
      <c r="K650" s="397">
        <v>52</v>
      </c>
      <c r="L650" s="396">
        <v>3.38</v>
      </c>
      <c r="M650" s="396">
        <v>1</v>
      </c>
      <c r="N650" s="399">
        <v>99.4</v>
      </c>
      <c r="O650" s="400">
        <v>113.7</v>
      </c>
      <c r="P650" s="400"/>
      <c r="Q650" s="400"/>
      <c r="R650" s="400"/>
      <c r="S650" s="400"/>
      <c r="T650" s="400"/>
      <c r="U650" s="400"/>
      <c r="V650" s="400"/>
      <c r="W650" s="400"/>
      <c r="X650" s="426">
        <v>850</v>
      </c>
      <c r="Y650" s="427">
        <v>750</v>
      </c>
      <c r="Z650" s="427">
        <v>920</v>
      </c>
      <c r="AA650" s="427">
        <v>53</v>
      </c>
      <c r="AB650" s="428">
        <v>0.33</v>
      </c>
      <c r="AC650" s="427">
        <v>1200</v>
      </c>
      <c r="AD650" s="402">
        <v>645</v>
      </c>
      <c r="AE650" s="402">
        <v>545</v>
      </c>
      <c r="AF650" s="402">
        <v>645</v>
      </c>
      <c r="AG650" s="402">
        <v>645</v>
      </c>
      <c r="AH650" s="402">
        <v>53</v>
      </c>
      <c r="AI650" s="400"/>
      <c r="AJ650" s="400"/>
      <c r="AK650" s="400"/>
      <c r="AL650" s="400"/>
      <c r="AM650" s="400"/>
      <c r="AN650" s="400"/>
      <c r="AO650" s="400"/>
      <c r="AP650" s="400"/>
    </row>
    <row r="651" spans="1:42" ht="15.75">
      <c r="A651" s="394" t="s">
        <v>821</v>
      </c>
      <c r="B651" s="401">
        <v>114.3</v>
      </c>
      <c r="C651" s="424">
        <v>6.88</v>
      </c>
      <c r="D651" s="394" t="s">
        <v>822</v>
      </c>
      <c r="E651" s="421">
        <v>43080</v>
      </c>
      <c r="F651" s="395" t="s">
        <v>368</v>
      </c>
      <c r="G651" s="463">
        <v>4254</v>
      </c>
      <c r="H651" s="464">
        <v>52162</v>
      </c>
      <c r="I651" s="397">
        <v>2419701</v>
      </c>
      <c r="J651" s="397"/>
      <c r="K651" s="397">
        <v>49</v>
      </c>
      <c r="L651" s="396">
        <v>5.33</v>
      </c>
      <c r="M651" s="396">
        <v>1</v>
      </c>
      <c r="N651" s="399">
        <v>105.7</v>
      </c>
      <c r="O651" s="400">
        <v>117.7</v>
      </c>
      <c r="P651" s="400"/>
      <c r="Q651" s="400"/>
      <c r="R651" s="400"/>
      <c r="S651" s="400"/>
      <c r="T651" s="400"/>
      <c r="U651" s="400"/>
      <c r="V651" s="400"/>
      <c r="W651" s="400"/>
      <c r="X651" s="426">
        <v>850</v>
      </c>
      <c r="Y651" s="427">
        <v>750</v>
      </c>
      <c r="Z651" s="427">
        <v>920</v>
      </c>
      <c r="AA651" s="427">
        <v>53</v>
      </c>
      <c r="AB651" s="428">
        <v>0.33</v>
      </c>
      <c r="AC651" s="427">
        <v>1200</v>
      </c>
      <c r="AD651" s="402">
        <v>645</v>
      </c>
      <c r="AE651" s="402">
        <v>545</v>
      </c>
      <c r="AF651" s="402">
        <v>645</v>
      </c>
      <c r="AG651" s="402">
        <v>645</v>
      </c>
      <c r="AH651" s="402">
        <v>53</v>
      </c>
      <c r="AI651" s="400"/>
      <c r="AJ651" s="400"/>
      <c r="AK651" s="400"/>
      <c r="AL651" s="400"/>
      <c r="AM651" s="400"/>
      <c r="AN651" s="400"/>
      <c r="AO651" s="400"/>
      <c r="AP651" s="400"/>
    </row>
    <row r="652" spans="1:42" ht="15.75">
      <c r="A652" s="394" t="s">
        <v>821</v>
      </c>
      <c r="B652" s="401">
        <v>114.3</v>
      </c>
      <c r="C652" s="424">
        <v>6.88</v>
      </c>
      <c r="D652" s="394" t="s">
        <v>822</v>
      </c>
      <c r="E652" s="421">
        <v>43080</v>
      </c>
      <c r="F652" s="395" t="s">
        <v>368</v>
      </c>
      <c r="G652" s="463">
        <v>4255</v>
      </c>
      <c r="H652" s="464">
        <v>52294</v>
      </c>
      <c r="I652" s="397">
        <v>2419701</v>
      </c>
      <c r="J652" s="397"/>
      <c r="K652" s="397">
        <v>50</v>
      </c>
      <c r="L652" s="398">
        <v>4.9000000000000004</v>
      </c>
      <c r="M652" s="396">
        <v>1</v>
      </c>
      <c r="N652" s="399">
        <v>99.9</v>
      </c>
      <c r="O652" s="400">
        <v>113.1</v>
      </c>
      <c r="P652" s="400"/>
      <c r="Q652" s="400"/>
      <c r="R652" s="400"/>
      <c r="S652" s="400"/>
      <c r="T652" s="400"/>
      <c r="U652" s="400"/>
      <c r="V652" s="400"/>
      <c r="W652" s="400"/>
      <c r="X652" s="426">
        <v>850</v>
      </c>
      <c r="Y652" s="427">
        <v>750</v>
      </c>
      <c r="Z652" s="427">
        <v>920</v>
      </c>
      <c r="AA652" s="427">
        <v>53</v>
      </c>
      <c r="AB652" s="428">
        <v>0.33</v>
      </c>
      <c r="AC652" s="427">
        <v>1200</v>
      </c>
      <c r="AD652" s="402">
        <v>645</v>
      </c>
      <c r="AE652" s="402">
        <v>545</v>
      </c>
      <c r="AF652" s="402">
        <v>645</v>
      </c>
      <c r="AG652" s="402">
        <v>645</v>
      </c>
      <c r="AH652" s="402">
        <v>53</v>
      </c>
      <c r="AI652" s="400"/>
      <c r="AJ652" s="400"/>
      <c r="AK652" s="400"/>
      <c r="AL652" s="400"/>
      <c r="AM652" s="400"/>
      <c r="AN652" s="400"/>
      <c r="AO652" s="400"/>
      <c r="AP652" s="400"/>
    </row>
    <row r="653" spans="1:42" ht="15.75">
      <c r="A653" s="394" t="s">
        <v>821</v>
      </c>
      <c r="B653" s="401">
        <v>114.3</v>
      </c>
      <c r="C653" s="424">
        <v>6.88</v>
      </c>
      <c r="D653" s="394" t="s">
        <v>822</v>
      </c>
      <c r="E653" s="421">
        <v>43080</v>
      </c>
      <c r="F653" s="395" t="s">
        <v>368</v>
      </c>
      <c r="G653" s="463">
        <v>4256</v>
      </c>
      <c r="H653" s="464">
        <v>52150</v>
      </c>
      <c r="I653" s="397">
        <v>2419701</v>
      </c>
      <c r="J653" s="397"/>
      <c r="K653" s="397">
        <v>50</v>
      </c>
      <c r="L653" s="398">
        <v>3.6</v>
      </c>
      <c r="M653" s="396">
        <v>1</v>
      </c>
      <c r="N653" s="399">
        <v>99.4</v>
      </c>
      <c r="O653" s="400">
        <v>114.8</v>
      </c>
      <c r="P653" s="400"/>
      <c r="Q653" s="400"/>
      <c r="R653" s="400"/>
      <c r="S653" s="400"/>
      <c r="T653" s="400"/>
      <c r="U653" s="400"/>
      <c r="V653" s="400"/>
      <c r="W653" s="400"/>
      <c r="X653" s="426">
        <v>850</v>
      </c>
      <c r="Y653" s="427">
        <v>750</v>
      </c>
      <c r="Z653" s="427">
        <v>920</v>
      </c>
      <c r="AA653" s="427">
        <v>53</v>
      </c>
      <c r="AB653" s="428">
        <v>0.33</v>
      </c>
      <c r="AC653" s="427">
        <v>1200</v>
      </c>
      <c r="AD653" s="402">
        <v>645</v>
      </c>
      <c r="AE653" s="402">
        <v>545</v>
      </c>
      <c r="AF653" s="402">
        <v>645</v>
      </c>
      <c r="AG653" s="402">
        <v>645</v>
      </c>
      <c r="AH653" s="402">
        <v>53</v>
      </c>
      <c r="AI653" s="400"/>
      <c r="AJ653" s="400"/>
      <c r="AK653" s="400"/>
      <c r="AL653" s="400"/>
      <c r="AM653" s="400"/>
      <c r="AN653" s="400"/>
      <c r="AO653" s="400"/>
      <c r="AP653" s="400"/>
    </row>
    <row r="654" spans="1:42" ht="15.75">
      <c r="A654" s="394" t="s">
        <v>821</v>
      </c>
      <c r="B654" s="401">
        <v>114.3</v>
      </c>
      <c r="C654" s="424">
        <v>6.88</v>
      </c>
      <c r="D654" s="394" t="s">
        <v>822</v>
      </c>
      <c r="E654" s="421">
        <v>43080</v>
      </c>
      <c r="F654" s="395" t="s">
        <v>368</v>
      </c>
      <c r="G654" s="463">
        <v>4257</v>
      </c>
      <c r="H654" s="464">
        <v>52164</v>
      </c>
      <c r="I654" s="397">
        <v>2419701</v>
      </c>
      <c r="J654" s="397"/>
      <c r="K654" s="397">
        <v>52</v>
      </c>
      <c r="L654" s="396">
        <v>5.38</v>
      </c>
      <c r="M654" s="396">
        <v>1</v>
      </c>
      <c r="N654" s="399">
        <v>94.9</v>
      </c>
      <c r="O654" s="400">
        <v>108.2</v>
      </c>
      <c r="P654" s="400"/>
      <c r="Q654" s="400"/>
      <c r="R654" s="400"/>
      <c r="S654" s="400"/>
      <c r="T654" s="400"/>
      <c r="U654" s="400"/>
      <c r="V654" s="400"/>
      <c r="W654" s="400"/>
      <c r="X654" s="426">
        <v>850</v>
      </c>
      <c r="Y654" s="427">
        <v>750</v>
      </c>
      <c r="Z654" s="427">
        <v>920</v>
      </c>
      <c r="AA654" s="427">
        <v>53</v>
      </c>
      <c r="AB654" s="428">
        <v>0.33</v>
      </c>
      <c r="AC654" s="427">
        <v>1200</v>
      </c>
      <c r="AD654" s="402">
        <v>645</v>
      </c>
      <c r="AE654" s="402">
        <v>545</v>
      </c>
      <c r="AF654" s="402">
        <v>645</v>
      </c>
      <c r="AG654" s="402">
        <v>645</v>
      </c>
      <c r="AH654" s="402">
        <v>53</v>
      </c>
      <c r="AI654" s="400"/>
      <c r="AJ654" s="400"/>
      <c r="AK654" s="400"/>
      <c r="AL654" s="400"/>
      <c r="AM654" s="400"/>
      <c r="AN654" s="400"/>
      <c r="AO654" s="400"/>
      <c r="AP654" s="400"/>
    </row>
    <row r="655" spans="1:42" ht="15.75">
      <c r="A655" s="394" t="s">
        <v>821</v>
      </c>
      <c r="B655" s="401">
        <v>114.3</v>
      </c>
      <c r="C655" s="424">
        <v>6.88</v>
      </c>
      <c r="D655" s="394" t="s">
        <v>822</v>
      </c>
      <c r="E655" s="421">
        <v>43080</v>
      </c>
      <c r="F655" s="395" t="s">
        <v>368</v>
      </c>
      <c r="G655" s="463">
        <v>4258</v>
      </c>
      <c r="H655" s="397">
        <v>52159</v>
      </c>
      <c r="I655" s="397">
        <v>2419701</v>
      </c>
      <c r="J655" s="397"/>
      <c r="K655" s="397">
        <v>52</v>
      </c>
      <c r="L655" s="396">
        <v>4.8499999999999996</v>
      </c>
      <c r="M655" s="396">
        <v>1</v>
      </c>
      <c r="N655" s="399">
        <v>101.8</v>
      </c>
      <c r="O655" s="400">
        <v>116.7</v>
      </c>
      <c r="P655" s="400"/>
      <c r="Q655" s="400"/>
      <c r="R655" s="400"/>
      <c r="S655" s="400"/>
      <c r="T655" s="400"/>
      <c r="U655" s="400"/>
      <c r="V655" s="400"/>
      <c r="W655" s="400"/>
      <c r="X655" s="426">
        <v>850</v>
      </c>
      <c r="Y655" s="427">
        <v>750</v>
      </c>
      <c r="Z655" s="427">
        <v>920</v>
      </c>
      <c r="AA655" s="427">
        <v>53</v>
      </c>
      <c r="AB655" s="428">
        <v>0.33</v>
      </c>
      <c r="AC655" s="427">
        <v>1200</v>
      </c>
      <c r="AD655" s="402">
        <v>645</v>
      </c>
      <c r="AE655" s="402">
        <v>545</v>
      </c>
      <c r="AF655" s="402">
        <v>645</v>
      </c>
      <c r="AG655" s="402">
        <v>645</v>
      </c>
      <c r="AH655" s="402">
        <v>53</v>
      </c>
      <c r="AI655" s="400"/>
      <c r="AJ655" s="400"/>
      <c r="AK655" s="400"/>
      <c r="AL655" s="400"/>
      <c r="AM655" s="400"/>
      <c r="AN655" s="400"/>
      <c r="AO655" s="400"/>
      <c r="AP655" s="400"/>
    </row>
    <row r="656" spans="1:42" ht="15.75">
      <c r="A656" s="394" t="s">
        <v>821</v>
      </c>
      <c r="B656" s="401">
        <v>114.3</v>
      </c>
      <c r="C656" s="424">
        <v>6.88</v>
      </c>
      <c r="D656" s="394" t="s">
        <v>822</v>
      </c>
      <c r="E656" s="421">
        <v>43080</v>
      </c>
      <c r="F656" s="395" t="s">
        <v>368</v>
      </c>
      <c r="G656" s="463">
        <v>4259</v>
      </c>
      <c r="H656" s="397">
        <v>52158</v>
      </c>
      <c r="I656" s="397">
        <v>2419701</v>
      </c>
      <c r="J656" s="397"/>
      <c r="K656" s="397">
        <v>52</v>
      </c>
      <c r="L656" s="398">
        <v>4.8</v>
      </c>
      <c r="M656" s="396">
        <v>1</v>
      </c>
      <c r="N656" s="399">
        <v>103</v>
      </c>
      <c r="O656" s="400">
        <v>113.9</v>
      </c>
      <c r="P656" s="400"/>
      <c r="Q656" s="400"/>
      <c r="R656" s="400"/>
      <c r="S656" s="400"/>
      <c r="T656" s="400"/>
      <c r="U656" s="400"/>
      <c r="V656" s="400"/>
      <c r="W656" s="400"/>
      <c r="X656" s="426">
        <v>850</v>
      </c>
      <c r="Y656" s="427">
        <v>750</v>
      </c>
      <c r="Z656" s="427">
        <v>920</v>
      </c>
      <c r="AA656" s="427">
        <v>53</v>
      </c>
      <c r="AB656" s="428">
        <v>0.33</v>
      </c>
      <c r="AC656" s="427">
        <v>1200</v>
      </c>
      <c r="AD656" s="402">
        <v>645</v>
      </c>
      <c r="AE656" s="402">
        <v>545</v>
      </c>
      <c r="AF656" s="402">
        <v>645</v>
      </c>
      <c r="AG656" s="402">
        <v>645</v>
      </c>
      <c r="AH656" s="402">
        <v>53</v>
      </c>
      <c r="AI656" s="400"/>
      <c r="AJ656" s="400"/>
      <c r="AK656" s="400"/>
      <c r="AL656" s="400"/>
      <c r="AM656" s="400"/>
      <c r="AN656" s="400"/>
      <c r="AO656" s="400"/>
      <c r="AP656" s="400"/>
    </row>
    <row r="657" spans="1:42" ht="15.75">
      <c r="A657" s="394" t="s">
        <v>821</v>
      </c>
      <c r="B657" s="401">
        <v>114.3</v>
      </c>
      <c r="C657" s="424">
        <v>6.88</v>
      </c>
      <c r="D657" s="394" t="s">
        <v>822</v>
      </c>
      <c r="E657" s="421">
        <v>43080</v>
      </c>
      <c r="F657" s="395" t="s">
        <v>368</v>
      </c>
      <c r="G657" s="463">
        <v>4260</v>
      </c>
      <c r="H657" s="397">
        <v>52290</v>
      </c>
      <c r="I657" s="397">
        <v>2419701</v>
      </c>
      <c r="J657" s="397"/>
      <c r="K657" s="397">
        <v>51</v>
      </c>
      <c r="L657" s="396">
        <v>3.69</v>
      </c>
      <c r="M657" s="396">
        <v>1</v>
      </c>
      <c r="N657" s="399">
        <v>101</v>
      </c>
      <c r="O657" s="400">
        <v>113.9</v>
      </c>
      <c r="P657" s="400"/>
      <c r="Q657" s="400"/>
      <c r="R657" s="400"/>
      <c r="S657" s="400"/>
      <c r="T657" s="400"/>
      <c r="U657" s="400"/>
      <c r="V657" s="400"/>
      <c r="W657" s="400"/>
      <c r="X657" s="426">
        <v>850</v>
      </c>
      <c r="Y657" s="427">
        <v>750</v>
      </c>
      <c r="Z657" s="427">
        <v>920</v>
      </c>
      <c r="AA657" s="427">
        <v>53</v>
      </c>
      <c r="AB657" s="428">
        <v>0.33</v>
      </c>
      <c r="AC657" s="427">
        <v>1200</v>
      </c>
      <c r="AD657" s="402">
        <v>645</v>
      </c>
      <c r="AE657" s="402">
        <v>545</v>
      </c>
      <c r="AF657" s="402">
        <v>645</v>
      </c>
      <c r="AG657" s="402">
        <v>645</v>
      </c>
      <c r="AH657" s="402">
        <v>53</v>
      </c>
      <c r="AI657" s="400"/>
      <c r="AJ657" s="400"/>
      <c r="AK657" s="400"/>
      <c r="AL657" s="400"/>
      <c r="AM657" s="400"/>
      <c r="AN657" s="400"/>
      <c r="AO657" s="400"/>
      <c r="AP657" s="400"/>
    </row>
    <row r="658" spans="1:42" ht="15.75">
      <c r="A658" s="394" t="s">
        <v>821</v>
      </c>
      <c r="B658" s="401">
        <v>114.3</v>
      </c>
      <c r="C658" s="424">
        <v>6.88</v>
      </c>
      <c r="D658" s="394" t="s">
        <v>822</v>
      </c>
      <c r="E658" s="421">
        <v>43080</v>
      </c>
      <c r="F658" s="395" t="s">
        <v>368</v>
      </c>
      <c r="G658" s="463">
        <v>4261</v>
      </c>
      <c r="H658" s="397">
        <v>60133</v>
      </c>
      <c r="I658" s="397">
        <v>2419701</v>
      </c>
      <c r="J658" s="397"/>
      <c r="K658" s="397">
        <v>50</v>
      </c>
      <c r="L658" s="396">
        <v>5.43</v>
      </c>
      <c r="M658" s="396">
        <v>1</v>
      </c>
      <c r="N658" s="399">
        <v>100.8</v>
      </c>
      <c r="O658" s="400">
        <v>114.3</v>
      </c>
      <c r="P658" s="400"/>
      <c r="Q658" s="400"/>
      <c r="R658" s="400"/>
      <c r="S658" s="400"/>
      <c r="T658" s="400"/>
      <c r="U658" s="400"/>
      <c r="V658" s="400"/>
      <c r="W658" s="400"/>
      <c r="X658" s="426">
        <v>850</v>
      </c>
      <c r="Y658" s="427">
        <v>750</v>
      </c>
      <c r="Z658" s="427">
        <v>920</v>
      </c>
      <c r="AA658" s="427">
        <v>53</v>
      </c>
      <c r="AB658" s="428">
        <v>0.33</v>
      </c>
      <c r="AC658" s="427">
        <v>1200</v>
      </c>
      <c r="AD658" s="402">
        <v>645</v>
      </c>
      <c r="AE658" s="402">
        <v>545</v>
      </c>
      <c r="AF658" s="402">
        <v>645</v>
      </c>
      <c r="AG658" s="402">
        <v>645</v>
      </c>
      <c r="AH658" s="402">
        <v>53</v>
      </c>
      <c r="AI658" s="400"/>
      <c r="AJ658" s="400"/>
      <c r="AK658" s="400"/>
      <c r="AL658" s="400"/>
      <c r="AM658" s="400"/>
      <c r="AN658" s="400"/>
      <c r="AO658" s="400"/>
      <c r="AP658" s="400"/>
    </row>
    <row r="659" spans="1:42" ht="15.75">
      <c r="A659" s="394" t="s">
        <v>821</v>
      </c>
      <c r="B659" s="401">
        <v>114.3</v>
      </c>
      <c r="C659" s="424">
        <v>6.88</v>
      </c>
      <c r="D659" s="394" t="s">
        <v>822</v>
      </c>
      <c r="E659" s="421">
        <v>43080</v>
      </c>
      <c r="F659" s="395" t="s">
        <v>368</v>
      </c>
      <c r="G659" s="463">
        <v>4262</v>
      </c>
      <c r="H659" s="397">
        <v>60134</v>
      </c>
      <c r="I659" s="397">
        <v>2419701</v>
      </c>
      <c r="J659" s="397"/>
      <c r="K659" s="397">
        <v>51</v>
      </c>
      <c r="L659" s="396">
        <v>3.77</v>
      </c>
      <c r="M659" s="396">
        <v>3</v>
      </c>
      <c r="N659" s="399">
        <v>95.2</v>
      </c>
      <c r="O659" s="400">
        <v>109.5</v>
      </c>
      <c r="P659" s="400"/>
      <c r="Q659" s="400"/>
      <c r="R659" s="400"/>
      <c r="S659" s="400"/>
      <c r="T659" s="400"/>
      <c r="U659" s="400"/>
      <c r="V659" s="400"/>
      <c r="W659" s="400"/>
      <c r="X659" s="426">
        <v>850</v>
      </c>
      <c r="Y659" s="427">
        <v>750</v>
      </c>
      <c r="Z659" s="427">
        <v>920</v>
      </c>
      <c r="AA659" s="427">
        <v>53</v>
      </c>
      <c r="AB659" s="428">
        <v>0.33</v>
      </c>
      <c r="AC659" s="427">
        <v>1200</v>
      </c>
      <c r="AD659" s="402">
        <v>645</v>
      </c>
      <c r="AE659" s="402">
        <v>545</v>
      </c>
      <c r="AF659" s="402">
        <v>645</v>
      </c>
      <c r="AG659" s="402">
        <v>645</v>
      </c>
      <c r="AH659" s="402">
        <v>53</v>
      </c>
      <c r="AI659" s="400"/>
      <c r="AJ659" s="400"/>
      <c r="AK659" s="400"/>
      <c r="AL659" s="400"/>
      <c r="AM659" s="400"/>
      <c r="AN659" s="400"/>
      <c r="AO659" s="400"/>
      <c r="AP659" s="400"/>
    </row>
    <row r="660" spans="1:42" ht="15.75">
      <c r="A660" s="394" t="s">
        <v>821</v>
      </c>
      <c r="B660" s="401">
        <v>114.3</v>
      </c>
      <c r="C660" s="424">
        <v>6.88</v>
      </c>
      <c r="D660" s="394" t="s">
        <v>822</v>
      </c>
      <c r="E660" s="421">
        <v>43080</v>
      </c>
      <c r="F660" s="395" t="s">
        <v>283</v>
      </c>
      <c r="G660" s="463">
        <v>4263</v>
      </c>
      <c r="H660" s="397">
        <v>60117</v>
      </c>
      <c r="I660" s="397">
        <v>2419701</v>
      </c>
      <c r="J660" s="397"/>
      <c r="K660" s="397">
        <v>53</v>
      </c>
      <c r="L660" s="396">
        <v>3.03</v>
      </c>
      <c r="M660" s="396">
        <v>1</v>
      </c>
      <c r="N660" s="399">
        <v>99.8</v>
      </c>
      <c r="O660" s="400">
        <v>112.6</v>
      </c>
      <c r="P660" s="400"/>
      <c r="Q660" s="400"/>
      <c r="R660" s="400"/>
      <c r="S660" s="400"/>
      <c r="T660" s="400"/>
      <c r="U660" s="400"/>
      <c r="V660" s="400"/>
      <c r="W660" s="400"/>
      <c r="X660" s="426">
        <v>850</v>
      </c>
      <c r="Y660" s="427">
        <v>750</v>
      </c>
      <c r="Z660" s="427">
        <v>920</v>
      </c>
      <c r="AA660" s="427">
        <v>53</v>
      </c>
      <c r="AB660" s="428">
        <v>0.33</v>
      </c>
      <c r="AC660" s="427">
        <v>1200</v>
      </c>
      <c r="AD660" s="402">
        <v>645</v>
      </c>
      <c r="AE660" s="402">
        <v>545</v>
      </c>
      <c r="AF660" s="402">
        <v>645</v>
      </c>
      <c r="AG660" s="402">
        <v>645</v>
      </c>
      <c r="AH660" s="402">
        <v>53</v>
      </c>
      <c r="AI660" s="400"/>
      <c r="AJ660" s="400"/>
      <c r="AK660" s="400"/>
      <c r="AL660" s="400"/>
      <c r="AM660" s="400"/>
      <c r="AN660" s="400"/>
      <c r="AO660" s="400"/>
      <c r="AP660" s="400"/>
    </row>
    <row r="661" spans="1:42" ht="15">
      <c r="A661" s="394" t="s">
        <v>821</v>
      </c>
      <c r="B661" s="401">
        <v>114.3</v>
      </c>
      <c r="C661" s="424">
        <v>6.88</v>
      </c>
      <c r="D661" s="394" t="s">
        <v>822</v>
      </c>
      <c r="E661" s="421">
        <v>43081</v>
      </c>
      <c r="F661" s="395" t="s">
        <v>847</v>
      </c>
      <c r="G661" s="396">
        <v>4264</v>
      </c>
      <c r="H661" s="397">
        <v>13026</v>
      </c>
      <c r="I661" s="397">
        <v>2417302</v>
      </c>
      <c r="J661" s="397"/>
      <c r="K661" s="397">
        <v>44</v>
      </c>
      <c r="L661" s="396">
        <v>6.57</v>
      </c>
      <c r="M661" s="396">
        <v>30</v>
      </c>
      <c r="N661" s="399">
        <v>101.2</v>
      </c>
      <c r="O661" s="400">
        <v>112.9</v>
      </c>
      <c r="P661" s="400"/>
      <c r="Q661" s="400"/>
      <c r="R661" s="400"/>
      <c r="S661" s="400"/>
      <c r="T661" s="400"/>
      <c r="U661" s="400"/>
      <c r="V661" s="400"/>
      <c r="W661" s="400"/>
      <c r="X661" s="426">
        <v>850</v>
      </c>
      <c r="Y661" s="427">
        <v>750</v>
      </c>
      <c r="Z661" s="427">
        <v>910</v>
      </c>
      <c r="AA661" s="427">
        <v>53</v>
      </c>
      <c r="AB661" s="428">
        <v>0.35</v>
      </c>
      <c r="AC661" s="427">
        <v>1150</v>
      </c>
      <c r="AD661" s="402">
        <v>615</v>
      </c>
      <c r="AE661" s="402">
        <v>515</v>
      </c>
      <c r="AF661" s="402">
        <v>615</v>
      </c>
      <c r="AG661" s="402">
        <v>615</v>
      </c>
      <c r="AH661" s="402">
        <v>53</v>
      </c>
      <c r="AI661" s="400"/>
      <c r="AJ661" s="400"/>
      <c r="AK661" s="400"/>
      <c r="AL661" s="400"/>
      <c r="AM661" s="400"/>
      <c r="AN661" s="400"/>
      <c r="AO661" s="400"/>
      <c r="AP661" s="400"/>
    </row>
    <row r="662" spans="1:42" ht="15">
      <c r="A662" s="394" t="s">
        <v>821</v>
      </c>
      <c r="B662" s="401">
        <v>114.3</v>
      </c>
      <c r="C662" s="424">
        <v>6.88</v>
      </c>
      <c r="D662" s="394" t="s">
        <v>822</v>
      </c>
      <c r="E662" s="421">
        <v>43081</v>
      </c>
      <c r="F662" s="395" t="s">
        <v>847</v>
      </c>
      <c r="G662" s="396">
        <v>4265</v>
      </c>
      <c r="H662" s="397">
        <v>13026</v>
      </c>
      <c r="I662" s="397">
        <v>2417302</v>
      </c>
      <c r="J662" s="397"/>
      <c r="K662" s="397">
        <v>44</v>
      </c>
      <c r="L662" s="396">
        <v>6.57</v>
      </c>
      <c r="M662" s="396">
        <v>416</v>
      </c>
      <c r="N662" s="399">
        <v>100.6</v>
      </c>
      <c r="O662" s="400">
        <v>112.3</v>
      </c>
      <c r="P662" s="400"/>
      <c r="Q662" s="400"/>
      <c r="R662" s="400"/>
      <c r="S662" s="400"/>
      <c r="T662" s="400"/>
      <c r="U662" s="400"/>
      <c r="V662" s="400"/>
      <c r="W662" s="400"/>
      <c r="X662" s="426">
        <v>850</v>
      </c>
      <c r="Y662" s="427">
        <v>750</v>
      </c>
      <c r="Z662" s="427">
        <v>910</v>
      </c>
      <c r="AA662" s="427">
        <v>53</v>
      </c>
      <c r="AB662" s="428">
        <v>0.35</v>
      </c>
      <c r="AC662" s="427">
        <v>1150</v>
      </c>
      <c r="AD662" s="402">
        <v>615</v>
      </c>
      <c r="AE662" s="402">
        <v>515</v>
      </c>
      <c r="AF662" s="402">
        <v>615</v>
      </c>
      <c r="AG662" s="402">
        <v>615</v>
      </c>
      <c r="AH662" s="402">
        <v>53</v>
      </c>
      <c r="AI662" s="400"/>
      <c r="AJ662" s="400"/>
      <c r="AK662" s="400"/>
      <c r="AL662" s="400"/>
      <c r="AM662" s="400"/>
      <c r="AN662" s="400"/>
      <c r="AO662" s="400"/>
      <c r="AP662" s="400"/>
    </row>
    <row r="663" spans="1:42" ht="15">
      <c r="A663" s="394" t="s">
        <v>821</v>
      </c>
      <c r="B663" s="401">
        <v>114.3</v>
      </c>
      <c r="C663" s="424">
        <v>6.88</v>
      </c>
      <c r="D663" s="394" t="s">
        <v>822</v>
      </c>
      <c r="E663" s="421">
        <v>43081</v>
      </c>
      <c r="F663" s="395" t="s">
        <v>847</v>
      </c>
      <c r="G663" s="396">
        <v>4266</v>
      </c>
      <c r="H663" s="397">
        <v>13026</v>
      </c>
      <c r="I663" s="397">
        <v>2417302</v>
      </c>
      <c r="J663" s="397"/>
      <c r="K663" s="397">
        <v>44</v>
      </c>
      <c r="L663" s="396">
        <v>6.57</v>
      </c>
      <c r="M663" s="396">
        <v>801</v>
      </c>
      <c r="N663" s="399">
        <v>100.3</v>
      </c>
      <c r="O663" s="400">
        <v>113.7</v>
      </c>
      <c r="P663" s="400"/>
      <c r="Q663" s="400"/>
      <c r="R663" s="400"/>
      <c r="S663" s="400"/>
      <c r="T663" s="400"/>
      <c r="U663" s="400"/>
      <c r="V663" s="400"/>
      <c r="W663" s="400"/>
      <c r="X663" s="426">
        <v>850</v>
      </c>
      <c r="Y663" s="427">
        <v>750</v>
      </c>
      <c r="Z663" s="427">
        <v>910</v>
      </c>
      <c r="AA663" s="427">
        <v>53</v>
      </c>
      <c r="AB663" s="428">
        <v>0.35</v>
      </c>
      <c r="AC663" s="427">
        <v>1150</v>
      </c>
      <c r="AD663" s="402">
        <v>615</v>
      </c>
      <c r="AE663" s="402">
        <v>515</v>
      </c>
      <c r="AF663" s="402">
        <v>615</v>
      </c>
      <c r="AG663" s="402">
        <v>615</v>
      </c>
      <c r="AH663" s="402">
        <v>53</v>
      </c>
      <c r="AI663" s="400"/>
      <c r="AJ663" s="400"/>
      <c r="AK663" s="400"/>
      <c r="AL663" s="400"/>
      <c r="AM663" s="400"/>
      <c r="AN663" s="400"/>
      <c r="AO663" s="400"/>
      <c r="AP663" s="400"/>
    </row>
    <row r="664" spans="1:42" ht="15">
      <c r="A664" s="394" t="s">
        <v>821</v>
      </c>
      <c r="B664" s="401">
        <v>114.3</v>
      </c>
      <c r="C664" s="424">
        <v>6.88</v>
      </c>
      <c r="D664" s="394" t="s">
        <v>822</v>
      </c>
      <c r="E664" s="421">
        <v>43081</v>
      </c>
      <c r="F664" s="395" t="s">
        <v>847</v>
      </c>
      <c r="G664" s="396">
        <v>4267</v>
      </c>
      <c r="H664" s="397">
        <v>13027</v>
      </c>
      <c r="I664" s="397">
        <v>2417302</v>
      </c>
      <c r="J664" s="397"/>
      <c r="K664" s="397">
        <v>45</v>
      </c>
      <c r="L664" s="398">
        <v>7</v>
      </c>
      <c r="M664" s="396">
        <v>1</v>
      </c>
      <c r="N664" s="399">
        <v>101.5</v>
      </c>
      <c r="O664" s="400">
        <v>1146</v>
      </c>
      <c r="P664" s="400"/>
      <c r="Q664" s="400"/>
      <c r="R664" s="400"/>
      <c r="S664" s="400"/>
      <c r="T664" s="400"/>
      <c r="U664" s="400"/>
      <c r="V664" s="400"/>
      <c r="W664" s="400"/>
      <c r="X664" s="426">
        <v>850</v>
      </c>
      <c r="Y664" s="427">
        <v>750</v>
      </c>
      <c r="Z664" s="427">
        <v>910</v>
      </c>
      <c r="AA664" s="427">
        <v>53</v>
      </c>
      <c r="AB664" s="428">
        <v>0.35</v>
      </c>
      <c r="AC664" s="427">
        <v>1150</v>
      </c>
      <c r="AD664" s="402">
        <v>615</v>
      </c>
      <c r="AE664" s="402">
        <v>515</v>
      </c>
      <c r="AF664" s="402">
        <v>615</v>
      </c>
      <c r="AG664" s="402">
        <v>615</v>
      </c>
      <c r="AH664" s="402">
        <v>53</v>
      </c>
      <c r="AI664" s="400"/>
      <c r="AJ664" s="400"/>
      <c r="AK664" s="400"/>
      <c r="AL664" s="400"/>
      <c r="AM664" s="400"/>
      <c r="AN664" s="400"/>
      <c r="AO664" s="400"/>
      <c r="AP664" s="400"/>
    </row>
    <row r="665" spans="1:42" ht="15">
      <c r="A665" s="394" t="s">
        <v>821</v>
      </c>
      <c r="B665" s="401">
        <v>114.3</v>
      </c>
      <c r="C665" s="424">
        <v>6.88</v>
      </c>
      <c r="D665" s="394" t="s">
        <v>822</v>
      </c>
      <c r="E665" s="421">
        <v>43081</v>
      </c>
      <c r="F665" s="395" t="s">
        <v>847</v>
      </c>
      <c r="G665" s="396">
        <v>4268</v>
      </c>
      <c r="H665" s="397">
        <v>13027</v>
      </c>
      <c r="I665" s="397">
        <v>2417302</v>
      </c>
      <c r="J665" s="397"/>
      <c r="K665" s="397">
        <v>45</v>
      </c>
      <c r="L665" s="398">
        <v>7</v>
      </c>
      <c r="M665" s="396">
        <v>401</v>
      </c>
      <c r="N665" s="399">
        <v>100.9</v>
      </c>
      <c r="O665" s="400">
        <v>112.9</v>
      </c>
      <c r="P665" s="400"/>
      <c r="Q665" s="400"/>
      <c r="R665" s="400"/>
      <c r="S665" s="400"/>
      <c r="T665" s="400"/>
      <c r="U665" s="400"/>
      <c r="V665" s="400"/>
      <c r="W665" s="400"/>
      <c r="X665" s="426">
        <v>850</v>
      </c>
      <c r="Y665" s="427">
        <v>750</v>
      </c>
      <c r="Z665" s="427">
        <v>910</v>
      </c>
      <c r="AA665" s="427">
        <v>53</v>
      </c>
      <c r="AB665" s="428">
        <v>0.35</v>
      </c>
      <c r="AC665" s="427">
        <v>1150</v>
      </c>
      <c r="AD665" s="402">
        <v>615</v>
      </c>
      <c r="AE665" s="402">
        <v>515</v>
      </c>
      <c r="AF665" s="402">
        <v>615</v>
      </c>
      <c r="AG665" s="402">
        <v>615</v>
      </c>
      <c r="AH665" s="402">
        <v>53</v>
      </c>
      <c r="AI665" s="400"/>
      <c r="AJ665" s="400"/>
      <c r="AK665" s="400"/>
      <c r="AL665" s="400"/>
      <c r="AM665" s="400"/>
      <c r="AN665" s="400"/>
      <c r="AO665" s="400"/>
      <c r="AP665" s="400"/>
    </row>
    <row r="666" spans="1:42" ht="15">
      <c r="A666" s="394" t="s">
        <v>821</v>
      </c>
      <c r="B666" s="401">
        <v>114.3</v>
      </c>
      <c r="C666" s="424">
        <v>6.88</v>
      </c>
      <c r="D666" s="394" t="s">
        <v>822</v>
      </c>
      <c r="E666" s="421">
        <v>43081</v>
      </c>
      <c r="F666" s="395" t="s">
        <v>847</v>
      </c>
      <c r="G666" s="396">
        <v>4269</v>
      </c>
      <c r="H666" s="397">
        <v>13023</v>
      </c>
      <c r="I666" s="397">
        <v>2417301</v>
      </c>
      <c r="J666" s="397"/>
      <c r="K666" s="397">
        <v>45</v>
      </c>
      <c r="L666" s="398">
        <v>4.3499999999999996</v>
      </c>
      <c r="M666" s="396">
        <v>10</v>
      </c>
      <c r="N666" s="399">
        <v>100.9</v>
      </c>
      <c r="O666" s="400">
        <v>113</v>
      </c>
      <c r="P666" s="400"/>
      <c r="Q666" s="400"/>
      <c r="R666" s="400"/>
      <c r="S666" s="400"/>
      <c r="T666" s="400"/>
      <c r="U666" s="400"/>
      <c r="V666" s="400"/>
      <c r="W666" s="400"/>
      <c r="X666" s="426">
        <v>850</v>
      </c>
      <c r="Y666" s="427">
        <v>750</v>
      </c>
      <c r="Z666" s="427">
        <v>910</v>
      </c>
      <c r="AA666" s="427">
        <v>53</v>
      </c>
      <c r="AB666" s="428">
        <v>0.35</v>
      </c>
      <c r="AC666" s="427">
        <v>1150</v>
      </c>
      <c r="AD666" s="402">
        <v>610</v>
      </c>
      <c r="AE666" s="402">
        <v>510</v>
      </c>
      <c r="AF666" s="402">
        <v>610</v>
      </c>
      <c r="AG666" s="402">
        <v>610</v>
      </c>
      <c r="AH666" s="402">
        <v>53</v>
      </c>
      <c r="AI666" s="400"/>
      <c r="AJ666" s="400"/>
      <c r="AK666" s="400"/>
      <c r="AL666" s="400"/>
      <c r="AM666" s="400"/>
      <c r="AN666" s="400"/>
      <c r="AO666" s="400"/>
      <c r="AP666" s="400"/>
    </row>
    <row r="667" spans="1:42" ht="15">
      <c r="A667" s="394" t="s">
        <v>821</v>
      </c>
      <c r="B667" s="401">
        <v>114.3</v>
      </c>
      <c r="C667" s="424">
        <v>6.88</v>
      </c>
      <c r="D667" s="394" t="s">
        <v>822</v>
      </c>
      <c r="E667" s="421">
        <v>43082</v>
      </c>
      <c r="F667" s="395" t="s">
        <v>847</v>
      </c>
      <c r="G667" s="396">
        <v>4276</v>
      </c>
      <c r="H667" s="397">
        <v>13023</v>
      </c>
      <c r="I667" s="397">
        <v>2417301</v>
      </c>
      <c r="J667" s="397"/>
      <c r="K667" s="397">
        <v>45</v>
      </c>
      <c r="L667" s="398">
        <v>4.3499999999999996</v>
      </c>
      <c r="M667" s="396">
        <v>425</v>
      </c>
      <c r="N667" s="399">
        <v>99</v>
      </c>
      <c r="O667" s="400">
        <v>112.6</v>
      </c>
      <c r="P667" s="400"/>
      <c r="Q667" s="400"/>
      <c r="R667" s="400"/>
      <c r="S667" s="400"/>
      <c r="T667" s="400"/>
      <c r="U667" s="400"/>
      <c r="V667" s="400"/>
      <c r="W667" s="400"/>
      <c r="X667" s="426">
        <v>850</v>
      </c>
      <c r="Y667" s="427">
        <v>750</v>
      </c>
      <c r="Z667" s="427">
        <v>910</v>
      </c>
      <c r="AA667" s="427">
        <v>53</v>
      </c>
      <c r="AB667" s="428">
        <v>0.35</v>
      </c>
      <c r="AC667" s="427">
        <v>1150</v>
      </c>
      <c r="AD667" s="402">
        <v>610</v>
      </c>
      <c r="AE667" s="402">
        <v>510</v>
      </c>
      <c r="AF667" s="402">
        <v>610</v>
      </c>
      <c r="AG667" s="402">
        <v>610</v>
      </c>
      <c r="AH667" s="402">
        <v>53</v>
      </c>
      <c r="AI667" s="400"/>
      <c r="AJ667" s="400"/>
      <c r="AK667" s="400"/>
      <c r="AL667" s="400"/>
      <c r="AM667" s="400"/>
      <c r="AN667" s="400"/>
      <c r="AO667" s="400"/>
      <c r="AP667" s="400"/>
    </row>
    <row r="668" spans="1:42" ht="15">
      <c r="A668" s="394" t="s">
        <v>821</v>
      </c>
      <c r="B668" s="401">
        <v>114.3</v>
      </c>
      <c r="C668" s="424">
        <v>6.88</v>
      </c>
      <c r="D668" s="394" t="s">
        <v>822</v>
      </c>
      <c r="E668" s="421">
        <v>43082</v>
      </c>
      <c r="F668" s="395" t="s">
        <v>847</v>
      </c>
      <c r="G668" s="396">
        <v>4277</v>
      </c>
      <c r="H668" s="397">
        <v>13024</v>
      </c>
      <c r="I668" s="397">
        <v>2417301</v>
      </c>
      <c r="J668" s="397"/>
      <c r="K668" s="397">
        <v>44</v>
      </c>
      <c r="L668" s="398">
        <v>4.3899999999999997</v>
      </c>
      <c r="M668" s="396">
        <v>15</v>
      </c>
      <c r="N668" s="399">
        <v>99.2</v>
      </c>
      <c r="O668" s="400">
        <v>112.5</v>
      </c>
      <c r="P668" s="400"/>
      <c r="Q668" s="400"/>
      <c r="R668" s="400"/>
      <c r="S668" s="400"/>
      <c r="T668" s="400"/>
      <c r="U668" s="400"/>
      <c r="V668" s="400"/>
      <c r="W668" s="400"/>
      <c r="X668" s="426">
        <v>850</v>
      </c>
      <c r="Y668" s="427">
        <v>750</v>
      </c>
      <c r="Z668" s="427">
        <v>910</v>
      </c>
      <c r="AA668" s="427">
        <v>53</v>
      </c>
      <c r="AB668" s="428">
        <v>0.35</v>
      </c>
      <c r="AC668" s="427">
        <v>1150</v>
      </c>
      <c r="AD668" s="402">
        <v>610</v>
      </c>
      <c r="AE668" s="402">
        <v>510</v>
      </c>
      <c r="AF668" s="402">
        <v>610</v>
      </c>
      <c r="AG668" s="402">
        <v>610</v>
      </c>
      <c r="AH668" s="402">
        <v>53</v>
      </c>
      <c r="AI668" s="400"/>
      <c r="AJ668" s="400"/>
      <c r="AK668" s="400"/>
      <c r="AL668" s="400"/>
      <c r="AM668" s="400"/>
      <c r="AN668" s="400"/>
      <c r="AO668" s="400"/>
      <c r="AP668" s="400"/>
    </row>
    <row r="669" spans="1:42" ht="15">
      <c r="A669" s="394" t="s">
        <v>821</v>
      </c>
      <c r="B669" s="401">
        <v>114.3</v>
      </c>
      <c r="C669" s="424">
        <v>6.88</v>
      </c>
      <c r="D669" s="394" t="s">
        <v>822</v>
      </c>
      <c r="E669" s="421">
        <v>43083</v>
      </c>
      <c r="F669" s="395" t="s">
        <v>847</v>
      </c>
      <c r="G669" s="396">
        <v>4278</v>
      </c>
      <c r="H669" s="397">
        <v>13024</v>
      </c>
      <c r="I669" s="397">
        <v>2417301</v>
      </c>
      <c r="J669" s="397"/>
      <c r="K669" s="397">
        <v>44</v>
      </c>
      <c r="L669" s="398">
        <v>4.3899999999999997</v>
      </c>
      <c r="M669" s="396">
        <v>410</v>
      </c>
      <c r="N669" s="399">
        <v>97</v>
      </c>
      <c r="O669" s="400">
        <v>110.2</v>
      </c>
      <c r="P669" s="400"/>
      <c r="Q669" s="400"/>
      <c r="R669" s="400"/>
      <c r="S669" s="400"/>
      <c r="T669" s="400"/>
      <c r="U669" s="400"/>
      <c r="V669" s="400"/>
      <c r="W669" s="400"/>
      <c r="X669" s="426">
        <v>850</v>
      </c>
      <c r="Y669" s="427">
        <v>750</v>
      </c>
      <c r="Z669" s="427">
        <v>910</v>
      </c>
      <c r="AA669" s="427">
        <v>53</v>
      </c>
      <c r="AB669" s="428">
        <v>0.35</v>
      </c>
      <c r="AC669" s="427">
        <v>1150</v>
      </c>
      <c r="AD669" s="402">
        <v>610</v>
      </c>
      <c r="AE669" s="402">
        <v>510</v>
      </c>
      <c r="AF669" s="402">
        <v>610</v>
      </c>
      <c r="AG669" s="402">
        <v>610</v>
      </c>
      <c r="AH669" s="402">
        <v>53</v>
      </c>
      <c r="AI669" s="400"/>
      <c r="AJ669" s="400"/>
      <c r="AK669" s="400"/>
      <c r="AL669" s="400"/>
      <c r="AM669" s="400"/>
      <c r="AN669" s="400"/>
      <c r="AO669" s="400"/>
      <c r="AP669" s="400"/>
    </row>
    <row r="670" spans="1:42" ht="15">
      <c r="A670" s="394" t="s">
        <v>821</v>
      </c>
      <c r="B670" s="401">
        <v>114.3</v>
      </c>
      <c r="C670" s="424">
        <v>6.88</v>
      </c>
      <c r="D670" s="394" t="s">
        <v>822</v>
      </c>
      <c r="E670" s="421">
        <v>43083</v>
      </c>
      <c r="F670" s="395" t="s">
        <v>847</v>
      </c>
      <c r="G670" s="396">
        <v>4279</v>
      </c>
      <c r="H670" s="397">
        <v>13025</v>
      </c>
      <c r="I670" s="397">
        <v>2417301</v>
      </c>
      <c r="J670" s="397"/>
      <c r="K670" s="397">
        <v>42</v>
      </c>
      <c r="L670" s="396">
        <v>5.71</v>
      </c>
      <c r="M670" s="396">
        <v>29</v>
      </c>
      <c r="N670" s="399">
        <v>100</v>
      </c>
      <c r="O670" s="400">
        <v>111.7</v>
      </c>
      <c r="P670" s="400"/>
      <c r="Q670" s="400"/>
      <c r="R670" s="400"/>
      <c r="S670" s="400"/>
      <c r="T670" s="400"/>
      <c r="U670" s="400"/>
      <c r="V670" s="400"/>
      <c r="W670" s="400"/>
      <c r="X670" s="426">
        <v>870</v>
      </c>
      <c r="Y670" s="427">
        <v>750</v>
      </c>
      <c r="Z670" s="427">
        <v>910</v>
      </c>
      <c r="AA670" s="427">
        <v>53</v>
      </c>
      <c r="AB670" s="428">
        <v>0.33</v>
      </c>
      <c r="AC670" s="427">
        <v>1200</v>
      </c>
      <c r="AD670" s="402">
        <v>610</v>
      </c>
      <c r="AE670" s="402">
        <v>510</v>
      </c>
      <c r="AF670" s="402">
        <v>610</v>
      </c>
      <c r="AG670" s="402">
        <v>610</v>
      </c>
      <c r="AH670" s="402">
        <v>53</v>
      </c>
      <c r="AI670" s="400"/>
      <c r="AJ670" s="400"/>
      <c r="AK670" s="400"/>
      <c r="AL670" s="400"/>
      <c r="AM670" s="400"/>
      <c r="AN670" s="400"/>
      <c r="AO670" s="400"/>
      <c r="AP670" s="400"/>
    </row>
    <row r="671" spans="1:42" ht="15">
      <c r="A671" s="394" t="s">
        <v>821</v>
      </c>
      <c r="B671" s="401">
        <v>114.3</v>
      </c>
      <c r="C671" s="424">
        <v>6.88</v>
      </c>
      <c r="D671" s="394" t="s">
        <v>822</v>
      </c>
      <c r="E671" s="421">
        <v>43083</v>
      </c>
      <c r="F671" s="395" t="s">
        <v>847</v>
      </c>
      <c r="G671" s="396">
        <v>4280</v>
      </c>
      <c r="H671" s="397">
        <v>13023</v>
      </c>
      <c r="I671" s="397">
        <v>2417301</v>
      </c>
      <c r="J671" s="397"/>
      <c r="K671" s="397">
        <v>45</v>
      </c>
      <c r="L671" s="398">
        <v>4.3600000000000003</v>
      </c>
      <c r="M671" s="396">
        <v>638</v>
      </c>
      <c r="N671" s="399">
        <v>98.5</v>
      </c>
      <c r="O671" s="400">
        <v>113.2</v>
      </c>
      <c r="P671" s="400"/>
      <c r="Q671" s="400"/>
      <c r="R671" s="400"/>
      <c r="S671" s="400"/>
      <c r="T671" s="400"/>
      <c r="U671" s="400"/>
      <c r="V671" s="400"/>
      <c r="W671" s="400"/>
      <c r="X671" s="426">
        <v>870</v>
      </c>
      <c r="Y671" s="427">
        <v>750</v>
      </c>
      <c r="Z671" s="427">
        <v>910</v>
      </c>
      <c r="AA671" s="427">
        <v>53</v>
      </c>
      <c r="AB671" s="428">
        <v>0.33</v>
      </c>
      <c r="AC671" s="427">
        <v>1200</v>
      </c>
      <c r="AD671" s="402">
        <v>610</v>
      </c>
      <c r="AE671" s="402">
        <v>510</v>
      </c>
      <c r="AF671" s="402">
        <v>610</v>
      </c>
      <c r="AG671" s="402">
        <v>610</v>
      </c>
      <c r="AH671" s="402">
        <v>53</v>
      </c>
      <c r="AI671" s="400"/>
      <c r="AJ671" s="400"/>
      <c r="AK671" s="400"/>
      <c r="AL671" s="400"/>
      <c r="AM671" s="400"/>
      <c r="AN671" s="400"/>
      <c r="AO671" s="400"/>
      <c r="AP671" s="400"/>
    </row>
    <row r="672" spans="1:42" ht="15">
      <c r="A672" s="394" t="s">
        <v>821</v>
      </c>
      <c r="B672" s="401">
        <v>114.3</v>
      </c>
      <c r="C672" s="424">
        <v>6.88</v>
      </c>
      <c r="D672" s="394" t="s">
        <v>822</v>
      </c>
      <c r="E672" s="421">
        <v>43083</v>
      </c>
      <c r="F672" s="395" t="s">
        <v>847</v>
      </c>
      <c r="G672" s="396">
        <v>4281</v>
      </c>
      <c r="H672" s="397">
        <v>13022</v>
      </c>
      <c r="I672" s="397">
        <v>2417301</v>
      </c>
      <c r="J672" s="397"/>
      <c r="K672" s="397">
        <v>45</v>
      </c>
      <c r="L672" s="396">
        <v>4.3499999999999996</v>
      </c>
      <c r="M672" s="396">
        <v>17</v>
      </c>
      <c r="N672" s="399">
        <v>97.2</v>
      </c>
      <c r="O672" s="400">
        <v>111</v>
      </c>
      <c r="P672" s="400"/>
      <c r="Q672" s="400"/>
      <c r="R672" s="400"/>
      <c r="S672" s="400"/>
      <c r="T672" s="400"/>
      <c r="U672" s="400"/>
      <c r="V672" s="400"/>
      <c r="W672" s="400"/>
      <c r="X672" s="426">
        <v>870</v>
      </c>
      <c r="Y672" s="427">
        <v>750</v>
      </c>
      <c r="Z672" s="427">
        <v>910</v>
      </c>
      <c r="AA672" s="427">
        <v>53</v>
      </c>
      <c r="AB672" s="428">
        <v>0.33</v>
      </c>
      <c r="AC672" s="427">
        <v>1200</v>
      </c>
      <c r="AD672" s="402">
        <v>610</v>
      </c>
      <c r="AE672" s="402">
        <v>510</v>
      </c>
      <c r="AF672" s="402">
        <v>610</v>
      </c>
      <c r="AG672" s="402">
        <v>610</v>
      </c>
      <c r="AH672" s="402">
        <v>53</v>
      </c>
      <c r="AI672" s="400"/>
      <c r="AJ672" s="400"/>
      <c r="AK672" s="400"/>
      <c r="AL672" s="400"/>
      <c r="AM672" s="400"/>
      <c r="AN672" s="400"/>
      <c r="AO672" s="400"/>
      <c r="AP672" s="400"/>
    </row>
    <row r="673" spans="1:42" ht="15">
      <c r="A673" s="394" t="s">
        <v>821</v>
      </c>
      <c r="B673" s="401">
        <v>114.3</v>
      </c>
      <c r="C673" s="424">
        <v>6.88</v>
      </c>
      <c r="D673" s="394" t="s">
        <v>822</v>
      </c>
      <c r="E673" s="421">
        <v>43083</v>
      </c>
      <c r="F673" s="395" t="s">
        <v>847</v>
      </c>
      <c r="G673" s="396">
        <v>4282</v>
      </c>
      <c r="H673" s="397">
        <v>13022</v>
      </c>
      <c r="I673" s="397">
        <v>2417301</v>
      </c>
      <c r="J673" s="397"/>
      <c r="K673" s="397">
        <v>45</v>
      </c>
      <c r="L673" s="396">
        <v>4.3499999999999996</v>
      </c>
      <c r="M673" s="396">
        <v>402</v>
      </c>
      <c r="N673" s="399">
        <v>98.1</v>
      </c>
      <c r="O673" s="400">
        <v>112.6</v>
      </c>
      <c r="P673" s="400"/>
      <c r="Q673" s="400"/>
      <c r="R673" s="400"/>
      <c r="S673" s="400"/>
      <c r="T673" s="400"/>
      <c r="U673" s="400"/>
      <c r="V673" s="400"/>
      <c r="W673" s="400"/>
      <c r="X673" s="426">
        <v>870</v>
      </c>
      <c r="Y673" s="427">
        <v>750</v>
      </c>
      <c r="Z673" s="427">
        <v>910</v>
      </c>
      <c r="AA673" s="427">
        <v>53</v>
      </c>
      <c r="AB673" s="428">
        <v>0.33</v>
      </c>
      <c r="AC673" s="427">
        <v>1200</v>
      </c>
      <c r="AD673" s="402">
        <v>610</v>
      </c>
      <c r="AE673" s="402">
        <v>510</v>
      </c>
      <c r="AF673" s="402">
        <v>610</v>
      </c>
      <c r="AG673" s="402">
        <v>610</v>
      </c>
      <c r="AH673" s="402">
        <v>53</v>
      </c>
      <c r="AI673" s="400"/>
      <c r="AJ673" s="400"/>
      <c r="AK673" s="400"/>
      <c r="AL673" s="400"/>
      <c r="AM673" s="400"/>
      <c r="AN673" s="400"/>
      <c r="AO673" s="400"/>
      <c r="AP673" s="400"/>
    </row>
    <row r="674" spans="1:42" ht="15">
      <c r="A674" s="394" t="s">
        <v>821</v>
      </c>
      <c r="B674" s="401">
        <v>114.3</v>
      </c>
      <c r="C674" s="424">
        <v>6.88</v>
      </c>
      <c r="D674" s="394" t="s">
        <v>822</v>
      </c>
      <c r="E674" s="421">
        <v>43083</v>
      </c>
      <c r="F674" s="395" t="s">
        <v>847</v>
      </c>
      <c r="G674" s="396">
        <v>4283</v>
      </c>
      <c r="H674" s="397">
        <v>13025</v>
      </c>
      <c r="I674" s="397">
        <v>2417301</v>
      </c>
      <c r="J674" s="397"/>
      <c r="K674" s="397">
        <v>42</v>
      </c>
      <c r="L674" s="396">
        <v>5.71</v>
      </c>
      <c r="M674" s="396">
        <v>287</v>
      </c>
      <c r="N674" s="399">
        <v>98.5</v>
      </c>
      <c r="O674" s="400">
        <v>112.4</v>
      </c>
      <c r="P674" s="400"/>
      <c r="Q674" s="400"/>
      <c r="R674" s="400"/>
      <c r="S674" s="400"/>
      <c r="T674" s="400"/>
      <c r="U674" s="400"/>
      <c r="V674" s="400"/>
      <c r="W674" s="400"/>
      <c r="X674" s="426">
        <v>870</v>
      </c>
      <c r="Y674" s="427">
        <v>750</v>
      </c>
      <c r="Z674" s="427">
        <v>910</v>
      </c>
      <c r="AA674" s="427">
        <v>53</v>
      </c>
      <c r="AB674" s="428">
        <v>0.33</v>
      </c>
      <c r="AC674" s="427">
        <v>1200</v>
      </c>
      <c r="AD674" s="402">
        <v>610</v>
      </c>
      <c r="AE674" s="402">
        <v>510</v>
      </c>
      <c r="AF674" s="402">
        <v>610</v>
      </c>
      <c r="AG674" s="402">
        <v>610</v>
      </c>
      <c r="AH674" s="402">
        <v>53</v>
      </c>
      <c r="AI674" s="400"/>
      <c r="AJ674" s="400"/>
      <c r="AK674" s="400"/>
      <c r="AL674" s="400"/>
      <c r="AM674" s="400"/>
      <c r="AN674" s="400"/>
      <c r="AO674" s="400"/>
      <c r="AP674" s="400"/>
    </row>
    <row r="675" spans="1:42" ht="15">
      <c r="A675" s="394" t="s">
        <v>821</v>
      </c>
      <c r="B675" s="401">
        <v>114.3</v>
      </c>
      <c r="C675" s="424">
        <v>6.88</v>
      </c>
      <c r="D675" s="394" t="s">
        <v>822</v>
      </c>
      <c r="E675" s="421">
        <v>43083</v>
      </c>
      <c r="F675" s="395" t="s">
        <v>847</v>
      </c>
      <c r="G675" s="396">
        <v>4284</v>
      </c>
      <c r="H675" s="397">
        <v>12936</v>
      </c>
      <c r="I675" s="397">
        <v>2417301</v>
      </c>
      <c r="J675" s="397"/>
      <c r="K675" s="397">
        <v>45</v>
      </c>
      <c r="L675" s="398">
        <v>7.1</v>
      </c>
      <c r="M675" s="396">
        <v>3</v>
      </c>
      <c r="N675" s="399">
        <v>100.8</v>
      </c>
      <c r="O675" s="400">
        <v>113.8</v>
      </c>
      <c r="P675" s="400"/>
      <c r="Q675" s="400"/>
      <c r="R675" s="400"/>
      <c r="S675" s="400"/>
      <c r="T675" s="400"/>
      <c r="U675" s="400"/>
      <c r="V675" s="400"/>
      <c r="W675" s="400"/>
      <c r="X675" s="426">
        <v>870</v>
      </c>
      <c r="Y675" s="427">
        <v>750</v>
      </c>
      <c r="Z675" s="427">
        <v>910</v>
      </c>
      <c r="AA675" s="427">
        <v>53</v>
      </c>
      <c r="AB675" s="428">
        <v>0.33</v>
      </c>
      <c r="AC675" s="427">
        <v>1200</v>
      </c>
      <c r="AD675" s="402">
        <v>615</v>
      </c>
      <c r="AE675" s="402">
        <v>515</v>
      </c>
      <c r="AF675" s="402">
        <v>615</v>
      </c>
      <c r="AG675" s="402">
        <v>615</v>
      </c>
      <c r="AH675" s="402">
        <v>53</v>
      </c>
      <c r="AI675" s="400"/>
      <c r="AJ675" s="400"/>
      <c r="AK675" s="400"/>
      <c r="AL675" s="400"/>
      <c r="AM675" s="400"/>
      <c r="AN675" s="400"/>
      <c r="AO675" s="400"/>
      <c r="AP675" s="400"/>
    </row>
    <row r="676" spans="1:42" ht="15">
      <c r="A676" s="394" t="s">
        <v>821</v>
      </c>
      <c r="B676" s="401">
        <v>114.3</v>
      </c>
      <c r="C676" s="424">
        <v>6.88</v>
      </c>
      <c r="D676" s="394" t="s">
        <v>822</v>
      </c>
      <c r="E676" s="421">
        <v>43083</v>
      </c>
      <c r="F676" s="395" t="s">
        <v>847</v>
      </c>
      <c r="G676" s="396">
        <v>4285</v>
      </c>
      <c r="H676" s="397">
        <v>12934</v>
      </c>
      <c r="I676" s="397">
        <v>2297503</v>
      </c>
      <c r="J676" s="397"/>
      <c r="K676" s="397">
        <v>43</v>
      </c>
      <c r="L676" s="396">
        <v>5.38</v>
      </c>
      <c r="M676" s="396">
        <v>21</v>
      </c>
      <c r="N676" s="399">
        <v>101</v>
      </c>
      <c r="O676" s="400">
        <v>113.4</v>
      </c>
      <c r="P676" s="400"/>
      <c r="Q676" s="400"/>
      <c r="R676" s="400"/>
      <c r="S676" s="400"/>
      <c r="T676" s="400"/>
      <c r="U676" s="400"/>
      <c r="V676" s="400"/>
      <c r="W676" s="400"/>
      <c r="X676" s="426">
        <v>870</v>
      </c>
      <c r="Y676" s="427">
        <v>750</v>
      </c>
      <c r="Z676" s="427">
        <v>910</v>
      </c>
      <c r="AA676" s="427">
        <v>53</v>
      </c>
      <c r="AB676" s="428">
        <v>0.33</v>
      </c>
      <c r="AC676" s="427">
        <v>1200</v>
      </c>
      <c r="AD676" s="402">
        <v>610</v>
      </c>
      <c r="AE676" s="402">
        <v>510</v>
      </c>
      <c r="AF676" s="402">
        <v>610</v>
      </c>
      <c r="AG676" s="402">
        <v>610</v>
      </c>
      <c r="AH676" s="402">
        <v>53</v>
      </c>
      <c r="AI676" s="400"/>
      <c r="AJ676" s="400"/>
      <c r="AK676" s="400"/>
      <c r="AL676" s="400"/>
      <c r="AM676" s="400"/>
      <c r="AN676" s="400"/>
      <c r="AO676" s="400"/>
      <c r="AP676" s="400"/>
    </row>
    <row r="677" spans="1:42" ht="15.75">
      <c r="A677" s="394" t="s">
        <v>821</v>
      </c>
      <c r="B677" s="401">
        <v>114.3</v>
      </c>
      <c r="C677" s="424">
        <v>6.88</v>
      </c>
      <c r="D677" s="394" t="s">
        <v>822</v>
      </c>
      <c r="E677" s="421">
        <v>43084</v>
      </c>
      <c r="F677" s="395" t="s">
        <v>847</v>
      </c>
      <c r="G677" s="396" t="s">
        <v>461</v>
      </c>
      <c r="H677" s="397">
        <v>12934</v>
      </c>
      <c r="I677" s="397">
        <v>2297503</v>
      </c>
      <c r="J677" s="397"/>
      <c r="K677" s="397">
        <v>43</v>
      </c>
      <c r="L677" s="396">
        <v>5.38</v>
      </c>
      <c r="M677" s="396">
        <v>160</v>
      </c>
      <c r="N677" s="399">
        <v>95.9</v>
      </c>
      <c r="O677" s="400">
        <v>108.9</v>
      </c>
      <c r="P677" s="400"/>
      <c r="Q677" s="400"/>
      <c r="R677" s="400"/>
      <c r="S677" s="400"/>
      <c r="T677" s="400"/>
      <c r="U677" s="400"/>
      <c r="V677" s="400"/>
      <c r="W677" s="400"/>
      <c r="X677" s="426">
        <v>870</v>
      </c>
      <c r="Y677" s="427">
        <v>750</v>
      </c>
      <c r="Z677" s="427">
        <v>910</v>
      </c>
      <c r="AA677" s="427">
        <v>53</v>
      </c>
      <c r="AB677" s="428">
        <v>0.33</v>
      </c>
      <c r="AC677" s="427">
        <v>1200</v>
      </c>
      <c r="AD677" s="402">
        <v>610</v>
      </c>
      <c r="AE677" s="402">
        <v>510</v>
      </c>
      <c r="AF677" s="402">
        <v>610</v>
      </c>
      <c r="AG677" s="402">
        <v>610</v>
      </c>
      <c r="AH677" s="402">
        <v>53</v>
      </c>
      <c r="AI677" s="400"/>
      <c r="AJ677" s="400"/>
      <c r="AK677" s="400"/>
      <c r="AL677" s="400"/>
      <c r="AM677" s="400"/>
      <c r="AN677" s="400"/>
      <c r="AO677" s="400"/>
      <c r="AP677" s="400"/>
    </row>
    <row r="678" spans="1:42" ht="15.75">
      <c r="A678" s="394" t="s">
        <v>821</v>
      </c>
      <c r="B678" s="401">
        <v>114.3</v>
      </c>
      <c r="C678" s="424">
        <v>6.88</v>
      </c>
      <c r="D678" s="394" t="s">
        <v>822</v>
      </c>
      <c r="E678" s="421">
        <v>43084</v>
      </c>
      <c r="F678" s="395" t="s">
        <v>847</v>
      </c>
      <c r="G678" s="396" t="s">
        <v>461</v>
      </c>
      <c r="H678" s="397">
        <v>12934</v>
      </c>
      <c r="I678" s="397">
        <v>2297503</v>
      </c>
      <c r="J678" s="397"/>
      <c r="K678" s="397">
        <v>43</v>
      </c>
      <c r="L678" s="396">
        <v>5.38</v>
      </c>
      <c r="M678" s="396">
        <v>294</v>
      </c>
      <c r="N678" s="399">
        <v>97.9</v>
      </c>
      <c r="O678" s="400">
        <v>111.2</v>
      </c>
      <c r="P678" s="400"/>
      <c r="Q678" s="400"/>
      <c r="R678" s="400"/>
      <c r="S678" s="400"/>
      <c r="T678" s="400"/>
      <c r="U678" s="400"/>
      <c r="V678" s="400"/>
      <c r="W678" s="400"/>
      <c r="X678" s="426">
        <v>870</v>
      </c>
      <c r="Y678" s="427">
        <v>750</v>
      </c>
      <c r="Z678" s="427">
        <v>910</v>
      </c>
      <c r="AA678" s="427">
        <v>53</v>
      </c>
      <c r="AB678" s="428">
        <v>0.33</v>
      </c>
      <c r="AC678" s="427">
        <v>1200</v>
      </c>
      <c r="AD678" s="402">
        <v>610</v>
      </c>
      <c r="AE678" s="402">
        <v>510</v>
      </c>
      <c r="AF678" s="402">
        <v>610</v>
      </c>
      <c r="AG678" s="402">
        <v>610</v>
      </c>
      <c r="AH678" s="402">
        <v>53</v>
      </c>
      <c r="AI678" s="400"/>
      <c r="AJ678" s="400"/>
      <c r="AK678" s="400"/>
      <c r="AL678" s="400"/>
      <c r="AM678" s="400"/>
      <c r="AN678" s="400"/>
      <c r="AO678" s="400"/>
      <c r="AP678" s="400"/>
    </row>
    <row r="679" spans="1:42" ht="15">
      <c r="A679" s="394" t="s">
        <v>821</v>
      </c>
      <c r="B679" s="401">
        <v>114.3</v>
      </c>
      <c r="C679" s="424">
        <v>6.88</v>
      </c>
      <c r="D679" s="394" t="s">
        <v>822</v>
      </c>
      <c r="E679" s="421">
        <v>43084</v>
      </c>
      <c r="F679" s="395" t="s">
        <v>847</v>
      </c>
      <c r="G679" s="396">
        <v>4286</v>
      </c>
      <c r="H679" s="397">
        <v>12934</v>
      </c>
      <c r="I679" s="397">
        <v>2297503</v>
      </c>
      <c r="J679" s="397"/>
      <c r="K679" s="397">
        <v>43</v>
      </c>
      <c r="L679" s="396">
        <v>5.38</v>
      </c>
      <c r="M679" s="396">
        <v>410</v>
      </c>
      <c r="N679" s="399">
        <v>99.4</v>
      </c>
      <c r="O679" s="400">
        <v>112.6</v>
      </c>
      <c r="P679" s="400"/>
      <c r="Q679" s="400"/>
      <c r="R679" s="400"/>
      <c r="S679" s="400"/>
      <c r="T679" s="400"/>
      <c r="U679" s="400"/>
      <c r="V679" s="400"/>
      <c r="W679" s="400"/>
      <c r="X679" s="426">
        <v>870</v>
      </c>
      <c r="Y679" s="427">
        <v>750</v>
      </c>
      <c r="Z679" s="427">
        <v>910</v>
      </c>
      <c r="AA679" s="427">
        <v>53</v>
      </c>
      <c r="AB679" s="428">
        <v>0.33</v>
      </c>
      <c r="AC679" s="427">
        <v>1200</v>
      </c>
      <c r="AD679" s="402">
        <v>610</v>
      </c>
      <c r="AE679" s="402">
        <v>510</v>
      </c>
      <c r="AF679" s="402">
        <v>610</v>
      </c>
      <c r="AG679" s="402">
        <v>610</v>
      </c>
      <c r="AH679" s="402">
        <v>53</v>
      </c>
      <c r="AI679" s="400"/>
      <c r="AJ679" s="400"/>
      <c r="AK679" s="400"/>
      <c r="AL679" s="400"/>
      <c r="AM679" s="400"/>
      <c r="AN679" s="400"/>
      <c r="AO679" s="400"/>
      <c r="AP679" s="400"/>
    </row>
    <row r="680" spans="1:42" ht="15">
      <c r="A680" s="394" t="s">
        <v>821</v>
      </c>
      <c r="B680" s="401">
        <v>114.3</v>
      </c>
      <c r="C680" s="424">
        <v>6.88</v>
      </c>
      <c r="D680" s="394" t="s">
        <v>822</v>
      </c>
      <c r="E680" s="421">
        <v>43084</v>
      </c>
      <c r="F680" s="395" t="s">
        <v>847</v>
      </c>
      <c r="G680" s="396">
        <v>4287</v>
      </c>
      <c r="H680" s="397">
        <v>12932</v>
      </c>
      <c r="I680" s="397">
        <v>2297503</v>
      </c>
      <c r="J680" s="397"/>
      <c r="K680" s="397">
        <v>45</v>
      </c>
      <c r="L680" s="396">
        <v>4.55</v>
      </c>
      <c r="M680" s="396">
        <v>20</v>
      </c>
      <c r="N680" s="399">
        <v>98.3</v>
      </c>
      <c r="O680" s="400">
        <v>110.7</v>
      </c>
      <c r="P680" s="400"/>
      <c r="Q680" s="400"/>
      <c r="R680" s="400"/>
      <c r="S680" s="400"/>
      <c r="T680" s="400"/>
      <c r="U680" s="400"/>
      <c r="V680" s="400"/>
      <c r="W680" s="400"/>
      <c r="X680" s="426">
        <v>870</v>
      </c>
      <c r="Y680" s="427">
        <v>750</v>
      </c>
      <c r="Z680" s="427">
        <v>910</v>
      </c>
      <c r="AA680" s="427">
        <v>53</v>
      </c>
      <c r="AB680" s="428">
        <v>0.33</v>
      </c>
      <c r="AC680" s="427">
        <v>1200</v>
      </c>
      <c r="AD680" s="402">
        <v>610</v>
      </c>
      <c r="AE680" s="402">
        <v>510</v>
      </c>
      <c r="AF680" s="402">
        <v>610</v>
      </c>
      <c r="AG680" s="402">
        <v>610</v>
      </c>
      <c r="AH680" s="402">
        <v>53</v>
      </c>
      <c r="AI680" s="400"/>
      <c r="AJ680" s="400"/>
      <c r="AK680" s="400"/>
      <c r="AL680" s="400"/>
      <c r="AM680" s="400"/>
      <c r="AN680" s="400"/>
      <c r="AO680" s="400"/>
      <c r="AP680" s="400"/>
    </row>
    <row r="681" spans="1:42" ht="15">
      <c r="A681" s="394" t="s">
        <v>821</v>
      </c>
      <c r="B681" s="401">
        <v>114.3</v>
      </c>
      <c r="C681" s="424">
        <v>6.88</v>
      </c>
      <c r="D681" s="394" t="s">
        <v>822</v>
      </c>
      <c r="E681" s="421">
        <v>43084</v>
      </c>
      <c r="F681" s="395" t="s">
        <v>847</v>
      </c>
      <c r="G681" s="396">
        <v>4288</v>
      </c>
      <c r="H681" s="397">
        <v>12932</v>
      </c>
      <c r="I681" s="397">
        <v>2297503</v>
      </c>
      <c r="J681" s="397"/>
      <c r="K681" s="397">
        <v>45</v>
      </c>
      <c r="L681" s="396">
        <v>4.55</v>
      </c>
      <c r="M681" s="396">
        <v>401</v>
      </c>
      <c r="N681" s="399">
        <v>100.7</v>
      </c>
      <c r="O681" s="400">
        <v>112.6</v>
      </c>
      <c r="P681" s="400"/>
      <c r="Q681" s="400"/>
      <c r="R681" s="400"/>
      <c r="S681" s="400"/>
      <c r="T681" s="400"/>
      <c r="U681" s="400"/>
      <c r="V681" s="400"/>
      <c r="W681" s="400"/>
      <c r="X681" s="426">
        <v>870</v>
      </c>
      <c r="Y681" s="427">
        <v>750</v>
      </c>
      <c r="Z681" s="427">
        <v>910</v>
      </c>
      <c r="AA681" s="427">
        <v>53</v>
      </c>
      <c r="AB681" s="428">
        <v>0.33</v>
      </c>
      <c r="AC681" s="427">
        <v>1200</v>
      </c>
      <c r="AD681" s="402">
        <v>610</v>
      </c>
      <c r="AE681" s="402">
        <v>510</v>
      </c>
      <c r="AF681" s="402">
        <v>610</v>
      </c>
      <c r="AG681" s="402">
        <v>610</v>
      </c>
      <c r="AH681" s="402">
        <v>53</v>
      </c>
      <c r="AI681" s="400"/>
      <c r="AJ681" s="400"/>
      <c r="AK681" s="400"/>
      <c r="AL681" s="400"/>
      <c r="AM681" s="400"/>
      <c r="AN681" s="400"/>
      <c r="AO681" s="400"/>
      <c r="AP681" s="400"/>
    </row>
    <row r="682" spans="1:42" ht="15">
      <c r="A682" s="394" t="s">
        <v>821</v>
      </c>
      <c r="B682" s="401">
        <v>114.3</v>
      </c>
      <c r="C682" s="424">
        <v>6.88</v>
      </c>
      <c r="D682" s="394" t="s">
        <v>822</v>
      </c>
      <c r="E682" s="421">
        <v>43085</v>
      </c>
      <c r="F682" s="395" t="s">
        <v>847</v>
      </c>
      <c r="G682" s="396">
        <v>4289</v>
      </c>
      <c r="H682" s="397">
        <v>12935</v>
      </c>
      <c r="I682" s="397">
        <v>2297503</v>
      </c>
      <c r="J682" s="397"/>
      <c r="K682" s="397">
        <v>44</v>
      </c>
      <c r="L682" s="396">
        <v>6.06</v>
      </c>
      <c r="M682" s="396">
        <v>5</v>
      </c>
      <c r="N682" s="399">
        <v>102.2</v>
      </c>
      <c r="O682" s="400">
        <v>113.9</v>
      </c>
      <c r="P682" s="400"/>
      <c r="Q682" s="400"/>
      <c r="R682" s="400"/>
      <c r="S682" s="400"/>
      <c r="T682" s="400"/>
      <c r="U682" s="400"/>
      <c r="V682" s="400"/>
      <c r="W682" s="400"/>
      <c r="X682" s="426">
        <v>870</v>
      </c>
      <c r="Y682" s="427">
        <v>750</v>
      </c>
      <c r="Z682" s="427">
        <v>910</v>
      </c>
      <c r="AA682" s="427">
        <v>53</v>
      </c>
      <c r="AB682" s="428">
        <v>0.33</v>
      </c>
      <c r="AC682" s="427">
        <v>1200</v>
      </c>
      <c r="AD682" s="402">
        <v>610</v>
      </c>
      <c r="AE682" s="402">
        <v>510</v>
      </c>
      <c r="AF682" s="402">
        <v>610</v>
      </c>
      <c r="AG682" s="402">
        <v>610</v>
      </c>
      <c r="AH682" s="402">
        <v>53</v>
      </c>
      <c r="AI682" s="400"/>
      <c r="AJ682" s="400"/>
      <c r="AK682" s="400"/>
      <c r="AL682" s="400"/>
      <c r="AM682" s="400"/>
      <c r="AN682" s="400"/>
      <c r="AO682" s="400"/>
      <c r="AP682" s="400"/>
    </row>
    <row r="683" spans="1:42" ht="15">
      <c r="A683" s="394" t="s">
        <v>821</v>
      </c>
      <c r="B683" s="401">
        <v>114.3</v>
      </c>
      <c r="C683" s="424">
        <v>6.88</v>
      </c>
      <c r="D683" s="394" t="s">
        <v>822</v>
      </c>
      <c r="E683" s="421">
        <v>43085</v>
      </c>
      <c r="F683" s="395" t="s">
        <v>847</v>
      </c>
      <c r="G683" s="396">
        <v>4290</v>
      </c>
      <c r="H683" s="397">
        <v>12935</v>
      </c>
      <c r="I683" s="397">
        <v>2297503</v>
      </c>
      <c r="J683" s="397"/>
      <c r="K683" s="397">
        <v>44</v>
      </c>
      <c r="L683" s="396">
        <v>6.06</v>
      </c>
      <c r="M683" s="396">
        <v>401</v>
      </c>
      <c r="N683" s="399">
        <v>98.9</v>
      </c>
      <c r="O683" s="400">
        <v>113.1</v>
      </c>
      <c r="P683" s="400"/>
      <c r="Q683" s="400"/>
      <c r="R683" s="400"/>
      <c r="S683" s="400"/>
      <c r="T683" s="400"/>
      <c r="U683" s="400"/>
      <c r="V683" s="400"/>
      <c r="W683" s="400"/>
      <c r="X683" s="426">
        <v>870</v>
      </c>
      <c r="Y683" s="427">
        <v>750</v>
      </c>
      <c r="Z683" s="427">
        <v>910</v>
      </c>
      <c r="AA683" s="427">
        <v>53</v>
      </c>
      <c r="AB683" s="428">
        <v>0.33</v>
      </c>
      <c r="AC683" s="427">
        <v>1200</v>
      </c>
      <c r="AD683" s="402">
        <v>610</v>
      </c>
      <c r="AE683" s="402">
        <v>510</v>
      </c>
      <c r="AF683" s="402">
        <v>610</v>
      </c>
      <c r="AG683" s="402">
        <v>610</v>
      </c>
      <c r="AH683" s="402">
        <v>53</v>
      </c>
      <c r="AI683" s="400"/>
      <c r="AJ683" s="400"/>
      <c r="AK683" s="400"/>
      <c r="AL683" s="400"/>
      <c r="AM683" s="400"/>
      <c r="AN683" s="400"/>
      <c r="AO683" s="400"/>
      <c r="AP683" s="400"/>
    </row>
    <row r="684" spans="1:42" ht="15">
      <c r="A684" s="394" t="s">
        <v>821</v>
      </c>
      <c r="B684" s="401">
        <v>114.3</v>
      </c>
      <c r="C684" s="424">
        <v>6.88</v>
      </c>
      <c r="D684" s="394" t="s">
        <v>822</v>
      </c>
      <c r="E684" s="421">
        <v>43085</v>
      </c>
      <c r="F684" s="395" t="s">
        <v>847</v>
      </c>
      <c r="G684" s="396">
        <v>4291</v>
      </c>
      <c r="H684" s="397">
        <v>12933</v>
      </c>
      <c r="I684" s="397">
        <v>2297503</v>
      </c>
      <c r="J684" s="397"/>
      <c r="K684" s="397">
        <v>44</v>
      </c>
      <c r="L684" s="396">
        <v>4.8899999999999997</v>
      </c>
      <c r="M684" s="396">
        <v>1</v>
      </c>
      <c r="N684" s="399">
        <v>99.4</v>
      </c>
      <c r="O684" s="400">
        <v>111.7</v>
      </c>
      <c r="P684" s="400"/>
      <c r="Q684" s="400"/>
      <c r="R684" s="400"/>
      <c r="S684" s="400"/>
      <c r="T684" s="400"/>
      <c r="U684" s="400"/>
      <c r="V684" s="400"/>
      <c r="W684" s="400"/>
      <c r="X684" s="426">
        <v>870</v>
      </c>
      <c r="Y684" s="427">
        <v>750</v>
      </c>
      <c r="Z684" s="427">
        <v>910</v>
      </c>
      <c r="AA684" s="427">
        <v>53</v>
      </c>
      <c r="AB684" s="428">
        <v>0.33</v>
      </c>
      <c r="AC684" s="427">
        <v>1200</v>
      </c>
      <c r="AD684" s="402">
        <v>610</v>
      </c>
      <c r="AE684" s="402">
        <v>510</v>
      </c>
      <c r="AF684" s="402">
        <v>610</v>
      </c>
      <c r="AG684" s="402">
        <v>610</v>
      </c>
      <c r="AH684" s="402">
        <v>53</v>
      </c>
      <c r="AI684" s="400"/>
      <c r="AJ684" s="400"/>
      <c r="AK684" s="400"/>
      <c r="AL684" s="400"/>
      <c r="AM684" s="400"/>
      <c r="AN684" s="400"/>
      <c r="AO684" s="400"/>
      <c r="AP684" s="400"/>
    </row>
    <row r="685" spans="1:42" ht="15">
      <c r="A685" s="394" t="s">
        <v>821</v>
      </c>
      <c r="B685" s="401">
        <v>114.3</v>
      </c>
      <c r="C685" s="424">
        <v>6.88</v>
      </c>
      <c r="D685" s="394" t="s">
        <v>822</v>
      </c>
      <c r="E685" s="421">
        <v>43085</v>
      </c>
      <c r="F685" s="395" t="s">
        <v>847</v>
      </c>
      <c r="G685" s="396">
        <v>4292</v>
      </c>
      <c r="H685" s="397">
        <v>12936</v>
      </c>
      <c r="I685" s="397">
        <v>2417301</v>
      </c>
      <c r="J685" s="397"/>
      <c r="K685" s="397">
        <v>45</v>
      </c>
      <c r="L685" s="396">
        <v>7.1</v>
      </c>
      <c r="M685" s="396">
        <v>76</v>
      </c>
      <c r="N685" s="399">
        <v>100.9</v>
      </c>
      <c r="O685" s="400">
        <v>115.5</v>
      </c>
      <c r="P685" s="400"/>
      <c r="Q685" s="400"/>
      <c r="R685" s="400"/>
      <c r="S685" s="400"/>
      <c r="T685" s="400"/>
      <c r="U685" s="400"/>
      <c r="V685" s="400"/>
      <c r="W685" s="400"/>
      <c r="X685" s="426">
        <v>870</v>
      </c>
      <c r="Y685" s="427">
        <v>750</v>
      </c>
      <c r="Z685" s="427">
        <v>910</v>
      </c>
      <c r="AA685" s="427">
        <v>53</v>
      </c>
      <c r="AB685" s="428">
        <v>0.33</v>
      </c>
      <c r="AC685" s="427">
        <v>1200</v>
      </c>
      <c r="AD685" s="402">
        <v>610</v>
      </c>
      <c r="AE685" s="402">
        <v>510</v>
      </c>
      <c r="AF685" s="402">
        <v>610</v>
      </c>
      <c r="AG685" s="402">
        <v>610</v>
      </c>
      <c r="AH685" s="402">
        <v>53</v>
      </c>
      <c r="AI685" s="400"/>
      <c r="AJ685" s="400"/>
      <c r="AK685" s="400"/>
      <c r="AL685" s="400"/>
      <c r="AM685" s="400"/>
      <c r="AN685" s="400"/>
      <c r="AO685" s="400"/>
      <c r="AP685" s="400"/>
    </row>
    <row r="686" spans="1:42" ht="15">
      <c r="A686" s="394" t="s">
        <v>821</v>
      </c>
      <c r="B686" s="401">
        <v>114.3</v>
      </c>
      <c r="C686" s="424">
        <v>6.88</v>
      </c>
      <c r="D686" s="394" t="s">
        <v>822</v>
      </c>
      <c r="E686" s="421">
        <v>43085</v>
      </c>
      <c r="F686" s="395" t="s">
        <v>847</v>
      </c>
      <c r="G686" s="396">
        <v>4293</v>
      </c>
      <c r="H686" s="397">
        <v>12918</v>
      </c>
      <c r="I686" s="397">
        <v>2297503</v>
      </c>
      <c r="J686" s="397"/>
      <c r="K686" s="397">
        <v>45</v>
      </c>
      <c r="L686" s="398">
        <v>8</v>
      </c>
      <c r="M686" s="396">
        <v>1</v>
      </c>
      <c r="N686" s="399">
        <v>100.8</v>
      </c>
      <c r="O686" s="400">
        <v>114.3</v>
      </c>
      <c r="P686" s="400"/>
      <c r="Q686" s="400"/>
      <c r="R686" s="400"/>
      <c r="S686" s="400"/>
      <c r="T686" s="400"/>
      <c r="U686" s="400"/>
      <c r="V686" s="400"/>
      <c r="W686" s="400"/>
      <c r="X686" s="426">
        <v>850</v>
      </c>
      <c r="Y686" s="427">
        <v>750</v>
      </c>
      <c r="Z686" s="427">
        <v>930</v>
      </c>
      <c r="AA686" s="427">
        <v>53</v>
      </c>
      <c r="AB686" s="427">
        <v>0.34</v>
      </c>
      <c r="AC686" s="427">
        <v>1200</v>
      </c>
      <c r="AD686" s="402">
        <v>615</v>
      </c>
      <c r="AE686" s="402">
        <v>500</v>
      </c>
      <c r="AF686" s="402">
        <v>615</v>
      </c>
      <c r="AG686" s="402">
        <v>615</v>
      </c>
      <c r="AH686" s="402">
        <v>53</v>
      </c>
      <c r="AI686" s="400"/>
      <c r="AJ686" s="400"/>
      <c r="AK686" s="400"/>
      <c r="AL686" s="400"/>
      <c r="AM686" s="400"/>
      <c r="AN686" s="400"/>
      <c r="AO686" s="400"/>
      <c r="AP686" s="400"/>
    </row>
    <row r="687" spans="1:42" ht="15">
      <c r="A687" s="394" t="s">
        <v>821</v>
      </c>
      <c r="B687" s="401">
        <v>114.3</v>
      </c>
      <c r="C687" s="424">
        <v>6.88</v>
      </c>
      <c r="D687" s="394" t="s">
        <v>822</v>
      </c>
      <c r="E687" s="421">
        <v>43085</v>
      </c>
      <c r="F687" s="395" t="s">
        <v>847</v>
      </c>
      <c r="G687" s="396">
        <v>4294</v>
      </c>
      <c r="H687" s="397">
        <v>12918</v>
      </c>
      <c r="I687" s="397">
        <v>2297503</v>
      </c>
      <c r="J687" s="397"/>
      <c r="K687" s="397">
        <v>45</v>
      </c>
      <c r="L687" s="398">
        <v>8</v>
      </c>
      <c r="M687" s="396">
        <v>401</v>
      </c>
      <c r="N687" s="399">
        <v>102.5</v>
      </c>
      <c r="O687" s="400">
        <v>113.9</v>
      </c>
      <c r="P687" s="400"/>
      <c r="Q687" s="400"/>
      <c r="R687" s="400"/>
      <c r="S687" s="400"/>
      <c r="T687" s="400"/>
      <c r="U687" s="400"/>
      <c r="V687" s="400"/>
      <c r="W687" s="400"/>
      <c r="X687" s="426">
        <v>850</v>
      </c>
      <c r="Y687" s="427">
        <v>750</v>
      </c>
      <c r="Z687" s="427">
        <v>930</v>
      </c>
      <c r="AA687" s="427">
        <v>53</v>
      </c>
      <c r="AB687" s="427">
        <v>0.34</v>
      </c>
      <c r="AC687" s="427">
        <v>1200</v>
      </c>
      <c r="AD687" s="402">
        <v>615</v>
      </c>
      <c r="AE687" s="402">
        <v>500</v>
      </c>
      <c r="AF687" s="402">
        <v>615</v>
      </c>
      <c r="AG687" s="402">
        <v>615</v>
      </c>
      <c r="AH687" s="402">
        <v>53</v>
      </c>
      <c r="AI687" s="400"/>
      <c r="AJ687" s="400"/>
      <c r="AK687" s="400"/>
      <c r="AL687" s="400"/>
      <c r="AM687" s="400"/>
      <c r="AN687" s="400"/>
      <c r="AO687" s="400"/>
      <c r="AP687" s="400"/>
    </row>
    <row r="688" spans="1:42" ht="15">
      <c r="A688" s="394" t="s">
        <v>821</v>
      </c>
      <c r="B688" s="401">
        <v>114.3</v>
      </c>
      <c r="C688" s="424">
        <v>6.88</v>
      </c>
      <c r="D688" s="394" t="s">
        <v>822</v>
      </c>
      <c r="E688" s="421">
        <v>43085</v>
      </c>
      <c r="F688" s="395" t="s">
        <v>847</v>
      </c>
      <c r="G688" s="396">
        <v>4295</v>
      </c>
      <c r="H688" s="397">
        <v>12907</v>
      </c>
      <c r="I688" s="397">
        <v>2267601</v>
      </c>
      <c r="J688" s="397"/>
      <c r="K688" s="397">
        <v>43</v>
      </c>
      <c r="L688" s="396">
        <v>4.59</v>
      </c>
      <c r="M688" s="396">
        <v>17</v>
      </c>
      <c r="N688" s="399">
        <v>99.6</v>
      </c>
      <c r="O688" s="400">
        <v>110.6</v>
      </c>
      <c r="P688" s="400"/>
      <c r="Q688" s="400"/>
      <c r="R688" s="400"/>
      <c r="S688" s="400"/>
      <c r="T688" s="400"/>
      <c r="U688" s="400"/>
      <c r="V688" s="400"/>
      <c r="W688" s="400"/>
      <c r="X688" s="426">
        <v>850</v>
      </c>
      <c r="Y688" s="427">
        <v>750</v>
      </c>
      <c r="Z688" s="427">
        <v>930</v>
      </c>
      <c r="AA688" s="427">
        <v>53</v>
      </c>
      <c r="AB688" s="427">
        <v>0.34</v>
      </c>
      <c r="AC688" s="427">
        <v>1200</v>
      </c>
      <c r="AD688" s="402">
        <v>610</v>
      </c>
      <c r="AE688" s="402">
        <v>500</v>
      </c>
      <c r="AF688" s="402">
        <v>610</v>
      </c>
      <c r="AG688" s="402">
        <v>610</v>
      </c>
      <c r="AH688" s="402">
        <v>53</v>
      </c>
      <c r="AI688" s="400"/>
      <c r="AJ688" s="400"/>
      <c r="AK688" s="400"/>
      <c r="AL688" s="400"/>
      <c r="AM688" s="400"/>
      <c r="AN688" s="400"/>
      <c r="AO688" s="400"/>
      <c r="AP688" s="400"/>
    </row>
    <row r="689" spans="1:42" ht="15">
      <c r="A689" s="394" t="s">
        <v>821</v>
      </c>
      <c r="B689" s="401">
        <v>114.3</v>
      </c>
      <c r="C689" s="424">
        <v>6.88</v>
      </c>
      <c r="D689" s="394" t="s">
        <v>822</v>
      </c>
      <c r="E689" s="421">
        <v>43085</v>
      </c>
      <c r="F689" s="395" t="s">
        <v>847</v>
      </c>
      <c r="G689" s="396">
        <v>4296</v>
      </c>
      <c r="H689" s="397">
        <v>12934</v>
      </c>
      <c r="I689" s="397">
        <v>2297503</v>
      </c>
      <c r="J689" s="397"/>
      <c r="K689" s="397">
        <v>43</v>
      </c>
      <c r="L689" s="396">
        <v>5.38</v>
      </c>
      <c r="M689" s="396">
        <v>713</v>
      </c>
      <c r="N689" s="399">
        <v>100.2</v>
      </c>
      <c r="O689" s="400">
        <v>110.6</v>
      </c>
      <c r="P689" s="400"/>
      <c r="Q689" s="400"/>
      <c r="R689" s="400"/>
      <c r="S689" s="400"/>
      <c r="T689" s="400"/>
      <c r="U689" s="400"/>
      <c r="V689" s="400"/>
      <c r="W689" s="400"/>
      <c r="X689" s="426">
        <v>850</v>
      </c>
      <c r="Y689" s="427">
        <v>750</v>
      </c>
      <c r="Z689" s="427">
        <v>930</v>
      </c>
      <c r="AA689" s="427">
        <v>53</v>
      </c>
      <c r="AB689" s="427">
        <v>0.34</v>
      </c>
      <c r="AC689" s="427">
        <v>1200</v>
      </c>
      <c r="AD689" s="402">
        <v>610</v>
      </c>
      <c r="AE689" s="402">
        <v>500</v>
      </c>
      <c r="AF689" s="402">
        <v>610</v>
      </c>
      <c r="AG689" s="402">
        <v>610</v>
      </c>
      <c r="AH689" s="402">
        <v>53</v>
      </c>
      <c r="AI689" s="400"/>
      <c r="AJ689" s="400"/>
      <c r="AK689" s="400"/>
      <c r="AL689" s="400"/>
      <c r="AM689" s="400"/>
      <c r="AN689" s="400"/>
      <c r="AO689" s="400"/>
      <c r="AP689" s="400"/>
    </row>
    <row r="690" spans="1:42" ht="15">
      <c r="A690" s="394" t="s">
        <v>821</v>
      </c>
      <c r="B690" s="401">
        <v>114.3</v>
      </c>
      <c r="C690" s="424">
        <v>6.88</v>
      </c>
      <c r="D690" s="394" t="s">
        <v>822</v>
      </c>
      <c r="E690" s="421">
        <v>43085</v>
      </c>
      <c r="F690" s="395" t="s">
        <v>368</v>
      </c>
      <c r="G690" s="396">
        <v>4297</v>
      </c>
      <c r="H690" s="397">
        <v>60132</v>
      </c>
      <c r="I690" s="397">
        <v>2419701</v>
      </c>
      <c r="J690" s="397">
        <v>999</v>
      </c>
      <c r="K690" s="397">
        <v>50</v>
      </c>
      <c r="L690" s="396">
        <v>4.91</v>
      </c>
      <c r="M690" s="396">
        <v>2</v>
      </c>
      <c r="N690" s="399">
        <v>98.9</v>
      </c>
      <c r="O690" s="400">
        <v>111.4</v>
      </c>
      <c r="P690" s="400"/>
      <c r="Q690" s="400"/>
      <c r="R690" s="400"/>
      <c r="S690" s="400"/>
      <c r="T690" s="400"/>
      <c r="U690" s="400"/>
      <c r="V690" s="400"/>
      <c r="W690" s="400"/>
      <c r="X690" s="426">
        <v>850</v>
      </c>
      <c r="Y690" s="427">
        <v>750</v>
      </c>
      <c r="Z690" s="427">
        <v>930</v>
      </c>
      <c r="AA690" s="427">
        <v>53</v>
      </c>
      <c r="AB690" s="427">
        <v>0.34</v>
      </c>
      <c r="AC690" s="427">
        <v>1200</v>
      </c>
      <c r="AD690" s="402">
        <v>640</v>
      </c>
      <c r="AE690" s="402">
        <v>540</v>
      </c>
      <c r="AF690" s="402">
        <v>640</v>
      </c>
      <c r="AG690" s="402">
        <v>640</v>
      </c>
      <c r="AH690" s="402">
        <v>53</v>
      </c>
      <c r="AI690" s="400"/>
      <c r="AJ690" s="400"/>
      <c r="AK690" s="400"/>
      <c r="AL690" s="400"/>
      <c r="AM690" s="400"/>
      <c r="AN690" s="400"/>
      <c r="AO690" s="400"/>
      <c r="AP690" s="400"/>
    </row>
    <row r="691" spans="1:42" ht="15">
      <c r="A691" s="394" t="s">
        <v>821</v>
      </c>
      <c r="B691" s="401">
        <v>114.3</v>
      </c>
      <c r="C691" s="424">
        <v>6.88</v>
      </c>
      <c r="D691" s="394" t="s">
        <v>822</v>
      </c>
      <c r="E691" s="421">
        <v>43085</v>
      </c>
      <c r="F691" s="395" t="s">
        <v>368</v>
      </c>
      <c r="G691" s="396">
        <v>4298</v>
      </c>
      <c r="H691" s="397">
        <v>60134</v>
      </c>
      <c r="I691" s="397">
        <v>2419701</v>
      </c>
      <c r="J691" s="397">
        <v>999</v>
      </c>
      <c r="K691" s="397">
        <v>51</v>
      </c>
      <c r="L691" s="396">
        <v>4.09</v>
      </c>
      <c r="M691" s="396">
        <v>20</v>
      </c>
      <c r="N691" s="399">
        <v>92.9</v>
      </c>
      <c r="O691" s="400">
        <v>108.2</v>
      </c>
      <c r="P691" s="400"/>
      <c r="Q691" s="400"/>
      <c r="R691" s="400"/>
      <c r="S691" s="400"/>
      <c r="T691" s="400"/>
      <c r="U691" s="400"/>
      <c r="V691" s="400"/>
      <c r="W691" s="400"/>
      <c r="X691" s="426">
        <v>850</v>
      </c>
      <c r="Y691" s="427">
        <v>750</v>
      </c>
      <c r="Z691" s="427">
        <v>930</v>
      </c>
      <c r="AA691" s="427">
        <v>53</v>
      </c>
      <c r="AB691" s="427">
        <v>0.34</v>
      </c>
      <c r="AC691" s="427">
        <v>1200</v>
      </c>
      <c r="AD691" s="402">
        <v>640</v>
      </c>
      <c r="AE691" s="402">
        <v>540</v>
      </c>
      <c r="AF691" s="402">
        <v>640</v>
      </c>
      <c r="AG691" s="402">
        <v>640</v>
      </c>
      <c r="AH691" s="402">
        <v>53</v>
      </c>
      <c r="AI691" s="400"/>
      <c r="AJ691" s="400"/>
      <c r="AK691" s="400"/>
      <c r="AL691" s="400"/>
      <c r="AM691" s="400"/>
      <c r="AN691" s="400"/>
      <c r="AO691" s="400"/>
      <c r="AP691" s="400"/>
    </row>
    <row r="692" spans="1:42" ht="15">
      <c r="A692" s="394" t="s">
        <v>821</v>
      </c>
      <c r="B692" s="401">
        <v>114.3</v>
      </c>
      <c r="C692" s="424">
        <v>6.88</v>
      </c>
      <c r="D692" s="394" t="s">
        <v>822</v>
      </c>
      <c r="E692" s="421">
        <v>43085</v>
      </c>
      <c r="F692" s="395" t="s">
        <v>368</v>
      </c>
      <c r="G692" s="396">
        <v>4299</v>
      </c>
      <c r="H692" s="397">
        <v>60128</v>
      </c>
      <c r="I692" s="397">
        <v>2419701</v>
      </c>
      <c r="J692" s="397">
        <v>999</v>
      </c>
      <c r="K692" s="397">
        <v>49</v>
      </c>
      <c r="L692" s="396">
        <v>5.51</v>
      </c>
      <c r="M692" s="396">
        <v>7</v>
      </c>
      <c r="N692" s="399">
        <v>100</v>
      </c>
      <c r="O692" s="400">
        <v>113.3</v>
      </c>
      <c r="P692" s="400"/>
      <c r="Q692" s="400"/>
      <c r="R692" s="400"/>
      <c r="S692" s="400"/>
      <c r="T692" s="400"/>
      <c r="U692" s="400"/>
      <c r="V692" s="400"/>
      <c r="W692" s="400"/>
      <c r="X692" s="426">
        <v>850</v>
      </c>
      <c r="Y692" s="427">
        <v>750</v>
      </c>
      <c r="Z692" s="427">
        <v>930</v>
      </c>
      <c r="AA692" s="427">
        <v>53</v>
      </c>
      <c r="AB692" s="427">
        <v>0.34</v>
      </c>
      <c r="AC692" s="427">
        <v>1200</v>
      </c>
      <c r="AD692" s="402">
        <v>640</v>
      </c>
      <c r="AE692" s="402">
        <v>540</v>
      </c>
      <c r="AF692" s="402">
        <v>640</v>
      </c>
      <c r="AG692" s="402">
        <v>640</v>
      </c>
      <c r="AH692" s="402">
        <v>53</v>
      </c>
      <c r="AI692" s="400"/>
      <c r="AJ692" s="400"/>
      <c r="AK692" s="400"/>
      <c r="AL692" s="400"/>
      <c r="AM692" s="400"/>
      <c r="AN692" s="400"/>
      <c r="AO692" s="400"/>
      <c r="AP692" s="400"/>
    </row>
    <row r="693" spans="1:42" ht="15">
      <c r="A693" s="394" t="s">
        <v>821</v>
      </c>
      <c r="B693" s="401">
        <v>114.3</v>
      </c>
      <c r="C693" s="424">
        <v>6.88</v>
      </c>
      <c r="D693" s="394" t="s">
        <v>822</v>
      </c>
      <c r="E693" s="421">
        <v>43089</v>
      </c>
      <c r="F693" s="395" t="s">
        <v>368</v>
      </c>
      <c r="G693" s="396">
        <v>4647</v>
      </c>
      <c r="H693" s="397">
        <v>52295</v>
      </c>
      <c r="I693" s="397">
        <v>2460602</v>
      </c>
      <c r="J693" s="397"/>
      <c r="K693" s="397">
        <v>49</v>
      </c>
      <c r="L693" s="398">
        <v>5</v>
      </c>
      <c r="M693" s="396">
        <v>5</v>
      </c>
      <c r="N693" s="399">
        <v>100.7</v>
      </c>
      <c r="O693" s="400">
        <v>113.5</v>
      </c>
      <c r="P693" s="400"/>
      <c r="Q693" s="400"/>
      <c r="R693" s="400"/>
      <c r="S693" s="400"/>
      <c r="T693" s="400"/>
      <c r="U693" s="400"/>
      <c r="V693" s="400"/>
      <c r="W693" s="400"/>
      <c r="X693" s="426">
        <v>850</v>
      </c>
      <c r="Y693" s="427">
        <v>750</v>
      </c>
      <c r="Z693" s="427">
        <v>930</v>
      </c>
      <c r="AA693" s="427">
        <v>53</v>
      </c>
      <c r="AB693" s="427">
        <v>0.34</v>
      </c>
      <c r="AC693" s="427">
        <v>1250</v>
      </c>
      <c r="AD693" s="402">
        <v>645</v>
      </c>
      <c r="AE693" s="402">
        <v>540</v>
      </c>
      <c r="AF693" s="402">
        <v>645</v>
      </c>
      <c r="AG693" s="402">
        <v>645</v>
      </c>
      <c r="AH693" s="402">
        <v>53</v>
      </c>
      <c r="AI693" s="400"/>
      <c r="AJ693" s="400"/>
      <c r="AK693" s="400"/>
      <c r="AL693" s="400"/>
      <c r="AM693" s="400"/>
      <c r="AN693" s="400"/>
      <c r="AO693" s="400"/>
      <c r="AP693" s="400"/>
    </row>
    <row r="694" spans="1:42" ht="15">
      <c r="A694" s="394" t="s">
        <v>821</v>
      </c>
      <c r="B694" s="401">
        <v>114.3</v>
      </c>
      <c r="C694" s="424">
        <v>6.88</v>
      </c>
      <c r="D694" s="394" t="s">
        <v>822</v>
      </c>
      <c r="E694" s="421">
        <v>43089</v>
      </c>
      <c r="F694" s="395" t="s">
        <v>368</v>
      </c>
      <c r="G694" s="396">
        <v>4648</v>
      </c>
      <c r="H694" s="397">
        <v>52295</v>
      </c>
      <c r="I694" s="397">
        <v>2460602</v>
      </c>
      <c r="J694" s="397"/>
      <c r="K694" s="397">
        <v>49</v>
      </c>
      <c r="L694" s="398">
        <v>5</v>
      </c>
      <c r="M694" s="396">
        <v>401</v>
      </c>
      <c r="N694" s="399">
        <v>102.4</v>
      </c>
      <c r="O694" s="400">
        <v>114.3</v>
      </c>
      <c r="P694" s="400"/>
      <c r="Q694" s="400"/>
      <c r="R694" s="400"/>
      <c r="S694" s="400"/>
      <c r="T694" s="400"/>
      <c r="U694" s="400"/>
      <c r="V694" s="400"/>
      <c r="W694" s="400"/>
      <c r="X694" s="426">
        <v>850</v>
      </c>
      <c r="Y694" s="427">
        <v>750</v>
      </c>
      <c r="Z694" s="427">
        <v>930</v>
      </c>
      <c r="AA694" s="427">
        <v>53</v>
      </c>
      <c r="AB694" s="427">
        <v>0.34</v>
      </c>
      <c r="AC694" s="427">
        <v>1250</v>
      </c>
      <c r="AD694" s="402">
        <v>645</v>
      </c>
      <c r="AE694" s="402">
        <v>540</v>
      </c>
      <c r="AF694" s="402">
        <v>645</v>
      </c>
      <c r="AG694" s="402">
        <v>645</v>
      </c>
      <c r="AH694" s="402">
        <v>53</v>
      </c>
      <c r="AI694" s="400"/>
      <c r="AJ694" s="400"/>
      <c r="AK694" s="400"/>
      <c r="AL694" s="400"/>
      <c r="AM694" s="400"/>
      <c r="AN694" s="400"/>
      <c r="AO694" s="400"/>
      <c r="AP694" s="400"/>
    </row>
    <row r="695" spans="1:42" ht="15">
      <c r="A695" s="394" t="s">
        <v>821</v>
      </c>
      <c r="B695" s="401">
        <v>114.3</v>
      </c>
      <c r="C695" s="424">
        <v>6.88</v>
      </c>
      <c r="D695" s="394" t="s">
        <v>822</v>
      </c>
      <c r="E695" s="421">
        <v>43089</v>
      </c>
      <c r="F695" s="395" t="s">
        <v>368</v>
      </c>
      <c r="G695" s="396">
        <v>4649</v>
      </c>
      <c r="H695" s="397">
        <v>52163</v>
      </c>
      <c r="I695" s="397">
        <v>2460602</v>
      </c>
      <c r="J695" s="397"/>
      <c r="K695" s="397">
        <v>51</v>
      </c>
      <c r="L695" s="398">
        <v>5.33</v>
      </c>
      <c r="M695" s="396">
        <v>2</v>
      </c>
      <c r="N695" s="399">
        <v>101.2</v>
      </c>
      <c r="O695" s="400">
        <v>114.1</v>
      </c>
      <c r="P695" s="400"/>
      <c r="Q695" s="400"/>
      <c r="R695" s="400"/>
      <c r="S695" s="400"/>
      <c r="T695" s="400"/>
      <c r="U695" s="400"/>
      <c r="V695" s="400"/>
      <c r="W695" s="400"/>
      <c r="X695" s="426">
        <v>850</v>
      </c>
      <c r="Y695" s="427">
        <v>750</v>
      </c>
      <c r="Z695" s="427">
        <v>930</v>
      </c>
      <c r="AA695" s="427">
        <v>53</v>
      </c>
      <c r="AB695" s="427">
        <v>0.34</v>
      </c>
      <c r="AC695" s="427">
        <v>1250</v>
      </c>
      <c r="AD695" s="402">
        <v>645</v>
      </c>
      <c r="AE695" s="402">
        <v>540</v>
      </c>
      <c r="AF695" s="402">
        <v>645</v>
      </c>
      <c r="AG695" s="402">
        <v>645</v>
      </c>
      <c r="AH695" s="402">
        <v>53</v>
      </c>
      <c r="AI695" s="400"/>
      <c r="AJ695" s="400"/>
      <c r="AK695" s="400"/>
      <c r="AL695" s="400"/>
      <c r="AM695" s="400"/>
      <c r="AN695" s="400"/>
      <c r="AO695" s="400"/>
      <c r="AP695" s="400"/>
    </row>
    <row r="696" spans="1:42" ht="15">
      <c r="A696" s="394" t="s">
        <v>821</v>
      </c>
      <c r="B696" s="401">
        <v>114.3</v>
      </c>
      <c r="C696" s="424">
        <v>6.88</v>
      </c>
      <c r="D696" s="394" t="s">
        <v>822</v>
      </c>
      <c r="E696" s="421">
        <v>43089</v>
      </c>
      <c r="F696" s="395" t="s">
        <v>368</v>
      </c>
      <c r="G696" s="396">
        <v>4650</v>
      </c>
      <c r="H696" s="397">
        <v>52154</v>
      </c>
      <c r="I696" s="397">
        <v>2460602</v>
      </c>
      <c r="J696" s="397"/>
      <c r="K696" s="397">
        <v>50</v>
      </c>
      <c r="L696" s="396">
        <v>4.3099999999999996</v>
      </c>
      <c r="M696" s="396">
        <v>2</v>
      </c>
      <c r="N696" s="399">
        <v>95.6</v>
      </c>
      <c r="O696" s="400">
        <v>110.9</v>
      </c>
      <c r="P696" s="400"/>
      <c r="Q696" s="400"/>
      <c r="R696" s="400"/>
      <c r="S696" s="400"/>
      <c r="T696" s="400"/>
      <c r="U696" s="400"/>
      <c r="V696" s="400"/>
      <c r="W696" s="400"/>
      <c r="X696" s="426">
        <v>850</v>
      </c>
      <c r="Y696" s="427">
        <v>750</v>
      </c>
      <c r="Z696" s="427">
        <v>930</v>
      </c>
      <c r="AA696" s="427">
        <v>53</v>
      </c>
      <c r="AB696" s="427">
        <v>0.34</v>
      </c>
      <c r="AC696" s="427">
        <v>1250</v>
      </c>
      <c r="AD696" s="402">
        <v>645</v>
      </c>
      <c r="AE696" s="402">
        <v>540</v>
      </c>
      <c r="AF696" s="402">
        <v>645</v>
      </c>
      <c r="AG696" s="402">
        <v>645</v>
      </c>
      <c r="AH696" s="402">
        <v>53</v>
      </c>
      <c r="AI696" s="400"/>
      <c r="AJ696" s="400"/>
      <c r="AK696" s="400"/>
      <c r="AL696" s="400"/>
      <c r="AM696" s="400"/>
      <c r="AN696" s="400"/>
      <c r="AO696" s="400"/>
      <c r="AP696" s="400"/>
    </row>
    <row r="697" spans="1:42" ht="15">
      <c r="A697" s="394" t="s">
        <v>821</v>
      </c>
      <c r="B697" s="401">
        <v>114.3</v>
      </c>
      <c r="C697" s="424">
        <v>6.88</v>
      </c>
      <c r="D697" s="394" t="s">
        <v>822</v>
      </c>
      <c r="E697" s="421">
        <v>43089</v>
      </c>
      <c r="F697" s="395" t="s">
        <v>368</v>
      </c>
      <c r="G697" s="396">
        <v>4651</v>
      </c>
      <c r="H697" s="397">
        <v>52157</v>
      </c>
      <c r="I697" s="397">
        <v>2460602</v>
      </c>
      <c r="J697" s="397"/>
      <c r="K697" s="397">
        <v>51</v>
      </c>
      <c r="L697" s="396">
        <v>4.71</v>
      </c>
      <c r="M697" s="396">
        <v>1</v>
      </c>
      <c r="N697" s="399">
        <v>101.7</v>
      </c>
      <c r="O697" s="400">
        <v>114.9</v>
      </c>
      <c r="P697" s="400"/>
      <c r="Q697" s="400"/>
      <c r="R697" s="400"/>
      <c r="S697" s="400"/>
      <c r="T697" s="400"/>
      <c r="U697" s="400"/>
      <c r="V697" s="400"/>
      <c r="W697" s="400"/>
      <c r="X697" s="426">
        <v>850</v>
      </c>
      <c r="Y697" s="427">
        <v>750</v>
      </c>
      <c r="Z697" s="427">
        <v>930</v>
      </c>
      <c r="AA697" s="427">
        <v>53</v>
      </c>
      <c r="AB697" s="427">
        <v>0.34</v>
      </c>
      <c r="AC697" s="427">
        <v>1250</v>
      </c>
      <c r="AD697" s="402">
        <v>645</v>
      </c>
      <c r="AE697" s="402">
        <v>540</v>
      </c>
      <c r="AF697" s="402">
        <v>645</v>
      </c>
      <c r="AG697" s="402">
        <v>645</v>
      </c>
      <c r="AH697" s="402">
        <v>53</v>
      </c>
      <c r="AI697" s="400"/>
      <c r="AJ697" s="400"/>
      <c r="AK697" s="400"/>
      <c r="AL697" s="400"/>
      <c r="AM697" s="400"/>
      <c r="AN697" s="400"/>
      <c r="AO697" s="400"/>
      <c r="AP697" s="400"/>
    </row>
    <row r="698" spans="1:42" ht="15">
      <c r="A698" s="394" t="s">
        <v>821</v>
      </c>
      <c r="B698" s="401">
        <v>114.3</v>
      </c>
      <c r="C698" s="424">
        <v>6.88</v>
      </c>
      <c r="D698" s="394" t="s">
        <v>822</v>
      </c>
      <c r="E698" s="421">
        <v>43089</v>
      </c>
      <c r="F698" s="395" t="s">
        <v>368</v>
      </c>
      <c r="G698" s="396">
        <v>4652</v>
      </c>
      <c r="H698" s="397">
        <v>52162</v>
      </c>
      <c r="I698" s="397">
        <v>2460602</v>
      </c>
      <c r="J698" s="397"/>
      <c r="K698" s="397">
        <v>49</v>
      </c>
      <c r="L698" s="396">
        <v>5.33</v>
      </c>
      <c r="M698" s="396">
        <v>1</v>
      </c>
      <c r="N698" s="399">
        <v>101.2</v>
      </c>
      <c r="O698" s="400">
        <v>113.6</v>
      </c>
      <c r="P698" s="400"/>
      <c r="Q698" s="400"/>
      <c r="R698" s="400"/>
      <c r="S698" s="400"/>
      <c r="T698" s="400"/>
      <c r="U698" s="400"/>
      <c r="V698" s="400"/>
      <c r="W698" s="400"/>
      <c r="X698" s="426">
        <v>850</v>
      </c>
      <c r="Y698" s="427">
        <v>750</v>
      </c>
      <c r="Z698" s="427">
        <v>930</v>
      </c>
      <c r="AA698" s="427">
        <v>53</v>
      </c>
      <c r="AB698" s="427">
        <v>0.34</v>
      </c>
      <c r="AC698" s="427">
        <v>1250</v>
      </c>
      <c r="AD698" s="402">
        <v>645</v>
      </c>
      <c r="AE698" s="402">
        <v>540</v>
      </c>
      <c r="AF698" s="402">
        <v>645</v>
      </c>
      <c r="AG698" s="402">
        <v>645</v>
      </c>
      <c r="AH698" s="402">
        <v>53</v>
      </c>
      <c r="AI698" s="400"/>
      <c r="AJ698" s="400"/>
      <c r="AK698" s="400"/>
      <c r="AL698" s="400"/>
      <c r="AM698" s="400"/>
      <c r="AN698" s="400"/>
      <c r="AO698" s="400"/>
      <c r="AP698" s="400"/>
    </row>
    <row r="699" spans="1:42" ht="15">
      <c r="A699" s="394" t="s">
        <v>821</v>
      </c>
      <c r="B699" s="401">
        <v>114.3</v>
      </c>
      <c r="C699" s="424">
        <v>6.88</v>
      </c>
      <c r="D699" s="394" t="s">
        <v>822</v>
      </c>
      <c r="E699" s="421">
        <v>43089</v>
      </c>
      <c r="F699" s="395" t="s">
        <v>368</v>
      </c>
      <c r="G699" s="396">
        <v>4653</v>
      </c>
      <c r="H699" s="397">
        <v>52151</v>
      </c>
      <c r="I699" s="397">
        <v>2460602</v>
      </c>
      <c r="J699" s="397"/>
      <c r="K699" s="397">
        <v>51</v>
      </c>
      <c r="L699" s="396">
        <v>3.64</v>
      </c>
      <c r="M699" s="396">
        <v>1</v>
      </c>
      <c r="N699" s="399">
        <v>103.4</v>
      </c>
      <c r="O699" s="400">
        <v>116.4</v>
      </c>
      <c r="P699" s="400"/>
      <c r="Q699" s="400"/>
      <c r="R699" s="400"/>
      <c r="S699" s="400"/>
      <c r="T699" s="400"/>
      <c r="U699" s="400"/>
      <c r="V699" s="400"/>
      <c r="W699" s="400"/>
      <c r="X699" s="426">
        <v>850</v>
      </c>
      <c r="Y699" s="427">
        <v>750</v>
      </c>
      <c r="Z699" s="427">
        <v>930</v>
      </c>
      <c r="AA699" s="427">
        <v>53</v>
      </c>
      <c r="AB699" s="427">
        <v>0.34</v>
      </c>
      <c r="AC699" s="427">
        <v>1250</v>
      </c>
      <c r="AD699" s="402">
        <v>645</v>
      </c>
      <c r="AE699" s="402">
        <v>540</v>
      </c>
      <c r="AF699" s="402">
        <v>645</v>
      </c>
      <c r="AG699" s="402">
        <v>645</v>
      </c>
      <c r="AH699" s="402">
        <v>53</v>
      </c>
      <c r="AI699" s="400"/>
      <c r="AJ699" s="400"/>
      <c r="AK699" s="400"/>
      <c r="AL699" s="400"/>
      <c r="AM699" s="400"/>
      <c r="AN699" s="400"/>
      <c r="AO699" s="400"/>
      <c r="AP699" s="400"/>
    </row>
    <row r="700" spans="1:42" ht="15">
      <c r="A700" s="394" t="s">
        <v>821</v>
      </c>
      <c r="B700" s="401">
        <v>114.3</v>
      </c>
      <c r="C700" s="424">
        <v>6.88</v>
      </c>
      <c r="D700" s="394" t="s">
        <v>822</v>
      </c>
      <c r="E700" s="421">
        <v>43089</v>
      </c>
      <c r="F700" s="395" t="s">
        <v>368</v>
      </c>
      <c r="G700" s="396">
        <v>4654</v>
      </c>
      <c r="H700" s="397">
        <v>52296</v>
      </c>
      <c r="I700" s="397">
        <v>2460602</v>
      </c>
      <c r="J700" s="397"/>
      <c r="K700" s="397">
        <v>51</v>
      </c>
      <c r="L700" s="396">
        <v>5.09</v>
      </c>
      <c r="M700" s="396">
        <v>1</v>
      </c>
      <c r="N700" s="399">
        <v>93.4</v>
      </c>
      <c r="O700" s="400">
        <v>107.8</v>
      </c>
      <c r="P700" s="400"/>
      <c r="Q700" s="400"/>
      <c r="R700" s="400"/>
      <c r="S700" s="400"/>
      <c r="T700" s="400"/>
      <c r="U700" s="400"/>
      <c r="V700" s="400"/>
      <c r="W700" s="400"/>
      <c r="X700" s="426">
        <v>850</v>
      </c>
      <c r="Y700" s="427">
        <v>750</v>
      </c>
      <c r="Z700" s="427">
        <v>930</v>
      </c>
      <c r="AA700" s="427">
        <v>53</v>
      </c>
      <c r="AB700" s="427">
        <v>0.34</v>
      </c>
      <c r="AC700" s="427">
        <v>1250</v>
      </c>
      <c r="AD700" s="402">
        <v>645</v>
      </c>
      <c r="AE700" s="402">
        <v>540</v>
      </c>
      <c r="AF700" s="402">
        <v>645</v>
      </c>
      <c r="AG700" s="402">
        <v>645</v>
      </c>
      <c r="AH700" s="402">
        <v>53</v>
      </c>
      <c r="AI700" s="400"/>
      <c r="AJ700" s="400"/>
      <c r="AK700" s="400"/>
      <c r="AL700" s="400"/>
      <c r="AM700" s="400"/>
      <c r="AN700" s="400"/>
      <c r="AO700" s="400"/>
      <c r="AP700" s="400"/>
    </row>
    <row r="701" spans="1:42" ht="15">
      <c r="A701" s="394" t="s">
        <v>821</v>
      </c>
      <c r="B701" s="401">
        <v>114.3</v>
      </c>
      <c r="C701" s="424">
        <v>6.88</v>
      </c>
      <c r="D701" s="394" t="s">
        <v>822</v>
      </c>
      <c r="E701" s="421">
        <v>43089</v>
      </c>
      <c r="F701" s="395" t="s">
        <v>368</v>
      </c>
      <c r="G701" s="396">
        <v>4655</v>
      </c>
      <c r="H701" s="397">
        <v>52159</v>
      </c>
      <c r="I701" s="397">
        <v>2460602</v>
      </c>
      <c r="J701" s="397"/>
      <c r="K701" s="397">
        <v>52</v>
      </c>
      <c r="L701" s="396">
        <v>4.8499999999999996</v>
      </c>
      <c r="M701" s="396">
        <v>11</v>
      </c>
      <c r="N701" s="399">
        <v>96.2</v>
      </c>
      <c r="O701" s="400">
        <v>111.9</v>
      </c>
      <c r="P701" s="400"/>
      <c r="Q701" s="400"/>
      <c r="R701" s="400"/>
      <c r="S701" s="400"/>
      <c r="T701" s="400"/>
      <c r="U701" s="400"/>
      <c r="V701" s="400"/>
      <c r="W701" s="400"/>
      <c r="X701" s="426">
        <v>850</v>
      </c>
      <c r="Y701" s="427">
        <v>750</v>
      </c>
      <c r="Z701" s="427">
        <v>930</v>
      </c>
      <c r="AA701" s="427">
        <v>53</v>
      </c>
      <c r="AB701" s="427">
        <v>0.34</v>
      </c>
      <c r="AC701" s="427">
        <v>1250</v>
      </c>
      <c r="AD701" s="402">
        <v>645</v>
      </c>
      <c r="AE701" s="402">
        <v>540</v>
      </c>
      <c r="AF701" s="402">
        <v>645</v>
      </c>
      <c r="AG701" s="402">
        <v>645</v>
      </c>
      <c r="AH701" s="402">
        <v>53</v>
      </c>
      <c r="AI701" s="400"/>
      <c r="AJ701" s="400"/>
      <c r="AK701" s="400"/>
      <c r="AL701" s="400"/>
      <c r="AM701" s="400"/>
      <c r="AN701" s="400"/>
      <c r="AO701" s="400"/>
      <c r="AP701" s="400"/>
    </row>
    <row r="702" spans="1:42" ht="15">
      <c r="A702" s="394" t="s">
        <v>821</v>
      </c>
      <c r="B702" s="401">
        <v>114.3</v>
      </c>
      <c r="C702" s="424">
        <v>6.88</v>
      </c>
      <c r="D702" s="394" t="s">
        <v>822</v>
      </c>
      <c r="E702" s="421">
        <v>43089</v>
      </c>
      <c r="F702" s="395" t="s">
        <v>368</v>
      </c>
      <c r="G702" s="396">
        <v>4656</v>
      </c>
      <c r="H702" s="397">
        <v>52158</v>
      </c>
      <c r="I702" s="397">
        <v>2460602</v>
      </c>
      <c r="J702" s="397"/>
      <c r="K702" s="397">
        <v>52</v>
      </c>
      <c r="L702" s="398">
        <v>4.8</v>
      </c>
      <c r="M702" s="396">
        <v>1</v>
      </c>
      <c r="N702" s="399">
        <v>103.1</v>
      </c>
      <c r="O702" s="400">
        <v>115.5</v>
      </c>
      <c r="P702" s="400"/>
      <c r="Q702" s="400"/>
      <c r="R702" s="400"/>
      <c r="S702" s="400"/>
      <c r="T702" s="400"/>
      <c r="U702" s="400"/>
      <c r="V702" s="400"/>
      <c r="W702" s="400"/>
      <c r="X702" s="426">
        <v>850</v>
      </c>
      <c r="Y702" s="427">
        <v>750</v>
      </c>
      <c r="Z702" s="427">
        <v>930</v>
      </c>
      <c r="AA702" s="427">
        <v>53</v>
      </c>
      <c r="AB702" s="427">
        <v>0.34</v>
      </c>
      <c r="AC702" s="427">
        <v>1250</v>
      </c>
      <c r="AD702" s="402">
        <v>645</v>
      </c>
      <c r="AE702" s="402">
        <v>540</v>
      </c>
      <c r="AF702" s="402">
        <v>645</v>
      </c>
      <c r="AG702" s="402">
        <v>645</v>
      </c>
      <c r="AH702" s="402">
        <v>53</v>
      </c>
      <c r="AI702" s="400"/>
      <c r="AJ702" s="400"/>
      <c r="AK702" s="400"/>
      <c r="AL702" s="400"/>
      <c r="AM702" s="400"/>
      <c r="AN702" s="400"/>
      <c r="AO702" s="400"/>
      <c r="AP702" s="400"/>
    </row>
    <row r="703" spans="1:42" ht="15">
      <c r="A703" s="394" t="s">
        <v>821</v>
      </c>
      <c r="B703" s="401">
        <v>114.3</v>
      </c>
      <c r="C703" s="424">
        <v>6.88</v>
      </c>
      <c r="D703" s="394" t="s">
        <v>822</v>
      </c>
      <c r="E703" s="421">
        <v>43090</v>
      </c>
      <c r="F703" s="395" t="s">
        <v>368</v>
      </c>
      <c r="G703" s="396">
        <v>4657</v>
      </c>
      <c r="H703" s="397">
        <v>52172</v>
      </c>
      <c r="I703" s="397">
        <v>2460602</v>
      </c>
      <c r="J703" s="397"/>
      <c r="K703" s="397">
        <v>50</v>
      </c>
      <c r="L703" s="396">
        <v>6.22</v>
      </c>
      <c r="M703" s="396">
        <v>1</v>
      </c>
      <c r="N703" s="399">
        <v>103.8</v>
      </c>
      <c r="O703" s="400">
        <v>116.9</v>
      </c>
      <c r="P703" s="400"/>
      <c r="Q703" s="400"/>
      <c r="R703" s="400"/>
      <c r="S703" s="400"/>
      <c r="T703" s="400"/>
      <c r="U703" s="400"/>
      <c r="V703" s="400"/>
      <c r="W703" s="400"/>
      <c r="X703" s="426">
        <v>850</v>
      </c>
      <c r="Y703" s="427">
        <v>750</v>
      </c>
      <c r="Z703" s="427">
        <v>930</v>
      </c>
      <c r="AA703" s="427">
        <v>53</v>
      </c>
      <c r="AB703" s="427">
        <v>0.34</v>
      </c>
      <c r="AC703" s="427">
        <v>1250</v>
      </c>
      <c r="AD703" s="402">
        <v>645</v>
      </c>
      <c r="AE703" s="402">
        <v>540</v>
      </c>
      <c r="AF703" s="402">
        <v>645</v>
      </c>
      <c r="AG703" s="402">
        <v>645</v>
      </c>
      <c r="AH703" s="402">
        <v>53</v>
      </c>
      <c r="AI703" s="400"/>
      <c r="AJ703" s="400"/>
      <c r="AK703" s="400"/>
      <c r="AL703" s="400"/>
      <c r="AM703" s="400"/>
      <c r="AN703" s="400"/>
      <c r="AO703" s="400"/>
      <c r="AP703" s="400"/>
    </row>
    <row r="704" spans="1:42" ht="15">
      <c r="A704" s="394" t="s">
        <v>821</v>
      </c>
      <c r="B704" s="401">
        <v>114.3</v>
      </c>
      <c r="C704" s="424">
        <v>6.88</v>
      </c>
      <c r="D704" s="394" t="s">
        <v>822</v>
      </c>
      <c r="E704" s="421">
        <v>43090</v>
      </c>
      <c r="F704" s="395" t="s">
        <v>368</v>
      </c>
      <c r="G704" s="396">
        <v>4658</v>
      </c>
      <c r="H704" s="397">
        <v>52169</v>
      </c>
      <c r="I704" s="397">
        <v>2460602</v>
      </c>
      <c r="J704" s="397"/>
      <c r="K704" s="397">
        <v>53</v>
      </c>
      <c r="L704" s="396">
        <v>4.1100000000000003</v>
      </c>
      <c r="M704" s="396">
        <v>1</v>
      </c>
      <c r="N704" s="399">
        <v>99.9</v>
      </c>
      <c r="O704" s="400">
        <v>114.2</v>
      </c>
      <c r="P704" s="400"/>
      <c r="Q704" s="400"/>
      <c r="R704" s="400"/>
      <c r="S704" s="400"/>
      <c r="T704" s="400"/>
      <c r="U704" s="400"/>
      <c r="V704" s="400"/>
      <c r="W704" s="400"/>
      <c r="X704" s="426">
        <v>850</v>
      </c>
      <c r="Y704" s="427">
        <v>750</v>
      </c>
      <c r="Z704" s="427">
        <v>930</v>
      </c>
      <c r="AA704" s="427">
        <v>53</v>
      </c>
      <c r="AB704" s="427">
        <v>0.34</v>
      </c>
      <c r="AC704" s="427">
        <v>1250</v>
      </c>
      <c r="AD704" s="402">
        <v>645</v>
      </c>
      <c r="AE704" s="402">
        <v>540</v>
      </c>
      <c r="AF704" s="402">
        <v>645</v>
      </c>
      <c r="AG704" s="402">
        <v>645</v>
      </c>
      <c r="AH704" s="402">
        <v>53</v>
      </c>
      <c r="AI704" s="400"/>
      <c r="AJ704" s="400"/>
      <c r="AK704" s="400"/>
      <c r="AL704" s="400"/>
      <c r="AM704" s="400"/>
      <c r="AN704" s="400"/>
      <c r="AO704" s="400"/>
      <c r="AP704" s="400"/>
    </row>
    <row r="705" spans="1:42" ht="15">
      <c r="A705" s="394" t="s">
        <v>821</v>
      </c>
      <c r="B705" s="401">
        <v>114.3</v>
      </c>
      <c r="C705" s="424">
        <v>6.88</v>
      </c>
      <c r="D705" s="394" t="s">
        <v>822</v>
      </c>
      <c r="E705" s="421">
        <v>43090</v>
      </c>
      <c r="F705" s="395" t="s">
        <v>368</v>
      </c>
      <c r="G705" s="396">
        <v>4659</v>
      </c>
      <c r="H705" s="397">
        <v>52168</v>
      </c>
      <c r="I705" s="397">
        <v>2460602</v>
      </c>
      <c r="J705" s="397"/>
      <c r="K705" s="397">
        <v>49</v>
      </c>
      <c r="L705" s="396">
        <v>6.14</v>
      </c>
      <c r="M705" s="396">
        <v>1</v>
      </c>
      <c r="N705" s="399">
        <v>98.4</v>
      </c>
      <c r="O705" s="400">
        <v>111.9</v>
      </c>
      <c r="P705" s="400"/>
      <c r="Q705" s="400"/>
      <c r="R705" s="400"/>
      <c r="S705" s="400"/>
      <c r="T705" s="400"/>
      <c r="U705" s="400"/>
      <c r="V705" s="400"/>
      <c r="W705" s="400"/>
      <c r="X705" s="426">
        <v>850</v>
      </c>
      <c r="Y705" s="427">
        <v>750</v>
      </c>
      <c r="Z705" s="427">
        <v>930</v>
      </c>
      <c r="AA705" s="427">
        <v>53</v>
      </c>
      <c r="AB705" s="427">
        <v>0.34</v>
      </c>
      <c r="AC705" s="427">
        <v>1250</v>
      </c>
      <c r="AD705" s="402">
        <v>645</v>
      </c>
      <c r="AE705" s="402">
        <v>540</v>
      </c>
      <c r="AF705" s="402">
        <v>645</v>
      </c>
      <c r="AG705" s="402">
        <v>645</v>
      </c>
      <c r="AH705" s="402">
        <v>53</v>
      </c>
      <c r="AI705" s="400"/>
      <c r="AJ705" s="400"/>
      <c r="AK705" s="400"/>
      <c r="AL705" s="400"/>
      <c r="AM705" s="400"/>
      <c r="AN705" s="400"/>
      <c r="AO705" s="400"/>
      <c r="AP705" s="400"/>
    </row>
    <row r="706" spans="1:42" ht="15">
      <c r="A706" s="394" t="s">
        <v>821</v>
      </c>
      <c r="B706" s="401">
        <v>114.3</v>
      </c>
      <c r="C706" s="424">
        <v>6.88</v>
      </c>
      <c r="D706" s="394" t="s">
        <v>822</v>
      </c>
      <c r="E706" s="421">
        <v>43090</v>
      </c>
      <c r="F706" s="395" t="s">
        <v>368</v>
      </c>
      <c r="G706" s="396">
        <v>4660</v>
      </c>
      <c r="H706" s="397">
        <v>52156</v>
      </c>
      <c r="I706" s="397">
        <v>2460602</v>
      </c>
      <c r="J706" s="397"/>
      <c r="K706" s="397">
        <v>51</v>
      </c>
      <c r="L706" s="396">
        <v>4.4800000000000004</v>
      </c>
      <c r="M706" s="396">
        <v>1</v>
      </c>
      <c r="N706" s="399">
        <v>98</v>
      </c>
      <c r="O706" s="400">
        <v>111.4</v>
      </c>
      <c r="P706" s="400"/>
      <c r="Q706" s="400"/>
      <c r="R706" s="400"/>
      <c r="S706" s="400"/>
      <c r="T706" s="400"/>
      <c r="U706" s="400"/>
      <c r="V706" s="400"/>
      <c r="W706" s="400"/>
      <c r="X706" s="426">
        <v>850</v>
      </c>
      <c r="Y706" s="427">
        <v>750</v>
      </c>
      <c r="Z706" s="427">
        <v>930</v>
      </c>
      <c r="AA706" s="427">
        <v>53</v>
      </c>
      <c r="AB706" s="427">
        <v>0.34</v>
      </c>
      <c r="AC706" s="427">
        <v>1250</v>
      </c>
      <c r="AD706" s="402">
        <v>645</v>
      </c>
      <c r="AE706" s="402">
        <v>540</v>
      </c>
      <c r="AF706" s="402">
        <v>645</v>
      </c>
      <c r="AG706" s="402">
        <v>645</v>
      </c>
      <c r="AH706" s="402">
        <v>53</v>
      </c>
      <c r="AI706" s="400"/>
      <c r="AJ706" s="400"/>
      <c r="AK706" s="400"/>
      <c r="AL706" s="400"/>
      <c r="AM706" s="400"/>
      <c r="AN706" s="400"/>
      <c r="AO706" s="400"/>
      <c r="AP706" s="400"/>
    </row>
    <row r="707" spans="1:42" ht="15">
      <c r="A707" s="394" t="s">
        <v>821</v>
      </c>
      <c r="B707" s="401">
        <v>114.3</v>
      </c>
      <c r="C707" s="424">
        <v>6.88</v>
      </c>
      <c r="D707" s="394" t="s">
        <v>822</v>
      </c>
      <c r="E707" s="421">
        <v>43090</v>
      </c>
      <c r="F707" s="395" t="s">
        <v>368</v>
      </c>
      <c r="G707" s="396">
        <v>4661</v>
      </c>
      <c r="H707" s="397">
        <v>52293</v>
      </c>
      <c r="I707" s="397">
        <v>2460602</v>
      </c>
      <c r="J707" s="397"/>
      <c r="K707" s="397">
        <v>51</v>
      </c>
      <c r="L707" s="396">
        <v>4.62</v>
      </c>
      <c r="M707" s="396">
        <v>1</v>
      </c>
      <c r="N707" s="399">
        <v>97.7</v>
      </c>
      <c r="O707" s="400">
        <v>111</v>
      </c>
      <c r="P707" s="400"/>
      <c r="Q707" s="400"/>
      <c r="R707" s="400"/>
      <c r="S707" s="400"/>
      <c r="T707" s="400"/>
      <c r="U707" s="400"/>
      <c r="V707" s="400"/>
      <c r="W707" s="400"/>
      <c r="X707" s="426">
        <v>850</v>
      </c>
      <c r="Y707" s="427">
        <v>750</v>
      </c>
      <c r="Z707" s="427">
        <v>930</v>
      </c>
      <c r="AA707" s="427">
        <v>53</v>
      </c>
      <c r="AB707" s="427">
        <v>0.34</v>
      </c>
      <c r="AC707" s="427">
        <v>1250</v>
      </c>
      <c r="AD707" s="402">
        <v>645</v>
      </c>
      <c r="AE707" s="402">
        <v>540</v>
      </c>
      <c r="AF707" s="402">
        <v>645</v>
      </c>
      <c r="AG707" s="402">
        <v>645</v>
      </c>
      <c r="AH707" s="402">
        <v>53</v>
      </c>
      <c r="AI707" s="400"/>
      <c r="AJ707" s="400"/>
      <c r="AK707" s="400"/>
      <c r="AL707" s="400"/>
      <c r="AM707" s="400"/>
      <c r="AN707" s="400"/>
      <c r="AO707" s="400"/>
      <c r="AP707" s="400"/>
    </row>
    <row r="708" spans="1:42" ht="15">
      <c r="A708" s="394" t="s">
        <v>821</v>
      </c>
      <c r="B708" s="401">
        <v>114.3</v>
      </c>
      <c r="C708" s="424">
        <v>6.88</v>
      </c>
      <c r="D708" s="394" t="s">
        <v>822</v>
      </c>
      <c r="E708" s="421">
        <v>43090</v>
      </c>
      <c r="F708" s="395" t="s">
        <v>368</v>
      </c>
      <c r="G708" s="396">
        <v>4662</v>
      </c>
      <c r="H708" s="397">
        <v>52294</v>
      </c>
      <c r="I708" s="397">
        <v>2460602</v>
      </c>
      <c r="J708" s="397"/>
      <c r="K708" s="397">
        <v>50</v>
      </c>
      <c r="L708" s="398">
        <v>4.9000000000000004</v>
      </c>
      <c r="M708" s="396">
        <v>13</v>
      </c>
      <c r="N708" s="399">
        <v>95.8</v>
      </c>
      <c r="O708" s="400">
        <v>109.7</v>
      </c>
      <c r="P708" s="400"/>
      <c r="Q708" s="400"/>
      <c r="R708" s="400"/>
      <c r="S708" s="400"/>
      <c r="T708" s="400"/>
      <c r="U708" s="400"/>
      <c r="V708" s="400"/>
      <c r="W708" s="400"/>
      <c r="X708" s="426">
        <v>850</v>
      </c>
      <c r="Y708" s="427">
        <v>750</v>
      </c>
      <c r="Z708" s="427">
        <v>930</v>
      </c>
      <c r="AA708" s="427">
        <v>53</v>
      </c>
      <c r="AB708" s="427">
        <v>0.34</v>
      </c>
      <c r="AC708" s="427">
        <v>1250</v>
      </c>
      <c r="AD708" s="402">
        <v>645</v>
      </c>
      <c r="AE708" s="402">
        <v>540</v>
      </c>
      <c r="AF708" s="402">
        <v>645</v>
      </c>
      <c r="AG708" s="402">
        <v>645</v>
      </c>
      <c r="AH708" s="402">
        <v>53</v>
      </c>
      <c r="AI708" s="400"/>
      <c r="AJ708" s="400"/>
      <c r="AK708" s="400"/>
      <c r="AL708" s="400"/>
      <c r="AM708" s="400"/>
      <c r="AN708" s="400"/>
      <c r="AO708" s="400"/>
      <c r="AP708" s="400"/>
    </row>
    <row r="709" spans="1:42" ht="15">
      <c r="A709" s="394" t="s">
        <v>821</v>
      </c>
      <c r="B709" s="401">
        <v>114.3</v>
      </c>
      <c r="C709" s="424">
        <v>6.88</v>
      </c>
      <c r="D709" s="394" t="s">
        <v>822</v>
      </c>
      <c r="E709" s="421">
        <v>43090</v>
      </c>
      <c r="F709" s="395" t="s">
        <v>368</v>
      </c>
      <c r="G709" s="396">
        <v>4663</v>
      </c>
      <c r="H709" s="397">
        <v>52150</v>
      </c>
      <c r="I709" s="397">
        <v>2460602</v>
      </c>
      <c r="J709" s="397"/>
      <c r="K709" s="397">
        <v>50</v>
      </c>
      <c r="L709" s="398">
        <v>3.6</v>
      </c>
      <c r="M709" s="396">
        <v>2</v>
      </c>
      <c r="N709" s="399">
        <v>99.4</v>
      </c>
      <c r="O709" s="400">
        <v>112.1</v>
      </c>
      <c r="P709" s="400"/>
      <c r="Q709" s="400"/>
      <c r="R709" s="400"/>
      <c r="S709" s="400"/>
      <c r="T709" s="400"/>
      <c r="U709" s="400"/>
      <c r="V709" s="400"/>
      <c r="W709" s="400"/>
      <c r="X709" s="426">
        <v>850</v>
      </c>
      <c r="Y709" s="427">
        <v>750</v>
      </c>
      <c r="Z709" s="427">
        <v>930</v>
      </c>
      <c r="AA709" s="427">
        <v>53</v>
      </c>
      <c r="AB709" s="427">
        <v>0.34</v>
      </c>
      <c r="AC709" s="427">
        <v>1250</v>
      </c>
      <c r="AD709" s="402">
        <v>645</v>
      </c>
      <c r="AE709" s="402">
        <v>540</v>
      </c>
      <c r="AF709" s="402">
        <v>645</v>
      </c>
      <c r="AG709" s="402">
        <v>645</v>
      </c>
      <c r="AH709" s="402">
        <v>53</v>
      </c>
      <c r="AI709" s="400"/>
      <c r="AJ709" s="400"/>
      <c r="AK709" s="400"/>
      <c r="AL709" s="400"/>
      <c r="AM709" s="400"/>
      <c r="AN709" s="400"/>
      <c r="AO709" s="400"/>
      <c r="AP709" s="400"/>
    </row>
    <row r="710" spans="1:42" ht="15">
      <c r="A710" s="394" t="s">
        <v>821</v>
      </c>
      <c r="B710" s="401">
        <v>114.3</v>
      </c>
      <c r="C710" s="424">
        <v>6.88</v>
      </c>
      <c r="D710" s="394" t="s">
        <v>822</v>
      </c>
      <c r="E710" s="421">
        <v>43090</v>
      </c>
      <c r="F710" s="395" t="s">
        <v>368</v>
      </c>
      <c r="G710" s="396">
        <v>4664</v>
      </c>
      <c r="H710" s="397">
        <v>52167</v>
      </c>
      <c r="I710" s="397">
        <v>2460602</v>
      </c>
      <c r="J710" s="397"/>
      <c r="K710" s="397">
        <v>49</v>
      </c>
      <c r="L710" s="398">
        <v>5.56</v>
      </c>
      <c r="M710" s="396">
        <v>1</v>
      </c>
      <c r="N710" s="399">
        <v>98.4</v>
      </c>
      <c r="O710" s="400">
        <v>111.6</v>
      </c>
      <c r="P710" s="400"/>
      <c r="Q710" s="400"/>
      <c r="R710" s="400"/>
      <c r="S710" s="400"/>
      <c r="T710" s="400"/>
      <c r="U710" s="400"/>
      <c r="V710" s="400"/>
      <c r="W710" s="400"/>
      <c r="X710" s="426">
        <v>850</v>
      </c>
      <c r="Y710" s="427">
        <v>750</v>
      </c>
      <c r="Z710" s="427">
        <v>930</v>
      </c>
      <c r="AA710" s="427">
        <v>53</v>
      </c>
      <c r="AB710" s="427">
        <v>0.34</v>
      </c>
      <c r="AC710" s="427">
        <v>1250</v>
      </c>
      <c r="AD710" s="402">
        <v>645</v>
      </c>
      <c r="AE710" s="402">
        <v>540</v>
      </c>
      <c r="AF710" s="402">
        <v>645</v>
      </c>
      <c r="AG710" s="402">
        <v>645</v>
      </c>
      <c r="AH710" s="402">
        <v>53</v>
      </c>
      <c r="AI710" s="400"/>
      <c r="AJ710" s="400"/>
      <c r="AK710" s="400"/>
      <c r="AL710" s="400"/>
      <c r="AM710" s="400"/>
      <c r="AN710" s="400"/>
      <c r="AO710" s="400"/>
      <c r="AP710" s="400"/>
    </row>
    <row r="711" spans="1:42" ht="15">
      <c r="A711" s="394" t="s">
        <v>821</v>
      </c>
      <c r="B711" s="401">
        <v>114.3</v>
      </c>
      <c r="C711" s="424">
        <v>6.88</v>
      </c>
      <c r="D711" s="394" t="s">
        <v>822</v>
      </c>
      <c r="E711" s="421">
        <v>43090</v>
      </c>
      <c r="F711" s="395" t="s">
        <v>368</v>
      </c>
      <c r="G711" s="396">
        <v>4665</v>
      </c>
      <c r="H711" s="397">
        <v>52166</v>
      </c>
      <c r="I711" s="397">
        <v>2460602</v>
      </c>
      <c r="J711" s="397"/>
      <c r="K711" s="397">
        <v>50</v>
      </c>
      <c r="L711" s="398">
        <v>5.49</v>
      </c>
      <c r="M711" s="396">
        <v>2</v>
      </c>
      <c r="N711" s="399">
        <v>96.1</v>
      </c>
      <c r="O711" s="400">
        <v>109</v>
      </c>
      <c r="P711" s="400"/>
      <c r="Q711" s="400"/>
      <c r="R711" s="400"/>
      <c r="S711" s="400"/>
      <c r="T711" s="400"/>
      <c r="U711" s="400"/>
      <c r="V711" s="400"/>
      <c r="W711" s="400"/>
      <c r="X711" s="426">
        <v>850</v>
      </c>
      <c r="Y711" s="427">
        <v>750</v>
      </c>
      <c r="Z711" s="427">
        <v>930</v>
      </c>
      <c r="AA711" s="427">
        <v>53</v>
      </c>
      <c r="AB711" s="427">
        <v>0.34</v>
      </c>
      <c r="AC711" s="427">
        <v>1250</v>
      </c>
      <c r="AD711" s="402">
        <v>645</v>
      </c>
      <c r="AE711" s="402">
        <v>540</v>
      </c>
      <c r="AF711" s="402">
        <v>645</v>
      </c>
      <c r="AG711" s="402">
        <v>645</v>
      </c>
      <c r="AH711" s="402">
        <v>53</v>
      </c>
      <c r="AI711" s="400"/>
      <c r="AJ711" s="400"/>
      <c r="AK711" s="400"/>
      <c r="AL711" s="400"/>
      <c r="AM711" s="400"/>
      <c r="AN711" s="400"/>
      <c r="AO711" s="400"/>
      <c r="AP711" s="400"/>
    </row>
    <row r="712" spans="1:42" ht="15">
      <c r="A712" s="394" t="s">
        <v>821</v>
      </c>
      <c r="B712" s="401">
        <v>114.3</v>
      </c>
      <c r="C712" s="424">
        <v>6.88</v>
      </c>
      <c r="D712" s="394" t="s">
        <v>822</v>
      </c>
      <c r="E712" s="421">
        <v>43090</v>
      </c>
      <c r="F712" s="395" t="s">
        <v>368</v>
      </c>
      <c r="G712" s="396">
        <v>4666</v>
      </c>
      <c r="H712" s="397">
        <v>52298</v>
      </c>
      <c r="I712" s="397">
        <v>2460602</v>
      </c>
      <c r="J712" s="397"/>
      <c r="K712" s="397">
        <v>49</v>
      </c>
      <c r="L712" s="396">
        <v>6.34</v>
      </c>
      <c r="M712" s="396">
        <v>1</v>
      </c>
      <c r="N712" s="399">
        <v>101.7</v>
      </c>
      <c r="O712" s="400">
        <v>112.8</v>
      </c>
      <c r="P712" s="400"/>
      <c r="Q712" s="400"/>
      <c r="R712" s="400"/>
      <c r="S712" s="400"/>
      <c r="T712" s="400"/>
      <c r="U712" s="400"/>
      <c r="V712" s="400"/>
      <c r="W712" s="400"/>
      <c r="X712" s="426">
        <v>850</v>
      </c>
      <c r="Y712" s="427">
        <v>750</v>
      </c>
      <c r="Z712" s="427">
        <v>930</v>
      </c>
      <c r="AA712" s="427">
        <v>53</v>
      </c>
      <c r="AB712" s="427">
        <v>0.34</v>
      </c>
      <c r="AC712" s="427">
        <v>1250</v>
      </c>
      <c r="AD712" s="402">
        <v>645</v>
      </c>
      <c r="AE712" s="402">
        <v>540</v>
      </c>
      <c r="AF712" s="402">
        <v>645</v>
      </c>
      <c r="AG712" s="402">
        <v>645</v>
      </c>
      <c r="AH712" s="402">
        <v>53</v>
      </c>
      <c r="AI712" s="400"/>
      <c r="AJ712" s="400"/>
      <c r="AK712" s="400"/>
      <c r="AL712" s="400"/>
      <c r="AM712" s="400"/>
      <c r="AN712" s="400"/>
      <c r="AO712" s="400"/>
      <c r="AP712" s="400"/>
    </row>
    <row r="713" spans="1:42" ht="15">
      <c r="A713" s="394" t="s">
        <v>821</v>
      </c>
      <c r="B713" s="401">
        <v>114.3</v>
      </c>
      <c r="C713" s="424">
        <v>6.88</v>
      </c>
      <c r="D713" s="394" t="s">
        <v>822</v>
      </c>
      <c r="E713" s="421">
        <v>43090</v>
      </c>
      <c r="F713" s="395" t="s">
        <v>368</v>
      </c>
      <c r="G713" s="396">
        <v>4667</v>
      </c>
      <c r="H713" s="397">
        <v>52165</v>
      </c>
      <c r="I713" s="397">
        <v>2460602</v>
      </c>
      <c r="J713" s="397"/>
      <c r="K713" s="397">
        <v>51</v>
      </c>
      <c r="L713" s="396">
        <v>5.45</v>
      </c>
      <c r="M713" s="396">
        <v>1</v>
      </c>
      <c r="N713" s="399">
        <v>104.2</v>
      </c>
      <c r="O713" s="400">
        <v>114.9</v>
      </c>
      <c r="P713" s="400"/>
      <c r="Q713" s="400"/>
      <c r="R713" s="400"/>
      <c r="S713" s="400"/>
      <c r="T713" s="400"/>
      <c r="U713" s="400"/>
      <c r="V713" s="400"/>
      <c r="W713" s="400"/>
      <c r="X713" s="426">
        <v>850</v>
      </c>
      <c r="Y713" s="427">
        <v>750</v>
      </c>
      <c r="Z713" s="427">
        <v>930</v>
      </c>
      <c r="AA713" s="427">
        <v>53</v>
      </c>
      <c r="AB713" s="427">
        <v>0.34</v>
      </c>
      <c r="AC713" s="427">
        <v>1250</v>
      </c>
      <c r="AD713" s="402">
        <v>645</v>
      </c>
      <c r="AE713" s="402">
        <v>540</v>
      </c>
      <c r="AF713" s="402">
        <v>645</v>
      </c>
      <c r="AG713" s="402">
        <v>645</v>
      </c>
      <c r="AH713" s="402">
        <v>53</v>
      </c>
      <c r="AI713" s="400"/>
      <c r="AJ713" s="400"/>
      <c r="AK713" s="400"/>
      <c r="AL713" s="400"/>
      <c r="AM713" s="400"/>
      <c r="AN713" s="400"/>
      <c r="AO713" s="400"/>
      <c r="AP713" s="400"/>
    </row>
    <row r="714" spans="1:42" ht="15">
      <c r="A714" s="394" t="s">
        <v>821</v>
      </c>
      <c r="B714" s="401">
        <v>114.3</v>
      </c>
      <c r="C714" s="424">
        <v>6.88</v>
      </c>
      <c r="D714" s="394" t="s">
        <v>822</v>
      </c>
      <c r="E714" s="421">
        <v>43090</v>
      </c>
      <c r="F714" s="395" t="s">
        <v>368</v>
      </c>
      <c r="G714" s="396">
        <v>4668</v>
      </c>
      <c r="H714" s="397">
        <v>52290</v>
      </c>
      <c r="I714" s="397">
        <v>2460602</v>
      </c>
      <c r="J714" s="397"/>
      <c r="K714" s="397">
        <v>51</v>
      </c>
      <c r="L714" s="396">
        <v>3.69</v>
      </c>
      <c r="M714" s="396">
        <v>1</v>
      </c>
      <c r="N714" s="399">
        <v>99.1</v>
      </c>
      <c r="O714" s="400">
        <v>112.4</v>
      </c>
      <c r="P714" s="400"/>
      <c r="Q714" s="400"/>
      <c r="R714" s="400"/>
      <c r="S714" s="400"/>
      <c r="T714" s="400"/>
      <c r="U714" s="400"/>
      <c r="V714" s="400"/>
      <c r="W714" s="400"/>
      <c r="X714" s="426">
        <v>850</v>
      </c>
      <c r="Y714" s="427">
        <v>750</v>
      </c>
      <c r="Z714" s="427">
        <v>930</v>
      </c>
      <c r="AA714" s="427">
        <v>53</v>
      </c>
      <c r="AB714" s="427">
        <v>0.34</v>
      </c>
      <c r="AC714" s="427">
        <v>1250</v>
      </c>
      <c r="AD714" s="402">
        <v>645</v>
      </c>
      <c r="AE714" s="402">
        <v>540</v>
      </c>
      <c r="AF714" s="402">
        <v>645</v>
      </c>
      <c r="AG714" s="402">
        <v>645</v>
      </c>
      <c r="AH714" s="402">
        <v>53</v>
      </c>
      <c r="AI714" s="400"/>
      <c r="AJ714" s="400"/>
      <c r="AK714" s="400"/>
      <c r="AL714" s="400"/>
      <c r="AM714" s="400"/>
      <c r="AN714" s="400"/>
      <c r="AO714" s="400"/>
      <c r="AP714" s="400"/>
    </row>
    <row r="715" spans="1:42" ht="15">
      <c r="A715" s="394" t="s">
        <v>821</v>
      </c>
      <c r="B715" s="401">
        <v>114.3</v>
      </c>
      <c r="C715" s="424">
        <v>6.88</v>
      </c>
      <c r="D715" s="394" t="s">
        <v>822</v>
      </c>
      <c r="E715" s="421">
        <v>43091</v>
      </c>
      <c r="F715" s="395" t="s">
        <v>368</v>
      </c>
      <c r="G715" s="396">
        <v>4669</v>
      </c>
      <c r="H715" s="397">
        <v>52153</v>
      </c>
      <c r="I715" s="397">
        <v>2460602</v>
      </c>
      <c r="J715" s="397"/>
      <c r="K715" s="397">
        <v>51</v>
      </c>
      <c r="L715" s="396">
        <v>4.29</v>
      </c>
      <c r="M715" s="396">
        <v>1</v>
      </c>
      <c r="N715" s="399">
        <v>98.1</v>
      </c>
      <c r="O715" s="400">
        <v>110</v>
      </c>
      <c r="P715" s="400"/>
      <c r="Q715" s="400"/>
      <c r="R715" s="400"/>
      <c r="S715" s="400"/>
      <c r="T715" s="400"/>
      <c r="U715" s="400"/>
      <c r="V715" s="400"/>
      <c r="W715" s="400"/>
      <c r="X715" s="426">
        <v>850</v>
      </c>
      <c r="Y715" s="427">
        <v>750</v>
      </c>
      <c r="Z715" s="427">
        <v>930</v>
      </c>
      <c r="AA715" s="427">
        <v>53</v>
      </c>
      <c r="AB715" s="427">
        <v>0.34</v>
      </c>
      <c r="AC715" s="427">
        <v>1250</v>
      </c>
      <c r="AD715" s="402">
        <v>645</v>
      </c>
      <c r="AE715" s="402">
        <v>540</v>
      </c>
      <c r="AF715" s="402">
        <v>645</v>
      </c>
      <c r="AG715" s="402">
        <v>645</v>
      </c>
      <c r="AH715" s="402">
        <v>53</v>
      </c>
      <c r="AI715" s="400"/>
      <c r="AJ715" s="400"/>
      <c r="AK715" s="400"/>
      <c r="AL715" s="400"/>
      <c r="AM715" s="400"/>
      <c r="AN715" s="400"/>
      <c r="AO715" s="400"/>
      <c r="AP715" s="400"/>
    </row>
    <row r="716" spans="1:42" ht="15">
      <c r="A716" s="394" t="s">
        <v>821</v>
      </c>
      <c r="B716" s="401">
        <v>114.3</v>
      </c>
      <c r="C716" s="424">
        <v>6.88</v>
      </c>
      <c r="D716" s="394" t="s">
        <v>822</v>
      </c>
      <c r="E716" s="421">
        <v>43091</v>
      </c>
      <c r="F716" s="395" t="s">
        <v>368</v>
      </c>
      <c r="G716" s="396">
        <v>4670</v>
      </c>
      <c r="H716" s="397">
        <v>52292</v>
      </c>
      <c r="I716" s="397">
        <v>2460602</v>
      </c>
      <c r="J716" s="397"/>
      <c r="K716" s="397">
        <v>50</v>
      </c>
      <c r="L716" s="396">
        <v>4.55</v>
      </c>
      <c r="M716" s="396">
        <v>1</v>
      </c>
      <c r="N716" s="399">
        <v>98.6</v>
      </c>
      <c r="O716" s="400">
        <v>111.5</v>
      </c>
      <c r="P716" s="400"/>
      <c r="Q716" s="400"/>
      <c r="R716" s="400"/>
      <c r="S716" s="400"/>
      <c r="T716" s="400"/>
      <c r="U716" s="400"/>
      <c r="V716" s="400"/>
      <c r="W716" s="400"/>
      <c r="X716" s="426">
        <v>850</v>
      </c>
      <c r="Y716" s="427">
        <v>750</v>
      </c>
      <c r="Z716" s="427">
        <v>930</v>
      </c>
      <c r="AA716" s="427">
        <v>53</v>
      </c>
      <c r="AB716" s="427">
        <v>0.34</v>
      </c>
      <c r="AC716" s="427">
        <v>1250</v>
      </c>
      <c r="AD716" s="402">
        <v>645</v>
      </c>
      <c r="AE716" s="402">
        <v>540</v>
      </c>
      <c r="AF716" s="402">
        <v>645</v>
      </c>
      <c r="AG716" s="402">
        <v>645</v>
      </c>
      <c r="AH716" s="402">
        <v>53</v>
      </c>
      <c r="AI716" s="400"/>
      <c r="AJ716" s="400"/>
      <c r="AK716" s="400"/>
      <c r="AL716" s="400"/>
      <c r="AM716" s="400"/>
      <c r="AN716" s="400"/>
      <c r="AO716" s="400"/>
      <c r="AP716" s="400"/>
    </row>
    <row r="717" spans="1:42" ht="15">
      <c r="A717" s="394" t="s">
        <v>821</v>
      </c>
      <c r="B717" s="401">
        <v>114.3</v>
      </c>
      <c r="C717" s="424">
        <v>6.88</v>
      </c>
      <c r="D717" s="394" t="s">
        <v>822</v>
      </c>
      <c r="E717" s="421">
        <v>43091</v>
      </c>
      <c r="F717" s="395" t="s">
        <v>368</v>
      </c>
      <c r="G717" s="396">
        <v>4671</v>
      </c>
      <c r="H717" s="397">
        <v>52168</v>
      </c>
      <c r="I717" s="397">
        <v>2460602</v>
      </c>
      <c r="J717" s="397"/>
      <c r="K717" s="397">
        <v>49</v>
      </c>
      <c r="L717" s="396">
        <v>6.14</v>
      </c>
      <c r="M717" s="396">
        <v>190</v>
      </c>
      <c r="N717" s="399">
        <v>101.8</v>
      </c>
      <c r="O717" s="400">
        <v>114.8</v>
      </c>
      <c r="P717" s="400"/>
      <c r="Q717" s="400"/>
      <c r="R717" s="400"/>
      <c r="S717" s="400"/>
      <c r="T717" s="400"/>
      <c r="U717" s="400"/>
      <c r="V717" s="400"/>
      <c r="W717" s="400"/>
      <c r="X717" s="426">
        <v>850</v>
      </c>
      <c r="Y717" s="427">
        <v>750</v>
      </c>
      <c r="Z717" s="427">
        <v>930</v>
      </c>
      <c r="AA717" s="427">
        <v>53</v>
      </c>
      <c r="AB717" s="427">
        <v>0.34</v>
      </c>
      <c r="AC717" s="427">
        <v>1250</v>
      </c>
      <c r="AD717" s="402">
        <v>645</v>
      </c>
      <c r="AE717" s="402">
        <v>540</v>
      </c>
      <c r="AF717" s="402">
        <v>645</v>
      </c>
      <c r="AG717" s="402">
        <v>645</v>
      </c>
      <c r="AH717" s="402">
        <v>53</v>
      </c>
      <c r="AI717" s="400"/>
      <c r="AJ717" s="400"/>
      <c r="AK717" s="400"/>
      <c r="AL717" s="400"/>
      <c r="AM717" s="400"/>
      <c r="AN717" s="400"/>
      <c r="AO717" s="400"/>
      <c r="AP717" s="400"/>
    </row>
    <row r="718" spans="1:42" ht="15">
      <c r="A718" s="394" t="s">
        <v>821</v>
      </c>
      <c r="B718" s="401">
        <v>114.3</v>
      </c>
      <c r="C718" s="424">
        <v>6.88</v>
      </c>
      <c r="D718" s="394" t="s">
        <v>822</v>
      </c>
      <c r="E718" s="421">
        <v>43091</v>
      </c>
      <c r="F718" s="395" t="s">
        <v>368</v>
      </c>
      <c r="G718" s="396">
        <v>4672</v>
      </c>
      <c r="H718" s="397">
        <v>52149</v>
      </c>
      <c r="I718" s="397">
        <v>2460602</v>
      </c>
      <c r="J718" s="397"/>
      <c r="K718" s="397">
        <v>52</v>
      </c>
      <c r="L718" s="396">
        <v>3.38</v>
      </c>
      <c r="M718" s="396">
        <v>1</v>
      </c>
      <c r="N718" s="399">
        <v>97.7</v>
      </c>
      <c r="O718" s="400">
        <v>111.7</v>
      </c>
      <c r="P718" s="400"/>
      <c r="Q718" s="400"/>
      <c r="R718" s="400"/>
      <c r="S718" s="400"/>
      <c r="T718" s="400"/>
      <c r="U718" s="400"/>
      <c r="V718" s="400"/>
      <c r="W718" s="400"/>
      <c r="X718" s="426">
        <v>850</v>
      </c>
      <c r="Y718" s="427">
        <v>750</v>
      </c>
      <c r="Z718" s="427">
        <v>930</v>
      </c>
      <c r="AA718" s="427">
        <v>53</v>
      </c>
      <c r="AB718" s="427">
        <v>0.34</v>
      </c>
      <c r="AC718" s="427">
        <v>1250</v>
      </c>
      <c r="AD718" s="402">
        <v>645</v>
      </c>
      <c r="AE718" s="402">
        <v>540</v>
      </c>
      <c r="AF718" s="402">
        <v>645</v>
      </c>
      <c r="AG718" s="402">
        <v>645</v>
      </c>
      <c r="AH718" s="402">
        <v>53</v>
      </c>
      <c r="AI718" s="400"/>
      <c r="AJ718" s="400"/>
      <c r="AK718" s="400"/>
      <c r="AL718" s="400"/>
      <c r="AM718" s="400"/>
      <c r="AN718" s="400"/>
      <c r="AO718" s="400"/>
      <c r="AP718" s="400"/>
    </row>
    <row r="719" spans="1:42" ht="15">
      <c r="A719" s="394" t="s">
        <v>821</v>
      </c>
      <c r="B719" s="401">
        <v>114.3</v>
      </c>
      <c r="C719" s="424">
        <v>6.88</v>
      </c>
      <c r="D719" s="394" t="s">
        <v>822</v>
      </c>
      <c r="E719" s="421">
        <v>43091</v>
      </c>
      <c r="F719" s="395" t="s">
        <v>847</v>
      </c>
      <c r="G719" s="396">
        <v>4673</v>
      </c>
      <c r="H719" s="397">
        <v>40367</v>
      </c>
      <c r="I719" s="397">
        <v>2267601</v>
      </c>
      <c r="J719" s="397"/>
      <c r="K719" s="397">
        <v>43</v>
      </c>
      <c r="L719" s="396">
        <v>6.78</v>
      </c>
      <c r="M719" s="396">
        <v>7</v>
      </c>
      <c r="N719" s="399">
        <v>101.1</v>
      </c>
      <c r="O719" s="400">
        <v>113.5</v>
      </c>
      <c r="P719" s="400"/>
      <c r="Q719" s="400"/>
      <c r="R719" s="400"/>
      <c r="S719" s="400"/>
      <c r="T719" s="400"/>
      <c r="U719" s="400"/>
      <c r="V719" s="400"/>
      <c r="W719" s="400"/>
      <c r="X719" s="426">
        <v>850</v>
      </c>
      <c r="Y719" s="427">
        <v>750</v>
      </c>
      <c r="Z719" s="427">
        <v>930</v>
      </c>
      <c r="AA719" s="427">
        <v>53</v>
      </c>
      <c r="AB719" s="427">
        <v>0.34</v>
      </c>
      <c r="AC719" s="427">
        <v>1250</v>
      </c>
      <c r="AD719" s="402">
        <v>605</v>
      </c>
      <c r="AE719" s="402">
        <v>505</v>
      </c>
      <c r="AF719" s="402">
        <v>605</v>
      </c>
      <c r="AG719" s="402">
        <v>605</v>
      </c>
      <c r="AH719" s="402">
        <v>53</v>
      </c>
      <c r="AI719" s="400"/>
      <c r="AJ719" s="400"/>
      <c r="AK719" s="400"/>
      <c r="AL719" s="400"/>
      <c r="AM719" s="400"/>
      <c r="AN719" s="400"/>
      <c r="AO719" s="400"/>
      <c r="AP719" s="400"/>
    </row>
    <row r="720" spans="1:42" ht="15">
      <c r="A720" s="394" t="s">
        <v>821</v>
      </c>
      <c r="B720" s="401">
        <v>114.3</v>
      </c>
      <c r="C720" s="424">
        <v>6.88</v>
      </c>
      <c r="D720" s="394" t="s">
        <v>822</v>
      </c>
      <c r="E720" s="421">
        <v>43091</v>
      </c>
      <c r="F720" s="395" t="s">
        <v>847</v>
      </c>
      <c r="G720" s="396">
        <v>4674</v>
      </c>
      <c r="H720" s="397">
        <v>12917</v>
      </c>
      <c r="I720" s="397">
        <v>2267601</v>
      </c>
      <c r="J720" s="397"/>
      <c r="K720" s="397">
        <v>43</v>
      </c>
      <c r="L720" s="396">
        <v>7.04</v>
      </c>
      <c r="M720" s="396">
        <v>586</v>
      </c>
      <c r="N720" s="399">
        <v>102.3</v>
      </c>
      <c r="O720" s="400">
        <v>114.1</v>
      </c>
      <c r="P720" s="400"/>
      <c r="Q720" s="400"/>
      <c r="R720" s="400"/>
      <c r="S720" s="400"/>
      <c r="T720" s="400"/>
      <c r="U720" s="400"/>
      <c r="V720" s="400"/>
      <c r="W720" s="400"/>
      <c r="X720" s="426">
        <v>850</v>
      </c>
      <c r="Y720" s="427">
        <v>750</v>
      </c>
      <c r="Z720" s="427">
        <v>930</v>
      </c>
      <c r="AA720" s="427">
        <v>53</v>
      </c>
      <c r="AB720" s="427">
        <v>0.34</v>
      </c>
      <c r="AC720" s="427">
        <v>1250</v>
      </c>
      <c r="AD720" s="402">
        <v>615</v>
      </c>
      <c r="AE720" s="402">
        <v>515</v>
      </c>
      <c r="AF720" s="402">
        <v>615</v>
      </c>
      <c r="AG720" s="402">
        <v>615</v>
      </c>
      <c r="AH720" s="402">
        <v>53</v>
      </c>
      <c r="AI720" s="400"/>
      <c r="AJ720" s="400"/>
      <c r="AK720" s="400"/>
      <c r="AL720" s="400"/>
      <c r="AM720" s="400"/>
      <c r="AN720" s="400"/>
      <c r="AO720" s="400"/>
      <c r="AP720" s="400"/>
    </row>
    <row r="721" spans="1:42" ht="15">
      <c r="A721" s="394" t="s">
        <v>821</v>
      </c>
      <c r="B721" s="401">
        <v>114.3</v>
      </c>
      <c r="C721" s="424">
        <v>6.88</v>
      </c>
      <c r="D721" s="394" t="s">
        <v>822</v>
      </c>
      <c r="E721" s="421">
        <v>43091</v>
      </c>
      <c r="F721" s="395" t="s">
        <v>847</v>
      </c>
      <c r="G721" s="396">
        <v>4675</v>
      </c>
      <c r="H721" s="397">
        <v>12916</v>
      </c>
      <c r="I721" s="397">
        <v>2267601</v>
      </c>
      <c r="J721" s="397"/>
      <c r="K721" s="397">
        <v>46</v>
      </c>
      <c r="L721" s="396">
        <v>6.88</v>
      </c>
      <c r="M721" s="396">
        <v>879</v>
      </c>
      <c r="N721" s="399">
        <v>99.2</v>
      </c>
      <c r="O721" s="400">
        <v>111.4</v>
      </c>
      <c r="P721" s="400"/>
      <c r="Q721" s="400"/>
      <c r="R721" s="400"/>
      <c r="S721" s="400"/>
      <c r="T721" s="400"/>
      <c r="U721" s="400"/>
      <c r="V721" s="400"/>
      <c r="W721" s="400"/>
      <c r="X721" s="426">
        <v>850</v>
      </c>
      <c r="Y721" s="427">
        <v>750</v>
      </c>
      <c r="Z721" s="427">
        <v>930</v>
      </c>
      <c r="AA721" s="427">
        <v>53</v>
      </c>
      <c r="AB721" s="427">
        <v>0.34</v>
      </c>
      <c r="AC721" s="427">
        <v>1250</v>
      </c>
      <c r="AD721" s="402">
        <v>605</v>
      </c>
      <c r="AE721" s="402">
        <v>505</v>
      </c>
      <c r="AF721" s="402">
        <v>605</v>
      </c>
      <c r="AG721" s="402">
        <v>605</v>
      </c>
      <c r="AH721" s="402">
        <v>53</v>
      </c>
      <c r="AI721" s="400"/>
      <c r="AJ721" s="400"/>
      <c r="AK721" s="400"/>
      <c r="AL721" s="400"/>
      <c r="AM721" s="400"/>
      <c r="AN721" s="400"/>
      <c r="AO721" s="400"/>
      <c r="AP721" s="400"/>
    </row>
    <row r="722" spans="1:42" ht="15">
      <c r="A722" s="394" t="s">
        <v>821</v>
      </c>
      <c r="B722" s="401">
        <v>114.3</v>
      </c>
      <c r="C722" s="424">
        <v>6.88</v>
      </c>
      <c r="D722" s="394" t="s">
        <v>822</v>
      </c>
      <c r="E722" s="421">
        <v>43091</v>
      </c>
      <c r="F722" s="395" t="s">
        <v>847</v>
      </c>
      <c r="G722" s="396">
        <v>4676</v>
      </c>
      <c r="H722" s="397">
        <v>40363</v>
      </c>
      <c r="I722" s="397">
        <v>1848703</v>
      </c>
      <c r="J722" s="397"/>
      <c r="K722" s="397">
        <v>44</v>
      </c>
      <c r="L722" s="396">
        <v>4.83</v>
      </c>
      <c r="M722" s="396">
        <v>3</v>
      </c>
      <c r="N722" s="399">
        <v>101.3</v>
      </c>
      <c r="O722" s="400">
        <v>113.3</v>
      </c>
      <c r="P722" s="400"/>
      <c r="Q722" s="400"/>
      <c r="R722" s="400"/>
      <c r="S722" s="400"/>
      <c r="T722" s="400"/>
      <c r="U722" s="400"/>
      <c r="V722" s="400"/>
      <c r="W722" s="400"/>
      <c r="X722" s="426">
        <v>850</v>
      </c>
      <c r="Y722" s="427">
        <v>750</v>
      </c>
      <c r="Z722" s="427">
        <v>930</v>
      </c>
      <c r="AA722" s="427">
        <v>53</v>
      </c>
      <c r="AB722" s="427">
        <v>0.34</v>
      </c>
      <c r="AC722" s="427">
        <v>1250</v>
      </c>
      <c r="AD722" s="402">
        <v>605</v>
      </c>
      <c r="AE722" s="402">
        <v>505</v>
      </c>
      <c r="AF722" s="402">
        <v>605</v>
      </c>
      <c r="AG722" s="402">
        <v>605</v>
      </c>
      <c r="AH722" s="402">
        <v>53</v>
      </c>
      <c r="AI722" s="400"/>
      <c r="AJ722" s="400"/>
      <c r="AK722" s="400"/>
      <c r="AL722" s="400"/>
      <c r="AM722" s="400"/>
      <c r="AN722" s="400"/>
      <c r="AO722" s="400"/>
      <c r="AP722" s="400"/>
    </row>
    <row r="723" spans="1:42" ht="15">
      <c r="A723" s="394" t="s">
        <v>821</v>
      </c>
      <c r="B723" s="401">
        <v>114.3</v>
      </c>
      <c r="C723" s="424">
        <v>6.88</v>
      </c>
      <c r="D723" s="394" t="s">
        <v>822</v>
      </c>
      <c r="E723" s="421">
        <v>43091</v>
      </c>
      <c r="F723" s="395" t="s">
        <v>847</v>
      </c>
      <c r="G723" s="396">
        <v>4677</v>
      </c>
      <c r="H723" s="397">
        <v>40364</v>
      </c>
      <c r="I723" s="397">
        <v>1848703</v>
      </c>
      <c r="J723" s="397"/>
      <c r="K723" s="397">
        <v>44</v>
      </c>
      <c r="L723" s="396">
        <v>6.28</v>
      </c>
      <c r="M723" s="396">
        <v>1</v>
      </c>
      <c r="N723" s="399">
        <v>101.4</v>
      </c>
      <c r="O723" s="400">
        <v>112.2</v>
      </c>
      <c r="P723" s="400"/>
      <c r="Q723" s="400"/>
      <c r="R723" s="400"/>
      <c r="S723" s="400"/>
      <c r="T723" s="400"/>
      <c r="U723" s="400"/>
      <c r="V723" s="400"/>
      <c r="W723" s="400"/>
      <c r="X723" s="426">
        <v>850</v>
      </c>
      <c r="Y723" s="427">
        <v>750</v>
      </c>
      <c r="Z723" s="427">
        <v>930</v>
      </c>
      <c r="AA723" s="427">
        <v>53</v>
      </c>
      <c r="AB723" s="427">
        <v>0.34</v>
      </c>
      <c r="AC723" s="427">
        <v>1250</v>
      </c>
      <c r="AD723" s="402">
        <v>605</v>
      </c>
      <c r="AE723" s="402">
        <v>505</v>
      </c>
      <c r="AF723" s="402">
        <v>605</v>
      </c>
      <c r="AG723" s="402">
        <v>605</v>
      </c>
      <c r="AH723" s="402">
        <v>53</v>
      </c>
      <c r="AI723" s="400"/>
      <c r="AJ723" s="400"/>
      <c r="AK723" s="400"/>
      <c r="AL723" s="400"/>
      <c r="AM723" s="400"/>
      <c r="AN723" s="400"/>
      <c r="AO723" s="400"/>
      <c r="AP723" s="400"/>
    </row>
    <row r="724" spans="1:42" ht="15">
      <c r="A724" s="394" t="s">
        <v>821</v>
      </c>
      <c r="B724" s="401">
        <v>114.3</v>
      </c>
      <c r="C724" s="424">
        <v>6.88</v>
      </c>
      <c r="D724" s="394" t="s">
        <v>822</v>
      </c>
      <c r="E724" s="421">
        <v>43148</v>
      </c>
      <c r="F724" s="395" t="s">
        <v>283</v>
      </c>
      <c r="G724" s="396">
        <v>4897</v>
      </c>
      <c r="H724" s="397">
        <v>52597</v>
      </c>
      <c r="I724" s="397">
        <v>2460602</v>
      </c>
      <c r="J724" s="397"/>
      <c r="K724" s="397">
        <v>49</v>
      </c>
      <c r="L724" s="396">
        <v>3.87</v>
      </c>
      <c r="M724" s="396">
        <v>1</v>
      </c>
      <c r="N724" s="399">
        <v>100.4</v>
      </c>
      <c r="O724" s="400">
        <v>112.9</v>
      </c>
      <c r="P724" s="400"/>
      <c r="Q724" s="400"/>
      <c r="R724" s="400"/>
      <c r="S724" s="400"/>
      <c r="T724" s="400"/>
      <c r="U724" s="400"/>
      <c r="V724" s="400"/>
      <c r="W724" s="400"/>
      <c r="X724" s="426">
        <v>860</v>
      </c>
      <c r="Y724" s="427">
        <v>750</v>
      </c>
      <c r="Z724" s="427">
        <v>920</v>
      </c>
      <c r="AA724" s="427">
        <v>53</v>
      </c>
      <c r="AB724" s="428">
        <v>0.33</v>
      </c>
      <c r="AC724" s="427">
        <v>1200</v>
      </c>
      <c r="AD724" s="402">
        <v>630</v>
      </c>
      <c r="AE724" s="402">
        <v>530</v>
      </c>
      <c r="AF724" s="402">
        <v>630</v>
      </c>
      <c r="AG724" s="402">
        <v>630</v>
      </c>
      <c r="AH724" s="402">
        <v>53</v>
      </c>
      <c r="AI724" s="400"/>
      <c r="AJ724" s="400"/>
      <c r="AK724" s="400"/>
      <c r="AL724" s="400"/>
      <c r="AM724" s="400"/>
      <c r="AN724" s="400"/>
      <c r="AO724" s="400"/>
      <c r="AP724" s="400"/>
    </row>
    <row r="725" spans="1:42" ht="15">
      <c r="A725" s="394" t="s">
        <v>821</v>
      </c>
      <c r="B725" s="401">
        <v>114.3</v>
      </c>
      <c r="C725" s="424">
        <v>6.88</v>
      </c>
      <c r="D725" s="394" t="s">
        <v>822</v>
      </c>
      <c r="E725" s="421">
        <v>43148</v>
      </c>
      <c r="F725" s="395" t="s">
        <v>283</v>
      </c>
      <c r="G725" s="396">
        <v>4898</v>
      </c>
      <c r="H725" s="397">
        <v>52597</v>
      </c>
      <c r="I725" s="397">
        <v>2460602</v>
      </c>
      <c r="J725" s="397"/>
      <c r="K725" s="397">
        <v>49</v>
      </c>
      <c r="L725" s="396">
        <v>3.87</v>
      </c>
      <c r="M725" s="396">
        <v>471</v>
      </c>
      <c r="N725" s="399">
        <v>106.5</v>
      </c>
      <c r="O725" s="400">
        <v>117.7</v>
      </c>
      <c r="P725" s="400"/>
      <c r="Q725" s="400"/>
      <c r="R725" s="400"/>
      <c r="S725" s="400"/>
      <c r="T725" s="400"/>
      <c r="U725" s="400"/>
      <c r="V725" s="400"/>
      <c r="W725" s="400"/>
      <c r="X725" s="426">
        <v>850</v>
      </c>
      <c r="Y725" s="427">
        <v>750</v>
      </c>
      <c r="Z725" s="427">
        <v>920</v>
      </c>
      <c r="AA725" s="427">
        <v>53</v>
      </c>
      <c r="AB725" s="428">
        <v>0.33</v>
      </c>
      <c r="AC725" s="427">
        <v>1200</v>
      </c>
      <c r="AD725" s="402">
        <v>630</v>
      </c>
      <c r="AE725" s="402">
        <v>530</v>
      </c>
      <c r="AF725" s="402">
        <v>630</v>
      </c>
      <c r="AG725" s="402">
        <v>630</v>
      </c>
      <c r="AH725" s="402">
        <v>53</v>
      </c>
      <c r="AI725" s="400"/>
      <c r="AJ725" s="400"/>
      <c r="AK725" s="400"/>
      <c r="AL725" s="400"/>
      <c r="AM725" s="400"/>
      <c r="AN725" s="400"/>
      <c r="AO725" s="400"/>
      <c r="AP725" s="400"/>
    </row>
    <row r="726" spans="1:42" ht="15">
      <c r="A726" s="394" t="s">
        <v>821</v>
      </c>
      <c r="B726" s="401">
        <v>114.3</v>
      </c>
      <c r="C726" s="424">
        <v>6.88</v>
      </c>
      <c r="D726" s="394" t="s">
        <v>822</v>
      </c>
      <c r="E726" s="421">
        <v>43148</v>
      </c>
      <c r="F726" s="395" t="s">
        <v>283</v>
      </c>
      <c r="G726" s="396">
        <v>4899</v>
      </c>
      <c r="H726" s="397">
        <v>52596</v>
      </c>
      <c r="I726" s="397">
        <v>2460602</v>
      </c>
      <c r="J726" s="397"/>
      <c r="K726" s="397">
        <v>50</v>
      </c>
      <c r="L726" s="396">
        <v>3.67</v>
      </c>
      <c r="M726" s="396">
        <v>1</v>
      </c>
      <c r="N726" s="399">
        <v>99.3</v>
      </c>
      <c r="O726" s="400">
        <v>112.7</v>
      </c>
      <c r="P726" s="400"/>
      <c r="Q726" s="400"/>
      <c r="R726" s="400">
        <f>29.7*14.63</f>
        <v>434.51100000000002</v>
      </c>
      <c r="S726" s="400"/>
      <c r="T726" s="400"/>
      <c r="U726" s="400"/>
      <c r="V726" s="400"/>
      <c r="W726" s="400"/>
      <c r="X726" s="426">
        <v>850</v>
      </c>
      <c r="Y726" s="427">
        <v>750</v>
      </c>
      <c r="Z726" s="427">
        <v>920</v>
      </c>
      <c r="AA726" s="427">
        <v>53</v>
      </c>
      <c r="AB726" s="428">
        <v>0.33</v>
      </c>
      <c r="AC726" s="427">
        <v>1200</v>
      </c>
      <c r="AD726" s="402">
        <v>630</v>
      </c>
      <c r="AE726" s="402">
        <v>530</v>
      </c>
      <c r="AF726" s="402">
        <v>630</v>
      </c>
      <c r="AG726" s="402">
        <v>630</v>
      </c>
      <c r="AH726" s="402">
        <v>53</v>
      </c>
      <c r="AI726" s="400"/>
      <c r="AJ726" s="400"/>
      <c r="AK726" s="400"/>
      <c r="AL726" s="400"/>
      <c r="AM726" s="400"/>
      <c r="AN726" s="400"/>
      <c r="AO726" s="400"/>
      <c r="AP726" s="400"/>
    </row>
    <row r="727" spans="1:42" ht="15">
      <c r="A727" s="394" t="s">
        <v>821</v>
      </c>
      <c r="B727" s="401">
        <v>114.3</v>
      </c>
      <c r="C727" s="424">
        <v>6.88</v>
      </c>
      <c r="D727" s="394" t="s">
        <v>822</v>
      </c>
      <c r="E727" s="421">
        <v>43148</v>
      </c>
      <c r="F727" s="395" t="s">
        <v>283</v>
      </c>
      <c r="G727" s="396">
        <v>4900</v>
      </c>
      <c r="H727" s="397">
        <v>52595</v>
      </c>
      <c r="I727" s="397">
        <v>2460602</v>
      </c>
      <c r="J727" s="397"/>
      <c r="K727" s="397">
        <v>49</v>
      </c>
      <c r="L727" s="396">
        <v>3.33</v>
      </c>
      <c r="M727" s="396">
        <v>1</v>
      </c>
      <c r="N727" s="399">
        <v>97.4</v>
      </c>
      <c r="O727" s="400">
        <v>111.7</v>
      </c>
      <c r="P727" s="400"/>
      <c r="Q727" s="400"/>
      <c r="R727" s="400"/>
      <c r="S727" s="400"/>
      <c r="T727" s="400"/>
      <c r="U727" s="400"/>
      <c r="V727" s="400"/>
      <c r="W727" s="400"/>
      <c r="X727" s="426">
        <v>850</v>
      </c>
      <c r="Y727" s="427">
        <v>750</v>
      </c>
      <c r="Z727" s="427">
        <v>920</v>
      </c>
      <c r="AA727" s="427">
        <v>53</v>
      </c>
      <c r="AB727" s="428">
        <v>0.33</v>
      </c>
      <c r="AC727" s="427">
        <v>1200</v>
      </c>
      <c r="AD727" s="402">
        <v>630</v>
      </c>
      <c r="AE727" s="402">
        <v>530</v>
      </c>
      <c r="AF727" s="402">
        <v>630</v>
      </c>
      <c r="AG727" s="402">
        <v>630</v>
      </c>
      <c r="AH727" s="402">
        <v>53</v>
      </c>
      <c r="AI727" s="400"/>
      <c r="AJ727" s="400"/>
      <c r="AK727" s="400"/>
      <c r="AL727" s="400"/>
      <c r="AM727" s="400"/>
      <c r="AN727" s="400"/>
      <c r="AO727" s="400"/>
      <c r="AP727" s="400"/>
    </row>
    <row r="728" spans="1:42" ht="15">
      <c r="A728" s="394" t="s">
        <v>821</v>
      </c>
      <c r="B728" s="401">
        <v>114.3</v>
      </c>
      <c r="C728" s="424">
        <v>6.88</v>
      </c>
      <c r="D728" s="394" t="s">
        <v>822</v>
      </c>
      <c r="E728" s="421">
        <v>43148</v>
      </c>
      <c r="F728" s="395" t="s">
        <v>283</v>
      </c>
      <c r="G728" s="396">
        <v>4901</v>
      </c>
      <c r="H728" s="397">
        <v>52598</v>
      </c>
      <c r="I728" s="397">
        <v>2460602</v>
      </c>
      <c r="J728" s="397"/>
      <c r="K728" s="397">
        <v>50</v>
      </c>
      <c r="L728" s="398">
        <v>4</v>
      </c>
      <c r="M728" s="396">
        <v>6</v>
      </c>
      <c r="N728" s="399">
        <v>100.5</v>
      </c>
      <c r="O728" s="400">
        <v>112.9</v>
      </c>
      <c r="P728" s="400"/>
      <c r="Q728" s="400"/>
      <c r="R728" s="400"/>
      <c r="S728" s="400"/>
      <c r="T728" s="400"/>
      <c r="U728" s="400"/>
      <c r="V728" s="400"/>
      <c r="W728" s="400"/>
      <c r="X728" s="426">
        <v>850</v>
      </c>
      <c r="Y728" s="427">
        <v>750</v>
      </c>
      <c r="Z728" s="427">
        <v>920</v>
      </c>
      <c r="AA728" s="427">
        <v>53</v>
      </c>
      <c r="AB728" s="428">
        <v>0.33</v>
      </c>
      <c r="AC728" s="427">
        <v>1200</v>
      </c>
      <c r="AD728" s="402">
        <v>630</v>
      </c>
      <c r="AE728" s="402">
        <v>530</v>
      </c>
      <c r="AF728" s="402">
        <v>630</v>
      </c>
      <c r="AG728" s="402">
        <v>630</v>
      </c>
      <c r="AH728" s="402">
        <v>53</v>
      </c>
      <c r="AI728" s="400"/>
      <c r="AJ728" s="400"/>
      <c r="AK728" s="400"/>
      <c r="AL728" s="400"/>
      <c r="AM728" s="400"/>
      <c r="AN728" s="400"/>
      <c r="AO728" s="400"/>
      <c r="AP728" s="400"/>
    </row>
    <row r="729" spans="1:42" ht="15">
      <c r="A729" s="394" t="s">
        <v>821</v>
      </c>
      <c r="B729" s="401">
        <v>114.3</v>
      </c>
      <c r="C729" s="424">
        <v>6.88</v>
      </c>
      <c r="D729" s="394" t="s">
        <v>822</v>
      </c>
      <c r="E729" s="421">
        <v>43148</v>
      </c>
      <c r="F729" s="395" t="s">
        <v>847</v>
      </c>
      <c r="G729" s="396">
        <v>4902</v>
      </c>
      <c r="H729" s="397">
        <v>12934</v>
      </c>
      <c r="I729" s="397">
        <v>2417301</v>
      </c>
      <c r="J729" s="397"/>
      <c r="K729" s="397">
        <v>43</v>
      </c>
      <c r="L729" s="398">
        <v>5.38</v>
      </c>
      <c r="M729" s="396">
        <v>14</v>
      </c>
      <c r="N729" s="399">
        <v>101</v>
      </c>
      <c r="O729" s="400">
        <v>112.1</v>
      </c>
      <c r="P729" s="400"/>
      <c r="Q729" s="400"/>
      <c r="R729" s="400"/>
      <c r="S729" s="400"/>
      <c r="T729" s="400"/>
      <c r="U729" s="400"/>
      <c r="V729" s="400"/>
      <c r="W729" s="400"/>
      <c r="X729" s="426">
        <v>850</v>
      </c>
      <c r="Y729" s="427">
        <v>750</v>
      </c>
      <c r="Z729" s="427">
        <v>930</v>
      </c>
      <c r="AA729" s="427">
        <v>53</v>
      </c>
      <c r="AB729" s="428">
        <v>0.33</v>
      </c>
      <c r="AC729" s="427">
        <v>1200</v>
      </c>
      <c r="AD729" s="402">
        <v>610</v>
      </c>
      <c r="AE729" s="402">
        <v>510</v>
      </c>
      <c r="AF729" s="402">
        <v>610</v>
      </c>
      <c r="AG729" s="402">
        <v>610</v>
      </c>
      <c r="AH729" s="402">
        <v>53</v>
      </c>
      <c r="AI729" s="400"/>
      <c r="AJ729" s="400"/>
      <c r="AK729" s="400"/>
      <c r="AL729" s="400"/>
      <c r="AM729" s="400"/>
      <c r="AN729" s="400"/>
      <c r="AO729" s="400"/>
      <c r="AP729" s="400"/>
    </row>
    <row r="730" spans="1:42" ht="15">
      <c r="A730" s="394" t="s">
        <v>821</v>
      </c>
      <c r="B730" s="401">
        <v>114.3</v>
      </c>
      <c r="C730" s="424">
        <v>6.88</v>
      </c>
      <c r="D730" s="394" t="s">
        <v>822</v>
      </c>
      <c r="E730" s="421">
        <v>42784</v>
      </c>
      <c r="F730" s="395" t="s">
        <v>847</v>
      </c>
      <c r="G730" s="396">
        <v>4903</v>
      </c>
      <c r="H730" s="397">
        <v>40377</v>
      </c>
      <c r="I730" s="397">
        <v>2417301</v>
      </c>
      <c r="J730" s="397"/>
      <c r="K730" s="397">
        <v>44</v>
      </c>
      <c r="L730" s="396">
        <v>4.87</v>
      </c>
      <c r="M730" s="396">
        <v>5</v>
      </c>
      <c r="N730" s="399">
        <v>97.3</v>
      </c>
      <c r="O730" s="400">
        <v>109.8</v>
      </c>
      <c r="P730" s="400"/>
      <c r="Q730" s="400"/>
      <c r="R730" s="400"/>
      <c r="S730" s="400"/>
      <c r="T730" s="400"/>
      <c r="U730" s="400"/>
      <c r="V730" s="400"/>
      <c r="W730" s="400"/>
      <c r="X730" s="426">
        <v>850</v>
      </c>
      <c r="Y730" s="427">
        <v>750</v>
      </c>
      <c r="Z730" s="427">
        <v>930</v>
      </c>
      <c r="AA730" s="427">
        <v>53</v>
      </c>
      <c r="AB730" s="428">
        <v>0.33</v>
      </c>
      <c r="AC730" s="427">
        <v>1200</v>
      </c>
      <c r="AD730" s="402">
        <v>610</v>
      </c>
      <c r="AE730" s="402">
        <v>510</v>
      </c>
      <c r="AF730" s="402">
        <v>610</v>
      </c>
      <c r="AG730" s="402">
        <v>610</v>
      </c>
      <c r="AH730" s="402">
        <v>53</v>
      </c>
      <c r="AI730" s="400"/>
      <c r="AJ730" s="400"/>
      <c r="AK730" s="400"/>
      <c r="AL730" s="400"/>
      <c r="AM730" s="400"/>
      <c r="AN730" s="400"/>
      <c r="AO730" s="400"/>
      <c r="AP730" s="400"/>
    </row>
    <row r="731" spans="1:42" ht="15">
      <c r="A731" s="394" t="s">
        <v>821</v>
      </c>
      <c r="B731" s="401">
        <v>114.3</v>
      </c>
      <c r="C731" s="424">
        <v>6.88</v>
      </c>
      <c r="D731" s="394" t="s">
        <v>822</v>
      </c>
      <c r="E731" s="421">
        <v>42784</v>
      </c>
      <c r="F731" s="395" t="s">
        <v>847</v>
      </c>
      <c r="G731" s="396">
        <v>4904</v>
      </c>
      <c r="H731" s="397">
        <v>13022</v>
      </c>
      <c r="I731" s="397">
        <v>2417301</v>
      </c>
      <c r="J731" s="397"/>
      <c r="K731" s="397">
        <v>45</v>
      </c>
      <c r="L731" s="396">
        <v>4.34</v>
      </c>
      <c r="M731" s="396">
        <v>553</v>
      </c>
      <c r="N731" s="399">
        <v>94.9</v>
      </c>
      <c r="O731" s="400">
        <v>109.9</v>
      </c>
      <c r="P731" s="400"/>
      <c r="Q731" s="400"/>
      <c r="R731" s="400"/>
      <c r="S731" s="400"/>
      <c r="T731" s="400"/>
      <c r="U731" s="400"/>
      <c r="V731" s="400"/>
      <c r="W731" s="400"/>
      <c r="X731" s="426">
        <v>850</v>
      </c>
      <c r="Y731" s="427">
        <v>750</v>
      </c>
      <c r="Z731" s="427">
        <v>930</v>
      </c>
      <c r="AA731" s="427">
        <v>53</v>
      </c>
      <c r="AB731" s="428">
        <v>0.33</v>
      </c>
      <c r="AC731" s="427">
        <v>1200</v>
      </c>
      <c r="AD731" s="402">
        <v>610</v>
      </c>
      <c r="AE731" s="402">
        <v>510</v>
      </c>
      <c r="AF731" s="402">
        <v>610</v>
      </c>
      <c r="AG731" s="402">
        <v>610</v>
      </c>
      <c r="AH731" s="402">
        <v>53</v>
      </c>
      <c r="AI731" s="400"/>
      <c r="AJ731" s="400"/>
      <c r="AK731" s="400"/>
      <c r="AL731" s="400"/>
      <c r="AM731" s="400"/>
      <c r="AN731" s="400"/>
      <c r="AO731" s="400"/>
      <c r="AP731" s="400"/>
    </row>
    <row r="732" spans="1:42" ht="15">
      <c r="A732" s="394" t="s">
        <v>821</v>
      </c>
      <c r="B732" s="401">
        <v>114.3</v>
      </c>
      <c r="C732" s="424">
        <v>6.88</v>
      </c>
      <c r="D732" s="394" t="s">
        <v>822</v>
      </c>
      <c r="E732" s="421">
        <v>42784</v>
      </c>
      <c r="F732" s="395" t="s">
        <v>847</v>
      </c>
      <c r="G732" s="396">
        <v>4905</v>
      </c>
      <c r="H732" s="397">
        <v>40378</v>
      </c>
      <c r="I732" s="397">
        <v>2417301</v>
      </c>
      <c r="J732" s="397"/>
      <c r="K732" s="397">
        <v>45</v>
      </c>
      <c r="L732" s="396">
        <v>6.87</v>
      </c>
      <c r="M732" s="396">
        <v>7</v>
      </c>
      <c r="N732" s="399">
        <v>101.3</v>
      </c>
      <c r="O732" s="400">
        <v>113.6</v>
      </c>
      <c r="P732" s="400"/>
      <c r="Q732" s="400"/>
      <c r="R732" s="400"/>
      <c r="S732" s="400"/>
      <c r="T732" s="400"/>
      <c r="U732" s="400"/>
      <c r="V732" s="400"/>
      <c r="W732" s="400"/>
      <c r="X732" s="426">
        <v>850</v>
      </c>
      <c r="Y732" s="427">
        <v>750</v>
      </c>
      <c r="Z732" s="427">
        <v>930</v>
      </c>
      <c r="AA732" s="427">
        <v>53</v>
      </c>
      <c r="AB732" s="428">
        <v>0.33</v>
      </c>
      <c r="AC732" s="427">
        <v>1200</v>
      </c>
      <c r="AD732" s="402">
        <v>610</v>
      </c>
      <c r="AE732" s="402">
        <v>510</v>
      </c>
      <c r="AF732" s="402">
        <v>610</v>
      </c>
      <c r="AG732" s="402">
        <v>610</v>
      </c>
      <c r="AH732" s="402">
        <v>53</v>
      </c>
      <c r="AI732" s="400"/>
      <c r="AJ732" s="400"/>
      <c r="AK732" s="400"/>
      <c r="AL732" s="400"/>
      <c r="AM732" s="400"/>
      <c r="AN732" s="400"/>
      <c r="AO732" s="400"/>
      <c r="AP732" s="400"/>
    </row>
    <row r="733" spans="1:42" ht="15">
      <c r="A733" s="394" t="s">
        <v>821</v>
      </c>
      <c r="B733" s="401">
        <v>114.3</v>
      </c>
      <c r="C733" s="424">
        <v>6.88</v>
      </c>
      <c r="D733" s="394" t="s">
        <v>822</v>
      </c>
      <c r="E733" s="421">
        <v>42784</v>
      </c>
      <c r="F733" s="395" t="s">
        <v>847</v>
      </c>
      <c r="G733" s="396">
        <v>4905</v>
      </c>
      <c r="H733" s="397">
        <v>40376</v>
      </c>
      <c r="I733" s="397">
        <v>2417301</v>
      </c>
      <c r="J733" s="397"/>
      <c r="K733" s="397">
        <v>44</v>
      </c>
      <c r="L733" s="396">
        <v>4.28</v>
      </c>
      <c r="M733" s="396">
        <v>9</v>
      </c>
      <c r="N733" s="399">
        <v>97.9</v>
      </c>
      <c r="O733" s="400">
        <v>111.8</v>
      </c>
      <c r="P733" s="400"/>
      <c r="Q733" s="400"/>
      <c r="R733" s="400"/>
      <c r="S733" s="400"/>
      <c r="T733" s="400"/>
      <c r="U733" s="400"/>
      <c r="V733" s="400"/>
      <c r="W733" s="400"/>
      <c r="X733" s="426">
        <v>850</v>
      </c>
      <c r="Y733" s="427">
        <v>750</v>
      </c>
      <c r="Z733" s="427">
        <v>930</v>
      </c>
      <c r="AA733" s="427">
        <v>53</v>
      </c>
      <c r="AB733" s="428">
        <v>0.33</v>
      </c>
      <c r="AC733" s="427">
        <v>1200</v>
      </c>
      <c r="AD733" s="402">
        <v>610</v>
      </c>
      <c r="AE733" s="402">
        <v>510</v>
      </c>
      <c r="AF733" s="402">
        <v>610</v>
      </c>
      <c r="AG733" s="402">
        <v>610</v>
      </c>
      <c r="AH733" s="402">
        <v>53</v>
      </c>
      <c r="AI733" s="400"/>
      <c r="AJ733" s="400"/>
      <c r="AK733" s="400"/>
      <c r="AL733" s="400"/>
      <c r="AM733" s="400"/>
      <c r="AN733" s="400"/>
      <c r="AO733" s="400"/>
      <c r="AP733" s="400"/>
    </row>
    <row r="734" spans="1:42" ht="15">
      <c r="A734" s="394" t="s">
        <v>821</v>
      </c>
      <c r="B734" s="401">
        <v>114.3</v>
      </c>
      <c r="C734" s="424">
        <v>6.88</v>
      </c>
      <c r="D734" s="394" t="s">
        <v>822</v>
      </c>
      <c r="E734" s="421">
        <v>43187</v>
      </c>
      <c r="F734" s="395" t="s">
        <v>847</v>
      </c>
      <c r="G734" s="396">
        <v>5290</v>
      </c>
      <c r="H734" s="397">
        <v>13050</v>
      </c>
      <c r="I734" s="397">
        <v>2592905</v>
      </c>
      <c r="J734" s="397"/>
      <c r="K734" s="397">
        <v>45</v>
      </c>
      <c r="L734" s="396">
        <v>6.36</v>
      </c>
      <c r="M734" s="396">
        <v>26</v>
      </c>
      <c r="N734" s="399">
        <v>100.6</v>
      </c>
      <c r="O734" s="400">
        <v>113</v>
      </c>
      <c r="P734" s="400"/>
      <c r="Q734" s="400"/>
      <c r="R734" s="400"/>
      <c r="S734" s="400"/>
      <c r="T734" s="400"/>
      <c r="U734" s="400"/>
      <c r="V734" s="400"/>
      <c r="W734" s="400"/>
      <c r="X734" s="426">
        <v>850</v>
      </c>
      <c r="Y734" s="427">
        <v>750</v>
      </c>
      <c r="Z734" s="427">
        <v>930</v>
      </c>
      <c r="AA734" s="427">
        <v>53</v>
      </c>
      <c r="AB734" s="428">
        <v>0.33</v>
      </c>
      <c r="AC734" s="427">
        <v>1200</v>
      </c>
      <c r="AD734" s="402">
        <v>610</v>
      </c>
      <c r="AE734" s="402">
        <v>510</v>
      </c>
      <c r="AF734" s="402">
        <v>610</v>
      </c>
      <c r="AG734" s="402">
        <v>610</v>
      </c>
      <c r="AH734" s="402">
        <v>53</v>
      </c>
      <c r="AI734" s="400"/>
      <c r="AJ734" s="400"/>
      <c r="AK734" s="400"/>
      <c r="AL734" s="400"/>
      <c r="AM734" s="400"/>
      <c r="AN734" s="400"/>
      <c r="AO734" s="400"/>
      <c r="AP734" s="400"/>
    </row>
    <row r="735" spans="1:42" ht="15">
      <c r="A735" s="394" t="s">
        <v>821</v>
      </c>
      <c r="B735" s="401">
        <v>114.3</v>
      </c>
      <c r="C735" s="424">
        <v>6.88</v>
      </c>
      <c r="D735" s="394" t="s">
        <v>822</v>
      </c>
      <c r="E735" s="421">
        <v>43187</v>
      </c>
      <c r="F735" s="395" t="s">
        <v>847</v>
      </c>
      <c r="G735" s="396">
        <v>5291</v>
      </c>
      <c r="H735" s="397">
        <v>13050</v>
      </c>
      <c r="I735" s="397">
        <v>2592905</v>
      </c>
      <c r="J735" s="397"/>
      <c r="K735" s="397">
        <v>45</v>
      </c>
      <c r="L735" s="396">
        <v>6.36</v>
      </c>
      <c r="M735" s="396">
        <v>427</v>
      </c>
      <c r="N735" s="399">
        <v>101.2</v>
      </c>
      <c r="O735" s="400">
        <v>113.3</v>
      </c>
      <c r="P735" s="400"/>
      <c r="Q735" s="400"/>
      <c r="R735" s="400"/>
      <c r="S735" s="400"/>
      <c r="T735" s="400"/>
      <c r="U735" s="400"/>
      <c r="V735" s="400"/>
      <c r="W735" s="400"/>
      <c r="X735" s="426">
        <v>850</v>
      </c>
      <c r="Y735" s="427">
        <v>750</v>
      </c>
      <c r="Z735" s="427">
        <v>930</v>
      </c>
      <c r="AA735" s="427">
        <v>53</v>
      </c>
      <c r="AB735" s="428">
        <v>0.33</v>
      </c>
      <c r="AC735" s="427">
        <v>1200</v>
      </c>
      <c r="AD735" s="402">
        <v>610</v>
      </c>
      <c r="AE735" s="402">
        <v>510</v>
      </c>
      <c r="AF735" s="402">
        <v>610</v>
      </c>
      <c r="AG735" s="402">
        <v>610</v>
      </c>
      <c r="AH735" s="402">
        <v>53</v>
      </c>
      <c r="AI735" s="400"/>
      <c r="AJ735" s="400"/>
      <c r="AK735" s="400"/>
      <c r="AL735" s="400"/>
      <c r="AM735" s="400"/>
      <c r="AN735" s="400"/>
      <c r="AO735" s="400"/>
      <c r="AP735" s="400"/>
    </row>
    <row r="736" spans="1:42" ht="15">
      <c r="A736" s="394" t="s">
        <v>821</v>
      </c>
      <c r="B736" s="401">
        <v>114.3</v>
      </c>
      <c r="C736" s="424">
        <v>6.88</v>
      </c>
      <c r="D736" s="394" t="s">
        <v>822</v>
      </c>
      <c r="E736" s="421">
        <v>43187</v>
      </c>
      <c r="F736" s="395" t="s">
        <v>847</v>
      </c>
      <c r="G736" s="396">
        <v>5292</v>
      </c>
      <c r="H736" s="397">
        <v>13048</v>
      </c>
      <c r="I736" s="397">
        <v>2592905</v>
      </c>
      <c r="J736" s="397"/>
      <c r="K736" s="397">
        <v>45</v>
      </c>
      <c r="L736" s="396">
        <v>5.41</v>
      </c>
      <c r="M736" s="396">
        <v>26</v>
      </c>
      <c r="N736" s="399">
        <v>96.2</v>
      </c>
      <c r="O736" s="400">
        <v>112.7</v>
      </c>
      <c r="P736" s="400"/>
      <c r="Q736" s="400"/>
      <c r="R736" s="400"/>
      <c r="S736" s="400"/>
      <c r="T736" s="400"/>
      <c r="U736" s="400"/>
      <c r="V736" s="400"/>
      <c r="W736" s="400"/>
      <c r="X736" s="426">
        <v>850</v>
      </c>
      <c r="Y736" s="427">
        <v>750</v>
      </c>
      <c r="Z736" s="427">
        <v>930</v>
      </c>
      <c r="AA736" s="427">
        <v>53</v>
      </c>
      <c r="AB736" s="428">
        <v>0.33</v>
      </c>
      <c r="AC736" s="427">
        <v>1200</v>
      </c>
      <c r="AD736" s="402">
        <v>610</v>
      </c>
      <c r="AE736" s="402">
        <v>510</v>
      </c>
      <c r="AF736" s="402">
        <v>610</v>
      </c>
      <c r="AG736" s="402">
        <v>610</v>
      </c>
      <c r="AH736" s="402">
        <v>53</v>
      </c>
      <c r="AI736" s="400"/>
      <c r="AJ736" s="400"/>
      <c r="AK736" s="400"/>
      <c r="AL736" s="400"/>
      <c r="AM736" s="400"/>
      <c r="AN736" s="400"/>
      <c r="AO736" s="400"/>
      <c r="AP736" s="400"/>
    </row>
    <row r="737" spans="1:42" ht="15">
      <c r="A737" s="394" t="s">
        <v>821</v>
      </c>
      <c r="B737" s="401">
        <v>114.3</v>
      </c>
      <c r="C737" s="424">
        <v>6.88</v>
      </c>
      <c r="D737" s="394" t="s">
        <v>822</v>
      </c>
      <c r="E737" s="421">
        <v>43187</v>
      </c>
      <c r="F737" s="395" t="s">
        <v>847</v>
      </c>
      <c r="G737" s="396">
        <v>5293</v>
      </c>
      <c r="H737" s="397">
        <v>13048</v>
      </c>
      <c r="I737" s="397">
        <v>2592905</v>
      </c>
      <c r="J737" s="397"/>
      <c r="K737" s="397">
        <v>45</v>
      </c>
      <c r="L737" s="396">
        <v>5.41</v>
      </c>
      <c r="M737" s="396">
        <v>405</v>
      </c>
      <c r="N737" s="399">
        <v>101.9</v>
      </c>
      <c r="O737" s="400">
        <v>114</v>
      </c>
      <c r="P737" s="400"/>
      <c r="Q737" s="400"/>
      <c r="R737" s="400"/>
      <c r="S737" s="400"/>
      <c r="T737" s="400"/>
      <c r="U737" s="400"/>
      <c r="V737" s="400"/>
      <c r="W737" s="400"/>
      <c r="X737" s="426">
        <v>850</v>
      </c>
      <c r="Y737" s="427">
        <v>750</v>
      </c>
      <c r="Z737" s="427">
        <v>930</v>
      </c>
      <c r="AA737" s="427">
        <v>53</v>
      </c>
      <c r="AB737" s="428">
        <v>0.33</v>
      </c>
      <c r="AC737" s="427">
        <v>1200</v>
      </c>
      <c r="AD737" s="402">
        <v>610</v>
      </c>
      <c r="AE737" s="402">
        <v>510</v>
      </c>
      <c r="AF737" s="402">
        <v>610</v>
      </c>
      <c r="AG737" s="402">
        <v>610</v>
      </c>
      <c r="AH737" s="402">
        <v>53</v>
      </c>
      <c r="AI737" s="400"/>
      <c r="AJ737" s="400"/>
      <c r="AK737" s="400"/>
      <c r="AL737" s="400"/>
      <c r="AM737" s="400"/>
      <c r="AN737" s="400"/>
      <c r="AO737" s="400"/>
      <c r="AP737" s="400"/>
    </row>
    <row r="738" spans="1:42" ht="15">
      <c r="A738" s="394" t="s">
        <v>821</v>
      </c>
      <c r="B738" s="401">
        <v>114.3</v>
      </c>
      <c r="C738" s="424">
        <v>6.88</v>
      </c>
      <c r="D738" s="394" t="s">
        <v>822</v>
      </c>
      <c r="E738" s="421">
        <v>43187</v>
      </c>
      <c r="F738" s="395" t="s">
        <v>847</v>
      </c>
      <c r="G738" s="396">
        <v>5294</v>
      </c>
      <c r="H738" s="397">
        <v>13048</v>
      </c>
      <c r="I738" s="397">
        <v>2592905</v>
      </c>
      <c r="J738" s="397"/>
      <c r="K738" s="397">
        <v>45</v>
      </c>
      <c r="L738" s="396">
        <v>5.41</v>
      </c>
      <c r="M738" s="396">
        <v>809</v>
      </c>
      <c r="N738" s="399">
        <v>100.7</v>
      </c>
      <c r="O738" s="400">
        <v>112.7</v>
      </c>
      <c r="P738" s="400"/>
      <c r="Q738" s="400"/>
      <c r="R738" s="400"/>
      <c r="S738" s="400"/>
      <c r="T738" s="400"/>
      <c r="U738" s="400"/>
      <c r="V738" s="400"/>
      <c r="W738" s="400"/>
      <c r="X738" s="426">
        <v>850</v>
      </c>
      <c r="Y738" s="427">
        <v>750</v>
      </c>
      <c r="Z738" s="427">
        <v>930</v>
      </c>
      <c r="AA738" s="427">
        <v>53</v>
      </c>
      <c r="AB738" s="428">
        <v>0.33</v>
      </c>
      <c r="AC738" s="427">
        <v>1200</v>
      </c>
      <c r="AD738" s="402">
        <v>610</v>
      </c>
      <c r="AE738" s="402">
        <v>510</v>
      </c>
      <c r="AF738" s="402">
        <v>610</v>
      </c>
      <c r="AG738" s="402">
        <v>610</v>
      </c>
      <c r="AH738" s="402">
        <v>53</v>
      </c>
      <c r="AI738" s="400"/>
      <c r="AJ738" s="400"/>
      <c r="AK738" s="400"/>
      <c r="AL738" s="400"/>
      <c r="AM738" s="400"/>
      <c r="AN738" s="400"/>
      <c r="AO738" s="400"/>
      <c r="AP738" s="400"/>
    </row>
    <row r="739" spans="1:42" ht="15">
      <c r="A739" s="394" t="s">
        <v>821</v>
      </c>
      <c r="B739" s="401">
        <v>114.3</v>
      </c>
      <c r="C739" s="424">
        <v>6.88</v>
      </c>
      <c r="D739" s="394" t="s">
        <v>822</v>
      </c>
      <c r="E739" s="421">
        <v>43188</v>
      </c>
      <c r="F739" s="395" t="s">
        <v>847</v>
      </c>
      <c r="G739" s="396">
        <v>5295</v>
      </c>
      <c r="H739" s="397">
        <v>13048</v>
      </c>
      <c r="I739" s="397">
        <v>2592905</v>
      </c>
      <c r="J739" s="397"/>
      <c r="K739" s="397">
        <v>45</v>
      </c>
      <c r="L739" s="396">
        <v>5.41</v>
      </c>
      <c r="M739" s="396">
        <v>1210</v>
      </c>
      <c r="N739" s="399">
        <v>101.6</v>
      </c>
      <c r="O739" s="400">
        <v>114.5</v>
      </c>
      <c r="P739" s="400" t="s">
        <v>493</v>
      </c>
      <c r="Q739" s="400"/>
      <c r="R739" s="400"/>
      <c r="S739" s="400"/>
      <c r="T739" s="400"/>
      <c r="U739" s="400"/>
      <c r="V739" s="400"/>
      <c r="W739" s="400"/>
      <c r="X739" s="426">
        <v>850</v>
      </c>
      <c r="Y739" s="427">
        <v>750</v>
      </c>
      <c r="Z739" s="427">
        <v>930</v>
      </c>
      <c r="AA739" s="427">
        <v>53</v>
      </c>
      <c r="AB739" s="428">
        <v>0.33</v>
      </c>
      <c r="AC739" s="427">
        <v>1200</v>
      </c>
      <c r="AD739" s="402">
        <v>610</v>
      </c>
      <c r="AE739" s="402">
        <v>510</v>
      </c>
      <c r="AF739" s="402">
        <v>610</v>
      </c>
      <c r="AG739" s="402">
        <v>610</v>
      </c>
      <c r="AH739" s="402">
        <v>53</v>
      </c>
      <c r="AI739" s="400"/>
      <c r="AJ739" s="400"/>
      <c r="AK739" s="400"/>
      <c r="AL739" s="400"/>
      <c r="AM739" s="400"/>
      <c r="AN739" s="400"/>
      <c r="AO739" s="400"/>
      <c r="AP739" s="400"/>
    </row>
    <row r="740" spans="1:42" ht="15">
      <c r="A740" s="394" t="s">
        <v>821</v>
      </c>
      <c r="B740" s="401">
        <v>114.3</v>
      </c>
      <c r="C740" s="424">
        <v>6.88</v>
      </c>
      <c r="D740" s="394" t="s">
        <v>822</v>
      </c>
      <c r="E740" s="421">
        <v>43188</v>
      </c>
      <c r="F740" s="395" t="s">
        <v>847</v>
      </c>
      <c r="G740" s="396">
        <v>5296</v>
      </c>
      <c r="H740" s="397">
        <v>13045</v>
      </c>
      <c r="I740" s="397">
        <v>2592905</v>
      </c>
      <c r="J740" s="397"/>
      <c r="K740" s="397">
        <v>45</v>
      </c>
      <c r="L740" s="396">
        <v>5.23</v>
      </c>
      <c r="M740" s="396">
        <v>10</v>
      </c>
      <c r="N740" s="399">
        <v>99</v>
      </c>
      <c r="O740" s="400">
        <v>113.5</v>
      </c>
      <c r="P740" s="400"/>
      <c r="Q740" s="400"/>
      <c r="R740" s="400"/>
      <c r="S740" s="400"/>
      <c r="T740" s="400"/>
      <c r="U740" s="400"/>
      <c r="V740" s="400"/>
      <c r="W740" s="400"/>
      <c r="X740" s="426">
        <v>850</v>
      </c>
      <c r="Y740" s="427">
        <v>750</v>
      </c>
      <c r="Z740" s="427">
        <v>930</v>
      </c>
      <c r="AA740" s="427">
        <v>53</v>
      </c>
      <c r="AB740" s="428">
        <v>0.33</v>
      </c>
      <c r="AC740" s="427">
        <v>1200</v>
      </c>
      <c r="AD740" s="402">
        <v>610</v>
      </c>
      <c r="AE740" s="402">
        <v>510</v>
      </c>
      <c r="AF740" s="402">
        <v>615</v>
      </c>
      <c r="AG740" s="402">
        <v>615</v>
      </c>
      <c r="AH740" s="402">
        <v>53</v>
      </c>
      <c r="AI740" s="400"/>
      <c r="AJ740" s="400"/>
      <c r="AK740" s="400"/>
      <c r="AL740" s="400"/>
      <c r="AM740" s="400"/>
      <c r="AN740" s="400"/>
      <c r="AO740" s="400"/>
      <c r="AP740" s="400"/>
    </row>
    <row r="741" spans="1:42" ht="15">
      <c r="A741" s="394" t="s">
        <v>821</v>
      </c>
      <c r="B741" s="401">
        <v>114.3</v>
      </c>
      <c r="C741" s="424">
        <v>6.88</v>
      </c>
      <c r="D741" s="394" t="s">
        <v>822</v>
      </c>
      <c r="E741" s="421">
        <v>43189</v>
      </c>
      <c r="F741" s="395" t="s">
        <v>847</v>
      </c>
      <c r="G741" s="396">
        <v>5297</v>
      </c>
      <c r="H741" s="397">
        <v>13047</v>
      </c>
      <c r="I741" s="397">
        <v>2592905</v>
      </c>
      <c r="J741" s="397"/>
      <c r="K741" s="397">
        <v>47</v>
      </c>
      <c r="L741" s="396">
        <v>5.38</v>
      </c>
      <c r="M741" s="396">
        <v>26</v>
      </c>
      <c r="N741" s="399">
        <v>97.9</v>
      </c>
      <c r="O741" s="400">
        <v>111.8</v>
      </c>
      <c r="P741" s="400"/>
      <c r="Q741" s="400"/>
      <c r="R741" s="400"/>
      <c r="S741" s="400"/>
      <c r="T741" s="400"/>
      <c r="U741" s="400"/>
      <c r="V741" s="400"/>
      <c r="W741" s="400"/>
      <c r="X741" s="426">
        <v>850</v>
      </c>
      <c r="Y741" s="427">
        <v>750</v>
      </c>
      <c r="Z741" s="427">
        <v>930</v>
      </c>
      <c r="AA741" s="427">
        <v>53</v>
      </c>
      <c r="AB741" s="428">
        <v>0.33</v>
      </c>
      <c r="AC741" s="427">
        <v>1200</v>
      </c>
      <c r="AD741" s="402">
        <v>610</v>
      </c>
      <c r="AE741" s="402">
        <v>510</v>
      </c>
      <c r="AF741" s="402">
        <v>615</v>
      </c>
      <c r="AG741" s="402">
        <v>615</v>
      </c>
      <c r="AH741" s="402">
        <v>53</v>
      </c>
      <c r="AI741" s="400"/>
      <c r="AJ741" s="400"/>
      <c r="AK741" s="400"/>
      <c r="AL741" s="400"/>
      <c r="AM741" s="400"/>
      <c r="AN741" s="400"/>
      <c r="AO741" s="400"/>
      <c r="AP741" s="400"/>
    </row>
    <row r="742" spans="1:42" ht="15">
      <c r="A742" s="394" t="s">
        <v>821</v>
      </c>
      <c r="B742" s="401">
        <v>114.3</v>
      </c>
      <c r="C742" s="424">
        <v>6.88</v>
      </c>
      <c r="D742" s="394" t="s">
        <v>822</v>
      </c>
      <c r="E742" s="421">
        <v>43189</v>
      </c>
      <c r="F742" s="395" t="s">
        <v>847</v>
      </c>
      <c r="G742" s="396">
        <v>5298</v>
      </c>
      <c r="H742" s="397">
        <v>13051</v>
      </c>
      <c r="I742" s="397">
        <v>2592905</v>
      </c>
      <c r="J742" s="397"/>
      <c r="K742" s="397">
        <v>45</v>
      </c>
      <c r="L742" s="396">
        <v>6.47</v>
      </c>
      <c r="M742" s="396">
        <v>20</v>
      </c>
      <c r="N742" s="399">
        <v>101.8</v>
      </c>
      <c r="O742" s="400">
        <v>114.9</v>
      </c>
      <c r="P742" s="400"/>
      <c r="Q742" s="400"/>
      <c r="R742" s="400"/>
      <c r="S742" s="400"/>
      <c r="T742" s="400"/>
      <c r="U742" s="400"/>
      <c r="V742" s="400"/>
      <c r="W742" s="400"/>
      <c r="X742" s="426">
        <v>850</v>
      </c>
      <c r="Y742" s="427">
        <v>750</v>
      </c>
      <c r="Z742" s="427">
        <v>930</v>
      </c>
      <c r="AA742" s="427">
        <v>53</v>
      </c>
      <c r="AB742" s="428">
        <v>0.33</v>
      </c>
      <c r="AC742" s="427">
        <v>1200</v>
      </c>
      <c r="AD742" s="402">
        <v>610</v>
      </c>
      <c r="AE742" s="402">
        <v>510</v>
      </c>
      <c r="AF742" s="402">
        <v>615</v>
      </c>
      <c r="AG742" s="402">
        <v>615</v>
      </c>
      <c r="AH742" s="402">
        <v>53</v>
      </c>
      <c r="AI742" s="400"/>
      <c r="AJ742" s="400"/>
      <c r="AK742" s="400"/>
      <c r="AL742" s="400"/>
      <c r="AM742" s="400"/>
      <c r="AN742" s="400"/>
      <c r="AO742" s="400"/>
      <c r="AP742" s="400"/>
    </row>
    <row r="743" spans="1:42" ht="15">
      <c r="A743" s="394" t="s">
        <v>821</v>
      </c>
      <c r="B743" s="401">
        <v>114.3</v>
      </c>
      <c r="C743" s="424">
        <v>6.88</v>
      </c>
      <c r="D743" s="394" t="s">
        <v>822</v>
      </c>
      <c r="E743" s="421">
        <v>43189</v>
      </c>
      <c r="F743" s="395" t="s">
        <v>847</v>
      </c>
      <c r="G743" s="396">
        <v>5299</v>
      </c>
      <c r="H743" s="397">
        <v>13046</v>
      </c>
      <c r="I743" s="397">
        <v>2592905</v>
      </c>
      <c r="J743" s="397"/>
      <c r="K743" s="397">
        <v>46</v>
      </c>
      <c r="L743" s="396">
        <v>5.35</v>
      </c>
      <c r="M743" s="396">
        <v>10</v>
      </c>
      <c r="N743" s="399">
        <v>99.6</v>
      </c>
      <c r="O743" s="400">
        <v>112.9</v>
      </c>
      <c r="P743" s="400"/>
      <c r="Q743" s="400"/>
      <c r="R743" s="400"/>
      <c r="S743" s="400"/>
      <c r="T743" s="400"/>
      <c r="U743" s="400"/>
      <c r="V743" s="400"/>
      <c r="W743" s="400"/>
      <c r="X743" s="426">
        <v>850</v>
      </c>
      <c r="Y743" s="427">
        <v>750</v>
      </c>
      <c r="Z743" s="427">
        <v>930</v>
      </c>
      <c r="AA743" s="427">
        <v>53</v>
      </c>
      <c r="AB743" s="428">
        <v>0.33</v>
      </c>
      <c r="AC743" s="427">
        <v>1200</v>
      </c>
      <c r="AD743" s="402">
        <v>610</v>
      </c>
      <c r="AE743" s="402">
        <v>510</v>
      </c>
      <c r="AF743" s="402">
        <v>615</v>
      </c>
      <c r="AG743" s="402">
        <v>615</v>
      </c>
      <c r="AH743" s="402">
        <v>53</v>
      </c>
      <c r="AI743" s="400"/>
      <c r="AJ743" s="400"/>
      <c r="AK743" s="400"/>
      <c r="AL743" s="400"/>
      <c r="AM743" s="400"/>
      <c r="AN743" s="400"/>
      <c r="AO743" s="400"/>
      <c r="AP743" s="400"/>
    </row>
    <row r="744" spans="1:42" ht="15">
      <c r="A744" s="394" t="s">
        <v>821</v>
      </c>
      <c r="B744" s="401">
        <v>114.3</v>
      </c>
      <c r="C744" s="424">
        <v>6.88</v>
      </c>
      <c r="D744" s="394" t="s">
        <v>822</v>
      </c>
      <c r="E744" s="421">
        <v>43189</v>
      </c>
      <c r="F744" s="395" t="s">
        <v>847</v>
      </c>
      <c r="G744" s="396">
        <v>5300</v>
      </c>
      <c r="H744" s="397">
        <v>13051</v>
      </c>
      <c r="I744" s="397">
        <v>2592905</v>
      </c>
      <c r="J744" s="397"/>
      <c r="K744" s="397">
        <v>45</v>
      </c>
      <c r="L744" s="396">
        <v>6.47</v>
      </c>
      <c r="M744" s="396">
        <v>426</v>
      </c>
      <c r="N744" s="399">
        <v>101.9</v>
      </c>
      <c r="O744" s="400">
        <v>115.9</v>
      </c>
      <c r="P744" s="400"/>
      <c r="Q744" s="400"/>
      <c r="R744" s="400"/>
      <c r="S744" s="400"/>
      <c r="T744" s="400"/>
      <c r="U744" s="400"/>
      <c r="V744" s="400"/>
      <c r="W744" s="400"/>
      <c r="X744" s="426">
        <v>850</v>
      </c>
      <c r="Y744" s="427">
        <v>750</v>
      </c>
      <c r="Z744" s="427">
        <v>930</v>
      </c>
      <c r="AA744" s="427">
        <v>53</v>
      </c>
      <c r="AB744" s="428">
        <v>0.33</v>
      </c>
      <c r="AC744" s="427">
        <v>1200</v>
      </c>
      <c r="AD744" s="402">
        <v>610</v>
      </c>
      <c r="AE744" s="402">
        <v>510</v>
      </c>
      <c r="AF744" s="402">
        <v>615</v>
      </c>
      <c r="AG744" s="402">
        <v>615</v>
      </c>
      <c r="AH744" s="402">
        <v>53</v>
      </c>
      <c r="AI744" s="400"/>
      <c r="AJ744" s="400"/>
      <c r="AK744" s="400"/>
      <c r="AL744" s="400"/>
      <c r="AM744" s="400"/>
      <c r="AN744" s="400"/>
      <c r="AO744" s="400"/>
      <c r="AP744" s="400"/>
    </row>
    <row r="745" spans="1:42" ht="15">
      <c r="A745" s="394" t="s">
        <v>821</v>
      </c>
      <c r="B745" s="401">
        <v>114.3</v>
      </c>
      <c r="C745" s="424">
        <v>6.88</v>
      </c>
      <c r="D745" s="394" t="s">
        <v>822</v>
      </c>
      <c r="E745" s="421">
        <v>43189</v>
      </c>
      <c r="F745" s="395" t="s">
        <v>847</v>
      </c>
      <c r="G745" s="396">
        <v>5301</v>
      </c>
      <c r="H745" s="397">
        <v>13046</v>
      </c>
      <c r="I745" s="397">
        <v>2592905</v>
      </c>
      <c r="J745" s="397"/>
      <c r="K745" s="397">
        <v>46</v>
      </c>
      <c r="L745" s="396">
        <v>5.35</v>
      </c>
      <c r="M745" s="396">
        <v>119</v>
      </c>
      <c r="N745" s="399">
        <v>101.3</v>
      </c>
      <c r="O745" s="400">
        <v>114.5</v>
      </c>
      <c r="P745" s="400"/>
      <c r="Q745" s="400"/>
      <c r="R745" s="400"/>
      <c r="S745" s="400"/>
      <c r="T745" s="400"/>
      <c r="U745" s="400"/>
      <c r="V745" s="400"/>
      <c r="W745" s="400"/>
      <c r="X745" s="426">
        <v>850</v>
      </c>
      <c r="Y745" s="427">
        <v>750</v>
      </c>
      <c r="Z745" s="427">
        <v>930</v>
      </c>
      <c r="AA745" s="427">
        <v>53</v>
      </c>
      <c r="AB745" s="428">
        <v>0.33</v>
      </c>
      <c r="AC745" s="427">
        <v>1200</v>
      </c>
      <c r="AD745" s="402">
        <v>610</v>
      </c>
      <c r="AE745" s="402">
        <v>510</v>
      </c>
      <c r="AF745" s="402">
        <v>615</v>
      </c>
      <c r="AG745" s="402">
        <v>615</v>
      </c>
      <c r="AH745" s="402">
        <v>53</v>
      </c>
      <c r="AI745" s="400"/>
      <c r="AJ745" s="400"/>
      <c r="AK745" s="400"/>
      <c r="AL745" s="400"/>
      <c r="AM745" s="400"/>
      <c r="AN745" s="400"/>
      <c r="AO745" s="400"/>
      <c r="AP745" s="400"/>
    </row>
    <row r="746" spans="1:42" ht="15">
      <c r="A746" s="394" t="s">
        <v>821</v>
      </c>
      <c r="B746" s="401">
        <v>114.3</v>
      </c>
      <c r="C746" s="424">
        <v>6.88</v>
      </c>
      <c r="D746" s="394" t="s">
        <v>822</v>
      </c>
      <c r="E746" s="421">
        <v>43190</v>
      </c>
      <c r="F746" s="395" t="s">
        <v>847</v>
      </c>
      <c r="G746" s="396">
        <v>5302</v>
      </c>
      <c r="H746" s="397">
        <v>13046</v>
      </c>
      <c r="I746" s="397">
        <v>2592905</v>
      </c>
      <c r="J746" s="397"/>
      <c r="K746" s="397">
        <v>46</v>
      </c>
      <c r="L746" s="396">
        <v>5.35</v>
      </c>
      <c r="M746" s="396">
        <v>537</v>
      </c>
      <c r="N746" s="399">
        <v>99.3</v>
      </c>
      <c r="O746" s="400">
        <v>112.7</v>
      </c>
      <c r="P746" s="400"/>
      <c r="Q746" s="400"/>
      <c r="R746" s="400"/>
      <c r="S746" s="400"/>
      <c r="T746" s="400"/>
      <c r="U746" s="400"/>
      <c r="V746" s="400"/>
      <c r="W746" s="400"/>
      <c r="X746" s="426">
        <v>850</v>
      </c>
      <c r="Y746" s="427">
        <v>750</v>
      </c>
      <c r="Z746" s="427">
        <v>930</v>
      </c>
      <c r="AA746" s="427">
        <v>53</v>
      </c>
      <c r="AB746" s="428">
        <v>0.33</v>
      </c>
      <c r="AC746" s="427">
        <v>1200</v>
      </c>
      <c r="AD746" s="402">
        <v>610</v>
      </c>
      <c r="AE746" s="402">
        <v>510</v>
      </c>
      <c r="AF746" s="402">
        <v>615</v>
      </c>
      <c r="AG746" s="402">
        <v>615</v>
      </c>
      <c r="AH746" s="402">
        <v>53</v>
      </c>
      <c r="AI746" s="400"/>
      <c r="AJ746" s="400"/>
      <c r="AK746" s="400"/>
      <c r="AL746" s="400"/>
      <c r="AM746" s="400"/>
      <c r="AN746" s="400"/>
      <c r="AO746" s="400"/>
      <c r="AP746" s="400"/>
    </row>
    <row r="747" spans="1:42" ht="15">
      <c r="A747" s="394" t="s">
        <v>821</v>
      </c>
      <c r="B747" s="401">
        <v>114.3</v>
      </c>
      <c r="C747" s="424">
        <v>6.88</v>
      </c>
      <c r="D747" s="394" t="s">
        <v>822</v>
      </c>
      <c r="E747" s="421">
        <v>43190</v>
      </c>
      <c r="F747" s="395" t="s">
        <v>847</v>
      </c>
      <c r="G747" s="396">
        <v>5303</v>
      </c>
      <c r="H747" s="397">
        <v>13045</v>
      </c>
      <c r="I747" s="397">
        <v>2592905</v>
      </c>
      <c r="J747" s="397"/>
      <c r="K747" s="397">
        <v>45</v>
      </c>
      <c r="L747" s="396">
        <v>5.23</v>
      </c>
      <c r="M747" s="396">
        <v>370</v>
      </c>
      <c r="N747" s="399">
        <v>99.4</v>
      </c>
      <c r="O747" s="400">
        <v>111.8</v>
      </c>
      <c r="P747" s="400"/>
      <c r="Q747" s="400"/>
      <c r="R747" s="400"/>
      <c r="S747" s="400"/>
      <c r="T747" s="400"/>
      <c r="U747" s="400"/>
      <c r="V747" s="400"/>
      <c r="W747" s="400"/>
      <c r="X747" s="426">
        <v>850</v>
      </c>
      <c r="Y747" s="427">
        <v>750</v>
      </c>
      <c r="Z747" s="427">
        <v>930</v>
      </c>
      <c r="AA747" s="427">
        <v>53</v>
      </c>
      <c r="AB747" s="428">
        <v>0.33</v>
      </c>
      <c r="AC747" s="427">
        <v>1200</v>
      </c>
      <c r="AD747" s="402">
        <v>610</v>
      </c>
      <c r="AE747" s="402">
        <v>510</v>
      </c>
      <c r="AF747" s="402">
        <v>615</v>
      </c>
      <c r="AG747" s="402">
        <v>615</v>
      </c>
      <c r="AH747" s="402">
        <v>53</v>
      </c>
      <c r="AI747" s="400"/>
      <c r="AJ747" s="400"/>
      <c r="AK747" s="400"/>
      <c r="AL747" s="400"/>
      <c r="AM747" s="400"/>
      <c r="AN747" s="400"/>
      <c r="AO747" s="400"/>
      <c r="AP747" s="400"/>
    </row>
    <row r="748" spans="1:42" ht="15">
      <c r="A748" s="394" t="s">
        <v>821</v>
      </c>
      <c r="B748" s="401">
        <v>114.3</v>
      </c>
      <c r="C748" s="424">
        <v>6.88</v>
      </c>
      <c r="D748" s="394" t="s">
        <v>822</v>
      </c>
      <c r="E748" s="421">
        <v>43190</v>
      </c>
      <c r="F748" s="395" t="s">
        <v>847</v>
      </c>
      <c r="G748" s="396">
        <v>5304</v>
      </c>
      <c r="H748" s="397">
        <v>13046</v>
      </c>
      <c r="I748" s="397">
        <v>2592905</v>
      </c>
      <c r="J748" s="397"/>
      <c r="K748" s="397">
        <v>46</v>
      </c>
      <c r="L748" s="396">
        <v>5.35</v>
      </c>
      <c r="M748" s="396">
        <v>575</v>
      </c>
      <c r="N748" s="399">
        <v>97.7</v>
      </c>
      <c r="O748" s="400">
        <v>111.8</v>
      </c>
      <c r="P748" s="400"/>
      <c r="Q748" s="400"/>
      <c r="R748" s="400"/>
      <c r="S748" s="400"/>
      <c r="T748" s="400"/>
      <c r="U748" s="400"/>
      <c r="V748" s="400"/>
      <c r="W748" s="400"/>
      <c r="X748" s="426">
        <v>850</v>
      </c>
      <c r="Y748" s="427">
        <v>750</v>
      </c>
      <c r="Z748" s="427">
        <v>930</v>
      </c>
      <c r="AA748" s="427">
        <v>53</v>
      </c>
      <c r="AB748" s="428">
        <v>0.33</v>
      </c>
      <c r="AC748" s="427">
        <v>1200</v>
      </c>
      <c r="AD748" s="402">
        <v>610</v>
      </c>
      <c r="AE748" s="402">
        <v>510</v>
      </c>
      <c r="AF748" s="402">
        <v>615</v>
      </c>
      <c r="AG748" s="402">
        <v>615</v>
      </c>
      <c r="AH748" s="402">
        <v>53</v>
      </c>
      <c r="AI748" s="400"/>
      <c r="AJ748" s="400"/>
      <c r="AK748" s="400"/>
      <c r="AL748" s="400"/>
      <c r="AM748" s="400"/>
      <c r="AN748" s="400"/>
      <c r="AO748" s="400"/>
      <c r="AP748" s="400"/>
    </row>
    <row r="749" spans="1:42" ht="15">
      <c r="A749" s="394" t="s">
        <v>821</v>
      </c>
      <c r="B749" s="401">
        <v>114.3</v>
      </c>
      <c r="C749" s="424">
        <v>6.88</v>
      </c>
      <c r="D749" s="394" t="s">
        <v>822</v>
      </c>
      <c r="E749" s="421">
        <v>43190</v>
      </c>
      <c r="F749" s="395" t="s">
        <v>847</v>
      </c>
      <c r="G749" s="396">
        <v>5305</v>
      </c>
      <c r="H749" s="397">
        <v>13049</v>
      </c>
      <c r="I749" s="397">
        <v>2592905</v>
      </c>
      <c r="J749" s="397"/>
      <c r="K749" s="397">
        <v>44</v>
      </c>
      <c r="L749" s="396">
        <v>6.06</v>
      </c>
      <c r="M749" s="396">
        <v>5</v>
      </c>
      <c r="N749" s="399">
        <v>101.5</v>
      </c>
      <c r="O749" s="400">
        <v>114.1</v>
      </c>
      <c r="P749" s="400"/>
      <c r="Q749" s="400"/>
      <c r="R749" s="400"/>
      <c r="S749" s="400"/>
      <c r="T749" s="400"/>
      <c r="U749" s="400"/>
      <c r="V749" s="400"/>
      <c r="W749" s="400"/>
      <c r="X749" s="426">
        <v>850</v>
      </c>
      <c r="Y749" s="427">
        <v>750</v>
      </c>
      <c r="Z749" s="427">
        <v>930</v>
      </c>
      <c r="AA749" s="427">
        <v>53</v>
      </c>
      <c r="AB749" s="428">
        <v>0.33</v>
      </c>
      <c r="AC749" s="427">
        <v>1200</v>
      </c>
      <c r="AD749" s="402">
        <v>610</v>
      </c>
      <c r="AE749" s="402">
        <v>510</v>
      </c>
      <c r="AF749" s="402">
        <v>615</v>
      </c>
      <c r="AG749" s="402">
        <v>615</v>
      </c>
      <c r="AH749" s="402">
        <v>53</v>
      </c>
      <c r="AI749" s="400"/>
      <c r="AJ749" s="400"/>
      <c r="AK749" s="400"/>
      <c r="AL749" s="400"/>
      <c r="AM749" s="400"/>
      <c r="AN749" s="400"/>
      <c r="AO749" s="400"/>
      <c r="AP749" s="400"/>
    </row>
    <row r="750" spans="1:42" ht="15">
      <c r="A750" s="394" t="s">
        <v>821</v>
      </c>
      <c r="B750" s="401">
        <v>114.3</v>
      </c>
      <c r="C750" s="424">
        <v>6.88</v>
      </c>
      <c r="D750" s="394" t="s">
        <v>822</v>
      </c>
      <c r="E750" s="421">
        <v>43190</v>
      </c>
      <c r="F750" s="395" t="s">
        <v>847</v>
      </c>
      <c r="G750" s="396">
        <v>5306</v>
      </c>
      <c r="H750" s="397">
        <v>13049</v>
      </c>
      <c r="I750" s="397">
        <v>2592905</v>
      </c>
      <c r="J750" s="397"/>
      <c r="K750" s="397">
        <v>44</v>
      </c>
      <c r="L750" s="396">
        <v>6.06</v>
      </c>
      <c r="M750" s="396">
        <v>401</v>
      </c>
      <c r="N750" s="399">
        <v>97.5</v>
      </c>
      <c r="O750" s="400">
        <v>113.4</v>
      </c>
      <c r="P750" s="400"/>
      <c r="Q750" s="400"/>
      <c r="R750" s="400"/>
      <c r="S750" s="400"/>
      <c r="T750" s="400"/>
      <c r="U750" s="400"/>
      <c r="V750" s="400"/>
      <c r="W750" s="400"/>
      <c r="X750" s="426">
        <v>850</v>
      </c>
      <c r="Y750" s="427">
        <v>750</v>
      </c>
      <c r="Z750" s="427">
        <v>930</v>
      </c>
      <c r="AA750" s="427">
        <v>53</v>
      </c>
      <c r="AB750" s="428">
        <v>0.33</v>
      </c>
      <c r="AC750" s="427">
        <v>1200</v>
      </c>
      <c r="AD750" s="402">
        <v>610</v>
      </c>
      <c r="AE750" s="402">
        <v>510</v>
      </c>
      <c r="AF750" s="402">
        <v>615</v>
      </c>
      <c r="AG750" s="402">
        <v>615</v>
      </c>
      <c r="AH750" s="402">
        <v>53</v>
      </c>
      <c r="AI750" s="400"/>
      <c r="AJ750" s="400"/>
      <c r="AK750" s="400"/>
      <c r="AL750" s="400"/>
      <c r="AM750" s="400"/>
      <c r="AN750" s="400"/>
      <c r="AO750" s="400"/>
      <c r="AP750" s="400"/>
    </row>
    <row r="751" spans="1:42" ht="15">
      <c r="A751" s="394" t="s">
        <v>821</v>
      </c>
      <c r="B751" s="401">
        <v>114.3</v>
      </c>
      <c r="C751" s="424">
        <v>6.88</v>
      </c>
      <c r="D751" s="394" t="s">
        <v>822</v>
      </c>
      <c r="E751" s="421">
        <v>43190</v>
      </c>
      <c r="F751" s="395" t="s">
        <v>847</v>
      </c>
      <c r="G751" s="396">
        <v>5307</v>
      </c>
      <c r="H751" s="397">
        <v>13047</v>
      </c>
      <c r="I751" s="397">
        <v>2592905</v>
      </c>
      <c r="J751" s="397"/>
      <c r="K751" s="397">
        <v>47</v>
      </c>
      <c r="L751" s="396">
        <v>5.38</v>
      </c>
      <c r="M751" s="396">
        <v>355</v>
      </c>
      <c r="N751" s="399">
        <v>100.1</v>
      </c>
      <c r="O751" s="400">
        <v>115.6</v>
      </c>
      <c r="P751" s="400"/>
      <c r="Q751" s="400"/>
      <c r="R751" s="400"/>
      <c r="S751" s="400"/>
      <c r="T751" s="400"/>
      <c r="U751" s="400"/>
      <c r="V751" s="400"/>
      <c r="W751" s="400"/>
      <c r="X751" s="426">
        <v>850</v>
      </c>
      <c r="Y751" s="427">
        <v>750</v>
      </c>
      <c r="Z751" s="427">
        <v>930</v>
      </c>
      <c r="AA751" s="427">
        <v>53</v>
      </c>
      <c r="AB751" s="428">
        <v>0.33</v>
      </c>
      <c r="AC751" s="427">
        <v>1200</v>
      </c>
      <c r="AD751" s="402">
        <v>610</v>
      </c>
      <c r="AE751" s="402">
        <v>510</v>
      </c>
      <c r="AF751" s="402">
        <v>615</v>
      </c>
      <c r="AG751" s="402">
        <v>615</v>
      </c>
      <c r="AH751" s="402">
        <v>53</v>
      </c>
      <c r="AI751" s="400"/>
      <c r="AJ751" s="400"/>
      <c r="AK751" s="400"/>
      <c r="AL751" s="400"/>
      <c r="AM751" s="400"/>
      <c r="AN751" s="400"/>
      <c r="AO751" s="400"/>
      <c r="AP751" s="400"/>
    </row>
    <row r="752" spans="1:42" ht="15">
      <c r="A752" s="394" t="s">
        <v>821</v>
      </c>
      <c r="B752" s="401">
        <v>114.3</v>
      </c>
      <c r="C752" s="424">
        <v>6.88</v>
      </c>
      <c r="D752" s="394" t="s">
        <v>822</v>
      </c>
      <c r="E752" s="421">
        <v>43190</v>
      </c>
      <c r="F752" s="395" t="s">
        <v>847</v>
      </c>
      <c r="G752" s="396">
        <v>5308</v>
      </c>
      <c r="H752" s="397">
        <v>13044</v>
      </c>
      <c r="I752" s="397">
        <v>2592905</v>
      </c>
      <c r="J752" s="397"/>
      <c r="K752" s="397">
        <v>45</v>
      </c>
      <c r="L752" s="398">
        <v>5</v>
      </c>
      <c r="M752" s="396">
        <v>26</v>
      </c>
      <c r="N752" s="399">
        <v>102</v>
      </c>
      <c r="O752" s="400">
        <v>114.9</v>
      </c>
      <c r="P752" s="400"/>
      <c r="Q752" s="400"/>
      <c r="R752" s="400"/>
      <c r="S752" s="400"/>
      <c r="T752" s="400"/>
      <c r="U752" s="400"/>
      <c r="V752" s="400"/>
      <c r="W752" s="400"/>
      <c r="X752" s="426">
        <v>850</v>
      </c>
      <c r="Y752" s="427">
        <v>750</v>
      </c>
      <c r="Z752" s="427">
        <v>930</v>
      </c>
      <c r="AA752" s="427">
        <v>53</v>
      </c>
      <c r="AB752" s="428">
        <v>0.33</v>
      </c>
      <c r="AC752" s="427">
        <v>1200</v>
      </c>
      <c r="AD752" s="402">
        <v>610</v>
      </c>
      <c r="AE752" s="402">
        <v>510</v>
      </c>
      <c r="AF752" s="402">
        <v>615</v>
      </c>
      <c r="AG752" s="402">
        <v>615</v>
      </c>
      <c r="AH752" s="402">
        <v>53</v>
      </c>
      <c r="AI752" s="400"/>
      <c r="AJ752" s="400"/>
      <c r="AK752" s="400"/>
      <c r="AL752" s="400"/>
      <c r="AM752" s="400"/>
      <c r="AN752" s="400"/>
      <c r="AO752" s="400"/>
      <c r="AP752" s="400"/>
    </row>
    <row r="753" spans="1:42" ht="15">
      <c r="A753" s="394" t="s">
        <v>821</v>
      </c>
      <c r="B753" s="401">
        <v>114.3</v>
      </c>
      <c r="C753" s="424">
        <v>6.88</v>
      </c>
      <c r="D753" s="394" t="s">
        <v>822</v>
      </c>
      <c r="E753" s="421">
        <v>43206</v>
      </c>
      <c r="F753" s="395" t="s">
        <v>847</v>
      </c>
      <c r="G753" s="396">
        <v>5458</v>
      </c>
      <c r="H753" s="397">
        <v>13064</v>
      </c>
      <c r="I753" s="397">
        <v>2616802</v>
      </c>
      <c r="J753" s="397"/>
      <c r="K753" s="397">
        <v>44</v>
      </c>
      <c r="L753" s="396">
        <v>4.5199999999999996</v>
      </c>
      <c r="M753" s="396">
        <v>10</v>
      </c>
      <c r="N753" s="399">
        <v>96.6</v>
      </c>
      <c r="O753" s="400">
        <v>110.3</v>
      </c>
      <c r="P753" s="400"/>
      <c r="Q753" s="400"/>
      <c r="R753" s="400"/>
      <c r="S753" s="400"/>
      <c r="T753" s="400"/>
      <c r="U753" s="400"/>
      <c r="V753" s="400"/>
      <c r="W753" s="400"/>
      <c r="X753" s="426">
        <v>850</v>
      </c>
      <c r="Y753" s="427">
        <v>750</v>
      </c>
      <c r="Z753" s="427">
        <v>930</v>
      </c>
      <c r="AA753" s="427">
        <v>53</v>
      </c>
      <c r="AB753" s="428">
        <v>0.33</v>
      </c>
      <c r="AC753" s="427">
        <v>1200</v>
      </c>
      <c r="AD753" s="402">
        <v>610</v>
      </c>
      <c r="AE753" s="402">
        <v>510</v>
      </c>
      <c r="AF753" s="402">
        <v>615</v>
      </c>
      <c r="AG753" s="402">
        <v>615</v>
      </c>
      <c r="AH753" s="402">
        <v>53</v>
      </c>
      <c r="AI753" s="400"/>
      <c r="AJ753" s="400"/>
      <c r="AK753" s="400"/>
      <c r="AL753" s="400"/>
      <c r="AM753" s="400"/>
      <c r="AN753" s="400"/>
      <c r="AO753" s="400"/>
      <c r="AP753" s="400"/>
    </row>
    <row r="754" spans="1:42" ht="15">
      <c r="A754" s="394" t="s">
        <v>821</v>
      </c>
      <c r="B754" s="401">
        <v>114.3</v>
      </c>
      <c r="C754" s="424">
        <v>6.88</v>
      </c>
      <c r="D754" s="394" t="s">
        <v>822</v>
      </c>
      <c r="E754" s="421">
        <v>43206</v>
      </c>
      <c r="F754" s="395" t="s">
        <v>847</v>
      </c>
      <c r="G754" s="396">
        <v>5459</v>
      </c>
      <c r="H754" s="397">
        <v>13064</v>
      </c>
      <c r="I754" s="397">
        <v>2616802</v>
      </c>
      <c r="J754" s="397"/>
      <c r="K754" s="397">
        <v>44</v>
      </c>
      <c r="L754" s="396">
        <v>4.5199999999999996</v>
      </c>
      <c r="M754" s="396">
        <v>410</v>
      </c>
      <c r="N754" s="399">
        <v>95.8</v>
      </c>
      <c r="O754" s="400">
        <v>109.1</v>
      </c>
      <c r="P754" s="400"/>
      <c r="Q754" s="400"/>
      <c r="R754" s="400"/>
      <c r="S754" s="400"/>
      <c r="T754" s="400"/>
      <c r="U754" s="400"/>
      <c r="V754" s="400"/>
      <c r="W754" s="400"/>
      <c r="X754" s="426">
        <v>850</v>
      </c>
      <c r="Y754" s="427">
        <v>750</v>
      </c>
      <c r="Z754" s="427">
        <v>930</v>
      </c>
      <c r="AA754" s="427">
        <v>53</v>
      </c>
      <c r="AB754" s="428">
        <v>0.33</v>
      </c>
      <c r="AC754" s="427">
        <v>1200</v>
      </c>
      <c r="AD754" s="402">
        <v>610</v>
      </c>
      <c r="AE754" s="402">
        <v>510</v>
      </c>
      <c r="AF754" s="402">
        <v>615</v>
      </c>
      <c r="AG754" s="402">
        <v>615</v>
      </c>
      <c r="AH754" s="402">
        <v>53</v>
      </c>
      <c r="AI754" s="400"/>
      <c r="AJ754" s="400"/>
      <c r="AK754" s="400"/>
      <c r="AL754" s="400"/>
      <c r="AM754" s="400"/>
      <c r="AN754" s="400"/>
      <c r="AO754" s="400"/>
      <c r="AP754" s="400"/>
    </row>
    <row r="755" spans="1:42" ht="15">
      <c r="A755" s="394" t="s">
        <v>821</v>
      </c>
      <c r="B755" s="401">
        <v>114.3</v>
      </c>
      <c r="C755" s="424">
        <v>6.88</v>
      </c>
      <c r="D755" s="394" t="s">
        <v>822</v>
      </c>
      <c r="E755" s="421">
        <v>43206</v>
      </c>
      <c r="F755" s="395" t="s">
        <v>847</v>
      </c>
      <c r="G755" s="396">
        <v>5460</v>
      </c>
      <c r="H755" s="397">
        <v>13063</v>
      </c>
      <c r="I755" s="397">
        <v>2616802</v>
      </c>
      <c r="J755" s="397"/>
      <c r="K755" s="397">
        <v>45</v>
      </c>
      <c r="L755" s="396">
        <v>4.08</v>
      </c>
      <c r="M755" s="396">
        <v>26</v>
      </c>
      <c r="N755" s="399">
        <v>96.8</v>
      </c>
      <c r="O755" s="400">
        <v>109.6</v>
      </c>
      <c r="P755" s="400"/>
      <c r="Q755" s="400"/>
      <c r="R755" s="400"/>
      <c r="S755" s="400"/>
      <c r="T755" s="400"/>
      <c r="U755" s="400"/>
      <c r="V755" s="400"/>
      <c r="W755" s="400"/>
      <c r="X755" s="426">
        <v>850</v>
      </c>
      <c r="Y755" s="427">
        <v>750</v>
      </c>
      <c r="Z755" s="427">
        <v>935</v>
      </c>
      <c r="AA755" s="427">
        <v>53</v>
      </c>
      <c r="AB755" s="428">
        <v>0.34</v>
      </c>
      <c r="AC755" s="427">
        <v>1200</v>
      </c>
      <c r="AD755" s="402">
        <v>610</v>
      </c>
      <c r="AE755" s="402">
        <v>510</v>
      </c>
      <c r="AF755" s="402">
        <v>615</v>
      </c>
      <c r="AG755" s="402">
        <v>615</v>
      </c>
      <c r="AH755" s="402">
        <v>53</v>
      </c>
      <c r="AI755" s="400"/>
      <c r="AJ755" s="400"/>
      <c r="AK755" s="400"/>
      <c r="AL755" s="400"/>
      <c r="AM755" s="400"/>
      <c r="AN755" s="400"/>
      <c r="AO755" s="400"/>
      <c r="AP755" s="400"/>
    </row>
    <row r="756" spans="1:42" ht="15">
      <c r="A756" s="394" t="s">
        <v>821</v>
      </c>
      <c r="B756" s="401">
        <v>114.3</v>
      </c>
      <c r="C756" s="424">
        <v>6.88</v>
      </c>
      <c r="D756" s="394" t="s">
        <v>822</v>
      </c>
      <c r="E756" s="421">
        <v>43206</v>
      </c>
      <c r="F756" s="395" t="s">
        <v>847</v>
      </c>
      <c r="G756" s="396">
        <v>5461</v>
      </c>
      <c r="H756" s="397">
        <v>13063</v>
      </c>
      <c r="I756" s="397">
        <v>2616802</v>
      </c>
      <c r="J756" s="397"/>
      <c r="K756" s="397">
        <v>45</v>
      </c>
      <c r="L756" s="396">
        <v>4.08</v>
      </c>
      <c r="M756" s="396">
        <v>426</v>
      </c>
      <c r="N756" s="399">
        <v>98.7</v>
      </c>
      <c r="O756" s="400">
        <v>111.4</v>
      </c>
      <c r="P756" s="400"/>
      <c r="Q756" s="400"/>
      <c r="R756" s="400"/>
      <c r="S756" s="400"/>
      <c r="T756" s="400"/>
      <c r="U756" s="400"/>
      <c r="V756" s="400"/>
      <c r="W756" s="400"/>
      <c r="X756" s="426">
        <v>850</v>
      </c>
      <c r="Y756" s="427">
        <v>750</v>
      </c>
      <c r="Z756" s="427">
        <v>935</v>
      </c>
      <c r="AA756" s="427">
        <v>53</v>
      </c>
      <c r="AB756" s="428">
        <v>0.34</v>
      </c>
      <c r="AC756" s="427">
        <v>1200</v>
      </c>
      <c r="AD756" s="402">
        <v>610</v>
      </c>
      <c r="AE756" s="402">
        <v>510</v>
      </c>
      <c r="AF756" s="402">
        <v>615</v>
      </c>
      <c r="AG756" s="402">
        <v>615</v>
      </c>
      <c r="AH756" s="402">
        <v>53</v>
      </c>
      <c r="AI756" s="400"/>
      <c r="AJ756" s="400"/>
      <c r="AK756" s="400"/>
      <c r="AL756" s="400"/>
      <c r="AM756" s="400"/>
      <c r="AN756" s="400"/>
      <c r="AO756" s="400"/>
      <c r="AP756" s="400"/>
    </row>
    <row r="757" spans="1:42" ht="15">
      <c r="A757" s="394" t="s">
        <v>821</v>
      </c>
      <c r="B757" s="401">
        <v>114.3</v>
      </c>
      <c r="C757" s="424">
        <v>6.88</v>
      </c>
      <c r="D757" s="394" t="s">
        <v>822</v>
      </c>
      <c r="E757" s="421">
        <v>43207</v>
      </c>
      <c r="F757" s="395" t="s">
        <v>847</v>
      </c>
      <c r="G757" s="396">
        <v>5462</v>
      </c>
      <c r="H757" s="397">
        <v>13063</v>
      </c>
      <c r="I757" s="397">
        <v>2616802</v>
      </c>
      <c r="J757" s="397"/>
      <c r="K757" s="397">
        <v>45</v>
      </c>
      <c r="L757" s="396">
        <v>4.08</v>
      </c>
      <c r="M757" s="396">
        <v>826</v>
      </c>
      <c r="N757" s="399">
        <v>97</v>
      </c>
      <c r="O757" s="400">
        <v>113.4</v>
      </c>
      <c r="P757" s="400"/>
      <c r="Q757" s="400"/>
      <c r="R757" s="400"/>
      <c r="S757" s="400"/>
      <c r="T757" s="400"/>
      <c r="U757" s="400"/>
      <c r="V757" s="400"/>
      <c r="W757" s="400"/>
      <c r="X757" s="426">
        <v>850</v>
      </c>
      <c r="Y757" s="427">
        <v>750</v>
      </c>
      <c r="Z757" s="427">
        <v>935</v>
      </c>
      <c r="AA757" s="427">
        <v>53</v>
      </c>
      <c r="AB757" s="428">
        <v>0.34</v>
      </c>
      <c r="AC757" s="427">
        <v>1200</v>
      </c>
      <c r="AD757" s="402">
        <v>610</v>
      </c>
      <c r="AE757" s="402">
        <v>510</v>
      </c>
      <c r="AF757" s="402">
        <v>615</v>
      </c>
      <c r="AG757" s="402">
        <v>615</v>
      </c>
      <c r="AH757" s="402">
        <v>53</v>
      </c>
      <c r="AI757" s="400"/>
      <c r="AJ757" s="400"/>
      <c r="AK757" s="400"/>
      <c r="AL757" s="400"/>
      <c r="AM757" s="400"/>
      <c r="AN757" s="400"/>
      <c r="AO757" s="400"/>
      <c r="AP757" s="400"/>
    </row>
    <row r="758" spans="1:42" ht="15">
      <c r="A758" s="394" t="s">
        <v>821</v>
      </c>
      <c r="B758" s="401">
        <v>114.3</v>
      </c>
      <c r="C758" s="424">
        <v>6.88</v>
      </c>
      <c r="D758" s="394" t="s">
        <v>822</v>
      </c>
      <c r="E758" s="421">
        <v>43207</v>
      </c>
      <c r="F758" s="395" t="s">
        <v>847</v>
      </c>
      <c r="G758" s="396">
        <v>5463</v>
      </c>
      <c r="H758" s="397">
        <v>13064</v>
      </c>
      <c r="I758" s="397">
        <v>2616802</v>
      </c>
      <c r="J758" s="397"/>
      <c r="K758" s="397">
        <v>44</v>
      </c>
      <c r="L758" s="396">
        <v>4.5199999999999996</v>
      </c>
      <c r="M758" s="396">
        <v>791</v>
      </c>
      <c r="N758" s="399">
        <v>93.8</v>
      </c>
      <c r="O758" s="400">
        <v>110.5</v>
      </c>
      <c r="P758" s="400"/>
      <c r="Q758" s="400"/>
      <c r="R758" s="400"/>
      <c r="S758" s="400"/>
      <c r="T758" s="400"/>
      <c r="U758" s="400"/>
      <c r="V758" s="400"/>
      <c r="W758" s="400"/>
      <c r="X758" s="426">
        <v>850</v>
      </c>
      <c r="Y758" s="427">
        <v>750</v>
      </c>
      <c r="Z758" s="427">
        <v>935</v>
      </c>
      <c r="AA758" s="427">
        <v>53</v>
      </c>
      <c r="AB758" s="428">
        <v>0.34</v>
      </c>
      <c r="AC758" s="427">
        <v>1200</v>
      </c>
      <c r="AD758" s="402">
        <v>610</v>
      </c>
      <c r="AE758" s="402">
        <v>510</v>
      </c>
      <c r="AF758" s="402">
        <v>615</v>
      </c>
      <c r="AG758" s="402">
        <v>615</v>
      </c>
      <c r="AH758" s="402">
        <v>53</v>
      </c>
      <c r="AI758" s="400"/>
      <c r="AJ758" s="400"/>
      <c r="AK758" s="400"/>
      <c r="AL758" s="400"/>
      <c r="AM758" s="400"/>
      <c r="AN758" s="400"/>
      <c r="AO758" s="400"/>
      <c r="AP758" s="400"/>
    </row>
    <row r="759" spans="1:42" ht="15">
      <c r="A759" s="394" t="s">
        <v>821</v>
      </c>
      <c r="B759" s="401">
        <v>114.3</v>
      </c>
      <c r="C759" s="424">
        <v>6.88</v>
      </c>
      <c r="D759" s="394" t="s">
        <v>822</v>
      </c>
      <c r="E759" s="421">
        <v>43208</v>
      </c>
      <c r="F759" s="395" t="s">
        <v>847</v>
      </c>
      <c r="G759" s="396">
        <v>5464</v>
      </c>
      <c r="H759" s="397">
        <v>13065</v>
      </c>
      <c r="I759" s="397">
        <v>2616802</v>
      </c>
      <c r="J759" s="397"/>
      <c r="K759" s="397">
        <v>46</v>
      </c>
      <c r="L759" s="396">
        <v>4.3499999999999996</v>
      </c>
      <c r="M759" s="396">
        <v>26</v>
      </c>
      <c r="N759" s="399">
        <v>101.4</v>
      </c>
      <c r="O759" s="400">
        <v>111.7</v>
      </c>
      <c r="P759" s="400"/>
      <c r="Q759" s="400"/>
      <c r="R759" s="400"/>
      <c r="S759" s="400"/>
      <c r="T759" s="400"/>
      <c r="U759" s="400"/>
      <c r="V759" s="400"/>
      <c r="W759" s="400"/>
      <c r="X759" s="426">
        <v>850</v>
      </c>
      <c r="Y759" s="427">
        <v>750</v>
      </c>
      <c r="Z759" s="427">
        <v>925</v>
      </c>
      <c r="AA759" s="427">
        <v>53</v>
      </c>
      <c r="AB759" s="428">
        <v>0.34</v>
      </c>
      <c r="AC759" s="427">
        <v>1200</v>
      </c>
      <c r="AD759" s="402">
        <v>610</v>
      </c>
      <c r="AE759" s="402">
        <v>510</v>
      </c>
      <c r="AF759" s="402">
        <v>615</v>
      </c>
      <c r="AG759" s="402">
        <v>615</v>
      </c>
      <c r="AH759" s="402">
        <v>53</v>
      </c>
      <c r="AI759" s="400"/>
      <c r="AJ759" s="400"/>
      <c r="AK759" s="400"/>
      <c r="AL759" s="400"/>
      <c r="AM759" s="400"/>
      <c r="AN759" s="400"/>
      <c r="AO759" s="400"/>
      <c r="AP759" s="400"/>
    </row>
    <row r="760" spans="1:42" ht="15">
      <c r="A760" s="394" t="s">
        <v>821</v>
      </c>
      <c r="B760" s="401">
        <v>114.3</v>
      </c>
      <c r="C760" s="424">
        <v>6.88</v>
      </c>
      <c r="D760" s="394" t="s">
        <v>822</v>
      </c>
      <c r="E760" s="421">
        <v>43208</v>
      </c>
      <c r="F760" s="395" t="s">
        <v>847</v>
      </c>
      <c r="G760" s="396">
        <v>5465</v>
      </c>
      <c r="H760" s="397">
        <v>13065</v>
      </c>
      <c r="I760" s="397">
        <v>2616802</v>
      </c>
      <c r="J760" s="397"/>
      <c r="K760" s="397">
        <v>46</v>
      </c>
      <c r="L760" s="396">
        <v>4.3499999999999996</v>
      </c>
      <c r="M760" s="396">
        <v>414</v>
      </c>
      <c r="N760" s="399">
        <v>96.9</v>
      </c>
      <c r="O760" s="400">
        <v>111.2</v>
      </c>
      <c r="P760" s="400"/>
      <c r="Q760" s="400"/>
      <c r="R760" s="400"/>
      <c r="S760" s="400"/>
      <c r="T760" s="400"/>
      <c r="U760" s="400"/>
      <c r="V760" s="400"/>
      <c r="W760" s="400"/>
      <c r="X760" s="426">
        <v>850</v>
      </c>
      <c r="Y760" s="427">
        <v>750</v>
      </c>
      <c r="Z760" s="427">
        <v>925</v>
      </c>
      <c r="AA760" s="427">
        <v>53</v>
      </c>
      <c r="AB760" s="428">
        <v>0.34</v>
      </c>
      <c r="AC760" s="427">
        <v>1200</v>
      </c>
      <c r="AD760" s="402">
        <v>610</v>
      </c>
      <c r="AE760" s="402">
        <v>510</v>
      </c>
      <c r="AF760" s="402">
        <v>615</v>
      </c>
      <c r="AG760" s="402">
        <v>615</v>
      </c>
      <c r="AH760" s="402">
        <v>53</v>
      </c>
      <c r="AI760" s="400"/>
      <c r="AJ760" s="400"/>
      <c r="AK760" s="400"/>
      <c r="AL760" s="400"/>
      <c r="AM760" s="400"/>
      <c r="AN760" s="400"/>
      <c r="AO760" s="400"/>
      <c r="AP760" s="400"/>
    </row>
    <row r="761" spans="1:42" ht="15">
      <c r="A761" s="394" t="s">
        <v>821</v>
      </c>
      <c r="B761" s="401">
        <v>114.3</v>
      </c>
      <c r="C761" s="424">
        <v>6.88</v>
      </c>
      <c r="D761" s="394" t="s">
        <v>822</v>
      </c>
      <c r="E761" s="421">
        <v>43208</v>
      </c>
      <c r="F761" s="395" t="s">
        <v>847</v>
      </c>
      <c r="G761" s="396">
        <v>5466</v>
      </c>
      <c r="H761" s="397">
        <v>13052</v>
      </c>
      <c r="I761" s="397">
        <v>2616802</v>
      </c>
      <c r="J761" s="397"/>
      <c r="K761" s="397">
        <v>44</v>
      </c>
      <c r="L761" s="396">
        <v>7.09</v>
      </c>
      <c r="M761" s="396">
        <v>23</v>
      </c>
      <c r="N761" s="399">
        <v>100.3</v>
      </c>
      <c r="O761" s="400">
        <v>112.7</v>
      </c>
      <c r="P761" s="400"/>
      <c r="Q761" s="400"/>
      <c r="R761" s="400"/>
      <c r="S761" s="400"/>
      <c r="T761" s="400"/>
      <c r="U761" s="400"/>
      <c r="V761" s="400"/>
      <c r="W761" s="400"/>
      <c r="X761" s="426">
        <v>850</v>
      </c>
      <c r="Y761" s="427">
        <v>750</v>
      </c>
      <c r="Z761" s="427">
        <v>925</v>
      </c>
      <c r="AA761" s="427">
        <v>53</v>
      </c>
      <c r="AB761" s="428">
        <v>0.34</v>
      </c>
      <c r="AC761" s="427">
        <v>1200</v>
      </c>
      <c r="AD761" s="402">
        <v>610</v>
      </c>
      <c r="AE761" s="402">
        <v>510</v>
      </c>
      <c r="AF761" s="402">
        <v>615</v>
      </c>
      <c r="AG761" s="402">
        <v>615</v>
      </c>
      <c r="AH761" s="402">
        <v>53</v>
      </c>
      <c r="AI761" s="400"/>
      <c r="AJ761" s="400"/>
      <c r="AK761" s="400"/>
      <c r="AL761" s="400"/>
      <c r="AM761" s="400"/>
      <c r="AN761" s="400"/>
      <c r="AO761" s="400"/>
      <c r="AP761" s="400"/>
    </row>
    <row r="762" spans="1:42" ht="15">
      <c r="A762" s="394" t="s">
        <v>821</v>
      </c>
      <c r="B762" s="401">
        <v>114.3</v>
      </c>
      <c r="C762" s="424">
        <v>6.88</v>
      </c>
      <c r="D762" s="394" t="s">
        <v>822</v>
      </c>
      <c r="E762" s="421">
        <v>43208</v>
      </c>
      <c r="F762" s="395" t="s">
        <v>847</v>
      </c>
      <c r="G762" s="396">
        <v>5466</v>
      </c>
      <c r="H762" s="397">
        <v>13052</v>
      </c>
      <c r="I762" s="397">
        <v>2616802</v>
      </c>
      <c r="J762" s="397"/>
      <c r="K762" s="397">
        <v>44</v>
      </c>
      <c r="L762" s="396">
        <v>7.09</v>
      </c>
      <c r="M762" s="396" t="s">
        <v>502</v>
      </c>
      <c r="N762" s="399">
        <v>94.4</v>
      </c>
      <c r="O762" s="400">
        <v>107.6</v>
      </c>
      <c r="P762" s="400"/>
      <c r="Q762" s="400"/>
      <c r="R762" s="400"/>
      <c r="S762" s="400"/>
      <c r="T762" s="400"/>
      <c r="U762" s="400"/>
      <c r="V762" s="400"/>
      <c r="W762" s="400"/>
      <c r="X762" s="426">
        <v>850</v>
      </c>
      <c r="Y762" s="427">
        <v>750</v>
      </c>
      <c r="Z762" s="427">
        <v>925</v>
      </c>
      <c r="AA762" s="427">
        <v>53</v>
      </c>
      <c r="AB762" s="428">
        <v>0.34</v>
      </c>
      <c r="AC762" s="427">
        <v>1200</v>
      </c>
      <c r="AD762" s="402">
        <v>610</v>
      </c>
      <c r="AE762" s="402">
        <v>510</v>
      </c>
      <c r="AF762" s="402">
        <v>615</v>
      </c>
      <c r="AG762" s="402">
        <v>615</v>
      </c>
      <c r="AH762" s="402">
        <v>53</v>
      </c>
      <c r="AI762" s="400"/>
      <c r="AJ762" s="400"/>
      <c r="AK762" s="400"/>
      <c r="AL762" s="400"/>
      <c r="AM762" s="400"/>
      <c r="AN762" s="400"/>
      <c r="AO762" s="400"/>
      <c r="AP762" s="400"/>
    </row>
    <row r="763" spans="1:42" ht="15">
      <c r="A763" s="394" t="s">
        <v>821</v>
      </c>
      <c r="B763" s="401">
        <v>114.3</v>
      </c>
      <c r="C763" s="424">
        <v>6.88</v>
      </c>
      <c r="D763" s="394" t="s">
        <v>822</v>
      </c>
      <c r="E763" s="421">
        <v>43208</v>
      </c>
      <c r="F763" s="395" t="s">
        <v>847</v>
      </c>
      <c r="G763" s="396">
        <v>5467</v>
      </c>
      <c r="H763" s="397">
        <v>13052</v>
      </c>
      <c r="I763" s="397">
        <v>2616802</v>
      </c>
      <c r="J763" s="397"/>
      <c r="K763" s="397">
        <v>44</v>
      </c>
      <c r="L763" s="396">
        <v>7.09</v>
      </c>
      <c r="M763" s="396">
        <v>408</v>
      </c>
      <c r="N763" s="399">
        <v>100.6</v>
      </c>
      <c r="O763" s="400">
        <v>113.4</v>
      </c>
      <c r="P763" s="400"/>
      <c r="Q763" s="400"/>
      <c r="R763" s="400"/>
      <c r="S763" s="400"/>
      <c r="T763" s="400"/>
      <c r="U763" s="400"/>
      <c r="V763" s="400"/>
      <c r="W763" s="400"/>
      <c r="X763" s="426">
        <v>850</v>
      </c>
      <c r="Y763" s="427">
        <v>750</v>
      </c>
      <c r="Z763" s="427">
        <v>925</v>
      </c>
      <c r="AA763" s="427">
        <v>53</v>
      </c>
      <c r="AB763" s="428">
        <v>0.34</v>
      </c>
      <c r="AC763" s="427">
        <v>1200</v>
      </c>
      <c r="AD763" s="402">
        <v>610</v>
      </c>
      <c r="AE763" s="402">
        <v>510</v>
      </c>
      <c r="AF763" s="402">
        <v>615</v>
      </c>
      <c r="AG763" s="402">
        <v>615</v>
      </c>
      <c r="AH763" s="402">
        <v>53</v>
      </c>
      <c r="AI763" s="400"/>
      <c r="AJ763" s="400"/>
      <c r="AK763" s="400"/>
      <c r="AL763" s="400"/>
      <c r="AM763" s="400"/>
      <c r="AN763" s="400"/>
      <c r="AO763" s="400"/>
      <c r="AP763" s="400"/>
    </row>
    <row r="764" spans="1:42" ht="15">
      <c r="A764" s="394" t="s">
        <v>821</v>
      </c>
      <c r="B764" s="401">
        <v>114.3</v>
      </c>
      <c r="C764" s="424">
        <v>6.88</v>
      </c>
      <c r="D764" s="394" t="s">
        <v>822</v>
      </c>
      <c r="E764" s="421">
        <v>43208</v>
      </c>
      <c r="F764" s="395" t="s">
        <v>847</v>
      </c>
      <c r="G764" s="396">
        <v>5468</v>
      </c>
      <c r="H764" s="397">
        <v>13052</v>
      </c>
      <c r="I764" s="397">
        <v>2616802</v>
      </c>
      <c r="J764" s="397"/>
      <c r="K764" s="397">
        <v>44</v>
      </c>
      <c r="L764" s="396">
        <v>7.09</v>
      </c>
      <c r="M764" s="396">
        <v>808</v>
      </c>
      <c r="N764" s="399">
        <v>98</v>
      </c>
      <c r="O764" s="400">
        <v>111.8</v>
      </c>
      <c r="P764" s="400"/>
      <c r="Q764" s="400"/>
      <c r="R764" s="400"/>
      <c r="S764" s="400"/>
      <c r="T764" s="400"/>
      <c r="U764" s="400"/>
      <c r="V764" s="400"/>
      <c r="W764" s="400"/>
      <c r="X764" s="426">
        <v>850</v>
      </c>
      <c r="Y764" s="427">
        <v>750</v>
      </c>
      <c r="Z764" s="427">
        <v>925</v>
      </c>
      <c r="AA764" s="427">
        <v>53</v>
      </c>
      <c r="AB764" s="428">
        <v>0.34</v>
      </c>
      <c r="AC764" s="427">
        <v>1200</v>
      </c>
      <c r="AD764" s="402">
        <v>610</v>
      </c>
      <c r="AE764" s="402">
        <v>510</v>
      </c>
      <c r="AF764" s="402">
        <v>615</v>
      </c>
      <c r="AG764" s="402">
        <v>615</v>
      </c>
      <c r="AH764" s="402">
        <v>53</v>
      </c>
      <c r="AI764" s="400"/>
      <c r="AJ764" s="400"/>
      <c r="AK764" s="400"/>
      <c r="AL764" s="400"/>
      <c r="AM764" s="400"/>
      <c r="AN764" s="400"/>
      <c r="AO764" s="400"/>
      <c r="AP764" s="400"/>
    </row>
    <row r="765" spans="1:42" ht="15">
      <c r="A765" s="394" t="s">
        <v>821</v>
      </c>
      <c r="B765" s="401">
        <v>114.3</v>
      </c>
      <c r="C765" s="424">
        <v>6.88</v>
      </c>
      <c r="D765" s="394" t="s">
        <v>822</v>
      </c>
      <c r="E765" s="421">
        <v>43208</v>
      </c>
      <c r="F765" s="395" t="s">
        <v>847</v>
      </c>
      <c r="G765" s="396">
        <v>5469</v>
      </c>
      <c r="H765" s="397">
        <v>13065</v>
      </c>
      <c r="I765" s="397">
        <v>2616802</v>
      </c>
      <c r="J765" s="397"/>
      <c r="K765" s="397">
        <v>46</v>
      </c>
      <c r="L765" s="396">
        <v>4.3499999999999996</v>
      </c>
      <c r="M765" s="396">
        <v>419</v>
      </c>
      <c r="N765" s="399">
        <v>96.8</v>
      </c>
      <c r="O765" s="400">
        <v>110.9</v>
      </c>
      <c r="P765" s="400"/>
      <c r="Q765" s="400"/>
      <c r="R765" s="400"/>
      <c r="S765" s="400"/>
      <c r="T765" s="400"/>
      <c r="U765" s="400"/>
      <c r="V765" s="400"/>
      <c r="W765" s="400"/>
      <c r="X765" s="426">
        <v>850</v>
      </c>
      <c r="Y765" s="427">
        <v>750</v>
      </c>
      <c r="Z765" s="427">
        <v>925</v>
      </c>
      <c r="AA765" s="427">
        <v>53</v>
      </c>
      <c r="AB765" s="428">
        <v>0.34</v>
      </c>
      <c r="AC765" s="427">
        <v>1200</v>
      </c>
      <c r="AD765" s="402">
        <v>610</v>
      </c>
      <c r="AE765" s="402">
        <v>510</v>
      </c>
      <c r="AF765" s="402">
        <v>615</v>
      </c>
      <c r="AG765" s="402">
        <v>615</v>
      </c>
      <c r="AH765" s="402">
        <v>53</v>
      </c>
      <c r="AI765" s="400"/>
      <c r="AJ765" s="400"/>
      <c r="AK765" s="400"/>
      <c r="AL765" s="400"/>
      <c r="AM765" s="400"/>
      <c r="AN765" s="400"/>
      <c r="AO765" s="400"/>
      <c r="AP765" s="400"/>
    </row>
    <row r="766" spans="1:42" ht="15">
      <c r="A766" s="394" t="s">
        <v>821</v>
      </c>
      <c r="B766" s="401">
        <v>114.3</v>
      </c>
      <c r="C766" s="424">
        <v>6.88</v>
      </c>
      <c r="D766" s="394" t="s">
        <v>822</v>
      </c>
      <c r="E766" s="421">
        <v>43209</v>
      </c>
      <c r="F766" s="395" t="s">
        <v>847</v>
      </c>
      <c r="G766" s="396">
        <v>5470</v>
      </c>
      <c r="H766" s="397">
        <v>13066</v>
      </c>
      <c r="I766" s="397">
        <v>2616802</v>
      </c>
      <c r="J766" s="397"/>
      <c r="K766" s="397">
        <v>45</v>
      </c>
      <c r="L766" s="396">
        <v>7.03</v>
      </c>
      <c r="M766" s="396">
        <v>23</v>
      </c>
      <c r="N766" s="399">
        <v>102.2</v>
      </c>
      <c r="O766" s="400">
        <v>114.7</v>
      </c>
      <c r="P766" s="400"/>
      <c r="Q766" s="400"/>
      <c r="R766" s="400"/>
      <c r="S766" s="400"/>
      <c r="T766" s="400"/>
      <c r="U766" s="400"/>
      <c r="V766" s="400"/>
      <c r="W766" s="400"/>
      <c r="X766" s="426">
        <v>850</v>
      </c>
      <c r="Y766" s="427">
        <v>750</v>
      </c>
      <c r="Z766" s="427">
        <v>925</v>
      </c>
      <c r="AA766" s="427">
        <v>53</v>
      </c>
      <c r="AB766" s="428">
        <v>0.34</v>
      </c>
      <c r="AC766" s="427">
        <v>1200</v>
      </c>
      <c r="AD766" s="402">
        <v>610</v>
      </c>
      <c r="AE766" s="402">
        <v>510</v>
      </c>
      <c r="AF766" s="402">
        <v>615</v>
      </c>
      <c r="AG766" s="402">
        <v>615</v>
      </c>
      <c r="AH766" s="402">
        <v>53</v>
      </c>
      <c r="AI766" s="400"/>
      <c r="AJ766" s="400"/>
      <c r="AK766" s="400"/>
      <c r="AL766" s="400"/>
      <c r="AM766" s="400"/>
      <c r="AN766" s="400"/>
      <c r="AO766" s="400"/>
      <c r="AP766" s="400"/>
    </row>
    <row r="767" spans="1:42" ht="15">
      <c r="A767" s="394" t="s">
        <v>821</v>
      </c>
      <c r="B767" s="401">
        <v>114.3</v>
      </c>
      <c r="C767" s="424">
        <v>6.88</v>
      </c>
      <c r="D767" s="394" t="s">
        <v>822</v>
      </c>
      <c r="E767" s="421">
        <v>43209</v>
      </c>
      <c r="F767" s="395" t="s">
        <v>847</v>
      </c>
      <c r="G767" s="396">
        <v>5471</v>
      </c>
      <c r="H767" s="397">
        <v>13051</v>
      </c>
      <c r="I767" s="397">
        <v>2592905</v>
      </c>
      <c r="J767" s="397"/>
      <c r="K767" s="397">
        <v>45</v>
      </c>
      <c r="L767" s="396">
        <v>6.47</v>
      </c>
      <c r="M767" s="396">
        <v>654</v>
      </c>
      <c r="N767" s="399">
        <v>100.8</v>
      </c>
      <c r="O767" s="400">
        <v>113.4</v>
      </c>
      <c r="P767" s="400"/>
      <c r="Q767" s="400"/>
      <c r="R767" s="400"/>
      <c r="S767" s="400"/>
      <c r="T767" s="400"/>
      <c r="U767" s="400"/>
      <c r="V767" s="400"/>
      <c r="W767" s="400"/>
      <c r="X767" s="426">
        <v>850</v>
      </c>
      <c r="Y767" s="427">
        <v>750</v>
      </c>
      <c r="Z767" s="427">
        <v>925</v>
      </c>
      <c r="AA767" s="427">
        <v>53</v>
      </c>
      <c r="AB767" s="428">
        <v>0.34</v>
      </c>
      <c r="AC767" s="427">
        <v>1200</v>
      </c>
      <c r="AD767" s="402">
        <v>610</v>
      </c>
      <c r="AE767" s="402">
        <v>510</v>
      </c>
      <c r="AF767" s="402">
        <v>615</v>
      </c>
      <c r="AG767" s="402">
        <v>615</v>
      </c>
      <c r="AH767" s="402">
        <v>53</v>
      </c>
      <c r="AI767" s="400"/>
      <c r="AJ767" s="400"/>
      <c r="AK767" s="400"/>
      <c r="AL767" s="400"/>
      <c r="AM767" s="400"/>
      <c r="AN767" s="400"/>
      <c r="AO767" s="400"/>
      <c r="AP767" s="400"/>
    </row>
    <row r="768" spans="1:42" ht="15">
      <c r="A768" s="394" t="s">
        <v>821</v>
      </c>
      <c r="B768" s="401">
        <v>114.3</v>
      </c>
      <c r="C768" s="424">
        <v>6.88</v>
      </c>
      <c r="D768" s="394" t="s">
        <v>822</v>
      </c>
      <c r="E768" s="421">
        <v>43209</v>
      </c>
      <c r="F768" s="395" t="s">
        <v>847</v>
      </c>
      <c r="G768" s="396">
        <v>5472</v>
      </c>
      <c r="H768" s="397">
        <v>13044</v>
      </c>
      <c r="I768" s="397">
        <v>2592905</v>
      </c>
      <c r="J768" s="397"/>
      <c r="K768" s="397">
        <v>45</v>
      </c>
      <c r="L768" s="398">
        <v>5</v>
      </c>
      <c r="M768" s="396">
        <v>235</v>
      </c>
      <c r="N768" s="399">
        <v>101.9</v>
      </c>
      <c r="O768" s="400">
        <v>115.6</v>
      </c>
      <c r="P768" s="400"/>
      <c r="Q768" s="400"/>
      <c r="R768" s="400"/>
      <c r="S768" s="400"/>
      <c r="T768" s="400"/>
      <c r="U768" s="400"/>
      <c r="V768" s="400"/>
      <c r="W768" s="400"/>
      <c r="X768" s="426">
        <v>850</v>
      </c>
      <c r="Y768" s="427">
        <v>750</v>
      </c>
      <c r="Z768" s="427">
        <v>925</v>
      </c>
      <c r="AA768" s="427">
        <v>53</v>
      </c>
      <c r="AB768" s="428">
        <v>0.34</v>
      </c>
      <c r="AC768" s="427">
        <v>1200</v>
      </c>
      <c r="AD768" s="402">
        <v>610</v>
      </c>
      <c r="AE768" s="402">
        <v>510</v>
      </c>
      <c r="AF768" s="402">
        <v>615</v>
      </c>
      <c r="AG768" s="402">
        <v>615</v>
      </c>
      <c r="AH768" s="402">
        <v>53</v>
      </c>
      <c r="AI768" s="400"/>
      <c r="AJ768" s="400"/>
      <c r="AK768" s="400"/>
      <c r="AL768" s="400"/>
      <c r="AM768" s="400"/>
      <c r="AN768" s="400"/>
      <c r="AO768" s="400"/>
      <c r="AP768" s="400"/>
    </row>
    <row r="769" spans="1:42" ht="15">
      <c r="A769" s="394" t="s">
        <v>821</v>
      </c>
      <c r="B769" s="401">
        <v>114.3</v>
      </c>
      <c r="C769" s="424">
        <v>6.88</v>
      </c>
      <c r="D769" s="394" t="s">
        <v>822</v>
      </c>
      <c r="E769" s="421">
        <v>43209</v>
      </c>
      <c r="F769" s="395" t="s">
        <v>847</v>
      </c>
      <c r="G769" s="396">
        <v>5473</v>
      </c>
      <c r="H769" s="397">
        <v>13048</v>
      </c>
      <c r="I769" s="397">
        <v>2592905</v>
      </c>
      <c r="J769" s="397"/>
      <c r="K769" s="397">
        <v>45</v>
      </c>
      <c r="L769" s="396">
        <v>5.41</v>
      </c>
      <c r="M769" s="396">
        <v>1331</v>
      </c>
      <c r="N769" s="399">
        <v>104.7</v>
      </c>
      <c r="O769" s="400">
        <v>116.8</v>
      </c>
      <c r="P769" s="400"/>
      <c r="Q769" s="400"/>
      <c r="R769" s="400"/>
      <c r="S769" s="400"/>
      <c r="T769" s="400"/>
      <c r="U769" s="400"/>
      <c r="V769" s="400"/>
      <c r="W769" s="400"/>
      <c r="X769" s="426">
        <v>850</v>
      </c>
      <c r="Y769" s="427">
        <v>750</v>
      </c>
      <c r="Z769" s="427">
        <v>925</v>
      </c>
      <c r="AA769" s="427">
        <v>53</v>
      </c>
      <c r="AB769" s="428">
        <v>0.34</v>
      </c>
      <c r="AC769" s="427">
        <v>1200</v>
      </c>
      <c r="AD769" s="402">
        <v>610</v>
      </c>
      <c r="AE769" s="402">
        <v>510</v>
      </c>
      <c r="AF769" s="402">
        <v>615</v>
      </c>
      <c r="AG769" s="402">
        <v>615</v>
      </c>
      <c r="AH769" s="402">
        <v>53</v>
      </c>
      <c r="AI769" s="400"/>
      <c r="AJ769" s="400"/>
      <c r="AK769" s="400"/>
      <c r="AL769" s="400"/>
      <c r="AM769" s="400"/>
      <c r="AN769" s="400"/>
      <c r="AO769" s="400"/>
      <c r="AP769" s="400"/>
    </row>
    <row r="770" spans="1:42" ht="15">
      <c r="A770" s="394" t="s">
        <v>821</v>
      </c>
      <c r="B770" s="401">
        <v>114.3</v>
      </c>
      <c r="C770" s="424">
        <v>6.88</v>
      </c>
      <c r="D770" s="394" t="s">
        <v>822</v>
      </c>
      <c r="E770" s="421">
        <v>43209</v>
      </c>
      <c r="F770" s="395" t="s">
        <v>847</v>
      </c>
      <c r="G770" s="396" t="s">
        <v>510</v>
      </c>
      <c r="H770" s="397">
        <v>13048</v>
      </c>
      <c r="I770" s="397">
        <v>2592905</v>
      </c>
      <c r="J770" s="397"/>
      <c r="K770" s="397">
        <v>45</v>
      </c>
      <c r="L770" s="396">
        <v>5.41</v>
      </c>
      <c r="M770" s="396">
        <v>1473</v>
      </c>
      <c r="N770" s="399">
        <v>94.1</v>
      </c>
      <c r="O770" s="400">
        <v>109.7</v>
      </c>
      <c r="P770" s="400"/>
      <c r="Q770" s="400"/>
      <c r="R770" s="400"/>
      <c r="S770" s="400"/>
      <c r="T770" s="400"/>
      <c r="U770" s="400"/>
      <c r="V770" s="400"/>
      <c r="W770" s="400"/>
      <c r="X770" s="426">
        <v>850</v>
      </c>
      <c r="Y770" s="427">
        <v>750</v>
      </c>
      <c r="Z770" s="427">
        <v>925</v>
      </c>
      <c r="AA770" s="427">
        <v>53</v>
      </c>
      <c r="AB770" s="428">
        <v>0.34</v>
      </c>
      <c r="AC770" s="427">
        <v>1200</v>
      </c>
      <c r="AD770" s="402">
        <v>610</v>
      </c>
      <c r="AE770" s="402">
        <v>510</v>
      </c>
      <c r="AF770" s="402">
        <v>615</v>
      </c>
      <c r="AG770" s="402">
        <v>615</v>
      </c>
      <c r="AH770" s="402">
        <v>53</v>
      </c>
      <c r="AI770" s="400"/>
      <c r="AJ770" s="400"/>
      <c r="AK770" s="400"/>
      <c r="AL770" s="400"/>
      <c r="AM770" s="400"/>
      <c r="AN770" s="400"/>
      <c r="AO770" s="400"/>
      <c r="AP770" s="400"/>
    </row>
    <row r="771" spans="1:42" ht="15">
      <c r="A771" s="394" t="s">
        <v>821</v>
      </c>
      <c r="B771" s="401">
        <v>114.3</v>
      </c>
      <c r="C771" s="424">
        <v>6.88</v>
      </c>
      <c r="D771" s="394" t="s">
        <v>822</v>
      </c>
      <c r="E771" s="421">
        <v>43209</v>
      </c>
      <c r="F771" s="395" t="s">
        <v>847</v>
      </c>
      <c r="G771" s="396">
        <v>5474</v>
      </c>
      <c r="H771" s="397">
        <v>13050</v>
      </c>
      <c r="I771" s="397">
        <v>2592905</v>
      </c>
      <c r="J771" s="397"/>
      <c r="K771" s="397">
        <v>45</v>
      </c>
      <c r="L771" s="396">
        <v>5.41</v>
      </c>
      <c r="M771" s="396">
        <v>804</v>
      </c>
      <c r="N771" s="399">
        <v>104.6</v>
      </c>
      <c r="O771" s="400">
        <v>117</v>
      </c>
      <c r="P771" s="400"/>
      <c r="Q771" s="400"/>
      <c r="R771" s="400"/>
      <c r="S771" s="400"/>
      <c r="T771" s="400"/>
      <c r="U771" s="400"/>
      <c r="V771" s="400"/>
      <c r="W771" s="400"/>
      <c r="X771" s="426">
        <v>850</v>
      </c>
      <c r="Y771" s="427">
        <v>750</v>
      </c>
      <c r="Z771" s="427">
        <v>925</v>
      </c>
      <c r="AA771" s="427">
        <v>53</v>
      </c>
      <c r="AB771" s="428">
        <v>0.34</v>
      </c>
      <c r="AC771" s="427">
        <v>1200</v>
      </c>
      <c r="AD771" s="402">
        <v>610</v>
      </c>
      <c r="AE771" s="402">
        <v>510</v>
      </c>
      <c r="AF771" s="402">
        <v>615</v>
      </c>
      <c r="AG771" s="402">
        <v>615</v>
      </c>
      <c r="AH771" s="402">
        <v>53</v>
      </c>
      <c r="AI771" s="400"/>
      <c r="AJ771" s="400"/>
      <c r="AK771" s="400"/>
      <c r="AL771" s="400"/>
      <c r="AM771" s="400"/>
      <c r="AN771" s="400"/>
      <c r="AO771" s="400"/>
      <c r="AP771" s="400"/>
    </row>
    <row r="772" spans="1:42" ht="15">
      <c r="A772" s="394" t="s">
        <v>821</v>
      </c>
      <c r="B772" s="401">
        <v>114.3</v>
      </c>
      <c r="C772" s="424">
        <v>6.88</v>
      </c>
      <c r="D772" s="394" t="s">
        <v>822</v>
      </c>
      <c r="E772" s="421">
        <v>43209</v>
      </c>
      <c r="F772" s="395" t="s">
        <v>847</v>
      </c>
      <c r="G772" s="396" t="s">
        <v>511</v>
      </c>
      <c r="H772" s="397">
        <v>13050</v>
      </c>
      <c r="I772" s="397">
        <v>2592905</v>
      </c>
      <c r="J772" s="397"/>
      <c r="K772" s="397">
        <v>45</v>
      </c>
      <c r="L772" s="396">
        <v>5.41</v>
      </c>
      <c r="M772" s="396">
        <v>803</v>
      </c>
      <c r="N772" s="399">
        <v>97.2</v>
      </c>
      <c r="O772" s="400">
        <v>111.3</v>
      </c>
      <c r="P772" s="400"/>
      <c r="Q772" s="400"/>
      <c r="R772" s="400"/>
      <c r="S772" s="400"/>
      <c r="T772" s="400"/>
      <c r="U772" s="400"/>
      <c r="V772" s="400"/>
      <c r="W772" s="400"/>
      <c r="X772" s="426">
        <v>850</v>
      </c>
      <c r="Y772" s="427">
        <v>750</v>
      </c>
      <c r="Z772" s="427">
        <v>925</v>
      </c>
      <c r="AA772" s="427">
        <v>53</v>
      </c>
      <c r="AB772" s="428">
        <v>0.34</v>
      </c>
      <c r="AC772" s="427">
        <v>1200</v>
      </c>
      <c r="AD772" s="402">
        <v>610</v>
      </c>
      <c r="AE772" s="402">
        <v>510</v>
      </c>
      <c r="AF772" s="402">
        <v>615</v>
      </c>
      <c r="AG772" s="402">
        <v>615</v>
      </c>
      <c r="AH772" s="402">
        <v>53</v>
      </c>
      <c r="AI772" s="400"/>
      <c r="AJ772" s="400"/>
      <c r="AK772" s="400"/>
      <c r="AL772" s="400"/>
      <c r="AM772" s="400"/>
      <c r="AN772" s="400"/>
      <c r="AO772" s="400"/>
      <c r="AP772" s="400"/>
    </row>
    <row r="773" spans="1:42" ht="15">
      <c r="A773" s="394" t="s">
        <v>821</v>
      </c>
      <c r="B773" s="401">
        <v>114.3</v>
      </c>
      <c r="C773" s="424">
        <v>6.88</v>
      </c>
      <c r="D773" s="394" t="s">
        <v>822</v>
      </c>
      <c r="E773" s="421">
        <v>43209</v>
      </c>
      <c r="F773" s="395" t="s">
        <v>847</v>
      </c>
      <c r="G773" s="396">
        <v>5475</v>
      </c>
      <c r="H773" s="397">
        <v>40406</v>
      </c>
      <c r="I773" s="397">
        <v>2592905</v>
      </c>
      <c r="J773" s="397"/>
      <c r="K773" s="397">
        <v>44</v>
      </c>
      <c r="L773" s="396">
        <v>4.54</v>
      </c>
      <c r="M773" s="396">
        <v>1</v>
      </c>
      <c r="N773" s="399">
        <v>97.5</v>
      </c>
      <c r="O773" s="400">
        <v>111</v>
      </c>
      <c r="P773" s="400"/>
      <c r="Q773" s="400"/>
      <c r="R773" s="400"/>
      <c r="S773" s="400"/>
      <c r="T773" s="400"/>
      <c r="U773" s="400"/>
      <c r="V773" s="400"/>
      <c r="W773" s="400"/>
      <c r="X773" s="426">
        <v>850</v>
      </c>
      <c r="Y773" s="427">
        <v>750</v>
      </c>
      <c r="Z773" s="427">
        <v>925</v>
      </c>
      <c r="AA773" s="427">
        <v>53</v>
      </c>
      <c r="AB773" s="428">
        <v>0.34</v>
      </c>
      <c r="AC773" s="427">
        <v>1200</v>
      </c>
      <c r="AD773" s="402">
        <v>610</v>
      </c>
      <c r="AE773" s="402">
        <v>510</v>
      </c>
      <c r="AF773" s="402">
        <v>615</v>
      </c>
      <c r="AG773" s="402">
        <v>615</v>
      </c>
      <c r="AH773" s="402">
        <v>53</v>
      </c>
      <c r="AI773" s="400"/>
      <c r="AJ773" s="400"/>
      <c r="AK773" s="400"/>
      <c r="AL773" s="400"/>
      <c r="AM773" s="400"/>
      <c r="AN773" s="400"/>
      <c r="AO773" s="400"/>
      <c r="AP773" s="400"/>
    </row>
    <row r="774" spans="1:42" ht="15">
      <c r="A774" s="394" t="s">
        <v>821</v>
      </c>
      <c r="B774" s="401">
        <v>114.3</v>
      </c>
      <c r="C774" s="424">
        <v>6.88</v>
      </c>
      <c r="D774" s="394" t="s">
        <v>822</v>
      </c>
      <c r="E774" s="421">
        <v>43209</v>
      </c>
      <c r="F774" s="395" t="s">
        <v>847</v>
      </c>
      <c r="G774" s="396">
        <v>5476</v>
      </c>
      <c r="H774" s="397">
        <v>13066</v>
      </c>
      <c r="I774" s="397">
        <v>2592905</v>
      </c>
      <c r="J774" s="397"/>
      <c r="K774" s="397">
        <v>45</v>
      </c>
      <c r="L774" s="396">
        <v>7.03</v>
      </c>
      <c r="M774" s="396">
        <v>276</v>
      </c>
      <c r="N774" s="399">
        <v>98.2</v>
      </c>
      <c r="O774" s="400">
        <v>113</v>
      </c>
      <c r="P774" s="400"/>
      <c r="Q774" s="400"/>
      <c r="R774" s="400"/>
      <c r="S774" s="400"/>
      <c r="T774" s="400"/>
      <c r="U774" s="400"/>
      <c r="V774" s="400"/>
      <c r="W774" s="400"/>
      <c r="X774" s="426">
        <v>850</v>
      </c>
      <c r="Y774" s="427">
        <v>750</v>
      </c>
      <c r="Z774" s="427">
        <v>925</v>
      </c>
      <c r="AA774" s="427">
        <v>53</v>
      </c>
      <c r="AB774" s="428">
        <v>0.34</v>
      </c>
      <c r="AC774" s="427">
        <v>1200</v>
      </c>
      <c r="AD774" s="402">
        <v>610</v>
      </c>
      <c r="AE774" s="402">
        <v>510</v>
      </c>
      <c r="AF774" s="402">
        <v>615</v>
      </c>
      <c r="AG774" s="402">
        <v>615</v>
      </c>
      <c r="AH774" s="402">
        <v>53</v>
      </c>
      <c r="AI774" s="400"/>
      <c r="AJ774" s="400"/>
      <c r="AK774" s="400"/>
      <c r="AL774" s="400"/>
      <c r="AM774" s="400"/>
      <c r="AN774" s="400"/>
      <c r="AO774" s="400"/>
      <c r="AP774" s="400"/>
    </row>
    <row r="775" spans="1:42" ht="15.75" customHeight="1">
      <c r="A775" s="394" t="s">
        <v>821</v>
      </c>
      <c r="B775" s="401">
        <v>114.3</v>
      </c>
      <c r="C775" s="424">
        <v>6.88</v>
      </c>
      <c r="D775" s="394" t="s">
        <v>822</v>
      </c>
      <c r="E775" s="421">
        <v>43214</v>
      </c>
      <c r="F775" s="395" t="s">
        <v>283</v>
      </c>
      <c r="G775" s="396">
        <v>5543</v>
      </c>
      <c r="H775" s="397">
        <v>52741</v>
      </c>
      <c r="I775" s="397">
        <v>2616803</v>
      </c>
      <c r="J775" s="397"/>
      <c r="K775" s="397">
        <v>49</v>
      </c>
      <c r="L775" s="398">
        <v>3.46</v>
      </c>
      <c r="M775" s="396">
        <v>24</v>
      </c>
      <c r="N775" s="399">
        <v>100.5</v>
      </c>
      <c r="O775" s="400">
        <v>112.9</v>
      </c>
      <c r="P775" s="400"/>
      <c r="Q775" s="400"/>
      <c r="R775" s="400"/>
      <c r="S775" s="400"/>
      <c r="T775" s="400"/>
      <c r="U775" s="400"/>
      <c r="V775" s="400"/>
      <c r="W775" s="400"/>
      <c r="X775" s="426">
        <v>850</v>
      </c>
      <c r="Y775" s="427">
        <v>750</v>
      </c>
      <c r="Z775" s="427">
        <v>920</v>
      </c>
      <c r="AA775" s="427">
        <v>53</v>
      </c>
      <c r="AB775" s="428">
        <v>0.33</v>
      </c>
      <c r="AC775" s="427">
        <v>1200</v>
      </c>
      <c r="AD775" s="402">
        <v>630</v>
      </c>
      <c r="AE775" s="402">
        <v>530</v>
      </c>
      <c r="AF775" s="402">
        <v>630</v>
      </c>
      <c r="AG775" s="402">
        <v>630</v>
      </c>
      <c r="AH775" s="402">
        <v>53</v>
      </c>
      <c r="AI775" s="400"/>
      <c r="AJ775" s="400"/>
      <c r="AK775" s="400"/>
      <c r="AL775" s="400"/>
      <c r="AM775" s="400"/>
      <c r="AN775" s="400"/>
      <c r="AO775" s="400"/>
      <c r="AP775" s="400"/>
    </row>
    <row r="776" spans="1:42" ht="15">
      <c r="A776" s="394" t="s">
        <v>821</v>
      </c>
      <c r="B776" s="401">
        <v>114.3</v>
      </c>
      <c r="C776" s="424">
        <v>6.88</v>
      </c>
      <c r="D776" s="394" t="s">
        <v>822</v>
      </c>
      <c r="E776" s="421">
        <v>43214</v>
      </c>
      <c r="F776" s="395" t="s">
        <v>283</v>
      </c>
      <c r="G776" s="396">
        <v>5544</v>
      </c>
      <c r="H776" s="397">
        <v>52741</v>
      </c>
      <c r="I776" s="397">
        <v>2616803</v>
      </c>
      <c r="J776" s="397"/>
      <c r="K776" s="397">
        <v>49</v>
      </c>
      <c r="L776" s="398">
        <v>3.46</v>
      </c>
      <c r="M776" s="396">
        <v>401</v>
      </c>
      <c r="N776" s="399">
        <v>99.6</v>
      </c>
      <c r="O776" s="400">
        <v>113.4</v>
      </c>
      <c r="P776" s="400"/>
      <c r="Q776" s="400"/>
      <c r="R776" s="400"/>
      <c r="S776" s="400"/>
      <c r="T776" s="400"/>
      <c r="U776" s="400"/>
      <c r="V776" s="400"/>
      <c r="W776" s="400"/>
      <c r="X776" s="426">
        <v>850</v>
      </c>
      <c r="Y776" s="427">
        <v>750</v>
      </c>
      <c r="Z776" s="427">
        <v>920</v>
      </c>
      <c r="AA776" s="427">
        <v>53</v>
      </c>
      <c r="AB776" s="428">
        <v>0.33</v>
      </c>
      <c r="AC776" s="427">
        <v>1200</v>
      </c>
      <c r="AD776" s="402">
        <v>630</v>
      </c>
      <c r="AE776" s="402">
        <v>530</v>
      </c>
      <c r="AF776" s="402">
        <v>630</v>
      </c>
      <c r="AG776" s="402">
        <v>630</v>
      </c>
      <c r="AH776" s="402">
        <v>53</v>
      </c>
      <c r="AI776" s="400"/>
      <c r="AJ776" s="400"/>
      <c r="AK776" s="400"/>
      <c r="AL776" s="400"/>
      <c r="AM776" s="400"/>
      <c r="AN776" s="400"/>
      <c r="AO776" s="400"/>
      <c r="AP776" s="400"/>
    </row>
    <row r="777" spans="1:42" ht="15">
      <c r="A777" s="394" t="s">
        <v>821</v>
      </c>
      <c r="B777" s="401">
        <v>114.3</v>
      </c>
      <c r="C777" s="424">
        <v>6.88</v>
      </c>
      <c r="D777" s="394" t="s">
        <v>822</v>
      </c>
      <c r="E777" s="421">
        <v>43214</v>
      </c>
      <c r="F777" s="395" t="s">
        <v>368</v>
      </c>
      <c r="G777" s="396">
        <v>5545</v>
      </c>
      <c r="H777" s="397">
        <v>60143</v>
      </c>
      <c r="I777" s="397">
        <v>2568703</v>
      </c>
      <c r="J777" s="397">
        <v>999</v>
      </c>
      <c r="K777" s="397">
        <v>50</v>
      </c>
      <c r="L777" s="398">
        <v>5.5</v>
      </c>
      <c r="M777" s="396">
        <v>3</v>
      </c>
      <c r="N777" s="399">
        <v>99.6</v>
      </c>
      <c r="O777" s="400">
        <v>112.7</v>
      </c>
      <c r="P777" s="400"/>
      <c r="Q777" s="400"/>
      <c r="R777" s="400"/>
      <c r="S777" s="400"/>
      <c r="T777" s="400"/>
      <c r="U777" s="400"/>
      <c r="V777" s="400"/>
      <c r="W777" s="400"/>
      <c r="X777" s="426">
        <v>850</v>
      </c>
      <c r="Y777" s="427">
        <v>750</v>
      </c>
      <c r="Z777" s="427">
        <v>920</v>
      </c>
      <c r="AA777" s="427">
        <v>53</v>
      </c>
      <c r="AB777" s="428">
        <v>0.33</v>
      </c>
      <c r="AC777" s="427">
        <v>1200</v>
      </c>
      <c r="AD777" s="402">
        <v>645</v>
      </c>
      <c r="AE777" s="402">
        <v>540</v>
      </c>
      <c r="AF777" s="402">
        <v>645</v>
      </c>
      <c r="AG777" s="402">
        <v>645</v>
      </c>
      <c r="AH777" s="402">
        <v>53</v>
      </c>
      <c r="AI777" s="400"/>
      <c r="AJ777" s="400"/>
      <c r="AK777" s="400"/>
      <c r="AL777" s="400"/>
      <c r="AM777" s="400"/>
      <c r="AN777" s="400"/>
      <c r="AO777" s="400"/>
      <c r="AP777" s="400"/>
    </row>
    <row r="778" spans="1:42" ht="15">
      <c r="A778" s="394" t="s">
        <v>821</v>
      </c>
      <c r="B778" s="401">
        <v>114.3</v>
      </c>
      <c r="C778" s="424">
        <v>6.88</v>
      </c>
      <c r="D778" s="394" t="s">
        <v>822</v>
      </c>
      <c r="E778" s="421">
        <v>43214</v>
      </c>
      <c r="F778" s="395" t="s">
        <v>368</v>
      </c>
      <c r="G778" s="396">
        <v>5546</v>
      </c>
      <c r="H778" s="397">
        <v>60144</v>
      </c>
      <c r="I778" s="397">
        <v>2568703</v>
      </c>
      <c r="J778" s="397">
        <v>999</v>
      </c>
      <c r="K778" s="397">
        <v>50</v>
      </c>
      <c r="L778" s="398">
        <v>4.3099999999999996</v>
      </c>
      <c r="M778" s="396">
        <v>1</v>
      </c>
      <c r="N778" s="399">
        <v>102.8</v>
      </c>
      <c r="O778" s="400">
        <v>116</v>
      </c>
      <c r="P778" s="400"/>
      <c r="Q778" s="400"/>
      <c r="R778" s="400"/>
      <c r="S778" s="400"/>
      <c r="T778" s="400"/>
      <c r="U778" s="400"/>
      <c r="V778" s="400"/>
      <c r="W778" s="400"/>
      <c r="X778" s="426">
        <v>850</v>
      </c>
      <c r="Y778" s="427">
        <v>750</v>
      </c>
      <c r="Z778" s="427">
        <v>920</v>
      </c>
      <c r="AA778" s="427">
        <v>53</v>
      </c>
      <c r="AB778" s="428">
        <v>0.33</v>
      </c>
      <c r="AC778" s="427">
        <v>1200</v>
      </c>
      <c r="AD778" s="402">
        <v>645</v>
      </c>
      <c r="AE778" s="402">
        <v>540</v>
      </c>
      <c r="AF778" s="402">
        <v>645</v>
      </c>
      <c r="AG778" s="402">
        <v>645</v>
      </c>
      <c r="AH778" s="402">
        <v>53</v>
      </c>
      <c r="AI778" s="400"/>
      <c r="AJ778" s="400"/>
      <c r="AK778" s="400"/>
      <c r="AL778" s="400"/>
      <c r="AM778" s="400"/>
      <c r="AN778" s="400"/>
      <c r="AO778" s="400"/>
      <c r="AP778" s="400"/>
    </row>
    <row r="779" spans="1:42" ht="15">
      <c r="A779" s="394" t="s">
        <v>821</v>
      </c>
      <c r="B779" s="401">
        <v>114.3</v>
      </c>
      <c r="C779" s="424">
        <v>6.88</v>
      </c>
      <c r="D779" s="394" t="s">
        <v>822</v>
      </c>
      <c r="E779" s="421">
        <v>43214</v>
      </c>
      <c r="F779" s="395" t="s">
        <v>368</v>
      </c>
      <c r="G779" s="396">
        <v>5547</v>
      </c>
      <c r="H779" s="397">
        <v>60147</v>
      </c>
      <c r="I779" s="397">
        <v>2568703</v>
      </c>
      <c r="J779" s="397">
        <v>999</v>
      </c>
      <c r="K779" s="397">
        <v>50</v>
      </c>
      <c r="L779" s="398">
        <v>4.42</v>
      </c>
      <c r="M779" s="396">
        <v>3</v>
      </c>
      <c r="N779" s="399">
        <v>97.4</v>
      </c>
      <c r="O779" s="400">
        <v>111.8</v>
      </c>
      <c r="P779" s="400"/>
      <c r="Q779" s="400"/>
      <c r="R779" s="400"/>
      <c r="S779" s="400"/>
      <c r="T779" s="400"/>
      <c r="U779" s="400"/>
      <c r="V779" s="400"/>
      <c r="W779" s="400"/>
      <c r="X779" s="426">
        <v>850</v>
      </c>
      <c r="Y779" s="427">
        <v>750</v>
      </c>
      <c r="Z779" s="427">
        <v>920</v>
      </c>
      <c r="AA779" s="427">
        <v>53</v>
      </c>
      <c r="AB779" s="428">
        <v>0.33</v>
      </c>
      <c r="AC779" s="427">
        <v>1200</v>
      </c>
      <c r="AD779" s="402">
        <v>645</v>
      </c>
      <c r="AE779" s="402">
        <v>540</v>
      </c>
      <c r="AF779" s="402">
        <v>645</v>
      </c>
      <c r="AG779" s="402">
        <v>645</v>
      </c>
      <c r="AH779" s="402">
        <v>53</v>
      </c>
      <c r="AI779" s="400"/>
      <c r="AJ779" s="400"/>
      <c r="AK779" s="400"/>
      <c r="AL779" s="400"/>
      <c r="AM779" s="400"/>
      <c r="AN779" s="400"/>
      <c r="AO779" s="400"/>
      <c r="AP779" s="400"/>
    </row>
    <row r="780" spans="1:42" ht="15">
      <c r="A780" s="394" t="s">
        <v>821</v>
      </c>
      <c r="B780" s="401">
        <v>114.3</v>
      </c>
      <c r="C780" s="424">
        <v>6.88</v>
      </c>
      <c r="D780" s="394" t="s">
        <v>822</v>
      </c>
      <c r="E780" s="421">
        <v>43214</v>
      </c>
      <c r="F780" s="395" t="s">
        <v>847</v>
      </c>
      <c r="G780" s="396">
        <v>5548</v>
      </c>
      <c r="H780" s="397">
        <v>13066</v>
      </c>
      <c r="I780" s="397">
        <v>2629403</v>
      </c>
      <c r="J780" s="397"/>
      <c r="K780" s="397">
        <v>45</v>
      </c>
      <c r="L780" s="396">
        <v>7.03</v>
      </c>
      <c r="M780" s="396">
        <v>26</v>
      </c>
      <c r="N780" s="399">
        <v>98.2</v>
      </c>
      <c r="O780" s="400">
        <v>111.5</v>
      </c>
      <c r="P780" s="400"/>
      <c r="Q780" s="400"/>
      <c r="R780" s="400"/>
      <c r="S780" s="400"/>
      <c r="T780" s="400"/>
      <c r="U780" s="400"/>
      <c r="V780" s="400"/>
      <c r="W780" s="400"/>
      <c r="X780" s="426">
        <v>850</v>
      </c>
      <c r="Y780" s="427">
        <v>750</v>
      </c>
      <c r="Z780" s="427">
        <v>920</v>
      </c>
      <c r="AA780" s="427">
        <v>53</v>
      </c>
      <c r="AB780" s="428">
        <v>0.33</v>
      </c>
      <c r="AC780" s="427">
        <v>1200</v>
      </c>
      <c r="AD780" s="402">
        <v>610</v>
      </c>
      <c r="AE780" s="402">
        <v>540</v>
      </c>
      <c r="AF780" s="402">
        <v>615</v>
      </c>
      <c r="AG780" s="402">
        <v>615</v>
      </c>
      <c r="AH780" s="402">
        <v>53</v>
      </c>
      <c r="AI780" s="400"/>
      <c r="AJ780" s="400"/>
      <c r="AK780" s="400"/>
      <c r="AL780" s="400"/>
      <c r="AM780" s="400"/>
      <c r="AN780" s="400"/>
      <c r="AO780" s="400"/>
      <c r="AP780" s="400"/>
    </row>
    <row r="781" spans="1:42" ht="15">
      <c r="A781" s="394" t="s">
        <v>821</v>
      </c>
      <c r="B781" s="401">
        <v>114.3</v>
      </c>
      <c r="C781" s="424">
        <v>6.88</v>
      </c>
      <c r="D781" s="394" t="s">
        <v>822</v>
      </c>
      <c r="E781" s="421">
        <v>43214</v>
      </c>
      <c r="F781" s="395" t="s">
        <v>847</v>
      </c>
      <c r="G781" s="396">
        <v>5549</v>
      </c>
      <c r="H781" s="397">
        <v>13067</v>
      </c>
      <c r="I781" s="397">
        <v>2629403</v>
      </c>
      <c r="J781" s="397"/>
      <c r="K781" s="397">
        <v>46</v>
      </c>
      <c r="L781" s="396">
        <v>4.34</v>
      </c>
      <c r="M781" s="396">
        <v>25</v>
      </c>
      <c r="N781" s="399">
        <v>99.5</v>
      </c>
      <c r="O781" s="400">
        <v>111.8</v>
      </c>
      <c r="P781" s="400"/>
      <c r="Q781" s="400"/>
      <c r="R781" s="400"/>
      <c r="S781" s="400"/>
      <c r="T781" s="400"/>
      <c r="U781" s="400"/>
      <c r="V781" s="400"/>
      <c r="W781" s="400"/>
      <c r="X781" s="426">
        <v>850</v>
      </c>
      <c r="Y781" s="427">
        <v>750</v>
      </c>
      <c r="Z781" s="427">
        <v>920</v>
      </c>
      <c r="AA781" s="427">
        <v>53</v>
      </c>
      <c r="AB781" s="428">
        <v>0.33</v>
      </c>
      <c r="AC781" s="427">
        <v>1200</v>
      </c>
      <c r="AD781" s="402">
        <v>610</v>
      </c>
      <c r="AE781" s="402">
        <v>540</v>
      </c>
      <c r="AF781" s="402">
        <v>615</v>
      </c>
      <c r="AG781" s="402">
        <v>615</v>
      </c>
      <c r="AH781" s="402">
        <v>53</v>
      </c>
      <c r="AI781" s="400"/>
      <c r="AJ781" s="400"/>
      <c r="AK781" s="400"/>
      <c r="AL781" s="400"/>
      <c r="AM781" s="400"/>
      <c r="AN781" s="400"/>
      <c r="AO781" s="400"/>
      <c r="AP781" s="400"/>
    </row>
    <row r="782" spans="1:42" ht="15">
      <c r="A782" s="394" t="s">
        <v>821</v>
      </c>
      <c r="B782" s="401">
        <v>114.3</v>
      </c>
      <c r="C782" s="424">
        <v>6.88</v>
      </c>
      <c r="D782" s="394" t="s">
        <v>822</v>
      </c>
      <c r="E782" s="421">
        <v>43214</v>
      </c>
      <c r="F782" s="395" t="s">
        <v>847</v>
      </c>
      <c r="G782" s="396">
        <v>5550</v>
      </c>
      <c r="H782" s="397">
        <v>13068</v>
      </c>
      <c r="I782" s="397">
        <v>2629403</v>
      </c>
      <c r="J782" s="397"/>
      <c r="K782" s="397">
        <v>46</v>
      </c>
      <c r="L782" s="396">
        <v>3.69</v>
      </c>
      <c r="M782" s="396">
        <v>1</v>
      </c>
      <c r="N782" s="399">
        <v>100.2</v>
      </c>
      <c r="O782" s="400">
        <v>113</v>
      </c>
      <c r="P782" s="400"/>
      <c r="Q782" s="400"/>
      <c r="R782" s="400"/>
      <c r="S782" s="400"/>
      <c r="T782" s="400"/>
      <c r="U782" s="400"/>
      <c r="V782" s="400"/>
      <c r="W782" s="400"/>
      <c r="X782" s="426">
        <v>850</v>
      </c>
      <c r="Y782" s="427">
        <v>750</v>
      </c>
      <c r="Z782" s="427">
        <v>920</v>
      </c>
      <c r="AA782" s="427">
        <v>53</v>
      </c>
      <c r="AB782" s="428">
        <v>0.33</v>
      </c>
      <c r="AC782" s="427">
        <v>1200</v>
      </c>
      <c r="AD782" s="402">
        <v>610</v>
      </c>
      <c r="AE782" s="402">
        <v>540</v>
      </c>
      <c r="AF782" s="402">
        <v>615</v>
      </c>
      <c r="AG782" s="402">
        <v>615</v>
      </c>
      <c r="AH782" s="402">
        <v>53</v>
      </c>
      <c r="AI782" s="400"/>
      <c r="AJ782" s="400"/>
      <c r="AK782" s="400"/>
      <c r="AL782" s="400"/>
      <c r="AM782" s="400"/>
      <c r="AN782" s="400"/>
      <c r="AO782" s="400"/>
      <c r="AP782" s="400"/>
    </row>
    <row r="783" spans="1:42" ht="15">
      <c r="A783" s="394" t="s">
        <v>821</v>
      </c>
      <c r="B783" s="401">
        <v>114.3</v>
      </c>
      <c r="C783" s="424">
        <v>6.88</v>
      </c>
      <c r="D783" s="394" t="s">
        <v>822</v>
      </c>
      <c r="E783" s="421">
        <v>43259</v>
      </c>
      <c r="F783" s="395" t="s">
        <v>283</v>
      </c>
      <c r="G783" s="396">
        <v>5918</v>
      </c>
      <c r="H783" s="397">
        <v>52938</v>
      </c>
      <c r="I783" s="397">
        <v>2661202</v>
      </c>
      <c r="J783" s="397"/>
      <c r="K783" s="397">
        <v>50</v>
      </c>
      <c r="L783" s="398">
        <v>4</v>
      </c>
      <c r="M783" s="396">
        <v>16</v>
      </c>
      <c r="N783" s="399">
        <v>98.4</v>
      </c>
      <c r="O783" s="400">
        <v>111.1</v>
      </c>
      <c r="P783" s="400"/>
      <c r="Q783" s="400"/>
      <c r="R783" s="400"/>
      <c r="S783" s="400"/>
      <c r="T783" s="400"/>
      <c r="U783" s="400"/>
      <c r="V783" s="400"/>
      <c r="W783" s="400"/>
      <c r="X783" s="426">
        <v>860</v>
      </c>
      <c r="Y783" s="427">
        <v>800</v>
      </c>
      <c r="Z783" s="427">
        <v>930</v>
      </c>
      <c r="AA783" s="427">
        <v>53</v>
      </c>
      <c r="AB783" s="427">
        <v>0.33</v>
      </c>
      <c r="AC783" s="427">
        <v>1250</v>
      </c>
      <c r="AD783" s="402">
        <v>630</v>
      </c>
      <c r="AE783" s="402">
        <v>530</v>
      </c>
      <c r="AF783" s="402">
        <v>630</v>
      </c>
      <c r="AG783" s="402">
        <v>630</v>
      </c>
      <c r="AH783" s="402">
        <v>53</v>
      </c>
      <c r="AI783" s="400"/>
      <c r="AJ783" s="400"/>
      <c r="AK783" s="400"/>
      <c r="AL783" s="400"/>
      <c r="AM783" s="400"/>
      <c r="AN783" s="400"/>
      <c r="AO783" s="400"/>
      <c r="AP783" s="400"/>
    </row>
    <row r="784" spans="1:42" ht="15">
      <c r="A784" s="394" t="s">
        <v>821</v>
      </c>
      <c r="B784" s="401">
        <v>114.3</v>
      </c>
      <c r="C784" s="424">
        <v>6.88</v>
      </c>
      <c r="D784" s="394" t="s">
        <v>822</v>
      </c>
      <c r="E784" s="421">
        <v>43259</v>
      </c>
      <c r="F784" s="395" t="s">
        <v>283</v>
      </c>
      <c r="G784" s="396">
        <v>5919</v>
      </c>
      <c r="H784" s="397">
        <v>52938</v>
      </c>
      <c r="I784" s="397">
        <v>2661202</v>
      </c>
      <c r="J784" s="397"/>
      <c r="K784" s="397">
        <v>50</v>
      </c>
      <c r="L784" s="398">
        <v>4</v>
      </c>
      <c r="M784" s="396">
        <v>410</v>
      </c>
      <c r="N784" s="399">
        <v>96.5</v>
      </c>
      <c r="O784" s="400">
        <v>111.4</v>
      </c>
      <c r="P784" s="400"/>
      <c r="Q784" s="400"/>
      <c r="R784" s="400"/>
      <c r="S784" s="400"/>
      <c r="T784" s="400"/>
      <c r="U784" s="400"/>
      <c r="V784" s="400"/>
      <c r="W784" s="400"/>
      <c r="X784" s="426">
        <v>850</v>
      </c>
      <c r="Y784" s="427">
        <v>780</v>
      </c>
      <c r="Z784" s="427">
        <v>920</v>
      </c>
      <c r="AA784" s="427">
        <v>53</v>
      </c>
      <c r="AB784" s="427">
        <v>0.33</v>
      </c>
      <c r="AC784" s="427">
        <v>1250</v>
      </c>
      <c r="AD784" s="402">
        <v>630</v>
      </c>
      <c r="AE784" s="402">
        <v>530</v>
      </c>
      <c r="AF784" s="402">
        <v>630</v>
      </c>
      <c r="AG784" s="402">
        <v>630</v>
      </c>
      <c r="AH784" s="402">
        <v>53</v>
      </c>
      <c r="AI784" s="400"/>
      <c r="AJ784" s="400"/>
      <c r="AK784" s="400"/>
      <c r="AL784" s="400"/>
      <c r="AM784" s="400"/>
      <c r="AN784" s="400"/>
      <c r="AO784" s="400"/>
      <c r="AP784" s="400"/>
    </row>
    <row r="785" spans="1:42" ht="15">
      <c r="A785" s="394" t="s">
        <v>821</v>
      </c>
      <c r="B785" s="401">
        <v>114.3</v>
      </c>
      <c r="C785" s="424">
        <v>6.88</v>
      </c>
      <c r="D785" s="394" t="s">
        <v>822</v>
      </c>
      <c r="E785" s="421">
        <v>43259</v>
      </c>
      <c r="F785" s="395" t="s">
        <v>283</v>
      </c>
      <c r="G785" s="396">
        <v>5920</v>
      </c>
      <c r="H785" s="397">
        <v>52939</v>
      </c>
      <c r="I785" s="397">
        <v>2661202</v>
      </c>
      <c r="J785" s="397"/>
      <c r="K785" s="397">
        <v>50</v>
      </c>
      <c r="L785" s="398">
        <v>4.38</v>
      </c>
      <c r="M785" s="396">
        <v>2</v>
      </c>
      <c r="N785" s="399">
        <v>98.5</v>
      </c>
      <c r="O785" s="400">
        <v>112.3</v>
      </c>
      <c r="P785" s="400"/>
      <c r="Q785" s="400"/>
      <c r="R785" s="400"/>
      <c r="S785" s="400"/>
      <c r="T785" s="400"/>
      <c r="U785" s="400"/>
      <c r="V785" s="400"/>
      <c r="W785" s="400"/>
      <c r="X785" s="426">
        <v>850</v>
      </c>
      <c r="Y785" s="427">
        <v>780</v>
      </c>
      <c r="Z785" s="427">
        <v>920</v>
      </c>
      <c r="AA785" s="427">
        <v>53</v>
      </c>
      <c r="AB785" s="427">
        <v>0.33</v>
      </c>
      <c r="AC785" s="427">
        <v>1250</v>
      </c>
      <c r="AD785" s="402">
        <v>630</v>
      </c>
      <c r="AE785" s="402">
        <v>530</v>
      </c>
      <c r="AF785" s="402">
        <v>630</v>
      </c>
      <c r="AG785" s="402">
        <v>630</v>
      </c>
      <c r="AH785" s="402">
        <v>53</v>
      </c>
      <c r="AI785" s="400"/>
      <c r="AJ785" s="400"/>
      <c r="AK785" s="400"/>
      <c r="AL785" s="400"/>
      <c r="AM785" s="400"/>
      <c r="AN785" s="400"/>
      <c r="AO785" s="400"/>
      <c r="AP785" s="400"/>
    </row>
    <row r="786" spans="1:42" ht="15">
      <c r="A786" s="394" t="s">
        <v>821</v>
      </c>
      <c r="B786" s="401">
        <v>114.3</v>
      </c>
      <c r="C786" s="424">
        <v>6.88</v>
      </c>
      <c r="D786" s="394" t="s">
        <v>822</v>
      </c>
      <c r="E786" s="421">
        <v>43259</v>
      </c>
      <c r="F786" s="395" t="s">
        <v>283</v>
      </c>
      <c r="G786" s="396">
        <v>5921</v>
      </c>
      <c r="H786" s="397">
        <v>52937</v>
      </c>
      <c r="I786" s="397">
        <v>2661202</v>
      </c>
      <c r="J786" s="397"/>
      <c r="K786" s="397">
        <v>50</v>
      </c>
      <c r="L786" s="398">
        <v>3.66</v>
      </c>
      <c r="M786" s="396">
        <v>26</v>
      </c>
      <c r="N786" s="399">
        <v>101.1</v>
      </c>
      <c r="O786" s="400">
        <v>114.1</v>
      </c>
      <c r="P786" s="400"/>
      <c r="Q786" s="400"/>
      <c r="R786" s="400"/>
      <c r="S786" s="400"/>
      <c r="T786" s="400"/>
      <c r="U786" s="400"/>
      <c r="V786" s="400"/>
      <c r="W786" s="400"/>
      <c r="X786" s="426">
        <v>830</v>
      </c>
      <c r="Y786" s="427">
        <v>780</v>
      </c>
      <c r="Z786" s="427">
        <v>930</v>
      </c>
      <c r="AA786" s="427">
        <v>53</v>
      </c>
      <c r="AB786" s="427">
        <v>0.33</v>
      </c>
      <c r="AC786" s="427">
        <v>1250</v>
      </c>
      <c r="AD786" s="402">
        <v>630</v>
      </c>
      <c r="AE786" s="402">
        <v>530</v>
      </c>
      <c r="AF786" s="402">
        <v>630</v>
      </c>
      <c r="AG786" s="402">
        <v>630</v>
      </c>
      <c r="AH786" s="402">
        <v>53</v>
      </c>
      <c r="AI786" s="400"/>
      <c r="AJ786" s="400"/>
      <c r="AK786" s="400"/>
      <c r="AL786" s="400"/>
      <c r="AM786" s="400"/>
      <c r="AN786" s="400"/>
      <c r="AO786" s="400"/>
      <c r="AP786" s="400"/>
    </row>
    <row r="787" spans="1:42" ht="15">
      <c r="A787" s="394" t="s">
        <v>821</v>
      </c>
      <c r="B787" s="401">
        <v>114.3</v>
      </c>
      <c r="C787" s="424">
        <v>6.88</v>
      </c>
      <c r="D787" s="394" t="s">
        <v>822</v>
      </c>
      <c r="E787" s="421">
        <v>43260</v>
      </c>
      <c r="F787" s="395" t="s">
        <v>283</v>
      </c>
      <c r="G787" s="396">
        <v>5922</v>
      </c>
      <c r="H787" s="397">
        <v>52937</v>
      </c>
      <c r="I787" s="397">
        <v>2650701</v>
      </c>
      <c r="J787" s="397"/>
      <c r="K787" s="397">
        <v>50</v>
      </c>
      <c r="L787" s="398">
        <v>3.66</v>
      </c>
      <c r="M787" s="396">
        <v>18</v>
      </c>
      <c r="N787" s="399">
        <v>98</v>
      </c>
      <c r="O787" s="400">
        <v>111</v>
      </c>
      <c r="P787" s="400"/>
      <c r="Q787" s="400"/>
      <c r="R787" s="400"/>
      <c r="S787" s="400"/>
      <c r="T787" s="400"/>
      <c r="U787" s="400"/>
      <c r="V787" s="400"/>
      <c r="W787" s="400"/>
      <c r="X787" s="426">
        <v>830</v>
      </c>
      <c r="Y787" s="427">
        <v>780</v>
      </c>
      <c r="Z787" s="427">
        <v>930</v>
      </c>
      <c r="AA787" s="427">
        <v>53</v>
      </c>
      <c r="AB787" s="427">
        <v>0.33</v>
      </c>
      <c r="AC787" s="427">
        <v>1250</v>
      </c>
      <c r="AD787" s="402">
        <v>630</v>
      </c>
      <c r="AE787" s="402">
        <v>530</v>
      </c>
      <c r="AF787" s="402">
        <v>630</v>
      </c>
      <c r="AG787" s="402">
        <v>630</v>
      </c>
      <c r="AH787" s="402">
        <v>53</v>
      </c>
      <c r="AI787" s="400"/>
      <c r="AJ787" s="400"/>
      <c r="AK787" s="400"/>
      <c r="AL787" s="400"/>
      <c r="AM787" s="400"/>
      <c r="AN787" s="400"/>
      <c r="AO787" s="400"/>
      <c r="AP787" s="400"/>
    </row>
    <row r="788" spans="1:42" ht="15">
      <c r="A788" s="394" t="s">
        <v>821</v>
      </c>
      <c r="B788" s="401">
        <v>114.3</v>
      </c>
      <c r="C788" s="424">
        <v>6.88</v>
      </c>
      <c r="D788" s="394" t="s">
        <v>822</v>
      </c>
      <c r="E788" s="421">
        <v>43260</v>
      </c>
      <c r="F788" s="395" t="s">
        <v>283</v>
      </c>
      <c r="G788" s="396">
        <v>5923</v>
      </c>
      <c r="H788" s="397">
        <v>52937</v>
      </c>
      <c r="I788" s="397">
        <v>2650701</v>
      </c>
      <c r="J788" s="397"/>
      <c r="K788" s="397">
        <v>50</v>
      </c>
      <c r="L788" s="398">
        <v>3.66</v>
      </c>
      <c r="M788" s="396">
        <v>401</v>
      </c>
      <c r="N788" s="399">
        <v>94.8</v>
      </c>
      <c r="O788" s="400">
        <v>110.2</v>
      </c>
      <c r="P788" s="400"/>
      <c r="Q788" s="400"/>
      <c r="R788" s="400"/>
      <c r="S788" s="400"/>
      <c r="T788" s="400"/>
      <c r="U788" s="400"/>
      <c r="V788" s="400"/>
      <c r="W788" s="400"/>
      <c r="X788" s="426">
        <v>830</v>
      </c>
      <c r="Y788" s="427">
        <v>780</v>
      </c>
      <c r="Z788" s="427">
        <v>930</v>
      </c>
      <c r="AA788" s="427">
        <v>53</v>
      </c>
      <c r="AB788" s="427">
        <v>0.33</v>
      </c>
      <c r="AC788" s="427">
        <v>1250</v>
      </c>
      <c r="AD788" s="402">
        <v>630</v>
      </c>
      <c r="AE788" s="402">
        <v>530</v>
      </c>
      <c r="AF788" s="402">
        <v>630</v>
      </c>
      <c r="AG788" s="402">
        <v>630</v>
      </c>
      <c r="AH788" s="402">
        <v>53</v>
      </c>
      <c r="AI788" s="400"/>
      <c r="AJ788" s="400"/>
      <c r="AK788" s="400"/>
      <c r="AL788" s="400"/>
      <c r="AM788" s="400"/>
      <c r="AN788" s="400"/>
      <c r="AO788" s="400"/>
      <c r="AP788" s="400"/>
    </row>
    <row r="789" spans="1:42" ht="15">
      <c r="A789" s="394" t="s">
        <v>821</v>
      </c>
      <c r="B789" s="401">
        <v>114.3</v>
      </c>
      <c r="C789" s="424">
        <v>6.88</v>
      </c>
      <c r="D789" s="394" t="s">
        <v>822</v>
      </c>
      <c r="E789" s="421">
        <v>43260</v>
      </c>
      <c r="F789" s="395" t="s">
        <v>847</v>
      </c>
      <c r="G789" s="396">
        <v>5924</v>
      </c>
      <c r="H789" s="397">
        <v>13113</v>
      </c>
      <c r="I789" s="397">
        <v>2629403</v>
      </c>
      <c r="J789" s="397"/>
      <c r="K789" s="397">
        <v>48</v>
      </c>
      <c r="L789" s="396">
        <v>5.26</v>
      </c>
      <c r="M789" s="396">
        <v>20</v>
      </c>
      <c r="N789" s="399">
        <v>98</v>
      </c>
      <c r="O789" s="400">
        <v>112.5</v>
      </c>
      <c r="P789" s="400"/>
      <c r="Q789" s="400"/>
      <c r="R789" s="400"/>
      <c r="S789" s="400"/>
      <c r="T789" s="400"/>
      <c r="U789" s="400"/>
      <c r="V789" s="400"/>
      <c r="W789" s="400"/>
      <c r="X789" s="426">
        <v>830</v>
      </c>
      <c r="Y789" s="427">
        <v>750</v>
      </c>
      <c r="Z789" s="427">
        <v>930</v>
      </c>
      <c r="AA789" s="427">
        <v>53</v>
      </c>
      <c r="AB789" s="427">
        <v>0.33</v>
      </c>
      <c r="AC789" s="427">
        <v>1250</v>
      </c>
      <c r="AD789" s="402">
        <v>615</v>
      </c>
      <c r="AE789" s="402">
        <v>530</v>
      </c>
      <c r="AF789" s="402">
        <v>615</v>
      </c>
      <c r="AG789" s="402">
        <v>615</v>
      </c>
      <c r="AH789" s="402">
        <v>53</v>
      </c>
      <c r="AI789" s="400"/>
      <c r="AJ789" s="400"/>
      <c r="AK789" s="400"/>
      <c r="AL789" s="400"/>
      <c r="AM789" s="400"/>
      <c r="AN789" s="400"/>
      <c r="AO789" s="400"/>
      <c r="AP789" s="400"/>
    </row>
    <row r="790" spans="1:42" ht="15">
      <c r="A790" s="394" t="s">
        <v>821</v>
      </c>
      <c r="B790" s="401">
        <v>114.3</v>
      </c>
      <c r="C790" s="424">
        <v>6.88</v>
      </c>
      <c r="D790" s="394" t="s">
        <v>822</v>
      </c>
      <c r="E790" s="421">
        <v>43260</v>
      </c>
      <c r="F790" s="395" t="s">
        <v>847</v>
      </c>
      <c r="G790" s="396">
        <v>5925</v>
      </c>
      <c r="H790" s="397">
        <v>13113</v>
      </c>
      <c r="I790" s="397">
        <v>2629403</v>
      </c>
      <c r="J790" s="397"/>
      <c r="K790" s="397">
        <v>48</v>
      </c>
      <c r="L790" s="396">
        <v>5.26</v>
      </c>
      <c r="M790" s="396">
        <v>420</v>
      </c>
      <c r="N790" s="399">
        <v>97.3</v>
      </c>
      <c r="O790" s="400">
        <v>110.6</v>
      </c>
      <c r="P790" s="400"/>
      <c r="Q790" s="400"/>
      <c r="R790" s="400"/>
      <c r="S790" s="400"/>
      <c r="T790" s="400"/>
      <c r="U790" s="400"/>
      <c r="V790" s="400"/>
      <c r="W790" s="400"/>
      <c r="X790" s="426">
        <v>830</v>
      </c>
      <c r="Y790" s="427">
        <v>750</v>
      </c>
      <c r="Z790" s="427">
        <v>930</v>
      </c>
      <c r="AA790" s="427">
        <v>53</v>
      </c>
      <c r="AB790" s="427">
        <v>0.33</v>
      </c>
      <c r="AC790" s="427">
        <v>1250</v>
      </c>
      <c r="AD790" s="402">
        <v>615</v>
      </c>
      <c r="AE790" s="402">
        <v>530</v>
      </c>
      <c r="AF790" s="402">
        <v>615</v>
      </c>
      <c r="AG790" s="402">
        <v>615</v>
      </c>
      <c r="AH790" s="402">
        <v>53</v>
      </c>
      <c r="AI790" s="400"/>
      <c r="AJ790" s="400"/>
      <c r="AK790" s="400"/>
      <c r="AL790" s="400"/>
      <c r="AM790" s="400"/>
      <c r="AN790" s="400"/>
      <c r="AO790" s="400"/>
      <c r="AP790" s="400"/>
    </row>
    <row r="791" spans="1:42" ht="15">
      <c r="A791" s="394" t="s">
        <v>821</v>
      </c>
      <c r="B791" s="401">
        <v>114.3</v>
      </c>
      <c r="C791" s="424">
        <v>6.88</v>
      </c>
      <c r="D791" s="394" t="s">
        <v>822</v>
      </c>
      <c r="E791" s="421">
        <v>43260</v>
      </c>
      <c r="F791" s="395" t="s">
        <v>847</v>
      </c>
      <c r="G791" s="396">
        <v>5926</v>
      </c>
      <c r="H791" s="397">
        <v>13112</v>
      </c>
      <c r="I791" s="397">
        <v>2629403</v>
      </c>
      <c r="J791" s="397"/>
      <c r="K791" s="397">
        <v>48</v>
      </c>
      <c r="L791" s="396">
        <v>4.75</v>
      </c>
      <c r="M791" s="396">
        <v>26</v>
      </c>
      <c r="N791" s="399">
        <v>98.6</v>
      </c>
      <c r="O791" s="400">
        <v>112.5</v>
      </c>
      <c r="P791" s="400"/>
      <c r="Q791" s="400"/>
      <c r="R791" s="400"/>
      <c r="S791" s="400"/>
      <c r="T791" s="400"/>
      <c r="U791" s="400"/>
      <c r="V791" s="400"/>
      <c r="W791" s="400"/>
      <c r="X791" s="426">
        <v>830</v>
      </c>
      <c r="Y791" s="427">
        <v>750</v>
      </c>
      <c r="Z791" s="427">
        <v>930</v>
      </c>
      <c r="AA791" s="427">
        <v>53</v>
      </c>
      <c r="AB791" s="427">
        <v>0.33</v>
      </c>
      <c r="AC791" s="427">
        <v>1250</v>
      </c>
      <c r="AD791" s="402">
        <v>615</v>
      </c>
      <c r="AE791" s="402">
        <v>530</v>
      </c>
      <c r="AF791" s="402">
        <v>615</v>
      </c>
      <c r="AG791" s="402">
        <v>615</v>
      </c>
      <c r="AH791" s="402">
        <v>53</v>
      </c>
      <c r="AI791" s="400"/>
      <c r="AJ791" s="400"/>
      <c r="AK791" s="400"/>
      <c r="AL791" s="400"/>
      <c r="AM791" s="400"/>
      <c r="AN791" s="400"/>
      <c r="AO791" s="400"/>
      <c r="AP791" s="400"/>
    </row>
    <row r="792" spans="1:42" ht="15">
      <c r="A792" s="394" t="s">
        <v>821</v>
      </c>
      <c r="B792" s="401">
        <v>114.3</v>
      </c>
      <c r="C792" s="424">
        <v>6.88</v>
      </c>
      <c r="D792" s="394" t="s">
        <v>822</v>
      </c>
      <c r="E792" s="421">
        <v>43263</v>
      </c>
      <c r="F792" s="395" t="s">
        <v>847</v>
      </c>
      <c r="G792" s="396">
        <v>5927</v>
      </c>
      <c r="H792" s="397">
        <v>13112</v>
      </c>
      <c r="I792" s="397">
        <v>2629403</v>
      </c>
      <c r="J792" s="397"/>
      <c r="K792" s="397">
        <v>48</v>
      </c>
      <c r="L792" s="396">
        <v>4.75</v>
      </c>
      <c r="M792" s="396">
        <v>425</v>
      </c>
      <c r="N792" s="399">
        <v>98.7</v>
      </c>
      <c r="O792" s="400">
        <v>113.6</v>
      </c>
      <c r="P792" s="400"/>
      <c r="Q792" s="400"/>
      <c r="R792" s="400"/>
      <c r="S792" s="400"/>
      <c r="T792" s="400"/>
      <c r="U792" s="400"/>
      <c r="V792" s="400"/>
      <c r="W792" s="400"/>
      <c r="X792" s="426">
        <v>830</v>
      </c>
      <c r="Y792" s="427">
        <v>750</v>
      </c>
      <c r="Z792" s="427">
        <v>930</v>
      </c>
      <c r="AA792" s="427">
        <v>53</v>
      </c>
      <c r="AB792" s="427">
        <v>0.33</v>
      </c>
      <c r="AC792" s="427">
        <v>1250</v>
      </c>
      <c r="AD792" s="402">
        <v>615</v>
      </c>
      <c r="AE792" s="402">
        <v>530</v>
      </c>
      <c r="AF792" s="402">
        <v>615</v>
      </c>
      <c r="AG792" s="402">
        <v>615</v>
      </c>
      <c r="AH792" s="402">
        <v>53</v>
      </c>
      <c r="AI792" s="400"/>
      <c r="AJ792" s="400"/>
      <c r="AK792" s="400"/>
      <c r="AL792" s="400"/>
      <c r="AM792" s="400"/>
      <c r="AN792" s="400"/>
      <c r="AO792" s="400"/>
      <c r="AP792" s="400"/>
    </row>
    <row r="793" spans="1:42" ht="15">
      <c r="A793" s="394" t="s">
        <v>821</v>
      </c>
      <c r="B793" s="401">
        <v>114.3</v>
      </c>
      <c r="C793" s="424">
        <v>6.88</v>
      </c>
      <c r="D793" s="394" t="s">
        <v>822</v>
      </c>
      <c r="E793" s="421">
        <v>43263</v>
      </c>
      <c r="F793" s="395" t="s">
        <v>847</v>
      </c>
      <c r="G793" s="396">
        <v>5928</v>
      </c>
      <c r="H793" s="397">
        <v>13110</v>
      </c>
      <c r="I793" s="397">
        <v>2629403</v>
      </c>
      <c r="J793" s="397"/>
      <c r="K793" s="397">
        <v>47</v>
      </c>
      <c r="L793" s="396">
        <v>4.13</v>
      </c>
      <c r="M793" s="396">
        <v>26</v>
      </c>
      <c r="N793" s="399">
        <v>96.7</v>
      </c>
      <c r="O793" s="400">
        <v>110.3</v>
      </c>
      <c r="P793" s="400"/>
      <c r="Q793" s="400"/>
      <c r="R793" s="400"/>
      <c r="S793" s="400"/>
      <c r="T793" s="400"/>
      <c r="U793" s="400"/>
      <c r="V793" s="400"/>
      <c r="W793" s="400"/>
      <c r="X793" s="426">
        <v>830</v>
      </c>
      <c r="Y793" s="427">
        <v>750</v>
      </c>
      <c r="Z793" s="427">
        <v>930</v>
      </c>
      <c r="AA793" s="427">
        <v>53</v>
      </c>
      <c r="AB793" s="427">
        <v>0.33</v>
      </c>
      <c r="AC793" s="427">
        <v>1250</v>
      </c>
      <c r="AD793" s="402">
        <v>610</v>
      </c>
      <c r="AE793" s="402">
        <v>530</v>
      </c>
      <c r="AF793" s="402">
        <v>610</v>
      </c>
      <c r="AG793" s="402">
        <v>610</v>
      </c>
      <c r="AH793" s="402">
        <v>53</v>
      </c>
      <c r="AI793" s="400"/>
      <c r="AJ793" s="400"/>
      <c r="AK793" s="400"/>
      <c r="AL793" s="400"/>
      <c r="AM793" s="400"/>
      <c r="AN793" s="400"/>
      <c r="AO793" s="400"/>
      <c r="AP793" s="400"/>
    </row>
    <row r="794" spans="1:42" ht="15">
      <c r="A794" s="394" t="s">
        <v>821</v>
      </c>
      <c r="B794" s="401">
        <v>114.3</v>
      </c>
      <c r="C794" s="424">
        <v>6.88</v>
      </c>
      <c r="D794" s="394" t="s">
        <v>822</v>
      </c>
      <c r="E794" s="421">
        <v>43263</v>
      </c>
      <c r="F794" s="395" t="s">
        <v>847</v>
      </c>
      <c r="G794" s="396">
        <v>5929</v>
      </c>
      <c r="H794" s="397">
        <v>13110</v>
      </c>
      <c r="I794" s="397">
        <v>2629403</v>
      </c>
      <c r="J794" s="397"/>
      <c r="K794" s="397">
        <v>47</v>
      </c>
      <c r="L794" s="396">
        <v>4.13</v>
      </c>
      <c r="M794" s="396">
        <v>429</v>
      </c>
      <c r="N794" s="399">
        <v>99.2</v>
      </c>
      <c r="O794" s="400">
        <v>112.7</v>
      </c>
      <c r="P794" s="400"/>
      <c r="Q794" s="400"/>
      <c r="R794" s="400"/>
      <c r="S794" s="400"/>
      <c r="T794" s="400"/>
      <c r="U794" s="400"/>
      <c r="V794" s="400"/>
      <c r="W794" s="400"/>
      <c r="X794" s="426">
        <v>830</v>
      </c>
      <c r="Y794" s="427">
        <v>750</v>
      </c>
      <c r="Z794" s="427">
        <v>930</v>
      </c>
      <c r="AA794" s="427">
        <v>53</v>
      </c>
      <c r="AB794" s="427">
        <v>0.33</v>
      </c>
      <c r="AC794" s="427">
        <v>1250</v>
      </c>
      <c r="AD794" s="402">
        <v>610</v>
      </c>
      <c r="AE794" s="402">
        <v>530</v>
      </c>
      <c r="AF794" s="402">
        <v>610</v>
      </c>
      <c r="AG794" s="402">
        <v>610</v>
      </c>
      <c r="AH794" s="402">
        <v>53</v>
      </c>
      <c r="AI794" s="400"/>
      <c r="AJ794" s="400"/>
      <c r="AK794" s="400"/>
      <c r="AL794" s="400"/>
      <c r="AM794" s="400"/>
      <c r="AN794" s="400"/>
      <c r="AO794" s="400"/>
      <c r="AP794" s="400"/>
    </row>
    <row r="795" spans="1:42" ht="15">
      <c r="A795" s="394" t="s">
        <v>821</v>
      </c>
      <c r="B795" s="401">
        <v>114.3</v>
      </c>
      <c r="C795" s="424">
        <v>6.88</v>
      </c>
      <c r="D795" s="394" t="s">
        <v>822</v>
      </c>
      <c r="E795" s="421">
        <v>43263</v>
      </c>
      <c r="F795" s="395" t="s">
        <v>847</v>
      </c>
      <c r="G795" s="396">
        <v>5930</v>
      </c>
      <c r="H795" s="397">
        <v>13068</v>
      </c>
      <c r="I795" s="397">
        <v>2629403</v>
      </c>
      <c r="J795" s="397"/>
      <c r="K795" s="397">
        <v>46</v>
      </c>
      <c r="L795" s="396">
        <v>3.69</v>
      </c>
      <c r="M795" s="396">
        <v>151</v>
      </c>
      <c r="N795" s="399">
        <v>97.4</v>
      </c>
      <c r="O795" s="400">
        <v>110.3</v>
      </c>
      <c r="P795" s="400"/>
      <c r="Q795" s="400"/>
      <c r="R795" s="400"/>
      <c r="S795" s="400"/>
      <c r="T795" s="400"/>
      <c r="U795" s="400"/>
      <c r="V795" s="400"/>
      <c r="W795" s="400"/>
      <c r="X795" s="426">
        <v>830</v>
      </c>
      <c r="Y795" s="427">
        <v>750</v>
      </c>
      <c r="Z795" s="427">
        <v>930</v>
      </c>
      <c r="AA795" s="427">
        <v>53</v>
      </c>
      <c r="AB795" s="427">
        <v>0.33</v>
      </c>
      <c r="AC795" s="427">
        <v>1250</v>
      </c>
      <c r="AD795" s="402">
        <v>610</v>
      </c>
      <c r="AE795" s="402">
        <v>530</v>
      </c>
      <c r="AF795" s="402">
        <v>610</v>
      </c>
      <c r="AG795" s="402">
        <v>610</v>
      </c>
      <c r="AH795" s="402">
        <v>53</v>
      </c>
      <c r="AI795" s="400"/>
      <c r="AJ795" s="400"/>
      <c r="AK795" s="400"/>
      <c r="AL795" s="400"/>
      <c r="AM795" s="400"/>
      <c r="AN795" s="400"/>
      <c r="AO795" s="400"/>
      <c r="AP795" s="400"/>
    </row>
    <row r="796" spans="1:42" ht="15">
      <c r="A796" s="394" t="s">
        <v>821</v>
      </c>
      <c r="B796" s="401">
        <v>114.3</v>
      </c>
      <c r="C796" s="424">
        <v>6.88</v>
      </c>
      <c r="D796" s="394" t="s">
        <v>822</v>
      </c>
      <c r="E796" s="421">
        <v>43263</v>
      </c>
      <c r="F796" s="395" t="s">
        <v>847</v>
      </c>
      <c r="G796" s="396">
        <v>5931</v>
      </c>
      <c r="H796" s="397">
        <v>13111</v>
      </c>
      <c r="I796" s="397">
        <v>2629403</v>
      </c>
      <c r="J796" s="397"/>
      <c r="K796" s="397">
        <v>45</v>
      </c>
      <c r="L796" s="396">
        <v>4.71</v>
      </c>
      <c r="M796" s="396">
        <v>26</v>
      </c>
      <c r="N796" s="399">
        <v>98.1</v>
      </c>
      <c r="O796" s="400">
        <v>110.7</v>
      </c>
      <c r="P796" s="400"/>
      <c r="Q796" s="400"/>
      <c r="R796" s="400"/>
      <c r="S796" s="400"/>
      <c r="T796" s="400"/>
      <c r="U796" s="400"/>
      <c r="V796" s="400"/>
      <c r="W796" s="400"/>
      <c r="X796" s="426">
        <v>830</v>
      </c>
      <c r="Y796" s="427">
        <v>750</v>
      </c>
      <c r="Z796" s="427">
        <v>930</v>
      </c>
      <c r="AA796" s="427">
        <v>53</v>
      </c>
      <c r="AB796" s="427">
        <v>0.33</v>
      </c>
      <c r="AC796" s="427">
        <v>1250</v>
      </c>
      <c r="AD796" s="402">
        <v>610</v>
      </c>
      <c r="AE796" s="402">
        <v>530</v>
      </c>
      <c r="AF796" s="402">
        <v>610</v>
      </c>
      <c r="AG796" s="402">
        <v>610</v>
      </c>
      <c r="AH796" s="402">
        <v>53</v>
      </c>
      <c r="AI796" s="400"/>
      <c r="AJ796" s="400"/>
      <c r="AK796" s="400"/>
      <c r="AL796" s="400"/>
      <c r="AM796" s="400"/>
      <c r="AN796" s="400"/>
      <c r="AO796" s="400"/>
      <c r="AP796" s="400"/>
    </row>
    <row r="797" spans="1:42" ht="15">
      <c r="A797" s="394" t="s">
        <v>821</v>
      </c>
      <c r="B797" s="401">
        <v>114.3</v>
      </c>
      <c r="C797" s="424">
        <v>6.88</v>
      </c>
      <c r="D797" s="394" t="s">
        <v>822</v>
      </c>
      <c r="E797" s="421">
        <v>43263</v>
      </c>
      <c r="F797" s="395" t="s">
        <v>847</v>
      </c>
      <c r="G797" s="396">
        <v>5932</v>
      </c>
      <c r="H797" s="397">
        <v>13111</v>
      </c>
      <c r="I797" s="397">
        <v>2629403</v>
      </c>
      <c r="J797" s="397"/>
      <c r="K797" s="397">
        <v>45</v>
      </c>
      <c r="L797" s="396">
        <v>4.71</v>
      </c>
      <c r="M797" s="396">
        <v>424</v>
      </c>
      <c r="N797" s="399">
        <v>93.1</v>
      </c>
      <c r="O797" s="400">
        <v>106.5</v>
      </c>
      <c r="P797" s="400"/>
      <c r="Q797" s="400"/>
      <c r="R797" s="400"/>
      <c r="S797" s="400"/>
      <c r="T797" s="400"/>
      <c r="U797" s="400"/>
      <c r="V797" s="400"/>
      <c r="W797" s="400"/>
      <c r="X797" s="426">
        <v>830</v>
      </c>
      <c r="Y797" s="427">
        <v>750</v>
      </c>
      <c r="Z797" s="427">
        <v>930</v>
      </c>
      <c r="AA797" s="427">
        <v>53</v>
      </c>
      <c r="AB797" s="427">
        <v>0.33</v>
      </c>
      <c r="AC797" s="427">
        <v>1250</v>
      </c>
      <c r="AD797" s="402">
        <v>610</v>
      </c>
      <c r="AE797" s="402">
        <v>530</v>
      </c>
      <c r="AF797" s="402">
        <v>610</v>
      </c>
      <c r="AG797" s="402">
        <v>610</v>
      </c>
      <c r="AH797" s="402">
        <v>53</v>
      </c>
      <c r="AI797" s="400"/>
      <c r="AJ797" s="400"/>
      <c r="AK797" s="400"/>
      <c r="AL797" s="400"/>
      <c r="AM797" s="400"/>
      <c r="AN797" s="400"/>
      <c r="AO797" s="400"/>
      <c r="AP797" s="400"/>
    </row>
    <row r="798" spans="1:42" ht="15">
      <c r="A798" s="394" t="s">
        <v>821</v>
      </c>
      <c r="B798" s="401">
        <v>114.3</v>
      </c>
      <c r="C798" s="424">
        <v>6.88</v>
      </c>
      <c r="D798" s="394" t="s">
        <v>822</v>
      </c>
      <c r="E798" s="421">
        <v>43264</v>
      </c>
      <c r="F798" s="395" t="s">
        <v>847</v>
      </c>
      <c r="G798" s="396">
        <v>5933</v>
      </c>
      <c r="H798" s="397">
        <v>13070</v>
      </c>
      <c r="I798" s="397">
        <v>2629403</v>
      </c>
      <c r="J798" s="397"/>
      <c r="K798" s="397">
        <v>46</v>
      </c>
      <c r="L798" s="396">
        <v>7.59</v>
      </c>
      <c r="M798" s="396">
        <v>25</v>
      </c>
      <c r="N798" s="399">
        <v>99.1</v>
      </c>
      <c r="O798" s="400">
        <v>112.6</v>
      </c>
      <c r="P798" s="400"/>
      <c r="Q798" s="400"/>
      <c r="R798" s="400"/>
      <c r="S798" s="400"/>
      <c r="T798" s="400"/>
      <c r="U798" s="400"/>
      <c r="V798" s="400"/>
      <c r="W798" s="400"/>
      <c r="X798" s="426">
        <v>830</v>
      </c>
      <c r="Y798" s="427">
        <v>750</v>
      </c>
      <c r="Z798" s="427">
        <v>930</v>
      </c>
      <c r="AA798" s="427">
        <v>53</v>
      </c>
      <c r="AB798" s="427">
        <v>0.33</v>
      </c>
      <c r="AC798" s="427">
        <v>1250</v>
      </c>
      <c r="AD798" s="402">
        <v>610</v>
      </c>
      <c r="AE798" s="402">
        <v>530</v>
      </c>
      <c r="AF798" s="402">
        <v>615</v>
      </c>
      <c r="AG798" s="402">
        <v>615</v>
      </c>
      <c r="AH798" s="402">
        <v>53</v>
      </c>
      <c r="AI798" s="400"/>
      <c r="AJ798" s="400"/>
      <c r="AK798" s="400"/>
      <c r="AL798" s="400"/>
      <c r="AM798" s="400"/>
      <c r="AN798" s="400"/>
      <c r="AO798" s="400"/>
      <c r="AP798" s="400"/>
    </row>
    <row r="799" spans="1:42" ht="15">
      <c r="A799" s="394" t="s">
        <v>821</v>
      </c>
      <c r="B799" s="401">
        <v>114.3</v>
      </c>
      <c r="C799" s="424">
        <v>6.88</v>
      </c>
      <c r="D799" s="394" t="s">
        <v>822</v>
      </c>
      <c r="E799" s="421">
        <v>43264</v>
      </c>
      <c r="F799" s="395" t="s">
        <v>847</v>
      </c>
      <c r="G799" s="396">
        <v>5934</v>
      </c>
      <c r="H799" s="397">
        <v>13069</v>
      </c>
      <c r="I799" s="397">
        <v>2629403</v>
      </c>
      <c r="J799" s="397"/>
      <c r="K799" s="397">
        <v>47</v>
      </c>
      <c r="L799" s="396">
        <v>5.29</v>
      </c>
      <c r="M799" s="396">
        <v>26</v>
      </c>
      <c r="N799" s="399">
        <v>97.6</v>
      </c>
      <c r="O799" s="400">
        <v>109</v>
      </c>
      <c r="P799" s="400"/>
      <c r="Q799" s="400"/>
      <c r="R799" s="400"/>
      <c r="S799" s="400"/>
      <c r="T799" s="400"/>
      <c r="U799" s="400"/>
      <c r="V799" s="400"/>
      <c r="W799" s="400"/>
      <c r="X799" s="426">
        <v>830</v>
      </c>
      <c r="Y799" s="427">
        <v>750</v>
      </c>
      <c r="Z799" s="427">
        <v>930</v>
      </c>
      <c r="AA799" s="427">
        <v>53</v>
      </c>
      <c r="AB799" s="427">
        <v>0.33</v>
      </c>
      <c r="AC799" s="427">
        <v>1250</v>
      </c>
      <c r="AD799" s="402">
        <v>610</v>
      </c>
      <c r="AE799" s="402">
        <v>530</v>
      </c>
      <c r="AF799" s="402">
        <v>615</v>
      </c>
      <c r="AG799" s="402">
        <v>615</v>
      </c>
      <c r="AH799" s="402">
        <v>53</v>
      </c>
      <c r="AI799" s="400"/>
      <c r="AJ799" s="400"/>
      <c r="AK799" s="400"/>
      <c r="AL799" s="400"/>
      <c r="AM799" s="400"/>
      <c r="AN799" s="400"/>
      <c r="AO799" s="400"/>
      <c r="AP799" s="400"/>
    </row>
    <row r="800" spans="1:42" ht="15">
      <c r="A800" s="394" t="s">
        <v>821</v>
      </c>
      <c r="B800" s="401">
        <v>114.3</v>
      </c>
      <c r="C800" s="424">
        <v>6.88</v>
      </c>
      <c r="D800" s="394" t="s">
        <v>822</v>
      </c>
      <c r="E800" s="421">
        <v>43264</v>
      </c>
      <c r="F800" s="395" t="s">
        <v>847</v>
      </c>
      <c r="G800" s="396">
        <v>5935</v>
      </c>
      <c r="H800" s="397">
        <v>40414</v>
      </c>
      <c r="I800" s="397">
        <v>1848703</v>
      </c>
      <c r="J800" s="397"/>
      <c r="K800" s="397">
        <v>44</v>
      </c>
      <c r="L800" s="396">
        <v>6.77</v>
      </c>
      <c r="M800" s="396">
        <v>2</v>
      </c>
      <c r="N800" s="399">
        <v>97.7</v>
      </c>
      <c r="O800" s="400">
        <v>110.3</v>
      </c>
      <c r="P800" s="400"/>
      <c r="Q800" s="400"/>
      <c r="R800" s="400"/>
      <c r="S800" s="400"/>
      <c r="T800" s="400"/>
      <c r="U800" s="400"/>
      <c r="V800" s="400"/>
      <c r="W800" s="400"/>
      <c r="X800" s="426">
        <v>830</v>
      </c>
      <c r="Y800" s="427">
        <v>750</v>
      </c>
      <c r="Z800" s="427">
        <v>930</v>
      </c>
      <c r="AA800" s="427">
        <v>53</v>
      </c>
      <c r="AB800" s="427">
        <v>0.33</v>
      </c>
      <c r="AC800" s="427">
        <v>1250</v>
      </c>
      <c r="AD800" s="402">
        <v>610</v>
      </c>
      <c r="AE800" s="402">
        <v>530</v>
      </c>
      <c r="AF800" s="402">
        <v>615</v>
      </c>
      <c r="AG800" s="402">
        <v>615</v>
      </c>
      <c r="AH800" s="402">
        <v>53</v>
      </c>
      <c r="AI800" s="400"/>
      <c r="AJ800" s="400"/>
      <c r="AK800" s="400"/>
      <c r="AL800" s="400"/>
      <c r="AM800" s="400"/>
      <c r="AN800" s="400"/>
      <c r="AO800" s="400"/>
      <c r="AP800" s="400"/>
    </row>
    <row r="801" spans="1:42" ht="15">
      <c r="A801" s="394" t="s">
        <v>821</v>
      </c>
      <c r="B801" s="401">
        <v>114.3</v>
      </c>
      <c r="C801" s="424">
        <v>6.88</v>
      </c>
      <c r="D801" s="394" t="s">
        <v>822</v>
      </c>
      <c r="E801" s="421">
        <v>43264</v>
      </c>
      <c r="F801" s="395" t="s">
        <v>847</v>
      </c>
      <c r="G801" s="396">
        <v>5936</v>
      </c>
      <c r="H801" s="397">
        <v>13114</v>
      </c>
      <c r="I801" s="397">
        <v>2629403</v>
      </c>
      <c r="J801" s="397"/>
      <c r="K801" s="397">
        <v>46</v>
      </c>
      <c r="L801" s="396">
        <v>5.43</v>
      </c>
      <c r="M801" s="396">
        <v>1</v>
      </c>
      <c r="N801" s="399">
        <v>96.5</v>
      </c>
      <c r="O801" s="400">
        <v>109.7</v>
      </c>
      <c r="P801" s="400"/>
      <c r="Q801" s="400"/>
      <c r="R801" s="400"/>
      <c r="S801" s="400"/>
      <c r="T801" s="400"/>
      <c r="U801" s="400"/>
      <c r="V801" s="400"/>
      <c r="W801" s="400"/>
      <c r="X801" s="426">
        <v>830</v>
      </c>
      <c r="Y801" s="427">
        <v>750</v>
      </c>
      <c r="Z801" s="427">
        <v>930</v>
      </c>
      <c r="AA801" s="427">
        <v>53</v>
      </c>
      <c r="AB801" s="427">
        <v>0.33</v>
      </c>
      <c r="AC801" s="427">
        <v>1250</v>
      </c>
      <c r="AD801" s="402">
        <v>610</v>
      </c>
      <c r="AE801" s="402">
        <v>530</v>
      </c>
      <c r="AF801" s="402">
        <v>615</v>
      </c>
      <c r="AG801" s="402">
        <v>615</v>
      </c>
      <c r="AH801" s="402">
        <v>53</v>
      </c>
      <c r="AI801" s="400"/>
      <c r="AJ801" s="400"/>
      <c r="AK801" s="400"/>
      <c r="AL801" s="400"/>
      <c r="AM801" s="400"/>
      <c r="AN801" s="400"/>
      <c r="AO801" s="400"/>
      <c r="AP801" s="400"/>
    </row>
    <row r="802" spans="1:42" ht="15">
      <c r="A802" s="394" t="s">
        <v>821</v>
      </c>
      <c r="B802" s="401">
        <v>114.3</v>
      </c>
      <c r="C802" s="424">
        <v>6.88</v>
      </c>
      <c r="D802" s="394" t="s">
        <v>822</v>
      </c>
      <c r="E802" s="421">
        <v>43264</v>
      </c>
      <c r="F802" s="395" t="s">
        <v>847</v>
      </c>
      <c r="G802" s="396">
        <v>5937</v>
      </c>
      <c r="H802" s="397">
        <v>40412</v>
      </c>
      <c r="I802" s="397">
        <v>2616802</v>
      </c>
      <c r="J802" s="397"/>
      <c r="K802" s="397">
        <v>45</v>
      </c>
      <c r="L802" s="396">
        <v>5.76</v>
      </c>
      <c r="M802" s="396">
        <v>12</v>
      </c>
      <c r="N802" s="399">
        <v>97.8</v>
      </c>
      <c r="O802" s="400">
        <v>110.7</v>
      </c>
      <c r="P802" s="400"/>
      <c r="Q802" s="400"/>
      <c r="R802" s="400"/>
      <c r="S802" s="400"/>
      <c r="T802" s="400"/>
      <c r="U802" s="400"/>
      <c r="V802" s="400"/>
      <c r="W802" s="400"/>
      <c r="X802" s="426">
        <v>830</v>
      </c>
      <c r="Y802" s="427">
        <v>750</v>
      </c>
      <c r="Z802" s="427">
        <v>930</v>
      </c>
      <c r="AA802" s="427">
        <v>53</v>
      </c>
      <c r="AB802" s="427">
        <v>0.33</v>
      </c>
      <c r="AC802" s="427">
        <v>1250</v>
      </c>
      <c r="AD802" s="402">
        <v>610</v>
      </c>
      <c r="AE802" s="402">
        <v>530</v>
      </c>
      <c r="AF802" s="402">
        <v>615</v>
      </c>
      <c r="AG802" s="402">
        <v>615</v>
      </c>
      <c r="AH802" s="402">
        <v>53</v>
      </c>
      <c r="AI802" s="400"/>
      <c r="AJ802" s="400"/>
      <c r="AK802" s="400"/>
      <c r="AL802" s="400"/>
      <c r="AM802" s="400"/>
      <c r="AN802" s="400"/>
      <c r="AO802" s="400"/>
      <c r="AP802" s="400"/>
    </row>
    <row r="803" spans="1:42" ht="15">
      <c r="A803" s="394" t="s">
        <v>821</v>
      </c>
      <c r="B803" s="401">
        <v>114.3</v>
      </c>
      <c r="C803" s="424">
        <v>6.88</v>
      </c>
      <c r="D803" s="394" t="s">
        <v>822</v>
      </c>
      <c r="E803" s="421">
        <v>43264</v>
      </c>
      <c r="F803" s="395" t="s">
        <v>847</v>
      </c>
      <c r="G803" s="396">
        <v>5938</v>
      </c>
      <c r="H803" s="397">
        <v>40408</v>
      </c>
      <c r="I803" s="397">
        <v>1848703</v>
      </c>
      <c r="J803" s="397"/>
      <c r="K803" s="397">
        <v>43</v>
      </c>
      <c r="L803" s="396">
        <v>6.25</v>
      </c>
      <c r="M803" s="396">
        <v>8</v>
      </c>
      <c r="N803" s="399">
        <v>96.6</v>
      </c>
      <c r="O803" s="400">
        <v>108.6</v>
      </c>
      <c r="P803" s="400"/>
      <c r="Q803" s="400"/>
      <c r="R803" s="400"/>
      <c r="S803" s="400"/>
      <c r="T803" s="400"/>
      <c r="U803" s="400"/>
      <c r="V803" s="400"/>
      <c r="W803" s="400"/>
      <c r="X803" s="426">
        <v>830</v>
      </c>
      <c r="Y803" s="427">
        <v>750</v>
      </c>
      <c r="Z803" s="427">
        <v>930</v>
      </c>
      <c r="AA803" s="427">
        <v>53</v>
      </c>
      <c r="AB803" s="427">
        <v>0.33</v>
      </c>
      <c r="AC803" s="427">
        <v>1250</v>
      </c>
      <c r="AD803" s="402">
        <v>610</v>
      </c>
      <c r="AE803" s="402">
        <v>530</v>
      </c>
      <c r="AF803" s="402">
        <v>615</v>
      </c>
      <c r="AG803" s="402">
        <v>615</v>
      </c>
      <c r="AH803" s="402">
        <v>53</v>
      </c>
      <c r="AI803" s="400"/>
      <c r="AJ803" s="400"/>
      <c r="AK803" s="400"/>
      <c r="AL803" s="400"/>
      <c r="AM803" s="400"/>
      <c r="AN803" s="400"/>
      <c r="AO803" s="400"/>
      <c r="AP803" s="400"/>
    </row>
    <row r="804" spans="1:42" ht="15">
      <c r="A804" s="394" t="s">
        <v>821</v>
      </c>
      <c r="B804" s="401">
        <v>114.3</v>
      </c>
      <c r="C804" s="424">
        <v>6.88</v>
      </c>
      <c r="D804" s="394" t="s">
        <v>822</v>
      </c>
      <c r="E804" s="421">
        <v>43264</v>
      </c>
      <c r="F804" s="395" t="s">
        <v>847</v>
      </c>
      <c r="G804" s="396">
        <v>5939</v>
      </c>
      <c r="H804" s="397">
        <v>40410</v>
      </c>
      <c r="I804" s="397">
        <v>2629403</v>
      </c>
      <c r="J804" s="397"/>
      <c r="K804" s="397">
        <v>45</v>
      </c>
      <c r="L804" s="396">
        <v>6.66</v>
      </c>
      <c r="M804" s="396">
        <v>1</v>
      </c>
      <c r="N804" s="399">
        <v>98.6</v>
      </c>
      <c r="O804" s="400">
        <v>112</v>
      </c>
      <c r="P804" s="400"/>
      <c r="Q804" s="400"/>
      <c r="R804" s="400"/>
      <c r="S804" s="400"/>
      <c r="T804" s="400"/>
      <c r="U804" s="400"/>
      <c r="V804" s="400"/>
      <c r="W804" s="400"/>
      <c r="X804" s="426">
        <v>830</v>
      </c>
      <c r="Y804" s="427">
        <v>750</v>
      </c>
      <c r="Z804" s="427">
        <v>930</v>
      </c>
      <c r="AA804" s="427">
        <v>53</v>
      </c>
      <c r="AB804" s="427">
        <v>0.33</v>
      </c>
      <c r="AC804" s="427">
        <v>1250</v>
      </c>
      <c r="AD804" s="402">
        <v>610</v>
      </c>
      <c r="AE804" s="402">
        <v>530</v>
      </c>
      <c r="AF804" s="402">
        <v>615</v>
      </c>
      <c r="AG804" s="402">
        <v>615</v>
      </c>
      <c r="AH804" s="402">
        <v>53</v>
      </c>
      <c r="AI804" s="400"/>
      <c r="AJ804" s="400"/>
      <c r="AK804" s="400"/>
      <c r="AL804" s="400"/>
      <c r="AM804" s="400"/>
      <c r="AN804" s="400"/>
      <c r="AO804" s="400"/>
      <c r="AP804" s="400"/>
    </row>
    <row r="805" spans="1:42" ht="15">
      <c r="A805" s="394" t="s">
        <v>821</v>
      </c>
      <c r="B805" s="401">
        <v>114.3</v>
      </c>
      <c r="C805" s="424">
        <v>6.88</v>
      </c>
      <c r="D805" s="394" t="s">
        <v>822</v>
      </c>
      <c r="E805" s="421">
        <v>43264</v>
      </c>
      <c r="F805" s="395" t="s">
        <v>847</v>
      </c>
      <c r="G805" s="396">
        <v>5940</v>
      </c>
      <c r="H805" s="397">
        <v>40412</v>
      </c>
      <c r="I805" s="397">
        <v>2616802</v>
      </c>
      <c r="J805" s="397"/>
      <c r="K805" s="397">
        <v>45</v>
      </c>
      <c r="L805" s="396">
        <v>5.76</v>
      </c>
      <c r="M805" s="396">
        <v>62</v>
      </c>
      <c r="N805" s="399">
        <v>95.4</v>
      </c>
      <c r="O805" s="400">
        <v>108.1</v>
      </c>
      <c r="P805" s="400"/>
      <c r="Q805" s="400"/>
      <c r="R805" s="400"/>
      <c r="S805" s="400"/>
      <c r="T805" s="400"/>
      <c r="U805" s="400"/>
      <c r="V805" s="400"/>
      <c r="W805" s="400"/>
      <c r="X805" s="426">
        <v>830</v>
      </c>
      <c r="Y805" s="427">
        <v>750</v>
      </c>
      <c r="Z805" s="427">
        <v>930</v>
      </c>
      <c r="AA805" s="427">
        <v>53</v>
      </c>
      <c r="AB805" s="427">
        <v>0.33</v>
      </c>
      <c r="AC805" s="427">
        <v>1250</v>
      </c>
      <c r="AD805" s="402">
        <v>610</v>
      </c>
      <c r="AE805" s="402">
        <v>530</v>
      </c>
      <c r="AF805" s="402">
        <v>615</v>
      </c>
      <c r="AG805" s="402">
        <v>615</v>
      </c>
      <c r="AH805" s="402">
        <v>53</v>
      </c>
      <c r="AI805" s="400"/>
      <c r="AJ805" s="400"/>
      <c r="AK805" s="400"/>
      <c r="AL805" s="400"/>
      <c r="AM805" s="400"/>
      <c r="AN805" s="400"/>
      <c r="AO805" s="400"/>
      <c r="AP805" s="400"/>
    </row>
    <row r="806" spans="1:42" ht="15">
      <c r="A806" s="394" t="s">
        <v>821</v>
      </c>
      <c r="B806" s="401">
        <v>114.3</v>
      </c>
      <c r="C806" s="424">
        <v>6.88</v>
      </c>
      <c r="D806" s="394" t="s">
        <v>822</v>
      </c>
      <c r="E806" s="421">
        <v>43300</v>
      </c>
      <c r="F806" s="395" t="s">
        <v>847</v>
      </c>
      <c r="G806" s="396">
        <v>6168</v>
      </c>
      <c r="H806" s="397">
        <v>13116</v>
      </c>
      <c r="I806" s="397">
        <v>2690302</v>
      </c>
      <c r="J806" s="397"/>
      <c r="K806" s="397">
        <v>45</v>
      </c>
      <c r="L806" s="398">
        <v>5.5</v>
      </c>
      <c r="M806" s="396">
        <v>26</v>
      </c>
      <c r="N806" s="399">
        <v>99.9</v>
      </c>
      <c r="O806" s="400">
        <v>113.4</v>
      </c>
      <c r="P806" s="400"/>
      <c r="Q806" s="400"/>
      <c r="R806" s="400"/>
      <c r="S806" s="400"/>
      <c r="T806" s="400"/>
      <c r="U806" s="400"/>
      <c r="V806" s="400"/>
      <c r="W806" s="400"/>
      <c r="X806" s="426">
        <v>830</v>
      </c>
      <c r="Y806" s="427">
        <v>750</v>
      </c>
      <c r="Z806" s="427">
        <v>930</v>
      </c>
      <c r="AA806" s="427">
        <v>53</v>
      </c>
      <c r="AB806" s="427">
        <v>0.33</v>
      </c>
      <c r="AC806" s="427">
        <v>1250</v>
      </c>
      <c r="AD806" s="402">
        <v>610</v>
      </c>
      <c r="AE806" s="402">
        <v>530</v>
      </c>
      <c r="AF806" s="402">
        <v>615</v>
      </c>
      <c r="AG806" s="402">
        <v>615</v>
      </c>
      <c r="AH806" s="402">
        <v>53</v>
      </c>
      <c r="AI806" s="400"/>
      <c r="AJ806" s="400"/>
      <c r="AK806" s="400"/>
      <c r="AL806" s="400"/>
      <c r="AM806" s="400"/>
      <c r="AN806" s="400"/>
      <c r="AO806" s="400"/>
      <c r="AP806" s="400"/>
    </row>
    <row r="807" spans="1:42" ht="15">
      <c r="A807" s="394" t="s">
        <v>821</v>
      </c>
      <c r="B807" s="401">
        <v>114.3</v>
      </c>
      <c r="C807" s="424">
        <v>6.88</v>
      </c>
      <c r="D807" s="394" t="s">
        <v>822</v>
      </c>
      <c r="E807" s="421">
        <v>43300</v>
      </c>
      <c r="F807" s="395" t="s">
        <v>847</v>
      </c>
      <c r="G807" s="396">
        <v>6168</v>
      </c>
      <c r="H807" s="397">
        <v>13116</v>
      </c>
      <c r="I807" s="397">
        <v>2690302</v>
      </c>
      <c r="J807" s="397"/>
      <c r="K807" s="397">
        <v>45</v>
      </c>
      <c r="L807" s="398">
        <v>5.5</v>
      </c>
      <c r="M807" s="396">
        <v>145</v>
      </c>
      <c r="N807" s="399">
        <v>96.4</v>
      </c>
      <c r="O807" s="400">
        <v>110.3</v>
      </c>
      <c r="P807" s="400"/>
      <c r="Q807" s="400"/>
      <c r="R807" s="400"/>
      <c r="S807" s="400"/>
      <c r="T807" s="400"/>
      <c r="U807" s="400"/>
      <c r="V807" s="400"/>
      <c r="W807" s="400"/>
      <c r="X807" s="426">
        <v>830</v>
      </c>
      <c r="Y807" s="427">
        <v>750</v>
      </c>
      <c r="Z807" s="427">
        <v>930</v>
      </c>
      <c r="AA807" s="427">
        <v>53</v>
      </c>
      <c r="AB807" s="427">
        <v>0.33</v>
      </c>
      <c r="AC807" s="427">
        <v>1250</v>
      </c>
      <c r="AD807" s="402">
        <v>610</v>
      </c>
      <c r="AE807" s="402">
        <v>530</v>
      </c>
      <c r="AF807" s="402">
        <v>615</v>
      </c>
      <c r="AG807" s="402">
        <v>615</v>
      </c>
      <c r="AH807" s="402">
        <v>53</v>
      </c>
      <c r="AI807" s="400"/>
      <c r="AJ807" s="400"/>
      <c r="AK807" s="400"/>
      <c r="AL807" s="400"/>
      <c r="AM807" s="400"/>
      <c r="AN807" s="400"/>
      <c r="AO807" s="400"/>
      <c r="AP807" s="400"/>
    </row>
    <row r="808" spans="1:42" ht="15">
      <c r="A808" s="394" t="s">
        <v>821</v>
      </c>
      <c r="B808" s="401">
        <v>114.3</v>
      </c>
      <c r="C808" s="424">
        <v>6.88</v>
      </c>
      <c r="D808" s="394" t="s">
        <v>822</v>
      </c>
      <c r="E808" s="421">
        <v>43300</v>
      </c>
      <c r="F808" s="395" t="s">
        <v>847</v>
      </c>
      <c r="G808" s="396">
        <v>6169</v>
      </c>
      <c r="H808" s="397">
        <v>13116</v>
      </c>
      <c r="I808" s="397">
        <v>2690302</v>
      </c>
      <c r="J808" s="397"/>
      <c r="K808" s="397">
        <v>45</v>
      </c>
      <c r="L808" s="398">
        <v>5.5</v>
      </c>
      <c r="M808" s="396">
        <v>401</v>
      </c>
      <c r="N808" s="399">
        <v>102.3</v>
      </c>
      <c r="O808" s="400">
        <v>115.2</v>
      </c>
      <c r="P808" s="400"/>
      <c r="Q808" s="400"/>
      <c r="R808" s="400"/>
      <c r="S808" s="400"/>
      <c r="T808" s="400"/>
      <c r="U808" s="400"/>
      <c r="V808" s="400"/>
      <c r="W808" s="400"/>
      <c r="X808" s="426">
        <v>830</v>
      </c>
      <c r="Y808" s="427">
        <v>750</v>
      </c>
      <c r="Z808" s="427">
        <v>930</v>
      </c>
      <c r="AA808" s="427">
        <v>53</v>
      </c>
      <c r="AB808" s="427">
        <v>0.33</v>
      </c>
      <c r="AC808" s="427">
        <v>1250</v>
      </c>
      <c r="AD808" s="402">
        <v>610</v>
      </c>
      <c r="AE808" s="402">
        <v>530</v>
      </c>
      <c r="AF808" s="402">
        <v>615</v>
      </c>
      <c r="AG808" s="402">
        <v>615</v>
      </c>
      <c r="AH808" s="402">
        <v>53</v>
      </c>
      <c r="AI808" s="400"/>
      <c r="AJ808" s="400"/>
      <c r="AK808" s="400"/>
      <c r="AL808" s="400"/>
      <c r="AM808" s="400"/>
      <c r="AN808" s="400"/>
      <c r="AO808" s="400"/>
      <c r="AP808" s="400"/>
    </row>
    <row r="809" spans="1:42" ht="15">
      <c r="A809" s="394" t="s">
        <v>821</v>
      </c>
      <c r="B809" s="401">
        <v>114.3</v>
      </c>
      <c r="C809" s="424">
        <v>6.88</v>
      </c>
      <c r="D809" s="394" t="s">
        <v>822</v>
      </c>
      <c r="E809" s="421">
        <v>43300</v>
      </c>
      <c r="F809" s="395" t="s">
        <v>847</v>
      </c>
      <c r="G809" s="396">
        <v>6170</v>
      </c>
      <c r="H809" s="397">
        <v>13115</v>
      </c>
      <c r="I809" s="397">
        <v>2690302</v>
      </c>
      <c r="J809" s="397"/>
      <c r="K809" s="397">
        <v>46</v>
      </c>
      <c r="L809" s="396">
        <v>5.45</v>
      </c>
      <c r="M809" s="396">
        <v>25</v>
      </c>
      <c r="N809" s="399">
        <v>95.9</v>
      </c>
      <c r="O809" s="400">
        <v>110.1</v>
      </c>
      <c r="P809" s="400"/>
      <c r="Q809" s="400"/>
      <c r="R809" s="400"/>
      <c r="S809" s="400"/>
      <c r="T809" s="400"/>
      <c r="U809" s="400"/>
      <c r="V809" s="400"/>
      <c r="W809" s="400"/>
      <c r="X809" s="426">
        <v>830</v>
      </c>
      <c r="Y809" s="427">
        <v>750</v>
      </c>
      <c r="Z809" s="427">
        <v>930</v>
      </c>
      <c r="AA809" s="427">
        <v>53</v>
      </c>
      <c r="AB809" s="427">
        <v>0.33</v>
      </c>
      <c r="AC809" s="427">
        <v>1250</v>
      </c>
      <c r="AD809" s="402">
        <v>610</v>
      </c>
      <c r="AE809" s="402">
        <v>530</v>
      </c>
      <c r="AF809" s="402">
        <v>615</v>
      </c>
      <c r="AG809" s="402">
        <v>615</v>
      </c>
      <c r="AH809" s="402">
        <v>53</v>
      </c>
      <c r="AI809" s="400"/>
      <c r="AJ809" s="400"/>
      <c r="AK809" s="400"/>
      <c r="AL809" s="400"/>
      <c r="AM809" s="400"/>
      <c r="AN809" s="400"/>
      <c r="AO809" s="400"/>
      <c r="AP809" s="400"/>
    </row>
    <row r="810" spans="1:42" ht="15">
      <c r="A810" s="394" t="s">
        <v>821</v>
      </c>
      <c r="B810" s="401">
        <v>114.3</v>
      </c>
      <c r="C810" s="424">
        <v>6.88</v>
      </c>
      <c r="D810" s="394" t="s">
        <v>822</v>
      </c>
      <c r="E810" s="421">
        <v>43300</v>
      </c>
      <c r="F810" s="395" t="s">
        <v>847</v>
      </c>
      <c r="G810" s="396">
        <v>6171</v>
      </c>
      <c r="H810" s="397">
        <v>13115</v>
      </c>
      <c r="I810" s="397">
        <v>2690302</v>
      </c>
      <c r="J810" s="397"/>
      <c r="K810" s="397">
        <v>46</v>
      </c>
      <c r="L810" s="396">
        <v>5.45</v>
      </c>
      <c r="M810" s="396">
        <v>401</v>
      </c>
      <c r="N810" s="399">
        <v>90.1</v>
      </c>
      <c r="O810" s="400">
        <v>111.7</v>
      </c>
      <c r="P810" s="400"/>
      <c r="Q810" s="400"/>
      <c r="R810" s="400"/>
      <c r="S810" s="400"/>
      <c r="T810" s="400"/>
      <c r="U810" s="400"/>
      <c r="V810" s="400"/>
      <c r="W810" s="400"/>
      <c r="X810" s="426">
        <v>830</v>
      </c>
      <c r="Y810" s="427">
        <v>750</v>
      </c>
      <c r="Z810" s="427">
        <v>930</v>
      </c>
      <c r="AA810" s="427">
        <v>53</v>
      </c>
      <c r="AB810" s="427">
        <v>0.33</v>
      </c>
      <c r="AC810" s="427">
        <v>1250</v>
      </c>
      <c r="AD810" s="402">
        <v>610</v>
      </c>
      <c r="AE810" s="402">
        <v>530</v>
      </c>
      <c r="AF810" s="402">
        <v>615</v>
      </c>
      <c r="AG810" s="402">
        <v>615</v>
      </c>
      <c r="AH810" s="402">
        <v>53</v>
      </c>
      <c r="AI810" s="400"/>
      <c r="AJ810" s="400"/>
      <c r="AK810" s="400"/>
      <c r="AL810" s="400"/>
      <c r="AM810" s="400"/>
      <c r="AN810" s="400"/>
      <c r="AO810" s="400"/>
      <c r="AP810" s="400"/>
    </row>
    <row r="811" spans="1:42" ht="15">
      <c r="A811" s="394" t="s">
        <v>821</v>
      </c>
      <c r="B811" s="401">
        <v>114.3</v>
      </c>
      <c r="C811" s="424">
        <v>6.88</v>
      </c>
      <c r="D811" s="394" t="s">
        <v>822</v>
      </c>
      <c r="E811" s="421">
        <v>43301</v>
      </c>
      <c r="F811" s="395" t="s">
        <v>847</v>
      </c>
      <c r="G811" s="396">
        <v>6172</v>
      </c>
      <c r="H811" s="397">
        <v>13114</v>
      </c>
      <c r="I811" s="397">
        <v>2690302</v>
      </c>
      <c r="J811" s="397"/>
      <c r="K811" s="397">
        <v>46</v>
      </c>
      <c r="L811" s="396">
        <v>5.43</v>
      </c>
      <c r="M811" s="396">
        <v>26</v>
      </c>
      <c r="N811" s="399">
        <v>99.3</v>
      </c>
      <c r="O811" s="400">
        <v>112.2</v>
      </c>
      <c r="P811" s="400"/>
      <c r="Q811" s="400"/>
      <c r="R811" s="400"/>
      <c r="S811" s="400"/>
      <c r="T811" s="400"/>
      <c r="U811" s="400"/>
      <c r="V811" s="400"/>
      <c r="W811" s="400"/>
      <c r="X811" s="426">
        <v>830</v>
      </c>
      <c r="Y811" s="427">
        <v>750</v>
      </c>
      <c r="Z811" s="427">
        <v>930</v>
      </c>
      <c r="AA811" s="427">
        <v>53</v>
      </c>
      <c r="AB811" s="427">
        <v>0.33</v>
      </c>
      <c r="AC811" s="427">
        <v>1250</v>
      </c>
      <c r="AD811" s="402">
        <v>610</v>
      </c>
      <c r="AE811" s="402">
        <v>530</v>
      </c>
      <c r="AF811" s="402">
        <v>615</v>
      </c>
      <c r="AG811" s="402">
        <v>615</v>
      </c>
      <c r="AH811" s="402">
        <v>53</v>
      </c>
      <c r="AI811" s="400"/>
      <c r="AJ811" s="400"/>
      <c r="AK811" s="400"/>
      <c r="AL811" s="400"/>
      <c r="AM811" s="400"/>
      <c r="AN811" s="400"/>
      <c r="AO811" s="400"/>
      <c r="AP811" s="400"/>
    </row>
    <row r="812" spans="1:42" ht="15">
      <c r="A812" s="394" t="s">
        <v>821</v>
      </c>
      <c r="B812" s="401">
        <v>114.3</v>
      </c>
      <c r="C812" s="424">
        <v>6.88</v>
      </c>
      <c r="D812" s="394" t="s">
        <v>822</v>
      </c>
      <c r="E812" s="421">
        <v>43301</v>
      </c>
      <c r="F812" s="395" t="s">
        <v>847</v>
      </c>
      <c r="G812" s="396">
        <v>6173</v>
      </c>
      <c r="H812" s="397">
        <v>13114</v>
      </c>
      <c r="I812" s="397">
        <v>2690302</v>
      </c>
      <c r="J812" s="397"/>
      <c r="K812" s="397">
        <v>46</v>
      </c>
      <c r="L812" s="396">
        <v>5.43</v>
      </c>
      <c r="M812" s="396">
        <v>421</v>
      </c>
      <c r="N812" s="399">
        <v>96.7</v>
      </c>
      <c r="O812" s="400">
        <v>110.2</v>
      </c>
      <c r="P812" s="400"/>
      <c r="Q812" s="400"/>
      <c r="R812" s="400"/>
      <c r="S812" s="400"/>
      <c r="T812" s="400"/>
      <c r="U812" s="400"/>
      <c r="V812" s="400"/>
      <c r="W812" s="400"/>
      <c r="X812" s="426">
        <v>830</v>
      </c>
      <c r="Y812" s="427">
        <v>750</v>
      </c>
      <c r="Z812" s="427">
        <v>930</v>
      </c>
      <c r="AA812" s="427">
        <v>53</v>
      </c>
      <c r="AB812" s="427">
        <v>0.33</v>
      </c>
      <c r="AC812" s="427">
        <v>1250</v>
      </c>
      <c r="AD812" s="402">
        <v>610</v>
      </c>
      <c r="AE812" s="402">
        <v>530</v>
      </c>
      <c r="AF812" s="402">
        <v>615</v>
      </c>
      <c r="AG812" s="402">
        <v>615</v>
      </c>
      <c r="AH812" s="402">
        <v>53</v>
      </c>
      <c r="AI812" s="400"/>
      <c r="AJ812" s="400"/>
      <c r="AK812" s="400"/>
      <c r="AL812" s="400"/>
      <c r="AM812" s="400"/>
      <c r="AN812" s="400"/>
      <c r="AO812" s="400"/>
      <c r="AP812" s="400"/>
    </row>
    <row r="813" spans="1:42" ht="15">
      <c r="A813" s="394" t="s">
        <v>821</v>
      </c>
      <c r="B813" s="401">
        <v>114.3</v>
      </c>
      <c r="C813" s="424">
        <v>6.88</v>
      </c>
      <c r="D813" s="394" t="s">
        <v>822</v>
      </c>
      <c r="E813" s="421">
        <v>43301</v>
      </c>
      <c r="F813" s="395" t="s">
        <v>847</v>
      </c>
      <c r="G813" s="396">
        <v>6174</v>
      </c>
      <c r="H813" s="397">
        <v>13117</v>
      </c>
      <c r="I813" s="397">
        <v>2690302</v>
      </c>
      <c r="J813" s="397"/>
      <c r="K813" s="397">
        <v>47</v>
      </c>
      <c r="L813" s="396">
        <v>5.59</v>
      </c>
      <c r="M813" s="396">
        <v>1</v>
      </c>
      <c r="N813" s="399">
        <v>98.3</v>
      </c>
      <c r="O813" s="400">
        <v>110.5</v>
      </c>
      <c r="P813" s="400"/>
      <c r="Q813" s="400"/>
      <c r="R813" s="400"/>
      <c r="S813" s="400"/>
      <c r="T813" s="400"/>
      <c r="U813" s="400"/>
      <c r="V813" s="400"/>
      <c r="W813" s="400"/>
      <c r="X813" s="426">
        <v>830</v>
      </c>
      <c r="Y813" s="427">
        <v>750</v>
      </c>
      <c r="Z813" s="427">
        <v>930</v>
      </c>
      <c r="AA813" s="427">
        <v>53</v>
      </c>
      <c r="AB813" s="427">
        <v>0.33</v>
      </c>
      <c r="AC813" s="427">
        <v>1250</v>
      </c>
      <c r="AD813" s="402">
        <v>610</v>
      </c>
      <c r="AE813" s="402">
        <v>530</v>
      </c>
      <c r="AF813" s="402">
        <v>615</v>
      </c>
      <c r="AG813" s="402">
        <v>615</v>
      </c>
      <c r="AH813" s="402">
        <v>53</v>
      </c>
      <c r="AI813" s="400"/>
      <c r="AJ813" s="400"/>
      <c r="AK813" s="400"/>
      <c r="AL813" s="400"/>
      <c r="AM813" s="400"/>
      <c r="AN813" s="400"/>
      <c r="AO813" s="400"/>
      <c r="AP813" s="400"/>
    </row>
    <row r="814" spans="1:42" ht="15">
      <c r="A814" s="394" t="s">
        <v>821</v>
      </c>
      <c r="B814" s="401">
        <v>114.3</v>
      </c>
      <c r="C814" s="424">
        <v>6.88</v>
      </c>
      <c r="D814" s="394" t="s">
        <v>822</v>
      </c>
      <c r="E814" s="421">
        <v>43334</v>
      </c>
      <c r="F814" s="395" t="s">
        <v>283</v>
      </c>
      <c r="G814" s="396">
        <v>6352</v>
      </c>
      <c r="H814" s="397">
        <v>53276</v>
      </c>
      <c r="I814" s="397">
        <v>2661202</v>
      </c>
      <c r="J814" s="397"/>
      <c r="K814" s="397">
        <v>49</v>
      </c>
      <c r="L814" s="398">
        <v>3.64</v>
      </c>
      <c r="M814" s="396">
        <v>7</v>
      </c>
      <c r="N814" s="399">
        <v>99.4</v>
      </c>
      <c r="O814" s="400">
        <v>112.7</v>
      </c>
      <c r="P814" s="400"/>
      <c r="Q814" s="400"/>
      <c r="R814" s="400"/>
      <c r="S814" s="400"/>
      <c r="T814" s="400"/>
      <c r="U814" s="400"/>
      <c r="V814" s="400"/>
      <c r="W814" s="400"/>
      <c r="X814" s="426">
        <v>830</v>
      </c>
      <c r="Y814" s="427">
        <v>780</v>
      </c>
      <c r="Z814" s="427">
        <v>930</v>
      </c>
      <c r="AA814" s="427">
        <v>53</v>
      </c>
      <c r="AB814" s="427">
        <v>0.33</v>
      </c>
      <c r="AC814" s="427">
        <v>1250</v>
      </c>
      <c r="AD814" s="402">
        <v>630</v>
      </c>
      <c r="AE814" s="402">
        <v>530</v>
      </c>
      <c r="AF814" s="402">
        <v>630</v>
      </c>
      <c r="AG814" s="402">
        <v>630</v>
      </c>
      <c r="AH814" s="402">
        <v>53</v>
      </c>
      <c r="AI814" s="400"/>
      <c r="AJ814" s="400"/>
      <c r="AK814" s="400"/>
      <c r="AL814" s="400"/>
      <c r="AM814" s="400"/>
      <c r="AN814" s="400"/>
      <c r="AO814" s="400"/>
      <c r="AP814" s="400"/>
    </row>
    <row r="815" spans="1:42" ht="15">
      <c r="A815" s="394" t="s">
        <v>821</v>
      </c>
      <c r="B815" s="401">
        <v>114.3</v>
      </c>
      <c r="C815" s="424">
        <v>6.88</v>
      </c>
      <c r="D815" s="394" t="s">
        <v>822</v>
      </c>
      <c r="E815" s="421">
        <v>43335</v>
      </c>
      <c r="F815" s="395" t="s">
        <v>283</v>
      </c>
      <c r="G815" s="396">
        <v>6352</v>
      </c>
      <c r="H815" s="397">
        <v>53276</v>
      </c>
      <c r="I815" s="397">
        <v>2661202</v>
      </c>
      <c r="J815" s="397"/>
      <c r="K815" s="397">
        <v>49</v>
      </c>
      <c r="L815" s="398">
        <v>3.64</v>
      </c>
      <c r="M815" s="396">
        <v>53</v>
      </c>
      <c r="N815" s="399">
        <v>98</v>
      </c>
      <c r="O815" s="400">
        <v>112.5</v>
      </c>
      <c r="P815" s="400"/>
      <c r="Q815" s="400"/>
      <c r="R815" s="400"/>
      <c r="S815" s="400"/>
      <c r="T815" s="400"/>
      <c r="U815" s="400"/>
      <c r="V815" s="400"/>
      <c r="W815" s="400"/>
      <c r="X815" s="426">
        <v>830</v>
      </c>
      <c r="Y815" s="427">
        <v>780</v>
      </c>
      <c r="Z815" s="427">
        <v>930</v>
      </c>
      <c r="AA815" s="427">
        <v>53</v>
      </c>
      <c r="AB815" s="427">
        <v>0.33</v>
      </c>
      <c r="AC815" s="427">
        <v>1250</v>
      </c>
      <c r="AD815" s="402">
        <v>630</v>
      </c>
      <c r="AE815" s="402">
        <v>530</v>
      </c>
      <c r="AF815" s="402">
        <v>630</v>
      </c>
      <c r="AG815" s="402">
        <v>630</v>
      </c>
      <c r="AH815" s="402">
        <v>53</v>
      </c>
      <c r="AI815" s="400"/>
      <c r="AJ815" s="400"/>
      <c r="AK815" s="400"/>
      <c r="AL815" s="400"/>
      <c r="AM815" s="400"/>
      <c r="AN815" s="400"/>
      <c r="AO815" s="400"/>
      <c r="AP815" s="400"/>
    </row>
    <row r="816" spans="1:42" ht="15">
      <c r="A816" s="394" t="s">
        <v>821</v>
      </c>
      <c r="B816" s="401">
        <v>114.3</v>
      </c>
      <c r="C816" s="424">
        <v>6.88</v>
      </c>
      <c r="D816" s="394" t="s">
        <v>822</v>
      </c>
      <c r="E816" s="421">
        <v>43335</v>
      </c>
      <c r="F816" s="395" t="s">
        <v>283</v>
      </c>
      <c r="G816" s="396">
        <v>6353</v>
      </c>
      <c r="H816" s="397">
        <v>53276</v>
      </c>
      <c r="I816" s="397">
        <v>2690204</v>
      </c>
      <c r="J816" s="397"/>
      <c r="K816" s="397">
        <v>49</v>
      </c>
      <c r="L816" s="398">
        <v>3.64</v>
      </c>
      <c r="M816" s="396">
        <v>1</v>
      </c>
      <c r="N816" s="399">
        <v>98.5</v>
      </c>
      <c r="O816" s="400">
        <v>109.9</v>
      </c>
      <c r="P816" s="400"/>
      <c r="Q816" s="400"/>
      <c r="R816" s="400"/>
      <c r="S816" s="400"/>
      <c r="T816" s="400"/>
      <c r="U816" s="400"/>
      <c r="V816" s="400"/>
      <c r="W816" s="400"/>
      <c r="X816" s="426">
        <v>830</v>
      </c>
      <c r="Y816" s="427">
        <v>780</v>
      </c>
      <c r="Z816" s="427">
        <v>930</v>
      </c>
      <c r="AA816" s="427">
        <v>53</v>
      </c>
      <c r="AB816" s="427">
        <v>0.33</v>
      </c>
      <c r="AC816" s="427">
        <v>1250</v>
      </c>
      <c r="AD816" s="402">
        <v>630</v>
      </c>
      <c r="AE816" s="402">
        <v>530</v>
      </c>
      <c r="AF816" s="402">
        <v>630</v>
      </c>
      <c r="AG816" s="402">
        <v>630</v>
      </c>
      <c r="AH816" s="402">
        <v>53</v>
      </c>
      <c r="AI816" s="400"/>
      <c r="AJ816" s="400"/>
      <c r="AK816" s="400"/>
      <c r="AL816" s="400"/>
      <c r="AM816" s="400"/>
      <c r="AN816" s="400"/>
      <c r="AO816" s="400"/>
      <c r="AP816" s="400"/>
    </row>
    <row r="817" spans="1:42" ht="15">
      <c r="A817" s="394" t="s">
        <v>821</v>
      </c>
      <c r="B817" s="401">
        <v>114.3</v>
      </c>
      <c r="C817" s="424">
        <v>6.88</v>
      </c>
      <c r="D817" s="394" t="s">
        <v>822</v>
      </c>
      <c r="E817" s="421">
        <v>43335</v>
      </c>
      <c r="F817" s="395" t="s">
        <v>283</v>
      </c>
      <c r="G817" s="396">
        <v>6354</v>
      </c>
      <c r="H817" s="397">
        <v>53278</v>
      </c>
      <c r="I817" s="397">
        <v>2734104</v>
      </c>
      <c r="J817" s="397"/>
      <c r="K817" s="397">
        <v>51</v>
      </c>
      <c r="L817" s="396">
        <v>4.03</v>
      </c>
      <c r="M817" s="396">
        <v>1</v>
      </c>
      <c r="N817" s="399">
        <v>100.9</v>
      </c>
      <c r="O817" s="400">
        <v>113.2</v>
      </c>
      <c r="P817" s="400"/>
      <c r="Q817" s="400"/>
      <c r="R817" s="400"/>
      <c r="S817" s="400"/>
      <c r="T817" s="400"/>
      <c r="U817" s="400"/>
      <c r="V817" s="400"/>
      <c r="W817" s="400"/>
      <c r="X817" s="426">
        <v>850</v>
      </c>
      <c r="Y817" s="427">
        <v>800</v>
      </c>
      <c r="Z817" s="427">
        <v>920</v>
      </c>
      <c r="AA817" s="427">
        <v>53</v>
      </c>
      <c r="AB817" s="427">
        <v>0.33</v>
      </c>
      <c r="AC817" s="427">
        <v>1250</v>
      </c>
      <c r="AD817" s="402">
        <v>630</v>
      </c>
      <c r="AE817" s="402">
        <v>530</v>
      </c>
      <c r="AF817" s="402">
        <v>630</v>
      </c>
      <c r="AG817" s="402">
        <v>630</v>
      </c>
      <c r="AH817" s="402">
        <v>53</v>
      </c>
      <c r="AI817" s="400"/>
      <c r="AJ817" s="400"/>
      <c r="AK817" s="400"/>
      <c r="AL817" s="400"/>
      <c r="AM817" s="400"/>
      <c r="AN817" s="400"/>
      <c r="AO817" s="400"/>
      <c r="AP817" s="400"/>
    </row>
    <row r="818" spans="1:42" ht="15.75">
      <c r="A818" s="394" t="s">
        <v>821</v>
      </c>
      <c r="B818" s="401">
        <v>114.3</v>
      </c>
      <c r="C818" s="424">
        <v>6.88</v>
      </c>
      <c r="D818" s="394" t="s">
        <v>822</v>
      </c>
      <c r="E818" s="421">
        <v>43335</v>
      </c>
      <c r="F818" s="395" t="s">
        <v>283</v>
      </c>
      <c r="G818" s="396" t="s">
        <v>532</v>
      </c>
      <c r="H818" s="397">
        <v>53278</v>
      </c>
      <c r="I818" s="397">
        <v>2734104</v>
      </c>
      <c r="J818" s="397"/>
      <c r="K818" s="397">
        <v>51</v>
      </c>
      <c r="L818" s="396">
        <v>4.03</v>
      </c>
      <c r="M818" s="396">
        <v>34</v>
      </c>
      <c r="N818" s="399">
        <v>97.5</v>
      </c>
      <c r="O818" s="400">
        <v>110.7</v>
      </c>
      <c r="P818" s="400"/>
      <c r="Q818" s="400"/>
      <c r="R818" s="400"/>
      <c r="S818" s="400"/>
      <c r="T818" s="400"/>
      <c r="U818" s="400"/>
      <c r="V818" s="400"/>
      <c r="W818" s="400"/>
      <c r="X818" s="426">
        <v>850</v>
      </c>
      <c r="Y818" s="427">
        <v>800</v>
      </c>
      <c r="Z818" s="427">
        <v>920</v>
      </c>
      <c r="AA818" s="427">
        <v>53</v>
      </c>
      <c r="AB818" s="427">
        <v>0.33</v>
      </c>
      <c r="AC818" s="427">
        <v>1250</v>
      </c>
      <c r="AD818" s="402">
        <v>630</v>
      </c>
      <c r="AE818" s="402">
        <v>530</v>
      </c>
      <c r="AF818" s="402">
        <v>630</v>
      </c>
      <c r="AG818" s="402">
        <v>630</v>
      </c>
      <c r="AH818" s="402">
        <v>53</v>
      </c>
      <c r="AI818" s="400"/>
      <c r="AJ818" s="400"/>
      <c r="AK818" s="400"/>
      <c r="AL818" s="400"/>
      <c r="AM818" s="400"/>
      <c r="AN818" s="400"/>
      <c r="AO818" s="400"/>
      <c r="AP818" s="400"/>
    </row>
    <row r="819" spans="1:42" ht="15">
      <c r="A819" s="394" t="s">
        <v>821</v>
      </c>
      <c r="B819" s="401">
        <v>114.3</v>
      </c>
      <c r="C819" s="424">
        <v>6.88</v>
      </c>
      <c r="D819" s="394" t="s">
        <v>822</v>
      </c>
      <c r="E819" s="421">
        <v>43335</v>
      </c>
      <c r="F819" s="395" t="s">
        <v>283</v>
      </c>
      <c r="G819" s="396">
        <v>6355</v>
      </c>
      <c r="H819" s="397">
        <v>53279</v>
      </c>
      <c r="I819" s="397">
        <v>2729602</v>
      </c>
      <c r="J819" s="397"/>
      <c r="K819" s="397">
        <v>50</v>
      </c>
      <c r="L819" s="396">
        <v>3.95</v>
      </c>
      <c r="M819" s="396">
        <v>1</v>
      </c>
      <c r="N819" s="399">
        <v>104.6</v>
      </c>
      <c r="O819" s="400">
        <v>115.7</v>
      </c>
      <c r="P819" s="400"/>
      <c r="Q819" s="400"/>
      <c r="R819" s="400"/>
      <c r="S819" s="400"/>
      <c r="T819" s="400"/>
      <c r="U819" s="400"/>
      <c r="V819" s="400"/>
      <c r="W819" s="400"/>
      <c r="X819" s="426">
        <v>850</v>
      </c>
      <c r="Y819" s="427">
        <v>800</v>
      </c>
      <c r="Z819" s="427">
        <v>920</v>
      </c>
      <c r="AA819" s="427">
        <v>53</v>
      </c>
      <c r="AB819" s="427">
        <v>0.33</v>
      </c>
      <c r="AC819" s="427">
        <v>1250</v>
      </c>
      <c r="AD819" s="402">
        <v>630</v>
      </c>
      <c r="AE819" s="402">
        <v>530</v>
      </c>
      <c r="AF819" s="402">
        <v>630</v>
      </c>
      <c r="AG819" s="402">
        <v>630</v>
      </c>
      <c r="AH819" s="402">
        <v>53</v>
      </c>
      <c r="AI819" s="400"/>
      <c r="AJ819" s="400"/>
      <c r="AK819" s="400"/>
      <c r="AL819" s="400"/>
      <c r="AM819" s="400"/>
      <c r="AN819" s="400"/>
      <c r="AO819" s="400"/>
      <c r="AP819" s="400"/>
    </row>
    <row r="820" spans="1:42" ht="15">
      <c r="A820" s="394" t="s">
        <v>821</v>
      </c>
      <c r="B820" s="401">
        <v>114.3</v>
      </c>
      <c r="C820" s="424">
        <v>6.88</v>
      </c>
      <c r="D820" s="394" t="s">
        <v>822</v>
      </c>
      <c r="E820" s="421">
        <v>43335</v>
      </c>
      <c r="F820" s="395" t="s">
        <v>283</v>
      </c>
      <c r="G820" s="396">
        <v>6356</v>
      </c>
      <c r="H820" s="397">
        <v>53279</v>
      </c>
      <c r="I820" s="397">
        <v>2729602</v>
      </c>
      <c r="J820" s="397"/>
      <c r="K820" s="397">
        <v>50</v>
      </c>
      <c r="L820" s="396">
        <v>3.95</v>
      </c>
      <c r="M820" s="396">
        <v>401</v>
      </c>
      <c r="N820" s="399">
        <v>104.9</v>
      </c>
      <c r="O820" s="400">
        <v>116.3</v>
      </c>
      <c r="P820" s="400"/>
      <c r="Q820" s="400"/>
      <c r="R820" s="400"/>
      <c r="S820" s="400"/>
      <c r="T820" s="400"/>
      <c r="U820" s="400"/>
      <c r="V820" s="400"/>
      <c r="W820" s="400"/>
      <c r="X820" s="426">
        <v>850</v>
      </c>
      <c r="Y820" s="427">
        <v>800</v>
      </c>
      <c r="Z820" s="427">
        <v>920</v>
      </c>
      <c r="AA820" s="427">
        <v>53</v>
      </c>
      <c r="AB820" s="427">
        <v>0.33</v>
      </c>
      <c r="AC820" s="427">
        <v>1250</v>
      </c>
      <c r="AD820" s="402">
        <v>630</v>
      </c>
      <c r="AE820" s="402">
        <v>530</v>
      </c>
      <c r="AF820" s="402">
        <v>630</v>
      </c>
      <c r="AG820" s="402">
        <v>630</v>
      </c>
      <c r="AH820" s="402">
        <v>53</v>
      </c>
      <c r="AI820" s="400"/>
      <c r="AJ820" s="400"/>
      <c r="AK820" s="400"/>
      <c r="AL820" s="400"/>
      <c r="AM820" s="400"/>
      <c r="AN820" s="400"/>
      <c r="AO820" s="400"/>
      <c r="AP820" s="400"/>
    </row>
    <row r="821" spans="1:42" ht="15">
      <c r="A821" s="394" t="s">
        <v>821</v>
      </c>
      <c r="B821" s="401">
        <v>114.3</v>
      </c>
      <c r="C821" s="424">
        <v>6.88</v>
      </c>
      <c r="D821" s="394" t="s">
        <v>822</v>
      </c>
      <c r="E821" s="421">
        <v>43335</v>
      </c>
      <c r="F821" s="395" t="s">
        <v>283</v>
      </c>
      <c r="G821" s="396">
        <v>6357</v>
      </c>
      <c r="H821" s="397">
        <v>53277</v>
      </c>
      <c r="I821" s="397">
        <v>2729602</v>
      </c>
      <c r="J821" s="397"/>
      <c r="K821" s="397">
        <v>49</v>
      </c>
      <c r="L821" s="396">
        <v>3.96</v>
      </c>
      <c r="M821" s="396">
        <v>1</v>
      </c>
      <c r="N821" s="399">
        <v>98.9</v>
      </c>
      <c r="O821" s="400">
        <v>111.3</v>
      </c>
      <c r="P821" s="400"/>
      <c r="Q821" s="400"/>
      <c r="R821" s="400"/>
      <c r="S821" s="400"/>
      <c r="T821" s="400"/>
      <c r="U821" s="400"/>
      <c r="V821" s="400"/>
      <c r="W821" s="400"/>
      <c r="X821" s="426">
        <v>850</v>
      </c>
      <c r="Y821" s="427">
        <v>800</v>
      </c>
      <c r="Z821" s="427">
        <v>920</v>
      </c>
      <c r="AA821" s="427">
        <v>53</v>
      </c>
      <c r="AB821" s="427">
        <v>0.33</v>
      </c>
      <c r="AC821" s="427">
        <v>1250</v>
      </c>
      <c r="AD821" s="402">
        <v>630</v>
      </c>
      <c r="AE821" s="402">
        <v>530</v>
      </c>
      <c r="AF821" s="402">
        <v>630</v>
      </c>
      <c r="AG821" s="402">
        <v>630</v>
      </c>
      <c r="AH821" s="402">
        <v>53</v>
      </c>
      <c r="AI821" s="400"/>
      <c r="AJ821" s="400"/>
      <c r="AK821" s="400"/>
      <c r="AL821" s="400"/>
      <c r="AM821" s="400"/>
      <c r="AN821" s="400"/>
      <c r="AO821" s="400"/>
      <c r="AP821" s="400"/>
    </row>
    <row r="822" spans="1:42" ht="15">
      <c r="A822" s="394" t="s">
        <v>821</v>
      </c>
      <c r="B822" s="401">
        <v>114.3</v>
      </c>
      <c r="C822" s="424">
        <v>6.88</v>
      </c>
      <c r="D822" s="394" t="s">
        <v>822</v>
      </c>
      <c r="E822" s="421">
        <v>43335</v>
      </c>
      <c r="F822" s="395" t="s">
        <v>283</v>
      </c>
      <c r="G822" s="396">
        <v>6358</v>
      </c>
      <c r="H822" s="397">
        <v>53278</v>
      </c>
      <c r="I822" s="397">
        <v>2690204</v>
      </c>
      <c r="J822" s="397"/>
      <c r="K822" s="397">
        <v>51</v>
      </c>
      <c r="L822" s="396">
        <v>4.03</v>
      </c>
      <c r="M822" s="396">
        <v>1</v>
      </c>
      <c r="N822" s="399">
        <v>101.8</v>
      </c>
      <c r="O822" s="400">
        <v>114.4</v>
      </c>
      <c r="P822" s="400"/>
      <c r="Q822" s="400"/>
      <c r="R822" s="400"/>
      <c r="S822" s="400"/>
      <c r="T822" s="400"/>
      <c r="U822" s="400"/>
      <c r="V822" s="400"/>
      <c r="W822" s="400"/>
      <c r="X822" s="426">
        <v>850</v>
      </c>
      <c r="Y822" s="427">
        <v>800</v>
      </c>
      <c r="Z822" s="427">
        <v>920</v>
      </c>
      <c r="AA822" s="427">
        <v>53</v>
      </c>
      <c r="AB822" s="427">
        <v>0.33</v>
      </c>
      <c r="AC822" s="427">
        <v>1250</v>
      </c>
      <c r="AD822" s="402">
        <v>630</v>
      </c>
      <c r="AE822" s="402">
        <v>530</v>
      </c>
      <c r="AF822" s="402">
        <v>630</v>
      </c>
      <c r="AG822" s="402">
        <v>630</v>
      </c>
      <c r="AH822" s="402">
        <v>53</v>
      </c>
      <c r="AI822" s="400"/>
      <c r="AJ822" s="400"/>
      <c r="AK822" s="400"/>
      <c r="AL822" s="400"/>
      <c r="AM822" s="400"/>
      <c r="AN822" s="400"/>
      <c r="AO822" s="400"/>
      <c r="AP822" s="400"/>
    </row>
    <row r="823" spans="1:42" ht="15">
      <c r="A823" s="394" t="s">
        <v>821</v>
      </c>
      <c r="B823" s="401">
        <v>114.3</v>
      </c>
      <c r="C823" s="424">
        <v>6.88</v>
      </c>
      <c r="D823" s="394" t="s">
        <v>822</v>
      </c>
      <c r="E823" s="421">
        <v>43335</v>
      </c>
      <c r="F823" s="395" t="s">
        <v>847</v>
      </c>
      <c r="G823" s="396">
        <v>6359</v>
      </c>
      <c r="H823" s="397">
        <v>13118</v>
      </c>
      <c r="I823" s="397">
        <v>2733002</v>
      </c>
      <c r="J823" s="397"/>
      <c r="K823" s="397">
        <v>46</v>
      </c>
      <c r="L823" s="398">
        <v>6</v>
      </c>
      <c r="M823" s="396">
        <v>20</v>
      </c>
      <c r="N823" s="399">
        <v>102.1</v>
      </c>
      <c r="O823" s="400">
        <v>113.5</v>
      </c>
      <c r="P823" s="400"/>
      <c r="Q823" s="400"/>
      <c r="R823" s="400"/>
      <c r="S823" s="400"/>
      <c r="T823" s="400"/>
      <c r="U823" s="400"/>
      <c r="V823" s="400"/>
      <c r="W823" s="400"/>
      <c r="X823" s="426">
        <v>850</v>
      </c>
      <c r="Y823" s="427">
        <v>780</v>
      </c>
      <c r="Z823" s="427">
        <v>920</v>
      </c>
      <c r="AA823" s="427">
        <v>53</v>
      </c>
      <c r="AB823" s="427">
        <v>0.33</v>
      </c>
      <c r="AC823" s="427">
        <v>1250</v>
      </c>
      <c r="AD823" s="402">
        <v>610</v>
      </c>
      <c r="AE823" s="402">
        <v>530</v>
      </c>
      <c r="AF823" s="402">
        <v>615</v>
      </c>
      <c r="AG823" s="402">
        <v>615</v>
      </c>
      <c r="AH823" s="402">
        <v>53</v>
      </c>
      <c r="AI823" s="400"/>
      <c r="AJ823" s="400"/>
      <c r="AK823" s="400"/>
      <c r="AL823" s="400"/>
      <c r="AM823" s="400"/>
      <c r="AN823" s="400"/>
      <c r="AO823" s="400"/>
      <c r="AP823" s="400"/>
    </row>
    <row r="824" spans="1:42" ht="15">
      <c r="A824" s="394" t="s">
        <v>821</v>
      </c>
      <c r="B824" s="401">
        <v>114.3</v>
      </c>
      <c r="C824" s="424">
        <v>6.88</v>
      </c>
      <c r="D824" s="394" t="s">
        <v>822</v>
      </c>
      <c r="E824" s="421">
        <v>43336</v>
      </c>
      <c r="F824" s="395" t="s">
        <v>847</v>
      </c>
      <c r="G824" s="396">
        <v>6360</v>
      </c>
      <c r="H824" s="397">
        <v>13118</v>
      </c>
      <c r="I824" s="397">
        <v>2733002</v>
      </c>
      <c r="J824" s="397"/>
      <c r="K824" s="397">
        <v>46</v>
      </c>
      <c r="L824" s="398">
        <v>6</v>
      </c>
      <c r="M824" s="396">
        <v>423</v>
      </c>
      <c r="N824" s="399">
        <v>101.3</v>
      </c>
      <c r="O824" s="400">
        <v>112.8</v>
      </c>
      <c r="P824" s="400"/>
      <c r="Q824" s="400"/>
      <c r="R824" s="400"/>
      <c r="S824" s="400"/>
      <c r="T824" s="400"/>
      <c r="U824" s="400"/>
      <c r="V824" s="400"/>
      <c r="W824" s="400"/>
      <c r="X824" s="426">
        <v>850</v>
      </c>
      <c r="Y824" s="427">
        <v>780</v>
      </c>
      <c r="Z824" s="427">
        <v>920</v>
      </c>
      <c r="AA824" s="427">
        <v>53</v>
      </c>
      <c r="AB824" s="427">
        <v>0.33</v>
      </c>
      <c r="AC824" s="427">
        <v>1250</v>
      </c>
      <c r="AD824" s="402">
        <v>610</v>
      </c>
      <c r="AE824" s="402">
        <v>530</v>
      </c>
      <c r="AF824" s="402">
        <v>615</v>
      </c>
      <c r="AG824" s="402">
        <v>615</v>
      </c>
      <c r="AH824" s="402">
        <v>53</v>
      </c>
      <c r="AI824" s="400"/>
      <c r="AJ824" s="400"/>
      <c r="AK824" s="400"/>
      <c r="AL824" s="400"/>
      <c r="AM824" s="400"/>
      <c r="AN824" s="400"/>
      <c r="AO824" s="400"/>
      <c r="AP824" s="400"/>
    </row>
    <row r="825" spans="1:42" ht="15">
      <c r="A825" s="394" t="s">
        <v>821</v>
      </c>
      <c r="B825" s="401">
        <v>114.3</v>
      </c>
      <c r="C825" s="424">
        <v>6.88</v>
      </c>
      <c r="D825" s="394" t="s">
        <v>822</v>
      </c>
      <c r="E825" s="421">
        <v>43336</v>
      </c>
      <c r="F825" s="395" t="s">
        <v>847</v>
      </c>
      <c r="G825" s="396">
        <v>6361</v>
      </c>
      <c r="H825" s="397">
        <v>13118</v>
      </c>
      <c r="I825" s="397">
        <v>2733002</v>
      </c>
      <c r="J825" s="397"/>
      <c r="K825" s="397">
        <v>46</v>
      </c>
      <c r="L825" s="398">
        <v>6</v>
      </c>
      <c r="M825" s="396">
        <v>820</v>
      </c>
      <c r="N825" s="399">
        <v>99</v>
      </c>
      <c r="O825" s="400">
        <v>109.3</v>
      </c>
      <c r="P825" s="400"/>
      <c r="Q825" s="400"/>
      <c r="R825" s="400"/>
      <c r="S825" s="400"/>
      <c r="T825" s="400"/>
      <c r="U825" s="400"/>
      <c r="V825" s="400"/>
      <c r="W825" s="400"/>
      <c r="X825" s="426">
        <v>850</v>
      </c>
      <c r="Y825" s="427">
        <v>780</v>
      </c>
      <c r="Z825" s="427">
        <v>920</v>
      </c>
      <c r="AA825" s="427">
        <v>53</v>
      </c>
      <c r="AB825" s="427">
        <v>0.33</v>
      </c>
      <c r="AC825" s="427">
        <v>1250</v>
      </c>
      <c r="AD825" s="402">
        <v>610</v>
      </c>
      <c r="AE825" s="402">
        <v>530</v>
      </c>
      <c r="AF825" s="402">
        <v>615</v>
      </c>
      <c r="AG825" s="402">
        <v>615</v>
      </c>
      <c r="AH825" s="402">
        <v>53</v>
      </c>
      <c r="AI825" s="400"/>
      <c r="AJ825" s="400"/>
      <c r="AK825" s="400"/>
      <c r="AL825" s="400"/>
      <c r="AM825" s="400"/>
      <c r="AN825" s="400"/>
      <c r="AO825" s="400"/>
      <c r="AP825" s="400"/>
    </row>
    <row r="826" spans="1:42" ht="15">
      <c r="A826" s="394" t="s">
        <v>821</v>
      </c>
      <c r="B826" s="401">
        <v>114.3</v>
      </c>
      <c r="C826" s="424">
        <v>6.88</v>
      </c>
      <c r="D826" s="394" t="s">
        <v>822</v>
      </c>
      <c r="E826" s="421">
        <v>43336</v>
      </c>
      <c r="F826" s="395" t="s">
        <v>847</v>
      </c>
      <c r="G826" s="396">
        <v>6362</v>
      </c>
      <c r="H826" s="397">
        <v>13117</v>
      </c>
      <c r="I826" s="397">
        <v>2733002</v>
      </c>
      <c r="J826" s="397"/>
      <c r="K826" s="397">
        <v>47</v>
      </c>
      <c r="L826" s="396">
        <v>5.59</v>
      </c>
      <c r="M826" s="396">
        <v>20</v>
      </c>
      <c r="N826" s="399">
        <v>97</v>
      </c>
      <c r="O826" s="400">
        <v>109.6</v>
      </c>
      <c r="P826" s="400"/>
      <c r="Q826" s="400"/>
      <c r="R826" s="400"/>
      <c r="S826" s="400"/>
      <c r="T826" s="400"/>
      <c r="U826" s="400"/>
      <c r="V826" s="400"/>
      <c r="W826" s="400"/>
      <c r="X826" s="426">
        <v>850</v>
      </c>
      <c r="Y826" s="427">
        <v>780</v>
      </c>
      <c r="Z826" s="427">
        <v>920</v>
      </c>
      <c r="AA826" s="427">
        <v>53</v>
      </c>
      <c r="AB826" s="427">
        <v>0.33</v>
      </c>
      <c r="AC826" s="427">
        <v>1250</v>
      </c>
      <c r="AD826" s="402">
        <v>610</v>
      </c>
      <c r="AE826" s="402">
        <v>530</v>
      </c>
      <c r="AF826" s="402">
        <v>615</v>
      </c>
      <c r="AG826" s="402">
        <v>615</v>
      </c>
      <c r="AH826" s="402">
        <v>53</v>
      </c>
      <c r="AI826" s="400"/>
      <c r="AJ826" s="400"/>
      <c r="AK826" s="400"/>
      <c r="AL826" s="400"/>
      <c r="AM826" s="400"/>
      <c r="AN826" s="400"/>
      <c r="AO826" s="400"/>
      <c r="AP826" s="400"/>
    </row>
    <row r="827" spans="1:42" ht="15">
      <c r="A827" s="394" t="s">
        <v>821</v>
      </c>
      <c r="B827" s="401">
        <v>114.3</v>
      </c>
      <c r="C827" s="424">
        <v>6.88</v>
      </c>
      <c r="D827" s="394" t="s">
        <v>822</v>
      </c>
      <c r="E827" s="421">
        <v>43336</v>
      </c>
      <c r="F827" s="395" t="s">
        <v>847</v>
      </c>
      <c r="G827" s="396">
        <v>6363</v>
      </c>
      <c r="H827" s="397">
        <v>13117</v>
      </c>
      <c r="I827" s="397">
        <v>2733002</v>
      </c>
      <c r="J827" s="397"/>
      <c r="K827" s="397">
        <v>47</v>
      </c>
      <c r="L827" s="396">
        <v>5.59</v>
      </c>
      <c r="M827" s="396">
        <v>420</v>
      </c>
      <c r="N827" s="399">
        <v>98.5</v>
      </c>
      <c r="O827" s="400">
        <v>111.3</v>
      </c>
      <c r="P827" s="400"/>
      <c r="Q827" s="400"/>
      <c r="R827" s="400"/>
      <c r="S827" s="400"/>
      <c r="T827" s="400"/>
      <c r="U827" s="400"/>
      <c r="V827" s="400"/>
      <c r="W827" s="400"/>
      <c r="X827" s="426">
        <v>850</v>
      </c>
      <c r="Y827" s="427">
        <v>780</v>
      </c>
      <c r="Z827" s="427">
        <v>920</v>
      </c>
      <c r="AA827" s="427">
        <v>53</v>
      </c>
      <c r="AB827" s="427">
        <v>0.33</v>
      </c>
      <c r="AC827" s="427">
        <v>1250</v>
      </c>
      <c r="AD827" s="402">
        <v>610</v>
      </c>
      <c r="AE827" s="402">
        <v>530</v>
      </c>
      <c r="AF827" s="402">
        <v>615</v>
      </c>
      <c r="AG827" s="402">
        <v>615</v>
      </c>
      <c r="AH827" s="402">
        <v>53</v>
      </c>
      <c r="AI827" s="400"/>
      <c r="AJ827" s="400"/>
      <c r="AK827" s="400"/>
      <c r="AL827" s="400"/>
      <c r="AM827" s="400"/>
      <c r="AN827" s="400"/>
      <c r="AO827" s="400"/>
      <c r="AP827" s="400"/>
    </row>
    <row r="828" spans="1:42" ht="15">
      <c r="A828" s="394" t="s">
        <v>821</v>
      </c>
      <c r="B828" s="401">
        <v>114.3</v>
      </c>
      <c r="C828" s="424">
        <v>6.88</v>
      </c>
      <c r="D828" s="394" t="s">
        <v>822</v>
      </c>
      <c r="E828" s="421">
        <v>43336</v>
      </c>
      <c r="F828" s="395" t="s">
        <v>847</v>
      </c>
      <c r="G828" s="396">
        <v>6364</v>
      </c>
      <c r="H828" s="397">
        <v>13119</v>
      </c>
      <c r="I828" s="397">
        <v>2733002</v>
      </c>
      <c r="J828" s="397"/>
      <c r="K828" s="397">
        <v>47</v>
      </c>
      <c r="L828" s="396">
        <v>6.56</v>
      </c>
      <c r="M828" s="396">
        <v>20</v>
      </c>
      <c r="N828" s="399">
        <v>101.6</v>
      </c>
      <c r="O828" s="400">
        <v>114</v>
      </c>
      <c r="P828" s="400"/>
      <c r="Q828" s="400"/>
      <c r="R828" s="400"/>
      <c r="S828" s="400"/>
      <c r="T828" s="400"/>
      <c r="U828" s="400"/>
      <c r="V828" s="400"/>
      <c r="W828" s="400"/>
      <c r="X828" s="426">
        <v>850</v>
      </c>
      <c r="Y828" s="427">
        <v>780</v>
      </c>
      <c r="Z828" s="427">
        <v>920</v>
      </c>
      <c r="AA828" s="427">
        <v>53</v>
      </c>
      <c r="AB828" s="427">
        <v>0.33</v>
      </c>
      <c r="AC828" s="427">
        <v>1250</v>
      </c>
      <c r="AD828" s="402">
        <v>610</v>
      </c>
      <c r="AE828" s="402">
        <v>530</v>
      </c>
      <c r="AF828" s="402">
        <v>615</v>
      </c>
      <c r="AG828" s="402">
        <v>615</v>
      </c>
      <c r="AH828" s="402">
        <v>53</v>
      </c>
      <c r="AI828" s="400"/>
      <c r="AJ828" s="400"/>
      <c r="AK828" s="400"/>
      <c r="AL828" s="400"/>
      <c r="AM828" s="400"/>
      <c r="AN828" s="400"/>
      <c r="AO828" s="400"/>
      <c r="AP828" s="400"/>
    </row>
    <row r="829" spans="1:42" ht="15">
      <c r="A829" s="394" t="s">
        <v>821</v>
      </c>
      <c r="B829" s="401">
        <v>114.3</v>
      </c>
      <c r="C829" s="424">
        <v>6.88</v>
      </c>
      <c r="D829" s="394" t="s">
        <v>822</v>
      </c>
      <c r="E829" s="421">
        <v>43337</v>
      </c>
      <c r="F829" s="395" t="s">
        <v>847</v>
      </c>
      <c r="G829" s="396">
        <v>6365</v>
      </c>
      <c r="H829" s="397">
        <v>13119</v>
      </c>
      <c r="I829" s="397">
        <v>2733002</v>
      </c>
      <c r="J829" s="397"/>
      <c r="K829" s="397">
        <v>47</v>
      </c>
      <c r="L829" s="396">
        <v>6.56</v>
      </c>
      <c r="M829" s="396">
        <v>401</v>
      </c>
      <c r="N829" s="399">
        <v>103.9</v>
      </c>
      <c r="O829" s="400">
        <v>116.5</v>
      </c>
      <c r="P829" s="400"/>
      <c r="Q829" s="400"/>
      <c r="R829" s="400"/>
      <c r="S829" s="400"/>
      <c r="T829" s="400"/>
      <c r="U829" s="400"/>
      <c r="V829" s="400"/>
      <c r="W829" s="400"/>
      <c r="X829" s="426">
        <v>850</v>
      </c>
      <c r="Y829" s="427">
        <v>780</v>
      </c>
      <c r="Z829" s="427">
        <v>920</v>
      </c>
      <c r="AA829" s="427">
        <v>53</v>
      </c>
      <c r="AB829" s="427">
        <v>0.33</v>
      </c>
      <c r="AC829" s="427">
        <v>1250</v>
      </c>
      <c r="AD829" s="402">
        <v>610</v>
      </c>
      <c r="AE829" s="402">
        <v>530</v>
      </c>
      <c r="AF829" s="402">
        <v>615</v>
      </c>
      <c r="AG829" s="402">
        <v>615</v>
      </c>
      <c r="AH829" s="402">
        <v>53</v>
      </c>
      <c r="AI829" s="400"/>
      <c r="AJ829" s="400"/>
      <c r="AK829" s="400"/>
      <c r="AL829" s="400"/>
      <c r="AM829" s="400"/>
      <c r="AN829" s="400"/>
      <c r="AO829" s="400"/>
      <c r="AP829" s="400"/>
    </row>
    <row r="830" spans="1:42" ht="15">
      <c r="A830" s="394" t="s">
        <v>821</v>
      </c>
      <c r="B830" s="401">
        <v>114.3</v>
      </c>
      <c r="C830" s="424">
        <v>6.88</v>
      </c>
      <c r="D830" s="394" t="s">
        <v>822</v>
      </c>
      <c r="E830" s="421">
        <v>43337</v>
      </c>
      <c r="F830" s="395" t="s">
        <v>847</v>
      </c>
      <c r="G830" s="396">
        <v>6366</v>
      </c>
      <c r="H830" s="397">
        <v>13120</v>
      </c>
      <c r="I830" s="397">
        <v>2733002</v>
      </c>
      <c r="J830" s="397"/>
      <c r="K830" s="397">
        <v>46</v>
      </c>
      <c r="L830" s="396">
        <v>6.67</v>
      </c>
      <c r="M830" s="396">
        <v>20</v>
      </c>
      <c r="N830" s="399">
        <v>104.1</v>
      </c>
      <c r="O830" s="400">
        <v>115.5</v>
      </c>
      <c r="P830" s="400"/>
      <c r="Q830" s="400"/>
      <c r="R830" s="400"/>
      <c r="S830" s="400"/>
      <c r="T830" s="400"/>
      <c r="U830" s="400"/>
      <c r="V830" s="400"/>
      <c r="W830" s="400"/>
      <c r="X830" s="426">
        <v>850</v>
      </c>
      <c r="Y830" s="427">
        <v>780</v>
      </c>
      <c r="Z830" s="427">
        <v>920</v>
      </c>
      <c r="AA830" s="427">
        <v>53</v>
      </c>
      <c r="AB830" s="427">
        <v>0.33</v>
      </c>
      <c r="AC830" s="427">
        <v>1250</v>
      </c>
      <c r="AD830" s="402">
        <v>610</v>
      </c>
      <c r="AE830" s="402">
        <v>530</v>
      </c>
      <c r="AF830" s="402">
        <v>615</v>
      </c>
      <c r="AG830" s="402">
        <v>615</v>
      </c>
      <c r="AH830" s="402">
        <v>53</v>
      </c>
      <c r="AI830" s="400"/>
      <c r="AJ830" s="400"/>
      <c r="AK830" s="400"/>
      <c r="AL830" s="400"/>
      <c r="AM830" s="400"/>
      <c r="AN830" s="400"/>
      <c r="AO830" s="400"/>
      <c r="AP830" s="400"/>
    </row>
    <row r="831" spans="1:42" ht="15">
      <c r="A831" s="394" t="s">
        <v>821</v>
      </c>
      <c r="B831" s="401">
        <v>114.3</v>
      </c>
      <c r="C831" s="424">
        <v>6.88</v>
      </c>
      <c r="D831" s="394" t="s">
        <v>822</v>
      </c>
      <c r="E831" s="421">
        <v>43337</v>
      </c>
      <c r="F831" s="395" t="s">
        <v>847</v>
      </c>
      <c r="G831" s="396">
        <v>6367</v>
      </c>
      <c r="H831" s="397">
        <v>13120</v>
      </c>
      <c r="I831" s="397">
        <v>2733002</v>
      </c>
      <c r="J831" s="397"/>
      <c r="K831" s="397">
        <v>46</v>
      </c>
      <c r="L831" s="396">
        <v>6.67</v>
      </c>
      <c r="M831" s="396">
        <v>420</v>
      </c>
      <c r="N831" s="399">
        <v>104.8</v>
      </c>
      <c r="O831" s="400">
        <v>115.9</v>
      </c>
      <c r="P831" s="400"/>
      <c r="Q831" s="400"/>
      <c r="R831" s="400"/>
      <c r="S831" s="400"/>
      <c r="T831" s="400"/>
      <c r="U831" s="400"/>
      <c r="V831" s="400"/>
      <c r="W831" s="400"/>
      <c r="X831" s="426">
        <v>850</v>
      </c>
      <c r="Y831" s="427">
        <v>780</v>
      </c>
      <c r="Z831" s="427">
        <v>920</v>
      </c>
      <c r="AA831" s="427">
        <v>53</v>
      </c>
      <c r="AB831" s="427">
        <v>0.33</v>
      </c>
      <c r="AC831" s="427">
        <v>1250</v>
      </c>
      <c r="AD831" s="402">
        <v>610</v>
      </c>
      <c r="AE831" s="402">
        <v>530</v>
      </c>
      <c r="AF831" s="402">
        <v>615</v>
      </c>
      <c r="AG831" s="402">
        <v>615</v>
      </c>
      <c r="AH831" s="402">
        <v>53</v>
      </c>
      <c r="AI831" s="400"/>
      <c r="AJ831" s="400"/>
      <c r="AK831" s="400"/>
      <c r="AL831" s="400"/>
      <c r="AM831" s="400"/>
      <c r="AN831" s="400"/>
      <c r="AO831" s="400"/>
      <c r="AP831" s="400"/>
    </row>
    <row r="832" spans="1:42" ht="15">
      <c r="A832" s="394" t="s">
        <v>821</v>
      </c>
      <c r="B832" s="401">
        <v>114.3</v>
      </c>
      <c r="C832" s="424">
        <v>6.88</v>
      </c>
      <c r="D832" s="394" t="s">
        <v>822</v>
      </c>
      <c r="E832" s="421">
        <v>43337</v>
      </c>
      <c r="F832" s="395" t="s">
        <v>847</v>
      </c>
      <c r="G832" s="396">
        <v>6368</v>
      </c>
      <c r="H832" s="397">
        <v>13121</v>
      </c>
      <c r="I832" s="397">
        <v>2733002</v>
      </c>
      <c r="J832" s="397"/>
      <c r="K832" s="397">
        <v>45</v>
      </c>
      <c r="L832" s="396">
        <v>7.04</v>
      </c>
      <c r="M832" s="396">
        <v>20</v>
      </c>
      <c r="N832" s="399">
        <v>99.5</v>
      </c>
      <c r="O832" s="400">
        <v>111.5</v>
      </c>
      <c r="P832" s="400"/>
      <c r="Q832" s="400"/>
      <c r="R832" s="400"/>
      <c r="S832" s="400"/>
      <c r="T832" s="400"/>
      <c r="U832" s="400"/>
      <c r="V832" s="400"/>
      <c r="W832" s="400"/>
      <c r="X832" s="426">
        <v>850</v>
      </c>
      <c r="Y832" s="427">
        <v>780</v>
      </c>
      <c r="Z832" s="427">
        <v>920</v>
      </c>
      <c r="AA832" s="427">
        <v>53</v>
      </c>
      <c r="AB832" s="427">
        <v>0.33</v>
      </c>
      <c r="AC832" s="427">
        <v>1250</v>
      </c>
      <c r="AD832" s="402">
        <v>615</v>
      </c>
      <c r="AE832" s="402">
        <v>540</v>
      </c>
      <c r="AF832" s="402">
        <v>615</v>
      </c>
      <c r="AG832" s="402">
        <v>615</v>
      </c>
      <c r="AH832" s="402">
        <v>53</v>
      </c>
      <c r="AI832" s="400"/>
      <c r="AJ832" s="400"/>
      <c r="AK832" s="400"/>
      <c r="AL832" s="400"/>
      <c r="AM832" s="400"/>
      <c r="AN832" s="400"/>
      <c r="AO832" s="400"/>
      <c r="AP832" s="400"/>
    </row>
    <row r="833" spans="1:42" ht="15">
      <c r="A833" s="394" t="s">
        <v>821</v>
      </c>
      <c r="B833" s="401">
        <v>114.3</v>
      </c>
      <c r="C833" s="424">
        <v>6.88</v>
      </c>
      <c r="D833" s="394" t="s">
        <v>822</v>
      </c>
      <c r="E833" s="421">
        <v>43337</v>
      </c>
      <c r="F833" s="395" t="s">
        <v>847</v>
      </c>
      <c r="G833" s="396">
        <v>6369</v>
      </c>
      <c r="H833" s="397">
        <v>13118</v>
      </c>
      <c r="I833" s="397">
        <v>2733002</v>
      </c>
      <c r="J833" s="397"/>
      <c r="K833" s="397">
        <v>46</v>
      </c>
      <c r="L833" s="398">
        <v>6</v>
      </c>
      <c r="M833" s="396">
        <v>831</v>
      </c>
      <c r="N833" s="399">
        <v>100.2</v>
      </c>
      <c r="O833" s="400">
        <v>112.2</v>
      </c>
      <c r="P833" s="400"/>
      <c r="Q833" s="400"/>
      <c r="R833" s="400"/>
      <c r="S833" s="400"/>
      <c r="T833" s="400"/>
      <c r="U833" s="400"/>
      <c r="V833" s="400"/>
      <c r="W833" s="400"/>
      <c r="X833" s="426">
        <v>850</v>
      </c>
      <c r="Y833" s="427">
        <v>780</v>
      </c>
      <c r="Z833" s="427">
        <v>920</v>
      </c>
      <c r="AA833" s="427">
        <v>53</v>
      </c>
      <c r="AB833" s="427">
        <v>0.33</v>
      </c>
      <c r="AC833" s="427">
        <v>1250</v>
      </c>
      <c r="AD833" s="402">
        <v>615</v>
      </c>
      <c r="AE833" s="402">
        <v>540</v>
      </c>
      <c r="AF833" s="402">
        <v>615</v>
      </c>
      <c r="AG833" s="402">
        <v>615</v>
      </c>
      <c r="AH833" s="402">
        <v>53</v>
      </c>
      <c r="AI833" s="400"/>
      <c r="AJ833" s="400"/>
      <c r="AK833" s="400"/>
      <c r="AL833" s="400"/>
      <c r="AM833" s="400"/>
      <c r="AN833" s="400"/>
      <c r="AO833" s="400"/>
      <c r="AP833" s="400"/>
    </row>
    <row r="834" spans="1:42" ht="15">
      <c r="A834" s="394" t="s">
        <v>821</v>
      </c>
      <c r="B834" s="401">
        <v>114.3</v>
      </c>
      <c r="C834" s="424">
        <v>6.88</v>
      </c>
      <c r="D834" s="394" t="s">
        <v>822</v>
      </c>
      <c r="E834" s="421">
        <v>43337</v>
      </c>
      <c r="F834" s="395" t="s">
        <v>847</v>
      </c>
      <c r="G834" s="396">
        <v>6370</v>
      </c>
      <c r="H834" s="397">
        <v>13117</v>
      </c>
      <c r="I834" s="397">
        <v>2733002</v>
      </c>
      <c r="J834" s="397"/>
      <c r="K834" s="397">
        <v>47</v>
      </c>
      <c r="L834" s="396">
        <v>5.59</v>
      </c>
      <c r="M834" s="396">
        <v>582</v>
      </c>
      <c r="N834" s="399">
        <v>99</v>
      </c>
      <c r="O834" s="400">
        <v>111.6</v>
      </c>
      <c r="P834" s="400"/>
      <c r="Q834" s="400"/>
      <c r="R834" s="400"/>
      <c r="S834" s="400"/>
      <c r="T834" s="400"/>
      <c r="U834" s="400"/>
      <c r="V834" s="400"/>
      <c r="W834" s="400"/>
      <c r="X834" s="426">
        <v>850</v>
      </c>
      <c r="Y834" s="427">
        <v>780</v>
      </c>
      <c r="Z834" s="427">
        <v>920</v>
      </c>
      <c r="AA834" s="427">
        <v>53</v>
      </c>
      <c r="AB834" s="427">
        <v>0.33</v>
      </c>
      <c r="AC834" s="427">
        <v>1250</v>
      </c>
      <c r="AD834" s="402">
        <v>615</v>
      </c>
      <c r="AE834" s="402">
        <v>540</v>
      </c>
      <c r="AF834" s="402">
        <v>615</v>
      </c>
      <c r="AG834" s="402">
        <v>615</v>
      </c>
      <c r="AH834" s="402">
        <v>53</v>
      </c>
      <c r="AI834" s="400"/>
      <c r="AJ834" s="400"/>
      <c r="AK834" s="400"/>
      <c r="AL834" s="400"/>
      <c r="AM834" s="400"/>
      <c r="AN834" s="400"/>
      <c r="AO834" s="400"/>
      <c r="AP834" s="400"/>
    </row>
    <row r="835" spans="1:42" ht="15">
      <c r="A835" s="394" t="s">
        <v>821</v>
      </c>
      <c r="B835" s="401">
        <v>114.3</v>
      </c>
      <c r="C835" s="424">
        <v>6.88</v>
      </c>
      <c r="D835" s="394" t="s">
        <v>822</v>
      </c>
      <c r="E835" s="421">
        <v>43337</v>
      </c>
      <c r="F835" s="395" t="s">
        <v>847</v>
      </c>
      <c r="G835" s="396">
        <v>6371</v>
      </c>
      <c r="H835" s="397">
        <v>13119</v>
      </c>
      <c r="I835" s="397">
        <v>2733002</v>
      </c>
      <c r="J835" s="397"/>
      <c r="K835" s="397">
        <v>47</v>
      </c>
      <c r="L835" s="396">
        <v>6.56</v>
      </c>
      <c r="M835" s="396">
        <v>551</v>
      </c>
      <c r="N835" s="399">
        <v>101.5</v>
      </c>
      <c r="O835" s="400">
        <v>113.9</v>
      </c>
      <c r="P835" s="400"/>
      <c r="Q835" s="400"/>
      <c r="R835" s="400"/>
      <c r="S835" s="400"/>
      <c r="T835" s="400"/>
      <c r="U835" s="400"/>
      <c r="V835" s="400"/>
      <c r="W835" s="400"/>
      <c r="X835" s="426">
        <v>850</v>
      </c>
      <c r="Y835" s="427">
        <v>780</v>
      </c>
      <c r="Z835" s="427">
        <v>920</v>
      </c>
      <c r="AA835" s="427">
        <v>53</v>
      </c>
      <c r="AB835" s="427">
        <v>0.33</v>
      </c>
      <c r="AC835" s="427">
        <v>1250</v>
      </c>
      <c r="AD835" s="402">
        <v>615</v>
      </c>
      <c r="AE835" s="402">
        <v>540</v>
      </c>
      <c r="AF835" s="402">
        <v>615</v>
      </c>
      <c r="AG835" s="402">
        <v>615</v>
      </c>
      <c r="AH835" s="402">
        <v>53</v>
      </c>
      <c r="AI835" s="400"/>
      <c r="AJ835" s="400"/>
      <c r="AK835" s="400"/>
      <c r="AL835" s="400"/>
      <c r="AM835" s="400"/>
      <c r="AN835" s="400"/>
      <c r="AO835" s="400"/>
      <c r="AP835" s="400"/>
    </row>
    <row r="836" spans="1:42" ht="15">
      <c r="A836" s="394" t="s">
        <v>821</v>
      </c>
      <c r="B836" s="401">
        <v>114.3</v>
      </c>
      <c r="C836" s="424">
        <v>6.88</v>
      </c>
      <c r="D836" s="394" t="s">
        <v>822</v>
      </c>
      <c r="E836" s="421">
        <v>43337</v>
      </c>
      <c r="F836" s="395" t="s">
        <v>847</v>
      </c>
      <c r="G836" s="396">
        <v>6372</v>
      </c>
      <c r="H836" s="397">
        <v>40442</v>
      </c>
      <c r="I836" s="397">
        <v>2742102</v>
      </c>
      <c r="J836" s="397"/>
      <c r="K836" s="397">
        <v>45</v>
      </c>
      <c r="L836" s="396">
        <v>5.27</v>
      </c>
      <c r="M836" s="396">
        <v>2</v>
      </c>
      <c r="N836" s="399">
        <v>95</v>
      </c>
      <c r="O836" s="400">
        <v>108.9</v>
      </c>
      <c r="P836" s="400"/>
      <c r="Q836" s="400"/>
      <c r="R836" s="400"/>
      <c r="S836" s="400"/>
      <c r="T836" s="400"/>
      <c r="U836" s="400"/>
      <c r="V836" s="400"/>
      <c r="W836" s="400"/>
      <c r="X836" s="426">
        <v>850</v>
      </c>
      <c r="Y836" s="427">
        <v>780</v>
      </c>
      <c r="Z836" s="427">
        <v>920</v>
      </c>
      <c r="AA836" s="427">
        <v>53</v>
      </c>
      <c r="AB836" s="427">
        <v>0.33</v>
      </c>
      <c r="AC836" s="427">
        <v>1250</v>
      </c>
      <c r="AD836" s="402">
        <v>615</v>
      </c>
      <c r="AE836" s="402">
        <v>540</v>
      </c>
      <c r="AF836" s="402">
        <v>615</v>
      </c>
      <c r="AG836" s="402">
        <v>615</v>
      </c>
      <c r="AH836" s="402">
        <v>53</v>
      </c>
      <c r="AI836" s="400"/>
      <c r="AJ836" s="400"/>
      <c r="AK836" s="400"/>
      <c r="AL836" s="400"/>
      <c r="AM836" s="400"/>
      <c r="AN836" s="400"/>
      <c r="AO836" s="400"/>
      <c r="AP836" s="400"/>
    </row>
    <row r="837" spans="1:42" ht="15">
      <c r="A837" s="394" t="s">
        <v>821</v>
      </c>
      <c r="B837" s="401">
        <v>114.3</v>
      </c>
      <c r="C837" s="424">
        <v>6.88</v>
      </c>
      <c r="D837" s="394" t="s">
        <v>822</v>
      </c>
      <c r="E837" s="421">
        <v>43337</v>
      </c>
      <c r="F837" s="395" t="s">
        <v>847</v>
      </c>
      <c r="G837" s="396">
        <v>6373</v>
      </c>
      <c r="H837" s="397">
        <v>40440</v>
      </c>
      <c r="I837" s="397">
        <v>2742102</v>
      </c>
      <c r="J837" s="397"/>
      <c r="K837" s="397">
        <v>45</v>
      </c>
      <c r="L837" s="396">
        <v>4.66</v>
      </c>
      <c r="M837" s="396">
        <v>2</v>
      </c>
      <c r="N837" s="399">
        <v>97.4</v>
      </c>
      <c r="O837" s="400">
        <v>110.2</v>
      </c>
      <c r="P837" s="400"/>
      <c r="Q837" s="400"/>
      <c r="R837" s="400"/>
      <c r="S837" s="400"/>
      <c r="T837" s="400"/>
      <c r="U837" s="400"/>
      <c r="V837" s="400"/>
      <c r="W837" s="400"/>
      <c r="X837" s="426">
        <v>850</v>
      </c>
      <c r="Y837" s="427">
        <v>780</v>
      </c>
      <c r="Z837" s="427">
        <v>920</v>
      </c>
      <c r="AA837" s="427">
        <v>53</v>
      </c>
      <c r="AB837" s="427">
        <v>0.33</v>
      </c>
      <c r="AC837" s="427">
        <v>1250</v>
      </c>
      <c r="AD837" s="402">
        <v>615</v>
      </c>
      <c r="AE837" s="402">
        <v>540</v>
      </c>
      <c r="AF837" s="402">
        <v>615</v>
      </c>
      <c r="AG837" s="402">
        <v>615</v>
      </c>
      <c r="AH837" s="402">
        <v>53</v>
      </c>
      <c r="AI837" s="400"/>
      <c r="AJ837" s="400"/>
      <c r="AK837" s="400"/>
      <c r="AL837" s="400"/>
      <c r="AM837" s="400"/>
      <c r="AN837" s="400"/>
      <c r="AO837" s="400"/>
      <c r="AP837" s="400"/>
    </row>
    <row r="838" spans="1:42" ht="15">
      <c r="A838" s="394" t="s">
        <v>821</v>
      </c>
      <c r="B838" s="401">
        <v>114.3</v>
      </c>
      <c r="C838" s="424">
        <v>6.88</v>
      </c>
      <c r="D838" s="394" t="s">
        <v>822</v>
      </c>
      <c r="E838" s="421">
        <v>43337</v>
      </c>
      <c r="F838" s="395" t="s">
        <v>283</v>
      </c>
      <c r="G838" s="396">
        <v>6374</v>
      </c>
      <c r="H838" s="397">
        <v>53321</v>
      </c>
      <c r="I838" s="397">
        <v>2729602</v>
      </c>
      <c r="J838" s="397"/>
      <c r="K838" s="397">
        <v>51</v>
      </c>
      <c r="L838" s="396">
        <v>4.1500000000000004</v>
      </c>
      <c r="M838" s="396">
        <v>24</v>
      </c>
      <c r="N838" s="399">
        <v>108.7</v>
      </c>
      <c r="O838" s="400">
        <v>119.8</v>
      </c>
      <c r="P838" s="400"/>
      <c r="Q838" s="400"/>
      <c r="R838" s="400"/>
      <c r="S838" s="400"/>
      <c r="T838" s="400"/>
      <c r="U838" s="400"/>
      <c r="V838" s="400"/>
      <c r="W838" s="400"/>
      <c r="X838" s="426">
        <v>860</v>
      </c>
      <c r="Y838" s="427">
        <v>800</v>
      </c>
      <c r="Z838" s="427">
        <v>920</v>
      </c>
      <c r="AA838" s="427">
        <v>53</v>
      </c>
      <c r="AB838" s="427">
        <v>0.35</v>
      </c>
      <c r="AC838" s="427">
        <v>1250</v>
      </c>
      <c r="AD838" s="402">
        <v>630</v>
      </c>
      <c r="AE838" s="402">
        <v>530</v>
      </c>
      <c r="AF838" s="402">
        <v>630</v>
      </c>
      <c r="AG838" s="402">
        <v>630</v>
      </c>
      <c r="AH838" s="402">
        <v>53</v>
      </c>
      <c r="AI838" s="400"/>
      <c r="AJ838" s="400"/>
      <c r="AK838" s="400"/>
      <c r="AL838" s="400"/>
      <c r="AM838" s="400"/>
      <c r="AN838" s="400"/>
      <c r="AO838" s="400"/>
      <c r="AP838" s="400"/>
    </row>
    <row r="839" spans="1:42" ht="15">
      <c r="A839" s="394" t="s">
        <v>821</v>
      </c>
      <c r="B839" s="401">
        <v>114.3</v>
      </c>
      <c r="C839" s="424">
        <v>6.88</v>
      </c>
      <c r="D839" s="394" t="s">
        <v>822</v>
      </c>
      <c r="E839" s="421">
        <v>43339</v>
      </c>
      <c r="F839" s="395" t="s">
        <v>283</v>
      </c>
      <c r="G839" s="396">
        <v>6375</v>
      </c>
      <c r="H839" s="397">
        <v>53321</v>
      </c>
      <c r="I839" s="397">
        <v>2729602</v>
      </c>
      <c r="J839" s="397"/>
      <c r="K839" s="397">
        <v>51</v>
      </c>
      <c r="L839" s="396">
        <v>4.1500000000000004</v>
      </c>
      <c r="M839" s="396">
        <v>401</v>
      </c>
      <c r="N839" s="399">
        <v>106.2</v>
      </c>
      <c r="O839" s="400">
        <v>117.4</v>
      </c>
      <c r="P839" s="400"/>
      <c r="Q839" s="400"/>
      <c r="R839" s="400"/>
      <c r="S839" s="400"/>
      <c r="T839" s="400"/>
      <c r="U839" s="400"/>
      <c r="V839" s="400"/>
      <c r="W839" s="400"/>
      <c r="X839" s="426">
        <v>860</v>
      </c>
      <c r="Y839" s="427">
        <v>800</v>
      </c>
      <c r="Z839" s="427">
        <v>920</v>
      </c>
      <c r="AA839" s="427">
        <v>53</v>
      </c>
      <c r="AB839" s="427">
        <v>0.35</v>
      </c>
      <c r="AC839" s="427">
        <v>1250</v>
      </c>
      <c r="AD839" s="402">
        <v>640</v>
      </c>
      <c r="AE839" s="402">
        <v>540</v>
      </c>
      <c r="AF839" s="402">
        <v>640</v>
      </c>
      <c r="AG839" s="402">
        <v>640</v>
      </c>
      <c r="AH839" s="402">
        <v>53</v>
      </c>
      <c r="AI839" s="400"/>
      <c r="AJ839" s="400"/>
      <c r="AK839" s="400"/>
      <c r="AL839" s="400"/>
      <c r="AM839" s="400"/>
      <c r="AN839" s="400"/>
      <c r="AO839" s="400"/>
      <c r="AP839" s="400"/>
    </row>
    <row r="840" spans="1:42" ht="15">
      <c r="A840" s="394" t="s">
        <v>821</v>
      </c>
      <c r="B840" s="401">
        <v>114.3</v>
      </c>
      <c r="C840" s="424">
        <v>6.88</v>
      </c>
      <c r="D840" s="394" t="s">
        <v>822</v>
      </c>
      <c r="E840" s="421">
        <v>43339</v>
      </c>
      <c r="F840" s="395" t="s">
        <v>283</v>
      </c>
      <c r="G840" s="396">
        <v>6376</v>
      </c>
      <c r="H840" s="397">
        <v>53276</v>
      </c>
      <c r="I840" s="397">
        <v>2690204</v>
      </c>
      <c r="J840" s="397"/>
      <c r="K840" s="397">
        <v>49</v>
      </c>
      <c r="L840" s="396">
        <v>3.64</v>
      </c>
      <c r="M840" s="396">
        <v>253</v>
      </c>
      <c r="N840" s="399">
        <v>98.9</v>
      </c>
      <c r="O840" s="400">
        <v>111.1</v>
      </c>
      <c r="P840" s="400"/>
      <c r="Q840" s="400"/>
      <c r="R840" s="400"/>
      <c r="S840" s="400"/>
      <c r="T840" s="400"/>
      <c r="U840" s="400"/>
      <c r="V840" s="400"/>
      <c r="W840" s="400"/>
      <c r="X840" s="426">
        <v>860</v>
      </c>
      <c r="Y840" s="427">
        <v>800</v>
      </c>
      <c r="Z840" s="427">
        <v>920</v>
      </c>
      <c r="AA840" s="427">
        <v>53</v>
      </c>
      <c r="AB840" s="427">
        <v>0.35</v>
      </c>
      <c r="AC840" s="427">
        <v>1250</v>
      </c>
      <c r="AD840" s="402">
        <v>630</v>
      </c>
      <c r="AE840" s="402">
        <v>540</v>
      </c>
      <c r="AF840" s="402">
        <v>630</v>
      </c>
      <c r="AG840" s="402">
        <v>630</v>
      </c>
      <c r="AH840" s="402">
        <v>53</v>
      </c>
      <c r="AI840" s="400"/>
      <c r="AJ840" s="400"/>
      <c r="AK840" s="400"/>
      <c r="AL840" s="400"/>
      <c r="AM840" s="400"/>
      <c r="AN840" s="400"/>
      <c r="AO840" s="400"/>
      <c r="AP840" s="400"/>
    </row>
    <row r="841" spans="1:42" ht="15">
      <c r="A841" s="394" t="s">
        <v>821</v>
      </c>
      <c r="B841" s="401">
        <v>114.3</v>
      </c>
      <c r="C841" s="424">
        <v>6.88</v>
      </c>
      <c r="D841" s="394" t="s">
        <v>822</v>
      </c>
      <c r="E841" s="421">
        <v>43339</v>
      </c>
      <c r="F841" s="395" t="s">
        <v>283</v>
      </c>
      <c r="G841" s="396">
        <v>6377</v>
      </c>
      <c r="H841" s="397">
        <v>53321</v>
      </c>
      <c r="I841" s="397">
        <v>2729602</v>
      </c>
      <c r="J841" s="397"/>
      <c r="K841" s="397">
        <v>51</v>
      </c>
      <c r="L841" s="396">
        <v>4.1500000000000004</v>
      </c>
      <c r="M841" s="396">
        <v>667</v>
      </c>
      <c r="N841" s="399">
        <v>105.7</v>
      </c>
      <c r="O841" s="400">
        <v>116.2</v>
      </c>
      <c r="P841" s="400"/>
      <c r="Q841" s="400"/>
      <c r="R841" s="400"/>
      <c r="S841" s="400"/>
      <c r="T841" s="400"/>
      <c r="U841" s="400"/>
      <c r="V841" s="400"/>
      <c r="W841" s="400"/>
      <c r="X841" s="426">
        <v>860</v>
      </c>
      <c r="Y841" s="427">
        <v>800</v>
      </c>
      <c r="Z841" s="427">
        <v>920</v>
      </c>
      <c r="AA841" s="427">
        <v>53</v>
      </c>
      <c r="AB841" s="427">
        <v>0.35</v>
      </c>
      <c r="AC841" s="427">
        <v>1250</v>
      </c>
      <c r="AD841" s="402">
        <v>640</v>
      </c>
      <c r="AE841" s="402">
        <v>540</v>
      </c>
      <c r="AF841" s="402">
        <v>640</v>
      </c>
      <c r="AG841" s="402">
        <v>640</v>
      </c>
      <c r="AH841" s="402">
        <v>53</v>
      </c>
      <c r="AI841" s="400"/>
      <c r="AJ841" s="400"/>
      <c r="AK841" s="400"/>
      <c r="AL841" s="400"/>
      <c r="AM841" s="400"/>
      <c r="AN841" s="400"/>
      <c r="AO841" s="400"/>
      <c r="AP841" s="400"/>
    </row>
    <row r="842" spans="1:42" ht="15">
      <c r="A842" s="394" t="s">
        <v>821</v>
      </c>
      <c r="B842" s="401">
        <v>114.3</v>
      </c>
      <c r="C842" s="424">
        <v>6.88</v>
      </c>
      <c r="D842" s="394" t="s">
        <v>822</v>
      </c>
      <c r="E842" s="421">
        <v>43339</v>
      </c>
      <c r="F842" s="395" t="s">
        <v>283</v>
      </c>
      <c r="G842" s="396">
        <v>6378</v>
      </c>
      <c r="H842" s="397">
        <v>53279</v>
      </c>
      <c r="I842" s="397">
        <v>2729602</v>
      </c>
      <c r="J842" s="397"/>
      <c r="K842" s="397">
        <v>51</v>
      </c>
      <c r="L842" s="396">
        <v>4.03</v>
      </c>
      <c r="M842" s="396">
        <v>634</v>
      </c>
      <c r="N842" s="399">
        <v>103.1</v>
      </c>
      <c r="O842" s="400">
        <v>114.5</v>
      </c>
      <c r="P842" s="400"/>
      <c r="Q842" s="400"/>
      <c r="R842" s="400"/>
      <c r="S842" s="400"/>
      <c r="T842" s="400"/>
      <c r="U842" s="400"/>
      <c r="V842" s="400"/>
      <c r="W842" s="400"/>
      <c r="X842" s="426">
        <v>860</v>
      </c>
      <c r="Y842" s="427">
        <v>800</v>
      </c>
      <c r="Z842" s="427">
        <v>920</v>
      </c>
      <c r="AA842" s="427">
        <v>53</v>
      </c>
      <c r="AB842" s="427">
        <v>0.35</v>
      </c>
      <c r="AC842" s="427">
        <v>1250</v>
      </c>
      <c r="AD842" s="402">
        <v>640</v>
      </c>
      <c r="AE842" s="402">
        <v>540</v>
      </c>
      <c r="AF842" s="402">
        <v>640</v>
      </c>
      <c r="AG842" s="402">
        <v>640</v>
      </c>
      <c r="AH842" s="402">
        <v>53</v>
      </c>
      <c r="AI842" s="400"/>
      <c r="AJ842" s="400"/>
      <c r="AK842" s="400"/>
      <c r="AL842" s="400"/>
      <c r="AM842" s="400"/>
      <c r="AN842" s="400"/>
      <c r="AO842" s="400"/>
      <c r="AP842" s="400"/>
    </row>
    <row r="843" spans="1:42" ht="15">
      <c r="A843" s="394" t="s">
        <v>821</v>
      </c>
      <c r="B843" s="401">
        <v>114.3</v>
      </c>
      <c r="C843" s="424">
        <v>6.88</v>
      </c>
      <c r="D843" s="394" t="s">
        <v>822</v>
      </c>
      <c r="E843" s="421">
        <v>43339</v>
      </c>
      <c r="F843" s="395" t="s">
        <v>283</v>
      </c>
      <c r="G843" s="396">
        <v>6379</v>
      </c>
      <c r="H843" s="397">
        <v>53278</v>
      </c>
      <c r="I843" s="397">
        <v>2690204</v>
      </c>
      <c r="J843" s="397"/>
      <c r="K843" s="397">
        <v>50</v>
      </c>
      <c r="L843" s="396">
        <v>3.94</v>
      </c>
      <c r="M843" s="396">
        <v>51</v>
      </c>
      <c r="N843" s="399">
        <v>100.7</v>
      </c>
      <c r="O843" s="400">
        <v>114.4</v>
      </c>
      <c r="P843" s="400"/>
      <c r="Q843" s="400"/>
      <c r="R843" s="400"/>
      <c r="S843" s="400"/>
      <c r="T843" s="400"/>
      <c r="U843" s="400"/>
      <c r="V843" s="400"/>
      <c r="W843" s="400"/>
      <c r="X843" s="426">
        <v>860</v>
      </c>
      <c r="Y843" s="427">
        <v>800</v>
      </c>
      <c r="Z843" s="427">
        <v>920</v>
      </c>
      <c r="AA843" s="427">
        <v>53</v>
      </c>
      <c r="AB843" s="427">
        <v>0.35</v>
      </c>
      <c r="AC843" s="427">
        <v>1250</v>
      </c>
      <c r="AD843" s="402">
        <v>640</v>
      </c>
      <c r="AE843" s="402">
        <v>540</v>
      </c>
      <c r="AF843" s="402">
        <v>640</v>
      </c>
      <c r="AG843" s="402">
        <v>640</v>
      </c>
      <c r="AH843" s="402">
        <v>53</v>
      </c>
      <c r="AI843" s="400"/>
      <c r="AJ843" s="400"/>
      <c r="AK843" s="400"/>
      <c r="AL843" s="400"/>
      <c r="AM843" s="400"/>
      <c r="AN843" s="400"/>
      <c r="AO843" s="400"/>
      <c r="AP843" s="400"/>
    </row>
    <row r="844" spans="1:42" ht="15">
      <c r="A844" s="394" t="s">
        <v>821</v>
      </c>
      <c r="B844" s="401">
        <v>114.3</v>
      </c>
      <c r="C844" s="424">
        <v>6.88</v>
      </c>
      <c r="D844" s="394" t="s">
        <v>822</v>
      </c>
      <c r="E844" s="421">
        <v>43339</v>
      </c>
      <c r="F844" s="395" t="s">
        <v>283</v>
      </c>
      <c r="G844" s="396">
        <v>6380</v>
      </c>
      <c r="H844" s="397">
        <v>60165</v>
      </c>
      <c r="I844" s="397">
        <v>2661202</v>
      </c>
      <c r="J844" s="397">
        <v>350</v>
      </c>
      <c r="K844" s="397">
        <v>50</v>
      </c>
      <c r="L844" s="398">
        <v>3.8</v>
      </c>
      <c r="M844" s="396">
        <v>3</v>
      </c>
      <c r="N844" s="399">
        <v>100.6</v>
      </c>
      <c r="O844" s="400">
        <v>113.1</v>
      </c>
      <c r="P844" s="400"/>
      <c r="Q844" s="400"/>
      <c r="R844" s="400"/>
      <c r="S844" s="400"/>
      <c r="T844" s="400"/>
      <c r="U844" s="400"/>
      <c r="V844" s="400"/>
      <c r="W844" s="400"/>
      <c r="X844" s="426">
        <v>860</v>
      </c>
      <c r="Y844" s="427">
        <v>800</v>
      </c>
      <c r="Z844" s="427">
        <v>920</v>
      </c>
      <c r="AA844" s="427">
        <v>53</v>
      </c>
      <c r="AB844" s="427">
        <v>0.35</v>
      </c>
      <c r="AC844" s="427">
        <v>1250</v>
      </c>
      <c r="AD844" s="402">
        <v>640</v>
      </c>
      <c r="AE844" s="402">
        <v>540</v>
      </c>
      <c r="AF844" s="402">
        <v>640</v>
      </c>
      <c r="AG844" s="402">
        <v>640</v>
      </c>
      <c r="AH844" s="402">
        <v>53</v>
      </c>
      <c r="AI844" s="400"/>
      <c r="AJ844" s="400"/>
      <c r="AK844" s="400"/>
      <c r="AL844" s="400"/>
      <c r="AM844" s="400"/>
      <c r="AN844" s="400"/>
      <c r="AO844" s="400"/>
      <c r="AP844" s="400"/>
    </row>
    <row r="845" spans="1:42" ht="15">
      <c r="A845" s="394" t="s">
        <v>821</v>
      </c>
      <c r="B845" s="401">
        <v>114.3</v>
      </c>
      <c r="C845" s="424">
        <v>6.88</v>
      </c>
      <c r="D845" s="394" t="s">
        <v>822</v>
      </c>
      <c r="E845" s="421">
        <v>43340</v>
      </c>
      <c r="F845" s="395" t="s">
        <v>283</v>
      </c>
      <c r="G845" s="396">
        <v>6399</v>
      </c>
      <c r="H845" s="397">
        <v>53320</v>
      </c>
      <c r="I845" s="397">
        <v>2729602</v>
      </c>
      <c r="J845" s="397"/>
      <c r="K845" s="397">
        <v>53</v>
      </c>
      <c r="L845" s="396">
        <v>4.46</v>
      </c>
      <c r="M845" s="396">
        <v>15</v>
      </c>
      <c r="N845" s="399">
        <v>104.4</v>
      </c>
      <c r="O845" s="400">
        <v>114.6</v>
      </c>
      <c r="P845" s="400"/>
      <c r="Q845" s="400"/>
      <c r="R845" s="400"/>
      <c r="S845" s="400"/>
      <c r="T845" s="400"/>
      <c r="U845" s="400"/>
      <c r="V845" s="400"/>
      <c r="W845" s="400"/>
      <c r="X845" s="426">
        <v>850</v>
      </c>
      <c r="Y845" s="427">
        <v>800</v>
      </c>
      <c r="Z845" s="427">
        <v>910</v>
      </c>
      <c r="AA845" s="427">
        <v>53</v>
      </c>
      <c r="AB845" s="427">
        <v>0.35</v>
      </c>
      <c r="AC845" s="427">
        <v>1250</v>
      </c>
      <c r="AD845" s="402">
        <v>640</v>
      </c>
      <c r="AE845" s="402">
        <v>540</v>
      </c>
      <c r="AF845" s="402">
        <v>640</v>
      </c>
      <c r="AG845" s="402">
        <v>640</v>
      </c>
      <c r="AH845" s="402">
        <v>53</v>
      </c>
      <c r="AI845" s="400"/>
      <c r="AJ845" s="400"/>
      <c r="AK845" s="400"/>
      <c r="AL845" s="400"/>
      <c r="AM845" s="400"/>
      <c r="AN845" s="400"/>
      <c r="AO845" s="400"/>
      <c r="AP845" s="400"/>
    </row>
    <row r="846" spans="1:42" ht="15">
      <c r="A846" s="394" t="s">
        <v>821</v>
      </c>
      <c r="B846" s="401">
        <v>114.3</v>
      </c>
      <c r="C846" s="424">
        <v>6.88</v>
      </c>
      <c r="D846" s="394" t="s">
        <v>822</v>
      </c>
      <c r="E846" s="421">
        <v>43341</v>
      </c>
      <c r="F846" s="395" t="s">
        <v>283</v>
      </c>
      <c r="G846" s="396">
        <v>6400</v>
      </c>
      <c r="H846" s="397">
        <v>53321</v>
      </c>
      <c r="I846" s="397">
        <v>2729602</v>
      </c>
      <c r="J846" s="397"/>
      <c r="K846" s="397">
        <v>51</v>
      </c>
      <c r="L846" s="396">
        <v>4.1500000000000004</v>
      </c>
      <c r="M846" s="396">
        <v>743</v>
      </c>
      <c r="N846" s="399">
        <v>105.1</v>
      </c>
      <c r="O846" s="400">
        <v>116.5</v>
      </c>
      <c r="P846" s="400"/>
      <c r="Q846" s="400"/>
      <c r="R846" s="400"/>
      <c r="S846" s="400"/>
      <c r="T846" s="400"/>
      <c r="U846" s="400"/>
      <c r="V846" s="400"/>
      <c r="W846" s="400"/>
      <c r="X846" s="426">
        <v>850</v>
      </c>
      <c r="Y846" s="427">
        <v>800</v>
      </c>
      <c r="Z846" s="427">
        <v>910</v>
      </c>
      <c r="AA846" s="427">
        <v>53</v>
      </c>
      <c r="AB846" s="427">
        <v>0.35</v>
      </c>
      <c r="AC846" s="427">
        <v>1250</v>
      </c>
      <c r="AD846" s="402">
        <v>650</v>
      </c>
      <c r="AE846" s="402">
        <v>540</v>
      </c>
      <c r="AF846" s="402">
        <v>650</v>
      </c>
      <c r="AG846" s="402">
        <v>650</v>
      </c>
      <c r="AH846" s="402">
        <v>53</v>
      </c>
      <c r="AI846" s="400"/>
      <c r="AJ846" s="400"/>
      <c r="AK846" s="400"/>
      <c r="AL846" s="400"/>
      <c r="AM846" s="400"/>
      <c r="AN846" s="400"/>
      <c r="AO846" s="400"/>
      <c r="AP846" s="400"/>
    </row>
    <row r="847" spans="1:42" ht="15">
      <c r="A847" s="394" t="s">
        <v>821</v>
      </c>
      <c r="B847" s="401">
        <v>114.3</v>
      </c>
      <c r="C847" s="424">
        <v>6.88</v>
      </c>
      <c r="D847" s="394" t="s">
        <v>822</v>
      </c>
      <c r="E847" s="465">
        <v>43341</v>
      </c>
      <c r="F847" s="466" t="s">
        <v>283</v>
      </c>
      <c r="G847" s="467">
        <v>6401</v>
      </c>
      <c r="H847" s="468">
        <v>53321</v>
      </c>
      <c r="I847" s="468">
        <v>2729602</v>
      </c>
      <c r="J847" s="468"/>
      <c r="K847" s="468">
        <v>51</v>
      </c>
      <c r="L847" s="467">
        <v>4.1500000000000004</v>
      </c>
      <c r="M847" s="467">
        <v>792</v>
      </c>
      <c r="N847" s="469">
        <v>104.1</v>
      </c>
      <c r="O847" s="470">
        <v>115.4</v>
      </c>
      <c r="P847" s="470"/>
      <c r="Q847" s="470"/>
      <c r="R847" s="470"/>
      <c r="S847" s="470"/>
      <c r="T847" s="470"/>
      <c r="U847" s="470"/>
      <c r="V847" s="470"/>
      <c r="W847" s="470"/>
      <c r="X847" s="471">
        <v>850</v>
      </c>
      <c r="Y847" s="472">
        <v>800</v>
      </c>
      <c r="Z847" s="472">
        <v>910</v>
      </c>
      <c r="AA847" s="472">
        <v>53</v>
      </c>
      <c r="AB847" s="472">
        <v>0.35</v>
      </c>
      <c r="AC847" s="472">
        <v>1250</v>
      </c>
      <c r="AD847" s="472">
        <v>650</v>
      </c>
      <c r="AE847" s="472">
        <v>540</v>
      </c>
      <c r="AF847" s="472">
        <v>650</v>
      </c>
      <c r="AG847" s="472">
        <v>650</v>
      </c>
      <c r="AH847" s="472">
        <v>53</v>
      </c>
      <c r="AI847" s="470"/>
      <c r="AJ847" s="470"/>
      <c r="AK847" s="470"/>
      <c r="AL847" s="470"/>
      <c r="AM847" s="470"/>
      <c r="AN847" s="470"/>
      <c r="AO847" s="470"/>
      <c r="AP847" s="470"/>
    </row>
    <row r="848" spans="1:42" ht="15">
      <c r="A848" s="394" t="s">
        <v>821</v>
      </c>
      <c r="B848" s="401">
        <v>114.3</v>
      </c>
      <c r="C848" s="424">
        <v>6.88</v>
      </c>
      <c r="D848" s="394" t="s">
        <v>822</v>
      </c>
      <c r="E848" s="421">
        <v>43341</v>
      </c>
      <c r="F848" s="395" t="s">
        <v>283</v>
      </c>
      <c r="G848" s="396">
        <v>6402</v>
      </c>
      <c r="H848" s="397">
        <v>53319</v>
      </c>
      <c r="I848" s="397">
        <v>2729602</v>
      </c>
      <c r="J848" s="397"/>
      <c r="K848" s="397">
        <v>49</v>
      </c>
      <c r="L848" s="396">
        <v>3.61</v>
      </c>
      <c r="M848" s="396">
        <v>1</v>
      </c>
      <c r="N848" s="399">
        <v>92.7</v>
      </c>
      <c r="O848" s="400">
        <v>105.4</v>
      </c>
      <c r="P848" s="400"/>
      <c r="Q848" s="400"/>
      <c r="R848" s="400"/>
      <c r="S848" s="400"/>
      <c r="T848" s="400"/>
      <c r="U848" s="400"/>
      <c r="V848" s="400"/>
      <c r="W848" s="400"/>
      <c r="X848" s="426">
        <v>850</v>
      </c>
      <c r="Y848" s="427">
        <v>800</v>
      </c>
      <c r="Z848" s="427">
        <v>910</v>
      </c>
      <c r="AA848" s="427">
        <v>53</v>
      </c>
      <c r="AB848" s="427">
        <v>0.35</v>
      </c>
      <c r="AC848" s="427">
        <v>1250</v>
      </c>
      <c r="AD848" s="402">
        <v>635</v>
      </c>
      <c r="AE848" s="402">
        <v>540</v>
      </c>
      <c r="AF848" s="402">
        <v>635</v>
      </c>
      <c r="AG848" s="402">
        <v>635</v>
      </c>
      <c r="AH848" s="402">
        <v>53</v>
      </c>
      <c r="AI848" s="400"/>
      <c r="AJ848" s="400"/>
      <c r="AK848" s="400"/>
      <c r="AL848" s="400"/>
      <c r="AM848" s="400"/>
      <c r="AN848" s="400"/>
      <c r="AO848" s="400"/>
      <c r="AP848" s="400"/>
    </row>
    <row r="849" spans="1:42" ht="15">
      <c r="A849" s="394" t="s">
        <v>821</v>
      </c>
      <c r="B849" s="401">
        <v>114.3</v>
      </c>
      <c r="C849" s="424">
        <v>6.88</v>
      </c>
      <c r="D849" s="394" t="s">
        <v>822</v>
      </c>
      <c r="E849" s="421">
        <v>43341</v>
      </c>
      <c r="F849" s="395" t="s">
        <v>283</v>
      </c>
      <c r="G849" s="396">
        <v>6403</v>
      </c>
      <c r="H849" s="397">
        <v>53319</v>
      </c>
      <c r="I849" s="397">
        <v>2729602</v>
      </c>
      <c r="J849" s="397"/>
      <c r="K849" s="397">
        <v>49</v>
      </c>
      <c r="L849" s="396">
        <v>3.61</v>
      </c>
      <c r="M849" s="396">
        <v>41</v>
      </c>
      <c r="N849" s="399">
        <v>102</v>
      </c>
      <c r="O849" s="400">
        <v>110.3</v>
      </c>
      <c r="P849" s="400"/>
      <c r="Q849" s="400"/>
      <c r="R849" s="400"/>
      <c r="S849" s="400"/>
      <c r="T849" s="400"/>
      <c r="U849" s="400"/>
      <c r="V849" s="400"/>
      <c r="W849" s="400"/>
      <c r="X849" s="426">
        <v>850</v>
      </c>
      <c r="Y849" s="427">
        <v>800</v>
      </c>
      <c r="Z849" s="427">
        <v>910</v>
      </c>
      <c r="AA849" s="427">
        <v>53</v>
      </c>
      <c r="AB849" s="427">
        <v>0.35</v>
      </c>
      <c r="AC849" s="427">
        <v>1250</v>
      </c>
      <c r="AD849" s="402">
        <v>635</v>
      </c>
      <c r="AE849" s="402">
        <v>540</v>
      </c>
      <c r="AF849" s="402">
        <v>635</v>
      </c>
      <c r="AG849" s="402">
        <v>635</v>
      </c>
      <c r="AH849" s="402">
        <v>53</v>
      </c>
      <c r="AI849" s="400"/>
      <c r="AJ849" s="400"/>
      <c r="AK849" s="400"/>
      <c r="AL849" s="400"/>
      <c r="AM849" s="400"/>
      <c r="AN849" s="400"/>
      <c r="AO849" s="400"/>
      <c r="AP849" s="400"/>
    </row>
    <row r="850" spans="1:42" ht="15">
      <c r="A850" s="394" t="s">
        <v>821</v>
      </c>
      <c r="B850" s="401">
        <v>114.3</v>
      </c>
      <c r="C850" s="424">
        <v>6.88</v>
      </c>
      <c r="D850" s="394" t="s">
        <v>822</v>
      </c>
      <c r="E850" s="421">
        <v>43341</v>
      </c>
      <c r="F850" s="395" t="s">
        <v>847</v>
      </c>
      <c r="G850" s="396">
        <v>6404</v>
      </c>
      <c r="H850" s="397">
        <v>40420</v>
      </c>
      <c r="I850" s="397">
        <v>2742102</v>
      </c>
      <c r="J850" s="397"/>
      <c r="K850" s="397">
        <v>45</v>
      </c>
      <c r="L850" s="396">
        <v>6.17</v>
      </c>
      <c r="M850" s="396">
        <v>15</v>
      </c>
      <c r="N850" s="399">
        <v>96.6</v>
      </c>
      <c r="O850" s="400">
        <v>108.3</v>
      </c>
      <c r="P850" s="400"/>
      <c r="Q850" s="400"/>
      <c r="R850" s="400"/>
      <c r="S850" s="400"/>
      <c r="T850" s="400"/>
      <c r="U850" s="400"/>
      <c r="V850" s="400"/>
      <c r="W850" s="400"/>
      <c r="X850" s="426">
        <v>850</v>
      </c>
      <c r="Y850" s="427">
        <v>800</v>
      </c>
      <c r="Z850" s="427">
        <v>910</v>
      </c>
      <c r="AA850" s="427">
        <v>53</v>
      </c>
      <c r="AB850" s="427">
        <v>0.35</v>
      </c>
      <c r="AC850" s="427">
        <v>1250</v>
      </c>
      <c r="AD850" s="402">
        <v>615</v>
      </c>
      <c r="AE850" s="402">
        <v>540</v>
      </c>
      <c r="AF850" s="402">
        <v>615</v>
      </c>
      <c r="AG850" s="402">
        <v>615</v>
      </c>
      <c r="AH850" s="402">
        <v>53</v>
      </c>
      <c r="AI850" s="400"/>
      <c r="AJ850" s="400"/>
      <c r="AK850" s="400"/>
      <c r="AL850" s="400"/>
      <c r="AM850" s="400"/>
      <c r="AN850" s="400"/>
      <c r="AO850" s="400"/>
      <c r="AP850" s="400"/>
    </row>
    <row r="851" spans="1:42" ht="15">
      <c r="A851" s="394" t="s">
        <v>821</v>
      </c>
      <c r="B851" s="401">
        <v>114.3</v>
      </c>
      <c r="C851" s="424">
        <v>6.88</v>
      </c>
      <c r="D851" s="394" t="s">
        <v>822</v>
      </c>
      <c r="E851" s="421">
        <v>43341</v>
      </c>
      <c r="F851" s="395" t="s">
        <v>847</v>
      </c>
      <c r="G851" s="396">
        <v>6405</v>
      </c>
      <c r="H851" s="397">
        <v>40441</v>
      </c>
      <c r="I851" s="397">
        <v>2742102</v>
      </c>
      <c r="J851" s="397"/>
      <c r="K851" s="397">
        <v>44</v>
      </c>
      <c r="L851" s="396">
        <v>6.25</v>
      </c>
      <c r="M851" s="396">
        <v>14</v>
      </c>
      <c r="N851" s="399">
        <v>100.8</v>
      </c>
      <c r="O851" s="400">
        <v>112.7</v>
      </c>
      <c r="P851" s="400"/>
      <c r="Q851" s="400"/>
      <c r="R851" s="400"/>
      <c r="S851" s="400"/>
      <c r="T851" s="400"/>
      <c r="U851" s="400"/>
      <c r="V851" s="400"/>
      <c r="W851" s="400"/>
      <c r="X851" s="426">
        <v>850</v>
      </c>
      <c r="Y851" s="427">
        <v>800</v>
      </c>
      <c r="Z851" s="427">
        <v>910</v>
      </c>
      <c r="AA851" s="427">
        <v>53</v>
      </c>
      <c r="AB851" s="427">
        <v>0.35</v>
      </c>
      <c r="AC851" s="427">
        <v>1250</v>
      </c>
      <c r="AD851" s="402">
        <v>615</v>
      </c>
      <c r="AE851" s="402">
        <v>540</v>
      </c>
      <c r="AF851" s="402">
        <v>615</v>
      </c>
      <c r="AG851" s="402">
        <v>615</v>
      </c>
      <c r="AH851" s="402">
        <v>53</v>
      </c>
      <c r="AI851" s="400"/>
      <c r="AJ851" s="400"/>
      <c r="AK851" s="400"/>
      <c r="AL851" s="400"/>
      <c r="AM851" s="400"/>
      <c r="AN851" s="400"/>
      <c r="AO851" s="400"/>
      <c r="AP851" s="400"/>
    </row>
    <row r="852" spans="1:42" ht="15">
      <c r="A852" s="394" t="s">
        <v>821</v>
      </c>
      <c r="B852" s="401">
        <v>114.3</v>
      </c>
      <c r="C852" s="424">
        <v>6.88</v>
      </c>
      <c r="D852" s="394" t="s">
        <v>822</v>
      </c>
      <c r="E852" s="421">
        <v>43341</v>
      </c>
      <c r="F852" s="395" t="s">
        <v>847</v>
      </c>
      <c r="G852" s="396">
        <v>6406</v>
      </c>
      <c r="H852" s="397">
        <v>40424</v>
      </c>
      <c r="I852" s="397">
        <v>2742102</v>
      </c>
      <c r="J852" s="397"/>
      <c r="K852" s="397">
        <v>45</v>
      </c>
      <c r="L852" s="396">
        <v>4.5199999999999996</v>
      </c>
      <c r="M852" s="396">
        <v>1</v>
      </c>
      <c r="N852" s="399">
        <v>97.3</v>
      </c>
      <c r="O852" s="400">
        <v>109.5</v>
      </c>
      <c r="P852" s="400"/>
      <c r="Q852" s="400"/>
      <c r="R852" s="400"/>
      <c r="S852" s="400"/>
      <c r="T852" s="400"/>
      <c r="U852" s="400"/>
      <c r="V852" s="400"/>
      <c r="W852" s="400"/>
      <c r="X852" s="426">
        <v>850</v>
      </c>
      <c r="Y852" s="427">
        <v>800</v>
      </c>
      <c r="Z852" s="427">
        <v>910</v>
      </c>
      <c r="AA852" s="427">
        <v>53</v>
      </c>
      <c r="AB852" s="427">
        <v>0.35</v>
      </c>
      <c r="AC852" s="427">
        <v>1250</v>
      </c>
      <c r="AD852" s="402">
        <v>615</v>
      </c>
      <c r="AE852" s="402">
        <v>540</v>
      </c>
      <c r="AF852" s="402">
        <v>615</v>
      </c>
      <c r="AG852" s="402">
        <v>615</v>
      </c>
      <c r="AH852" s="402">
        <v>53</v>
      </c>
      <c r="AI852" s="400"/>
      <c r="AJ852" s="400"/>
      <c r="AK852" s="400"/>
      <c r="AL852" s="400"/>
      <c r="AM852" s="400"/>
      <c r="AN852" s="400"/>
      <c r="AO852" s="400"/>
      <c r="AP852" s="400"/>
    </row>
    <row r="853" spans="1:42" ht="15">
      <c r="A853" s="394" t="s">
        <v>821</v>
      </c>
      <c r="B853" s="401">
        <v>114.3</v>
      </c>
      <c r="C853" s="424">
        <v>6.88</v>
      </c>
      <c r="D853" s="394" t="s">
        <v>822</v>
      </c>
      <c r="E853" s="421">
        <v>43341</v>
      </c>
      <c r="F853" s="395" t="s">
        <v>847</v>
      </c>
      <c r="G853" s="396">
        <v>6407</v>
      </c>
      <c r="H853" s="397">
        <v>40439</v>
      </c>
      <c r="I853" s="397">
        <v>2742102</v>
      </c>
      <c r="J853" s="397"/>
      <c r="K853" s="397">
        <v>46</v>
      </c>
      <c r="L853" s="396">
        <v>5.55</v>
      </c>
      <c r="M853" s="396">
        <v>7</v>
      </c>
      <c r="N853" s="399">
        <v>97.8</v>
      </c>
      <c r="O853" s="400">
        <v>109.9</v>
      </c>
      <c r="P853" s="400"/>
      <c r="Q853" s="400"/>
      <c r="R853" s="400"/>
      <c r="S853" s="400"/>
      <c r="T853" s="400"/>
      <c r="U853" s="400"/>
      <c r="V853" s="400"/>
      <c r="W853" s="400"/>
      <c r="X853" s="426">
        <v>850</v>
      </c>
      <c r="Y853" s="427">
        <v>800</v>
      </c>
      <c r="Z853" s="427">
        <v>910</v>
      </c>
      <c r="AA853" s="427">
        <v>53</v>
      </c>
      <c r="AB853" s="427">
        <v>0.35</v>
      </c>
      <c r="AC853" s="427">
        <v>1250</v>
      </c>
      <c r="AD853" s="402">
        <v>615</v>
      </c>
      <c r="AE853" s="402">
        <v>540</v>
      </c>
      <c r="AF853" s="402">
        <v>615</v>
      </c>
      <c r="AG853" s="402">
        <v>615</v>
      </c>
      <c r="AH853" s="402">
        <v>53</v>
      </c>
      <c r="AI853" s="400"/>
      <c r="AJ853" s="400"/>
      <c r="AK853" s="400"/>
      <c r="AL853" s="400"/>
      <c r="AM853" s="400"/>
      <c r="AN853" s="400"/>
      <c r="AO853" s="400"/>
      <c r="AP853" s="400"/>
    </row>
    <row r="854" spans="1:42" ht="15">
      <c r="A854" s="394" t="s">
        <v>821</v>
      </c>
      <c r="B854" s="401">
        <v>114.3</v>
      </c>
      <c r="C854" s="424">
        <v>6.88</v>
      </c>
      <c r="D854" s="394" t="s">
        <v>822</v>
      </c>
      <c r="E854" s="421">
        <v>43341</v>
      </c>
      <c r="F854" s="395" t="s">
        <v>847</v>
      </c>
      <c r="G854" s="396">
        <v>6408</v>
      </c>
      <c r="H854" s="397">
        <v>40437</v>
      </c>
      <c r="I854" s="397">
        <v>2742102</v>
      </c>
      <c r="J854" s="397"/>
      <c r="K854" s="397">
        <v>46</v>
      </c>
      <c r="L854" s="396">
        <v>5.55</v>
      </c>
      <c r="M854" s="396">
        <v>1</v>
      </c>
      <c r="N854" s="399">
        <v>98.4</v>
      </c>
      <c r="O854" s="400">
        <v>110.7</v>
      </c>
      <c r="P854" s="400"/>
      <c r="Q854" s="400"/>
      <c r="R854" s="400"/>
      <c r="S854" s="400"/>
      <c r="T854" s="400"/>
      <c r="U854" s="400"/>
      <c r="V854" s="400"/>
      <c r="W854" s="400"/>
      <c r="X854" s="426">
        <v>850</v>
      </c>
      <c r="Y854" s="427">
        <v>800</v>
      </c>
      <c r="Z854" s="427">
        <v>910</v>
      </c>
      <c r="AA854" s="427">
        <v>53</v>
      </c>
      <c r="AB854" s="427">
        <v>0.35</v>
      </c>
      <c r="AC854" s="427">
        <v>1250</v>
      </c>
      <c r="AD854" s="402">
        <v>615</v>
      </c>
      <c r="AE854" s="402">
        <v>540</v>
      </c>
      <c r="AF854" s="402">
        <v>615</v>
      </c>
      <c r="AG854" s="402">
        <v>615</v>
      </c>
      <c r="AH854" s="402">
        <v>53</v>
      </c>
      <c r="AI854" s="400"/>
      <c r="AJ854" s="400"/>
      <c r="AK854" s="400"/>
      <c r="AL854" s="400"/>
      <c r="AM854" s="400"/>
      <c r="AN854" s="400"/>
      <c r="AO854" s="400"/>
      <c r="AP854" s="400"/>
    </row>
    <row r="855" spans="1:42" ht="15">
      <c r="A855" s="394" t="s">
        <v>821</v>
      </c>
      <c r="B855" s="401">
        <v>114.3</v>
      </c>
      <c r="C855" s="424">
        <v>6.88</v>
      </c>
      <c r="D855" s="394" t="s">
        <v>822</v>
      </c>
      <c r="E855" s="421">
        <v>43341</v>
      </c>
      <c r="F855" s="395" t="s">
        <v>847</v>
      </c>
      <c r="G855" s="396">
        <v>6409</v>
      </c>
      <c r="H855" s="397">
        <v>13023</v>
      </c>
      <c r="I855" s="397">
        <v>2742102</v>
      </c>
      <c r="J855" s="397"/>
      <c r="K855" s="397">
        <v>44</v>
      </c>
      <c r="L855" s="396">
        <v>4.54</v>
      </c>
      <c r="M855" s="396">
        <v>1</v>
      </c>
      <c r="N855" s="399">
        <v>99.6</v>
      </c>
      <c r="O855" s="400">
        <v>111.6</v>
      </c>
      <c r="P855" s="400"/>
      <c r="Q855" s="400"/>
      <c r="R855" s="400"/>
      <c r="S855" s="400"/>
      <c r="T855" s="400"/>
      <c r="U855" s="400"/>
      <c r="V855" s="400"/>
      <c r="W855" s="400"/>
      <c r="X855" s="426">
        <v>850</v>
      </c>
      <c r="Y855" s="427">
        <v>800</v>
      </c>
      <c r="Z855" s="427">
        <v>910</v>
      </c>
      <c r="AA855" s="427">
        <v>53</v>
      </c>
      <c r="AB855" s="427">
        <v>0.35</v>
      </c>
      <c r="AC855" s="427">
        <v>1250</v>
      </c>
      <c r="AD855" s="402">
        <v>615</v>
      </c>
      <c r="AE855" s="402">
        <v>540</v>
      </c>
      <c r="AF855" s="402">
        <v>615</v>
      </c>
      <c r="AG855" s="402">
        <v>615</v>
      </c>
      <c r="AH855" s="402">
        <v>53</v>
      </c>
      <c r="AI855" s="400"/>
      <c r="AJ855" s="400"/>
      <c r="AK855" s="400"/>
      <c r="AL855" s="400"/>
      <c r="AM855" s="400"/>
      <c r="AN855" s="400"/>
      <c r="AO855" s="400"/>
      <c r="AP855" s="400"/>
    </row>
    <row r="856" spans="1:42" ht="15">
      <c r="A856" s="394" t="s">
        <v>821</v>
      </c>
      <c r="B856" s="401">
        <v>114.3</v>
      </c>
      <c r="C856" s="424">
        <v>6.88</v>
      </c>
      <c r="D856" s="394" t="s">
        <v>822</v>
      </c>
      <c r="E856" s="421">
        <v>43341</v>
      </c>
      <c r="F856" s="395" t="s">
        <v>847</v>
      </c>
      <c r="G856" s="396">
        <v>6410</v>
      </c>
      <c r="H856" s="397">
        <v>40436</v>
      </c>
      <c r="I856" s="397">
        <v>2742102</v>
      </c>
      <c r="J856" s="397"/>
      <c r="K856" s="397">
        <v>46</v>
      </c>
      <c r="L856" s="398">
        <v>5</v>
      </c>
      <c r="M856" s="396">
        <v>1</v>
      </c>
      <c r="N856" s="399">
        <v>102.1</v>
      </c>
      <c r="O856" s="400">
        <v>114.8</v>
      </c>
      <c r="P856" s="400"/>
      <c r="Q856" s="400"/>
      <c r="R856" s="400"/>
      <c r="S856" s="400"/>
      <c r="T856" s="400"/>
      <c r="U856" s="400"/>
      <c r="V856" s="400"/>
      <c r="W856" s="400"/>
      <c r="X856" s="426">
        <v>850</v>
      </c>
      <c r="Y856" s="427">
        <v>800</v>
      </c>
      <c r="Z856" s="427">
        <v>910</v>
      </c>
      <c r="AA856" s="427">
        <v>53</v>
      </c>
      <c r="AB856" s="427">
        <v>0.35</v>
      </c>
      <c r="AC856" s="427">
        <v>1250</v>
      </c>
      <c r="AD856" s="402">
        <v>615</v>
      </c>
      <c r="AE856" s="402">
        <v>540</v>
      </c>
      <c r="AF856" s="402">
        <v>615</v>
      </c>
      <c r="AG856" s="402">
        <v>615</v>
      </c>
      <c r="AH856" s="402">
        <v>53</v>
      </c>
      <c r="AI856" s="400"/>
      <c r="AJ856" s="400"/>
      <c r="AK856" s="400"/>
      <c r="AL856" s="400"/>
      <c r="AM856" s="400"/>
      <c r="AN856" s="400"/>
      <c r="AO856" s="400"/>
      <c r="AP856" s="400"/>
    </row>
    <row r="857" spans="1:42" ht="15">
      <c r="A857" s="394" t="s">
        <v>821</v>
      </c>
      <c r="B857" s="401">
        <v>114.3</v>
      </c>
      <c r="C857" s="424">
        <v>6.88</v>
      </c>
      <c r="D857" s="394" t="s">
        <v>822</v>
      </c>
      <c r="E857" s="421">
        <v>43341</v>
      </c>
      <c r="F857" s="395" t="s">
        <v>847</v>
      </c>
      <c r="G857" s="396">
        <v>6411</v>
      </c>
      <c r="H857" s="397">
        <v>40421</v>
      </c>
      <c r="I857" s="397">
        <v>2742102</v>
      </c>
      <c r="J857" s="397"/>
      <c r="K857" s="397">
        <v>45</v>
      </c>
      <c r="L857" s="396">
        <v>4.41</v>
      </c>
      <c r="M857" s="396">
        <v>1</v>
      </c>
      <c r="N857" s="399">
        <v>98.2</v>
      </c>
      <c r="O857" s="400">
        <v>109.9</v>
      </c>
      <c r="P857" s="400"/>
      <c r="Q857" s="400"/>
      <c r="R857" s="400"/>
      <c r="S857" s="400"/>
      <c r="T857" s="400"/>
      <c r="U857" s="400"/>
      <c r="V857" s="400"/>
      <c r="W857" s="400"/>
      <c r="X857" s="426">
        <v>850</v>
      </c>
      <c r="Y857" s="427">
        <v>800</v>
      </c>
      <c r="Z857" s="427">
        <v>910</v>
      </c>
      <c r="AA857" s="427">
        <v>53</v>
      </c>
      <c r="AB857" s="427">
        <v>0.35</v>
      </c>
      <c r="AC857" s="427">
        <v>1250</v>
      </c>
      <c r="AD857" s="402">
        <v>615</v>
      </c>
      <c r="AE857" s="402">
        <v>540</v>
      </c>
      <c r="AF857" s="402">
        <v>615</v>
      </c>
      <c r="AG857" s="402">
        <v>615</v>
      </c>
      <c r="AH857" s="402">
        <v>53</v>
      </c>
      <c r="AI857" s="400"/>
      <c r="AJ857" s="400"/>
      <c r="AK857" s="400"/>
      <c r="AL857" s="400"/>
      <c r="AM857" s="400"/>
      <c r="AN857" s="400"/>
      <c r="AO857" s="400"/>
      <c r="AP857" s="400"/>
    </row>
    <row r="858" spans="1:42" ht="15">
      <c r="A858" s="394" t="s">
        <v>821</v>
      </c>
      <c r="B858" s="401">
        <v>114.3</v>
      </c>
      <c r="C858" s="424">
        <v>6.88</v>
      </c>
      <c r="D858" s="394" t="s">
        <v>822</v>
      </c>
      <c r="E858" s="421">
        <v>43341</v>
      </c>
      <c r="F858" s="395" t="s">
        <v>847</v>
      </c>
      <c r="G858" s="396">
        <v>6412</v>
      </c>
      <c r="H858" s="397">
        <v>40423</v>
      </c>
      <c r="I858" s="397">
        <v>2742102</v>
      </c>
      <c r="J858" s="397"/>
      <c r="K858" s="397">
        <v>44</v>
      </c>
      <c r="L858" s="396">
        <v>6.25</v>
      </c>
      <c r="M858" s="396">
        <v>1</v>
      </c>
      <c r="N858" s="399">
        <v>98.6</v>
      </c>
      <c r="O858" s="400">
        <v>110.1</v>
      </c>
      <c r="P858" s="400"/>
      <c r="Q858" s="400"/>
      <c r="R858" s="400"/>
      <c r="S858" s="400"/>
      <c r="T858" s="400"/>
      <c r="U858" s="400"/>
      <c r="V858" s="400"/>
      <c r="W858" s="400"/>
      <c r="X858" s="426">
        <v>850</v>
      </c>
      <c r="Y858" s="427">
        <v>800</v>
      </c>
      <c r="Z858" s="427">
        <v>910</v>
      </c>
      <c r="AA858" s="427">
        <v>53</v>
      </c>
      <c r="AB858" s="427">
        <v>0.35</v>
      </c>
      <c r="AC858" s="427">
        <v>1250</v>
      </c>
      <c r="AD858" s="402">
        <v>615</v>
      </c>
      <c r="AE858" s="402">
        <v>540</v>
      </c>
      <c r="AF858" s="402">
        <v>615</v>
      </c>
      <c r="AG858" s="402">
        <v>615</v>
      </c>
      <c r="AH858" s="402">
        <v>53</v>
      </c>
      <c r="AI858" s="400"/>
      <c r="AJ858" s="400"/>
      <c r="AK858" s="400"/>
      <c r="AL858" s="400"/>
      <c r="AM858" s="400"/>
      <c r="AN858" s="400"/>
      <c r="AO858" s="400"/>
      <c r="AP858" s="400"/>
    </row>
    <row r="859" spans="1:42" ht="15">
      <c r="A859" s="394" t="s">
        <v>821</v>
      </c>
      <c r="B859" s="401">
        <v>114.3</v>
      </c>
      <c r="C859" s="424">
        <v>6.88</v>
      </c>
      <c r="D859" s="394" t="s">
        <v>822</v>
      </c>
      <c r="E859" s="421">
        <v>43341</v>
      </c>
      <c r="F859" s="395" t="s">
        <v>847</v>
      </c>
      <c r="G859" s="396">
        <v>6413</v>
      </c>
      <c r="H859" s="397">
        <v>40438</v>
      </c>
      <c r="I859" s="397">
        <v>2742102</v>
      </c>
      <c r="J859" s="397"/>
      <c r="K859" s="397">
        <v>45</v>
      </c>
      <c r="L859" s="396">
        <v>7.24</v>
      </c>
      <c r="M859" s="396">
        <v>1</v>
      </c>
      <c r="N859" s="399">
        <v>101.8</v>
      </c>
      <c r="O859" s="400">
        <v>113.7</v>
      </c>
      <c r="P859" s="400"/>
      <c r="Q859" s="400"/>
      <c r="R859" s="400"/>
      <c r="S859" s="400"/>
      <c r="T859" s="400"/>
      <c r="U859" s="400"/>
      <c r="V859" s="400"/>
      <c r="W859" s="400"/>
      <c r="X859" s="426">
        <v>850</v>
      </c>
      <c r="Y859" s="427">
        <v>800</v>
      </c>
      <c r="Z859" s="427">
        <v>910</v>
      </c>
      <c r="AA859" s="427">
        <v>53</v>
      </c>
      <c r="AB859" s="427">
        <v>0.35</v>
      </c>
      <c r="AC859" s="427">
        <v>1250</v>
      </c>
      <c r="AD859" s="402">
        <v>615</v>
      </c>
      <c r="AE859" s="402">
        <v>540</v>
      </c>
      <c r="AF859" s="402">
        <v>615</v>
      </c>
      <c r="AG859" s="402">
        <v>615</v>
      </c>
      <c r="AH859" s="402">
        <v>53</v>
      </c>
      <c r="AI859" s="400"/>
      <c r="AJ859" s="400"/>
      <c r="AK859" s="400"/>
      <c r="AL859" s="400"/>
      <c r="AM859" s="400"/>
      <c r="AN859" s="400"/>
      <c r="AO859" s="400"/>
      <c r="AP859" s="400"/>
    </row>
    <row r="860" spans="1:42" ht="15">
      <c r="A860" s="394" t="s">
        <v>821</v>
      </c>
      <c r="B860" s="401">
        <v>114.3</v>
      </c>
      <c r="C860" s="424">
        <v>6.88</v>
      </c>
      <c r="D860" s="394" t="s">
        <v>822</v>
      </c>
      <c r="E860" s="421">
        <v>43374</v>
      </c>
      <c r="F860" s="395" t="s">
        <v>847</v>
      </c>
      <c r="G860" s="396">
        <v>6763</v>
      </c>
      <c r="H860" s="397">
        <v>13123</v>
      </c>
      <c r="I860" s="397">
        <v>2742102</v>
      </c>
      <c r="J860" s="397" t="s">
        <v>571</v>
      </c>
      <c r="K860" s="397">
        <v>46</v>
      </c>
      <c r="L860" s="396">
        <v>7.24</v>
      </c>
      <c r="M860" s="396">
        <v>48</v>
      </c>
      <c r="N860" s="399">
        <v>100.1</v>
      </c>
      <c r="O860" s="400">
        <v>111.6</v>
      </c>
      <c r="P860" s="400"/>
      <c r="Q860" s="400"/>
      <c r="R860" s="400"/>
      <c r="S860" s="400"/>
      <c r="T860" s="400"/>
      <c r="U860" s="400"/>
      <c r="V860" s="400"/>
      <c r="W860" s="400"/>
      <c r="X860" s="426">
        <v>840</v>
      </c>
      <c r="Y860" s="427">
        <v>800</v>
      </c>
      <c r="Z860" s="427">
        <v>930</v>
      </c>
      <c r="AA860" s="427">
        <v>53</v>
      </c>
      <c r="AB860" s="427">
        <v>0.32</v>
      </c>
      <c r="AC860" s="427">
        <v>1200</v>
      </c>
      <c r="AD860" s="402">
        <v>615</v>
      </c>
      <c r="AE860" s="402">
        <v>540</v>
      </c>
      <c r="AF860" s="402">
        <v>615</v>
      </c>
      <c r="AG860" s="402">
        <v>615</v>
      </c>
      <c r="AH860" s="402">
        <v>53</v>
      </c>
      <c r="AI860" s="400"/>
      <c r="AJ860" s="400"/>
      <c r="AK860" s="400"/>
      <c r="AL860" s="400"/>
      <c r="AM860" s="400"/>
      <c r="AN860" s="400"/>
      <c r="AO860" s="400"/>
      <c r="AP860" s="400"/>
    </row>
    <row r="861" spans="1:42" ht="15">
      <c r="A861" s="394" t="s">
        <v>821</v>
      </c>
      <c r="B861" s="401">
        <v>114.3</v>
      </c>
      <c r="C861" s="424">
        <v>6.88</v>
      </c>
      <c r="D861" s="394" t="s">
        <v>822</v>
      </c>
      <c r="E861" s="421">
        <v>43374</v>
      </c>
      <c r="F861" s="395" t="s">
        <v>847</v>
      </c>
      <c r="G861" s="396">
        <v>6764</v>
      </c>
      <c r="H861" s="397">
        <v>13123</v>
      </c>
      <c r="I861" s="397">
        <v>2742102</v>
      </c>
      <c r="J861" s="397" t="s">
        <v>571</v>
      </c>
      <c r="K861" s="397">
        <v>46</v>
      </c>
      <c r="L861" s="396">
        <v>7.24</v>
      </c>
      <c r="M861" s="396">
        <v>401</v>
      </c>
      <c r="N861" s="399">
        <v>102.4</v>
      </c>
      <c r="O861" s="400">
        <v>114.2</v>
      </c>
      <c r="P861" s="400"/>
      <c r="Q861" s="400"/>
      <c r="R861" s="400"/>
      <c r="S861" s="400"/>
      <c r="T861" s="400"/>
      <c r="U861" s="400"/>
      <c r="V861" s="400"/>
      <c r="W861" s="400"/>
      <c r="X861" s="426">
        <v>840</v>
      </c>
      <c r="Y861" s="427">
        <v>800</v>
      </c>
      <c r="Z861" s="427">
        <v>930</v>
      </c>
      <c r="AA861" s="427">
        <v>53</v>
      </c>
      <c r="AB861" s="427">
        <v>0.32</v>
      </c>
      <c r="AC861" s="427">
        <v>1200</v>
      </c>
      <c r="AD861" s="402">
        <v>615</v>
      </c>
      <c r="AE861" s="402">
        <v>540</v>
      </c>
      <c r="AF861" s="402">
        <v>615</v>
      </c>
      <c r="AG861" s="402">
        <v>615</v>
      </c>
      <c r="AH861" s="402">
        <v>53</v>
      </c>
      <c r="AI861" s="400"/>
      <c r="AJ861" s="400"/>
      <c r="AK861" s="400"/>
      <c r="AL861" s="400"/>
      <c r="AM861" s="400"/>
      <c r="AN861" s="400"/>
      <c r="AO861" s="400"/>
      <c r="AP861" s="400"/>
    </row>
    <row r="862" spans="1:42" ht="15">
      <c r="A862" s="394" t="s">
        <v>821</v>
      </c>
      <c r="B862" s="401">
        <v>114.3</v>
      </c>
      <c r="C862" s="424">
        <v>6.88</v>
      </c>
      <c r="D862" s="394" t="s">
        <v>822</v>
      </c>
      <c r="E862" s="421">
        <v>43374</v>
      </c>
      <c r="F862" s="395" t="s">
        <v>847</v>
      </c>
      <c r="G862" s="396">
        <v>6765</v>
      </c>
      <c r="H862" s="397">
        <v>13194</v>
      </c>
      <c r="I862" s="397">
        <v>2742102</v>
      </c>
      <c r="J862" s="397" t="s">
        <v>571</v>
      </c>
      <c r="K862" s="397">
        <v>46</v>
      </c>
      <c r="L862" s="396">
        <v>5.38</v>
      </c>
      <c r="M862" s="396">
        <v>1</v>
      </c>
      <c r="N862" s="399">
        <v>101.2</v>
      </c>
      <c r="O862" s="400">
        <v>113.8</v>
      </c>
      <c r="P862" s="400"/>
      <c r="Q862" s="400"/>
      <c r="R862" s="400"/>
      <c r="S862" s="400"/>
      <c r="T862" s="400"/>
      <c r="U862" s="400"/>
      <c r="V862" s="400"/>
      <c r="W862" s="400"/>
      <c r="X862" s="426">
        <v>840</v>
      </c>
      <c r="Y862" s="427">
        <v>800</v>
      </c>
      <c r="Z862" s="427">
        <v>930</v>
      </c>
      <c r="AA862" s="427">
        <v>53</v>
      </c>
      <c r="AB862" s="427">
        <v>0.32</v>
      </c>
      <c r="AC862" s="427">
        <v>1200</v>
      </c>
      <c r="AD862" s="402">
        <v>615</v>
      </c>
      <c r="AE862" s="402">
        <v>540</v>
      </c>
      <c r="AF862" s="402">
        <v>615</v>
      </c>
      <c r="AG862" s="402">
        <v>615</v>
      </c>
      <c r="AH862" s="402">
        <v>53</v>
      </c>
      <c r="AI862" s="400"/>
      <c r="AJ862" s="400"/>
      <c r="AK862" s="400"/>
      <c r="AL862" s="400"/>
      <c r="AM862" s="400"/>
      <c r="AN862" s="400"/>
      <c r="AO862" s="400"/>
      <c r="AP862" s="400"/>
    </row>
    <row r="863" spans="1:42" ht="15">
      <c r="A863" s="394" t="s">
        <v>821</v>
      </c>
      <c r="B863" s="401">
        <v>114.3</v>
      </c>
      <c r="C863" s="424">
        <v>6.88</v>
      </c>
      <c r="D863" s="394" t="s">
        <v>822</v>
      </c>
      <c r="E863" s="421">
        <v>43375</v>
      </c>
      <c r="F863" s="395" t="s">
        <v>847</v>
      </c>
      <c r="G863" s="396">
        <v>6766</v>
      </c>
      <c r="H863" s="397">
        <v>13194</v>
      </c>
      <c r="I863" s="397">
        <v>2742102</v>
      </c>
      <c r="J863" s="397" t="s">
        <v>571</v>
      </c>
      <c r="K863" s="397">
        <v>46</v>
      </c>
      <c r="L863" s="396">
        <v>5.38</v>
      </c>
      <c r="M863" s="396">
        <v>401</v>
      </c>
      <c r="N863" s="399">
        <v>102</v>
      </c>
      <c r="O863" s="400">
        <v>114.7</v>
      </c>
      <c r="P863" s="400"/>
      <c r="Q863" s="400"/>
      <c r="R863" s="400"/>
      <c r="S863" s="400"/>
      <c r="T863" s="400"/>
      <c r="U863" s="400"/>
      <c r="V863" s="400"/>
      <c r="W863" s="400"/>
      <c r="X863" s="426">
        <v>840</v>
      </c>
      <c r="Y863" s="427">
        <v>800</v>
      </c>
      <c r="Z863" s="427">
        <v>930</v>
      </c>
      <c r="AA863" s="427">
        <v>53</v>
      </c>
      <c r="AB863" s="427">
        <v>0.32</v>
      </c>
      <c r="AC863" s="427">
        <v>1200</v>
      </c>
      <c r="AD863" s="402">
        <v>615</v>
      </c>
      <c r="AE863" s="402">
        <v>540</v>
      </c>
      <c r="AF863" s="402">
        <v>615</v>
      </c>
      <c r="AG863" s="402">
        <v>615</v>
      </c>
      <c r="AH863" s="402">
        <v>53</v>
      </c>
      <c r="AI863" s="400"/>
      <c r="AJ863" s="400"/>
      <c r="AK863" s="400"/>
      <c r="AL863" s="400"/>
      <c r="AM863" s="400"/>
      <c r="AN863" s="400"/>
      <c r="AO863" s="400"/>
      <c r="AP863" s="400"/>
    </row>
    <row r="864" spans="1:42" ht="15">
      <c r="A864" s="394" t="s">
        <v>821</v>
      </c>
      <c r="B864" s="401">
        <v>114.3</v>
      </c>
      <c r="C864" s="424">
        <v>6.88</v>
      </c>
      <c r="D864" s="394" t="s">
        <v>822</v>
      </c>
      <c r="E864" s="421">
        <v>43375</v>
      </c>
      <c r="F864" s="395" t="s">
        <v>847</v>
      </c>
      <c r="G864" s="396">
        <v>6767</v>
      </c>
      <c r="H864" s="397">
        <v>13192</v>
      </c>
      <c r="I864" s="397">
        <v>2742102</v>
      </c>
      <c r="J864" s="397" t="s">
        <v>571</v>
      </c>
      <c r="K864" s="397">
        <v>46</v>
      </c>
      <c r="L864" s="398">
        <v>5</v>
      </c>
      <c r="M864" s="396">
        <v>17</v>
      </c>
      <c r="N864" s="399">
        <v>100.8</v>
      </c>
      <c r="O864" s="400">
        <v>112.7</v>
      </c>
      <c r="P864" s="400"/>
      <c r="Q864" s="400"/>
      <c r="R864" s="400"/>
      <c r="S864" s="400"/>
      <c r="T864" s="400"/>
      <c r="U864" s="400"/>
      <c r="V864" s="400"/>
      <c r="W864" s="400"/>
      <c r="X864" s="426">
        <v>840</v>
      </c>
      <c r="Y864" s="427">
        <v>800</v>
      </c>
      <c r="Z864" s="427">
        <v>930</v>
      </c>
      <c r="AA864" s="427">
        <v>53</v>
      </c>
      <c r="AB864" s="427">
        <v>0.32</v>
      </c>
      <c r="AC864" s="427">
        <v>1200</v>
      </c>
      <c r="AD864" s="402">
        <v>615</v>
      </c>
      <c r="AE864" s="402">
        <v>540</v>
      </c>
      <c r="AF864" s="402">
        <v>615</v>
      </c>
      <c r="AG864" s="402">
        <v>615</v>
      </c>
      <c r="AH864" s="402">
        <v>53</v>
      </c>
      <c r="AI864" s="400"/>
      <c r="AJ864" s="400"/>
      <c r="AK864" s="400"/>
      <c r="AL864" s="400"/>
      <c r="AM864" s="400"/>
      <c r="AN864" s="400"/>
      <c r="AO864" s="400"/>
      <c r="AP864" s="400"/>
    </row>
    <row r="865" spans="1:42" ht="15">
      <c r="A865" s="394" t="s">
        <v>821</v>
      </c>
      <c r="B865" s="401">
        <v>114.3</v>
      </c>
      <c r="C865" s="424">
        <v>6.88</v>
      </c>
      <c r="D865" s="394" t="s">
        <v>822</v>
      </c>
      <c r="E865" s="421">
        <v>43375</v>
      </c>
      <c r="F865" s="395" t="s">
        <v>847</v>
      </c>
      <c r="G865" s="396">
        <v>6768</v>
      </c>
      <c r="H865" s="397">
        <v>13192</v>
      </c>
      <c r="I865" s="397">
        <v>2742102</v>
      </c>
      <c r="J865" s="397" t="s">
        <v>571</v>
      </c>
      <c r="K865" s="397">
        <v>46</v>
      </c>
      <c r="L865" s="398">
        <v>5</v>
      </c>
      <c r="M865" s="396">
        <v>401</v>
      </c>
      <c r="N865" s="399">
        <v>100.9</v>
      </c>
      <c r="O865" s="400">
        <v>113.7</v>
      </c>
      <c r="P865" s="400"/>
      <c r="Q865" s="400"/>
      <c r="R865" s="400"/>
      <c r="S865" s="400"/>
      <c r="T865" s="400"/>
      <c r="U865" s="400"/>
      <c r="V865" s="400"/>
      <c r="W865" s="400"/>
      <c r="X865" s="426">
        <v>840</v>
      </c>
      <c r="Y865" s="427">
        <v>800</v>
      </c>
      <c r="Z865" s="427">
        <v>930</v>
      </c>
      <c r="AA865" s="427">
        <v>53</v>
      </c>
      <c r="AB865" s="427">
        <v>0.32</v>
      </c>
      <c r="AC865" s="427">
        <v>1200</v>
      </c>
      <c r="AD865" s="402">
        <v>615</v>
      </c>
      <c r="AE865" s="402">
        <v>540</v>
      </c>
      <c r="AF865" s="402">
        <v>615</v>
      </c>
      <c r="AG865" s="402">
        <v>615</v>
      </c>
      <c r="AH865" s="402">
        <v>53</v>
      </c>
      <c r="AI865" s="400"/>
      <c r="AJ865" s="400"/>
      <c r="AK865" s="400"/>
      <c r="AL865" s="400"/>
      <c r="AM865" s="400"/>
      <c r="AN865" s="400"/>
      <c r="AO865" s="400"/>
      <c r="AP865" s="400"/>
    </row>
    <row r="866" spans="1:42" ht="15">
      <c r="A866" s="394" t="s">
        <v>821</v>
      </c>
      <c r="B866" s="401">
        <v>114.3</v>
      </c>
      <c r="C866" s="424">
        <v>6.88</v>
      </c>
      <c r="D866" s="394" t="s">
        <v>822</v>
      </c>
      <c r="E866" s="421">
        <v>43375</v>
      </c>
      <c r="F866" s="395" t="s">
        <v>847</v>
      </c>
      <c r="G866" s="396">
        <v>6769</v>
      </c>
      <c r="H866" s="397">
        <v>13122</v>
      </c>
      <c r="I866" s="397">
        <v>2742102</v>
      </c>
      <c r="J866" s="397" t="s">
        <v>571</v>
      </c>
      <c r="K866" s="397">
        <v>47</v>
      </c>
      <c r="L866" s="398">
        <v>7.06</v>
      </c>
      <c r="M866" s="396">
        <v>26</v>
      </c>
      <c r="N866" s="399">
        <v>104.6</v>
      </c>
      <c r="O866" s="400">
        <v>116</v>
      </c>
      <c r="P866" s="400"/>
      <c r="Q866" s="400"/>
      <c r="R866" s="400"/>
      <c r="S866" s="400"/>
      <c r="T866" s="400"/>
      <c r="U866" s="400"/>
      <c r="V866" s="400"/>
      <c r="W866" s="400"/>
      <c r="X866" s="426">
        <v>840</v>
      </c>
      <c r="Y866" s="427">
        <v>800</v>
      </c>
      <c r="Z866" s="427">
        <v>930</v>
      </c>
      <c r="AA866" s="427">
        <v>53</v>
      </c>
      <c r="AB866" s="427">
        <v>0.32</v>
      </c>
      <c r="AC866" s="427">
        <v>1200</v>
      </c>
      <c r="AD866" s="402">
        <v>615</v>
      </c>
      <c r="AE866" s="402">
        <v>540</v>
      </c>
      <c r="AF866" s="402">
        <v>615</v>
      </c>
      <c r="AG866" s="402">
        <v>615</v>
      </c>
      <c r="AH866" s="402">
        <v>53</v>
      </c>
      <c r="AI866" s="400"/>
      <c r="AJ866" s="400"/>
      <c r="AK866" s="400"/>
      <c r="AL866" s="400"/>
      <c r="AM866" s="400"/>
      <c r="AN866" s="400"/>
      <c r="AO866" s="400"/>
      <c r="AP866" s="400"/>
    </row>
    <row r="867" spans="1:42" ht="15">
      <c r="A867" s="394" t="s">
        <v>821</v>
      </c>
      <c r="B867" s="401">
        <v>114.3</v>
      </c>
      <c r="C867" s="424">
        <v>6.88</v>
      </c>
      <c r="D867" s="394" t="s">
        <v>822</v>
      </c>
      <c r="E867" s="421">
        <v>43375</v>
      </c>
      <c r="F867" s="395" t="s">
        <v>847</v>
      </c>
      <c r="G867" s="396">
        <v>6770</v>
      </c>
      <c r="H867" s="397">
        <v>13122</v>
      </c>
      <c r="I867" s="397">
        <v>2742102</v>
      </c>
      <c r="J867" s="397" t="s">
        <v>571</v>
      </c>
      <c r="K867" s="397">
        <v>47</v>
      </c>
      <c r="L867" s="398">
        <v>7.06</v>
      </c>
      <c r="M867" s="396">
        <v>430</v>
      </c>
      <c r="N867" s="399">
        <v>104.1</v>
      </c>
      <c r="O867" s="400">
        <v>115.5</v>
      </c>
      <c r="P867" s="400"/>
      <c r="Q867" s="400"/>
      <c r="R867" s="400"/>
      <c r="S867" s="400"/>
      <c r="T867" s="400"/>
      <c r="U867" s="400"/>
      <c r="V867" s="400"/>
      <c r="W867" s="400"/>
      <c r="X867" s="426">
        <v>840</v>
      </c>
      <c r="Y867" s="427">
        <v>800</v>
      </c>
      <c r="Z867" s="427">
        <v>930</v>
      </c>
      <c r="AA867" s="427">
        <v>53</v>
      </c>
      <c r="AB867" s="427">
        <v>0.32</v>
      </c>
      <c r="AC867" s="427">
        <v>1200</v>
      </c>
      <c r="AD867" s="402">
        <v>615</v>
      </c>
      <c r="AE867" s="402">
        <v>540</v>
      </c>
      <c r="AF867" s="402">
        <v>615</v>
      </c>
      <c r="AG867" s="402">
        <v>615</v>
      </c>
      <c r="AH867" s="402">
        <v>53</v>
      </c>
      <c r="AI867" s="400"/>
      <c r="AJ867" s="400"/>
      <c r="AK867" s="400"/>
      <c r="AL867" s="400"/>
      <c r="AM867" s="400"/>
      <c r="AN867" s="400"/>
      <c r="AO867" s="400"/>
      <c r="AP867" s="400"/>
    </row>
    <row r="868" spans="1:42" ht="15">
      <c r="A868" s="394" t="s">
        <v>821</v>
      </c>
      <c r="B868" s="401">
        <v>114.3</v>
      </c>
      <c r="C868" s="424">
        <v>6.88</v>
      </c>
      <c r="D868" s="394" t="s">
        <v>822</v>
      </c>
      <c r="E868" s="421">
        <v>43376</v>
      </c>
      <c r="F868" s="395" t="s">
        <v>847</v>
      </c>
      <c r="G868" s="396">
        <v>6771</v>
      </c>
      <c r="H868" s="397">
        <v>13193</v>
      </c>
      <c r="I868" s="397">
        <v>2742102</v>
      </c>
      <c r="J868" s="397" t="s">
        <v>571</v>
      </c>
      <c r="K868" s="397">
        <v>46</v>
      </c>
      <c r="L868" s="396">
        <v>4.99</v>
      </c>
      <c r="M868" s="396">
        <v>1</v>
      </c>
      <c r="N868" s="399">
        <v>99.9</v>
      </c>
      <c r="O868" s="400">
        <v>111.9</v>
      </c>
      <c r="P868" s="400"/>
      <c r="Q868" s="400"/>
      <c r="R868" s="400"/>
      <c r="S868" s="400"/>
      <c r="T868" s="400"/>
      <c r="U868" s="400"/>
      <c r="V868" s="400"/>
      <c r="W868" s="400"/>
      <c r="X868" s="426">
        <v>840</v>
      </c>
      <c r="Y868" s="427">
        <v>800</v>
      </c>
      <c r="Z868" s="427">
        <v>930</v>
      </c>
      <c r="AA868" s="427">
        <v>53</v>
      </c>
      <c r="AB868" s="427">
        <v>0.32</v>
      </c>
      <c r="AC868" s="427">
        <v>1200</v>
      </c>
      <c r="AD868" s="402">
        <v>620</v>
      </c>
      <c r="AE868" s="402">
        <v>540</v>
      </c>
      <c r="AF868" s="402">
        <v>620</v>
      </c>
      <c r="AG868" s="402">
        <v>620</v>
      </c>
      <c r="AH868" s="402">
        <v>53</v>
      </c>
      <c r="AI868" s="400"/>
      <c r="AJ868" s="400"/>
      <c r="AK868" s="400"/>
      <c r="AL868" s="400"/>
      <c r="AM868" s="400"/>
      <c r="AN868" s="400"/>
      <c r="AO868" s="400"/>
      <c r="AP868" s="400"/>
    </row>
    <row r="869" spans="1:42" ht="15">
      <c r="A869" s="394" t="s">
        <v>821</v>
      </c>
      <c r="B869" s="401">
        <v>114.3</v>
      </c>
      <c r="C869" s="424">
        <v>6.88</v>
      </c>
      <c r="D869" s="394" t="s">
        <v>822</v>
      </c>
      <c r="E869" s="421">
        <v>43376</v>
      </c>
      <c r="F869" s="395" t="s">
        <v>847</v>
      </c>
      <c r="G869" s="396">
        <v>6772</v>
      </c>
      <c r="H869" s="397">
        <v>13195</v>
      </c>
      <c r="I869" s="397">
        <v>2742102</v>
      </c>
      <c r="J869" s="397" t="s">
        <v>571</v>
      </c>
      <c r="K869" s="397">
        <v>45</v>
      </c>
      <c r="L869" s="396">
        <v>5.68</v>
      </c>
      <c r="M869" s="396">
        <v>1</v>
      </c>
      <c r="N869" s="399">
        <v>101.5</v>
      </c>
      <c r="O869" s="400">
        <v>113.6</v>
      </c>
      <c r="P869" s="400"/>
      <c r="Q869" s="400"/>
      <c r="R869" s="400"/>
      <c r="S869" s="400"/>
      <c r="T869" s="400"/>
      <c r="U869" s="400"/>
      <c r="V869" s="400"/>
      <c r="W869" s="400"/>
      <c r="X869" s="426">
        <v>840</v>
      </c>
      <c r="Y869" s="427">
        <v>800</v>
      </c>
      <c r="Z869" s="427">
        <v>930</v>
      </c>
      <c r="AA869" s="427">
        <v>53</v>
      </c>
      <c r="AB869" s="427">
        <v>0.32</v>
      </c>
      <c r="AC869" s="427">
        <v>1200</v>
      </c>
      <c r="AD869" s="402">
        <v>620</v>
      </c>
      <c r="AE869" s="402">
        <v>540</v>
      </c>
      <c r="AF869" s="402">
        <v>620</v>
      </c>
      <c r="AG869" s="402">
        <v>620</v>
      </c>
      <c r="AH869" s="402">
        <v>53</v>
      </c>
      <c r="AI869" s="400"/>
      <c r="AJ869" s="400"/>
      <c r="AK869" s="400"/>
      <c r="AL869" s="400"/>
      <c r="AM869" s="400"/>
      <c r="AN869" s="400"/>
      <c r="AO869" s="400"/>
      <c r="AP869" s="400"/>
    </row>
    <row r="870" spans="1:42" ht="15">
      <c r="A870" s="394" t="s">
        <v>821</v>
      </c>
      <c r="B870" s="401">
        <v>114.3</v>
      </c>
      <c r="C870" s="424">
        <v>6.88</v>
      </c>
      <c r="D870" s="394" t="s">
        <v>822</v>
      </c>
      <c r="E870" s="421">
        <v>43376</v>
      </c>
      <c r="F870" s="395" t="s">
        <v>847</v>
      </c>
      <c r="G870" s="396">
        <v>6773</v>
      </c>
      <c r="H870" s="397">
        <v>13195</v>
      </c>
      <c r="I870" s="397">
        <v>2742102</v>
      </c>
      <c r="J870" s="397" t="s">
        <v>571</v>
      </c>
      <c r="K870" s="397">
        <v>45</v>
      </c>
      <c r="L870" s="396">
        <v>5.68</v>
      </c>
      <c r="M870" s="396">
        <v>401</v>
      </c>
      <c r="N870" s="399">
        <v>100.9</v>
      </c>
      <c r="O870" s="400">
        <v>113.3</v>
      </c>
      <c r="P870" s="400"/>
      <c r="Q870" s="400"/>
      <c r="R870" s="400"/>
      <c r="S870" s="400"/>
      <c r="T870" s="400"/>
      <c r="U870" s="400"/>
      <c r="V870" s="400"/>
      <c r="W870" s="400"/>
      <c r="X870" s="426">
        <v>840</v>
      </c>
      <c r="Y870" s="427">
        <v>800</v>
      </c>
      <c r="Z870" s="427">
        <v>930</v>
      </c>
      <c r="AA870" s="427">
        <v>53</v>
      </c>
      <c r="AB870" s="427">
        <v>0.32</v>
      </c>
      <c r="AC870" s="427">
        <v>1200</v>
      </c>
      <c r="AD870" s="402">
        <v>620</v>
      </c>
      <c r="AE870" s="402">
        <v>540</v>
      </c>
      <c r="AF870" s="402">
        <v>620</v>
      </c>
      <c r="AG870" s="402">
        <v>620</v>
      </c>
      <c r="AH870" s="402">
        <v>53</v>
      </c>
      <c r="AI870" s="400"/>
      <c r="AJ870" s="400"/>
      <c r="AK870" s="400"/>
      <c r="AL870" s="400"/>
      <c r="AM870" s="400"/>
      <c r="AN870" s="400"/>
      <c r="AO870" s="400"/>
      <c r="AP870" s="400"/>
    </row>
    <row r="871" spans="1:42" ht="15">
      <c r="A871" s="394" t="s">
        <v>821</v>
      </c>
      <c r="B871" s="401">
        <v>114.3</v>
      </c>
      <c r="C871" s="424">
        <v>6.88</v>
      </c>
      <c r="D871" s="394" t="s">
        <v>822</v>
      </c>
      <c r="E871" s="421">
        <v>43376</v>
      </c>
      <c r="F871" s="395" t="s">
        <v>847</v>
      </c>
      <c r="G871" s="396">
        <v>6774</v>
      </c>
      <c r="H871" s="397">
        <v>13196</v>
      </c>
      <c r="I871" s="397">
        <v>2742102</v>
      </c>
      <c r="J871" s="397" t="s">
        <v>571</v>
      </c>
      <c r="K871" s="397">
        <v>47</v>
      </c>
      <c r="L871" s="398">
        <v>6</v>
      </c>
      <c r="M871" s="396">
        <v>10</v>
      </c>
      <c r="N871" s="399">
        <v>99.4</v>
      </c>
      <c r="O871" s="400">
        <v>112.4</v>
      </c>
      <c r="P871" s="400"/>
      <c r="Q871" s="400"/>
      <c r="R871" s="400"/>
      <c r="S871" s="400"/>
      <c r="T871" s="400"/>
      <c r="U871" s="400"/>
      <c r="V871" s="400"/>
      <c r="W871" s="400"/>
      <c r="X871" s="426">
        <v>840</v>
      </c>
      <c r="Y871" s="427">
        <v>800</v>
      </c>
      <c r="Z871" s="427">
        <v>930</v>
      </c>
      <c r="AA871" s="427">
        <v>53</v>
      </c>
      <c r="AB871" s="427">
        <v>0.32</v>
      </c>
      <c r="AC871" s="427">
        <v>1200</v>
      </c>
      <c r="AD871" s="402">
        <v>625</v>
      </c>
      <c r="AE871" s="402">
        <v>540</v>
      </c>
      <c r="AF871" s="402">
        <v>625</v>
      </c>
      <c r="AG871" s="402">
        <v>625</v>
      </c>
      <c r="AH871" s="402">
        <v>53</v>
      </c>
      <c r="AI871" s="400"/>
      <c r="AJ871" s="400"/>
      <c r="AK871" s="400"/>
      <c r="AL871" s="400"/>
      <c r="AM871" s="400"/>
      <c r="AN871" s="400"/>
      <c r="AO871" s="400"/>
      <c r="AP871" s="400"/>
    </row>
    <row r="872" spans="1:42" ht="15">
      <c r="A872" s="394" t="s">
        <v>821</v>
      </c>
      <c r="B872" s="401">
        <v>114.3</v>
      </c>
      <c r="C872" s="424">
        <v>6.88</v>
      </c>
      <c r="D872" s="394" t="s">
        <v>822</v>
      </c>
      <c r="E872" s="421">
        <v>43377</v>
      </c>
      <c r="F872" s="395" t="s">
        <v>847</v>
      </c>
      <c r="G872" s="396">
        <v>6775</v>
      </c>
      <c r="H872" s="397">
        <v>13196</v>
      </c>
      <c r="I872" s="397">
        <v>2742102</v>
      </c>
      <c r="J872" s="397" t="s">
        <v>571</v>
      </c>
      <c r="K872" s="397">
        <v>47</v>
      </c>
      <c r="L872" s="398">
        <v>6</v>
      </c>
      <c r="M872" s="396">
        <v>401</v>
      </c>
      <c r="N872" s="399">
        <v>99.4</v>
      </c>
      <c r="O872" s="400">
        <v>111.7</v>
      </c>
      <c r="P872" s="400"/>
      <c r="Q872" s="400"/>
      <c r="R872" s="400"/>
      <c r="S872" s="400"/>
      <c r="T872" s="400"/>
      <c r="U872" s="400"/>
      <c r="V872" s="400"/>
      <c r="W872" s="400"/>
      <c r="X872" s="426">
        <v>840</v>
      </c>
      <c r="Y872" s="427">
        <v>800</v>
      </c>
      <c r="Z872" s="427">
        <v>930</v>
      </c>
      <c r="AA872" s="427">
        <v>53</v>
      </c>
      <c r="AB872" s="427">
        <v>0.32</v>
      </c>
      <c r="AC872" s="427">
        <v>1200</v>
      </c>
      <c r="AD872" s="402">
        <v>625</v>
      </c>
      <c r="AE872" s="402">
        <v>540</v>
      </c>
      <c r="AF872" s="402">
        <v>625</v>
      </c>
      <c r="AG872" s="402">
        <v>625</v>
      </c>
      <c r="AH872" s="402">
        <v>53</v>
      </c>
      <c r="AI872" s="400"/>
      <c r="AJ872" s="400"/>
      <c r="AK872" s="400"/>
      <c r="AL872" s="400"/>
      <c r="AM872" s="400"/>
      <c r="AN872" s="400"/>
      <c r="AO872" s="400"/>
      <c r="AP872" s="400"/>
    </row>
    <row r="873" spans="1:42" ht="15">
      <c r="A873" s="394" t="s">
        <v>821</v>
      </c>
      <c r="B873" s="401">
        <v>114.3</v>
      </c>
      <c r="C873" s="424">
        <v>6.88</v>
      </c>
      <c r="D873" s="394" t="s">
        <v>822</v>
      </c>
      <c r="E873" s="421">
        <v>43377</v>
      </c>
      <c r="F873" s="395" t="s">
        <v>847</v>
      </c>
      <c r="G873" s="396">
        <v>6776</v>
      </c>
      <c r="H873" s="397">
        <v>13191</v>
      </c>
      <c r="I873" s="397">
        <v>2742102</v>
      </c>
      <c r="J873" s="397" t="s">
        <v>571</v>
      </c>
      <c r="K873" s="397">
        <v>48</v>
      </c>
      <c r="L873" s="398">
        <v>5</v>
      </c>
      <c r="M873" s="396">
        <v>1</v>
      </c>
      <c r="N873" s="399">
        <v>101.6</v>
      </c>
      <c r="O873" s="400">
        <v>115.1</v>
      </c>
      <c r="P873" s="400"/>
      <c r="Q873" s="400"/>
      <c r="R873" s="400"/>
      <c r="S873" s="400"/>
      <c r="T873" s="400"/>
      <c r="U873" s="400"/>
      <c r="V873" s="400"/>
      <c r="W873" s="400"/>
      <c r="X873" s="426">
        <v>840</v>
      </c>
      <c r="Y873" s="427">
        <v>800</v>
      </c>
      <c r="Z873" s="427">
        <v>930</v>
      </c>
      <c r="AA873" s="427">
        <v>53</v>
      </c>
      <c r="AB873" s="427">
        <v>0.32</v>
      </c>
      <c r="AC873" s="427">
        <v>1200</v>
      </c>
      <c r="AD873" s="402">
        <v>620</v>
      </c>
      <c r="AE873" s="402">
        <v>540</v>
      </c>
      <c r="AF873" s="402">
        <v>620</v>
      </c>
      <c r="AG873" s="402">
        <v>620</v>
      </c>
      <c r="AH873" s="402">
        <v>53</v>
      </c>
      <c r="AI873" s="400"/>
      <c r="AJ873" s="400"/>
      <c r="AK873" s="400"/>
      <c r="AL873" s="400"/>
      <c r="AM873" s="400"/>
      <c r="AN873" s="400"/>
      <c r="AO873" s="400"/>
      <c r="AP873" s="400"/>
    </row>
    <row r="874" spans="1:42" ht="15">
      <c r="A874" s="394" t="s">
        <v>821</v>
      </c>
      <c r="B874" s="401">
        <v>114.3</v>
      </c>
      <c r="C874" s="424">
        <v>6.88</v>
      </c>
      <c r="D874" s="394" t="s">
        <v>822</v>
      </c>
      <c r="E874" s="421">
        <v>43377</v>
      </c>
      <c r="F874" s="395" t="s">
        <v>847</v>
      </c>
      <c r="G874" s="396">
        <v>6777</v>
      </c>
      <c r="H874" s="397">
        <v>13124</v>
      </c>
      <c r="I874" s="397">
        <v>2742102</v>
      </c>
      <c r="J874" s="397" t="s">
        <v>571</v>
      </c>
      <c r="K874" s="397">
        <v>46</v>
      </c>
      <c r="L874" s="396">
        <v>7.59</v>
      </c>
      <c r="M874" s="396">
        <v>1</v>
      </c>
      <c r="N874" s="399">
        <v>101.5</v>
      </c>
      <c r="O874" s="400">
        <v>113</v>
      </c>
      <c r="P874" s="400"/>
      <c r="Q874" s="400"/>
      <c r="R874" s="400"/>
      <c r="S874" s="400"/>
      <c r="T874" s="400"/>
      <c r="U874" s="400"/>
      <c r="V874" s="400"/>
      <c r="W874" s="400"/>
      <c r="X874" s="426">
        <v>840</v>
      </c>
      <c r="Y874" s="427">
        <v>800</v>
      </c>
      <c r="Z874" s="427">
        <v>930</v>
      </c>
      <c r="AA874" s="427">
        <v>53</v>
      </c>
      <c r="AB874" s="427">
        <v>0.32</v>
      </c>
      <c r="AC874" s="427">
        <v>1200</v>
      </c>
      <c r="AD874" s="402">
        <v>620</v>
      </c>
      <c r="AE874" s="402">
        <v>540</v>
      </c>
      <c r="AF874" s="402">
        <v>620</v>
      </c>
      <c r="AG874" s="402">
        <v>620</v>
      </c>
      <c r="AH874" s="402">
        <v>53</v>
      </c>
      <c r="AI874" s="400"/>
      <c r="AJ874" s="400"/>
      <c r="AK874" s="400"/>
      <c r="AL874" s="400"/>
      <c r="AM874" s="400"/>
      <c r="AN874" s="400"/>
      <c r="AO874" s="400"/>
      <c r="AP874" s="400"/>
    </row>
    <row r="875" spans="1:42" ht="15">
      <c r="A875" s="394" t="s">
        <v>821</v>
      </c>
      <c r="B875" s="401">
        <v>114.3</v>
      </c>
      <c r="C875" s="424">
        <v>6.88</v>
      </c>
      <c r="D875" s="394" t="s">
        <v>822</v>
      </c>
      <c r="E875" s="421">
        <v>43377</v>
      </c>
      <c r="F875" s="395" t="s">
        <v>847</v>
      </c>
      <c r="G875" s="396">
        <v>6778</v>
      </c>
      <c r="H875" s="397">
        <v>13196</v>
      </c>
      <c r="I875" s="397">
        <v>2806605</v>
      </c>
      <c r="J875" s="397" t="s">
        <v>571</v>
      </c>
      <c r="K875" s="397">
        <v>47</v>
      </c>
      <c r="L875" s="398">
        <v>6</v>
      </c>
      <c r="M875" s="396">
        <v>1</v>
      </c>
      <c r="N875" s="399">
        <v>100</v>
      </c>
      <c r="O875" s="400">
        <v>112.6</v>
      </c>
      <c r="P875" s="400"/>
      <c r="Q875" s="400"/>
      <c r="R875" s="400"/>
      <c r="S875" s="400"/>
      <c r="T875" s="400"/>
      <c r="U875" s="400"/>
      <c r="V875" s="400"/>
      <c r="W875" s="400"/>
      <c r="X875" s="426">
        <v>840</v>
      </c>
      <c r="Y875" s="427">
        <v>800</v>
      </c>
      <c r="Z875" s="427">
        <v>930</v>
      </c>
      <c r="AA875" s="427">
        <v>53</v>
      </c>
      <c r="AB875" s="427">
        <v>0.32</v>
      </c>
      <c r="AC875" s="427">
        <v>1200</v>
      </c>
      <c r="AD875" s="402">
        <v>620</v>
      </c>
      <c r="AE875" s="402">
        <v>540</v>
      </c>
      <c r="AF875" s="402">
        <v>620</v>
      </c>
      <c r="AG875" s="402">
        <v>620</v>
      </c>
      <c r="AH875" s="402">
        <v>53</v>
      </c>
      <c r="AI875" s="400"/>
      <c r="AJ875" s="400"/>
      <c r="AK875" s="400"/>
      <c r="AL875" s="400"/>
      <c r="AM875" s="400"/>
      <c r="AN875" s="400"/>
      <c r="AO875" s="400"/>
      <c r="AP875" s="400"/>
    </row>
    <row r="876" spans="1:42" ht="15">
      <c r="A876" s="394" t="s">
        <v>821</v>
      </c>
      <c r="B876" s="401">
        <v>114.3</v>
      </c>
      <c r="C876" s="424">
        <v>6.88</v>
      </c>
      <c r="D876" s="394" t="s">
        <v>822</v>
      </c>
      <c r="E876" s="421">
        <v>43377</v>
      </c>
      <c r="F876" s="395" t="s">
        <v>847</v>
      </c>
      <c r="G876" s="396">
        <v>6779</v>
      </c>
      <c r="H876" s="397">
        <v>13196</v>
      </c>
      <c r="I876" s="397">
        <v>2806605</v>
      </c>
      <c r="J876" s="397" t="s">
        <v>571</v>
      </c>
      <c r="K876" s="397">
        <v>47</v>
      </c>
      <c r="L876" s="398">
        <v>6</v>
      </c>
      <c r="M876" s="396">
        <v>410</v>
      </c>
      <c r="N876" s="399">
        <v>97.8</v>
      </c>
      <c r="O876" s="400">
        <v>111.6</v>
      </c>
      <c r="P876" s="400"/>
      <c r="Q876" s="400"/>
      <c r="R876" s="400"/>
      <c r="S876" s="400"/>
      <c r="T876" s="400"/>
      <c r="U876" s="400"/>
      <c r="V876" s="400"/>
      <c r="W876" s="400"/>
      <c r="X876" s="426">
        <v>840</v>
      </c>
      <c r="Y876" s="427">
        <v>800</v>
      </c>
      <c r="Z876" s="427">
        <v>930</v>
      </c>
      <c r="AA876" s="427">
        <v>53</v>
      </c>
      <c r="AB876" s="427">
        <v>0.32</v>
      </c>
      <c r="AC876" s="427">
        <v>1200</v>
      </c>
      <c r="AD876" s="402">
        <v>620</v>
      </c>
      <c r="AE876" s="402">
        <v>540</v>
      </c>
      <c r="AF876" s="402">
        <v>620</v>
      </c>
      <c r="AG876" s="402">
        <v>620</v>
      </c>
      <c r="AH876" s="402">
        <v>53</v>
      </c>
      <c r="AI876" s="400"/>
      <c r="AJ876" s="400"/>
      <c r="AK876" s="400"/>
      <c r="AL876" s="400"/>
      <c r="AM876" s="400"/>
      <c r="AN876" s="400"/>
      <c r="AO876" s="400"/>
      <c r="AP876" s="400"/>
    </row>
    <row r="877" spans="1:42" ht="15">
      <c r="A877" s="394" t="s">
        <v>821</v>
      </c>
      <c r="B877" s="401">
        <v>114.3</v>
      </c>
      <c r="C877" s="424">
        <v>6.88</v>
      </c>
      <c r="D877" s="394" t="s">
        <v>822</v>
      </c>
      <c r="E877" s="421">
        <v>43377</v>
      </c>
      <c r="F877" s="395" t="s">
        <v>847</v>
      </c>
      <c r="G877" s="396">
        <v>6780</v>
      </c>
      <c r="H877" s="397">
        <v>13197</v>
      </c>
      <c r="I877" s="397">
        <v>2806605</v>
      </c>
      <c r="J877" s="397" t="s">
        <v>571</v>
      </c>
      <c r="K877" s="397">
        <v>46</v>
      </c>
      <c r="L877" s="396">
        <v>6.15</v>
      </c>
      <c r="M877" s="396">
        <v>20</v>
      </c>
      <c r="N877" s="399">
        <v>98.1</v>
      </c>
      <c r="O877" s="400">
        <v>112.2</v>
      </c>
      <c r="P877" s="400"/>
      <c r="Q877" s="400"/>
      <c r="R877" s="400"/>
      <c r="S877" s="400"/>
      <c r="T877" s="400"/>
      <c r="U877" s="400"/>
      <c r="V877" s="400"/>
      <c r="W877" s="400"/>
      <c r="X877" s="426">
        <v>840</v>
      </c>
      <c r="Y877" s="427">
        <v>800</v>
      </c>
      <c r="Z877" s="427">
        <v>930</v>
      </c>
      <c r="AA877" s="427">
        <v>53</v>
      </c>
      <c r="AB877" s="427">
        <v>0.32</v>
      </c>
      <c r="AC877" s="427">
        <v>1200</v>
      </c>
      <c r="AD877" s="402">
        <v>620</v>
      </c>
      <c r="AE877" s="402">
        <v>540</v>
      </c>
      <c r="AF877" s="402">
        <v>620</v>
      </c>
      <c r="AG877" s="402">
        <v>620</v>
      </c>
      <c r="AH877" s="402">
        <v>53</v>
      </c>
      <c r="AI877" s="400"/>
      <c r="AJ877" s="400"/>
      <c r="AK877" s="400"/>
      <c r="AL877" s="400"/>
      <c r="AM877" s="400"/>
      <c r="AN877" s="400"/>
      <c r="AO877" s="400"/>
      <c r="AP877" s="400"/>
    </row>
    <row r="878" spans="1:42" ht="15">
      <c r="A878" s="394" t="s">
        <v>821</v>
      </c>
      <c r="B878" s="401">
        <v>114.3</v>
      </c>
      <c r="C878" s="424">
        <v>6.88</v>
      </c>
      <c r="D878" s="394" t="s">
        <v>822</v>
      </c>
      <c r="E878" s="421">
        <v>43377</v>
      </c>
      <c r="F878" s="395" t="s">
        <v>847</v>
      </c>
      <c r="G878" s="396">
        <v>6781</v>
      </c>
      <c r="H878" s="397">
        <v>13197</v>
      </c>
      <c r="I878" s="397">
        <v>2806605</v>
      </c>
      <c r="J878" s="397" t="s">
        <v>571</v>
      </c>
      <c r="K878" s="397">
        <v>46</v>
      </c>
      <c r="L878" s="396">
        <v>6.15</v>
      </c>
      <c r="M878" s="396">
        <v>401</v>
      </c>
      <c r="N878" s="399">
        <v>99.1</v>
      </c>
      <c r="O878" s="400">
        <v>112.9</v>
      </c>
      <c r="P878" s="400"/>
      <c r="Q878" s="400"/>
      <c r="R878" s="400"/>
      <c r="S878" s="400"/>
      <c r="T878" s="400"/>
      <c r="U878" s="400"/>
      <c r="V878" s="400"/>
      <c r="W878" s="400"/>
      <c r="X878" s="426">
        <v>840</v>
      </c>
      <c r="Y878" s="427">
        <v>800</v>
      </c>
      <c r="Z878" s="427">
        <v>930</v>
      </c>
      <c r="AA878" s="427">
        <v>53</v>
      </c>
      <c r="AB878" s="427">
        <v>0.32</v>
      </c>
      <c r="AC878" s="427">
        <v>1200</v>
      </c>
      <c r="AD878" s="402">
        <v>620</v>
      </c>
      <c r="AE878" s="402">
        <v>540</v>
      </c>
      <c r="AF878" s="402">
        <v>620</v>
      </c>
      <c r="AG878" s="402">
        <v>620</v>
      </c>
      <c r="AH878" s="402">
        <v>53</v>
      </c>
      <c r="AI878" s="400"/>
      <c r="AJ878" s="400"/>
      <c r="AK878" s="400"/>
      <c r="AL878" s="400"/>
      <c r="AM878" s="400"/>
      <c r="AN878" s="400"/>
      <c r="AO878" s="400"/>
      <c r="AP878" s="400"/>
    </row>
    <row r="879" spans="1:42" ht="15">
      <c r="A879" s="394" t="s">
        <v>821</v>
      </c>
      <c r="B879" s="401">
        <v>114.3</v>
      </c>
      <c r="C879" s="424">
        <v>6.88</v>
      </c>
      <c r="D879" s="394" t="s">
        <v>822</v>
      </c>
      <c r="E879" s="421">
        <v>43377</v>
      </c>
      <c r="F879" s="395" t="s">
        <v>847</v>
      </c>
      <c r="G879" s="396">
        <v>6782</v>
      </c>
      <c r="H879" s="397">
        <v>13199</v>
      </c>
      <c r="I879" s="397">
        <v>2806605</v>
      </c>
      <c r="J879" s="397" t="s">
        <v>571</v>
      </c>
      <c r="K879" s="397">
        <v>46</v>
      </c>
      <c r="L879" s="396">
        <v>6.56</v>
      </c>
      <c r="M879" s="396">
        <v>1</v>
      </c>
      <c r="N879" s="399">
        <v>102.7</v>
      </c>
      <c r="O879" s="400">
        <v>114.7</v>
      </c>
      <c r="P879" s="400"/>
      <c r="Q879" s="400"/>
      <c r="R879" s="400"/>
      <c r="S879" s="400"/>
      <c r="T879" s="400"/>
      <c r="U879" s="400"/>
      <c r="V879" s="400"/>
      <c r="W879" s="400"/>
      <c r="X879" s="426">
        <v>840</v>
      </c>
      <c r="Y879" s="427">
        <v>800</v>
      </c>
      <c r="Z879" s="427">
        <v>930</v>
      </c>
      <c r="AA879" s="427">
        <v>53</v>
      </c>
      <c r="AB879" s="427">
        <v>0.32</v>
      </c>
      <c r="AC879" s="427">
        <v>1200</v>
      </c>
      <c r="AD879" s="402">
        <v>620</v>
      </c>
      <c r="AE879" s="402">
        <v>540</v>
      </c>
      <c r="AF879" s="402">
        <v>620</v>
      </c>
      <c r="AG879" s="402">
        <v>620</v>
      </c>
      <c r="AH879" s="402">
        <v>53</v>
      </c>
      <c r="AI879" s="400"/>
      <c r="AJ879" s="400"/>
      <c r="AK879" s="400"/>
      <c r="AL879" s="400"/>
      <c r="AM879" s="400"/>
      <c r="AN879" s="400"/>
      <c r="AO879" s="400"/>
      <c r="AP879" s="400"/>
    </row>
    <row r="880" spans="1:42" ht="15">
      <c r="A880" s="394" t="s">
        <v>821</v>
      </c>
      <c r="B880" s="401">
        <v>114.3</v>
      </c>
      <c r="C880" s="424">
        <v>6.88</v>
      </c>
      <c r="D880" s="394" t="s">
        <v>822</v>
      </c>
      <c r="E880" s="421">
        <v>43377</v>
      </c>
      <c r="F880" s="395" t="s">
        <v>847</v>
      </c>
      <c r="G880" s="396">
        <v>6783</v>
      </c>
      <c r="H880" s="397">
        <v>13198</v>
      </c>
      <c r="I880" s="397">
        <v>2806605</v>
      </c>
      <c r="J880" s="397" t="s">
        <v>571</v>
      </c>
      <c r="K880" s="397">
        <v>44</v>
      </c>
      <c r="L880" s="396">
        <v>6.47</v>
      </c>
      <c r="M880" s="396">
        <v>9</v>
      </c>
      <c r="N880" s="399">
        <v>102</v>
      </c>
      <c r="O880" s="400">
        <v>114.8</v>
      </c>
      <c r="P880" s="400"/>
      <c r="Q880" s="400"/>
      <c r="R880" s="400"/>
      <c r="S880" s="400"/>
      <c r="T880" s="400"/>
      <c r="U880" s="400"/>
      <c r="V880" s="400"/>
      <c r="W880" s="400"/>
      <c r="X880" s="426">
        <v>840</v>
      </c>
      <c r="Y880" s="427">
        <v>800</v>
      </c>
      <c r="Z880" s="427">
        <v>930</v>
      </c>
      <c r="AA880" s="427">
        <v>53</v>
      </c>
      <c r="AB880" s="427">
        <v>0.32</v>
      </c>
      <c r="AC880" s="427">
        <v>1200</v>
      </c>
      <c r="AD880" s="402">
        <v>620</v>
      </c>
      <c r="AE880" s="402">
        <v>540</v>
      </c>
      <c r="AF880" s="402">
        <v>620</v>
      </c>
      <c r="AG880" s="402">
        <v>620</v>
      </c>
      <c r="AH880" s="402">
        <v>53</v>
      </c>
      <c r="AI880" s="400"/>
      <c r="AJ880" s="400"/>
      <c r="AK880" s="400"/>
      <c r="AL880" s="400"/>
      <c r="AM880" s="400"/>
      <c r="AN880" s="400"/>
      <c r="AO880" s="400"/>
      <c r="AP880" s="400"/>
    </row>
    <row r="881" spans="1:42" ht="15">
      <c r="A881" s="394" t="s">
        <v>821</v>
      </c>
      <c r="B881" s="401">
        <v>114.3</v>
      </c>
      <c r="C881" s="424">
        <v>6.88</v>
      </c>
      <c r="D881" s="394" t="s">
        <v>822</v>
      </c>
      <c r="E881" s="421">
        <v>43377</v>
      </c>
      <c r="F881" s="395" t="s">
        <v>847</v>
      </c>
      <c r="G881" s="396">
        <v>6784</v>
      </c>
      <c r="H881" s="397">
        <v>13123</v>
      </c>
      <c r="I881" s="397">
        <v>2742102</v>
      </c>
      <c r="J881" s="397" t="s">
        <v>571</v>
      </c>
      <c r="K881" s="397">
        <v>46</v>
      </c>
      <c r="L881" s="396">
        <v>7.24</v>
      </c>
      <c r="M881" s="396">
        <v>551</v>
      </c>
      <c r="N881" s="399">
        <v>100.9</v>
      </c>
      <c r="O881" s="400">
        <v>112.9</v>
      </c>
      <c r="P881" s="400"/>
      <c r="Q881" s="400"/>
      <c r="R881" s="400"/>
      <c r="S881" s="400"/>
      <c r="T881" s="400"/>
      <c r="U881" s="400"/>
      <c r="V881" s="400"/>
      <c r="W881" s="400"/>
      <c r="X881" s="426">
        <v>840</v>
      </c>
      <c r="Y881" s="427">
        <v>800</v>
      </c>
      <c r="Z881" s="427">
        <v>930</v>
      </c>
      <c r="AA881" s="427">
        <v>53</v>
      </c>
      <c r="AB881" s="427">
        <v>0.32</v>
      </c>
      <c r="AC881" s="427">
        <v>1200</v>
      </c>
      <c r="AD881" s="402">
        <v>620</v>
      </c>
      <c r="AE881" s="402">
        <v>540</v>
      </c>
      <c r="AF881" s="402">
        <v>620</v>
      </c>
      <c r="AG881" s="402">
        <v>620</v>
      </c>
      <c r="AH881" s="402">
        <v>53</v>
      </c>
      <c r="AI881" s="400"/>
      <c r="AJ881" s="400"/>
      <c r="AK881" s="400"/>
      <c r="AL881" s="400"/>
      <c r="AM881" s="400"/>
      <c r="AN881" s="400"/>
      <c r="AO881" s="400"/>
      <c r="AP881" s="400"/>
    </row>
    <row r="882" spans="1:42" ht="15">
      <c r="A882" s="394" t="s">
        <v>821</v>
      </c>
      <c r="B882" s="401">
        <v>114.3</v>
      </c>
      <c r="C882" s="424">
        <v>6.88</v>
      </c>
      <c r="D882" s="394" t="s">
        <v>822</v>
      </c>
      <c r="E882" s="421">
        <v>43378</v>
      </c>
      <c r="F882" s="395" t="s">
        <v>283</v>
      </c>
      <c r="G882" s="396">
        <v>6785</v>
      </c>
      <c r="H882" s="397">
        <v>53320</v>
      </c>
      <c r="I882" s="397">
        <v>2814505</v>
      </c>
      <c r="J882" s="397">
        <v>350</v>
      </c>
      <c r="K882" s="397">
        <v>53</v>
      </c>
      <c r="L882" s="396">
        <v>4.46</v>
      </c>
      <c r="M882" s="396">
        <v>1</v>
      </c>
      <c r="N882" s="399">
        <v>106.7</v>
      </c>
      <c r="O882" s="400">
        <v>119.5</v>
      </c>
      <c r="P882" s="400"/>
      <c r="Q882" s="400"/>
      <c r="R882" s="400"/>
      <c r="S882" s="400"/>
      <c r="T882" s="400"/>
      <c r="U882" s="400"/>
      <c r="V882" s="400"/>
      <c r="W882" s="400"/>
      <c r="X882" s="426">
        <v>850</v>
      </c>
      <c r="Y882" s="427">
        <v>800</v>
      </c>
      <c r="Z882" s="427">
        <v>930</v>
      </c>
      <c r="AA882" s="427">
        <v>53</v>
      </c>
      <c r="AB882" s="427">
        <v>0.32</v>
      </c>
      <c r="AC882" s="427">
        <v>1200</v>
      </c>
      <c r="AD882" s="402">
        <v>620</v>
      </c>
      <c r="AE882" s="402">
        <v>540</v>
      </c>
      <c r="AF882" s="402">
        <v>620</v>
      </c>
      <c r="AG882" s="402">
        <v>620</v>
      </c>
      <c r="AH882" s="402">
        <v>53</v>
      </c>
      <c r="AI882" s="400"/>
      <c r="AJ882" s="400"/>
      <c r="AK882" s="400"/>
      <c r="AL882" s="400"/>
      <c r="AM882" s="400"/>
      <c r="AN882" s="400"/>
      <c r="AO882" s="400"/>
      <c r="AP882" s="400"/>
    </row>
    <row r="883" spans="1:42" ht="15">
      <c r="A883" s="394" t="s">
        <v>821</v>
      </c>
      <c r="B883" s="401">
        <v>114.3</v>
      </c>
      <c r="C883" s="424">
        <v>6.88</v>
      </c>
      <c r="D883" s="394" t="s">
        <v>822</v>
      </c>
      <c r="E883" s="421">
        <v>43388</v>
      </c>
      <c r="F883" s="395" t="s">
        <v>283</v>
      </c>
      <c r="G883" s="396">
        <v>6864</v>
      </c>
      <c r="H883" s="397">
        <v>53335</v>
      </c>
      <c r="I883" s="397">
        <v>2816101</v>
      </c>
      <c r="J883" s="397">
        <v>350</v>
      </c>
      <c r="K883" s="397">
        <v>49</v>
      </c>
      <c r="L883" s="396">
        <v>4.84</v>
      </c>
      <c r="M883" s="396">
        <v>22</v>
      </c>
      <c r="N883" s="399">
        <v>106.7</v>
      </c>
      <c r="O883" s="400">
        <v>118.7</v>
      </c>
      <c r="P883" s="400"/>
      <c r="Q883" s="400"/>
      <c r="R883" s="400"/>
      <c r="S883" s="400"/>
      <c r="T883" s="400"/>
      <c r="U883" s="400"/>
      <c r="V883" s="400"/>
      <c r="W883" s="400"/>
      <c r="X883" s="426">
        <v>850</v>
      </c>
      <c r="Y883" s="427">
        <v>800</v>
      </c>
      <c r="Z883" s="427">
        <v>920</v>
      </c>
      <c r="AA883" s="427">
        <v>53</v>
      </c>
      <c r="AB883" s="427">
        <v>0.32</v>
      </c>
      <c r="AC883" s="427">
        <v>1250</v>
      </c>
      <c r="AD883" s="402">
        <v>625</v>
      </c>
      <c r="AE883" s="402">
        <v>540</v>
      </c>
      <c r="AF883" s="402">
        <v>625</v>
      </c>
      <c r="AG883" s="402">
        <v>625</v>
      </c>
      <c r="AH883" s="402">
        <v>53</v>
      </c>
      <c r="AI883" s="400"/>
      <c r="AJ883" s="400"/>
      <c r="AK883" s="400"/>
      <c r="AL883" s="400"/>
      <c r="AM883" s="400"/>
      <c r="AN883" s="400"/>
      <c r="AO883" s="400"/>
      <c r="AP883" s="400"/>
    </row>
    <row r="884" spans="1:42" ht="15">
      <c r="A884" s="394" t="s">
        <v>821</v>
      </c>
      <c r="B884" s="401">
        <v>114.3</v>
      </c>
      <c r="C884" s="424">
        <v>6.88</v>
      </c>
      <c r="D884" s="394" t="s">
        <v>822</v>
      </c>
      <c r="E884" s="421">
        <v>43388</v>
      </c>
      <c r="F884" s="395" t="s">
        <v>283</v>
      </c>
      <c r="G884" s="396">
        <v>6865</v>
      </c>
      <c r="H884" s="397">
        <v>53335</v>
      </c>
      <c r="I884" s="397">
        <v>2816101</v>
      </c>
      <c r="J884" s="397">
        <v>350</v>
      </c>
      <c r="K884" s="397">
        <v>49</v>
      </c>
      <c r="L884" s="396">
        <v>4.84</v>
      </c>
      <c r="M884" s="396">
        <v>401</v>
      </c>
      <c r="N884" s="399">
        <v>107.5</v>
      </c>
      <c r="O884" s="400">
        <v>118.3</v>
      </c>
      <c r="P884" s="400"/>
      <c r="Q884" s="400"/>
      <c r="R884" s="400"/>
      <c r="S884" s="400"/>
      <c r="T884" s="400"/>
      <c r="U884" s="400"/>
      <c r="V884" s="400"/>
      <c r="W884" s="400"/>
      <c r="X884" s="426">
        <v>850</v>
      </c>
      <c r="Y884" s="427">
        <v>800</v>
      </c>
      <c r="Z884" s="427">
        <v>920</v>
      </c>
      <c r="AA884" s="427">
        <v>53</v>
      </c>
      <c r="AB884" s="427">
        <v>0.32</v>
      </c>
      <c r="AC884" s="427">
        <v>1250</v>
      </c>
      <c r="AD884" s="402">
        <v>625</v>
      </c>
      <c r="AE884" s="402">
        <v>540</v>
      </c>
      <c r="AF884" s="402">
        <v>625</v>
      </c>
      <c r="AG884" s="402">
        <v>625</v>
      </c>
      <c r="AH884" s="402">
        <v>53</v>
      </c>
      <c r="AI884" s="400"/>
      <c r="AJ884" s="400"/>
      <c r="AK884" s="400"/>
      <c r="AL884" s="400"/>
      <c r="AM884" s="400"/>
      <c r="AN884" s="400"/>
      <c r="AO884" s="400"/>
      <c r="AP884" s="400"/>
    </row>
    <row r="885" spans="1:42" ht="15">
      <c r="A885" s="394" t="s">
        <v>821</v>
      </c>
      <c r="B885" s="401">
        <v>114.3</v>
      </c>
      <c r="C885" s="424">
        <v>6.88</v>
      </c>
      <c r="D885" s="394" t="s">
        <v>822</v>
      </c>
      <c r="E885" s="421">
        <v>43389</v>
      </c>
      <c r="F885" s="395" t="s">
        <v>283</v>
      </c>
      <c r="G885" s="396">
        <v>6866</v>
      </c>
      <c r="H885" s="397">
        <v>53334</v>
      </c>
      <c r="I885" s="397">
        <v>2816101</v>
      </c>
      <c r="J885" s="397">
        <v>350</v>
      </c>
      <c r="K885" s="397">
        <v>50</v>
      </c>
      <c r="L885" s="396">
        <v>4.1399999999999997</v>
      </c>
      <c r="M885" s="396">
        <v>1</v>
      </c>
      <c r="N885" s="399">
        <v>100</v>
      </c>
      <c r="O885" s="400">
        <v>111.9</v>
      </c>
      <c r="P885" s="400"/>
      <c r="Q885" s="400"/>
      <c r="R885" s="400"/>
      <c r="S885" s="400"/>
      <c r="T885" s="400"/>
      <c r="U885" s="400"/>
      <c r="V885" s="400"/>
      <c r="W885" s="400"/>
      <c r="X885" s="426">
        <v>850</v>
      </c>
      <c r="Y885" s="427">
        <v>800</v>
      </c>
      <c r="Z885" s="427">
        <v>920</v>
      </c>
      <c r="AA885" s="427">
        <v>53</v>
      </c>
      <c r="AB885" s="427">
        <v>0.32</v>
      </c>
      <c r="AC885" s="427">
        <v>1250</v>
      </c>
      <c r="AD885" s="402">
        <v>635</v>
      </c>
      <c r="AE885" s="402">
        <v>540</v>
      </c>
      <c r="AF885" s="402">
        <v>635</v>
      </c>
      <c r="AG885" s="402">
        <v>635</v>
      </c>
      <c r="AH885" s="402">
        <v>53</v>
      </c>
      <c r="AI885" s="400"/>
      <c r="AJ885" s="400"/>
      <c r="AK885" s="400"/>
      <c r="AL885" s="400"/>
      <c r="AM885" s="400"/>
      <c r="AN885" s="400"/>
      <c r="AO885" s="400"/>
      <c r="AP885" s="400"/>
    </row>
    <row r="886" spans="1:42" ht="15">
      <c r="A886" s="394" t="s">
        <v>821</v>
      </c>
      <c r="B886" s="401">
        <v>114.3</v>
      </c>
      <c r="C886" s="424">
        <v>6.88</v>
      </c>
      <c r="D886" s="394" t="s">
        <v>822</v>
      </c>
      <c r="E886" s="421">
        <v>43389</v>
      </c>
      <c r="F886" s="395" t="s">
        <v>283</v>
      </c>
      <c r="G886" s="396">
        <v>6867</v>
      </c>
      <c r="H886" s="397">
        <v>53322</v>
      </c>
      <c r="I886" s="397">
        <v>2816101</v>
      </c>
      <c r="J886" s="397">
        <v>350</v>
      </c>
      <c r="K886" s="397">
        <v>51</v>
      </c>
      <c r="L886" s="396">
        <v>4.03</v>
      </c>
      <c r="M886" s="396">
        <v>1</v>
      </c>
      <c r="N886" s="399">
        <v>103.7</v>
      </c>
      <c r="O886" s="400">
        <v>114.7</v>
      </c>
      <c r="P886" s="400"/>
      <c r="Q886" s="400"/>
      <c r="R886" s="400"/>
      <c r="S886" s="400"/>
      <c r="T886" s="400"/>
      <c r="U886" s="400"/>
      <c r="V886" s="400"/>
      <c r="W886" s="400"/>
      <c r="X886" s="426">
        <v>850</v>
      </c>
      <c r="Y886" s="427">
        <v>800</v>
      </c>
      <c r="Z886" s="427">
        <v>920</v>
      </c>
      <c r="AA886" s="427">
        <v>53</v>
      </c>
      <c r="AB886" s="427">
        <v>0.32</v>
      </c>
      <c r="AC886" s="427">
        <v>1250</v>
      </c>
      <c r="AD886" s="402">
        <v>640</v>
      </c>
      <c r="AE886" s="402">
        <v>540</v>
      </c>
      <c r="AF886" s="402">
        <v>640</v>
      </c>
      <c r="AG886" s="402">
        <v>640</v>
      </c>
      <c r="AH886" s="402">
        <v>53</v>
      </c>
      <c r="AI886" s="400"/>
      <c r="AJ886" s="400"/>
      <c r="AK886" s="400"/>
      <c r="AL886" s="400"/>
      <c r="AM886" s="400"/>
      <c r="AN886" s="400"/>
      <c r="AO886" s="400"/>
      <c r="AP886" s="400"/>
    </row>
    <row r="887" spans="1:42" ht="15">
      <c r="A887" s="394" t="s">
        <v>821</v>
      </c>
      <c r="B887" s="401">
        <v>114.3</v>
      </c>
      <c r="C887" s="424">
        <v>6.88</v>
      </c>
      <c r="D887" s="394" t="s">
        <v>822</v>
      </c>
      <c r="E887" s="421">
        <v>43389</v>
      </c>
      <c r="F887" s="395" t="s">
        <v>283</v>
      </c>
      <c r="G887" s="396">
        <v>6868</v>
      </c>
      <c r="H887" s="397">
        <v>53322</v>
      </c>
      <c r="I887" s="397">
        <v>2816101</v>
      </c>
      <c r="J887" s="397">
        <v>350</v>
      </c>
      <c r="K887" s="397">
        <v>51</v>
      </c>
      <c r="L887" s="396">
        <v>4.03</v>
      </c>
      <c r="M887" s="396">
        <v>401</v>
      </c>
      <c r="N887" s="399">
        <v>105.5</v>
      </c>
      <c r="O887" s="400">
        <v>116.9</v>
      </c>
      <c r="P887" s="400"/>
      <c r="Q887" s="400"/>
      <c r="R887" s="400"/>
      <c r="S887" s="400"/>
      <c r="T887" s="400"/>
      <c r="U887" s="400"/>
      <c r="V887" s="400"/>
      <c r="W887" s="400"/>
      <c r="X887" s="426">
        <v>850</v>
      </c>
      <c r="Y887" s="427">
        <v>800</v>
      </c>
      <c r="Z887" s="427">
        <v>920</v>
      </c>
      <c r="AA887" s="427">
        <v>53</v>
      </c>
      <c r="AB887" s="427">
        <v>0.32</v>
      </c>
      <c r="AC887" s="427">
        <v>1250</v>
      </c>
      <c r="AD887" s="402">
        <v>640</v>
      </c>
      <c r="AE887" s="402">
        <v>540</v>
      </c>
      <c r="AF887" s="402">
        <v>640</v>
      </c>
      <c r="AG887" s="402">
        <v>640</v>
      </c>
      <c r="AH887" s="402">
        <v>53</v>
      </c>
      <c r="AI887" s="400"/>
      <c r="AJ887" s="400"/>
      <c r="AK887" s="400"/>
      <c r="AL887" s="400"/>
      <c r="AM887" s="400"/>
      <c r="AN887" s="400"/>
      <c r="AO887" s="400"/>
      <c r="AP887" s="400"/>
    </row>
    <row r="888" spans="1:42" ht="15">
      <c r="A888" s="394" t="s">
        <v>821</v>
      </c>
      <c r="B888" s="401">
        <v>114.3</v>
      </c>
      <c r="C888" s="424">
        <v>6.88</v>
      </c>
      <c r="D888" s="394" t="s">
        <v>822</v>
      </c>
      <c r="E888" s="421">
        <v>43389</v>
      </c>
      <c r="F888" s="395" t="s">
        <v>283</v>
      </c>
      <c r="G888" s="396">
        <v>6869</v>
      </c>
      <c r="H888" s="397">
        <v>53318</v>
      </c>
      <c r="I888" s="397">
        <v>2729602</v>
      </c>
      <c r="J888" s="397">
        <v>350</v>
      </c>
      <c r="K888" s="397">
        <v>50</v>
      </c>
      <c r="L888" s="396">
        <v>4.1399999999999997</v>
      </c>
      <c r="M888" s="396">
        <v>1</v>
      </c>
      <c r="N888" s="399">
        <v>102.1</v>
      </c>
      <c r="O888" s="400">
        <v>113</v>
      </c>
      <c r="P888" s="400"/>
      <c r="Q888" s="400"/>
      <c r="R888" s="400"/>
      <c r="S888" s="400"/>
      <c r="T888" s="400"/>
      <c r="U888" s="400"/>
      <c r="V888" s="400"/>
      <c r="W888" s="400"/>
      <c r="X888" s="426">
        <v>850</v>
      </c>
      <c r="Y888" s="427">
        <v>800</v>
      </c>
      <c r="Z888" s="427">
        <v>920</v>
      </c>
      <c r="AA888" s="427">
        <v>53</v>
      </c>
      <c r="AB888" s="427">
        <v>0.32</v>
      </c>
      <c r="AC888" s="427">
        <v>1250</v>
      </c>
      <c r="AD888" s="402">
        <v>640</v>
      </c>
      <c r="AE888" s="402">
        <v>540</v>
      </c>
      <c r="AF888" s="402">
        <v>640</v>
      </c>
      <c r="AG888" s="402">
        <v>640</v>
      </c>
      <c r="AH888" s="402">
        <v>53</v>
      </c>
      <c r="AI888" s="400"/>
      <c r="AJ888" s="400"/>
      <c r="AK888" s="400"/>
      <c r="AL888" s="400"/>
      <c r="AM888" s="400"/>
      <c r="AN888" s="400"/>
      <c r="AO888" s="400"/>
      <c r="AP888" s="400"/>
    </row>
    <row r="889" spans="1:42" ht="15.75">
      <c r="A889" s="394" t="s">
        <v>821</v>
      </c>
      <c r="B889" s="401">
        <v>114.3</v>
      </c>
      <c r="C889" s="424">
        <v>6.88</v>
      </c>
      <c r="D889" s="394" t="s">
        <v>822</v>
      </c>
      <c r="E889" s="421">
        <v>43389</v>
      </c>
      <c r="F889" s="395" t="s">
        <v>283</v>
      </c>
      <c r="G889" s="396">
        <v>6869</v>
      </c>
      <c r="H889" s="397">
        <v>53318</v>
      </c>
      <c r="I889" s="397">
        <v>2729602</v>
      </c>
      <c r="J889" s="397">
        <v>350</v>
      </c>
      <c r="K889" s="397">
        <v>50</v>
      </c>
      <c r="L889" s="396">
        <v>4.1399999999999997</v>
      </c>
      <c r="M889" s="396" t="s">
        <v>567</v>
      </c>
      <c r="N889" s="399">
        <v>97.2</v>
      </c>
      <c r="O889" s="400">
        <v>109.3</v>
      </c>
      <c r="P889" s="400"/>
      <c r="Q889" s="400"/>
      <c r="R889" s="400"/>
      <c r="S889" s="400"/>
      <c r="T889" s="400"/>
      <c r="U889" s="400"/>
      <c r="V889" s="400"/>
      <c r="W889" s="400"/>
      <c r="X889" s="426">
        <v>850</v>
      </c>
      <c r="Y889" s="427">
        <v>800</v>
      </c>
      <c r="Z889" s="427">
        <v>920</v>
      </c>
      <c r="AA889" s="427">
        <v>53</v>
      </c>
      <c r="AB889" s="427">
        <v>0.32</v>
      </c>
      <c r="AC889" s="427">
        <v>1250</v>
      </c>
      <c r="AD889" s="402">
        <v>640</v>
      </c>
      <c r="AE889" s="402">
        <v>540</v>
      </c>
      <c r="AF889" s="402">
        <v>640</v>
      </c>
      <c r="AG889" s="402">
        <v>640</v>
      </c>
      <c r="AH889" s="402">
        <v>53</v>
      </c>
      <c r="AI889" s="400"/>
      <c r="AJ889" s="400"/>
      <c r="AK889" s="400"/>
      <c r="AL889" s="400"/>
      <c r="AM889" s="400"/>
      <c r="AN889" s="400"/>
      <c r="AO889" s="400"/>
      <c r="AP889" s="400"/>
    </row>
    <row r="890" spans="1:42" ht="15">
      <c r="A890" s="394" t="s">
        <v>821</v>
      </c>
      <c r="B890" s="401">
        <v>114.3</v>
      </c>
      <c r="C890" s="424">
        <v>6.88</v>
      </c>
      <c r="D890" s="394" t="s">
        <v>822</v>
      </c>
      <c r="E890" s="421">
        <v>43389</v>
      </c>
      <c r="F890" s="395" t="s">
        <v>283</v>
      </c>
      <c r="G890" s="396">
        <v>6870</v>
      </c>
      <c r="H890" s="397">
        <v>53319</v>
      </c>
      <c r="I890" s="397">
        <v>2729602</v>
      </c>
      <c r="J890" s="397">
        <v>350</v>
      </c>
      <c r="K890" s="397">
        <v>49</v>
      </c>
      <c r="L890" s="396">
        <v>3.61</v>
      </c>
      <c r="M890" s="396">
        <v>431</v>
      </c>
      <c r="N890" s="399">
        <v>97.5</v>
      </c>
      <c r="O890" s="400">
        <v>109.8</v>
      </c>
      <c r="P890" s="400"/>
      <c r="Q890" s="400"/>
      <c r="R890" s="400"/>
      <c r="S890" s="400"/>
      <c r="T890" s="400"/>
      <c r="U890" s="400"/>
      <c r="V890" s="400"/>
      <c r="W890" s="400"/>
      <c r="X890" s="426">
        <v>850</v>
      </c>
      <c r="Y890" s="427">
        <v>800</v>
      </c>
      <c r="Z890" s="427">
        <v>920</v>
      </c>
      <c r="AA890" s="427">
        <v>53</v>
      </c>
      <c r="AB890" s="427">
        <v>0.32</v>
      </c>
      <c r="AC890" s="427">
        <v>1250</v>
      </c>
      <c r="AD890" s="402">
        <v>640</v>
      </c>
      <c r="AE890" s="402">
        <v>540</v>
      </c>
      <c r="AF890" s="402">
        <v>640</v>
      </c>
      <c r="AG890" s="402">
        <v>640</v>
      </c>
      <c r="AH890" s="402">
        <v>53</v>
      </c>
      <c r="AI890" s="400"/>
      <c r="AJ890" s="400"/>
      <c r="AK890" s="400"/>
      <c r="AL890" s="400"/>
      <c r="AM890" s="400"/>
      <c r="AN890" s="400"/>
      <c r="AO890" s="400"/>
      <c r="AP890" s="400"/>
    </row>
    <row r="891" spans="1:42" ht="15">
      <c r="A891" s="394" t="s">
        <v>821</v>
      </c>
      <c r="B891" s="401">
        <v>114.3</v>
      </c>
      <c r="C891" s="424">
        <v>6.88</v>
      </c>
      <c r="D891" s="394" t="s">
        <v>822</v>
      </c>
      <c r="E891" s="421">
        <v>43389</v>
      </c>
      <c r="F891" s="395" t="s">
        <v>283</v>
      </c>
      <c r="G891" s="396">
        <v>6871</v>
      </c>
      <c r="H891" s="397">
        <v>53333</v>
      </c>
      <c r="I891" s="397">
        <v>2729602</v>
      </c>
      <c r="J891" s="397">
        <v>350</v>
      </c>
      <c r="K891" s="397">
        <v>52</v>
      </c>
      <c r="L891" s="396">
        <v>3.58</v>
      </c>
      <c r="M891" s="396">
        <v>2</v>
      </c>
      <c r="N891" s="399">
        <v>103.5</v>
      </c>
      <c r="O891" s="400">
        <v>115</v>
      </c>
      <c r="P891" s="400"/>
      <c r="Q891" s="400"/>
      <c r="R891" s="400"/>
      <c r="S891" s="400"/>
      <c r="T891" s="400"/>
      <c r="U891" s="400"/>
      <c r="V891" s="400"/>
      <c r="W891" s="400"/>
      <c r="X891" s="426">
        <v>850</v>
      </c>
      <c r="Y891" s="427">
        <v>800</v>
      </c>
      <c r="Z891" s="427">
        <v>920</v>
      </c>
      <c r="AA891" s="427">
        <v>53</v>
      </c>
      <c r="AB891" s="427">
        <v>0.32</v>
      </c>
      <c r="AC891" s="427">
        <v>1250</v>
      </c>
      <c r="AD891" s="402">
        <v>640</v>
      </c>
      <c r="AE891" s="402">
        <v>540</v>
      </c>
      <c r="AF891" s="402">
        <v>640</v>
      </c>
      <c r="AG891" s="402">
        <v>640</v>
      </c>
      <c r="AH891" s="402">
        <v>53</v>
      </c>
      <c r="AI891" s="400"/>
      <c r="AJ891" s="400"/>
      <c r="AK891" s="400"/>
      <c r="AL891" s="400"/>
      <c r="AM891" s="400"/>
      <c r="AN891" s="400"/>
      <c r="AO891" s="400"/>
      <c r="AP891" s="400"/>
    </row>
    <row r="892" spans="1:42" ht="15">
      <c r="A892" s="394" t="s">
        <v>821</v>
      </c>
      <c r="B892" s="401">
        <v>114.3</v>
      </c>
      <c r="C892" s="424">
        <v>6.88</v>
      </c>
      <c r="D892" s="394" t="s">
        <v>822</v>
      </c>
      <c r="E892" s="421">
        <v>43389</v>
      </c>
      <c r="F892" s="395" t="s">
        <v>283</v>
      </c>
      <c r="G892" s="396">
        <v>6872</v>
      </c>
      <c r="H892" s="397">
        <v>53320</v>
      </c>
      <c r="I892" s="397">
        <v>2814505</v>
      </c>
      <c r="J892" s="397">
        <v>350</v>
      </c>
      <c r="K892" s="397">
        <v>53</v>
      </c>
      <c r="L892" s="396">
        <v>4.46</v>
      </c>
      <c r="M892" s="396">
        <v>84</v>
      </c>
      <c r="N892" s="399">
        <v>106.6</v>
      </c>
      <c r="O892" s="400">
        <v>118.5</v>
      </c>
      <c r="P892" s="400"/>
      <c r="Q892" s="400"/>
      <c r="R892" s="400"/>
      <c r="S892" s="400"/>
      <c r="T892" s="400"/>
      <c r="U892" s="400"/>
      <c r="V892" s="400"/>
      <c r="W892" s="400"/>
      <c r="X892" s="426">
        <v>850</v>
      </c>
      <c r="Y892" s="427">
        <v>800</v>
      </c>
      <c r="Z892" s="427">
        <v>920</v>
      </c>
      <c r="AA892" s="427">
        <v>53</v>
      </c>
      <c r="AB892" s="427">
        <v>0.32</v>
      </c>
      <c r="AC892" s="427">
        <v>1250</v>
      </c>
      <c r="AD892" s="402">
        <v>640</v>
      </c>
      <c r="AE892" s="402">
        <v>540</v>
      </c>
      <c r="AF892" s="402">
        <v>640</v>
      </c>
      <c r="AG892" s="402">
        <v>640</v>
      </c>
      <c r="AH892" s="402">
        <v>53</v>
      </c>
      <c r="AI892" s="400"/>
      <c r="AJ892" s="400"/>
      <c r="AK892" s="400"/>
      <c r="AL892" s="400"/>
      <c r="AM892" s="400"/>
      <c r="AN892" s="400"/>
      <c r="AO892" s="400"/>
      <c r="AP892" s="400"/>
    </row>
    <row r="893" spans="1:42" ht="15">
      <c r="A893" s="394" t="s">
        <v>821</v>
      </c>
      <c r="B893" s="401">
        <v>114.3</v>
      </c>
      <c r="C893" s="424">
        <v>6.88</v>
      </c>
      <c r="D893" s="394" t="s">
        <v>822</v>
      </c>
      <c r="E893" s="421">
        <v>43389</v>
      </c>
      <c r="F893" s="395" t="s">
        <v>283</v>
      </c>
      <c r="G893" s="396">
        <v>6873</v>
      </c>
      <c r="H893" s="397">
        <v>53322</v>
      </c>
      <c r="I893" s="397">
        <v>2814102</v>
      </c>
      <c r="J893" s="397">
        <v>350</v>
      </c>
      <c r="K893" s="397">
        <v>51</v>
      </c>
      <c r="L893" s="396">
        <v>4.03</v>
      </c>
      <c r="M893" s="396">
        <v>6</v>
      </c>
      <c r="N893" s="399">
        <v>103.6</v>
      </c>
      <c r="O893" s="400">
        <v>116.1</v>
      </c>
      <c r="P893" s="400"/>
      <c r="Q893" s="400"/>
      <c r="R893" s="400"/>
      <c r="S893" s="400"/>
      <c r="T893" s="400"/>
      <c r="U893" s="400"/>
      <c r="V893" s="400"/>
      <c r="W893" s="400"/>
      <c r="X893" s="426">
        <v>850</v>
      </c>
      <c r="Y893" s="427">
        <v>800</v>
      </c>
      <c r="Z893" s="427">
        <v>920</v>
      </c>
      <c r="AA893" s="427">
        <v>53</v>
      </c>
      <c r="AB893" s="427">
        <v>0.32</v>
      </c>
      <c r="AC893" s="427">
        <v>1250</v>
      </c>
      <c r="AD893" s="402">
        <v>640</v>
      </c>
      <c r="AE893" s="402">
        <v>540</v>
      </c>
      <c r="AF893" s="402">
        <v>640</v>
      </c>
      <c r="AG893" s="402">
        <v>640</v>
      </c>
      <c r="AH893" s="402">
        <v>53</v>
      </c>
      <c r="AI893" s="400"/>
      <c r="AJ893" s="400"/>
      <c r="AK893" s="400"/>
      <c r="AL893" s="400"/>
      <c r="AM893" s="400"/>
      <c r="AN893" s="400"/>
      <c r="AO893" s="400"/>
      <c r="AP893" s="400"/>
    </row>
    <row r="894" spans="1:42" ht="15">
      <c r="A894" s="394" t="s">
        <v>821</v>
      </c>
      <c r="B894" s="401">
        <v>114.3</v>
      </c>
      <c r="C894" s="424">
        <v>6.88</v>
      </c>
      <c r="D894" s="394" t="s">
        <v>822</v>
      </c>
      <c r="E894" s="421">
        <v>43389</v>
      </c>
      <c r="F894" s="395" t="s">
        <v>283</v>
      </c>
      <c r="G894" s="396">
        <v>6874</v>
      </c>
      <c r="H894" s="397">
        <v>53318</v>
      </c>
      <c r="I894" s="397">
        <v>2814102</v>
      </c>
      <c r="J894" s="397">
        <v>350</v>
      </c>
      <c r="K894" s="397">
        <v>50</v>
      </c>
      <c r="L894" s="396">
        <v>4.1399999999999997</v>
      </c>
      <c r="M894" s="396">
        <v>1</v>
      </c>
      <c r="N894" s="399">
        <v>99.4</v>
      </c>
      <c r="O894" s="400">
        <v>111.2</v>
      </c>
      <c r="P894" s="400"/>
      <c r="Q894" s="400"/>
      <c r="R894" s="400"/>
      <c r="S894" s="400"/>
      <c r="T894" s="400"/>
      <c r="U894" s="400"/>
      <c r="V894" s="400"/>
      <c r="W894" s="400"/>
      <c r="X894" s="426">
        <v>850</v>
      </c>
      <c r="Y894" s="427">
        <v>800</v>
      </c>
      <c r="Z894" s="427">
        <v>920</v>
      </c>
      <c r="AA894" s="427">
        <v>53</v>
      </c>
      <c r="AB894" s="427">
        <v>0.32</v>
      </c>
      <c r="AC894" s="427">
        <v>1250</v>
      </c>
      <c r="AD894" s="402">
        <v>640</v>
      </c>
      <c r="AE894" s="402">
        <v>540</v>
      </c>
      <c r="AF894" s="402">
        <v>640</v>
      </c>
      <c r="AG894" s="402">
        <v>640</v>
      </c>
      <c r="AH894" s="402">
        <v>53</v>
      </c>
      <c r="AI894" s="400"/>
      <c r="AJ894" s="400"/>
      <c r="AK894" s="400"/>
      <c r="AL894" s="400"/>
      <c r="AM894" s="400"/>
      <c r="AN894" s="400"/>
      <c r="AO894" s="400"/>
      <c r="AP894" s="400"/>
    </row>
    <row r="895" spans="1:42" ht="15">
      <c r="A895" s="394" t="s">
        <v>821</v>
      </c>
      <c r="B895" s="401">
        <v>114.3</v>
      </c>
      <c r="C895" s="424">
        <v>6.88</v>
      </c>
      <c r="D895" s="394" t="s">
        <v>822</v>
      </c>
      <c r="E895" s="421">
        <v>43429</v>
      </c>
      <c r="F895" s="395" t="s">
        <v>283</v>
      </c>
      <c r="G895" s="396">
        <v>7414</v>
      </c>
      <c r="H895" s="397">
        <v>53789</v>
      </c>
      <c r="I895" s="397">
        <v>2849203</v>
      </c>
      <c r="J895" s="397">
        <v>350</v>
      </c>
      <c r="K895" s="397">
        <v>49</v>
      </c>
      <c r="L895" s="396">
        <v>3.97</v>
      </c>
      <c r="M895" s="396">
        <v>25</v>
      </c>
      <c r="N895" s="399">
        <v>94.1</v>
      </c>
      <c r="O895" s="400">
        <v>105.8</v>
      </c>
      <c r="P895" s="400"/>
      <c r="Q895" s="400"/>
      <c r="R895" s="400"/>
      <c r="S895" s="400"/>
      <c r="T895" s="400"/>
      <c r="U895" s="400"/>
      <c r="V895" s="400"/>
      <c r="W895" s="400"/>
      <c r="X895" s="426">
        <v>850</v>
      </c>
      <c r="Y895" s="427">
        <v>800</v>
      </c>
      <c r="Z895" s="427">
        <v>920</v>
      </c>
      <c r="AA895" s="427">
        <v>53</v>
      </c>
      <c r="AB895" s="427">
        <v>0.32</v>
      </c>
      <c r="AC895" s="427">
        <v>1250</v>
      </c>
      <c r="AD895" s="402">
        <v>640</v>
      </c>
      <c r="AE895" s="402">
        <v>540</v>
      </c>
      <c r="AF895" s="402">
        <v>640</v>
      </c>
      <c r="AG895" s="402">
        <v>640</v>
      </c>
      <c r="AH895" s="402">
        <v>53</v>
      </c>
      <c r="AI895" s="400"/>
      <c r="AJ895" s="400"/>
      <c r="AK895" s="400"/>
      <c r="AL895" s="400"/>
      <c r="AM895" s="400"/>
      <c r="AN895" s="400"/>
      <c r="AO895" s="400"/>
      <c r="AP895" s="400"/>
    </row>
    <row r="896" spans="1:42" ht="15">
      <c r="A896" s="394" t="s">
        <v>821</v>
      </c>
      <c r="B896" s="401">
        <v>114.3</v>
      </c>
      <c r="C896" s="424">
        <v>6.88</v>
      </c>
      <c r="D896" s="394" t="s">
        <v>822</v>
      </c>
      <c r="E896" s="421">
        <v>43429</v>
      </c>
      <c r="F896" s="395" t="s">
        <v>283</v>
      </c>
      <c r="G896" s="396">
        <v>7415</v>
      </c>
      <c r="H896" s="397">
        <v>53784</v>
      </c>
      <c r="I896" s="397">
        <v>2849203</v>
      </c>
      <c r="J896" s="397">
        <v>350</v>
      </c>
      <c r="K896" s="397">
        <v>51</v>
      </c>
      <c r="L896" s="398">
        <v>6</v>
      </c>
      <c r="M896" s="396">
        <v>1</v>
      </c>
      <c r="N896" s="399">
        <v>106.6</v>
      </c>
      <c r="O896" s="400">
        <v>117.2</v>
      </c>
      <c r="P896" s="400"/>
      <c r="Q896" s="400"/>
      <c r="R896" s="400"/>
      <c r="S896" s="400"/>
      <c r="T896" s="400"/>
      <c r="U896" s="400"/>
      <c r="V896" s="400"/>
      <c r="W896" s="400"/>
      <c r="X896" s="426">
        <v>850</v>
      </c>
      <c r="Y896" s="427">
        <v>800</v>
      </c>
      <c r="Z896" s="427">
        <v>920</v>
      </c>
      <c r="AA896" s="427">
        <v>53</v>
      </c>
      <c r="AB896" s="427">
        <v>0.32</v>
      </c>
      <c r="AC896" s="427">
        <v>1250</v>
      </c>
      <c r="AD896" s="402">
        <v>640</v>
      </c>
      <c r="AE896" s="402">
        <v>540</v>
      </c>
      <c r="AF896" s="402">
        <v>640</v>
      </c>
      <c r="AG896" s="402">
        <v>640</v>
      </c>
      <c r="AH896" s="402">
        <v>53</v>
      </c>
      <c r="AI896" s="400"/>
      <c r="AJ896" s="400"/>
      <c r="AK896" s="400"/>
      <c r="AL896" s="400"/>
      <c r="AM896" s="400"/>
      <c r="AN896" s="400"/>
      <c r="AO896" s="400"/>
      <c r="AP896" s="400"/>
    </row>
    <row r="897" spans="1:42" ht="15">
      <c r="A897" s="394" t="s">
        <v>821</v>
      </c>
      <c r="B897" s="401">
        <v>114.3</v>
      </c>
      <c r="C897" s="424">
        <v>6.88</v>
      </c>
      <c r="D897" s="394" t="s">
        <v>822</v>
      </c>
      <c r="E897" s="421">
        <v>43430</v>
      </c>
      <c r="F897" s="395" t="s">
        <v>283</v>
      </c>
      <c r="G897" s="396">
        <v>7416</v>
      </c>
      <c r="H897" s="397">
        <v>53789</v>
      </c>
      <c r="I897" s="397">
        <v>2849203</v>
      </c>
      <c r="J897" s="397">
        <v>350</v>
      </c>
      <c r="K897" s="397">
        <v>49</v>
      </c>
      <c r="L897" s="396">
        <v>3.97</v>
      </c>
      <c r="M897" s="396">
        <v>303</v>
      </c>
      <c r="N897" s="399">
        <v>97.5</v>
      </c>
      <c r="O897" s="400">
        <v>111</v>
      </c>
      <c r="P897" s="400"/>
      <c r="Q897" s="400"/>
      <c r="R897" s="400"/>
      <c r="S897" s="400"/>
      <c r="T897" s="400"/>
      <c r="U897" s="400"/>
      <c r="V897" s="400"/>
      <c r="W897" s="400"/>
      <c r="X897" s="426">
        <v>850</v>
      </c>
      <c r="Y897" s="427">
        <v>800</v>
      </c>
      <c r="Z897" s="427">
        <v>920</v>
      </c>
      <c r="AA897" s="427">
        <v>53</v>
      </c>
      <c r="AB897" s="427">
        <v>0.32</v>
      </c>
      <c r="AC897" s="427">
        <v>1250</v>
      </c>
      <c r="AD897" s="402">
        <v>630</v>
      </c>
      <c r="AE897" s="402">
        <v>540</v>
      </c>
      <c r="AF897" s="402">
        <v>630</v>
      </c>
      <c r="AG897" s="402">
        <v>630</v>
      </c>
      <c r="AH897" s="402">
        <v>53</v>
      </c>
      <c r="AI897" s="400"/>
      <c r="AJ897" s="400"/>
      <c r="AK897" s="400"/>
      <c r="AL897" s="400"/>
      <c r="AM897" s="400"/>
      <c r="AN897" s="400"/>
      <c r="AO897" s="400"/>
      <c r="AP897" s="400"/>
    </row>
    <row r="898" spans="1:42" ht="15.75">
      <c r="A898" s="394" t="s">
        <v>821</v>
      </c>
      <c r="B898" s="401">
        <v>114.3</v>
      </c>
      <c r="C898" s="424">
        <v>6.88</v>
      </c>
      <c r="D898" s="394" t="s">
        <v>822</v>
      </c>
      <c r="E898" s="421">
        <v>43430</v>
      </c>
      <c r="F898" s="395" t="s">
        <v>283</v>
      </c>
      <c r="G898" s="396">
        <v>7417</v>
      </c>
      <c r="H898" s="397">
        <v>53784</v>
      </c>
      <c r="I898" s="397">
        <v>2849203</v>
      </c>
      <c r="J898" s="397">
        <v>350</v>
      </c>
      <c r="K898" s="397">
        <v>51</v>
      </c>
      <c r="L898" s="398">
        <v>6</v>
      </c>
      <c r="M898" s="396">
        <v>228</v>
      </c>
      <c r="N898" s="476">
        <v>111.4</v>
      </c>
      <c r="O898" s="462">
        <v>121.4</v>
      </c>
      <c r="P898" s="400"/>
      <c r="Q898" s="400"/>
      <c r="R898" s="400"/>
      <c r="S898" s="400"/>
      <c r="T898" s="400"/>
      <c r="U898" s="400"/>
      <c r="V898" s="400"/>
      <c r="W898" s="400"/>
      <c r="X898" s="426">
        <v>850</v>
      </c>
      <c r="Y898" s="427">
        <v>800</v>
      </c>
      <c r="Z898" s="427">
        <v>920</v>
      </c>
      <c r="AA898" s="427">
        <v>53</v>
      </c>
      <c r="AB898" s="427">
        <v>0.32</v>
      </c>
      <c r="AC898" s="427">
        <v>1250</v>
      </c>
      <c r="AD898" s="402">
        <v>635</v>
      </c>
      <c r="AE898" s="402">
        <v>540</v>
      </c>
      <c r="AF898" s="402">
        <v>635</v>
      </c>
      <c r="AG898" s="402">
        <v>635</v>
      </c>
      <c r="AH898" s="402">
        <v>53</v>
      </c>
      <c r="AI898" s="400"/>
      <c r="AJ898" s="400"/>
      <c r="AK898" s="400"/>
      <c r="AL898" s="400"/>
      <c r="AM898" s="400"/>
      <c r="AN898" s="400"/>
      <c r="AO898" s="400"/>
      <c r="AP898" s="400"/>
    </row>
    <row r="899" spans="1:42" ht="15.75">
      <c r="A899" s="394" t="s">
        <v>821</v>
      </c>
      <c r="B899" s="401">
        <v>114.3</v>
      </c>
      <c r="C899" s="424">
        <v>6.88</v>
      </c>
      <c r="D899" s="394" t="s">
        <v>822</v>
      </c>
      <c r="E899" s="421">
        <v>43430</v>
      </c>
      <c r="F899" s="395" t="s">
        <v>283</v>
      </c>
      <c r="G899" s="396">
        <v>7417</v>
      </c>
      <c r="H899" s="397">
        <v>53784</v>
      </c>
      <c r="I899" s="397">
        <v>2849203</v>
      </c>
      <c r="J899" s="397">
        <v>350</v>
      </c>
      <c r="K899" s="397">
        <v>51</v>
      </c>
      <c r="L899" s="398">
        <v>6</v>
      </c>
      <c r="M899" s="396">
        <v>530</v>
      </c>
      <c r="N899" s="476">
        <v>110.7</v>
      </c>
      <c r="O899" s="462">
        <v>120.8</v>
      </c>
      <c r="P899" s="400"/>
      <c r="Q899" s="400"/>
      <c r="R899" s="400"/>
      <c r="S899" s="400"/>
      <c r="T899" s="400"/>
      <c r="U899" s="400"/>
      <c r="V899" s="400">
        <v>109.9</v>
      </c>
      <c r="W899" s="400">
        <v>120.5</v>
      </c>
      <c r="X899" s="426">
        <v>850</v>
      </c>
      <c r="Y899" s="427">
        <v>800</v>
      </c>
      <c r="Z899" s="427">
        <v>920</v>
      </c>
      <c r="AA899" s="427">
        <v>53</v>
      </c>
      <c r="AB899" s="427">
        <v>0.32</v>
      </c>
      <c r="AC899" s="427">
        <v>1250</v>
      </c>
      <c r="AD899" s="402">
        <v>635</v>
      </c>
      <c r="AE899" s="402">
        <v>540</v>
      </c>
      <c r="AF899" s="402">
        <v>635</v>
      </c>
      <c r="AG899" s="402">
        <v>635</v>
      </c>
      <c r="AH899" s="402">
        <v>53</v>
      </c>
      <c r="AI899" s="400"/>
      <c r="AJ899" s="400"/>
      <c r="AK899" s="400"/>
      <c r="AL899" s="400"/>
      <c r="AM899" s="400"/>
      <c r="AN899" s="400"/>
      <c r="AO899" s="400"/>
      <c r="AP899" s="400"/>
    </row>
    <row r="900" spans="1:42" ht="15">
      <c r="A900" s="394" t="s">
        <v>821</v>
      </c>
      <c r="B900" s="401">
        <v>114.3</v>
      </c>
      <c r="C900" s="424">
        <v>6.88</v>
      </c>
      <c r="D900" s="394" t="s">
        <v>822</v>
      </c>
      <c r="E900" s="421">
        <v>43430</v>
      </c>
      <c r="F900" s="395" t="s">
        <v>283</v>
      </c>
      <c r="G900" s="396">
        <v>7418</v>
      </c>
      <c r="H900" s="397">
        <v>53790</v>
      </c>
      <c r="I900" s="397">
        <v>2849203</v>
      </c>
      <c r="J900" s="397">
        <v>350</v>
      </c>
      <c r="K900" s="397">
        <v>51</v>
      </c>
      <c r="L900" s="398">
        <v>4.0999999999999996</v>
      </c>
      <c r="M900" s="396">
        <v>1</v>
      </c>
      <c r="N900" s="399">
        <v>99.3</v>
      </c>
      <c r="O900" s="400">
        <v>112.6</v>
      </c>
      <c r="P900" s="400"/>
      <c r="Q900" s="400"/>
      <c r="R900" s="400"/>
      <c r="S900" s="400"/>
      <c r="T900" s="400"/>
      <c r="U900" s="400"/>
      <c r="V900" s="400"/>
      <c r="W900" s="400"/>
      <c r="X900" s="426">
        <v>850</v>
      </c>
      <c r="Y900" s="427">
        <v>800</v>
      </c>
      <c r="Z900" s="427">
        <v>920</v>
      </c>
      <c r="AA900" s="427">
        <v>53</v>
      </c>
      <c r="AB900" s="427">
        <v>0.32</v>
      </c>
      <c r="AC900" s="427">
        <v>1250</v>
      </c>
      <c r="AD900" s="402">
        <v>635</v>
      </c>
      <c r="AE900" s="402">
        <v>540</v>
      </c>
      <c r="AF900" s="402">
        <v>635</v>
      </c>
      <c r="AG900" s="402">
        <v>635</v>
      </c>
      <c r="AH900" s="402">
        <v>53</v>
      </c>
      <c r="AI900" s="400"/>
      <c r="AJ900" s="400"/>
      <c r="AK900" s="400"/>
      <c r="AL900" s="400"/>
      <c r="AM900" s="400"/>
      <c r="AN900" s="400"/>
      <c r="AO900" s="400"/>
      <c r="AP900" s="400"/>
    </row>
    <row r="901" spans="1:42" ht="15">
      <c r="A901" s="394" t="s">
        <v>821</v>
      </c>
      <c r="B901" s="401">
        <v>114.3</v>
      </c>
      <c r="C901" s="424">
        <v>6.88</v>
      </c>
      <c r="D901" s="394" t="s">
        <v>822</v>
      </c>
      <c r="E901" s="421">
        <v>43430</v>
      </c>
      <c r="F901" s="395" t="s">
        <v>283</v>
      </c>
      <c r="G901" s="396">
        <v>7419</v>
      </c>
      <c r="H901" s="397">
        <v>53790</v>
      </c>
      <c r="I901" s="397">
        <v>2849203</v>
      </c>
      <c r="J901" s="397">
        <v>350</v>
      </c>
      <c r="K901" s="397">
        <v>51</v>
      </c>
      <c r="L901" s="398">
        <v>4.0999999999999996</v>
      </c>
      <c r="M901" s="396">
        <v>401</v>
      </c>
      <c r="N901" s="399">
        <v>99.9</v>
      </c>
      <c r="O901" s="400">
        <v>112.8</v>
      </c>
      <c r="P901" s="400"/>
      <c r="Q901" s="400"/>
      <c r="R901" s="400"/>
      <c r="S901" s="400"/>
      <c r="T901" s="400"/>
      <c r="U901" s="400"/>
      <c r="V901" s="400"/>
      <c r="W901" s="400"/>
      <c r="X901" s="426">
        <v>850</v>
      </c>
      <c r="Y901" s="427">
        <v>800</v>
      </c>
      <c r="Z901" s="427">
        <v>920</v>
      </c>
      <c r="AA901" s="427">
        <v>53</v>
      </c>
      <c r="AB901" s="427">
        <v>0.32</v>
      </c>
      <c r="AC901" s="427">
        <v>1250</v>
      </c>
      <c r="AD901" s="402">
        <v>635</v>
      </c>
      <c r="AE901" s="402">
        <v>540</v>
      </c>
      <c r="AF901" s="402">
        <v>635</v>
      </c>
      <c r="AG901" s="402">
        <v>635</v>
      </c>
      <c r="AH901" s="402">
        <v>53</v>
      </c>
      <c r="AI901" s="400"/>
      <c r="AJ901" s="400"/>
      <c r="AK901" s="400"/>
      <c r="AL901" s="400"/>
      <c r="AM901" s="400"/>
      <c r="AN901" s="400"/>
      <c r="AO901" s="400"/>
      <c r="AP901" s="400"/>
    </row>
    <row r="902" spans="1:42" ht="15">
      <c r="A902" s="394" t="s">
        <v>821</v>
      </c>
      <c r="B902" s="401">
        <v>114.3</v>
      </c>
      <c r="C902" s="424">
        <v>6.88</v>
      </c>
      <c r="D902" s="394" t="s">
        <v>822</v>
      </c>
      <c r="E902" s="421">
        <v>43430</v>
      </c>
      <c r="F902" s="395" t="s">
        <v>283</v>
      </c>
      <c r="G902" s="396">
        <v>7420</v>
      </c>
      <c r="H902" s="397">
        <v>53787</v>
      </c>
      <c r="I902" s="397">
        <v>2848701</v>
      </c>
      <c r="J902" s="397">
        <v>350</v>
      </c>
      <c r="K902" s="397">
        <v>50</v>
      </c>
      <c r="L902" s="396">
        <v>3.78</v>
      </c>
      <c r="M902" s="396">
        <v>1</v>
      </c>
      <c r="N902" s="431">
        <v>96.3</v>
      </c>
      <c r="O902" s="432">
        <v>109.6</v>
      </c>
      <c r="P902" s="400"/>
      <c r="Q902" s="400"/>
      <c r="R902" s="400"/>
      <c r="S902" s="400"/>
      <c r="T902" s="400"/>
      <c r="U902" s="400"/>
      <c r="V902" s="400"/>
      <c r="W902" s="400"/>
      <c r="X902" s="426">
        <v>850</v>
      </c>
      <c r="Y902" s="427">
        <v>800</v>
      </c>
      <c r="Z902" s="427">
        <v>920</v>
      </c>
      <c r="AA902" s="427">
        <v>53</v>
      </c>
      <c r="AB902" s="427">
        <v>0.32</v>
      </c>
      <c r="AC902" s="427">
        <v>1250</v>
      </c>
      <c r="AD902" s="402">
        <v>640</v>
      </c>
      <c r="AE902" s="402">
        <v>540</v>
      </c>
      <c r="AF902" s="402">
        <v>640</v>
      </c>
      <c r="AG902" s="402">
        <v>640</v>
      </c>
      <c r="AH902" s="402">
        <v>53</v>
      </c>
      <c r="AI902" s="400"/>
      <c r="AJ902" s="400"/>
      <c r="AK902" s="400"/>
      <c r="AL902" s="400"/>
      <c r="AM902" s="400"/>
      <c r="AN902" s="400"/>
      <c r="AO902" s="400"/>
      <c r="AP902" s="400"/>
    </row>
    <row r="903" spans="1:42" ht="15">
      <c r="A903" s="394" t="s">
        <v>821</v>
      </c>
      <c r="B903" s="401">
        <v>114.3</v>
      </c>
      <c r="C903" s="424">
        <v>6.88</v>
      </c>
      <c r="D903" s="394" t="s">
        <v>822</v>
      </c>
      <c r="E903" s="421">
        <v>43430</v>
      </c>
      <c r="F903" s="395" t="s">
        <v>283</v>
      </c>
      <c r="G903" s="396">
        <v>7421</v>
      </c>
      <c r="H903" s="397">
        <v>53787</v>
      </c>
      <c r="I903" s="397">
        <v>2848701</v>
      </c>
      <c r="J903" s="397">
        <v>350</v>
      </c>
      <c r="K903" s="397">
        <v>50</v>
      </c>
      <c r="L903" s="396">
        <v>3.78</v>
      </c>
      <c r="M903" s="396">
        <v>401</v>
      </c>
      <c r="N903" s="431">
        <v>94.6</v>
      </c>
      <c r="O903" s="432">
        <v>108.5</v>
      </c>
      <c r="P903" s="400"/>
      <c r="Q903" s="400"/>
      <c r="R903" s="400"/>
      <c r="S903" s="400"/>
      <c r="T903" s="400"/>
      <c r="U903" s="400"/>
      <c r="V903" s="400"/>
      <c r="W903" s="400"/>
      <c r="X903" s="426">
        <v>850</v>
      </c>
      <c r="Y903" s="427">
        <v>800</v>
      </c>
      <c r="Z903" s="427">
        <v>920</v>
      </c>
      <c r="AA903" s="427">
        <v>53</v>
      </c>
      <c r="AB903" s="427">
        <v>0.32</v>
      </c>
      <c r="AC903" s="427">
        <v>1250</v>
      </c>
      <c r="AD903" s="402">
        <v>640</v>
      </c>
      <c r="AE903" s="402">
        <v>540</v>
      </c>
      <c r="AF903" s="402">
        <v>640</v>
      </c>
      <c r="AG903" s="402">
        <v>640</v>
      </c>
      <c r="AH903" s="402">
        <v>53</v>
      </c>
      <c r="AI903" s="400"/>
      <c r="AJ903" s="400"/>
      <c r="AK903" s="400"/>
      <c r="AL903" s="400"/>
      <c r="AM903" s="400"/>
      <c r="AN903" s="400"/>
      <c r="AO903" s="400"/>
      <c r="AP903" s="400"/>
    </row>
    <row r="904" spans="1:42" ht="15">
      <c r="A904" s="394" t="s">
        <v>821</v>
      </c>
      <c r="B904" s="401">
        <v>114.3</v>
      </c>
      <c r="C904" s="424">
        <v>6.88</v>
      </c>
      <c r="D904" s="394" t="s">
        <v>822</v>
      </c>
      <c r="E904" s="421">
        <v>43431</v>
      </c>
      <c r="F904" s="395" t="s">
        <v>283</v>
      </c>
      <c r="G904" s="396">
        <v>7422</v>
      </c>
      <c r="H904" s="397">
        <v>53791</v>
      </c>
      <c r="I904" s="397">
        <v>2848701</v>
      </c>
      <c r="J904" s="397">
        <v>350</v>
      </c>
      <c r="K904" s="397">
        <v>50</v>
      </c>
      <c r="L904" s="396">
        <v>4.28</v>
      </c>
      <c r="M904" s="396">
        <v>1</v>
      </c>
      <c r="N904" s="431">
        <v>97.4</v>
      </c>
      <c r="O904" s="432">
        <v>111.3</v>
      </c>
      <c r="P904" s="400"/>
      <c r="Q904" s="400"/>
      <c r="R904" s="400"/>
      <c r="S904" s="400"/>
      <c r="T904" s="400"/>
      <c r="U904" s="400"/>
      <c r="V904" s="400"/>
      <c r="W904" s="400"/>
      <c r="X904" s="426">
        <v>850</v>
      </c>
      <c r="Y904" s="427">
        <v>800</v>
      </c>
      <c r="Z904" s="427">
        <v>920</v>
      </c>
      <c r="AA904" s="427">
        <v>53</v>
      </c>
      <c r="AB904" s="427">
        <v>0.32</v>
      </c>
      <c r="AC904" s="427">
        <v>1250</v>
      </c>
      <c r="AD904" s="402">
        <v>640</v>
      </c>
      <c r="AE904" s="402">
        <v>540</v>
      </c>
      <c r="AF904" s="402">
        <v>640</v>
      </c>
      <c r="AG904" s="402">
        <v>640</v>
      </c>
      <c r="AH904" s="402">
        <v>53</v>
      </c>
      <c r="AI904" s="400"/>
      <c r="AJ904" s="400"/>
      <c r="AK904" s="400"/>
      <c r="AL904" s="400"/>
      <c r="AM904" s="400"/>
      <c r="AN904" s="400"/>
      <c r="AO904" s="400"/>
      <c r="AP904" s="400"/>
    </row>
    <row r="905" spans="1:42" ht="15">
      <c r="A905" s="394" t="s">
        <v>821</v>
      </c>
      <c r="B905" s="401">
        <v>114.3</v>
      </c>
      <c r="C905" s="424">
        <v>6.88</v>
      </c>
      <c r="D905" s="394" t="s">
        <v>822</v>
      </c>
      <c r="E905" s="421">
        <v>43431</v>
      </c>
      <c r="F905" s="395" t="s">
        <v>283</v>
      </c>
      <c r="G905" s="396">
        <v>7423</v>
      </c>
      <c r="H905" s="397">
        <v>53788</v>
      </c>
      <c r="I905" s="397">
        <v>2848701</v>
      </c>
      <c r="J905" s="397">
        <v>350</v>
      </c>
      <c r="K905" s="397">
        <v>49</v>
      </c>
      <c r="L905" s="396">
        <v>3.88</v>
      </c>
      <c r="M905" s="396">
        <v>11</v>
      </c>
      <c r="N905" s="399">
        <v>104.7</v>
      </c>
      <c r="O905" s="400">
        <v>119.2</v>
      </c>
      <c r="P905" s="400"/>
      <c r="Q905" s="400"/>
      <c r="R905" s="400"/>
      <c r="S905" s="400"/>
      <c r="T905" s="400"/>
      <c r="U905" s="400"/>
      <c r="V905" s="400"/>
      <c r="W905" s="400"/>
      <c r="X905" s="426">
        <v>850</v>
      </c>
      <c r="Y905" s="427">
        <v>800</v>
      </c>
      <c r="Z905" s="427">
        <v>920</v>
      </c>
      <c r="AA905" s="427">
        <v>53</v>
      </c>
      <c r="AB905" s="427">
        <v>0.32</v>
      </c>
      <c r="AC905" s="427">
        <v>1250</v>
      </c>
      <c r="AD905" s="402">
        <v>635</v>
      </c>
      <c r="AE905" s="402">
        <v>540</v>
      </c>
      <c r="AF905" s="402">
        <v>635</v>
      </c>
      <c r="AG905" s="402">
        <v>635</v>
      </c>
      <c r="AH905" s="402">
        <v>53</v>
      </c>
      <c r="AI905" s="400"/>
      <c r="AJ905" s="400"/>
      <c r="AK905" s="400"/>
      <c r="AL905" s="400"/>
      <c r="AM905" s="400"/>
      <c r="AN905" s="400"/>
      <c r="AO905" s="400"/>
      <c r="AP905" s="400"/>
    </row>
    <row r="906" spans="1:42" ht="15">
      <c r="A906" s="394" t="s">
        <v>821</v>
      </c>
      <c r="B906" s="401">
        <v>114.3</v>
      </c>
      <c r="C906" s="424">
        <v>6.88</v>
      </c>
      <c r="D906" s="394" t="s">
        <v>822</v>
      </c>
      <c r="E906" s="421">
        <v>43431</v>
      </c>
      <c r="F906" s="395" t="s">
        <v>283</v>
      </c>
      <c r="G906" s="396">
        <v>7424</v>
      </c>
      <c r="H906" s="397">
        <v>53808</v>
      </c>
      <c r="I906" s="397">
        <v>2848105</v>
      </c>
      <c r="J906" s="397">
        <v>350</v>
      </c>
      <c r="K906" s="397">
        <v>48</v>
      </c>
      <c r="L906" s="396">
        <v>3.62</v>
      </c>
      <c r="M906" s="396">
        <v>1</v>
      </c>
      <c r="N906" s="399">
        <v>95.9</v>
      </c>
      <c r="O906" s="400">
        <v>108.4</v>
      </c>
      <c r="P906" s="400"/>
      <c r="Q906" s="400"/>
      <c r="R906" s="400"/>
      <c r="S906" s="400"/>
      <c r="T906" s="400"/>
      <c r="U906" s="400"/>
      <c r="V906" s="400"/>
      <c r="W906" s="400"/>
      <c r="X906" s="426">
        <v>850</v>
      </c>
      <c r="Y906" s="427">
        <v>800</v>
      </c>
      <c r="Z906" s="427">
        <v>920</v>
      </c>
      <c r="AA906" s="427">
        <v>53</v>
      </c>
      <c r="AB906" s="427">
        <v>0.32</v>
      </c>
      <c r="AC906" s="427">
        <v>1250</v>
      </c>
      <c r="AD906" s="402">
        <v>635</v>
      </c>
      <c r="AE906" s="402">
        <v>540</v>
      </c>
      <c r="AF906" s="402">
        <v>635</v>
      </c>
      <c r="AG906" s="402">
        <v>635</v>
      </c>
      <c r="AH906" s="402">
        <v>53</v>
      </c>
      <c r="AI906" s="400"/>
      <c r="AJ906" s="400"/>
      <c r="AK906" s="400"/>
      <c r="AL906" s="400"/>
      <c r="AM906" s="400"/>
      <c r="AN906" s="400"/>
      <c r="AO906" s="400"/>
      <c r="AP906" s="400"/>
    </row>
    <row r="907" spans="1:42" ht="15">
      <c r="A907" s="394" t="s">
        <v>821</v>
      </c>
      <c r="B907" s="401">
        <v>114.3</v>
      </c>
      <c r="C907" s="424">
        <v>6.88</v>
      </c>
      <c r="D907" s="394" t="s">
        <v>822</v>
      </c>
      <c r="E907" s="421">
        <v>43432</v>
      </c>
      <c r="F907" s="395" t="s">
        <v>283</v>
      </c>
      <c r="G907" s="396">
        <v>7425</v>
      </c>
      <c r="H907" s="397">
        <v>53808</v>
      </c>
      <c r="I907" s="397">
        <v>2848105</v>
      </c>
      <c r="J907" s="397">
        <v>350</v>
      </c>
      <c r="K907" s="397">
        <v>48</v>
      </c>
      <c r="L907" s="396">
        <v>3.62</v>
      </c>
      <c r="M907" s="396">
        <v>403</v>
      </c>
      <c r="N907" s="399">
        <v>95.1</v>
      </c>
      <c r="O907" s="400">
        <v>109</v>
      </c>
      <c r="P907" s="400"/>
      <c r="Q907" s="400"/>
      <c r="R907" s="400"/>
      <c r="S907" s="400"/>
      <c r="T907" s="400"/>
      <c r="U907" s="400"/>
      <c r="V907" s="400"/>
      <c r="W907" s="400"/>
      <c r="X907" s="426">
        <v>850</v>
      </c>
      <c r="Y907" s="427">
        <v>800</v>
      </c>
      <c r="Z907" s="427">
        <v>920</v>
      </c>
      <c r="AA907" s="427">
        <v>53</v>
      </c>
      <c r="AB907" s="427">
        <v>0.32</v>
      </c>
      <c r="AC907" s="427">
        <v>1250</v>
      </c>
      <c r="AD907" s="402">
        <v>635</v>
      </c>
      <c r="AE907" s="402">
        <v>540</v>
      </c>
      <c r="AF907" s="402">
        <v>635</v>
      </c>
      <c r="AG907" s="402">
        <v>635</v>
      </c>
      <c r="AH907" s="402">
        <v>53</v>
      </c>
      <c r="AI907" s="400"/>
      <c r="AJ907" s="400"/>
      <c r="AK907" s="400"/>
      <c r="AL907" s="400"/>
      <c r="AM907" s="400"/>
      <c r="AN907" s="400"/>
      <c r="AO907" s="400"/>
      <c r="AP907" s="400"/>
    </row>
    <row r="908" spans="1:42" ht="15">
      <c r="A908" s="394" t="s">
        <v>821</v>
      </c>
      <c r="B908" s="401">
        <v>114.3</v>
      </c>
      <c r="C908" s="424">
        <v>6.88</v>
      </c>
      <c r="D908" s="394" t="s">
        <v>822</v>
      </c>
      <c r="E908" s="421">
        <v>43432</v>
      </c>
      <c r="F908" s="395" t="s">
        <v>283</v>
      </c>
      <c r="G908" s="396">
        <v>7426</v>
      </c>
      <c r="H908" s="397">
        <v>53793</v>
      </c>
      <c r="I908" s="397">
        <v>2848105</v>
      </c>
      <c r="J908" s="397">
        <v>350</v>
      </c>
      <c r="K908" s="397">
        <v>50</v>
      </c>
      <c r="L908" s="396">
        <v>4.82</v>
      </c>
      <c r="M908" s="396">
        <v>69</v>
      </c>
      <c r="N908" s="399">
        <v>99.5</v>
      </c>
      <c r="O908" s="400">
        <v>112.6</v>
      </c>
      <c r="P908" s="400"/>
      <c r="Q908" s="400"/>
      <c r="R908" s="400"/>
      <c r="S908" s="400"/>
      <c r="T908" s="400"/>
      <c r="U908" s="400"/>
      <c r="V908" s="400"/>
      <c r="W908" s="400"/>
      <c r="X908" s="426">
        <v>850</v>
      </c>
      <c r="Y908" s="427">
        <v>800</v>
      </c>
      <c r="Z908" s="427">
        <v>920</v>
      </c>
      <c r="AA908" s="427">
        <v>53</v>
      </c>
      <c r="AB908" s="427">
        <v>0.32</v>
      </c>
      <c r="AC908" s="427">
        <v>1250</v>
      </c>
      <c r="AD908" s="402">
        <v>640</v>
      </c>
      <c r="AE908" s="402">
        <v>540</v>
      </c>
      <c r="AF908" s="402">
        <v>640</v>
      </c>
      <c r="AG908" s="402">
        <v>640</v>
      </c>
      <c r="AH908" s="402">
        <v>53</v>
      </c>
      <c r="AI908" s="400"/>
      <c r="AJ908" s="400"/>
      <c r="AK908" s="400"/>
      <c r="AL908" s="400"/>
      <c r="AM908" s="400"/>
      <c r="AN908" s="400"/>
      <c r="AO908" s="400"/>
      <c r="AP908" s="400"/>
    </row>
    <row r="909" spans="1:42" ht="15">
      <c r="A909" s="394" t="s">
        <v>821</v>
      </c>
      <c r="B909" s="401">
        <v>114.3</v>
      </c>
      <c r="C909" s="424">
        <v>6.88</v>
      </c>
      <c r="D909" s="394" t="s">
        <v>822</v>
      </c>
      <c r="E909" s="421">
        <v>43432</v>
      </c>
      <c r="F909" s="395" t="s">
        <v>283</v>
      </c>
      <c r="G909" s="396">
        <v>7427</v>
      </c>
      <c r="H909" s="397">
        <v>53793</v>
      </c>
      <c r="I909" s="397">
        <v>2848105</v>
      </c>
      <c r="J909" s="397">
        <v>350</v>
      </c>
      <c r="K909" s="397">
        <v>50</v>
      </c>
      <c r="L909" s="396">
        <v>4.82</v>
      </c>
      <c r="M909" s="396">
        <v>401</v>
      </c>
      <c r="N909" s="399">
        <v>99.9</v>
      </c>
      <c r="O909" s="400">
        <v>112</v>
      </c>
      <c r="P909" s="400"/>
      <c r="Q909" s="400"/>
      <c r="R909" s="400"/>
      <c r="S909" s="400"/>
      <c r="T909" s="400"/>
      <c r="U909" s="400"/>
      <c r="V909" s="400"/>
      <c r="W909" s="400"/>
      <c r="X909" s="426">
        <v>850</v>
      </c>
      <c r="Y909" s="427">
        <v>800</v>
      </c>
      <c r="Z909" s="427">
        <v>920</v>
      </c>
      <c r="AA909" s="427">
        <v>53</v>
      </c>
      <c r="AB909" s="427">
        <v>0.32</v>
      </c>
      <c r="AC909" s="427">
        <v>1250</v>
      </c>
      <c r="AD909" s="402">
        <v>640</v>
      </c>
      <c r="AE909" s="402">
        <v>540</v>
      </c>
      <c r="AF909" s="402">
        <v>640</v>
      </c>
      <c r="AG909" s="402">
        <v>640</v>
      </c>
      <c r="AH909" s="402">
        <v>53</v>
      </c>
      <c r="AI909" s="400"/>
      <c r="AJ909" s="400"/>
      <c r="AK909" s="400"/>
      <c r="AL909" s="400"/>
      <c r="AM909" s="400"/>
      <c r="AN909" s="400"/>
      <c r="AO909" s="400"/>
      <c r="AP909" s="400"/>
    </row>
    <row r="910" spans="1:42" ht="15">
      <c r="A910" s="394" t="s">
        <v>821</v>
      </c>
      <c r="B910" s="401">
        <v>114.3</v>
      </c>
      <c r="C910" s="424">
        <v>6.88</v>
      </c>
      <c r="D910" s="394" t="s">
        <v>822</v>
      </c>
      <c r="E910" s="421">
        <v>43432</v>
      </c>
      <c r="F910" s="395" t="s">
        <v>283</v>
      </c>
      <c r="G910" s="396">
        <v>7428</v>
      </c>
      <c r="H910" s="397">
        <v>53786</v>
      </c>
      <c r="I910" s="397">
        <v>2848105</v>
      </c>
      <c r="J910" s="397">
        <v>350</v>
      </c>
      <c r="K910" s="397">
        <v>50</v>
      </c>
      <c r="L910" s="396">
        <v>3.78</v>
      </c>
      <c r="M910" s="396">
        <v>1</v>
      </c>
      <c r="N910" s="399">
        <v>96.5</v>
      </c>
      <c r="O910" s="400">
        <v>110.7</v>
      </c>
      <c r="P910" s="400"/>
      <c r="Q910" s="400"/>
      <c r="R910" s="400"/>
      <c r="S910" s="400"/>
      <c r="T910" s="400"/>
      <c r="U910" s="400"/>
      <c r="V910" s="400"/>
      <c r="W910" s="400"/>
      <c r="X910" s="426">
        <v>850</v>
      </c>
      <c r="Y910" s="427">
        <v>800</v>
      </c>
      <c r="Z910" s="427">
        <v>920</v>
      </c>
      <c r="AA910" s="427">
        <v>53</v>
      </c>
      <c r="AB910" s="427">
        <v>0.32</v>
      </c>
      <c r="AC910" s="427">
        <v>1250</v>
      </c>
      <c r="AD910" s="402">
        <v>640</v>
      </c>
      <c r="AE910" s="402">
        <v>540</v>
      </c>
      <c r="AF910" s="402">
        <v>640</v>
      </c>
      <c r="AG910" s="402">
        <v>640</v>
      </c>
      <c r="AH910" s="402">
        <v>53</v>
      </c>
      <c r="AI910" s="400"/>
      <c r="AJ910" s="400"/>
      <c r="AK910" s="400"/>
      <c r="AL910" s="400"/>
      <c r="AM910" s="400"/>
      <c r="AN910" s="400"/>
      <c r="AO910" s="400"/>
      <c r="AP910" s="400"/>
    </row>
    <row r="911" spans="1:42" ht="15">
      <c r="A911" s="394" t="s">
        <v>821</v>
      </c>
      <c r="B911" s="401">
        <v>114.3</v>
      </c>
      <c r="C911" s="424">
        <v>6.88</v>
      </c>
      <c r="D911" s="394" t="s">
        <v>822</v>
      </c>
      <c r="E911" s="421">
        <v>43432</v>
      </c>
      <c r="F911" s="395" t="s">
        <v>283</v>
      </c>
      <c r="G911" s="396">
        <v>7429</v>
      </c>
      <c r="H911" s="397">
        <v>53793</v>
      </c>
      <c r="I911" s="397">
        <v>2848105</v>
      </c>
      <c r="J911" s="397">
        <v>350</v>
      </c>
      <c r="K911" s="397">
        <v>50</v>
      </c>
      <c r="L911" s="396">
        <v>4.82</v>
      </c>
      <c r="M911" s="396">
        <v>426</v>
      </c>
      <c r="N911" s="399">
        <v>100.1</v>
      </c>
      <c r="O911" s="400">
        <v>112.6</v>
      </c>
      <c r="P911" s="400"/>
      <c r="Q911" s="400"/>
      <c r="R911" s="400"/>
      <c r="S911" s="400"/>
      <c r="T911" s="400"/>
      <c r="U911" s="400"/>
      <c r="V911" s="400"/>
      <c r="W911" s="400"/>
      <c r="X911" s="426">
        <v>850</v>
      </c>
      <c r="Y911" s="427">
        <v>800</v>
      </c>
      <c r="Z911" s="427">
        <v>920</v>
      </c>
      <c r="AA911" s="427">
        <v>53</v>
      </c>
      <c r="AB911" s="427">
        <v>0.32</v>
      </c>
      <c r="AC911" s="427">
        <v>1250</v>
      </c>
      <c r="AD911" s="402">
        <v>640</v>
      </c>
      <c r="AE911" s="402">
        <v>540</v>
      </c>
      <c r="AF911" s="402">
        <v>640</v>
      </c>
      <c r="AG911" s="402">
        <v>640</v>
      </c>
      <c r="AH911" s="402">
        <v>53</v>
      </c>
      <c r="AI911" s="400"/>
      <c r="AJ911" s="400"/>
      <c r="AK911" s="400"/>
      <c r="AL911" s="400"/>
      <c r="AM911" s="400"/>
      <c r="AN911" s="400"/>
      <c r="AO911" s="400"/>
      <c r="AP911" s="400"/>
    </row>
    <row r="912" spans="1:42" ht="15">
      <c r="A912" s="394" t="s">
        <v>821</v>
      </c>
      <c r="B912" s="401">
        <v>114.3</v>
      </c>
      <c r="C912" s="424">
        <v>6.88</v>
      </c>
      <c r="D912" s="394" t="s">
        <v>822</v>
      </c>
      <c r="E912" s="421">
        <v>43432</v>
      </c>
      <c r="F912" s="395" t="s">
        <v>283</v>
      </c>
      <c r="G912" s="396">
        <v>7430</v>
      </c>
      <c r="H912" s="397">
        <v>53786</v>
      </c>
      <c r="I912" s="397">
        <v>2848105</v>
      </c>
      <c r="J912" s="397">
        <v>350</v>
      </c>
      <c r="K912" s="397">
        <v>50</v>
      </c>
      <c r="L912" s="396">
        <v>3.78</v>
      </c>
      <c r="M912" s="396">
        <v>101</v>
      </c>
      <c r="N912" s="399">
        <v>96.8</v>
      </c>
      <c r="O912" s="400">
        <v>108.9</v>
      </c>
      <c r="P912" s="400"/>
      <c r="Q912" s="400"/>
      <c r="R912" s="400"/>
      <c r="S912" s="400"/>
      <c r="T912" s="400"/>
      <c r="U912" s="400"/>
      <c r="V912" s="400"/>
      <c r="W912" s="400"/>
      <c r="X912" s="426">
        <v>850</v>
      </c>
      <c r="Y912" s="427">
        <v>800</v>
      </c>
      <c r="Z912" s="427">
        <v>920</v>
      </c>
      <c r="AA912" s="427">
        <v>53</v>
      </c>
      <c r="AB912" s="427">
        <v>0.32</v>
      </c>
      <c r="AC912" s="427">
        <v>1250</v>
      </c>
      <c r="AD912" s="402">
        <v>640</v>
      </c>
      <c r="AE912" s="402">
        <v>540</v>
      </c>
      <c r="AF912" s="402">
        <v>640</v>
      </c>
      <c r="AG912" s="402">
        <v>640</v>
      </c>
      <c r="AH912" s="402">
        <v>53</v>
      </c>
      <c r="AI912" s="400"/>
      <c r="AJ912" s="400"/>
      <c r="AK912" s="400"/>
      <c r="AL912" s="400"/>
      <c r="AM912" s="400"/>
      <c r="AN912" s="400"/>
      <c r="AO912" s="400"/>
      <c r="AP912" s="400"/>
    </row>
    <row r="913" spans="1:42" ht="15">
      <c r="A913" s="394" t="s">
        <v>821</v>
      </c>
      <c r="B913" s="401">
        <v>114.3</v>
      </c>
      <c r="C913" s="424">
        <v>6.88</v>
      </c>
      <c r="D913" s="394" t="s">
        <v>822</v>
      </c>
      <c r="E913" s="421">
        <v>43432</v>
      </c>
      <c r="F913" s="395" t="s">
        <v>283</v>
      </c>
      <c r="G913" s="396">
        <v>7431</v>
      </c>
      <c r="H913" s="397">
        <v>53784</v>
      </c>
      <c r="I913" s="397">
        <v>2849203</v>
      </c>
      <c r="J913" s="397">
        <v>350</v>
      </c>
      <c r="K913" s="397">
        <v>51</v>
      </c>
      <c r="L913" s="398">
        <v>6</v>
      </c>
      <c r="M913" s="396">
        <v>609</v>
      </c>
      <c r="N913" s="399">
        <v>106.6</v>
      </c>
      <c r="O913" s="400">
        <v>117</v>
      </c>
      <c r="P913" s="400"/>
      <c r="Q913" s="400"/>
      <c r="R913" s="400"/>
      <c r="S913" s="400"/>
      <c r="T913" s="400"/>
      <c r="U913" s="400"/>
      <c r="V913" s="400"/>
      <c r="W913" s="400"/>
      <c r="X913" s="426">
        <v>850</v>
      </c>
      <c r="Y913" s="427">
        <v>800</v>
      </c>
      <c r="Z913" s="427">
        <v>920</v>
      </c>
      <c r="AA913" s="427">
        <v>53</v>
      </c>
      <c r="AB913" s="427">
        <v>0.32</v>
      </c>
      <c r="AC913" s="427">
        <v>1250</v>
      </c>
      <c r="AD913" s="402">
        <v>645</v>
      </c>
      <c r="AE913" s="402">
        <v>540</v>
      </c>
      <c r="AF913" s="402">
        <v>645</v>
      </c>
      <c r="AG913" s="402">
        <v>645</v>
      </c>
      <c r="AH913" s="402">
        <v>53</v>
      </c>
      <c r="AI913" s="400"/>
      <c r="AJ913" s="400"/>
      <c r="AK913" s="400"/>
      <c r="AL913" s="400"/>
      <c r="AM913" s="400"/>
      <c r="AN913" s="400"/>
      <c r="AO913" s="400"/>
      <c r="AP913" s="400"/>
    </row>
    <row r="914" spans="1:42" ht="15">
      <c r="A914" s="394" t="s">
        <v>821</v>
      </c>
      <c r="B914" s="401">
        <v>114.3</v>
      </c>
      <c r="C914" s="424">
        <v>6.88</v>
      </c>
      <c r="D914" s="394" t="s">
        <v>822</v>
      </c>
      <c r="E914" s="421">
        <v>43432</v>
      </c>
      <c r="F914" s="395" t="s">
        <v>283</v>
      </c>
      <c r="G914" s="396">
        <v>7432</v>
      </c>
      <c r="H914" s="397">
        <v>53786</v>
      </c>
      <c r="I914" s="397">
        <v>2848105</v>
      </c>
      <c r="J914" s="397">
        <v>350</v>
      </c>
      <c r="K914" s="397">
        <v>50</v>
      </c>
      <c r="L914" s="396">
        <v>3.78</v>
      </c>
      <c r="M914" s="396">
        <v>276</v>
      </c>
      <c r="N914" s="399">
        <v>96.4</v>
      </c>
      <c r="O914" s="400">
        <v>109.5</v>
      </c>
      <c r="P914" s="400"/>
      <c r="Q914" s="400"/>
      <c r="R914" s="400"/>
      <c r="S914" s="400"/>
      <c r="T914" s="400"/>
      <c r="U914" s="400"/>
      <c r="V914" s="400"/>
      <c r="W914" s="400"/>
      <c r="X914" s="426">
        <v>850</v>
      </c>
      <c r="Y914" s="427">
        <v>800</v>
      </c>
      <c r="Z914" s="427">
        <v>920</v>
      </c>
      <c r="AA914" s="427">
        <v>53</v>
      </c>
      <c r="AB914" s="427">
        <v>0.32</v>
      </c>
      <c r="AC914" s="427">
        <v>1250</v>
      </c>
      <c r="AD914" s="402">
        <v>640</v>
      </c>
      <c r="AE914" s="402">
        <v>540</v>
      </c>
      <c r="AF914" s="402">
        <v>640</v>
      </c>
      <c r="AG914" s="402">
        <v>640</v>
      </c>
      <c r="AH914" s="402">
        <v>53</v>
      </c>
      <c r="AI914" s="400"/>
      <c r="AJ914" s="400"/>
      <c r="AK914" s="400"/>
      <c r="AL914" s="400"/>
      <c r="AM914" s="400"/>
      <c r="AN914" s="400"/>
      <c r="AO914" s="400"/>
      <c r="AP914" s="400"/>
    </row>
    <row r="915" spans="1:42" ht="15">
      <c r="A915" s="394" t="s">
        <v>821</v>
      </c>
      <c r="B915" s="401">
        <v>114.3</v>
      </c>
      <c r="C915" s="424">
        <v>6.88</v>
      </c>
      <c r="D915" s="394" t="s">
        <v>822</v>
      </c>
      <c r="E915" s="421">
        <v>43432</v>
      </c>
      <c r="F915" s="395" t="s">
        <v>283</v>
      </c>
      <c r="G915" s="396">
        <v>7433</v>
      </c>
      <c r="H915" s="397">
        <v>53786</v>
      </c>
      <c r="I915" s="397">
        <v>2848105</v>
      </c>
      <c r="J915" s="397">
        <v>350</v>
      </c>
      <c r="K915" s="397">
        <v>50</v>
      </c>
      <c r="L915" s="396">
        <v>3.78</v>
      </c>
      <c r="M915" s="396">
        <v>676</v>
      </c>
      <c r="N915" s="399">
        <v>96.1</v>
      </c>
      <c r="O915" s="400">
        <v>109.1</v>
      </c>
      <c r="P915" s="400"/>
      <c r="Q915" s="400"/>
      <c r="R915" s="400"/>
      <c r="S915" s="400"/>
      <c r="T915" s="400"/>
      <c r="U915" s="400"/>
      <c r="V915" s="400"/>
      <c r="W915" s="400"/>
      <c r="X915" s="426">
        <v>850</v>
      </c>
      <c r="Y915" s="427">
        <v>800</v>
      </c>
      <c r="Z915" s="427">
        <v>920</v>
      </c>
      <c r="AA915" s="427">
        <v>53</v>
      </c>
      <c r="AB915" s="427">
        <v>0.32</v>
      </c>
      <c r="AC915" s="427">
        <v>1250</v>
      </c>
      <c r="AD915" s="402">
        <v>640</v>
      </c>
      <c r="AE915" s="402">
        <v>540</v>
      </c>
      <c r="AF915" s="402">
        <v>640</v>
      </c>
      <c r="AG915" s="402">
        <v>640</v>
      </c>
      <c r="AH915" s="402">
        <v>53</v>
      </c>
      <c r="AI915" s="400"/>
      <c r="AJ915" s="400"/>
      <c r="AK915" s="400"/>
      <c r="AL915" s="400"/>
      <c r="AM915" s="400"/>
      <c r="AN915" s="400"/>
      <c r="AO915" s="400"/>
      <c r="AP915" s="400"/>
    </row>
    <row r="916" spans="1:42" ht="15">
      <c r="A916" s="394" t="s">
        <v>821</v>
      </c>
      <c r="B916" s="401">
        <v>114.3</v>
      </c>
      <c r="C916" s="424">
        <v>6.88</v>
      </c>
      <c r="D916" s="394" t="s">
        <v>822</v>
      </c>
      <c r="E916" s="421">
        <v>43432</v>
      </c>
      <c r="F916" s="395" t="s">
        <v>283</v>
      </c>
      <c r="G916" s="396">
        <v>7434</v>
      </c>
      <c r="H916" s="397">
        <v>53791</v>
      </c>
      <c r="I916" s="397">
        <v>2848105</v>
      </c>
      <c r="J916" s="397">
        <v>350</v>
      </c>
      <c r="K916" s="397">
        <v>50</v>
      </c>
      <c r="L916" s="396">
        <v>4.28</v>
      </c>
      <c r="M916" s="396">
        <v>1</v>
      </c>
      <c r="N916" s="399">
        <v>98.4</v>
      </c>
      <c r="O916" s="400">
        <v>111.4</v>
      </c>
      <c r="P916" s="400"/>
      <c r="Q916" s="400"/>
      <c r="R916" s="400"/>
      <c r="S916" s="400"/>
      <c r="T916" s="400"/>
      <c r="U916" s="400"/>
      <c r="V916" s="400"/>
      <c r="W916" s="400"/>
      <c r="X916" s="426">
        <v>850</v>
      </c>
      <c r="Y916" s="427">
        <v>800</v>
      </c>
      <c r="Z916" s="427">
        <v>920</v>
      </c>
      <c r="AA916" s="427">
        <v>53</v>
      </c>
      <c r="AB916" s="427">
        <v>0.32</v>
      </c>
      <c r="AC916" s="427">
        <v>1250</v>
      </c>
      <c r="AD916" s="402">
        <v>640</v>
      </c>
      <c r="AE916" s="402">
        <v>540</v>
      </c>
      <c r="AF916" s="402">
        <v>640</v>
      </c>
      <c r="AG916" s="402">
        <v>640</v>
      </c>
      <c r="AH916" s="402">
        <v>53</v>
      </c>
      <c r="AI916" s="400"/>
      <c r="AJ916" s="400"/>
      <c r="AK916" s="400"/>
      <c r="AL916" s="400"/>
      <c r="AM916" s="400"/>
      <c r="AN916" s="400"/>
      <c r="AO916" s="400"/>
      <c r="AP916" s="400"/>
    </row>
    <row r="917" spans="1:42" ht="15">
      <c r="A917" s="394" t="s">
        <v>821</v>
      </c>
      <c r="B917" s="401">
        <v>114.3</v>
      </c>
      <c r="C917" s="424">
        <v>6.88</v>
      </c>
      <c r="D917" s="394" t="s">
        <v>822</v>
      </c>
      <c r="E917" s="421">
        <v>43433</v>
      </c>
      <c r="F917" s="395" t="s">
        <v>283</v>
      </c>
      <c r="G917" s="396">
        <v>7435</v>
      </c>
      <c r="H917" s="397">
        <v>53792</v>
      </c>
      <c r="I917" s="397">
        <v>2848105</v>
      </c>
      <c r="J917" s="397">
        <v>350</v>
      </c>
      <c r="K917" s="397">
        <v>50</v>
      </c>
      <c r="L917" s="396">
        <v>4.46</v>
      </c>
      <c r="M917" s="396">
        <v>14</v>
      </c>
      <c r="N917" s="399">
        <v>97.2</v>
      </c>
      <c r="O917" s="400">
        <v>110.3</v>
      </c>
      <c r="P917" s="400"/>
      <c r="Q917" s="400"/>
      <c r="R917" s="400"/>
      <c r="S917" s="400"/>
      <c r="T917" s="400"/>
      <c r="U917" s="400"/>
      <c r="V917" s="400"/>
      <c r="W917" s="400"/>
      <c r="X917" s="426">
        <v>850</v>
      </c>
      <c r="Y917" s="427">
        <v>800</v>
      </c>
      <c r="Z917" s="427">
        <v>920</v>
      </c>
      <c r="AA917" s="427">
        <v>53</v>
      </c>
      <c r="AB917" s="427">
        <v>0.32</v>
      </c>
      <c r="AC917" s="427">
        <v>1250</v>
      </c>
      <c r="AD917" s="402">
        <v>640</v>
      </c>
      <c r="AE917" s="402">
        <v>540</v>
      </c>
      <c r="AF917" s="402">
        <v>640</v>
      </c>
      <c r="AG917" s="402">
        <v>640</v>
      </c>
      <c r="AH917" s="402">
        <v>53</v>
      </c>
      <c r="AI917" s="400"/>
      <c r="AJ917" s="400"/>
      <c r="AK917" s="400"/>
      <c r="AL917" s="400"/>
      <c r="AM917" s="400"/>
      <c r="AN917" s="400"/>
      <c r="AO917" s="400"/>
      <c r="AP917" s="400"/>
    </row>
    <row r="918" spans="1:42" ht="15">
      <c r="A918" s="394" t="s">
        <v>821</v>
      </c>
      <c r="B918" s="401">
        <v>114.3</v>
      </c>
      <c r="C918" s="424">
        <v>6.88</v>
      </c>
      <c r="D918" s="394" t="s">
        <v>822</v>
      </c>
      <c r="E918" s="421">
        <v>43433</v>
      </c>
      <c r="F918" s="395" t="s">
        <v>283</v>
      </c>
      <c r="G918" s="396">
        <v>7436</v>
      </c>
      <c r="H918" s="397">
        <v>53792</v>
      </c>
      <c r="I918" s="397">
        <v>2848105</v>
      </c>
      <c r="J918" s="397">
        <v>350</v>
      </c>
      <c r="K918" s="397">
        <v>50</v>
      </c>
      <c r="L918" s="396">
        <v>4.46</v>
      </c>
      <c r="M918" s="396">
        <v>401</v>
      </c>
      <c r="N918" s="399">
        <v>98.6</v>
      </c>
      <c r="O918" s="400">
        <v>111.4</v>
      </c>
      <c r="P918" s="400"/>
      <c r="Q918" s="400"/>
      <c r="R918" s="400"/>
      <c r="S918" s="400"/>
      <c r="T918" s="400"/>
      <c r="U918" s="400"/>
      <c r="V918" s="400"/>
      <c r="W918" s="400"/>
      <c r="X918" s="426">
        <v>850</v>
      </c>
      <c r="Y918" s="427">
        <v>800</v>
      </c>
      <c r="Z918" s="427">
        <v>920</v>
      </c>
      <c r="AA918" s="427">
        <v>53</v>
      </c>
      <c r="AB918" s="427">
        <v>0.32</v>
      </c>
      <c r="AC918" s="427">
        <v>1250</v>
      </c>
      <c r="AD918" s="402">
        <v>640</v>
      </c>
      <c r="AE918" s="402">
        <v>540</v>
      </c>
      <c r="AF918" s="402">
        <v>640</v>
      </c>
      <c r="AG918" s="402">
        <v>640</v>
      </c>
      <c r="AH918" s="402">
        <v>53</v>
      </c>
      <c r="AI918" s="400"/>
      <c r="AJ918" s="400"/>
      <c r="AK918" s="400"/>
      <c r="AL918" s="400"/>
      <c r="AM918" s="400"/>
      <c r="AN918" s="400"/>
      <c r="AO918" s="400"/>
      <c r="AP918" s="400"/>
    </row>
    <row r="919" spans="1:42" ht="15">
      <c r="A919" s="394" t="s">
        <v>821</v>
      </c>
      <c r="B919" s="401">
        <v>114.3</v>
      </c>
      <c r="C919" s="424">
        <v>6.88</v>
      </c>
      <c r="D919" s="394" t="s">
        <v>822</v>
      </c>
      <c r="E919" s="477">
        <v>43433</v>
      </c>
      <c r="F919" s="478" t="s">
        <v>368</v>
      </c>
      <c r="G919" s="396">
        <v>7437</v>
      </c>
      <c r="H919" s="397">
        <v>60197</v>
      </c>
      <c r="I919" s="397">
        <v>2616101</v>
      </c>
      <c r="J919" s="397">
        <v>999</v>
      </c>
      <c r="K919" s="397">
        <v>50</v>
      </c>
      <c r="L919" s="396">
        <v>4.2300000000000004</v>
      </c>
      <c r="M919" s="396">
        <v>1</v>
      </c>
      <c r="N919" s="399">
        <v>96.5</v>
      </c>
      <c r="O919" s="400">
        <v>110.2</v>
      </c>
      <c r="P919" s="400"/>
      <c r="Q919" s="400"/>
      <c r="R919" s="400"/>
      <c r="S919" s="400"/>
      <c r="T919" s="400"/>
      <c r="U919" s="400"/>
      <c r="V919" s="400"/>
      <c r="W919" s="400"/>
      <c r="X919" s="401">
        <v>850</v>
      </c>
      <c r="Y919" s="402">
        <v>800</v>
      </c>
      <c r="Z919" s="402">
        <v>920</v>
      </c>
      <c r="AA919" s="402">
        <v>53</v>
      </c>
      <c r="AB919" s="402">
        <v>0.32</v>
      </c>
      <c r="AC919" s="402">
        <v>1250</v>
      </c>
      <c r="AD919" s="402">
        <v>645</v>
      </c>
      <c r="AE919" s="402">
        <v>540</v>
      </c>
      <c r="AF919" s="402">
        <v>645</v>
      </c>
      <c r="AG919" s="402">
        <v>645</v>
      </c>
      <c r="AH919" s="402">
        <v>53</v>
      </c>
      <c r="AI919" s="400"/>
      <c r="AJ919" s="400"/>
      <c r="AK919" s="400"/>
      <c r="AL919" s="400"/>
      <c r="AM919" s="400"/>
      <c r="AN919" s="400"/>
      <c r="AO919" s="400"/>
      <c r="AP919" s="400"/>
    </row>
    <row r="920" spans="1:42" ht="15">
      <c r="A920" s="394" t="s">
        <v>821</v>
      </c>
      <c r="B920" s="401">
        <v>114.3</v>
      </c>
      <c r="C920" s="424">
        <v>6.88</v>
      </c>
      <c r="D920" s="394" t="s">
        <v>822</v>
      </c>
      <c r="E920" s="477">
        <v>43433</v>
      </c>
      <c r="F920" s="478" t="s">
        <v>283</v>
      </c>
      <c r="G920" s="396">
        <v>7438</v>
      </c>
      <c r="H920" s="397">
        <v>60198</v>
      </c>
      <c r="I920" s="397">
        <v>2616101</v>
      </c>
      <c r="J920" s="397">
        <v>350</v>
      </c>
      <c r="K920" s="397">
        <v>50</v>
      </c>
      <c r="L920" s="396">
        <v>3.73</v>
      </c>
      <c r="M920" s="396">
        <v>1</v>
      </c>
      <c r="N920" s="399">
        <v>90.3</v>
      </c>
      <c r="O920" s="400">
        <v>106.2</v>
      </c>
      <c r="P920" s="400"/>
      <c r="Q920" s="400"/>
      <c r="R920" s="400"/>
      <c r="S920" s="400"/>
      <c r="T920" s="400"/>
      <c r="U920" s="400"/>
      <c r="V920" s="400"/>
      <c r="W920" s="400"/>
      <c r="X920" s="401">
        <v>850</v>
      </c>
      <c r="Y920" s="402">
        <v>800</v>
      </c>
      <c r="Z920" s="402">
        <v>920</v>
      </c>
      <c r="AA920" s="402">
        <v>53</v>
      </c>
      <c r="AB920" s="402">
        <v>0.32</v>
      </c>
      <c r="AC920" s="402">
        <v>1250</v>
      </c>
      <c r="AD920" s="402">
        <v>640</v>
      </c>
      <c r="AE920" s="402">
        <v>540</v>
      </c>
      <c r="AF920" s="402">
        <v>640</v>
      </c>
      <c r="AG920" s="402">
        <v>640</v>
      </c>
      <c r="AH920" s="402">
        <v>53</v>
      </c>
      <c r="AI920" s="400"/>
      <c r="AJ920" s="400"/>
      <c r="AK920" s="400"/>
      <c r="AL920" s="400"/>
      <c r="AM920" s="400"/>
      <c r="AN920" s="400"/>
      <c r="AO920" s="400"/>
      <c r="AP920" s="400"/>
    </row>
    <row r="921" spans="1:42" ht="15">
      <c r="A921" s="394" t="s">
        <v>821</v>
      </c>
      <c r="B921" s="401">
        <v>114.3</v>
      </c>
      <c r="C921" s="424">
        <v>6.88</v>
      </c>
      <c r="D921" s="394" t="s">
        <v>822</v>
      </c>
      <c r="E921" s="477">
        <v>43433</v>
      </c>
      <c r="F921" s="478" t="s">
        <v>283</v>
      </c>
      <c r="G921" s="396">
        <v>7439</v>
      </c>
      <c r="H921" s="397">
        <v>60100</v>
      </c>
      <c r="I921" s="397">
        <v>2814505</v>
      </c>
      <c r="J921" s="397">
        <v>350</v>
      </c>
      <c r="K921" s="397">
        <v>52</v>
      </c>
      <c r="L921" s="396">
        <v>3.88</v>
      </c>
      <c r="M921" s="396">
        <v>1</v>
      </c>
      <c r="N921" s="399">
        <v>99.2</v>
      </c>
      <c r="O921" s="400">
        <v>112.6</v>
      </c>
      <c r="P921" s="400"/>
      <c r="Q921" s="400"/>
      <c r="R921" s="400"/>
      <c r="S921" s="400"/>
      <c r="T921" s="400"/>
      <c r="U921" s="400"/>
      <c r="V921" s="400"/>
      <c r="W921" s="400"/>
      <c r="X921" s="401">
        <v>850</v>
      </c>
      <c r="Y921" s="402">
        <v>800</v>
      </c>
      <c r="Z921" s="402">
        <v>920</v>
      </c>
      <c r="AA921" s="402">
        <v>53</v>
      </c>
      <c r="AB921" s="402">
        <v>0.32</v>
      </c>
      <c r="AC921" s="402">
        <v>1250</v>
      </c>
      <c r="AD921" s="402">
        <v>640</v>
      </c>
      <c r="AE921" s="402">
        <v>540</v>
      </c>
      <c r="AF921" s="402">
        <v>640</v>
      </c>
      <c r="AG921" s="402">
        <v>640</v>
      </c>
      <c r="AH921" s="402">
        <v>53</v>
      </c>
      <c r="AI921" s="400"/>
      <c r="AJ921" s="400"/>
      <c r="AK921" s="400"/>
      <c r="AL921" s="400"/>
      <c r="AM921" s="400"/>
      <c r="AN921" s="400"/>
      <c r="AO921" s="400"/>
      <c r="AP921" s="400"/>
    </row>
    <row r="922" spans="1:42" ht="15">
      <c r="A922" s="394" t="s">
        <v>821</v>
      </c>
      <c r="B922" s="401">
        <v>114.3</v>
      </c>
      <c r="C922" s="424">
        <v>6.88</v>
      </c>
      <c r="D922" s="394" t="s">
        <v>822</v>
      </c>
      <c r="E922" s="421">
        <v>43435</v>
      </c>
      <c r="F922" s="395" t="s">
        <v>283</v>
      </c>
      <c r="G922" s="396">
        <v>7477</v>
      </c>
      <c r="H922" s="397">
        <v>53784</v>
      </c>
      <c r="I922" s="397">
        <v>3004113</v>
      </c>
      <c r="J922" s="397">
        <v>350</v>
      </c>
      <c r="K922" s="397">
        <v>51</v>
      </c>
      <c r="L922" s="398">
        <v>6</v>
      </c>
      <c r="M922" s="396">
        <v>6</v>
      </c>
      <c r="N922" s="399">
        <v>104</v>
      </c>
      <c r="O922" s="400">
        <v>114</v>
      </c>
      <c r="P922" s="400"/>
      <c r="Q922" s="400"/>
      <c r="R922" s="400"/>
      <c r="S922" s="400"/>
      <c r="T922" s="400"/>
      <c r="U922" s="400"/>
      <c r="V922" s="400"/>
      <c r="W922" s="400"/>
      <c r="X922" s="426">
        <v>850</v>
      </c>
      <c r="Y922" s="427">
        <v>800</v>
      </c>
      <c r="Z922" s="427">
        <v>920</v>
      </c>
      <c r="AA922" s="427">
        <v>53</v>
      </c>
      <c r="AB922" s="427">
        <v>0.33</v>
      </c>
      <c r="AC922" s="427">
        <v>1250</v>
      </c>
      <c r="AD922" s="402">
        <v>650</v>
      </c>
      <c r="AE922" s="402">
        <v>540</v>
      </c>
      <c r="AF922" s="402">
        <v>650</v>
      </c>
      <c r="AG922" s="402">
        <v>650</v>
      </c>
      <c r="AH922" s="402">
        <v>53</v>
      </c>
      <c r="AI922" s="400"/>
      <c r="AJ922" s="400"/>
      <c r="AK922" s="400"/>
      <c r="AL922" s="400"/>
      <c r="AM922" s="400"/>
      <c r="AN922" s="400"/>
      <c r="AO922" s="400"/>
      <c r="AP922" s="400"/>
    </row>
    <row r="923" spans="1:42" ht="15">
      <c r="A923" s="394" t="s">
        <v>821</v>
      </c>
      <c r="B923" s="401">
        <v>114.3</v>
      </c>
      <c r="C923" s="424">
        <v>6.88</v>
      </c>
      <c r="D923" s="394" t="s">
        <v>822</v>
      </c>
      <c r="E923" s="421">
        <v>43435</v>
      </c>
      <c r="F923" s="395" t="s">
        <v>283</v>
      </c>
      <c r="G923" s="396">
        <v>7478</v>
      </c>
      <c r="H923" s="397">
        <v>53782</v>
      </c>
      <c r="I923" s="397">
        <v>3004113</v>
      </c>
      <c r="J923" s="397">
        <v>350</v>
      </c>
      <c r="K923" s="397">
        <v>50</v>
      </c>
      <c r="L923" s="398">
        <v>3.9</v>
      </c>
      <c r="M923" s="396">
        <v>1</v>
      </c>
      <c r="N923" s="399">
        <v>92.2</v>
      </c>
      <c r="O923" s="400">
        <v>108.4</v>
      </c>
      <c r="P923" s="400"/>
      <c r="Q923" s="400"/>
      <c r="R923" s="400"/>
      <c r="S923" s="400"/>
      <c r="T923" s="400"/>
      <c r="U923" s="400"/>
      <c r="V923" s="400"/>
      <c r="W923" s="400"/>
      <c r="X923" s="426">
        <v>850</v>
      </c>
      <c r="Y923" s="427">
        <v>800</v>
      </c>
      <c r="Z923" s="427">
        <v>920</v>
      </c>
      <c r="AA923" s="427">
        <v>53</v>
      </c>
      <c r="AB923" s="427">
        <v>0.33</v>
      </c>
      <c r="AC923" s="427">
        <v>1250</v>
      </c>
      <c r="AD923" s="402">
        <v>640</v>
      </c>
      <c r="AE923" s="402">
        <v>540</v>
      </c>
      <c r="AF923" s="402">
        <v>640</v>
      </c>
      <c r="AG923" s="402">
        <v>640</v>
      </c>
      <c r="AH923" s="402">
        <v>53</v>
      </c>
      <c r="AI923" s="400"/>
      <c r="AJ923" s="400"/>
      <c r="AK923" s="400"/>
      <c r="AL923" s="400"/>
      <c r="AM923" s="400"/>
      <c r="AN923" s="400"/>
      <c r="AO923" s="400"/>
      <c r="AP923" s="400"/>
    </row>
    <row r="924" spans="1:42" ht="15">
      <c r="A924" s="394" t="s">
        <v>821</v>
      </c>
      <c r="B924" s="401">
        <v>114.3</v>
      </c>
      <c r="C924" s="424">
        <v>6.88</v>
      </c>
      <c r="D924" s="394" t="s">
        <v>822</v>
      </c>
      <c r="E924" s="421">
        <v>43436</v>
      </c>
      <c r="F924" s="395" t="s">
        <v>283</v>
      </c>
      <c r="G924" s="396">
        <v>7479</v>
      </c>
      <c r="H924" s="397">
        <v>53781</v>
      </c>
      <c r="I924" s="397">
        <v>3004113</v>
      </c>
      <c r="J924" s="397">
        <v>350</v>
      </c>
      <c r="K924" s="397">
        <v>50</v>
      </c>
      <c r="L924" s="396">
        <v>3.51</v>
      </c>
      <c r="M924" s="396">
        <v>5</v>
      </c>
      <c r="N924" s="399">
        <v>95.3</v>
      </c>
      <c r="O924" s="400">
        <v>109.7</v>
      </c>
      <c r="P924" s="400"/>
      <c r="Q924" s="400"/>
      <c r="R924" s="400"/>
      <c r="S924" s="400"/>
      <c r="T924" s="400"/>
      <c r="U924" s="400"/>
      <c r="V924" s="400"/>
      <c r="W924" s="400"/>
      <c r="X924" s="426">
        <v>850</v>
      </c>
      <c r="Y924" s="427">
        <v>800</v>
      </c>
      <c r="Z924" s="427">
        <v>920</v>
      </c>
      <c r="AA924" s="427">
        <v>53</v>
      </c>
      <c r="AB924" s="427">
        <v>0.33</v>
      </c>
      <c r="AC924" s="427">
        <v>1250</v>
      </c>
      <c r="AD924" s="402">
        <v>640</v>
      </c>
      <c r="AE924" s="402">
        <v>540</v>
      </c>
      <c r="AF924" s="402">
        <v>640</v>
      </c>
      <c r="AG924" s="402">
        <v>640</v>
      </c>
      <c r="AH924" s="402">
        <v>53</v>
      </c>
      <c r="AI924" s="400"/>
      <c r="AJ924" s="400"/>
      <c r="AK924" s="400"/>
      <c r="AL924" s="400"/>
      <c r="AM924" s="400"/>
      <c r="AN924" s="400"/>
      <c r="AO924" s="400"/>
      <c r="AP924" s="400"/>
    </row>
    <row r="925" spans="1:42" ht="15">
      <c r="A925" s="394" t="s">
        <v>821</v>
      </c>
      <c r="B925" s="401">
        <v>114.3</v>
      </c>
      <c r="C925" s="424">
        <v>6.88</v>
      </c>
      <c r="D925" s="394" t="s">
        <v>822</v>
      </c>
      <c r="E925" s="421">
        <v>43436</v>
      </c>
      <c r="F925" s="395" t="s">
        <v>283</v>
      </c>
      <c r="G925" s="396">
        <v>7480</v>
      </c>
      <c r="H925" s="397">
        <v>53789</v>
      </c>
      <c r="I925" s="397">
        <v>3004113</v>
      </c>
      <c r="J925" s="397">
        <v>350</v>
      </c>
      <c r="K925" s="397">
        <v>49</v>
      </c>
      <c r="L925" s="396">
        <v>3.97</v>
      </c>
      <c r="M925" s="396">
        <v>10</v>
      </c>
      <c r="N925" s="399">
        <v>96.3</v>
      </c>
      <c r="O925" s="400">
        <v>110.2</v>
      </c>
      <c r="P925" s="400"/>
      <c r="Q925" s="400"/>
      <c r="R925" s="400"/>
      <c r="S925" s="400"/>
      <c r="T925" s="400"/>
      <c r="U925" s="400"/>
      <c r="V925" s="400"/>
      <c r="W925" s="400"/>
      <c r="X925" s="426">
        <v>850</v>
      </c>
      <c r="Y925" s="427">
        <v>800</v>
      </c>
      <c r="Z925" s="427">
        <v>920</v>
      </c>
      <c r="AA925" s="427">
        <v>53</v>
      </c>
      <c r="AB925" s="427">
        <v>0.33</v>
      </c>
      <c r="AC925" s="427">
        <v>1250</v>
      </c>
      <c r="AD925" s="402">
        <v>640</v>
      </c>
      <c r="AE925" s="402">
        <v>540</v>
      </c>
      <c r="AF925" s="402">
        <v>640</v>
      </c>
      <c r="AG925" s="402">
        <v>640</v>
      </c>
      <c r="AH925" s="402">
        <v>53</v>
      </c>
      <c r="AI925" s="400"/>
      <c r="AJ925" s="400"/>
      <c r="AK925" s="400"/>
      <c r="AL925" s="400"/>
      <c r="AM925" s="400"/>
      <c r="AN925" s="400"/>
      <c r="AO925" s="400"/>
      <c r="AP925" s="400"/>
    </row>
    <row r="926" spans="1:42" ht="15">
      <c r="A926" s="394" t="s">
        <v>821</v>
      </c>
      <c r="B926" s="401">
        <v>114.3</v>
      </c>
      <c r="C926" s="424">
        <v>6.88</v>
      </c>
      <c r="D926" s="394" t="s">
        <v>822</v>
      </c>
      <c r="E926" s="421">
        <v>43436</v>
      </c>
      <c r="F926" s="395" t="s">
        <v>283</v>
      </c>
      <c r="G926" s="396">
        <v>7481</v>
      </c>
      <c r="H926" s="397">
        <v>53788</v>
      </c>
      <c r="I926" s="397">
        <v>3004113</v>
      </c>
      <c r="J926" s="397">
        <v>350</v>
      </c>
      <c r="K926" s="397">
        <v>48</v>
      </c>
      <c r="L926" s="396">
        <v>3.88</v>
      </c>
      <c r="M926" s="396">
        <v>2</v>
      </c>
      <c r="N926" s="399">
        <v>98.4</v>
      </c>
      <c r="O926" s="400">
        <v>111.1</v>
      </c>
      <c r="P926" s="400"/>
      <c r="Q926" s="400"/>
      <c r="R926" s="400"/>
      <c r="S926" s="400"/>
      <c r="T926" s="400"/>
      <c r="U926" s="400"/>
      <c r="V926" s="400"/>
      <c r="W926" s="400"/>
      <c r="X926" s="426">
        <v>850</v>
      </c>
      <c r="Y926" s="427">
        <v>800</v>
      </c>
      <c r="Z926" s="427">
        <v>920</v>
      </c>
      <c r="AA926" s="427">
        <v>53</v>
      </c>
      <c r="AB926" s="427">
        <v>0.33</v>
      </c>
      <c r="AC926" s="427">
        <v>1250</v>
      </c>
      <c r="AD926" s="402">
        <v>640</v>
      </c>
      <c r="AE926" s="402">
        <v>540</v>
      </c>
      <c r="AF926" s="402">
        <v>640</v>
      </c>
      <c r="AG926" s="402">
        <v>640</v>
      </c>
      <c r="AH926" s="402">
        <v>53</v>
      </c>
      <c r="AI926" s="400"/>
      <c r="AJ926" s="400"/>
      <c r="AK926" s="400"/>
      <c r="AL926" s="400"/>
      <c r="AM926" s="400"/>
      <c r="AN926" s="400"/>
      <c r="AO926" s="400"/>
      <c r="AP926" s="400"/>
    </row>
    <row r="927" spans="1:42" ht="15">
      <c r="A927" s="394" t="s">
        <v>821</v>
      </c>
      <c r="B927" s="401">
        <v>114.3</v>
      </c>
      <c r="C927" s="424">
        <v>6.88</v>
      </c>
      <c r="D927" s="394" t="s">
        <v>822</v>
      </c>
      <c r="E927" s="421">
        <v>43436</v>
      </c>
      <c r="F927" s="395" t="s">
        <v>283</v>
      </c>
      <c r="G927" s="396">
        <v>7482</v>
      </c>
      <c r="H927" s="397">
        <v>53783</v>
      </c>
      <c r="I927" s="397">
        <v>3004113</v>
      </c>
      <c r="J927" s="397">
        <v>350</v>
      </c>
      <c r="K927" s="397">
        <v>50</v>
      </c>
      <c r="L927" s="396">
        <v>4.75</v>
      </c>
      <c r="M927" s="396">
        <v>1</v>
      </c>
      <c r="N927" s="399">
        <v>100.4</v>
      </c>
      <c r="O927" s="400">
        <v>114.5</v>
      </c>
      <c r="P927" s="400"/>
      <c r="Q927" s="400"/>
      <c r="R927" s="400"/>
      <c r="S927" s="400"/>
      <c r="T927" s="400"/>
      <c r="U927" s="400"/>
      <c r="V927" s="400"/>
      <c r="W927" s="400"/>
      <c r="X927" s="426">
        <v>850</v>
      </c>
      <c r="Y927" s="427">
        <v>800</v>
      </c>
      <c r="Z927" s="427">
        <v>920</v>
      </c>
      <c r="AA927" s="427">
        <v>53</v>
      </c>
      <c r="AB927" s="427">
        <v>0.33</v>
      </c>
      <c r="AC927" s="427">
        <v>1250</v>
      </c>
      <c r="AD927" s="402">
        <v>640</v>
      </c>
      <c r="AE927" s="402">
        <v>540</v>
      </c>
      <c r="AF927" s="402">
        <v>640</v>
      </c>
      <c r="AG927" s="402">
        <v>640</v>
      </c>
      <c r="AH927" s="402">
        <v>53</v>
      </c>
      <c r="AI927" s="400"/>
      <c r="AJ927" s="400"/>
      <c r="AK927" s="400"/>
      <c r="AL927" s="400"/>
      <c r="AM927" s="400"/>
      <c r="AN927" s="400"/>
      <c r="AO927" s="400"/>
      <c r="AP927" s="400"/>
    </row>
    <row r="928" spans="1:42" ht="15">
      <c r="A928" s="394" t="s">
        <v>821</v>
      </c>
      <c r="B928" s="401">
        <v>114.3</v>
      </c>
      <c r="C928" s="424">
        <v>6.88</v>
      </c>
      <c r="D928" s="394" t="s">
        <v>822</v>
      </c>
      <c r="E928" s="421">
        <v>43436</v>
      </c>
      <c r="F928" s="395" t="s">
        <v>283</v>
      </c>
      <c r="G928" s="396">
        <v>7483</v>
      </c>
      <c r="H928" s="397">
        <v>53792</v>
      </c>
      <c r="I928" s="397">
        <v>2848105</v>
      </c>
      <c r="J928" s="397">
        <v>350</v>
      </c>
      <c r="K928" s="397">
        <v>50</v>
      </c>
      <c r="L928" s="396">
        <v>4.46</v>
      </c>
      <c r="M928" s="396">
        <v>498</v>
      </c>
      <c r="N928" s="399">
        <v>99.5</v>
      </c>
      <c r="O928" s="400">
        <v>111.3</v>
      </c>
      <c r="P928" s="400"/>
      <c r="Q928" s="400"/>
      <c r="R928" s="400"/>
      <c r="S928" s="400"/>
      <c r="T928" s="400"/>
      <c r="U928" s="400"/>
      <c r="V928" s="400"/>
      <c r="W928" s="400"/>
      <c r="X928" s="426">
        <v>850</v>
      </c>
      <c r="Y928" s="427">
        <v>800</v>
      </c>
      <c r="Z928" s="427">
        <v>920</v>
      </c>
      <c r="AA928" s="427">
        <v>53</v>
      </c>
      <c r="AB928" s="427">
        <v>0.33</v>
      </c>
      <c r="AC928" s="427">
        <v>1250</v>
      </c>
      <c r="AD928" s="402">
        <v>640</v>
      </c>
      <c r="AE928" s="402">
        <v>540</v>
      </c>
      <c r="AF928" s="402">
        <v>640</v>
      </c>
      <c r="AG928" s="402">
        <v>640</v>
      </c>
      <c r="AH928" s="402">
        <v>53</v>
      </c>
      <c r="AI928" s="400"/>
      <c r="AJ928" s="400"/>
      <c r="AK928" s="400"/>
      <c r="AL928" s="400"/>
      <c r="AM928" s="400"/>
      <c r="AN928" s="400"/>
      <c r="AO928" s="400"/>
      <c r="AP928" s="400"/>
    </row>
    <row r="929" spans="1:42" ht="15">
      <c r="A929" s="394" t="s">
        <v>821</v>
      </c>
      <c r="B929" s="401">
        <v>114.3</v>
      </c>
      <c r="C929" s="424">
        <v>6.88</v>
      </c>
      <c r="D929" s="394" t="s">
        <v>822</v>
      </c>
      <c r="E929" s="421">
        <v>43436</v>
      </c>
      <c r="F929" s="395" t="s">
        <v>283</v>
      </c>
      <c r="G929" s="396">
        <v>7484</v>
      </c>
      <c r="H929" s="397">
        <v>53787</v>
      </c>
      <c r="I929" s="397">
        <v>2848105</v>
      </c>
      <c r="J929" s="397">
        <v>350</v>
      </c>
      <c r="K929" s="397">
        <v>50</v>
      </c>
      <c r="L929" s="396">
        <v>3.78</v>
      </c>
      <c r="M929" s="396">
        <v>1</v>
      </c>
      <c r="N929" s="399">
        <v>97.8</v>
      </c>
      <c r="O929" s="400">
        <v>111.2</v>
      </c>
      <c r="P929" s="400"/>
      <c r="Q929" s="400"/>
      <c r="R929" s="400"/>
      <c r="S929" s="400"/>
      <c r="T929" s="400"/>
      <c r="U929" s="400"/>
      <c r="V929" s="400"/>
      <c r="W929" s="400"/>
      <c r="X929" s="426">
        <v>850</v>
      </c>
      <c r="Y929" s="427">
        <v>800</v>
      </c>
      <c r="Z929" s="427">
        <v>920</v>
      </c>
      <c r="AA929" s="427">
        <v>53</v>
      </c>
      <c r="AB929" s="427">
        <v>0.33</v>
      </c>
      <c r="AC929" s="427">
        <v>1250</v>
      </c>
      <c r="AD929" s="402">
        <v>640</v>
      </c>
      <c r="AE929" s="402">
        <v>540</v>
      </c>
      <c r="AF929" s="402">
        <v>640</v>
      </c>
      <c r="AG929" s="402">
        <v>640</v>
      </c>
      <c r="AH929" s="402">
        <v>53</v>
      </c>
      <c r="AI929" s="400"/>
      <c r="AJ929" s="400"/>
      <c r="AK929" s="400"/>
      <c r="AL929" s="400"/>
      <c r="AM929" s="400"/>
      <c r="AN929" s="400"/>
      <c r="AO929" s="400"/>
      <c r="AP929" s="400"/>
    </row>
    <row r="930" spans="1:42" ht="15">
      <c r="A930" s="394" t="s">
        <v>821</v>
      </c>
      <c r="B930" s="401">
        <v>114.3</v>
      </c>
      <c r="C930" s="424">
        <v>6.88</v>
      </c>
      <c r="D930" s="394" t="s">
        <v>822</v>
      </c>
      <c r="E930" s="421">
        <v>43436</v>
      </c>
      <c r="F930" s="395" t="s">
        <v>283</v>
      </c>
      <c r="G930" s="396">
        <v>7485</v>
      </c>
      <c r="H930" s="397">
        <v>53790</v>
      </c>
      <c r="I930" s="397">
        <v>2848105</v>
      </c>
      <c r="J930" s="397">
        <v>350</v>
      </c>
      <c r="K930" s="397">
        <v>51</v>
      </c>
      <c r="L930" s="398">
        <v>4.0999999999999996</v>
      </c>
      <c r="M930" s="396">
        <v>1</v>
      </c>
      <c r="N930" s="399">
        <v>96</v>
      </c>
      <c r="O930" s="400">
        <v>109.6</v>
      </c>
      <c r="P930" s="400"/>
      <c r="Q930" s="400"/>
      <c r="R930" s="400"/>
      <c r="S930" s="400"/>
      <c r="T930" s="400"/>
      <c r="U930" s="400"/>
      <c r="V930" s="400"/>
      <c r="W930" s="400"/>
      <c r="X930" s="426">
        <v>850</v>
      </c>
      <c r="Y930" s="427">
        <v>800</v>
      </c>
      <c r="Z930" s="427">
        <v>920</v>
      </c>
      <c r="AA930" s="427">
        <v>53</v>
      </c>
      <c r="AB930" s="427">
        <v>0.33</v>
      </c>
      <c r="AC930" s="427">
        <v>1250</v>
      </c>
      <c r="AD930" s="402">
        <v>640</v>
      </c>
      <c r="AE930" s="402">
        <v>540</v>
      </c>
      <c r="AF930" s="402">
        <v>640</v>
      </c>
      <c r="AG930" s="402">
        <v>640</v>
      </c>
      <c r="AH930" s="402">
        <v>53</v>
      </c>
      <c r="AI930" s="400"/>
      <c r="AJ930" s="400"/>
      <c r="AK930" s="400"/>
      <c r="AL930" s="400"/>
      <c r="AM930" s="400"/>
      <c r="AN930" s="400"/>
      <c r="AO930" s="400"/>
      <c r="AP930" s="400"/>
    </row>
    <row r="931" spans="1:42" ht="15">
      <c r="A931" s="394" t="s">
        <v>821</v>
      </c>
      <c r="B931" s="401">
        <v>114.3</v>
      </c>
      <c r="C931" s="424">
        <v>6.88</v>
      </c>
      <c r="D931" s="394" t="s">
        <v>822</v>
      </c>
      <c r="E931" s="421">
        <v>43436</v>
      </c>
      <c r="F931" s="395" t="s">
        <v>283</v>
      </c>
      <c r="G931" s="396">
        <v>7486</v>
      </c>
      <c r="H931" s="397">
        <v>53784</v>
      </c>
      <c r="I931" s="397">
        <v>3004113</v>
      </c>
      <c r="J931" s="397">
        <v>350</v>
      </c>
      <c r="K931" s="397">
        <v>51</v>
      </c>
      <c r="L931" s="398">
        <v>6</v>
      </c>
      <c r="M931" s="396">
        <v>135</v>
      </c>
      <c r="N931" s="399">
        <v>100.8</v>
      </c>
      <c r="O931" s="400">
        <v>114.2</v>
      </c>
      <c r="P931" s="400"/>
      <c r="Q931" s="400"/>
      <c r="R931" s="400"/>
      <c r="S931" s="400"/>
      <c r="T931" s="400"/>
      <c r="U931" s="400"/>
      <c r="V931" s="400"/>
      <c r="W931" s="400"/>
      <c r="X931" s="426">
        <v>850</v>
      </c>
      <c r="Y931" s="427">
        <v>800</v>
      </c>
      <c r="Z931" s="427">
        <v>920</v>
      </c>
      <c r="AA931" s="427">
        <v>53</v>
      </c>
      <c r="AB931" s="427">
        <v>0.33</v>
      </c>
      <c r="AC931" s="427">
        <v>1250</v>
      </c>
      <c r="AD931" s="402">
        <v>655</v>
      </c>
      <c r="AE931" s="402">
        <v>550</v>
      </c>
      <c r="AF931" s="402">
        <v>655</v>
      </c>
      <c r="AG931" s="402">
        <v>655</v>
      </c>
      <c r="AH931" s="402">
        <v>53</v>
      </c>
      <c r="AI931" s="400"/>
      <c r="AJ931" s="400"/>
      <c r="AK931" s="400"/>
      <c r="AL931" s="400"/>
      <c r="AM931" s="400"/>
      <c r="AN931" s="400"/>
      <c r="AO931" s="400"/>
      <c r="AP931" s="400"/>
    </row>
    <row r="932" spans="1:42" ht="15">
      <c r="A932" s="394" t="s">
        <v>821</v>
      </c>
      <c r="B932" s="401">
        <v>114.3</v>
      </c>
      <c r="C932" s="424">
        <v>6.88</v>
      </c>
      <c r="D932" s="394" t="s">
        <v>822</v>
      </c>
      <c r="E932" s="421">
        <v>43436</v>
      </c>
      <c r="F932" s="395" t="s">
        <v>283</v>
      </c>
      <c r="G932" s="396">
        <v>7487</v>
      </c>
      <c r="H932" s="397">
        <v>53785</v>
      </c>
      <c r="I932" s="397">
        <v>3004113</v>
      </c>
      <c r="J932" s="397">
        <v>350</v>
      </c>
      <c r="K932" s="397">
        <v>52</v>
      </c>
      <c r="L932" s="396">
        <v>6.43</v>
      </c>
      <c r="M932" s="396">
        <v>2</v>
      </c>
      <c r="N932" s="399">
        <v>103.3</v>
      </c>
      <c r="O932" s="400">
        <v>114.4</v>
      </c>
      <c r="P932" s="400"/>
      <c r="Q932" s="400"/>
      <c r="R932" s="400"/>
      <c r="S932" s="400"/>
      <c r="T932" s="400"/>
      <c r="U932" s="400"/>
      <c r="V932" s="400"/>
      <c r="W932" s="400"/>
      <c r="X932" s="426">
        <v>850</v>
      </c>
      <c r="Y932" s="427">
        <v>800</v>
      </c>
      <c r="Z932" s="427">
        <v>920</v>
      </c>
      <c r="AA932" s="427">
        <v>53</v>
      </c>
      <c r="AB932" s="427">
        <v>0.33</v>
      </c>
      <c r="AC932" s="427">
        <v>1250</v>
      </c>
      <c r="AD932" s="402">
        <v>655</v>
      </c>
      <c r="AE932" s="402">
        <v>550</v>
      </c>
      <c r="AF932" s="402">
        <v>655</v>
      </c>
      <c r="AG932" s="402">
        <v>655</v>
      </c>
      <c r="AH932" s="402">
        <v>53</v>
      </c>
      <c r="AI932" s="400"/>
      <c r="AJ932" s="400"/>
      <c r="AK932" s="400"/>
      <c r="AL932" s="400"/>
      <c r="AM932" s="400"/>
      <c r="AN932" s="400"/>
      <c r="AO932" s="400"/>
      <c r="AP932" s="400"/>
    </row>
    <row r="933" spans="1:42" ht="15">
      <c r="A933" s="394" t="s">
        <v>821</v>
      </c>
      <c r="B933" s="401">
        <v>114.3</v>
      </c>
      <c r="C933" s="424">
        <v>6.88</v>
      </c>
      <c r="D933" s="394" t="s">
        <v>822</v>
      </c>
      <c r="E933" s="421">
        <v>43448</v>
      </c>
      <c r="F933" s="395" t="s">
        <v>847</v>
      </c>
      <c r="G933" s="396">
        <v>7597</v>
      </c>
      <c r="H933" s="397">
        <v>13231</v>
      </c>
      <c r="I933" s="397">
        <v>2846209</v>
      </c>
      <c r="J933" s="397" t="s">
        <v>571</v>
      </c>
      <c r="K933" s="397">
        <v>45</v>
      </c>
      <c r="L933" s="396">
        <v>5.13</v>
      </c>
      <c r="M933" s="396">
        <v>25</v>
      </c>
      <c r="N933" s="399">
        <v>102.2</v>
      </c>
      <c r="O933" s="400">
        <v>116.9</v>
      </c>
      <c r="P933" s="400"/>
      <c r="Q933" s="400"/>
      <c r="R933" s="400"/>
      <c r="S933" s="400"/>
      <c r="T933" s="400"/>
      <c r="U933" s="400"/>
      <c r="V933" s="400"/>
      <c r="W933" s="400"/>
      <c r="X933" s="426">
        <v>840</v>
      </c>
      <c r="Y933" s="427">
        <v>800</v>
      </c>
      <c r="Z933" s="427">
        <v>930</v>
      </c>
      <c r="AA933" s="427">
        <v>53</v>
      </c>
      <c r="AB933" s="427">
        <v>0.34</v>
      </c>
      <c r="AC933" s="427">
        <v>1250</v>
      </c>
      <c r="AD933" s="402">
        <v>615</v>
      </c>
      <c r="AE933" s="402">
        <v>530</v>
      </c>
      <c r="AF933" s="402">
        <v>615</v>
      </c>
      <c r="AG933" s="402">
        <v>615</v>
      </c>
      <c r="AH933" s="402">
        <v>53</v>
      </c>
      <c r="AI933" s="400"/>
      <c r="AJ933" s="400"/>
      <c r="AK933" s="400"/>
      <c r="AL933" s="400"/>
      <c r="AM933" s="400"/>
      <c r="AN933" s="400"/>
      <c r="AO933" s="400"/>
      <c r="AP933" s="400"/>
    </row>
    <row r="934" spans="1:42" ht="15">
      <c r="A934" s="394" t="s">
        <v>821</v>
      </c>
      <c r="B934" s="401">
        <v>114.3</v>
      </c>
      <c r="C934" s="424">
        <v>6.88</v>
      </c>
      <c r="D934" s="394" t="s">
        <v>822</v>
      </c>
      <c r="E934" s="421">
        <v>43449</v>
      </c>
      <c r="F934" s="395" t="s">
        <v>847</v>
      </c>
      <c r="G934" s="396">
        <v>7598</v>
      </c>
      <c r="H934" s="397">
        <v>13231</v>
      </c>
      <c r="I934" s="397">
        <v>2846209</v>
      </c>
      <c r="J934" s="397" t="s">
        <v>571</v>
      </c>
      <c r="K934" s="397">
        <v>45</v>
      </c>
      <c r="L934" s="396">
        <v>5.13</v>
      </c>
      <c r="M934" s="396">
        <v>415</v>
      </c>
      <c r="N934" s="399">
        <v>98.7</v>
      </c>
      <c r="O934" s="400">
        <v>111.9</v>
      </c>
      <c r="P934" s="400"/>
      <c r="Q934" s="400"/>
      <c r="R934" s="400"/>
      <c r="S934" s="400"/>
      <c r="T934" s="400"/>
      <c r="U934" s="400"/>
      <c r="V934" s="400"/>
      <c r="W934" s="400"/>
      <c r="X934" s="426">
        <v>840</v>
      </c>
      <c r="Y934" s="427">
        <v>800</v>
      </c>
      <c r="Z934" s="427">
        <v>930</v>
      </c>
      <c r="AA934" s="427">
        <v>53</v>
      </c>
      <c r="AB934" s="427">
        <v>0.34</v>
      </c>
      <c r="AC934" s="427">
        <v>1250</v>
      </c>
      <c r="AD934" s="402">
        <v>615</v>
      </c>
      <c r="AE934" s="402">
        <v>530</v>
      </c>
      <c r="AF934" s="402">
        <v>615</v>
      </c>
      <c r="AG934" s="402">
        <v>615</v>
      </c>
      <c r="AH934" s="402">
        <v>53</v>
      </c>
      <c r="AI934" s="400"/>
      <c r="AJ934" s="400"/>
      <c r="AK934" s="400"/>
      <c r="AL934" s="400"/>
      <c r="AM934" s="400"/>
      <c r="AN934" s="400"/>
      <c r="AO934" s="400"/>
      <c r="AP934" s="400"/>
    </row>
    <row r="935" spans="1:42" ht="15">
      <c r="A935" s="394" t="s">
        <v>821</v>
      </c>
      <c r="B935" s="401">
        <v>114.3</v>
      </c>
      <c r="C935" s="424">
        <v>6.88</v>
      </c>
      <c r="D935" s="394" t="s">
        <v>822</v>
      </c>
      <c r="E935" s="421">
        <v>43449</v>
      </c>
      <c r="F935" s="395" t="s">
        <v>847</v>
      </c>
      <c r="G935" s="396">
        <v>7599</v>
      </c>
      <c r="H935" s="397">
        <v>13231</v>
      </c>
      <c r="I935" s="397">
        <v>2846209</v>
      </c>
      <c r="J935" s="397" t="s">
        <v>571</v>
      </c>
      <c r="K935" s="397">
        <v>45</v>
      </c>
      <c r="L935" s="396">
        <v>5.13</v>
      </c>
      <c r="M935" s="396">
        <v>801</v>
      </c>
      <c r="N935" s="399">
        <v>98.7</v>
      </c>
      <c r="O935" s="400">
        <v>111.6</v>
      </c>
      <c r="P935" s="400"/>
      <c r="Q935" s="400"/>
      <c r="R935" s="400"/>
      <c r="S935" s="400"/>
      <c r="T935" s="400"/>
      <c r="U935" s="400"/>
      <c r="V935" s="400"/>
      <c r="W935" s="400"/>
      <c r="X935" s="426">
        <v>840</v>
      </c>
      <c r="Y935" s="427">
        <v>800</v>
      </c>
      <c r="Z935" s="427">
        <v>930</v>
      </c>
      <c r="AA935" s="427">
        <v>53</v>
      </c>
      <c r="AB935" s="427">
        <v>0.34</v>
      </c>
      <c r="AC935" s="427">
        <v>1250</v>
      </c>
      <c r="AD935" s="402">
        <v>615</v>
      </c>
      <c r="AE935" s="402">
        <v>530</v>
      </c>
      <c r="AF935" s="402">
        <v>615</v>
      </c>
      <c r="AG935" s="402">
        <v>615</v>
      </c>
      <c r="AH935" s="402">
        <v>53</v>
      </c>
      <c r="AI935" s="400"/>
      <c r="AJ935" s="400"/>
      <c r="AK935" s="400"/>
      <c r="AL935" s="400"/>
      <c r="AM935" s="400"/>
      <c r="AN935" s="400"/>
      <c r="AO935" s="400"/>
      <c r="AP935" s="400"/>
    </row>
    <row r="936" spans="1:42" ht="15">
      <c r="A936" s="394" t="s">
        <v>821</v>
      </c>
      <c r="B936" s="401">
        <v>114.3</v>
      </c>
      <c r="C936" s="424">
        <v>6.88</v>
      </c>
      <c r="D936" s="394" t="s">
        <v>822</v>
      </c>
      <c r="E936" s="421">
        <v>43449</v>
      </c>
      <c r="F936" s="395" t="s">
        <v>847</v>
      </c>
      <c r="G936" s="396">
        <v>7600</v>
      </c>
      <c r="H936" s="397">
        <v>13229</v>
      </c>
      <c r="I936" s="397">
        <v>2846209</v>
      </c>
      <c r="J936" s="397" t="s">
        <v>571</v>
      </c>
      <c r="K936" s="397">
        <v>46</v>
      </c>
      <c r="L936" s="396">
        <v>4.8600000000000003</v>
      </c>
      <c r="M936" s="396">
        <v>1</v>
      </c>
      <c r="N936" s="399">
        <v>97.8</v>
      </c>
      <c r="O936" s="400">
        <v>111.6</v>
      </c>
      <c r="P936" s="400"/>
      <c r="Q936" s="400"/>
      <c r="R936" s="400"/>
      <c r="S936" s="400"/>
      <c r="T936" s="400"/>
      <c r="U936" s="400"/>
      <c r="V936" s="400"/>
      <c r="W936" s="400"/>
      <c r="X936" s="426">
        <v>840</v>
      </c>
      <c r="Y936" s="427">
        <v>800</v>
      </c>
      <c r="Z936" s="427">
        <v>930</v>
      </c>
      <c r="AA936" s="427">
        <v>53</v>
      </c>
      <c r="AB936" s="427">
        <v>0.34</v>
      </c>
      <c r="AC936" s="427">
        <v>1250</v>
      </c>
      <c r="AD936" s="402">
        <v>615</v>
      </c>
      <c r="AE936" s="402">
        <v>530</v>
      </c>
      <c r="AF936" s="402">
        <v>615</v>
      </c>
      <c r="AG936" s="402">
        <v>615</v>
      </c>
      <c r="AH936" s="402">
        <v>53</v>
      </c>
      <c r="AI936" s="400"/>
      <c r="AJ936" s="400"/>
      <c r="AK936" s="400"/>
      <c r="AL936" s="400"/>
      <c r="AM936" s="400"/>
      <c r="AN936" s="400"/>
      <c r="AO936" s="400"/>
      <c r="AP936" s="400"/>
    </row>
    <row r="937" spans="1:42" ht="15">
      <c r="A937" s="394" t="s">
        <v>821</v>
      </c>
      <c r="B937" s="401">
        <v>114.3</v>
      </c>
      <c r="C937" s="424">
        <v>6.88</v>
      </c>
      <c r="D937" s="394" t="s">
        <v>822</v>
      </c>
      <c r="E937" s="421">
        <v>43449</v>
      </c>
      <c r="F937" s="395" t="s">
        <v>847</v>
      </c>
      <c r="G937" s="396">
        <v>7601</v>
      </c>
      <c r="H937" s="397">
        <v>13229</v>
      </c>
      <c r="I937" s="397">
        <v>2846209</v>
      </c>
      <c r="J937" s="397" t="s">
        <v>571</v>
      </c>
      <c r="K937" s="397">
        <v>46</v>
      </c>
      <c r="L937" s="396">
        <v>4.8600000000000003</v>
      </c>
      <c r="M937" s="396">
        <v>419</v>
      </c>
      <c r="N937" s="399">
        <v>99.7</v>
      </c>
      <c r="O937" s="400">
        <v>112.2</v>
      </c>
      <c r="P937" s="400"/>
      <c r="Q937" s="400"/>
      <c r="R937" s="400"/>
      <c r="S937" s="400"/>
      <c r="T937" s="400"/>
      <c r="U937" s="400"/>
      <c r="V937" s="400"/>
      <c r="W937" s="400"/>
      <c r="X937" s="426">
        <v>840</v>
      </c>
      <c r="Y937" s="427">
        <v>800</v>
      </c>
      <c r="Z937" s="427">
        <v>930</v>
      </c>
      <c r="AA937" s="427">
        <v>53</v>
      </c>
      <c r="AB937" s="427">
        <v>0.34</v>
      </c>
      <c r="AC937" s="427">
        <v>1250</v>
      </c>
      <c r="AD937" s="402">
        <v>615</v>
      </c>
      <c r="AE937" s="402">
        <v>530</v>
      </c>
      <c r="AF937" s="402">
        <v>615</v>
      </c>
      <c r="AG937" s="402">
        <v>615</v>
      </c>
      <c r="AH937" s="402">
        <v>53</v>
      </c>
      <c r="AI937" s="400"/>
      <c r="AJ937" s="400"/>
      <c r="AK937" s="400"/>
      <c r="AL937" s="400"/>
      <c r="AM937" s="400"/>
      <c r="AN937" s="400"/>
      <c r="AO937" s="400"/>
      <c r="AP937" s="400"/>
    </row>
    <row r="938" spans="1:42" ht="15">
      <c r="A938" s="394" t="s">
        <v>821</v>
      </c>
      <c r="B938" s="401">
        <v>114.3</v>
      </c>
      <c r="C938" s="424">
        <v>6.88</v>
      </c>
      <c r="D938" s="394" t="s">
        <v>822</v>
      </c>
      <c r="E938" s="421">
        <v>43449</v>
      </c>
      <c r="F938" s="395" t="s">
        <v>847</v>
      </c>
      <c r="G938" s="396">
        <v>7602</v>
      </c>
      <c r="H938" s="397">
        <v>13230</v>
      </c>
      <c r="I938" s="397">
        <v>2846209</v>
      </c>
      <c r="J938" s="397" t="s">
        <v>571</v>
      </c>
      <c r="K938" s="397">
        <v>46</v>
      </c>
      <c r="L938" s="396">
        <v>5.12</v>
      </c>
      <c r="M938" s="396">
        <v>26</v>
      </c>
      <c r="N938" s="399">
        <v>100.7</v>
      </c>
      <c r="O938" s="400">
        <v>113.3</v>
      </c>
      <c r="P938" s="400"/>
      <c r="Q938" s="400"/>
      <c r="R938" s="400"/>
      <c r="S938" s="400"/>
      <c r="T938" s="400"/>
      <c r="U938" s="400"/>
      <c r="V938" s="400"/>
      <c r="W938" s="400"/>
      <c r="X938" s="426">
        <v>840</v>
      </c>
      <c r="Y938" s="427">
        <v>800</v>
      </c>
      <c r="Z938" s="427">
        <v>930</v>
      </c>
      <c r="AA938" s="427">
        <v>53</v>
      </c>
      <c r="AB938" s="427">
        <v>0.34</v>
      </c>
      <c r="AC938" s="427">
        <v>1250</v>
      </c>
      <c r="AD938" s="402">
        <v>615</v>
      </c>
      <c r="AE938" s="402">
        <v>530</v>
      </c>
      <c r="AF938" s="402">
        <v>615</v>
      </c>
      <c r="AG938" s="402">
        <v>615</v>
      </c>
      <c r="AH938" s="402">
        <v>53</v>
      </c>
      <c r="AI938" s="400"/>
      <c r="AJ938" s="400"/>
      <c r="AK938" s="400"/>
      <c r="AL938" s="400"/>
      <c r="AM938" s="400"/>
      <c r="AN938" s="400"/>
      <c r="AO938" s="400"/>
      <c r="AP938" s="400"/>
    </row>
    <row r="939" spans="1:42" ht="15">
      <c r="A939" s="394" t="s">
        <v>821</v>
      </c>
      <c r="B939" s="401">
        <v>114.3</v>
      </c>
      <c r="C939" s="424">
        <v>6.88</v>
      </c>
      <c r="D939" s="394" t="s">
        <v>822</v>
      </c>
      <c r="E939" s="421">
        <v>43450</v>
      </c>
      <c r="F939" s="395" t="s">
        <v>847</v>
      </c>
      <c r="G939" s="396">
        <v>7603</v>
      </c>
      <c r="H939" s="397">
        <v>13230</v>
      </c>
      <c r="I939" s="397">
        <v>2846209</v>
      </c>
      <c r="J939" s="397" t="s">
        <v>571</v>
      </c>
      <c r="K939" s="397">
        <v>46</v>
      </c>
      <c r="L939" s="396">
        <v>5.12</v>
      </c>
      <c r="M939" s="396">
        <v>405</v>
      </c>
      <c r="N939" s="399">
        <v>99.7</v>
      </c>
      <c r="O939" s="400">
        <v>112.3</v>
      </c>
      <c r="P939" s="400"/>
      <c r="Q939" s="400"/>
      <c r="R939" s="400"/>
      <c r="S939" s="400"/>
      <c r="T939" s="400"/>
      <c r="U939" s="400"/>
      <c r="V939" s="400"/>
      <c r="W939" s="400"/>
      <c r="X939" s="426">
        <v>840</v>
      </c>
      <c r="Y939" s="427">
        <v>800</v>
      </c>
      <c r="Z939" s="427">
        <v>930</v>
      </c>
      <c r="AA939" s="427">
        <v>53</v>
      </c>
      <c r="AB939" s="427">
        <v>0.34</v>
      </c>
      <c r="AC939" s="427">
        <v>1250</v>
      </c>
      <c r="AD939" s="402">
        <v>615</v>
      </c>
      <c r="AE939" s="402">
        <v>530</v>
      </c>
      <c r="AF939" s="402">
        <v>615</v>
      </c>
      <c r="AG939" s="402">
        <v>615</v>
      </c>
      <c r="AH939" s="402">
        <v>53</v>
      </c>
      <c r="AI939" s="400"/>
      <c r="AJ939" s="400"/>
      <c r="AK939" s="400"/>
      <c r="AL939" s="400"/>
      <c r="AM939" s="400"/>
      <c r="AN939" s="400"/>
      <c r="AO939" s="400"/>
      <c r="AP939" s="400"/>
    </row>
    <row r="940" spans="1:42" ht="15">
      <c r="A940" s="394" t="s">
        <v>821</v>
      </c>
      <c r="B940" s="401">
        <v>114.3</v>
      </c>
      <c r="C940" s="424">
        <v>6.88</v>
      </c>
      <c r="D940" s="394" t="s">
        <v>822</v>
      </c>
      <c r="E940" s="421">
        <v>43454</v>
      </c>
      <c r="F940" s="395" t="s">
        <v>847</v>
      </c>
      <c r="G940" s="396">
        <v>7665</v>
      </c>
      <c r="H940" s="397">
        <v>13232</v>
      </c>
      <c r="I940" s="397">
        <v>2846209</v>
      </c>
      <c r="J940" s="397" t="s">
        <v>571</v>
      </c>
      <c r="K940" s="397">
        <v>45</v>
      </c>
      <c r="L940" s="396">
        <v>5.26</v>
      </c>
      <c r="M940" s="396">
        <v>25</v>
      </c>
      <c r="N940" s="399">
        <v>98.6</v>
      </c>
      <c r="O940" s="400">
        <v>111.8</v>
      </c>
      <c r="P940" s="400"/>
      <c r="Q940" s="400"/>
      <c r="R940" s="400"/>
      <c r="S940" s="400"/>
      <c r="T940" s="400"/>
      <c r="U940" s="400"/>
      <c r="V940" s="400"/>
      <c r="W940" s="400"/>
      <c r="X940" s="426">
        <v>840</v>
      </c>
      <c r="Y940" s="427">
        <v>800</v>
      </c>
      <c r="Z940" s="427">
        <v>930</v>
      </c>
      <c r="AA940" s="427">
        <v>53</v>
      </c>
      <c r="AB940" s="427">
        <v>0.34</v>
      </c>
      <c r="AC940" s="427">
        <v>1250</v>
      </c>
      <c r="AD940" s="402">
        <v>615</v>
      </c>
      <c r="AE940" s="402">
        <v>530</v>
      </c>
      <c r="AF940" s="402">
        <v>615</v>
      </c>
      <c r="AG940" s="402">
        <v>615</v>
      </c>
      <c r="AH940" s="402">
        <v>53</v>
      </c>
      <c r="AI940" s="400"/>
      <c r="AJ940" s="400"/>
      <c r="AK940" s="400"/>
      <c r="AL940" s="400"/>
      <c r="AM940" s="400"/>
      <c r="AN940" s="400"/>
      <c r="AO940" s="400"/>
      <c r="AP940" s="400"/>
    </row>
    <row r="941" spans="1:42" ht="15">
      <c r="A941" s="394" t="s">
        <v>821</v>
      </c>
      <c r="B941" s="401">
        <v>114.3</v>
      </c>
      <c r="C941" s="424">
        <v>6.88</v>
      </c>
      <c r="D941" s="394" t="s">
        <v>822</v>
      </c>
      <c r="E941" s="421">
        <v>43454</v>
      </c>
      <c r="F941" s="395" t="s">
        <v>847</v>
      </c>
      <c r="G941" s="396">
        <v>7666</v>
      </c>
      <c r="H941" s="397">
        <v>13232</v>
      </c>
      <c r="I941" s="397">
        <v>2846209</v>
      </c>
      <c r="J941" s="397" t="s">
        <v>571</v>
      </c>
      <c r="K941" s="397">
        <v>45</v>
      </c>
      <c r="L941" s="396">
        <v>5.26</v>
      </c>
      <c r="M941" s="396">
        <v>401</v>
      </c>
      <c r="N941" s="399">
        <v>99.3</v>
      </c>
      <c r="O941" s="400">
        <v>112.4</v>
      </c>
      <c r="P941" s="400"/>
      <c r="Q941" s="400"/>
      <c r="R941" s="400"/>
      <c r="S941" s="400"/>
      <c r="T941" s="400"/>
      <c r="U941" s="400"/>
      <c r="V941" s="400"/>
      <c r="W941" s="400"/>
      <c r="X941" s="426">
        <v>840</v>
      </c>
      <c r="Y941" s="427">
        <v>800</v>
      </c>
      <c r="Z941" s="427">
        <v>930</v>
      </c>
      <c r="AA941" s="427">
        <v>53</v>
      </c>
      <c r="AB941" s="427">
        <v>0.34</v>
      </c>
      <c r="AC941" s="427">
        <v>1250</v>
      </c>
      <c r="AD941" s="402">
        <v>615</v>
      </c>
      <c r="AE941" s="402">
        <v>530</v>
      </c>
      <c r="AF941" s="402">
        <v>615</v>
      </c>
      <c r="AG941" s="402">
        <v>615</v>
      </c>
      <c r="AH941" s="402">
        <v>53</v>
      </c>
      <c r="AI941" s="400"/>
      <c r="AJ941" s="400"/>
      <c r="AK941" s="400"/>
      <c r="AL941" s="400"/>
      <c r="AM941" s="400"/>
      <c r="AN941" s="400"/>
      <c r="AO941" s="400"/>
      <c r="AP941" s="400"/>
    </row>
    <row r="942" spans="1:42" ht="15">
      <c r="A942" s="394" t="s">
        <v>821</v>
      </c>
      <c r="B942" s="401">
        <v>114.3</v>
      </c>
      <c r="C942" s="424">
        <v>6.88</v>
      </c>
      <c r="D942" s="394" t="s">
        <v>822</v>
      </c>
      <c r="E942" s="421">
        <v>43455</v>
      </c>
      <c r="F942" s="395" t="s">
        <v>847</v>
      </c>
      <c r="G942" s="396">
        <v>7667</v>
      </c>
      <c r="H942" s="397">
        <v>13228</v>
      </c>
      <c r="I942" s="397">
        <v>2846209</v>
      </c>
      <c r="J942" s="397" t="s">
        <v>571</v>
      </c>
      <c r="K942" s="397">
        <v>44</v>
      </c>
      <c r="L942" s="396">
        <v>4.75</v>
      </c>
      <c r="M942" s="396">
        <v>1</v>
      </c>
      <c r="N942" s="399">
        <v>97.4</v>
      </c>
      <c r="O942" s="400">
        <v>110.7</v>
      </c>
      <c r="P942" s="400"/>
      <c r="Q942" s="400"/>
      <c r="R942" s="400"/>
      <c r="S942" s="400"/>
      <c r="T942" s="400"/>
      <c r="U942" s="400"/>
      <c r="V942" s="400"/>
      <c r="W942" s="400"/>
      <c r="X942" s="426">
        <v>840</v>
      </c>
      <c r="Y942" s="427">
        <v>800</v>
      </c>
      <c r="Z942" s="427">
        <v>930</v>
      </c>
      <c r="AA942" s="427">
        <v>53</v>
      </c>
      <c r="AB942" s="427">
        <v>0.34</v>
      </c>
      <c r="AC942" s="427">
        <v>1250</v>
      </c>
      <c r="AD942" s="402">
        <v>615</v>
      </c>
      <c r="AE942" s="402">
        <v>530</v>
      </c>
      <c r="AF942" s="402">
        <v>615</v>
      </c>
      <c r="AG942" s="402">
        <v>615</v>
      </c>
      <c r="AH942" s="402">
        <v>53</v>
      </c>
      <c r="AI942" s="400"/>
      <c r="AJ942" s="400"/>
      <c r="AK942" s="400"/>
      <c r="AL942" s="400"/>
      <c r="AM942" s="400"/>
      <c r="AN942" s="400"/>
      <c r="AO942" s="400"/>
      <c r="AP942" s="400"/>
    </row>
    <row r="943" spans="1:42" ht="15">
      <c r="A943" s="394" t="s">
        <v>821</v>
      </c>
      <c r="B943" s="401">
        <v>114.3</v>
      </c>
      <c r="C943" s="424">
        <v>6.88</v>
      </c>
      <c r="D943" s="394" t="s">
        <v>822</v>
      </c>
      <c r="E943" s="421">
        <v>43455</v>
      </c>
      <c r="F943" s="395" t="s">
        <v>847</v>
      </c>
      <c r="G943" s="396">
        <v>7668</v>
      </c>
      <c r="H943" s="397">
        <v>13228</v>
      </c>
      <c r="I943" s="397">
        <v>2846209</v>
      </c>
      <c r="J943" s="397" t="s">
        <v>571</v>
      </c>
      <c r="K943" s="397">
        <v>44</v>
      </c>
      <c r="L943" s="396">
        <v>4.75</v>
      </c>
      <c r="M943" s="396">
        <v>401</v>
      </c>
      <c r="N943" s="399">
        <v>96.5</v>
      </c>
      <c r="O943" s="400">
        <v>110.1</v>
      </c>
      <c r="P943" s="400"/>
      <c r="Q943" s="400"/>
      <c r="R943" s="400"/>
      <c r="S943" s="400"/>
      <c r="T943" s="400"/>
      <c r="U943" s="400"/>
      <c r="V943" s="400"/>
      <c r="W943" s="400"/>
      <c r="X943" s="426">
        <v>840</v>
      </c>
      <c r="Y943" s="427">
        <v>800</v>
      </c>
      <c r="Z943" s="427">
        <v>930</v>
      </c>
      <c r="AA943" s="427">
        <v>53</v>
      </c>
      <c r="AB943" s="427">
        <v>0.34</v>
      </c>
      <c r="AC943" s="427">
        <v>1250</v>
      </c>
      <c r="AD943" s="402">
        <v>615</v>
      </c>
      <c r="AE943" s="402">
        <v>530</v>
      </c>
      <c r="AF943" s="402">
        <v>615</v>
      </c>
      <c r="AG943" s="402">
        <v>615</v>
      </c>
      <c r="AH943" s="402">
        <v>53</v>
      </c>
      <c r="AI943" s="400"/>
      <c r="AJ943" s="400"/>
      <c r="AK943" s="400"/>
      <c r="AL943" s="400"/>
      <c r="AM943" s="400"/>
      <c r="AN943" s="400"/>
      <c r="AO943" s="400"/>
      <c r="AP943" s="400"/>
    </row>
    <row r="944" spans="1:42" ht="15">
      <c r="A944" s="394" t="s">
        <v>821</v>
      </c>
      <c r="B944" s="401">
        <v>114.3</v>
      </c>
      <c r="C944" s="424">
        <v>6.88</v>
      </c>
      <c r="D944" s="394" t="s">
        <v>822</v>
      </c>
      <c r="E944" s="421">
        <v>43455</v>
      </c>
      <c r="F944" s="395" t="s">
        <v>847</v>
      </c>
      <c r="G944" s="396">
        <v>7669</v>
      </c>
      <c r="H944" s="397">
        <v>13231</v>
      </c>
      <c r="I944" s="397">
        <v>2846209</v>
      </c>
      <c r="J944" s="397" t="s">
        <v>571</v>
      </c>
      <c r="K944" s="397">
        <v>45</v>
      </c>
      <c r="L944" s="396">
        <v>5.13</v>
      </c>
      <c r="M944" s="396">
        <v>834</v>
      </c>
      <c r="N944" s="399">
        <v>96.5</v>
      </c>
      <c r="O944" s="400">
        <v>110.5</v>
      </c>
      <c r="P944" s="400"/>
      <c r="Q944" s="400"/>
      <c r="R944" s="400"/>
      <c r="S944" s="400"/>
      <c r="T944" s="400"/>
      <c r="U944" s="400"/>
      <c r="V944" s="400"/>
      <c r="W944" s="400"/>
      <c r="X944" s="426">
        <v>840</v>
      </c>
      <c r="Y944" s="427">
        <v>800</v>
      </c>
      <c r="Z944" s="427">
        <v>930</v>
      </c>
      <c r="AA944" s="427">
        <v>53</v>
      </c>
      <c r="AB944" s="427">
        <v>0.34</v>
      </c>
      <c r="AC944" s="427">
        <v>1250</v>
      </c>
      <c r="AD944" s="402">
        <v>615</v>
      </c>
      <c r="AE944" s="402">
        <v>530</v>
      </c>
      <c r="AF944" s="402">
        <v>615</v>
      </c>
      <c r="AG944" s="402">
        <v>615</v>
      </c>
      <c r="AH944" s="402">
        <v>53</v>
      </c>
      <c r="AI944" s="400"/>
      <c r="AJ944" s="400"/>
      <c r="AK944" s="400"/>
      <c r="AL944" s="400"/>
      <c r="AM944" s="400"/>
      <c r="AN944" s="400"/>
      <c r="AO944" s="400"/>
      <c r="AP944" s="400"/>
    </row>
    <row r="945" spans="1:42" ht="15">
      <c r="A945" s="394" t="s">
        <v>821</v>
      </c>
      <c r="B945" s="401">
        <v>114.3</v>
      </c>
      <c r="C945" s="424">
        <v>6.88</v>
      </c>
      <c r="D945" s="394" t="s">
        <v>822</v>
      </c>
      <c r="E945" s="421">
        <v>43455</v>
      </c>
      <c r="F945" s="395" t="s">
        <v>847</v>
      </c>
      <c r="G945" s="396">
        <v>7670</v>
      </c>
      <c r="H945" s="397">
        <v>40480</v>
      </c>
      <c r="I945" s="397">
        <v>1848703</v>
      </c>
      <c r="J945" s="397" t="s">
        <v>571</v>
      </c>
      <c r="K945" s="397">
        <v>45</v>
      </c>
      <c r="L945" s="396">
        <v>4.87</v>
      </c>
      <c r="M945" s="396">
        <v>8</v>
      </c>
      <c r="N945" s="399">
        <v>98.7</v>
      </c>
      <c r="O945" s="400">
        <v>111.1</v>
      </c>
      <c r="P945" s="400"/>
      <c r="Q945" s="400"/>
      <c r="R945" s="400"/>
      <c r="S945" s="400"/>
      <c r="T945" s="400"/>
      <c r="U945" s="400"/>
      <c r="V945" s="400"/>
      <c r="W945" s="400"/>
      <c r="X945" s="426">
        <v>840</v>
      </c>
      <c r="Y945" s="427">
        <v>800</v>
      </c>
      <c r="Z945" s="427">
        <v>930</v>
      </c>
      <c r="AA945" s="427">
        <v>53</v>
      </c>
      <c r="AB945" s="427">
        <v>0.34</v>
      </c>
      <c r="AC945" s="427">
        <v>1250</v>
      </c>
      <c r="AD945" s="402">
        <v>615</v>
      </c>
      <c r="AE945" s="402">
        <v>530</v>
      </c>
      <c r="AF945" s="402">
        <v>615</v>
      </c>
      <c r="AG945" s="402">
        <v>615</v>
      </c>
      <c r="AH945" s="402">
        <v>53</v>
      </c>
      <c r="AI945" s="400"/>
      <c r="AJ945" s="400"/>
      <c r="AK945" s="400"/>
      <c r="AL945" s="400"/>
      <c r="AM945" s="400"/>
      <c r="AN945" s="400"/>
      <c r="AO945" s="400"/>
      <c r="AP945" s="400"/>
    </row>
    <row r="946" spans="1:42" ht="15">
      <c r="A946" s="394" t="s">
        <v>821</v>
      </c>
      <c r="B946" s="401">
        <v>114.3</v>
      </c>
      <c r="C946" s="424">
        <v>6.88</v>
      </c>
      <c r="D946" s="394" t="s">
        <v>822</v>
      </c>
      <c r="E946" s="421">
        <v>43455</v>
      </c>
      <c r="F946" s="395" t="s">
        <v>847</v>
      </c>
      <c r="G946" s="396">
        <v>7671</v>
      </c>
      <c r="H946" s="397">
        <v>40481</v>
      </c>
      <c r="I946" s="397">
        <v>1848703</v>
      </c>
      <c r="J946" s="397" t="s">
        <v>571</v>
      </c>
      <c r="K946" s="397">
        <v>44</v>
      </c>
      <c r="L946" s="396">
        <v>6.77</v>
      </c>
      <c r="M946" s="396">
        <v>1</v>
      </c>
      <c r="N946" s="399">
        <v>99.8</v>
      </c>
      <c r="O946" s="400">
        <v>112.7</v>
      </c>
      <c r="P946" s="400"/>
      <c r="Q946" s="400"/>
      <c r="R946" s="400"/>
      <c r="S946" s="400"/>
      <c r="T946" s="400"/>
      <c r="U946" s="400"/>
      <c r="V946" s="400"/>
      <c r="W946" s="400"/>
      <c r="X946" s="426">
        <v>840</v>
      </c>
      <c r="Y946" s="427">
        <v>800</v>
      </c>
      <c r="Z946" s="427">
        <v>930</v>
      </c>
      <c r="AA946" s="427">
        <v>53</v>
      </c>
      <c r="AB946" s="427">
        <v>0.34</v>
      </c>
      <c r="AC946" s="427">
        <v>1250</v>
      </c>
      <c r="AD946" s="402">
        <v>615</v>
      </c>
      <c r="AE946" s="402">
        <v>530</v>
      </c>
      <c r="AF946" s="402">
        <v>615</v>
      </c>
      <c r="AG946" s="402">
        <v>615</v>
      </c>
      <c r="AH946" s="402">
        <v>53</v>
      </c>
      <c r="AI946" s="400"/>
      <c r="AJ946" s="400"/>
      <c r="AK946" s="400"/>
      <c r="AL946" s="400"/>
      <c r="AM946" s="400"/>
      <c r="AN946" s="400"/>
      <c r="AO946" s="400"/>
      <c r="AP946" s="400"/>
    </row>
    <row r="947" spans="1:42" ht="15">
      <c r="A947" s="394" t="s">
        <v>821</v>
      </c>
      <c r="B947" s="401">
        <v>114.3</v>
      </c>
      <c r="C947" s="424">
        <v>6.88</v>
      </c>
      <c r="D947" s="394" t="s">
        <v>822</v>
      </c>
      <c r="E947" s="421">
        <v>43455</v>
      </c>
      <c r="F947" s="395" t="s">
        <v>847</v>
      </c>
      <c r="G947" s="396">
        <v>7672</v>
      </c>
      <c r="H947" s="397">
        <v>40482</v>
      </c>
      <c r="I947" s="397">
        <v>1848703</v>
      </c>
      <c r="J947" s="397" t="s">
        <v>571</v>
      </c>
      <c r="K947" s="397">
        <v>45</v>
      </c>
      <c r="L947" s="396">
        <v>5.88</v>
      </c>
      <c r="M947" s="396">
        <v>1</v>
      </c>
      <c r="N947" s="399">
        <v>98.2</v>
      </c>
      <c r="O947" s="400">
        <v>111.7</v>
      </c>
      <c r="P947" s="400"/>
      <c r="Q947" s="400"/>
      <c r="R947" s="400"/>
      <c r="S947" s="400"/>
      <c r="T947" s="400"/>
      <c r="U947" s="400"/>
      <c r="V947" s="400"/>
      <c r="W947" s="400"/>
      <c r="X947" s="426">
        <v>840</v>
      </c>
      <c r="Y947" s="427">
        <v>800</v>
      </c>
      <c r="Z947" s="427">
        <v>930</v>
      </c>
      <c r="AA947" s="427">
        <v>53</v>
      </c>
      <c r="AB947" s="427">
        <v>0.34</v>
      </c>
      <c r="AC947" s="427">
        <v>1250</v>
      </c>
      <c r="AD947" s="402">
        <v>615</v>
      </c>
      <c r="AE947" s="402">
        <v>530</v>
      </c>
      <c r="AF947" s="402">
        <v>615</v>
      </c>
      <c r="AG947" s="402">
        <v>615</v>
      </c>
      <c r="AH947" s="402">
        <v>53</v>
      </c>
      <c r="AI947" s="400"/>
      <c r="AJ947" s="400"/>
      <c r="AK947" s="400"/>
      <c r="AL947" s="400"/>
      <c r="AM947" s="400"/>
      <c r="AN947" s="400"/>
      <c r="AO947" s="400"/>
      <c r="AP947" s="400"/>
    </row>
    <row r="948" spans="1:42" ht="15">
      <c r="A948" s="394" t="s">
        <v>821</v>
      </c>
      <c r="B948" s="401">
        <v>114.3</v>
      </c>
      <c r="C948" s="424">
        <v>6.88</v>
      </c>
      <c r="D948" s="394" t="s">
        <v>822</v>
      </c>
      <c r="E948" s="421">
        <v>43455</v>
      </c>
      <c r="F948" s="395" t="s">
        <v>283</v>
      </c>
      <c r="G948" s="396">
        <v>7673</v>
      </c>
      <c r="H948" s="397">
        <v>60196</v>
      </c>
      <c r="I948" s="397">
        <v>1878401</v>
      </c>
      <c r="J948" s="397">
        <v>350</v>
      </c>
      <c r="K948" s="397">
        <v>50</v>
      </c>
      <c r="L948" s="398">
        <v>3.9</v>
      </c>
      <c r="M948" s="396">
        <v>11</v>
      </c>
      <c r="N948" s="399">
        <v>92.4</v>
      </c>
      <c r="O948" s="400">
        <v>106.6</v>
      </c>
      <c r="P948" s="400"/>
      <c r="Q948" s="400"/>
      <c r="R948" s="400"/>
      <c r="S948" s="400"/>
      <c r="T948" s="400"/>
      <c r="U948" s="400"/>
      <c r="V948" s="400"/>
      <c r="W948" s="400"/>
      <c r="X948" s="426">
        <v>850</v>
      </c>
      <c r="Y948" s="427">
        <v>800</v>
      </c>
      <c r="Z948" s="427">
        <v>920</v>
      </c>
      <c r="AA948" s="427">
        <v>53</v>
      </c>
      <c r="AB948" s="427">
        <v>0.32</v>
      </c>
      <c r="AC948" s="427">
        <v>1250</v>
      </c>
      <c r="AD948" s="402">
        <v>640</v>
      </c>
      <c r="AE948" s="402">
        <v>540</v>
      </c>
      <c r="AF948" s="402">
        <v>640</v>
      </c>
      <c r="AG948" s="402">
        <v>640</v>
      </c>
      <c r="AH948" s="402">
        <v>53</v>
      </c>
      <c r="AI948" s="400"/>
      <c r="AJ948" s="400"/>
      <c r="AK948" s="400"/>
      <c r="AL948" s="400"/>
      <c r="AM948" s="400"/>
      <c r="AN948" s="400"/>
      <c r="AO948" s="400"/>
      <c r="AP948" s="400"/>
    </row>
    <row r="949" spans="1:42" ht="15">
      <c r="A949" s="394" t="s">
        <v>821</v>
      </c>
      <c r="B949" s="401">
        <v>114.3</v>
      </c>
      <c r="C949" s="424">
        <v>6.88</v>
      </c>
      <c r="D949" s="394" t="s">
        <v>822</v>
      </c>
      <c r="E949" s="421">
        <v>43499</v>
      </c>
      <c r="F949" s="395" t="s">
        <v>283</v>
      </c>
      <c r="G949" s="396">
        <v>8082</v>
      </c>
      <c r="H949" s="397">
        <v>53918</v>
      </c>
      <c r="I949" s="397">
        <v>3047801</v>
      </c>
      <c r="J949" s="397">
        <v>350</v>
      </c>
      <c r="K949" s="397">
        <v>49</v>
      </c>
      <c r="L949" s="396">
        <v>4.38</v>
      </c>
      <c r="M949" s="396">
        <v>10</v>
      </c>
      <c r="N949" s="399">
        <v>95.8</v>
      </c>
      <c r="O949" s="400">
        <v>108.8</v>
      </c>
      <c r="P949" s="400"/>
      <c r="Q949" s="400"/>
      <c r="R949" s="400"/>
      <c r="S949" s="400"/>
      <c r="T949" s="400"/>
      <c r="U949" s="400"/>
      <c r="V949" s="400"/>
      <c r="W949" s="400"/>
      <c r="X949" s="426">
        <v>850</v>
      </c>
      <c r="Y949" s="427">
        <v>800</v>
      </c>
      <c r="Z949" s="427">
        <v>920</v>
      </c>
      <c r="AA949" s="427">
        <v>53</v>
      </c>
      <c r="AB949" s="427">
        <v>0.32</v>
      </c>
      <c r="AC949" s="427">
        <v>1250</v>
      </c>
      <c r="AD949" s="402">
        <v>640</v>
      </c>
      <c r="AE949" s="402">
        <v>550</v>
      </c>
      <c r="AF949" s="402">
        <v>640</v>
      </c>
      <c r="AG949" s="402">
        <v>640</v>
      </c>
      <c r="AH949" s="402">
        <v>53</v>
      </c>
      <c r="AI949" s="400"/>
      <c r="AJ949" s="400"/>
      <c r="AK949" s="400"/>
      <c r="AL949" s="400"/>
      <c r="AM949" s="400"/>
      <c r="AN949" s="400"/>
      <c r="AO949" s="400"/>
      <c r="AP949" s="400"/>
    </row>
    <row r="950" spans="1:42" ht="15">
      <c r="A950" s="394" t="s">
        <v>821</v>
      </c>
      <c r="B950" s="401">
        <v>114.3</v>
      </c>
      <c r="C950" s="424">
        <v>6.88</v>
      </c>
      <c r="D950" s="394" t="s">
        <v>822</v>
      </c>
      <c r="E950" s="421">
        <v>43499</v>
      </c>
      <c r="F950" s="395" t="s">
        <v>283</v>
      </c>
      <c r="G950" s="396">
        <v>8083</v>
      </c>
      <c r="H950" s="397">
        <v>53918</v>
      </c>
      <c r="I950" s="397">
        <v>3047801</v>
      </c>
      <c r="J950" s="397">
        <v>350</v>
      </c>
      <c r="K950" s="397">
        <v>49</v>
      </c>
      <c r="L950" s="396">
        <v>4.38</v>
      </c>
      <c r="M950" s="396">
        <v>401</v>
      </c>
      <c r="N950" s="399">
        <v>94.7</v>
      </c>
      <c r="O950" s="400">
        <v>107.7</v>
      </c>
      <c r="P950" s="400"/>
      <c r="Q950" s="400"/>
      <c r="R950" s="400"/>
      <c r="S950" s="400"/>
      <c r="T950" s="400"/>
      <c r="U950" s="400"/>
      <c r="V950" s="400"/>
      <c r="W950" s="400"/>
      <c r="X950" s="426">
        <v>850</v>
      </c>
      <c r="Y950" s="427">
        <v>800</v>
      </c>
      <c r="Z950" s="427">
        <v>920</v>
      </c>
      <c r="AA950" s="427">
        <v>53</v>
      </c>
      <c r="AB950" s="427">
        <v>0.32</v>
      </c>
      <c r="AC950" s="427">
        <v>1250</v>
      </c>
      <c r="AD950" s="402">
        <v>640</v>
      </c>
      <c r="AE950" s="402">
        <v>550</v>
      </c>
      <c r="AF950" s="402">
        <v>640</v>
      </c>
      <c r="AG950" s="402">
        <v>640</v>
      </c>
      <c r="AH950" s="402">
        <v>53</v>
      </c>
      <c r="AI950" s="400"/>
      <c r="AJ950" s="400"/>
      <c r="AK950" s="400"/>
      <c r="AL950" s="400"/>
      <c r="AM950" s="400"/>
      <c r="AN950" s="400"/>
      <c r="AO950" s="400"/>
      <c r="AP950" s="400"/>
    </row>
    <row r="951" spans="1:42" ht="15">
      <c r="A951" s="394" t="s">
        <v>821</v>
      </c>
      <c r="B951" s="401">
        <v>114.3</v>
      </c>
      <c r="C951" s="424">
        <v>6.88</v>
      </c>
      <c r="D951" s="394" t="s">
        <v>822</v>
      </c>
      <c r="E951" s="421">
        <v>43499</v>
      </c>
      <c r="F951" s="395" t="s">
        <v>283</v>
      </c>
      <c r="G951" s="396">
        <v>8084</v>
      </c>
      <c r="H951" s="397">
        <v>53782</v>
      </c>
      <c r="I951" s="397">
        <v>3047801</v>
      </c>
      <c r="J951" s="397">
        <v>350</v>
      </c>
      <c r="K951" s="397">
        <v>50</v>
      </c>
      <c r="L951" s="398">
        <v>3.9</v>
      </c>
      <c r="M951" s="396">
        <v>1</v>
      </c>
      <c r="N951" s="399">
        <v>96.6</v>
      </c>
      <c r="O951" s="400">
        <v>109.5</v>
      </c>
      <c r="P951" s="400"/>
      <c r="Q951" s="400"/>
      <c r="R951" s="400"/>
      <c r="S951" s="400"/>
      <c r="T951" s="400"/>
      <c r="U951" s="400"/>
      <c r="V951" s="400"/>
      <c r="W951" s="400"/>
      <c r="X951" s="426">
        <v>850</v>
      </c>
      <c r="Y951" s="427">
        <v>800</v>
      </c>
      <c r="Z951" s="427">
        <v>920</v>
      </c>
      <c r="AA951" s="427">
        <v>53</v>
      </c>
      <c r="AB951" s="427">
        <v>0.32</v>
      </c>
      <c r="AC951" s="427">
        <v>1250</v>
      </c>
      <c r="AD951" s="402">
        <v>640</v>
      </c>
      <c r="AE951" s="402">
        <v>550</v>
      </c>
      <c r="AF951" s="402">
        <v>640</v>
      </c>
      <c r="AG951" s="402">
        <v>640</v>
      </c>
      <c r="AH951" s="402">
        <v>53</v>
      </c>
      <c r="AI951" s="400"/>
      <c r="AJ951" s="400"/>
      <c r="AK951" s="400"/>
      <c r="AL951" s="400"/>
      <c r="AM951" s="400"/>
      <c r="AN951" s="400"/>
      <c r="AO951" s="400"/>
      <c r="AP951" s="400"/>
    </row>
    <row r="952" spans="1:42" ht="15">
      <c r="A952" s="394" t="s">
        <v>821</v>
      </c>
      <c r="B952" s="401">
        <v>114.3</v>
      </c>
      <c r="C952" s="424">
        <v>6.88</v>
      </c>
      <c r="D952" s="394" t="s">
        <v>822</v>
      </c>
      <c r="E952" s="421">
        <v>43499</v>
      </c>
      <c r="F952" s="395" t="s">
        <v>283</v>
      </c>
      <c r="G952" s="396">
        <v>8085</v>
      </c>
      <c r="H952" s="397">
        <v>53791</v>
      </c>
      <c r="I952" s="397">
        <v>3047801</v>
      </c>
      <c r="J952" s="397">
        <v>350</v>
      </c>
      <c r="K952" s="397">
        <v>50</v>
      </c>
      <c r="L952" s="396">
        <v>4.28</v>
      </c>
      <c r="M952" s="396">
        <v>2</v>
      </c>
      <c r="N952" s="399">
        <v>94.7</v>
      </c>
      <c r="O952" s="400">
        <v>109.4</v>
      </c>
      <c r="P952" s="400"/>
      <c r="Q952" s="400"/>
      <c r="R952" s="400"/>
      <c r="S952" s="400"/>
      <c r="T952" s="400"/>
      <c r="U952" s="400"/>
      <c r="V952" s="400"/>
      <c r="W952" s="400"/>
      <c r="X952" s="426">
        <v>850</v>
      </c>
      <c r="Y952" s="427">
        <v>800</v>
      </c>
      <c r="Z952" s="427">
        <v>920</v>
      </c>
      <c r="AA952" s="427">
        <v>53</v>
      </c>
      <c r="AB952" s="427">
        <v>0.32</v>
      </c>
      <c r="AC952" s="427">
        <v>1250</v>
      </c>
      <c r="AD952" s="402">
        <v>640</v>
      </c>
      <c r="AE952" s="402">
        <v>550</v>
      </c>
      <c r="AF952" s="402">
        <v>640</v>
      </c>
      <c r="AG952" s="402">
        <v>640</v>
      </c>
      <c r="AH952" s="402">
        <v>53</v>
      </c>
      <c r="AI952" s="400"/>
      <c r="AJ952" s="400"/>
      <c r="AK952" s="400"/>
      <c r="AL952" s="400"/>
      <c r="AM952" s="400"/>
      <c r="AN952" s="400"/>
      <c r="AO952" s="400"/>
      <c r="AP952" s="400"/>
    </row>
    <row r="953" spans="1:42" ht="15">
      <c r="A953" s="394" t="s">
        <v>821</v>
      </c>
      <c r="B953" s="401">
        <v>114.3</v>
      </c>
      <c r="C953" s="424">
        <v>6.88</v>
      </c>
      <c r="D953" s="394" t="s">
        <v>822</v>
      </c>
      <c r="E953" s="421">
        <v>43499</v>
      </c>
      <c r="F953" s="395" t="s">
        <v>847</v>
      </c>
      <c r="G953" s="396">
        <v>8086</v>
      </c>
      <c r="H953" s="397">
        <v>13232</v>
      </c>
      <c r="I953" s="397">
        <v>3003504</v>
      </c>
      <c r="J953" s="397" t="s">
        <v>571</v>
      </c>
      <c r="K953" s="397">
        <v>45</v>
      </c>
      <c r="L953" s="396">
        <v>5.26</v>
      </c>
      <c r="M953" s="396">
        <v>26</v>
      </c>
      <c r="N953" s="399">
        <v>93.9</v>
      </c>
      <c r="O953" s="400">
        <v>108.3</v>
      </c>
      <c r="P953" s="400"/>
      <c r="Q953" s="400"/>
      <c r="R953" s="400"/>
      <c r="S953" s="400"/>
      <c r="T953" s="400"/>
      <c r="U953" s="400"/>
      <c r="V953" s="400"/>
      <c r="W953" s="400"/>
      <c r="X953" s="426">
        <v>850</v>
      </c>
      <c r="Y953" s="427">
        <v>800</v>
      </c>
      <c r="Z953" s="427">
        <v>920</v>
      </c>
      <c r="AA953" s="427">
        <v>53</v>
      </c>
      <c r="AB953" s="427">
        <v>0.32</v>
      </c>
      <c r="AC953" s="427">
        <v>1200</v>
      </c>
      <c r="AD953" s="402">
        <v>615</v>
      </c>
      <c r="AE953" s="402">
        <v>550</v>
      </c>
      <c r="AF953" s="402">
        <v>615</v>
      </c>
      <c r="AG953" s="402">
        <v>615</v>
      </c>
      <c r="AH953" s="402">
        <v>53</v>
      </c>
      <c r="AI953" s="400"/>
      <c r="AJ953" s="400"/>
      <c r="AK953" s="400"/>
      <c r="AL953" s="400"/>
      <c r="AM953" s="400"/>
      <c r="AN953" s="400"/>
      <c r="AO953" s="400"/>
      <c r="AP953" s="400"/>
    </row>
    <row r="954" spans="1:42" ht="15">
      <c r="A954" s="394" t="s">
        <v>821</v>
      </c>
      <c r="B954" s="401">
        <v>114.3</v>
      </c>
      <c r="C954" s="424">
        <v>6.88</v>
      </c>
      <c r="D954" s="394" t="s">
        <v>822</v>
      </c>
      <c r="E954" s="421">
        <v>43499</v>
      </c>
      <c r="F954" s="395" t="s">
        <v>847</v>
      </c>
      <c r="G954" s="396">
        <v>8087</v>
      </c>
      <c r="H954" s="397">
        <v>13234</v>
      </c>
      <c r="I954" s="397">
        <v>3003504</v>
      </c>
      <c r="J954" s="397" t="s">
        <v>571</v>
      </c>
      <c r="K954" s="397">
        <v>47</v>
      </c>
      <c r="L954" s="396">
        <v>5.28</v>
      </c>
      <c r="M954" s="396">
        <v>26</v>
      </c>
      <c r="N954" s="399">
        <v>98</v>
      </c>
      <c r="O954" s="400">
        <v>110.8</v>
      </c>
      <c r="P954" s="400"/>
      <c r="Q954" s="400"/>
      <c r="R954" s="400"/>
      <c r="S954" s="400"/>
      <c r="T954" s="400"/>
      <c r="U954" s="400"/>
      <c r="V954" s="400"/>
      <c r="W954" s="400"/>
      <c r="X954" s="426">
        <v>850</v>
      </c>
      <c r="Y954" s="427">
        <v>800</v>
      </c>
      <c r="Z954" s="427">
        <v>920</v>
      </c>
      <c r="AA954" s="427">
        <v>53</v>
      </c>
      <c r="AB954" s="427">
        <v>0.32</v>
      </c>
      <c r="AC954" s="427">
        <v>1200</v>
      </c>
      <c r="AD954" s="402">
        <v>615</v>
      </c>
      <c r="AE954" s="402">
        <v>550</v>
      </c>
      <c r="AF954" s="402">
        <v>615</v>
      </c>
      <c r="AG954" s="402">
        <v>615</v>
      </c>
      <c r="AH954" s="402">
        <v>53</v>
      </c>
      <c r="AI954" s="400"/>
      <c r="AJ954" s="400"/>
      <c r="AK954" s="400"/>
      <c r="AL954" s="400"/>
      <c r="AM954" s="400"/>
      <c r="AN954" s="400"/>
      <c r="AO954" s="400"/>
      <c r="AP954" s="400"/>
    </row>
    <row r="955" spans="1:42" ht="15">
      <c r="A955" s="394" t="s">
        <v>821</v>
      </c>
      <c r="B955" s="401">
        <v>114.3</v>
      </c>
      <c r="C955" s="424">
        <v>6.88</v>
      </c>
      <c r="D955" s="394" t="s">
        <v>822</v>
      </c>
      <c r="E955" s="421">
        <v>43499</v>
      </c>
      <c r="F955" s="395" t="s">
        <v>847</v>
      </c>
      <c r="G955" s="396">
        <v>8088</v>
      </c>
      <c r="H955" s="397">
        <v>13233</v>
      </c>
      <c r="I955" s="397">
        <v>3003504</v>
      </c>
      <c r="J955" s="397" t="s">
        <v>571</v>
      </c>
      <c r="K955" s="397">
        <v>45</v>
      </c>
      <c r="L955" s="396">
        <v>5.28</v>
      </c>
      <c r="M955" s="396">
        <v>18</v>
      </c>
      <c r="N955" s="399">
        <v>95.8</v>
      </c>
      <c r="O955" s="400">
        <v>111.3</v>
      </c>
      <c r="P955" s="400"/>
      <c r="Q955" s="400"/>
      <c r="R955" s="400"/>
      <c r="S955" s="400"/>
      <c r="T955" s="400"/>
      <c r="U955" s="400"/>
      <c r="V955" s="400"/>
      <c r="W955" s="400"/>
      <c r="X955" s="426">
        <v>850</v>
      </c>
      <c r="Y955" s="427">
        <v>800</v>
      </c>
      <c r="Z955" s="427">
        <v>920</v>
      </c>
      <c r="AA955" s="427">
        <v>53</v>
      </c>
      <c r="AB955" s="427">
        <v>0.32</v>
      </c>
      <c r="AC955" s="427">
        <v>1200</v>
      </c>
      <c r="AD955" s="402">
        <v>615</v>
      </c>
      <c r="AE955" s="402">
        <v>550</v>
      </c>
      <c r="AF955" s="402">
        <v>615</v>
      </c>
      <c r="AG955" s="402">
        <v>615</v>
      </c>
      <c r="AH955" s="402">
        <v>53</v>
      </c>
      <c r="AI955" s="400"/>
      <c r="AJ955" s="400"/>
      <c r="AK955" s="400"/>
      <c r="AL955" s="400"/>
      <c r="AM955" s="400"/>
      <c r="AN955" s="400"/>
      <c r="AO955" s="400"/>
      <c r="AP955" s="400"/>
    </row>
    <row r="956" spans="1:42" ht="15">
      <c r="A956" s="394" t="s">
        <v>821</v>
      </c>
      <c r="B956" s="401">
        <v>114.3</v>
      </c>
      <c r="C956" s="424">
        <v>6.88</v>
      </c>
      <c r="D956" s="394" t="s">
        <v>822</v>
      </c>
      <c r="E956" s="421">
        <v>43499</v>
      </c>
      <c r="F956" s="395" t="s">
        <v>847</v>
      </c>
      <c r="G956" s="396">
        <v>8089</v>
      </c>
      <c r="H956" s="397">
        <v>13233</v>
      </c>
      <c r="I956" s="397">
        <v>3003504</v>
      </c>
      <c r="J956" s="397" t="s">
        <v>571</v>
      </c>
      <c r="K956" s="397">
        <v>45</v>
      </c>
      <c r="L956" s="396">
        <v>5.28</v>
      </c>
      <c r="M956" s="396">
        <v>8</v>
      </c>
      <c r="N956" s="399">
        <v>100</v>
      </c>
      <c r="O956" s="400">
        <v>113.8</v>
      </c>
      <c r="P956" s="400"/>
      <c r="Q956" s="400"/>
      <c r="R956" s="400"/>
      <c r="S956" s="400"/>
      <c r="T956" s="400"/>
      <c r="U956" s="400"/>
      <c r="V956" s="400"/>
      <c r="W956" s="400"/>
      <c r="X956" s="426">
        <v>850</v>
      </c>
      <c r="Y956" s="427">
        <v>800</v>
      </c>
      <c r="Z956" s="427">
        <v>920</v>
      </c>
      <c r="AA956" s="427">
        <v>53</v>
      </c>
      <c r="AB956" s="427">
        <v>0.32</v>
      </c>
      <c r="AC956" s="427">
        <v>1200</v>
      </c>
      <c r="AD956" s="402">
        <v>615</v>
      </c>
      <c r="AE956" s="402">
        <v>550</v>
      </c>
      <c r="AF956" s="402">
        <v>615</v>
      </c>
      <c r="AG956" s="402">
        <v>615</v>
      </c>
      <c r="AH956" s="402">
        <v>53</v>
      </c>
      <c r="AI956" s="400"/>
      <c r="AJ956" s="400"/>
      <c r="AK956" s="400"/>
      <c r="AL956" s="400"/>
      <c r="AM956" s="400"/>
      <c r="AN956" s="400"/>
      <c r="AO956" s="400"/>
      <c r="AP956" s="400"/>
    </row>
    <row r="957" spans="1:42" ht="15">
      <c r="A957" s="394" t="s">
        <v>821</v>
      </c>
      <c r="B957" s="401">
        <v>114.3</v>
      </c>
      <c r="C957" s="424">
        <v>6.88</v>
      </c>
      <c r="D957" s="394" t="s">
        <v>822</v>
      </c>
      <c r="E957" s="421">
        <v>43499</v>
      </c>
      <c r="F957" s="395" t="s">
        <v>847</v>
      </c>
      <c r="G957" s="396">
        <v>8090</v>
      </c>
      <c r="H957" s="397">
        <v>13234</v>
      </c>
      <c r="I957" s="397">
        <v>3003504</v>
      </c>
      <c r="J957" s="397" t="s">
        <v>571</v>
      </c>
      <c r="K957" s="397">
        <v>47</v>
      </c>
      <c r="L957" s="396">
        <v>5.28</v>
      </c>
      <c r="M957" s="396">
        <v>217</v>
      </c>
      <c r="N957" s="399">
        <v>96.7</v>
      </c>
      <c r="O957" s="400">
        <v>113.1</v>
      </c>
      <c r="P957" s="400"/>
      <c r="Q957" s="400"/>
      <c r="R957" s="400"/>
      <c r="S957" s="400"/>
      <c r="T957" s="400"/>
      <c r="U957" s="400"/>
      <c r="V957" s="400"/>
      <c r="W957" s="400"/>
      <c r="X957" s="426">
        <v>850</v>
      </c>
      <c r="Y957" s="427">
        <v>800</v>
      </c>
      <c r="Z957" s="427">
        <v>920</v>
      </c>
      <c r="AA957" s="427">
        <v>53</v>
      </c>
      <c r="AB957" s="427">
        <v>0.33</v>
      </c>
      <c r="AC957" s="427">
        <v>1200</v>
      </c>
      <c r="AD957" s="402">
        <v>615</v>
      </c>
      <c r="AE957" s="402">
        <v>550</v>
      </c>
      <c r="AF957" s="402">
        <v>615</v>
      </c>
      <c r="AG957" s="402">
        <v>615</v>
      </c>
      <c r="AH957" s="402">
        <v>53</v>
      </c>
      <c r="AI957" s="400"/>
      <c r="AJ957" s="400"/>
      <c r="AK957" s="400"/>
      <c r="AL957" s="400"/>
      <c r="AM957" s="400"/>
      <c r="AN957" s="400"/>
      <c r="AO957" s="400"/>
      <c r="AP957" s="400"/>
    </row>
    <row r="958" spans="1:42" ht="15">
      <c r="A958" s="394" t="s">
        <v>821</v>
      </c>
      <c r="B958" s="401">
        <v>114.3</v>
      </c>
      <c r="C958" s="424">
        <v>6.88</v>
      </c>
      <c r="D958" s="394" t="s">
        <v>822</v>
      </c>
      <c r="E958" s="421">
        <v>43499</v>
      </c>
      <c r="F958" s="395" t="s">
        <v>847</v>
      </c>
      <c r="G958" s="396">
        <v>8091</v>
      </c>
      <c r="H958" s="397">
        <v>13232</v>
      </c>
      <c r="I958" s="397">
        <v>3003504</v>
      </c>
      <c r="J958" s="397" t="s">
        <v>571</v>
      </c>
      <c r="K958" s="397">
        <v>45</v>
      </c>
      <c r="L958" s="396">
        <v>5.26</v>
      </c>
      <c r="M958" s="396">
        <v>229</v>
      </c>
      <c r="N958" s="399">
        <v>101.4</v>
      </c>
      <c r="O958" s="400">
        <v>115.3</v>
      </c>
      <c r="P958" s="400"/>
      <c r="Q958" s="400"/>
      <c r="R958" s="400"/>
      <c r="S958" s="400"/>
      <c r="T958" s="400"/>
      <c r="U958" s="400"/>
      <c r="V958" s="400"/>
      <c r="W958" s="400"/>
      <c r="X958" s="426">
        <v>850</v>
      </c>
      <c r="Y958" s="427">
        <v>800</v>
      </c>
      <c r="Z958" s="427">
        <v>920</v>
      </c>
      <c r="AA958" s="427">
        <v>53</v>
      </c>
      <c r="AB958" s="427">
        <v>0.33</v>
      </c>
      <c r="AC958" s="427">
        <v>1200</v>
      </c>
      <c r="AD958" s="402">
        <v>610</v>
      </c>
      <c r="AE958" s="402">
        <v>550</v>
      </c>
      <c r="AF958" s="402">
        <v>610</v>
      </c>
      <c r="AG958" s="402">
        <v>610</v>
      </c>
      <c r="AH958" s="402">
        <v>53</v>
      </c>
      <c r="AI958" s="400"/>
      <c r="AJ958" s="400"/>
      <c r="AK958" s="400"/>
      <c r="AL958" s="400"/>
      <c r="AM958" s="400"/>
      <c r="AN958" s="400"/>
      <c r="AO958" s="400"/>
      <c r="AP958" s="400"/>
    </row>
    <row r="959" spans="1:42" ht="15">
      <c r="A959" s="394" t="s">
        <v>821</v>
      </c>
      <c r="B959" s="401">
        <v>114.3</v>
      </c>
      <c r="C959" s="424">
        <v>6.88</v>
      </c>
      <c r="D959" s="394" t="s">
        <v>822</v>
      </c>
      <c r="E959" s="421">
        <v>43500</v>
      </c>
      <c r="F959" s="395" t="s">
        <v>847</v>
      </c>
      <c r="G959" s="396">
        <v>8092</v>
      </c>
      <c r="H959" s="397">
        <v>13232</v>
      </c>
      <c r="I959" s="397">
        <v>3003504</v>
      </c>
      <c r="J959" s="397" t="s">
        <v>571</v>
      </c>
      <c r="K959" s="397">
        <v>45</v>
      </c>
      <c r="L959" s="396">
        <v>5.26</v>
      </c>
      <c r="M959" s="396">
        <v>604</v>
      </c>
      <c r="N959" s="399">
        <v>99.2</v>
      </c>
      <c r="O959" s="400">
        <v>111.8</v>
      </c>
      <c r="P959" s="400"/>
      <c r="Q959" s="400"/>
      <c r="R959" s="400"/>
      <c r="S959" s="400"/>
      <c r="T959" s="400"/>
      <c r="U959" s="400"/>
      <c r="V959" s="400"/>
      <c r="W959" s="400"/>
      <c r="X959" s="426">
        <v>850</v>
      </c>
      <c r="Y959" s="427">
        <v>800</v>
      </c>
      <c r="Z959" s="427">
        <v>920</v>
      </c>
      <c r="AA959" s="427">
        <v>53</v>
      </c>
      <c r="AB959" s="427">
        <v>0.33</v>
      </c>
      <c r="AC959" s="427">
        <v>1200</v>
      </c>
      <c r="AD959" s="402">
        <v>610</v>
      </c>
      <c r="AE959" s="402">
        <v>550</v>
      </c>
      <c r="AF959" s="402">
        <v>610</v>
      </c>
      <c r="AG959" s="402">
        <v>610</v>
      </c>
      <c r="AH959" s="402">
        <v>53</v>
      </c>
      <c r="AI959" s="400"/>
      <c r="AJ959" s="400"/>
      <c r="AK959" s="400"/>
      <c r="AL959" s="400"/>
      <c r="AM959" s="400"/>
      <c r="AN959" s="400"/>
      <c r="AO959" s="400"/>
      <c r="AP959" s="400"/>
    </row>
    <row r="960" spans="1:42" ht="15">
      <c r="A960" s="394" t="s">
        <v>821</v>
      </c>
      <c r="B960" s="401">
        <v>114.3</v>
      </c>
      <c r="C960" s="424">
        <v>6.88</v>
      </c>
      <c r="D960" s="394" t="s">
        <v>822</v>
      </c>
      <c r="E960" s="421">
        <v>43500</v>
      </c>
      <c r="F960" s="395" t="s">
        <v>847</v>
      </c>
      <c r="G960" s="396">
        <v>8093</v>
      </c>
      <c r="H960" s="397">
        <v>13235</v>
      </c>
      <c r="I960" s="397">
        <v>3003504</v>
      </c>
      <c r="J960" s="397" t="s">
        <v>571</v>
      </c>
      <c r="K960" s="397">
        <v>44</v>
      </c>
      <c r="L960" s="396">
        <v>5.56</v>
      </c>
      <c r="M960" s="396">
        <v>27</v>
      </c>
      <c r="N960" s="399">
        <v>97.1</v>
      </c>
      <c r="O960" s="400">
        <v>111.7</v>
      </c>
      <c r="P960" s="400"/>
      <c r="Q960" s="400"/>
      <c r="R960" s="400"/>
      <c r="S960" s="400"/>
      <c r="T960" s="400"/>
      <c r="U960" s="400"/>
      <c r="V960" s="400"/>
      <c r="W960" s="400"/>
      <c r="X960" s="426">
        <v>850</v>
      </c>
      <c r="Y960" s="427">
        <v>800</v>
      </c>
      <c r="Z960" s="427">
        <v>920</v>
      </c>
      <c r="AA960" s="427">
        <v>53</v>
      </c>
      <c r="AB960" s="427">
        <v>0.33</v>
      </c>
      <c r="AC960" s="427">
        <v>1200</v>
      </c>
      <c r="AD960" s="402">
        <v>615</v>
      </c>
      <c r="AE960" s="402">
        <v>550</v>
      </c>
      <c r="AF960" s="402">
        <v>615</v>
      </c>
      <c r="AG960" s="402">
        <v>615</v>
      </c>
      <c r="AH960" s="402">
        <v>53</v>
      </c>
      <c r="AI960" s="400"/>
      <c r="AJ960" s="400"/>
      <c r="AK960" s="400"/>
      <c r="AL960" s="400"/>
      <c r="AM960" s="400"/>
      <c r="AN960" s="400"/>
      <c r="AO960" s="400"/>
      <c r="AP960" s="400"/>
    </row>
    <row r="961" spans="1:42" ht="15">
      <c r="A961" s="394" t="s">
        <v>821</v>
      </c>
      <c r="B961" s="401">
        <v>114.3</v>
      </c>
      <c r="C961" s="424">
        <v>6.88</v>
      </c>
      <c r="D961" s="394" t="s">
        <v>822</v>
      </c>
      <c r="E961" s="421">
        <v>43500</v>
      </c>
      <c r="F961" s="395" t="s">
        <v>847</v>
      </c>
      <c r="G961" s="396">
        <v>8094</v>
      </c>
      <c r="H961" s="397">
        <v>40501</v>
      </c>
      <c r="I961" s="397">
        <v>1848703</v>
      </c>
      <c r="J961" s="397" t="s">
        <v>571</v>
      </c>
      <c r="K961" s="397">
        <v>46</v>
      </c>
      <c r="L961" s="398">
        <v>5</v>
      </c>
      <c r="M961" s="396">
        <v>1</v>
      </c>
      <c r="N961" s="399">
        <v>95.8</v>
      </c>
      <c r="O961" s="400">
        <v>109.8</v>
      </c>
      <c r="P961" s="400"/>
      <c r="Q961" s="400"/>
      <c r="R961" s="400"/>
      <c r="S961" s="400"/>
      <c r="T961" s="400"/>
      <c r="U961" s="400"/>
      <c r="V961" s="400"/>
      <c r="W961" s="400"/>
      <c r="X961" s="426">
        <v>850</v>
      </c>
      <c r="Y961" s="427">
        <v>800</v>
      </c>
      <c r="Z961" s="427">
        <v>920</v>
      </c>
      <c r="AA961" s="427">
        <v>53</v>
      </c>
      <c r="AB961" s="427">
        <v>0.33</v>
      </c>
      <c r="AC961" s="427">
        <v>1200</v>
      </c>
      <c r="AD961" s="402">
        <v>615</v>
      </c>
      <c r="AE961" s="402">
        <v>550</v>
      </c>
      <c r="AF961" s="402">
        <v>615</v>
      </c>
      <c r="AG961" s="402">
        <v>615</v>
      </c>
      <c r="AH961" s="402">
        <v>53</v>
      </c>
      <c r="AI961" s="400"/>
      <c r="AJ961" s="400"/>
      <c r="AK961" s="400"/>
      <c r="AL961" s="400"/>
      <c r="AM961" s="400"/>
      <c r="AN961" s="400"/>
      <c r="AO961" s="400"/>
      <c r="AP961" s="400"/>
    </row>
    <row r="962" spans="1:42" ht="15">
      <c r="A962" s="394" t="s">
        <v>821</v>
      </c>
      <c r="B962" s="401">
        <v>114.3</v>
      </c>
      <c r="C962" s="424">
        <v>6.88</v>
      </c>
      <c r="D962" s="394" t="s">
        <v>822</v>
      </c>
      <c r="E962" s="421">
        <v>43500</v>
      </c>
      <c r="F962" s="395" t="s">
        <v>283</v>
      </c>
      <c r="G962" s="396">
        <v>8095</v>
      </c>
      <c r="H962" s="397">
        <v>53917</v>
      </c>
      <c r="I962" s="397">
        <v>3377804</v>
      </c>
      <c r="J962" s="397">
        <v>350</v>
      </c>
      <c r="K962" s="397">
        <v>49</v>
      </c>
      <c r="L962" s="396">
        <v>4.53</v>
      </c>
      <c r="M962" s="396">
        <v>18</v>
      </c>
      <c r="N962" s="399">
        <v>97.1</v>
      </c>
      <c r="O962" s="400">
        <v>109.8</v>
      </c>
      <c r="P962" s="400"/>
      <c r="Q962" s="400"/>
      <c r="R962" s="400"/>
      <c r="S962" s="400"/>
      <c r="T962" s="400"/>
      <c r="U962" s="400"/>
      <c r="V962" s="400"/>
      <c r="W962" s="400"/>
      <c r="X962" s="426">
        <v>850</v>
      </c>
      <c r="Y962" s="427">
        <v>800</v>
      </c>
      <c r="Z962" s="427">
        <v>920</v>
      </c>
      <c r="AA962" s="427">
        <v>53</v>
      </c>
      <c r="AB962" s="427">
        <v>0.33</v>
      </c>
      <c r="AC962" s="427">
        <v>1200</v>
      </c>
      <c r="AD962" s="402">
        <v>635</v>
      </c>
      <c r="AE962" s="402">
        <v>550</v>
      </c>
      <c r="AF962" s="402">
        <v>635</v>
      </c>
      <c r="AG962" s="402">
        <v>635</v>
      </c>
      <c r="AH962" s="402">
        <v>53</v>
      </c>
      <c r="AI962" s="400"/>
      <c r="AJ962" s="400"/>
      <c r="AK962" s="400"/>
      <c r="AL962" s="400"/>
      <c r="AM962" s="400"/>
      <c r="AN962" s="400"/>
      <c r="AO962" s="400"/>
      <c r="AP962" s="400"/>
    </row>
    <row r="963" spans="1:42" ht="15">
      <c r="A963" s="394" t="s">
        <v>821</v>
      </c>
      <c r="B963" s="401">
        <v>114.3</v>
      </c>
      <c r="C963" s="424">
        <v>6.88</v>
      </c>
      <c r="D963" s="394" t="s">
        <v>822</v>
      </c>
      <c r="E963" s="421">
        <v>43500</v>
      </c>
      <c r="F963" s="395" t="s">
        <v>283</v>
      </c>
      <c r="G963" s="396">
        <v>8096</v>
      </c>
      <c r="H963" s="397">
        <v>53918</v>
      </c>
      <c r="I963" s="397">
        <v>3377804</v>
      </c>
      <c r="J963" s="397">
        <v>350</v>
      </c>
      <c r="K963" s="397">
        <v>49</v>
      </c>
      <c r="L963" s="396">
        <v>4.38</v>
      </c>
      <c r="M963" s="396">
        <v>1</v>
      </c>
      <c r="N963" s="399">
        <v>98.5</v>
      </c>
      <c r="O963" s="400">
        <v>110.4</v>
      </c>
      <c r="P963" s="400"/>
      <c r="Q963" s="400"/>
      <c r="R963" s="400"/>
      <c r="S963" s="400"/>
      <c r="T963" s="400"/>
      <c r="U963" s="400"/>
      <c r="V963" s="400"/>
      <c r="W963" s="400"/>
      <c r="X963" s="426">
        <v>850</v>
      </c>
      <c r="Y963" s="427">
        <v>800</v>
      </c>
      <c r="Z963" s="427">
        <v>920</v>
      </c>
      <c r="AA963" s="427">
        <v>53</v>
      </c>
      <c r="AB963" s="427">
        <v>0.33</v>
      </c>
      <c r="AC963" s="427">
        <v>1200</v>
      </c>
      <c r="AD963" s="402">
        <v>635</v>
      </c>
      <c r="AE963" s="402">
        <v>550</v>
      </c>
      <c r="AF963" s="402">
        <v>635</v>
      </c>
      <c r="AG963" s="402">
        <v>635</v>
      </c>
      <c r="AH963" s="402">
        <v>53</v>
      </c>
      <c r="AI963" s="400"/>
      <c r="AJ963" s="400"/>
      <c r="AK963" s="400"/>
      <c r="AL963" s="400"/>
      <c r="AM963" s="400"/>
      <c r="AN963" s="400"/>
      <c r="AO963" s="400"/>
      <c r="AP963" s="400"/>
    </row>
    <row r="964" spans="1:42" ht="15">
      <c r="A964" s="394" t="s">
        <v>821</v>
      </c>
      <c r="B964" s="401">
        <v>114.3</v>
      </c>
      <c r="C964" s="424">
        <v>6.88</v>
      </c>
      <c r="D964" s="394" t="s">
        <v>822</v>
      </c>
      <c r="E964" s="421">
        <v>43500</v>
      </c>
      <c r="F964" s="395" t="s">
        <v>283</v>
      </c>
      <c r="G964" s="396">
        <v>8097</v>
      </c>
      <c r="H964" s="397">
        <v>53782</v>
      </c>
      <c r="I964" s="397">
        <v>3377804</v>
      </c>
      <c r="J964" s="397">
        <v>350</v>
      </c>
      <c r="K964" s="397">
        <v>50</v>
      </c>
      <c r="L964" s="398">
        <v>3.9</v>
      </c>
      <c r="M964" s="396">
        <v>8</v>
      </c>
      <c r="N964" s="399">
        <v>94.9</v>
      </c>
      <c r="O964" s="400">
        <v>108.1</v>
      </c>
      <c r="P964" s="400"/>
      <c r="Q964" s="400"/>
      <c r="R964" s="400"/>
      <c r="S964" s="400"/>
      <c r="T964" s="400"/>
      <c r="U964" s="400"/>
      <c r="V964" s="400"/>
      <c r="W964" s="400"/>
      <c r="X964" s="426">
        <v>850</v>
      </c>
      <c r="Y964" s="427">
        <v>800</v>
      </c>
      <c r="Z964" s="427">
        <v>920</v>
      </c>
      <c r="AA964" s="427">
        <v>53</v>
      </c>
      <c r="AB964" s="427">
        <v>0.33</v>
      </c>
      <c r="AC964" s="426">
        <v>1200</v>
      </c>
      <c r="AD964" s="402">
        <v>635</v>
      </c>
      <c r="AE964" s="402">
        <v>550</v>
      </c>
      <c r="AF964" s="402">
        <v>635</v>
      </c>
      <c r="AG964" s="402">
        <v>635</v>
      </c>
      <c r="AH964" s="402">
        <v>53</v>
      </c>
      <c r="AI964" s="400"/>
      <c r="AJ964" s="400"/>
      <c r="AK964" s="400"/>
      <c r="AL964" s="400"/>
      <c r="AM964" s="400"/>
      <c r="AN964" s="400"/>
      <c r="AO964" s="400"/>
      <c r="AP964" s="400"/>
    </row>
    <row r="965" spans="1:42" ht="15">
      <c r="A965" s="394" t="s">
        <v>821</v>
      </c>
      <c r="B965" s="401">
        <v>114.3</v>
      </c>
      <c r="C965" s="424">
        <v>6.88</v>
      </c>
      <c r="D965" s="394" t="s">
        <v>822</v>
      </c>
      <c r="E965" s="421">
        <v>43502</v>
      </c>
      <c r="F965" s="395" t="s">
        <v>847</v>
      </c>
      <c r="G965" s="396">
        <v>8122</v>
      </c>
      <c r="H965" s="397">
        <v>13238</v>
      </c>
      <c r="I965" s="397">
        <v>3003504</v>
      </c>
      <c r="J965" s="397" t="s">
        <v>571</v>
      </c>
      <c r="K965" s="397">
        <v>45</v>
      </c>
      <c r="L965" s="396">
        <v>6.13</v>
      </c>
      <c r="M965" s="396">
        <v>20</v>
      </c>
      <c r="N965" s="399">
        <v>99.7</v>
      </c>
      <c r="O965" s="400">
        <v>112.5</v>
      </c>
      <c r="P965" s="400"/>
      <c r="Q965" s="400"/>
      <c r="R965" s="400"/>
      <c r="S965" s="400"/>
      <c r="T965" s="400"/>
      <c r="U965" s="400"/>
      <c r="V965" s="400"/>
      <c r="W965" s="400"/>
      <c r="X965" s="426">
        <v>850</v>
      </c>
      <c r="Y965" s="427">
        <v>800</v>
      </c>
      <c r="Z965" s="427">
        <v>930</v>
      </c>
      <c r="AA965" s="427">
        <v>53</v>
      </c>
      <c r="AB965" s="427">
        <v>0.33</v>
      </c>
      <c r="AC965" s="427">
        <v>1200</v>
      </c>
      <c r="AD965" s="402">
        <v>615</v>
      </c>
      <c r="AE965" s="402">
        <v>550</v>
      </c>
      <c r="AF965" s="402">
        <v>615</v>
      </c>
      <c r="AG965" s="402">
        <v>615</v>
      </c>
      <c r="AH965" s="402">
        <v>53</v>
      </c>
      <c r="AI965" s="400"/>
      <c r="AJ965" s="400"/>
      <c r="AK965" s="400"/>
      <c r="AL965" s="400"/>
      <c r="AM965" s="400"/>
      <c r="AN965" s="400"/>
      <c r="AO965" s="400"/>
      <c r="AP965" s="400"/>
    </row>
    <row r="966" spans="1:42" ht="15">
      <c r="A966" s="394" t="s">
        <v>821</v>
      </c>
      <c r="B966" s="401">
        <v>114.3</v>
      </c>
      <c r="C966" s="424">
        <v>6.88</v>
      </c>
      <c r="D966" s="394" t="s">
        <v>822</v>
      </c>
      <c r="E966" s="421">
        <v>43503</v>
      </c>
      <c r="F966" s="395" t="s">
        <v>847</v>
      </c>
      <c r="G966" s="396">
        <v>8123</v>
      </c>
      <c r="H966" s="397">
        <v>13238</v>
      </c>
      <c r="I966" s="397">
        <v>3003504</v>
      </c>
      <c r="J966" s="397" t="s">
        <v>571</v>
      </c>
      <c r="K966" s="397">
        <v>45</v>
      </c>
      <c r="L966" s="396">
        <v>6.13</v>
      </c>
      <c r="M966" s="396">
        <v>420</v>
      </c>
      <c r="N966" s="399">
        <v>102.5</v>
      </c>
      <c r="O966" s="400">
        <v>117.1</v>
      </c>
      <c r="P966" s="400"/>
      <c r="Q966" s="400"/>
      <c r="R966" s="400"/>
      <c r="S966" s="400"/>
      <c r="T966" s="400"/>
      <c r="U966" s="400"/>
      <c r="V966" s="400"/>
      <c r="W966" s="400"/>
      <c r="X966" s="426">
        <v>850</v>
      </c>
      <c r="Y966" s="427">
        <v>800</v>
      </c>
      <c r="Z966" s="427">
        <v>930</v>
      </c>
      <c r="AA966" s="427">
        <v>53</v>
      </c>
      <c r="AB966" s="427">
        <v>0.33</v>
      </c>
      <c r="AC966" s="427">
        <v>1200</v>
      </c>
      <c r="AD966" s="402">
        <v>615</v>
      </c>
      <c r="AE966" s="402">
        <v>550</v>
      </c>
      <c r="AF966" s="402">
        <v>615</v>
      </c>
      <c r="AG966" s="402">
        <v>615</v>
      </c>
      <c r="AH966" s="402">
        <v>53</v>
      </c>
      <c r="AI966" s="400"/>
      <c r="AJ966" s="400"/>
      <c r="AK966" s="400"/>
      <c r="AL966" s="400"/>
      <c r="AM966" s="400"/>
      <c r="AN966" s="400"/>
      <c r="AO966" s="400"/>
      <c r="AP966" s="400"/>
    </row>
    <row r="967" spans="1:42" ht="15">
      <c r="A967" s="394" t="s">
        <v>821</v>
      </c>
      <c r="B967" s="401">
        <v>114.3</v>
      </c>
      <c r="C967" s="424">
        <v>6.88</v>
      </c>
      <c r="D967" s="394" t="s">
        <v>822</v>
      </c>
      <c r="E967" s="421">
        <v>43503</v>
      </c>
      <c r="F967" s="395" t="s">
        <v>847</v>
      </c>
      <c r="G967" s="396">
        <v>8124</v>
      </c>
      <c r="H967" s="397">
        <v>13238</v>
      </c>
      <c r="I967" s="397">
        <v>3003504</v>
      </c>
      <c r="J967" s="397" t="s">
        <v>571</v>
      </c>
      <c r="K967" s="397">
        <v>45</v>
      </c>
      <c r="L967" s="396">
        <v>6.13</v>
      </c>
      <c r="M967" s="396">
        <v>820</v>
      </c>
      <c r="N967" s="399">
        <v>101.8</v>
      </c>
      <c r="O967" s="400">
        <v>115</v>
      </c>
      <c r="P967" s="400"/>
      <c r="Q967" s="400"/>
      <c r="R967" s="400"/>
      <c r="S967" s="400"/>
      <c r="T967" s="400"/>
      <c r="U967" s="400"/>
      <c r="V967" s="400"/>
      <c r="W967" s="400"/>
      <c r="X967" s="426">
        <v>850</v>
      </c>
      <c r="Y967" s="427">
        <v>800</v>
      </c>
      <c r="Z967" s="427">
        <v>930</v>
      </c>
      <c r="AA967" s="427">
        <v>53</v>
      </c>
      <c r="AB967" s="427">
        <v>0.33</v>
      </c>
      <c r="AC967" s="427">
        <v>1200</v>
      </c>
      <c r="AD967" s="402">
        <v>615</v>
      </c>
      <c r="AE967" s="402">
        <v>550</v>
      </c>
      <c r="AF967" s="402">
        <v>615</v>
      </c>
      <c r="AG967" s="402">
        <v>615</v>
      </c>
      <c r="AH967" s="402">
        <v>53</v>
      </c>
      <c r="AI967" s="400"/>
      <c r="AJ967" s="400"/>
      <c r="AK967" s="400"/>
      <c r="AL967" s="400"/>
      <c r="AM967" s="400"/>
      <c r="AN967" s="400"/>
      <c r="AO967" s="400"/>
      <c r="AP967" s="400"/>
    </row>
    <row r="968" spans="1:42" ht="15">
      <c r="A968" s="394" t="s">
        <v>821</v>
      </c>
      <c r="B968" s="401">
        <v>114.3</v>
      </c>
      <c r="C968" s="424">
        <v>6.88</v>
      </c>
      <c r="D968" s="394" t="s">
        <v>822</v>
      </c>
      <c r="E968" s="421">
        <v>43503</v>
      </c>
      <c r="F968" s="395" t="s">
        <v>847</v>
      </c>
      <c r="G968" s="396">
        <v>8125</v>
      </c>
      <c r="H968" s="397">
        <v>13236</v>
      </c>
      <c r="I968" s="397">
        <v>3003504</v>
      </c>
      <c r="J968" s="397" t="s">
        <v>571</v>
      </c>
      <c r="K968" s="397">
        <v>45</v>
      </c>
      <c r="L968" s="396">
        <v>5.76</v>
      </c>
      <c r="M968" s="396">
        <v>25</v>
      </c>
      <c r="N968" s="399">
        <v>97.9</v>
      </c>
      <c r="O968" s="400">
        <v>110.4</v>
      </c>
      <c r="P968" s="400"/>
      <c r="Q968" s="400"/>
      <c r="R968" s="400"/>
      <c r="S968" s="400"/>
      <c r="T968" s="400"/>
      <c r="U968" s="400"/>
      <c r="V968" s="400"/>
      <c r="W968" s="400"/>
      <c r="X968" s="426">
        <v>850</v>
      </c>
      <c r="Y968" s="427">
        <v>800</v>
      </c>
      <c r="Z968" s="427">
        <v>930</v>
      </c>
      <c r="AA968" s="427">
        <v>53</v>
      </c>
      <c r="AB968" s="427">
        <v>0.33</v>
      </c>
      <c r="AC968" s="427">
        <v>1200</v>
      </c>
      <c r="AD968" s="402">
        <v>615</v>
      </c>
      <c r="AE968" s="402">
        <v>550</v>
      </c>
      <c r="AF968" s="402">
        <v>615</v>
      </c>
      <c r="AG968" s="402">
        <v>615</v>
      </c>
      <c r="AH968" s="402">
        <v>53</v>
      </c>
      <c r="AI968" s="400"/>
      <c r="AJ968" s="400"/>
      <c r="AK968" s="400"/>
      <c r="AL968" s="400"/>
      <c r="AM968" s="400"/>
      <c r="AN968" s="400"/>
      <c r="AO968" s="400"/>
      <c r="AP968" s="400"/>
    </row>
    <row r="969" spans="1:42" ht="15">
      <c r="A969" s="394" t="s">
        <v>821</v>
      </c>
      <c r="B969" s="401">
        <v>114.3</v>
      </c>
      <c r="C969" s="424">
        <v>6.88</v>
      </c>
      <c r="D969" s="394" t="s">
        <v>822</v>
      </c>
      <c r="E969" s="421">
        <v>43503</v>
      </c>
      <c r="F969" s="395" t="s">
        <v>847</v>
      </c>
      <c r="G969" s="396">
        <v>8126</v>
      </c>
      <c r="H969" s="397">
        <v>13236</v>
      </c>
      <c r="I969" s="397">
        <v>3003504</v>
      </c>
      <c r="J969" s="397" t="s">
        <v>571</v>
      </c>
      <c r="K969" s="397">
        <v>45</v>
      </c>
      <c r="L969" s="396">
        <v>5.76</v>
      </c>
      <c r="M969" s="396">
        <v>425</v>
      </c>
      <c r="N969" s="399">
        <v>98.7</v>
      </c>
      <c r="O969" s="400">
        <v>110.9</v>
      </c>
      <c r="P969" s="400"/>
      <c r="Q969" s="400"/>
      <c r="R969" s="400"/>
      <c r="S969" s="400"/>
      <c r="T969" s="400"/>
      <c r="U969" s="400"/>
      <c r="V969" s="400"/>
      <c r="W969" s="400"/>
      <c r="X969" s="426">
        <v>850</v>
      </c>
      <c r="Y969" s="427">
        <v>800</v>
      </c>
      <c r="Z969" s="427">
        <v>930</v>
      </c>
      <c r="AA969" s="427">
        <v>53</v>
      </c>
      <c r="AB969" s="427">
        <v>0.33</v>
      </c>
      <c r="AC969" s="427">
        <v>1200</v>
      </c>
      <c r="AD969" s="402">
        <v>615</v>
      </c>
      <c r="AE969" s="402">
        <v>550</v>
      </c>
      <c r="AF969" s="402">
        <v>615</v>
      </c>
      <c r="AG969" s="402">
        <v>615</v>
      </c>
      <c r="AH969" s="402">
        <v>53</v>
      </c>
      <c r="AI969" s="400"/>
      <c r="AJ969" s="400"/>
      <c r="AK969" s="400"/>
      <c r="AL969" s="400"/>
      <c r="AM969" s="400"/>
      <c r="AN969" s="400"/>
      <c r="AO969" s="400"/>
      <c r="AP969" s="400"/>
    </row>
    <row r="970" spans="1:42" ht="15">
      <c r="A970" s="394" t="s">
        <v>821</v>
      </c>
      <c r="B970" s="401">
        <v>114.3</v>
      </c>
      <c r="C970" s="424">
        <v>6.88</v>
      </c>
      <c r="D970" s="394" t="s">
        <v>822</v>
      </c>
      <c r="E970" s="421">
        <v>43503</v>
      </c>
      <c r="F970" s="395" t="s">
        <v>847</v>
      </c>
      <c r="G970" s="396">
        <v>8127</v>
      </c>
      <c r="H970" s="397">
        <v>13236</v>
      </c>
      <c r="I970" s="397">
        <v>3003504</v>
      </c>
      <c r="J970" s="397" t="s">
        <v>571</v>
      </c>
      <c r="K970" s="397">
        <v>45</v>
      </c>
      <c r="L970" s="396">
        <v>5.76</v>
      </c>
      <c r="M970" s="396">
        <v>825</v>
      </c>
      <c r="N970" s="399">
        <v>97.6</v>
      </c>
      <c r="O970" s="400">
        <v>110.3</v>
      </c>
      <c r="P970" s="400"/>
      <c r="Q970" s="400"/>
      <c r="R970" s="400"/>
      <c r="S970" s="400"/>
      <c r="T970" s="400"/>
      <c r="U970" s="400"/>
      <c r="V970" s="400"/>
      <c r="W970" s="400"/>
      <c r="X970" s="426">
        <v>850</v>
      </c>
      <c r="Y970" s="427">
        <v>800</v>
      </c>
      <c r="Z970" s="427">
        <v>930</v>
      </c>
      <c r="AA970" s="427">
        <v>53</v>
      </c>
      <c r="AB970" s="427">
        <v>0.33</v>
      </c>
      <c r="AC970" s="427">
        <v>1200</v>
      </c>
      <c r="AD970" s="402">
        <v>615</v>
      </c>
      <c r="AE970" s="402">
        <v>550</v>
      </c>
      <c r="AF970" s="402">
        <v>615</v>
      </c>
      <c r="AG970" s="402">
        <v>615</v>
      </c>
      <c r="AH970" s="402">
        <v>53</v>
      </c>
      <c r="AI970" s="400"/>
      <c r="AJ970" s="400"/>
      <c r="AK970" s="400"/>
      <c r="AL970" s="400"/>
      <c r="AM970" s="400"/>
      <c r="AN970" s="400"/>
      <c r="AO970" s="400"/>
      <c r="AP970" s="400"/>
    </row>
    <row r="971" spans="1:42" ht="15">
      <c r="A971" s="394" t="s">
        <v>821</v>
      </c>
      <c r="B971" s="401">
        <v>114.3</v>
      </c>
      <c r="C971" s="424">
        <v>6.88</v>
      </c>
      <c r="D971" s="394" t="s">
        <v>822</v>
      </c>
      <c r="E971" s="421">
        <v>43503</v>
      </c>
      <c r="F971" s="395" t="s">
        <v>847</v>
      </c>
      <c r="G971" s="396">
        <v>8128</v>
      </c>
      <c r="H971" s="397">
        <v>13236</v>
      </c>
      <c r="I971" s="397">
        <v>3003504</v>
      </c>
      <c r="J971" s="397" t="s">
        <v>571</v>
      </c>
      <c r="K971" s="397">
        <v>45</v>
      </c>
      <c r="L971" s="396">
        <v>5.76</v>
      </c>
      <c r="M971" s="396">
        <v>1201</v>
      </c>
      <c r="N971" s="399">
        <v>99.4</v>
      </c>
      <c r="O971" s="400">
        <v>111.8</v>
      </c>
      <c r="P971" s="400"/>
      <c r="Q971" s="400"/>
      <c r="R971" s="400"/>
      <c r="S971" s="400"/>
      <c r="T971" s="400"/>
      <c r="U971" s="400"/>
      <c r="V971" s="400"/>
      <c r="W971" s="400"/>
      <c r="X971" s="426">
        <v>850</v>
      </c>
      <c r="Y971" s="427">
        <v>800</v>
      </c>
      <c r="Z971" s="427">
        <v>930</v>
      </c>
      <c r="AA971" s="427">
        <v>53</v>
      </c>
      <c r="AB971" s="427">
        <v>0.33</v>
      </c>
      <c r="AC971" s="427">
        <v>1200</v>
      </c>
      <c r="AD971" s="402">
        <v>615</v>
      </c>
      <c r="AE971" s="402">
        <v>550</v>
      </c>
      <c r="AF971" s="402">
        <v>615</v>
      </c>
      <c r="AG971" s="402">
        <v>615</v>
      </c>
      <c r="AH971" s="402">
        <v>53</v>
      </c>
      <c r="AI971" s="400"/>
      <c r="AJ971" s="400"/>
      <c r="AK971" s="400"/>
      <c r="AL971" s="400"/>
      <c r="AM971" s="400"/>
      <c r="AN971" s="400"/>
      <c r="AO971" s="400"/>
      <c r="AP971" s="400"/>
    </row>
    <row r="972" spans="1:42" ht="15">
      <c r="A972" s="394" t="s">
        <v>821</v>
      </c>
      <c r="B972" s="401">
        <v>114.3</v>
      </c>
      <c r="C972" s="424">
        <v>6.88</v>
      </c>
      <c r="D972" s="394" t="s">
        <v>822</v>
      </c>
      <c r="E972" s="421">
        <v>43504</v>
      </c>
      <c r="F972" s="395" t="s">
        <v>847</v>
      </c>
      <c r="G972" s="396">
        <v>8129</v>
      </c>
      <c r="H972" s="397">
        <v>13235</v>
      </c>
      <c r="I972" s="397">
        <v>3003504</v>
      </c>
      <c r="J972" s="397" t="s">
        <v>571</v>
      </c>
      <c r="K972" s="397">
        <v>44</v>
      </c>
      <c r="L972" s="396">
        <v>5.56</v>
      </c>
      <c r="M972" s="396">
        <v>78</v>
      </c>
      <c r="N972" s="399">
        <v>98</v>
      </c>
      <c r="O972" s="400">
        <v>110.2</v>
      </c>
      <c r="P972" s="400"/>
      <c r="Q972" s="400"/>
      <c r="R972" s="400"/>
      <c r="S972" s="400"/>
      <c r="T972" s="400"/>
      <c r="U972" s="400"/>
      <c r="V972" s="400"/>
      <c r="W972" s="400"/>
      <c r="X972" s="426">
        <v>850</v>
      </c>
      <c r="Y972" s="427">
        <v>800</v>
      </c>
      <c r="Z972" s="427">
        <v>930</v>
      </c>
      <c r="AA972" s="427">
        <v>53</v>
      </c>
      <c r="AB972" s="427">
        <v>0.33</v>
      </c>
      <c r="AC972" s="427">
        <v>1200</v>
      </c>
      <c r="AD972" s="402">
        <v>615</v>
      </c>
      <c r="AE972" s="402">
        <v>550</v>
      </c>
      <c r="AF972" s="402">
        <v>615</v>
      </c>
      <c r="AG972" s="402">
        <v>615</v>
      </c>
      <c r="AH972" s="402">
        <v>53</v>
      </c>
      <c r="AI972" s="459"/>
      <c r="AJ972" s="400"/>
      <c r="AK972" s="400"/>
      <c r="AL972" s="400"/>
      <c r="AM972" s="400"/>
      <c r="AN972" s="400"/>
      <c r="AO972" s="400"/>
      <c r="AP972" s="400"/>
    </row>
    <row r="973" spans="1:42" ht="15">
      <c r="A973" s="394" t="s">
        <v>821</v>
      </c>
      <c r="B973" s="401">
        <v>114.3</v>
      </c>
      <c r="C973" s="424">
        <v>6.88</v>
      </c>
      <c r="D973" s="394" t="s">
        <v>822</v>
      </c>
      <c r="E973" s="421">
        <v>43504</v>
      </c>
      <c r="F973" s="395" t="s">
        <v>847</v>
      </c>
      <c r="G973" s="396">
        <v>8130</v>
      </c>
      <c r="H973" s="397">
        <v>13235</v>
      </c>
      <c r="I973" s="397">
        <v>3003504</v>
      </c>
      <c r="J973" s="397" t="s">
        <v>571</v>
      </c>
      <c r="K973" s="397">
        <v>44</v>
      </c>
      <c r="L973" s="396">
        <v>5.56</v>
      </c>
      <c r="M973" s="396">
        <v>487</v>
      </c>
      <c r="N973" s="399">
        <v>98.6</v>
      </c>
      <c r="O973" s="400">
        <v>110.8</v>
      </c>
      <c r="P973" s="400"/>
      <c r="Q973" s="400"/>
      <c r="R973" s="400"/>
      <c r="S973" s="400"/>
      <c r="T973" s="400"/>
      <c r="U973" s="400"/>
      <c r="V973" s="400"/>
      <c r="W973" s="400"/>
      <c r="X973" s="426">
        <v>850</v>
      </c>
      <c r="Y973" s="427">
        <v>800</v>
      </c>
      <c r="Z973" s="427">
        <v>930</v>
      </c>
      <c r="AA973" s="427">
        <v>53</v>
      </c>
      <c r="AB973" s="427">
        <v>0.33</v>
      </c>
      <c r="AC973" s="427">
        <v>1200</v>
      </c>
      <c r="AD973" s="402">
        <v>615</v>
      </c>
      <c r="AE973" s="402">
        <v>550</v>
      </c>
      <c r="AF973" s="402">
        <v>615</v>
      </c>
      <c r="AG973" s="402">
        <v>615</v>
      </c>
      <c r="AH973" s="402">
        <v>53</v>
      </c>
      <c r="AI973" s="400"/>
      <c r="AJ973" s="400"/>
      <c r="AK973" s="400"/>
      <c r="AL973" s="400"/>
      <c r="AM973" s="400"/>
      <c r="AN973" s="400"/>
      <c r="AO973" s="400"/>
      <c r="AP973" s="400"/>
    </row>
    <row r="974" spans="1:42" ht="15">
      <c r="A974" s="394" t="s">
        <v>821</v>
      </c>
      <c r="B974" s="401">
        <v>114.3</v>
      </c>
      <c r="C974" s="424">
        <v>6.88</v>
      </c>
      <c r="D974" s="394" t="s">
        <v>822</v>
      </c>
      <c r="E974" s="421">
        <v>43504</v>
      </c>
      <c r="F974" s="395" t="s">
        <v>847</v>
      </c>
      <c r="G974" s="396">
        <v>8131</v>
      </c>
      <c r="H974" s="397">
        <v>13238</v>
      </c>
      <c r="I974" s="397">
        <v>3003504</v>
      </c>
      <c r="J974" s="397" t="s">
        <v>571</v>
      </c>
      <c r="K974" s="397">
        <v>45</v>
      </c>
      <c r="L974" s="396">
        <v>6.13</v>
      </c>
      <c r="M974" s="396">
        <v>937</v>
      </c>
      <c r="N974" s="399">
        <v>100.8</v>
      </c>
      <c r="O974" s="400">
        <v>113</v>
      </c>
      <c r="P974" s="400"/>
      <c r="Q974" s="400"/>
      <c r="R974" s="400"/>
      <c r="S974" s="400"/>
      <c r="T974" s="400"/>
      <c r="U974" s="400"/>
      <c r="V974" s="400"/>
      <c r="W974" s="400"/>
      <c r="X974" s="426">
        <v>850</v>
      </c>
      <c r="Y974" s="427">
        <v>800</v>
      </c>
      <c r="Z974" s="427">
        <v>930</v>
      </c>
      <c r="AA974" s="427">
        <v>53</v>
      </c>
      <c r="AB974" s="427">
        <v>0.33</v>
      </c>
      <c r="AC974" s="427">
        <v>1200</v>
      </c>
      <c r="AD974" s="402">
        <v>615</v>
      </c>
      <c r="AE974" s="402">
        <v>550</v>
      </c>
      <c r="AF974" s="402">
        <v>615</v>
      </c>
      <c r="AG974" s="402">
        <v>615</v>
      </c>
      <c r="AH974" s="402">
        <v>53</v>
      </c>
      <c r="AI974" s="400"/>
      <c r="AJ974" s="400"/>
      <c r="AK974" s="400"/>
      <c r="AL974" s="400"/>
      <c r="AM974" s="400"/>
      <c r="AN974" s="400"/>
      <c r="AO974" s="400"/>
      <c r="AP974" s="400"/>
    </row>
    <row r="975" spans="1:42" ht="15">
      <c r="A975" s="394" t="s">
        <v>821</v>
      </c>
      <c r="B975" s="401">
        <v>114.3</v>
      </c>
      <c r="C975" s="424">
        <v>6.88</v>
      </c>
      <c r="D975" s="394" t="s">
        <v>822</v>
      </c>
      <c r="E975" s="421">
        <v>43504</v>
      </c>
      <c r="F975" s="395" t="s">
        <v>847</v>
      </c>
      <c r="G975" s="396">
        <v>8132</v>
      </c>
      <c r="H975" s="397">
        <v>13233</v>
      </c>
      <c r="I975" s="397">
        <v>3003504</v>
      </c>
      <c r="J975" s="397" t="s">
        <v>571</v>
      </c>
      <c r="K975" s="397">
        <v>45</v>
      </c>
      <c r="L975" s="396">
        <v>5.28</v>
      </c>
      <c r="M975" s="396">
        <v>570</v>
      </c>
      <c r="N975" s="399">
        <v>98.1</v>
      </c>
      <c r="O975" s="400">
        <v>110.5</v>
      </c>
      <c r="P975" s="400"/>
      <c r="Q975" s="400"/>
      <c r="R975" s="400"/>
      <c r="S975" s="400"/>
      <c r="T975" s="400"/>
      <c r="U975" s="400"/>
      <c r="V975" s="400"/>
      <c r="W975" s="400"/>
      <c r="X975" s="426">
        <v>850</v>
      </c>
      <c r="Y975" s="427">
        <v>800</v>
      </c>
      <c r="Z975" s="427">
        <v>930</v>
      </c>
      <c r="AA975" s="427">
        <v>53</v>
      </c>
      <c r="AB975" s="427">
        <v>0.33</v>
      </c>
      <c r="AC975" s="427">
        <v>1200</v>
      </c>
      <c r="AD975" s="402">
        <v>615</v>
      </c>
      <c r="AE975" s="402">
        <v>550</v>
      </c>
      <c r="AF975" s="402">
        <v>615</v>
      </c>
      <c r="AG975" s="402">
        <v>615</v>
      </c>
      <c r="AH975" s="402">
        <v>53</v>
      </c>
      <c r="AI975" s="400"/>
      <c r="AJ975" s="400"/>
      <c r="AK975" s="400"/>
      <c r="AL975" s="400"/>
      <c r="AM975" s="400"/>
      <c r="AN975" s="400"/>
      <c r="AO975" s="400"/>
      <c r="AP975" s="400"/>
    </row>
    <row r="976" spans="1:42" ht="15">
      <c r="A976" s="394" t="s">
        <v>821</v>
      </c>
      <c r="B976" s="401">
        <v>114.3</v>
      </c>
      <c r="C976" s="424">
        <v>6.88</v>
      </c>
      <c r="D976" s="394" t="s">
        <v>822</v>
      </c>
      <c r="E976" s="421">
        <v>43504</v>
      </c>
      <c r="F976" s="395" t="s">
        <v>847</v>
      </c>
      <c r="G976" s="396">
        <v>8133</v>
      </c>
      <c r="H976" s="397">
        <v>13234</v>
      </c>
      <c r="I976" s="397">
        <v>3003504</v>
      </c>
      <c r="J976" s="397" t="s">
        <v>571</v>
      </c>
      <c r="K976" s="397">
        <v>47</v>
      </c>
      <c r="L976" s="396">
        <v>5.28</v>
      </c>
      <c r="M976" s="396">
        <v>591</v>
      </c>
      <c r="N976" s="399">
        <v>98.1</v>
      </c>
      <c r="O976" s="400">
        <v>110.2</v>
      </c>
      <c r="P976" s="400"/>
      <c r="Q976" s="400"/>
      <c r="R976" s="400"/>
      <c r="S976" s="400"/>
      <c r="T976" s="400"/>
      <c r="U976" s="400"/>
      <c r="V976" s="400"/>
      <c r="W976" s="400"/>
      <c r="X976" s="426">
        <v>850</v>
      </c>
      <c r="Y976" s="427">
        <v>800</v>
      </c>
      <c r="Z976" s="427">
        <v>930</v>
      </c>
      <c r="AA976" s="427">
        <v>53</v>
      </c>
      <c r="AB976" s="427">
        <v>0.33</v>
      </c>
      <c r="AC976" s="427">
        <v>1200</v>
      </c>
      <c r="AD976" s="402">
        <v>615</v>
      </c>
      <c r="AE976" s="402">
        <v>550</v>
      </c>
      <c r="AF976" s="402">
        <v>615</v>
      </c>
      <c r="AG976" s="402">
        <v>615</v>
      </c>
      <c r="AH976" s="402">
        <v>53</v>
      </c>
      <c r="AI976" s="400"/>
      <c r="AJ976" s="400"/>
      <c r="AK976" s="400"/>
      <c r="AL976" s="400"/>
      <c r="AM976" s="400"/>
      <c r="AN976" s="400"/>
      <c r="AO976" s="400"/>
      <c r="AP976" s="400"/>
    </row>
    <row r="977" spans="1:42" ht="15">
      <c r="A977" s="394" t="s">
        <v>821</v>
      </c>
      <c r="B977" s="401">
        <v>114.3</v>
      </c>
      <c r="C977" s="424">
        <v>6.88</v>
      </c>
      <c r="D977" s="394" t="s">
        <v>822</v>
      </c>
      <c r="E977" s="421">
        <v>43504</v>
      </c>
      <c r="F977" s="395" t="s">
        <v>847</v>
      </c>
      <c r="G977" s="396">
        <v>8134</v>
      </c>
      <c r="H977" s="397">
        <v>13232</v>
      </c>
      <c r="I977" s="397">
        <v>3003504</v>
      </c>
      <c r="J977" s="397" t="s">
        <v>571</v>
      </c>
      <c r="K977" s="397">
        <v>45</v>
      </c>
      <c r="L977" s="396">
        <v>5.26</v>
      </c>
      <c r="M977" s="396">
        <v>707</v>
      </c>
      <c r="N977" s="399">
        <v>98.6</v>
      </c>
      <c r="O977" s="400">
        <v>112.7</v>
      </c>
      <c r="P977" s="400"/>
      <c r="Q977" s="400"/>
      <c r="R977" s="400"/>
      <c r="S977" s="400"/>
      <c r="T977" s="400"/>
      <c r="U977" s="400"/>
      <c r="V977" s="400"/>
      <c r="W977" s="400"/>
      <c r="X977" s="426">
        <v>850</v>
      </c>
      <c r="Y977" s="427">
        <v>800</v>
      </c>
      <c r="Z977" s="427">
        <v>930</v>
      </c>
      <c r="AA977" s="427">
        <v>53</v>
      </c>
      <c r="AB977" s="427">
        <v>0.33</v>
      </c>
      <c r="AC977" s="427">
        <v>1200</v>
      </c>
      <c r="AD977" s="402">
        <v>610</v>
      </c>
      <c r="AE977" s="402">
        <v>550</v>
      </c>
      <c r="AF977" s="402">
        <v>615</v>
      </c>
      <c r="AG977" s="402">
        <v>615</v>
      </c>
      <c r="AH977" s="402">
        <v>53</v>
      </c>
      <c r="AI977" s="400"/>
      <c r="AJ977" s="400"/>
      <c r="AK977" s="400"/>
      <c r="AL977" s="400"/>
      <c r="AM977" s="400"/>
      <c r="AN977" s="400"/>
      <c r="AO977" s="400"/>
      <c r="AP977" s="400"/>
    </row>
    <row r="978" spans="1:42" ht="15">
      <c r="A978" s="394" t="s">
        <v>821</v>
      </c>
      <c r="B978" s="401">
        <v>114.3</v>
      </c>
      <c r="C978" s="424">
        <v>6.88</v>
      </c>
      <c r="D978" s="394" t="s">
        <v>822</v>
      </c>
      <c r="E978" s="421">
        <v>43505</v>
      </c>
      <c r="F978" s="395" t="s">
        <v>847</v>
      </c>
      <c r="G978" s="396">
        <v>8135</v>
      </c>
      <c r="H978" s="397">
        <v>13240</v>
      </c>
      <c r="I978" s="397">
        <v>3180601</v>
      </c>
      <c r="J978" s="397" t="s">
        <v>571</v>
      </c>
      <c r="K978" s="397">
        <v>46</v>
      </c>
      <c r="L978" s="396">
        <v>6.25</v>
      </c>
      <c r="M978" s="396">
        <v>20</v>
      </c>
      <c r="N978" s="399">
        <v>101.6</v>
      </c>
      <c r="O978" s="400">
        <v>114.1</v>
      </c>
      <c r="P978" s="400"/>
      <c r="Q978" s="400"/>
      <c r="R978" s="400"/>
      <c r="S978" s="400"/>
      <c r="T978" s="400"/>
      <c r="U978" s="400"/>
      <c r="V978" s="400"/>
      <c r="W978" s="400"/>
      <c r="X978" s="426">
        <v>850</v>
      </c>
      <c r="Y978" s="427">
        <v>800</v>
      </c>
      <c r="Z978" s="427">
        <v>930</v>
      </c>
      <c r="AA978" s="427">
        <v>53</v>
      </c>
      <c r="AB978" s="427">
        <v>0.33</v>
      </c>
      <c r="AC978" s="427">
        <v>1200</v>
      </c>
      <c r="AD978" s="402">
        <v>620</v>
      </c>
      <c r="AE978" s="402">
        <v>550</v>
      </c>
      <c r="AF978" s="402">
        <v>620</v>
      </c>
      <c r="AG978" s="402">
        <v>620</v>
      </c>
      <c r="AH978" s="402">
        <v>53</v>
      </c>
      <c r="AI978" s="400"/>
      <c r="AJ978" s="400"/>
      <c r="AK978" s="400"/>
      <c r="AL978" s="400"/>
      <c r="AM978" s="400"/>
      <c r="AN978" s="400"/>
      <c r="AO978" s="400"/>
      <c r="AP978" s="400"/>
    </row>
    <row r="979" spans="1:42" ht="15">
      <c r="A979" s="394" t="s">
        <v>821</v>
      </c>
      <c r="B979" s="401">
        <v>114.3</v>
      </c>
      <c r="C979" s="424">
        <v>6.88</v>
      </c>
      <c r="D979" s="394" t="s">
        <v>822</v>
      </c>
      <c r="E979" s="421">
        <v>43505</v>
      </c>
      <c r="F979" s="395" t="s">
        <v>847</v>
      </c>
      <c r="G979" s="396">
        <v>8136</v>
      </c>
      <c r="H979" s="397">
        <v>13240</v>
      </c>
      <c r="I979" s="397">
        <v>3180601</v>
      </c>
      <c r="J979" s="397" t="s">
        <v>571</v>
      </c>
      <c r="K979" s="397">
        <v>46</v>
      </c>
      <c r="L979" s="396">
        <v>6.25</v>
      </c>
      <c r="M979" s="396">
        <v>402</v>
      </c>
      <c r="N979" s="399">
        <v>101.3</v>
      </c>
      <c r="O979" s="400">
        <v>115.2</v>
      </c>
      <c r="P979" s="400"/>
      <c r="Q979" s="400"/>
      <c r="R979" s="400"/>
      <c r="S979" s="400"/>
      <c r="T979" s="400"/>
      <c r="U979" s="400"/>
      <c r="V979" s="400"/>
      <c r="W979" s="400"/>
      <c r="X979" s="426">
        <v>850</v>
      </c>
      <c r="Y979" s="427">
        <v>800</v>
      </c>
      <c r="Z979" s="427">
        <v>930</v>
      </c>
      <c r="AA979" s="427">
        <v>53</v>
      </c>
      <c r="AB979" s="427">
        <v>0.33</v>
      </c>
      <c r="AC979" s="427">
        <v>1200</v>
      </c>
      <c r="AD979" s="402">
        <v>620</v>
      </c>
      <c r="AE979" s="402">
        <v>550</v>
      </c>
      <c r="AF979" s="402">
        <v>620</v>
      </c>
      <c r="AG979" s="402">
        <v>620</v>
      </c>
      <c r="AH979" s="402">
        <v>53</v>
      </c>
      <c r="AI979" s="400"/>
      <c r="AJ979" s="400"/>
      <c r="AK979" s="400"/>
      <c r="AL979" s="400"/>
      <c r="AM979" s="400"/>
      <c r="AN979" s="400"/>
      <c r="AO979" s="400"/>
      <c r="AP979" s="400"/>
    </row>
    <row r="980" spans="1:42" ht="15">
      <c r="A980" s="394" t="s">
        <v>821</v>
      </c>
      <c r="B980" s="401">
        <v>114.3</v>
      </c>
      <c r="C980" s="424">
        <v>6.88</v>
      </c>
      <c r="D980" s="394" t="s">
        <v>822</v>
      </c>
      <c r="E980" s="421">
        <v>43505</v>
      </c>
      <c r="F980" s="395" t="s">
        <v>847</v>
      </c>
      <c r="G980" s="396">
        <v>8137</v>
      </c>
      <c r="H980" s="397">
        <v>13240</v>
      </c>
      <c r="I980" s="397">
        <v>3180601</v>
      </c>
      <c r="J980" s="397" t="s">
        <v>571</v>
      </c>
      <c r="K980" s="397">
        <v>46</v>
      </c>
      <c r="L980" s="396">
        <v>6.25</v>
      </c>
      <c r="M980" s="396">
        <v>801</v>
      </c>
      <c r="N980" s="399">
        <v>99.4</v>
      </c>
      <c r="O980" s="400">
        <v>111.7</v>
      </c>
      <c r="P980" s="400"/>
      <c r="Q980" s="400"/>
      <c r="R980" s="400"/>
      <c r="S980" s="400"/>
      <c r="T980" s="400"/>
      <c r="U980" s="400"/>
      <c r="V980" s="400"/>
      <c r="W980" s="400"/>
      <c r="X980" s="426">
        <v>850</v>
      </c>
      <c r="Y980" s="427">
        <v>800</v>
      </c>
      <c r="Z980" s="427">
        <v>930</v>
      </c>
      <c r="AA980" s="427">
        <v>53</v>
      </c>
      <c r="AB980" s="427">
        <v>0.33</v>
      </c>
      <c r="AC980" s="427">
        <v>1200</v>
      </c>
      <c r="AD980" s="402">
        <v>620</v>
      </c>
      <c r="AE980" s="402">
        <v>550</v>
      </c>
      <c r="AF980" s="402">
        <v>620</v>
      </c>
      <c r="AG980" s="402">
        <v>620</v>
      </c>
      <c r="AH980" s="402">
        <v>53</v>
      </c>
      <c r="AI980" s="400"/>
      <c r="AJ980" s="400"/>
      <c r="AK980" s="400"/>
      <c r="AL980" s="400"/>
      <c r="AM980" s="400"/>
      <c r="AN980" s="400"/>
      <c r="AO980" s="400"/>
      <c r="AP980" s="400"/>
    </row>
    <row r="981" spans="1:42" ht="15">
      <c r="A981" s="394" t="s">
        <v>821</v>
      </c>
      <c r="B981" s="401">
        <v>114.3</v>
      </c>
      <c r="C981" s="424">
        <v>6.88</v>
      </c>
      <c r="D981" s="394" t="s">
        <v>822</v>
      </c>
      <c r="E981" s="421">
        <v>43505</v>
      </c>
      <c r="F981" s="395" t="s">
        <v>847</v>
      </c>
      <c r="G981" s="396">
        <v>8138</v>
      </c>
      <c r="H981" s="397">
        <v>13241</v>
      </c>
      <c r="I981" s="397">
        <v>3180601</v>
      </c>
      <c r="J981" s="397" t="s">
        <v>571</v>
      </c>
      <c r="K981" s="397">
        <v>45</v>
      </c>
      <c r="L981" s="396">
        <v>6.45</v>
      </c>
      <c r="M981" s="396">
        <v>25</v>
      </c>
      <c r="N981" s="399">
        <v>99.3</v>
      </c>
      <c r="O981" s="400">
        <v>112.3</v>
      </c>
      <c r="P981" s="400"/>
      <c r="Q981" s="400"/>
      <c r="R981" s="400"/>
      <c r="S981" s="400"/>
      <c r="T981" s="400"/>
      <c r="U981" s="400"/>
      <c r="V981" s="400"/>
      <c r="W981" s="400"/>
      <c r="X981" s="426">
        <v>850</v>
      </c>
      <c r="Y981" s="427">
        <v>800</v>
      </c>
      <c r="Z981" s="427">
        <v>930</v>
      </c>
      <c r="AA981" s="427">
        <v>53</v>
      </c>
      <c r="AB981" s="427">
        <v>0.33</v>
      </c>
      <c r="AC981" s="427">
        <v>1200</v>
      </c>
      <c r="AD981" s="402">
        <v>620</v>
      </c>
      <c r="AE981" s="402">
        <v>550</v>
      </c>
      <c r="AF981" s="402">
        <v>620</v>
      </c>
      <c r="AG981" s="402">
        <v>620</v>
      </c>
      <c r="AH981" s="402">
        <v>53</v>
      </c>
      <c r="AI981" s="400"/>
      <c r="AJ981" s="400"/>
      <c r="AK981" s="400"/>
      <c r="AL981" s="400"/>
      <c r="AM981" s="400"/>
      <c r="AN981" s="400"/>
      <c r="AO981" s="400"/>
      <c r="AP981" s="400"/>
    </row>
    <row r="982" spans="1:42" ht="15">
      <c r="A982" s="394" t="s">
        <v>821</v>
      </c>
      <c r="B982" s="401">
        <v>114.3</v>
      </c>
      <c r="C982" s="424">
        <v>6.88</v>
      </c>
      <c r="D982" s="394" t="s">
        <v>822</v>
      </c>
      <c r="E982" s="421">
        <v>43505</v>
      </c>
      <c r="F982" s="395" t="s">
        <v>847</v>
      </c>
      <c r="G982" s="396">
        <v>8139</v>
      </c>
      <c r="H982" s="397">
        <v>13241</v>
      </c>
      <c r="I982" s="397">
        <v>3180601</v>
      </c>
      <c r="J982" s="397" t="s">
        <v>571</v>
      </c>
      <c r="K982" s="397">
        <v>45</v>
      </c>
      <c r="L982" s="396">
        <v>6.45</v>
      </c>
      <c r="M982" s="396">
        <v>408</v>
      </c>
      <c r="N982" s="399">
        <v>98.6</v>
      </c>
      <c r="O982" s="400">
        <v>111.1</v>
      </c>
      <c r="P982" s="400"/>
      <c r="Q982" s="400"/>
      <c r="R982" s="400"/>
      <c r="S982" s="400"/>
      <c r="T982" s="400"/>
      <c r="U982" s="400"/>
      <c r="V982" s="400"/>
      <c r="W982" s="400"/>
      <c r="X982" s="426">
        <v>850</v>
      </c>
      <c r="Y982" s="427">
        <v>800</v>
      </c>
      <c r="Z982" s="427">
        <v>930</v>
      </c>
      <c r="AA982" s="427">
        <v>53</v>
      </c>
      <c r="AB982" s="427">
        <v>0.33</v>
      </c>
      <c r="AC982" s="427">
        <v>1200</v>
      </c>
      <c r="AD982" s="402">
        <v>620</v>
      </c>
      <c r="AE982" s="402">
        <v>550</v>
      </c>
      <c r="AF982" s="402">
        <v>620</v>
      </c>
      <c r="AG982" s="402">
        <v>620</v>
      </c>
      <c r="AH982" s="402">
        <v>53</v>
      </c>
      <c r="AI982" s="400"/>
      <c r="AJ982" s="400"/>
      <c r="AK982" s="400"/>
      <c r="AL982" s="400"/>
      <c r="AM982" s="400"/>
      <c r="AN982" s="400"/>
      <c r="AO982" s="400"/>
      <c r="AP982" s="400"/>
    </row>
    <row r="983" spans="1:42" ht="15">
      <c r="A983" s="394" t="s">
        <v>821</v>
      </c>
      <c r="B983" s="401">
        <v>114.3</v>
      </c>
      <c r="C983" s="424">
        <v>6.88</v>
      </c>
      <c r="D983" s="394" t="s">
        <v>822</v>
      </c>
      <c r="E983" s="421">
        <v>43506</v>
      </c>
      <c r="F983" s="395" t="s">
        <v>847</v>
      </c>
      <c r="G983" s="396">
        <v>8140</v>
      </c>
      <c r="H983" s="397">
        <v>13279</v>
      </c>
      <c r="I983" s="397">
        <v>3180601</v>
      </c>
      <c r="J983" s="397" t="s">
        <v>571</v>
      </c>
      <c r="K983" s="397">
        <v>46</v>
      </c>
      <c r="L983" s="396">
        <v>4.88</v>
      </c>
      <c r="M983" s="396">
        <v>1</v>
      </c>
      <c r="N983" s="399">
        <v>94</v>
      </c>
      <c r="O983" s="400">
        <v>109</v>
      </c>
      <c r="P983" s="400"/>
      <c r="Q983" s="400"/>
      <c r="R983" s="400"/>
      <c r="S983" s="400"/>
      <c r="T983" s="400"/>
      <c r="U983" s="400"/>
      <c r="V983" s="400"/>
      <c r="W983" s="400"/>
      <c r="X983" s="426">
        <v>850</v>
      </c>
      <c r="Y983" s="427">
        <v>800</v>
      </c>
      <c r="Z983" s="427">
        <v>930</v>
      </c>
      <c r="AA983" s="427">
        <v>53</v>
      </c>
      <c r="AB983" s="427">
        <v>0.33</v>
      </c>
      <c r="AC983" s="427">
        <v>1200</v>
      </c>
      <c r="AD983" s="402">
        <v>615</v>
      </c>
      <c r="AE983" s="402">
        <v>550</v>
      </c>
      <c r="AF983" s="402">
        <v>615</v>
      </c>
      <c r="AG983" s="402">
        <v>615</v>
      </c>
      <c r="AH983" s="402">
        <v>53</v>
      </c>
      <c r="AI983" s="400"/>
      <c r="AJ983" s="400"/>
      <c r="AK983" s="400"/>
      <c r="AL983" s="400"/>
      <c r="AM983" s="400"/>
      <c r="AN983" s="400"/>
      <c r="AO983" s="400"/>
      <c r="AP983" s="400"/>
    </row>
    <row r="984" spans="1:42" ht="15">
      <c r="A984" s="394" t="s">
        <v>821</v>
      </c>
      <c r="B984" s="401">
        <v>114.3</v>
      </c>
      <c r="C984" s="424">
        <v>6.88</v>
      </c>
      <c r="D984" s="394" t="s">
        <v>822</v>
      </c>
      <c r="E984" s="421">
        <v>43506</v>
      </c>
      <c r="F984" s="395" t="s">
        <v>847</v>
      </c>
      <c r="G984" s="396">
        <v>8141</v>
      </c>
      <c r="H984" s="397">
        <v>13279</v>
      </c>
      <c r="I984" s="397">
        <v>3180601</v>
      </c>
      <c r="J984" s="397" t="s">
        <v>571</v>
      </c>
      <c r="K984" s="397">
        <v>46</v>
      </c>
      <c r="L984" s="396">
        <v>4.88</v>
      </c>
      <c r="M984" s="396">
        <v>401</v>
      </c>
      <c r="N984" s="399">
        <v>94.9</v>
      </c>
      <c r="O984" s="400">
        <v>108.5</v>
      </c>
      <c r="P984" s="400"/>
      <c r="Q984" s="400"/>
      <c r="R984" s="400"/>
      <c r="S984" s="400"/>
      <c r="T984" s="400"/>
      <c r="U984" s="400"/>
      <c r="V984" s="400"/>
      <c r="W984" s="400"/>
      <c r="X984" s="426">
        <v>850</v>
      </c>
      <c r="Y984" s="427">
        <v>800</v>
      </c>
      <c r="Z984" s="427">
        <v>930</v>
      </c>
      <c r="AA984" s="427">
        <v>53</v>
      </c>
      <c r="AB984" s="427">
        <v>0.33</v>
      </c>
      <c r="AC984" s="427">
        <v>1200</v>
      </c>
      <c r="AD984" s="402">
        <v>615</v>
      </c>
      <c r="AE984" s="402">
        <v>550</v>
      </c>
      <c r="AF984" s="402">
        <v>615</v>
      </c>
      <c r="AG984" s="402">
        <v>615</v>
      </c>
      <c r="AH984" s="402">
        <v>53</v>
      </c>
      <c r="AI984" s="400"/>
      <c r="AJ984" s="400"/>
      <c r="AK984" s="400"/>
      <c r="AL984" s="400"/>
      <c r="AM984" s="400"/>
      <c r="AN984" s="400"/>
      <c r="AO984" s="400"/>
      <c r="AP984" s="400"/>
    </row>
    <row r="985" spans="1:42" ht="15">
      <c r="A985" s="394" t="s">
        <v>821</v>
      </c>
      <c r="B985" s="401">
        <v>114.3</v>
      </c>
      <c r="C985" s="424">
        <v>6.88</v>
      </c>
      <c r="D985" s="394" t="s">
        <v>822</v>
      </c>
      <c r="E985" s="421">
        <v>43506</v>
      </c>
      <c r="F985" s="395" t="s">
        <v>847</v>
      </c>
      <c r="G985" s="396">
        <v>8142</v>
      </c>
      <c r="H985" s="397">
        <v>13239</v>
      </c>
      <c r="I985" s="397">
        <v>3180601</v>
      </c>
      <c r="J985" s="397" t="s">
        <v>571</v>
      </c>
      <c r="K985" s="397">
        <v>47</v>
      </c>
      <c r="L985" s="396">
        <v>6.18</v>
      </c>
      <c r="M985" s="396">
        <v>26</v>
      </c>
      <c r="N985" s="399">
        <v>99.8</v>
      </c>
      <c r="O985" s="400">
        <v>111.9</v>
      </c>
      <c r="P985" s="400"/>
      <c r="Q985" s="400"/>
      <c r="R985" s="400"/>
      <c r="S985" s="400"/>
      <c r="T985" s="400"/>
      <c r="U985" s="400"/>
      <c r="V985" s="400"/>
      <c r="W985" s="400"/>
      <c r="X985" s="426">
        <v>850</v>
      </c>
      <c r="Y985" s="427">
        <v>800</v>
      </c>
      <c r="Z985" s="427">
        <v>930</v>
      </c>
      <c r="AA985" s="427">
        <v>53</v>
      </c>
      <c r="AB985" s="427">
        <v>0.33</v>
      </c>
      <c r="AC985" s="427">
        <v>1200</v>
      </c>
      <c r="AD985" s="402">
        <v>620</v>
      </c>
      <c r="AE985" s="402">
        <v>550</v>
      </c>
      <c r="AF985" s="402">
        <v>620</v>
      </c>
      <c r="AG985" s="402">
        <v>620</v>
      </c>
      <c r="AH985" s="402">
        <v>53</v>
      </c>
      <c r="AI985" s="400"/>
      <c r="AJ985" s="400"/>
      <c r="AK985" s="400"/>
      <c r="AL985" s="400"/>
      <c r="AM985" s="400"/>
      <c r="AN985" s="400"/>
      <c r="AO985" s="400"/>
      <c r="AP985" s="400"/>
    </row>
    <row r="986" spans="1:42" ht="15">
      <c r="A986" s="394" t="s">
        <v>821</v>
      </c>
      <c r="B986" s="401">
        <v>114.3</v>
      </c>
      <c r="C986" s="424">
        <v>6.88</v>
      </c>
      <c r="D986" s="394" t="s">
        <v>822</v>
      </c>
      <c r="E986" s="421">
        <v>43506</v>
      </c>
      <c r="F986" s="395" t="s">
        <v>847</v>
      </c>
      <c r="G986" s="396">
        <v>8142</v>
      </c>
      <c r="H986" s="397">
        <v>13239</v>
      </c>
      <c r="I986" s="397">
        <v>3180601</v>
      </c>
      <c r="J986" s="397" t="s">
        <v>571</v>
      </c>
      <c r="K986" s="397">
        <v>47</v>
      </c>
      <c r="L986" s="396">
        <v>6.18</v>
      </c>
      <c r="M986" s="396" t="s">
        <v>612</v>
      </c>
      <c r="N986" s="399">
        <v>95.9</v>
      </c>
      <c r="O986" s="400">
        <v>108.1</v>
      </c>
      <c r="P986" s="400"/>
      <c r="Q986" s="400"/>
      <c r="R986" s="400"/>
      <c r="S986" s="400"/>
      <c r="T986" s="400"/>
      <c r="U986" s="400"/>
      <c r="V986" s="400"/>
      <c r="W986" s="400"/>
      <c r="X986" s="426">
        <v>850</v>
      </c>
      <c r="Y986" s="427">
        <v>800</v>
      </c>
      <c r="Z986" s="427">
        <v>930</v>
      </c>
      <c r="AA986" s="427">
        <v>53</v>
      </c>
      <c r="AB986" s="427">
        <v>0.33</v>
      </c>
      <c r="AC986" s="427">
        <v>1200</v>
      </c>
      <c r="AD986" s="402">
        <v>620</v>
      </c>
      <c r="AE986" s="402">
        <v>550</v>
      </c>
      <c r="AF986" s="402">
        <v>620</v>
      </c>
      <c r="AG986" s="402">
        <v>620</v>
      </c>
      <c r="AH986" s="402">
        <v>53</v>
      </c>
      <c r="AI986" s="400"/>
      <c r="AJ986" s="400"/>
      <c r="AK986" s="400"/>
      <c r="AL986" s="400"/>
      <c r="AM986" s="400"/>
      <c r="AN986" s="400"/>
      <c r="AO986" s="400"/>
      <c r="AP986" s="400"/>
    </row>
    <row r="987" spans="1:42" ht="15">
      <c r="A987" s="394" t="s">
        <v>821</v>
      </c>
      <c r="B987" s="401">
        <v>114.3</v>
      </c>
      <c r="C987" s="424">
        <v>6.88</v>
      </c>
      <c r="D987" s="394" t="s">
        <v>822</v>
      </c>
      <c r="E987" s="421">
        <v>43506</v>
      </c>
      <c r="F987" s="395" t="s">
        <v>847</v>
      </c>
      <c r="G987" s="396">
        <v>8143</v>
      </c>
      <c r="H987" s="397">
        <v>13239</v>
      </c>
      <c r="I987" s="397">
        <v>3180601</v>
      </c>
      <c r="J987" s="397" t="s">
        <v>571</v>
      </c>
      <c r="K987" s="397">
        <v>47</v>
      </c>
      <c r="L987" s="396">
        <v>6.18</v>
      </c>
      <c r="M987" s="396">
        <v>405</v>
      </c>
      <c r="N987" s="399">
        <v>100.1</v>
      </c>
      <c r="O987" s="400">
        <v>112.4</v>
      </c>
      <c r="P987" s="400"/>
      <c r="Q987" s="400"/>
      <c r="R987" s="400"/>
      <c r="S987" s="400"/>
      <c r="T987" s="400"/>
      <c r="U987" s="400"/>
      <c r="V987" s="400"/>
      <c r="W987" s="400"/>
      <c r="X987" s="426">
        <v>850</v>
      </c>
      <c r="Y987" s="427">
        <v>800</v>
      </c>
      <c r="Z987" s="427">
        <v>930</v>
      </c>
      <c r="AA987" s="427">
        <v>53</v>
      </c>
      <c r="AB987" s="427">
        <v>0.33</v>
      </c>
      <c r="AC987" s="427">
        <v>1200</v>
      </c>
      <c r="AD987" s="402">
        <v>620</v>
      </c>
      <c r="AE987" s="402">
        <v>550</v>
      </c>
      <c r="AF987" s="402">
        <v>620</v>
      </c>
      <c r="AG987" s="402">
        <v>620</v>
      </c>
      <c r="AH987" s="402">
        <v>53</v>
      </c>
      <c r="AI987" s="400"/>
      <c r="AJ987" s="400"/>
      <c r="AK987" s="400"/>
      <c r="AL987" s="400"/>
      <c r="AM987" s="400"/>
      <c r="AN987" s="400"/>
      <c r="AO987" s="400"/>
      <c r="AP987" s="400"/>
    </row>
    <row r="988" spans="1:42" ht="15">
      <c r="A988" s="394" t="s">
        <v>821</v>
      </c>
      <c r="B988" s="401">
        <v>114.3</v>
      </c>
      <c r="C988" s="424">
        <v>6.88</v>
      </c>
      <c r="D988" s="394" t="s">
        <v>822</v>
      </c>
      <c r="E988" s="421">
        <v>43506</v>
      </c>
      <c r="F988" s="395" t="s">
        <v>847</v>
      </c>
      <c r="G988" s="396">
        <v>8144</v>
      </c>
      <c r="H988" s="397">
        <v>13239</v>
      </c>
      <c r="I988" s="397">
        <v>3180601</v>
      </c>
      <c r="J988" s="397" t="s">
        <v>571</v>
      </c>
      <c r="K988" s="397">
        <v>47</v>
      </c>
      <c r="L988" s="396">
        <v>6.18</v>
      </c>
      <c r="M988" s="396">
        <v>801</v>
      </c>
      <c r="N988" s="399">
        <v>98.1</v>
      </c>
      <c r="O988" s="400">
        <v>110.7</v>
      </c>
      <c r="P988" s="400"/>
      <c r="Q988" s="400"/>
      <c r="R988" s="400"/>
      <c r="S988" s="400"/>
      <c r="T988" s="400"/>
      <c r="U988" s="400"/>
      <c r="V988" s="400"/>
      <c r="W988" s="400"/>
      <c r="X988" s="426">
        <v>850</v>
      </c>
      <c r="Y988" s="427">
        <v>800</v>
      </c>
      <c r="Z988" s="427">
        <v>930</v>
      </c>
      <c r="AA988" s="427">
        <v>53</v>
      </c>
      <c r="AB988" s="427">
        <v>0.33</v>
      </c>
      <c r="AC988" s="427">
        <v>1200</v>
      </c>
      <c r="AD988" s="402">
        <v>620</v>
      </c>
      <c r="AE988" s="402">
        <v>550</v>
      </c>
      <c r="AF988" s="402">
        <v>620</v>
      </c>
      <c r="AG988" s="402">
        <v>620</v>
      </c>
      <c r="AH988" s="402">
        <v>53</v>
      </c>
      <c r="AI988" s="400"/>
      <c r="AJ988" s="400"/>
      <c r="AK988" s="400"/>
      <c r="AL988" s="400"/>
      <c r="AM988" s="400"/>
      <c r="AN988" s="400"/>
      <c r="AO988" s="400"/>
      <c r="AP988" s="400"/>
    </row>
    <row r="989" spans="1:42" ht="15">
      <c r="A989" s="394" t="s">
        <v>821</v>
      </c>
      <c r="B989" s="401">
        <v>114.3</v>
      </c>
      <c r="C989" s="424">
        <v>6.88</v>
      </c>
      <c r="D989" s="394" t="s">
        <v>822</v>
      </c>
      <c r="E989" s="421">
        <v>43506</v>
      </c>
      <c r="F989" s="395" t="s">
        <v>847</v>
      </c>
      <c r="G989" s="396">
        <v>8145</v>
      </c>
      <c r="H989" s="397">
        <v>13237</v>
      </c>
      <c r="I989" s="397">
        <v>3180601</v>
      </c>
      <c r="J989" s="397" t="s">
        <v>571</v>
      </c>
      <c r="K989" s="397">
        <v>45</v>
      </c>
      <c r="L989" s="398">
        <v>6</v>
      </c>
      <c r="M989" s="396">
        <v>26</v>
      </c>
      <c r="N989" s="399">
        <v>99.6</v>
      </c>
      <c r="O989" s="400">
        <v>112.1</v>
      </c>
      <c r="P989" s="400"/>
      <c r="Q989" s="400"/>
      <c r="R989" s="400"/>
      <c r="S989" s="400"/>
      <c r="T989" s="400"/>
      <c r="U989" s="400"/>
      <c r="V989" s="400"/>
      <c r="W989" s="400"/>
      <c r="X989" s="426">
        <v>850</v>
      </c>
      <c r="Y989" s="427">
        <v>800</v>
      </c>
      <c r="Z989" s="427">
        <v>930</v>
      </c>
      <c r="AA989" s="427">
        <v>53</v>
      </c>
      <c r="AB989" s="427">
        <v>0.33</v>
      </c>
      <c r="AC989" s="427">
        <v>1200</v>
      </c>
      <c r="AD989" s="402">
        <v>620</v>
      </c>
      <c r="AE989" s="402">
        <v>550</v>
      </c>
      <c r="AF989" s="402">
        <v>620</v>
      </c>
      <c r="AG989" s="402">
        <v>620</v>
      </c>
      <c r="AH989" s="402">
        <v>53</v>
      </c>
      <c r="AI989" s="400"/>
      <c r="AJ989" s="400"/>
      <c r="AK989" s="400"/>
      <c r="AL989" s="400"/>
      <c r="AM989" s="400"/>
      <c r="AN989" s="400"/>
      <c r="AO989" s="400"/>
      <c r="AP989" s="400"/>
    </row>
    <row r="990" spans="1:42" ht="15">
      <c r="A990" s="394" t="s">
        <v>821</v>
      </c>
      <c r="B990" s="401">
        <v>114.3</v>
      </c>
      <c r="C990" s="424">
        <v>6.88</v>
      </c>
      <c r="D990" s="394" t="s">
        <v>822</v>
      </c>
      <c r="E990" s="421">
        <v>43506</v>
      </c>
      <c r="F990" s="395" t="s">
        <v>847</v>
      </c>
      <c r="G990" s="396">
        <v>8146</v>
      </c>
      <c r="H990" s="397">
        <v>40503</v>
      </c>
      <c r="I990" s="397">
        <v>3180601</v>
      </c>
      <c r="J990" s="397" t="s">
        <v>571</v>
      </c>
      <c r="K990" s="397">
        <v>45</v>
      </c>
      <c r="L990" s="398">
        <v>6.56</v>
      </c>
      <c r="M990" s="396">
        <v>1</v>
      </c>
      <c r="N990" s="399">
        <v>98.8</v>
      </c>
      <c r="O990" s="400">
        <v>110.8</v>
      </c>
      <c r="P990" s="400"/>
      <c r="Q990" s="400"/>
      <c r="R990" s="400"/>
      <c r="S990" s="400"/>
      <c r="T990" s="400"/>
      <c r="U990" s="400"/>
      <c r="V990" s="400"/>
      <c r="W990" s="400"/>
      <c r="X990" s="426">
        <v>850</v>
      </c>
      <c r="Y990" s="427">
        <v>800</v>
      </c>
      <c r="Z990" s="427">
        <v>930</v>
      </c>
      <c r="AA990" s="427">
        <v>53</v>
      </c>
      <c r="AB990" s="427">
        <v>0.33</v>
      </c>
      <c r="AC990" s="427">
        <v>1200</v>
      </c>
      <c r="AD990" s="402">
        <v>620</v>
      </c>
      <c r="AE990" s="402">
        <v>550</v>
      </c>
      <c r="AF990" s="402">
        <v>620</v>
      </c>
      <c r="AG990" s="402">
        <v>620</v>
      </c>
      <c r="AH990" s="402">
        <v>53</v>
      </c>
      <c r="AI990" s="400"/>
      <c r="AJ990" s="400"/>
      <c r="AK990" s="400"/>
      <c r="AL990" s="400"/>
      <c r="AM990" s="400"/>
      <c r="AN990" s="400"/>
      <c r="AO990" s="400"/>
      <c r="AP990" s="400"/>
    </row>
    <row r="991" spans="1:42" ht="15">
      <c r="A991" s="394" t="s">
        <v>821</v>
      </c>
      <c r="B991" s="401">
        <v>114.3</v>
      </c>
      <c r="C991" s="424">
        <v>6.88</v>
      </c>
      <c r="D991" s="394" t="s">
        <v>822</v>
      </c>
      <c r="E991" s="421">
        <v>43506</v>
      </c>
      <c r="F991" s="395" t="s">
        <v>847</v>
      </c>
      <c r="G991" s="396">
        <v>8147</v>
      </c>
      <c r="H991" s="397">
        <v>40479</v>
      </c>
      <c r="I991" s="397">
        <v>3180601</v>
      </c>
      <c r="J991" s="397" t="s">
        <v>571</v>
      </c>
      <c r="K991" s="397">
        <v>45</v>
      </c>
      <c r="L991" s="398">
        <v>5</v>
      </c>
      <c r="M991" s="396">
        <v>1</v>
      </c>
      <c r="N991" s="399">
        <v>93.6</v>
      </c>
      <c r="O991" s="400">
        <v>106.9</v>
      </c>
      <c r="P991" s="400"/>
      <c r="Q991" s="400"/>
      <c r="R991" s="400"/>
      <c r="S991" s="400"/>
      <c r="T991" s="400"/>
      <c r="U991" s="400"/>
      <c r="V991" s="400"/>
      <c r="W991" s="400"/>
      <c r="X991" s="426">
        <v>850</v>
      </c>
      <c r="Y991" s="427">
        <v>800</v>
      </c>
      <c r="Z991" s="427">
        <v>930</v>
      </c>
      <c r="AA991" s="427">
        <v>53</v>
      </c>
      <c r="AB991" s="427">
        <v>0.33</v>
      </c>
      <c r="AC991" s="427">
        <v>1200</v>
      </c>
      <c r="AD991" s="402">
        <v>615</v>
      </c>
      <c r="AE991" s="402">
        <v>550</v>
      </c>
      <c r="AF991" s="402">
        <v>620</v>
      </c>
      <c r="AG991" s="402">
        <v>620</v>
      </c>
      <c r="AH991" s="402">
        <v>53</v>
      </c>
      <c r="AI991" s="400"/>
      <c r="AJ991" s="400"/>
      <c r="AK991" s="400"/>
      <c r="AL991" s="400"/>
      <c r="AM991" s="400"/>
      <c r="AN991" s="400"/>
      <c r="AO991" s="400"/>
      <c r="AP991" s="400"/>
    </row>
    <row r="992" spans="1:42" ht="15">
      <c r="A992" s="394" t="s">
        <v>821</v>
      </c>
      <c r="B992" s="401">
        <v>114.3</v>
      </c>
      <c r="C992" s="424">
        <v>6.88</v>
      </c>
      <c r="D992" s="394" t="s">
        <v>822</v>
      </c>
      <c r="E992" s="421">
        <v>43506</v>
      </c>
      <c r="F992" s="395" t="s">
        <v>847</v>
      </c>
      <c r="G992" s="396">
        <v>8148</v>
      </c>
      <c r="H992" s="397">
        <v>60198</v>
      </c>
      <c r="I992" s="397">
        <v>1878401</v>
      </c>
      <c r="J992" s="397">
        <v>350</v>
      </c>
      <c r="K992" s="397">
        <v>50</v>
      </c>
      <c r="L992" s="396">
        <v>3.73</v>
      </c>
      <c r="M992" s="396">
        <v>2</v>
      </c>
      <c r="N992" s="399">
        <v>95.4</v>
      </c>
      <c r="O992" s="400">
        <v>109.2</v>
      </c>
      <c r="P992" s="400"/>
      <c r="Q992" s="400"/>
      <c r="R992" s="400"/>
      <c r="S992" s="400"/>
      <c r="T992" s="400"/>
      <c r="U992" s="400"/>
      <c r="V992" s="400"/>
      <c r="W992" s="400"/>
      <c r="X992" s="426">
        <v>850</v>
      </c>
      <c r="Y992" s="427">
        <v>800</v>
      </c>
      <c r="Z992" s="427">
        <v>930</v>
      </c>
      <c r="AA992" s="427">
        <v>53</v>
      </c>
      <c r="AB992" s="427">
        <v>0.33</v>
      </c>
      <c r="AC992" s="427">
        <v>1200</v>
      </c>
      <c r="AD992" s="402">
        <v>630</v>
      </c>
      <c r="AE992" s="402">
        <v>550</v>
      </c>
      <c r="AF992" s="402">
        <v>630</v>
      </c>
      <c r="AG992" s="402">
        <v>630</v>
      </c>
      <c r="AH992" s="402">
        <v>53</v>
      </c>
      <c r="AI992" s="400"/>
      <c r="AJ992" s="400"/>
      <c r="AK992" s="400"/>
      <c r="AL992" s="400"/>
      <c r="AM992" s="400"/>
      <c r="AN992" s="400"/>
      <c r="AO992" s="400"/>
      <c r="AP992" s="400"/>
    </row>
    <row r="993" spans="1:42" ht="15.75">
      <c r="A993" s="394" t="s">
        <v>821</v>
      </c>
      <c r="B993" s="401">
        <v>114.3</v>
      </c>
      <c r="C993" s="424">
        <v>6.88</v>
      </c>
      <c r="D993" s="394" t="s">
        <v>822</v>
      </c>
      <c r="E993" s="421">
        <v>43518</v>
      </c>
      <c r="F993" s="395" t="s">
        <v>847</v>
      </c>
      <c r="G993" s="396">
        <v>8295</v>
      </c>
      <c r="H993" s="397">
        <v>13237</v>
      </c>
      <c r="I993" s="397">
        <v>3180601</v>
      </c>
      <c r="J993" s="397" t="s">
        <v>571</v>
      </c>
      <c r="K993" s="397">
        <v>45</v>
      </c>
      <c r="L993" s="398">
        <v>6</v>
      </c>
      <c r="M993" s="396">
        <v>122</v>
      </c>
      <c r="N993" s="399">
        <v>100.3</v>
      </c>
      <c r="O993" s="400">
        <v>112.9</v>
      </c>
      <c r="P993" s="400">
        <v>99.4</v>
      </c>
      <c r="Q993" s="400">
        <v>112.6</v>
      </c>
      <c r="R993" s="400">
        <v>101.5</v>
      </c>
      <c r="S993" s="400">
        <v>114</v>
      </c>
      <c r="T993" s="400">
        <v>101.1</v>
      </c>
      <c r="U993" s="400">
        <v>113.3</v>
      </c>
      <c r="V993" s="400">
        <v>100</v>
      </c>
      <c r="W993" s="400">
        <v>112.2</v>
      </c>
      <c r="X993" s="426">
        <v>850</v>
      </c>
      <c r="Y993" s="427">
        <v>800</v>
      </c>
      <c r="Z993" s="427">
        <v>930</v>
      </c>
      <c r="AA993" s="479">
        <v>50</v>
      </c>
      <c r="AB993" s="427">
        <v>0.35</v>
      </c>
      <c r="AC993" s="427">
        <v>1200</v>
      </c>
      <c r="AD993" s="402">
        <v>620</v>
      </c>
      <c r="AE993" s="402">
        <v>550</v>
      </c>
      <c r="AF993" s="402">
        <v>620</v>
      </c>
      <c r="AG993" s="402">
        <v>620</v>
      </c>
      <c r="AH993" s="480">
        <v>50</v>
      </c>
      <c r="AI993" s="400"/>
      <c r="AJ993" s="400"/>
      <c r="AK993" s="400"/>
      <c r="AL993" s="400"/>
      <c r="AM993" s="400"/>
      <c r="AN993" s="400"/>
      <c r="AO993" s="400"/>
      <c r="AP993" s="400"/>
    </row>
    <row r="994" spans="1:42" ht="15.75">
      <c r="A994" s="394" t="s">
        <v>821</v>
      </c>
      <c r="B994" s="401">
        <v>114.3</v>
      </c>
      <c r="C994" s="424">
        <v>6.88</v>
      </c>
      <c r="D994" s="394" t="s">
        <v>822</v>
      </c>
      <c r="E994" s="421">
        <v>43518</v>
      </c>
      <c r="F994" s="395" t="s">
        <v>847</v>
      </c>
      <c r="G994" s="396">
        <v>8295</v>
      </c>
      <c r="H994" s="397">
        <v>13237</v>
      </c>
      <c r="I994" s="397">
        <v>3180601</v>
      </c>
      <c r="J994" s="397" t="s">
        <v>571</v>
      </c>
      <c r="K994" s="397">
        <v>45</v>
      </c>
      <c r="L994" s="398">
        <v>6</v>
      </c>
      <c r="M994" s="396">
        <v>222</v>
      </c>
      <c r="N994" s="399">
        <v>100.5</v>
      </c>
      <c r="O994" s="400">
        <v>112.1</v>
      </c>
      <c r="P994" s="400">
        <v>97</v>
      </c>
      <c r="Q994" s="400">
        <v>111.5</v>
      </c>
      <c r="R994" s="400">
        <v>99.5</v>
      </c>
      <c r="S994" s="400">
        <v>111.6</v>
      </c>
      <c r="T994" s="400">
        <v>101.6</v>
      </c>
      <c r="U994" s="400">
        <v>113.9</v>
      </c>
      <c r="V994" s="400">
        <v>102.4</v>
      </c>
      <c r="W994" s="400">
        <v>114.7</v>
      </c>
      <c r="X994" s="426">
        <v>850</v>
      </c>
      <c r="Y994" s="427">
        <v>800</v>
      </c>
      <c r="Z994" s="427">
        <v>930</v>
      </c>
      <c r="AA994" s="479">
        <v>50</v>
      </c>
      <c r="AB994" s="427">
        <v>0.35</v>
      </c>
      <c r="AC994" s="427">
        <v>1200</v>
      </c>
      <c r="AD994" s="402">
        <v>620</v>
      </c>
      <c r="AE994" s="402">
        <v>550</v>
      </c>
      <c r="AF994" s="402">
        <v>620</v>
      </c>
      <c r="AG994" s="402">
        <v>620</v>
      </c>
      <c r="AH994" s="480">
        <v>50</v>
      </c>
      <c r="AI994" s="400"/>
      <c r="AJ994" s="400"/>
      <c r="AK994" s="400"/>
      <c r="AL994" s="400"/>
      <c r="AM994" s="400"/>
      <c r="AN994" s="400"/>
      <c r="AO994" s="400"/>
      <c r="AP994" s="400"/>
    </row>
    <row r="995" spans="1:42" ht="15.75">
      <c r="A995" s="394" t="s">
        <v>821</v>
      </c>
      <c r="B995" s="401">
        <v>114.3</v>
      </c>
      <c r="C995" s="424">
        <v>6.88</v>
      </c>
      <c r="D995" s="394" t="s">
        <v>822</v>
      </c>
      <c r="E995" s="421">
        <v>43518</v>
      </c>
      <c r="F995" s="395" t="s">
        <v>847</v>
      </c>
      <c r="G995" s="396">
        <v>8295</v>
      </c>
      <c r="H995" s="397">
        <v>13237</v>
      </c>
      <c r="I995" s="397">
        <v>3180601</v>
      </c>
      <c r="J995" s="397" t="s">
        <v>571</v>
      </c>
      <c r="K995" s="397">
        <v>45</v>
      </c>
      <c r="L995" s="398">
        <v>6</v>
      </c>
      <c r="M995" s="396">
        <v>307</v>
      </c>
      <c r="N995" s="399">
        <v>101.9</v>
      </c>
      <c r="O995" s="400">
        <v>113.8</v>
      </c>
      <c r="P995" s="400">
        <v>101</v>
      </c>
      <c r="Q995" s="400">
        <v>112.8</v>
      </c>
      <c r="R995" s="400">
        <v>101.7</v>
      </c>
      <c r="S995" s="400">
        <v>113</v>
      </c>
      <c r="T995" s="400">
        <v>103.3</v>
      </c>
      <c r="U995" s="400">
        <v>114.7</v>
      </c>
      <c r="V995" s="400">
        <v>102.4</v>
      </c>
      <c r="W995" s="400">
        <v>115.9</v>
      </c>
      <c r="X995" s="426">
        <v>850</v>
      </c>
      <c r="Y995" s="427">
        <v>800</v>
      </c>
      <c r="Z995" s="427">
        <v>930</v>
      </c>
      <c r="AA995" s="479">
        <v>50</v>
      </c>
      <c r="AB995" s="427">
        <v>0.35</v>
      </c>
      <c r="AC995" s="427">
        <v>1200</v>
      </c>
      <c r="AD995" s="402">
        <v>620</v>
      </c>
      <c r="AE995" s="402">
        <v>550</v>
      </c>
      <c r="AF995" s="402">
        <v>620</v>
      </c>
      <c r="AG995" s="402">
        <v>620</v>
      </c>
      <c r="AH995" s="480">
        <v>50</v>
      </c>
      <c r="AI995" s="400"/>
      <c r="AJ995" s="400"/>
      <c r="AK995" s="400"/>
      <c r="AL995" s="400"/>
      <c r="AM995" s="400"/>
      <c r="AN995" s="400"/>
      <c r="AO995" s="400"/>
      <c r="AP995" s="400"/>
    </row>
    <row r="996" spans="1:42" ht="15.75">
      <c r="A996" s="394" t="s">
        <v>821</v>
      </c>
      <c r="B996" s="401">
        <v>114.3</v>
      </c>
      <c r="C996" s="424">
        <v>6.88</v>
      </c>
      <c r="D996" s="394" t="s">
        <v>822</v>
      </c>
      <c r="E996" s="421">
        <v>43518</v>
      </c>
      <c r="F996" s="395" t="s">
        <v>847</v>
      </c>
      <c r="G996" s="396">
        <v>8295</v>
      </c>
      <c r="H996" s="397">
        <v>13237</v>
      </c>
      <c r="I996" s="397">
        <v>3180601</v>
      </c>
      <c r="J996" s="397" t="s">
        <v>571</v>
      </c>
      <c r="K996" s="397">
        <v>45</v>
      </c>
      <c r="L996" s="398">
        <v>6</v>
      </c>
      <c r="M996" s="396">
        <v>438</v>
      </c>
      <c r="N996" s="399">
        <v>102.6</v>
      </c>
      <c r="O996" s="400">
        <v>114.2</v>
      </c>
      <c r="P996" s="400">
        <v>100.6</v>
      </c>
      <c r="Q996" s="400">
        <v>114</v>
      </c>
      <c r="R996" s="400">
        <v>102.4</v>
      </c>
      <c r="S996" s="400">
        <v>114.2</v>
      </c>
      <c r="T996" s="400">
        <v>103.7</v>
      </c>
      <c r="U996" s="400">
        <v>114.6</v>
      </c>
      <c r="V996" s="400">
        <v>104.4</v>
      </c>
      <c r="W996" s="400">
        <v>116.2</v>
      </c>
      <c r="X996" s="426">
        <v>850</v>
      </c>
      <c r="Y996" s="427">
        <v>800</v>
      </c>
      <c r="Z996" s="427">
        <v>930</v>
      </c>
      <c r="AA996" s="479">
        <v>50</v>
      </c>
      <c r="AB996" s="427">
        <v>0.35</v>
      </c>
      <c r="AC996" s="427">
        <v>1200</v>
      </c>
      <c r="AD996" s="402">
        <v>620</v>
      </c>
      <c r="AE996" s="402">
        <v>550</v>
      </c>
      <c r="AF996" s="402">
        <v>620</v>
      </c>
      <c r="AG996" s="402">
        <v>620</v>
      </c>
      <c r="AH996" s="480">
        <v>50</v>
      </c>
      <c r="AI996" s="400"/>
      <c r="AJ996" s="400"/>
      <c r="AK996" s="400"/>
      <c r="AL996" s="400"/>
      <c r="AM996" s="400"/>
      <c r="AN996" s="400"/>
      <c r="AO996" s="400"/>
      <c r="AP996" s="400"/>
    </row>
    <row r="997" spans="1:42" ht="15.75">
      <c r="A997" s="394" t="s">
        <v>821</v>
      </c>
      <c r="B997" s="401">
        <v>114.3</v>
      </c>
      <c r="C997" s="424">
        <v>6.88</v>
      </c>
      <c r="D997" s="394" t="s">
        <v>822</v>
      </c>
      <c r="E997" s="421">
        <v>43518</v>
      </c>
      <c r="F997" s="395" t="s">
        <v>847</v>
      </c>
      <c r="G997" s="396">
        <v>8295</v>
      </c>
      <c r="H997" s="397">
        <v>13237</v>
      </c>
      <c r="I997" s="397">
        <v>3180601</v>
      </c>
      <c r="J997" s="397" t="s">
        <v>571</v>
      </c>
      <c r="K997" s="397">
        <v>45</v>
      </c>
      <c r="L997" s="398">
        <v>6</v>
      </c>
      <c r="M997" s="396">
        <v>503</v>
      </c>
      <c r="N997" s="399">
        <v>100.8</v>
      </c>
      <c r="O997" s="400">
        <v>113.7</v>
      </c>
      <c r="P997" s="400">
        <v>100.4</v>
      </c>
      <c r="Q997" s="400">
        <v>114.3</v>
      </c>
      <c r="R997" s="400">
        <v>101.5</v>
      </c>
      <c r="S997" s="400">
        <v>113.6</v>
      </c>
      <c r="T997" s="400">
        <v>106.6</v>
      </c>
      <c r="U997" s="400">
        <v>119.7</v>
      </c>
      <c r="V997" s="400">
        <v>103.6</v>
      </c>
      <c r="W997" s="400">
        <v>115.9</v>
      </c>
      <c r="X997" s="426">
        <v>850</v>
      </c>
      <c r="Y997" s="427">
        <v>800</v>
      </c>
      <c r="Z997" s="427">
        <v>930</v>
      </c>
      <c r="AA997" s="479">
        <v>50</v>
      </c>
      <c r="AB997" s="427">
        <v>0.35</v>
      </c>
      <c r="AC997" s="427">
        <v>1200</v>
      </c>
      <c r="AD997" s="402">
        <v>620</v>
      </c>
      <c r="AE997" s="402">
        <v>550</v>
      </c>
      <c r="AF997" s="402">
        <v>620</v>
      </c>
      <c r="AG997" s="402">
        <v>620</v>
      </c>
      <c r="AH997" s="480">
        <v>50</v>
      </c>
      <c r="AI997" s="400"/>
      <c r="AJ997" s="400"/>
      <c r="AK997" s="400"/>
      <c r="AL997" s="400"/>
      <c r="AM997" s="400"/>
      <c r="AN997" s="400"/>
      <c r="AO997" s="400"/>
      <c r="AP997" s="400"/>
    </row>
    <row r="998" spans="1:42" ht="15.75">
      <c r="A998" s="394" t="s">
        <v>821</v>
      </c>
      <c r="B998" s="401">
        <v>114.3</v>
      </c>
      <c r="C998" s="424">
        <v>6.88</v>
      </c>
      <c r="D998" s="394" t="s">
        <v>822</v>
      </c>
      <c r="E998" s="421">
        <v>43518</v>
      </c>
      <c r="F998" s="395" t="s">
        <v>847</v>
      </c>
      <c r="G998" s="396">
        <v>8296</v>
      </c>
      <c r="H998" s="397">
        <v>13237</v>
      </c>
      <c r="I998" s="397">
        <v>3180601</v>
      </c>
      <c r="J998" s="397" t="s">
        <v>571</v>
      </c>
      <c r="K998" s="397">
        <v>45</v>
      </c>
      <c r="L998" s="398">
        <v>6</v>
      </c>
      <c r="M998" s="396">
        <v>604</v>
      </c>
      <c r="N998" s="399">
        <v>99.6</v>
      </c>
      <c r="O998" s="400">
        <v>111.8</v>
      </c>
      <c r="P998" s="400">
        <v>101.9</v>
      </c>
      <c r="Q998" s="400">
        <v>116.1</v>
      </c>
      <c r="R998" s="400">
        <v>103.6</v>
      </c>
      <c r="S998" s="400">
        <v>117</v>
      </c>
      <c r="T998" s="400">
        <v>104.5</v>
      </c>
      <c r="U998" s="400">
        <v>117.2</v>
      </c>
      <c r="V998" s="400">
        <v>102.5</v>
      </c>
      <c r="W998" s="400">
        <v>114.7</v>
      </c>
      <c r="X998" s="426">
        <v>850</v>
      </c>
      <c r="Y998" s="427">
        <v>800</v>
      </c>
      <c r="Z998" s="427">
        <v>930</v>
      </c>
      <c r="AA998" s="479">
        <v>50</v>
      </c>
      <c r="AB998" s="427">
        <v>0.35</v>
      </c>
      <c r="AC998" s="427">
        <v>1200</v>
      </c>
      <c r="AD998" s="402">
        <v>620</v>
      </c>
      <c r="AE998" s="402">
        <v>550</v>
      </c>
      <c r="AF998" s="402">
        <v>620</v>
      </c>
      <c r="AG998" s="402">
        <v>620</v>
      </c>
      <c r="AH998" s="480">
        <v>50</v>
      </c>
      <c r="AI998" s="400"/>
      <c r="AJ998" s="400"/>
      <c r="AK998" s="400"/>
      <c r="AL998" s="400"/>
      <c r="AM998" s="400"/>
      <c r="AN998" s="400"/>
      <c r="AO998" s="400"/>
      <c r="AP998" s="400"/>
    </row>
    <row r="999" spans="1:42" ht="15.75">
      <c r="A999" s="394" t="s">
        <v>821</v>
      </c>
      <c r="B999" s="401">
        <v>114.3</v>
      </c>
      <c r="C999" s="424">
        <v>6.88</v>
      </c>
      <c r="D999" s="394" t="s">
        <v>822</v>
      </c>
      <c r="E999" s="421">
        <v>43518</v>
      </c>
      <c r="F999" s="395" t="s">
        <v>847</v>
      </c>
      <c r="G999" s="396">
        <v>8296</v>
      </c>
      <c r="H999" s="397">
        <v>13237</v>
      </c>
      <c r="I999" s="397">
        <v>3180601</v>
      </c>
      <c r="J999" s="397" t="s">
        <v>571</v>
      </c>
      <c r="K999" s="397">
        <v>45</v>
      </c>
      <c r="L999" s="398">
        <v>6</v>
      </c>
      <c r="M999" s="396">
        <v>705</v>
      </c>
      <c r="N999" s="399">
        <v>103.4</v>
      </c>
      <c r="O999" s="400">
        <v>116</v>
      </c>
      <c r="P999" s="400">
        <v>96.8</v>
      </c>
      <c r="Q999" s="400">
        <v>110.8</v>
      </c>
      <c r="R999" s="400">
        <v>99.8</v>
      </c>
      <c r="S999" s="400">
        <v>114.3</v>
      </c>
      <c r="T999" s="400">
        <v>98.1</v>
      </c>
      <c r="U999" s="400">
        <v>110.5</v>
      </c>
      <c r="V999" s="400">
        <v>101.9</v>
      </c>
      <c r="W999" s="400">
        <v>114.1</v>
      </c>
      <c r="X999" s="426">
        <v>850</v>
      </c>
      <c r="Y999" s="427">
        <v>800</v>
      </c>
      <c r="Z999" s="427">
        <v>930</v>
      </c>
      <c r="AA999" s="479">
        <v>50</v>
      </c>
      <c r="AB999" s="427">
        <v>0.35</v>
      </c>
      <c r="AC999" s="427">
        <v>1200</v>
      </c>
      <c r="AD999" s="402">
        <v>620</v>
      </c>
      <c r="AE999" s="402">
        <v>550</v>
      </c>
      <c r="AF999" s="402">
        <v>620</v>
      </c>
      <c r="AG999" s="402">
        <v>620</v>
      </c>
      <c r="AH999" s="480">
        <v>50</v>
      </c>
      <c r="AI999" s="400"/>
      <c r="AJ999" s="400"/>
      <c r="AK999" s="400"/>
      <c r="AL999" s="400"/>
      <c r="AM999" s="400"/>
      <c r="AN999" s="400"/>
      <c r="AO999" s="400"/>
      <c r="AP999" s="400"/>
    </row>
    <row r="1000" spans="1:42" ht="15.75">
      <c r="A1000" s="394" t="s">
        <v>821</v>
      </c>
      <c r="B1000" s="401">
        <v>114.3</v>
      </c>
      <c r="C1000" s="424">
        <v>6.88</v>
      </c>
      <c r="D1000" s="394" t="s">
        <v>822</v>
      </c>
      <c r="E1000" s="421">
        <v>43518</v>
      </c>
      <c r="F1000" s="395" t="s">
        <v>847</v>
      </c>
      <c r="G1000" s="396">
        <v>8297</v>
      </c>
      <c r="H1000" s="397">
        <v>13238</v>
      </c>
      <c r="I1000" s="397">
        <v>3180601</v>
      </c>
      <c r="J1000" s="397" t="s">
        <v>571</v>
      </c>
      <c r="K1000" s="397">
        <v>45</v>
      </c>
      <c r="L1000" s="398">
        <v>6.13</v>
      </c>
      <c r="M1000" s="396">
        <v>1</v>
      </c>
      <c r="N1000" s="399">
        <v>98.6</v>
      </c>
      <c r="O1000" s="400">
        <v>112.4</v>
      </c>
      <c r="P1000" s="400">
        <v>98.6</v>
      </c>
      <c r="Q1000" s="400">
        <v>113</v>
      </c>
      <c r="R1000" s="400">
        <v>98.8</v>
      </c>
      <c r="S1000" s="400">
        <v>112.4</v>
      </c>
      <c r="T1000" s="400">
        <v>99</v>
      </c>
      <c r="U1000" s="400">
        <v>113.1</v>
      </c>
      <c r="V1000" s="400">
        <v>102.2</v>
      </c>
      <c r="W1000" s="400">
        <v>114.8</v>
      </c>
      <c r="X1000" s="426">
        <v>850</v>
      </c>
      <c r="Y1000" s="427">
        <v>800</v>
      </c>
      <c r="Z1000" s="427">
        <v>930</v>
      </c>
      <c r="AA1000" s="479">
        <v>50</v>
      </c>
      <c r="AB1000" s="427">
        <v>0.35</v>
      </c>
      <c r="AC1000" s="427">
        <v>1200</v>
      </c>
      <c r="AD1000" s="402">
        <v>620</v>
      </c>
      <c r="AE1000" s="402">
        <v>550</v>
      </c>
      <c r="AF1000" s="402">
        <v>620</v>
      </c>
      <c r="AG1000" s="402">
        <v>620</v>
      </c>
      <c r="AH1000" s="480">
        <v>50</v>
      </c>
      <c r="AI1000" s="400"/>
      <c r="AJ1000" s="400"/>
      <c r="AK1000" s="400"/>
      <c r="AL1000" s="400"/>
      <c r="AM1000" s="400"/>
      <c r="AN1000" s="400"/>
      <c r="AO1000" s="400"/>
      <c r="AP1000" s="400"/>
    </row>
    <row r="1001" spans="1:42" ht="15">
      <c r="A1001" s="394" t="s">
        <v>821</v>
      </c>
      <c r="B1001" s="401">
        <v>114.3</v>
      </c>
      <c r="C1001" s="424">
        <v>6.88</v>
      </c>
      <c r="D1001" s="394" t="s">
        <v>822</v>
      </c>
      <c r="E1001" s="421">
        <v>43573</v>
      </c>
      <c r="F1001" s="395" t="s">
        <v>847</v>
      </c>
      <c r="G1001" s="396">
        <v>8859</v>
      </c>
      <c r="H1001" s="397">
        <v>40519</v>
      </c>
      <c r="I1001" s="397">
        <v>1848703</v>
      </c>
      <c r="J1001" s="397" t="s">
        <v>571</v>
      </c>
      <c r="K1001" s="397">
        <v>46</v>
      </c>
      <c r="L1001" s="398">
        <v>5.4</v>
      </c>
      <c r="M1001" s="396">
        <v>7</v>
      </c>
      <c r="N1001" s="399">
        <v>97</v>
      </c>
      <c r="O1001" s="400">
        <v>109.3</v>
      </c>
      <c r="P1001" s="400"/>
      <c r="Q1001" s="400"/>
      <c r="R1001" s="400"/>
      <c r="S1001" s="400"/>
      <c r="T1001" s="400"/>
      <c r="U1001" s="400"/>
      <c r="V1001" s="400"/>
      <c r="W1001" s="400"/>
      <c r="X1001" s="426">
        <v>850</v>
      </c>
      <c r="Y1001" s="427">
        <v>800</v>
      </c>
      <c r="Z1001" s="427">
        <v>950</v>
      </c>
      <c r="AA1001" s="426">
        <v>53</v>
      </c>
      <c r="AB1001" s="426">
        <v>0.35</v>
      </c>
      <c r="AC1001" s="426">
        <v>1200</v>
      </c>
      <c r="AD1001" s="401">
        <v>615</v>
      </c>
      <c r="AE1001" s="401">
        <v>550</v>
      </c>
      <c r="AF1001" s="401">
        <v>615</v>
      </c>
      <c r="AG1001" s="401">
        <v>615</v>
      </c>
      <c r="AH1001" s="401">
        <v>53</v>
      </c>
      <c r="AI1001" s="400"/>
      <c r="AJ1001" s="400"/>
      <c r="AK1001" s="400"/>
      <c r="AL1001" s="400"/>
      <c r="AM1001" s="400"/>
      <c r="AN1001" s="400"/>
      <c r="AO1001" s="400"/>
      <c r="AP1001" s="400"/>
    </row>
    <row r="1002" spans="1:42" ht="15">
      <c r="A1002" s="394" t="s">
        <v>821</v>
      </c>
      <c r="B1002" s="401">
        <v>114.3</v>
      </c>
      <c r="C1002" s="424">
        <v>6.88</v>
      </c>
      <c r="D1002" s="394" t="s">
        <v>822</v>
      </c>
      <c r="E1002" s="421">
        <v>43573</v>
      </c>
      <c r="F1002" s="395" t="s">
        <v>847</v>
      </c>
      <c r="G1002" s="396">
        <v>8860</v>
      </c>
      <c r="H1002" s="397">
        <v>40508</v>
      </c>
      <c r="I1002" s="397">
        <v>1848703</v>
      </c>
      <c r="J1002" s="397" t="s">
        <v>571</v>
      </c>
      <c r="K1002" s="397">
        <v>45</v>
      </c>
      <c r="L1002" s="398">
        <v>5</v>
      </c>
      <c r="M1002" s="396">
        <v>3</v>
      </c>
      <c r="N1002" s="399">
        <v>97.6</v>
      </c>
      <c r="O1002" s="400">
        <v>111.3</v>
      </c>
      <c r="P1002" s="400"/>
      <c r="Q1002" s="400"/>
      <c r="R1002" s="400"/>
      <c r="S1002" s="400"/>
      <c r="T1002" s="400"/>
      <c r="U1002" s="400"/>
      <c r="V1002" s="400"/>
      <c r="W1002" s="400"/>
      <c r="X1002" s="426">
        <v>850</v>
      </c>
      <c r="Y1002" s="427">
        <v>800</v>
      </c>
      <c r="Z1002" s="427">
        <v>950</v>
      </c>
      <c r="AA1002" s="426">
        <v>53</v>
      </c>
      <c r="AB1002" s="426">
        <v>0.35</v>
      </c>
      <c r="AC1002" s="426">
        <v>1200</v>
      </c>
      <c r="AD1002" s="401">
        <v>615</v>
      </c>
      <c r="AE1002" s="401">
        <v>550</v>
      </c>
      <c r="AF1002" s="401">
        <v>615</v>
      </c>
      <c r="AG1002" s="401">
        <v>615</v>
      </c>
      <c r="AH1002" s="401">
        <v>53</v>
      </c>
      <c r="AI1002" s="400"/>
      <c r="AJ1002" s="400"/>
      <c r="AK1002" s="400"/>
      <c r="AL1002" s="400"/>
      <c r="AM1002" s="400"/>
      <c r="AN1002" s="400"/>
      <c r="AO1002" s="400"/>
      <c r="AP1002" s="400"/>
    </row>
    <row r="1003" spans="1:42" ht="15">
      <c r="A1003" s="394" t="s">
        <v>821</v>
      </c>
      <c r="B1003" s="401">
        <v>114.3</v>
      </c>
      <c r="C1003" s="424">
        <v>6.88</v>
      </c>
      <c r="D1003" s="394" t="s">
        <v>822</v>
      </c>
      <c r="E1003" s="421">
        <v>43573</v>
      </c>
      <c r="F1003" s="395" t="s">
        <v>847</v>
      </c>
      <c r="G1003" s="396">
        <v>8861</v>
      </c>
      <c r="H1003" s="397">
        <v>40506</v>
      </c>
      <c r="I1003" s="397">
        <v>1848703</v>
      </c>
      <c r="J1003" s="397" t="s">
        <v>571</v>
      </c>
      <c r="K1003" s="397">
        <v>45</v>
      </c>
      <c r="L1003" s="398">
        <v>5.25</v>
      </c>
      <c r="M1003" s="396">
        <v>2</v>
      </c>
      <c r="N1003" s="399">
        <v>97.6</v>
      </c>
      <c r="O1003" s="400">
        <v>110.6</v>
      </c>
      <c r="P1003" s="400"/>
      <c r="Q1003" s="400"/>
      <c r="R1003" s="400"/>
      <c r="S1003" s="400"/>
      <c r="T1003" s="400"/>
      <c r="U1003" s="400"/>
      <c r="V1003" s="400"/>
      <c r="W1003" s="400"/>
      <c r="X1003" s="426">
        <v>850</v>
      </c>
      <c r="Y1003" s="427">
        <v>800</v>
      </c>
      <c r="Z1003" s="427">
        <v>950</v>
      </c>
      <c r="AA1003" s="426">
        <v>53</v>
      </c>
      <c r="AB1003" s="426">
        <v>0.35</v>
      </c>
      <c r="AC1003" s="426">
        <v>1200</v>
      </c>
      <c r="AD1003" s="401">
        <v>615</v>
      </c>
      <c r="AE1003" s="401">
        <v>550</v>
      </c>
      <c r="AF1003" s="401">
        <v>615</v>
      </c>
      <c r="AG1003" s="401">
        <v>615</v>
      </c>
      <c r="AH1003" s="401">
        <v>53</v>
      </c>
      <c r="AI1003" s="400"/>
      <c r="AJ1003" s="400"/>
      <c r="AK1003" s="400"/>
      <c r="AL1003" s="400"/>
      <c r="AM1003" s="400"/>
      <c r="AN1003" s="400"/>
      <c r="AO1003" s="400"/>
      <c r="AP1003" s="400"/>
    </row>
    <row r="1004" spans="1:42" ht="15">
      <c r="A1004" s="394" t="s">
        <v>821</v>
      </c>
      <c r="B1004" s="401">
        <v>114.3</v>
      </c>
      <c r="C1004" s="424">
        <v>6.88</v>
      </c>
      <c r="D1004" s="394" t="s">
        <v>822</v>
      </c>
      <c r="E1004" s="421">
        <v>43573</v>
      </c>
      <c r="F1004" s="395" t="s">
        <v>847</v>
      </c>
      <c r="G1004" s="396">
        <v>8862</v>
      </c>
      <c r="H1004" s="397">
        <v>40527</v>
      </c>
      <c r="I1004" s="397">
        <v>1848703</v>
      </c>
      <c r="J1004" s="397" t="s">
        <v>571</v>
      </c>
      <c r="K1004" s="397">
        <v>45</v>
      </c>
      <c r="L1004" s="398">
        <v>6.06</v>
      </c>
      <c r="M1004" s="396">
        <v>2</v>
      </c>
      <c r="N1004" s="399">
        <v>97.1</v>
      </c>
      <c r="O1004" s="400">
        <v>110.5</v>
      </c>
      <c r="P1004" s="400"/>
      <c r="Q1004" s="400"/>
      <c r="R1004" s="400"/>
      <c r="S1004" s="400"/>
      <c r="T1004" s="400"/>
      <c r="U1004" s="400"/>
      <c r="V1004" s="400"/>
      <c r="W1004" s="400"/>
      <c r="X1004" s="426">
        <v>850</v>
      </c>
      <c r="Y1004" s="427">
        <v>800</v>
      </c>
      <c r="Z1004" s="427">
        <v>950</v>
      </c>
      <c r="AA1004" s="426">
        <v>53</v>
      </c>
      <c r="AB1004" s="426">
        <v>0.35</v>
      </c>
      <c r="AC1004" s="426">
        <v>1200</v>
      </c>
      <c r="AD1004" s="401">
        <v>615</v>
      </c>
      <c r="AE1004" s="401">
        <v>550</v>
      </c>
      <c r="AF1004" s="401">
        <v>615</v>
      </c>
      <c r="AG1004" s="401">
        <v>615</v>
      </c>
      <c r="AH1004" s="401">
        <v>53</v>
      </c>
      <c r="AI1004" s="400"/>
      <c r="AJ1004" s="400"/>
      <c r="AK1004" s="400"/>
      <c r="AL1004" s="400"/>
      <c r="AM1004" s="400"/>
      <c r="AN1004" s="400"/>
      <c r="AO1004" s="400"/>
      <c r="AP1004" s="400"/>
    </row>
    <row r="1005" spans="1:42" ht="15">
      <c r="A1005" s="394" t="s">
        <v>821</v>
      </c>
      <c r="B1005" s="401">
        <v>114.3</v>
      </c>
      <c r="C1005" s="424">
        <v>6.88</v>
      </c>
      <c r="D1005" s="394" t="s">
        <v>822</v>
      </c>
      <c r="E1005" s="421">
        <v>43573</v>
      </c>
      <c r="F1005" s="395" t="s">
        <v>847</v>
      </c>
      <c r="G1005" s="396">
        <v>8863</v>
      </c>
      <c r="H1005" s="397">
        <v>40526</v>
      </c>
      <c r="I1005" s="397">
        <v>1848703</v>
      </c>
      <c r="J1005" s="397" t="s">
        <v>571</v>
      </c>
      <c r="K1005" s="397">
        <v>45</v>
      </c>
      <c r="L1005" s="398">
        <v>5.2</v>
      </c>
      <c r="M1005" s="396">
        <v>1</v>
      </c>
      <c r="N1005" s="399">
        <v>96</v>
      </c>
      <c r="O1005" s="400">
        <v>109.9</v>
      </c>
      <c r="P1005" s="400"/>
      <c r="Q1005" s="400"/>
      <c r="R1005" s="400"/>
      <c r="S1005" s="400"/>
      <c r="T1005" s="400"/>
      <c r="U1005" s="400"/>
      <c r="V1005" s="400"/>
      <c r="W1005" s="400"/>
      <c r="X1005" s="426">
        <v>850</v>
      </c>
      <c r="Y1005" s="427">
        <v>800</v>
      </c>
      <c r="Z1005" s="427">
        <v>950</v>
      </c>
      <c r="AA1005" s="426">
        <v>53</v>
      </c>
      <c r="AB1005" s="426">
        <v>0.35</v>
      </c>
      <c r="AC1005" s="426">
        <v>1200</v>
      </c>
      <c r="AD1005" s="401">
        <v>615</v>
      </c>
      <c r="AE1005" s="401">
        <v>550</v>
      </c>
      <c r="AF1005" s="401">
        <v>615</v>
      </c>
      <c r="AG1005" s="401">
        <v>615</v>
      </c>
      <c r="AH1005" s="401">
        <v>53</v>
      </c>
      <c r="AI1005" s="400"/>
      <c r="AJ1005" s="400"/>
      <c r="AK1005" s="400"/>
      <c r="AL1005" s="400"/>
      <c r="AM1005" s="400"/>
      <c r="AN1005" s="400"/>
      <c r="AO1005" s="400"/>
      <c r="AP1005" s="400"/>
    </row>
    <row r="1006" spans="1:42" ht="15">
      <c r="A1006" s="394" t="s">
        <v>821</v>
      </c>
      <c r="B1006" s="401">
        <v>114.3</v>
      </c>
      <c r="C1006" s="424">
        <v>6.88</v>
      </c>
      <c r="D1006" s="394" t="s">
        <v>822</v>
      </c>
      <c r="E1006" s="421">
        <v>43573</v>
      </c>
      <c r="F1006" s="395" t="s">
        <v>847</v>
      </c>
      <c r="G1006" s="396">
        <v>8864</v>
      </c>
      <c r="H1006" s="397">
        <v>40542</v>
      </c>
      <c r="I1006" s="397">
        <v>1848703</v>
      </c>
      <c r="J1006" s="397" t="s">
        <v>571</v>
      </c>
      <c r="K1006" s="397">
        <v>46</v>
      </c>
      <c r="L1006" s="398">
        <v>5.38</v>
      </c>
      <c r="M1006" s="396">
        <v>1</v>
      </c>
      <c r="N1006" s="399">
        <v>99.4</v>
      </c>
      <c r="O1006" s="400">
        <v>112.9</v>
      </c>
      <c r="P1006" s="400"/>
      <c r="Q1006" s="400"/>
      <c r="R1006" s="400"/>
      <c r="S1006" s="400"/>
      <c r="T1006" s="400"/>
      <c r="U1006" s="400"/>
      <c r="V1006" s="400"/>
      <c r="W1006" s="400"/>
      <c r="X1006" s="426">
        <v>850</v>
      </c>
      <c r="Y1006" s="427">
        <v>800</v>
      </c>
      <c r="Z1006" s="427">
        <v>950</v>
      </c>
      <c r="AA1006" s="426">
        <v>53</v>
      </c>
      <c r="AB1006" s="426">
        <v>0.35</v>
      </c>
      <c r="AC1006" s="426">
        <v>1200</v>
      </c>
      <c r="AD1006" s="401">
        <v>615</v>
      </c>
      <c r="AE1006" s="401">
        <v>550</v>
      </c>
      <c r="AF1006" s="401">
        <v>615</v>
      </c>
      <c r="AG1006" s="401">
        <v>615</v>
      </c>
      <c r="AH1006" s="401">
        <v>53</v>
      </c>
      <c r="AI1006" s="400"/>
      <c r="AJ1006" s="400"/>
      <c r="AK1006" s="400"/>
      <c r="AL1006" s="400"/>
      <c r="AM1006" s="400"/>
      <c r="AN1006" s="400"/>
      <c r="AO1006" s="400"/>
      <c r="AP1006" s="400"/>
    </row>
    <row r="1007" spans="1:42" ht="15">
      <c r="A1007" s="394" t="s">
        <v>821</v>
      </c>
      <c r="B1007" s="401">
        <v>114.3</v>
      </c>
      <c r="C1007" s="424">
        <v>6.88</v>
      </c>
      <c r="D1007" s="394" t="s">
        <v>822</v>
      </c>
      <c r="E1007" s="421">
        <v>43573</v>
      </c>
      <c r="F1007" s="395" t="s">
        <v>847</v>
      </c>
      <c r="G1007" s="396">
        <v>8865</v>
      </c>
      <c r="H1007" s="397">
        <v>40445</v>
      </c>
      <c r="I1007" s="397">
        <v>2846209</v>
      </c>
      <c r="J1007" s="397" t="s">
        <v>571</v>
      </c>
      <c r="K1007" s="397">
        <v>44</v>
      </c>
      <c r="L1007" s="398">
        <v>5.26</v>
      </c>
      <c r="M1007" s="396">
        <v>1</v>
      </c>
      <c r="N1007" s="399">
        <v>96</v>
      </c>
      <c r="O1007" s="400">
        <v>109.6</v>
      </c>
      <c r="P1007" s="400"/>
      <c r="Q1007" s="400"/>
      <c r="R1007" s="400"/>
      <c r="S1007" s="400"/>
      <c r="T1007" s="400"/>
      <c r="U1007" s="400"/>
      <c r="V1007" s="400"/>
      <c r="W1007" s="400"/>
      <c r="X1007" s="426">
        <v>850</v>
      </c>
      <c r="Y1007" s="427">
        <v>800</v>
      </c>
      <c r="Z1007" s="427">
        <v>950</v>
      </c>
      <c r="AA1007" s="426">
        <v>53</v>
      </c>
      <c r="AB1007" s="426">
        <v>0.35</v>
      </c>
      <c r="AC1007" s="426">
        <v>1200</v>
      </c>
      <c r="AD1007" s="401">
        <v>615</v>
      </c>
      <c r="AE1007" s="401">
        <v>550</v>
      </c>
      <c r="AF1007" s="401">
        <v>615</v>
      </c>
      <c r="AG1007" s="401">
        <v>615</v>
      </c>
      <c r="AH1007" s="401">
        <v>53</v>
      </c>
      <c r="AI1007" s="400"/>
      <c r="AJ1007" s="400"/>
      <c r="AK1007" s="400"/>
      <c r="AL1007" s="400"/>
      <c r="AM1007" s="400"/>
      <c r="AN1007" s="400"/>
      <c r="AO1007" s="400"/>
      <c r="AP1007" s="400"/>
    </row>
    <row r="1008" spans="1:42" ht="15">
      <c r="A1008" s="394" t="s">
        <v>821</v>
      </c>
      <c r="B1008" s="401">
        <v>114.3</v>
      </c>
      <c r="C1008" s="424">
        <v>6.88</v>
      </c>
      <c r="D1008" s="394" t="s">
        <v>822</v>
      </c>
      <c r="E1008" s="421">
        <v>43573</v>
      </c>
      <c r="F1008" s="395" t="s">
        <v>847</v>
      </c>
      <c r="G1008" s="396">
        <v>8866</v>
      </c>
      <c r="H1008" s="397">
        <v>40500</v>
      </c>
      <c r="I1008" s="397">
        <v>2846209</v>
      </c>
      <c r="J1008" s="397" t="s">
        <v>571</v>
      </c>
      <c r="K1008" s="397">
        <v>45</v>
      </c>
      <c r="L1008" s="398">
        <v>4.87</v>
      </c>
      <c r="M1008" s="396">
        <v>1</v>
      </c>
      <c r="N1008" s="399">
        <v>96.6</v>
      </c>
      <c r="O1008" s="400">
        <v>111</v>
      </c>
      <c r="P1008" s="400"/>
      <c r="Q1008" s="400"/>
      <c r="R1008" s="400"/>
      <c r="S1008" s="400"/>
      <c r="T1008" s="400"/>
      <c r="U1008" s="400"/>
      <c r="V1008" s="400"/>
      <c r="W1008" s="400"/>
      <c r="X1008" s="426">
        <v>850</v>
      </c>
      <c r="Y1008" s="427">
        <v>800</v>
      </c>
      <c r="Z1008" s="427">
        <v>950</v>
      </c>
      <c r="AA1008" s="426">
        <v>53</v>
      </c>
      <c r="AB1008" s="426">
        <v>0.35</v>
      </c>
      <c r="AC1008" s="426">
        <v>1200</v>
      </c>
      <c r="AD1008" s="401">
        <v>615</v>
      </c>
      <c r="AE1008" s="401">
        <v>550</v>
      </c>
      <c r="AF1008" s="401">
        <v>615</v>
      </c>
      <c r="AG1008" s="401">
        <v>615</v>
      </c>
      <c r="AH1008" s="401">
        <v>53</v>
      </c>
      <c r="AI1008" s="400"/>
      <c r="AJ1008" s="400"/>
      <c r="AK1008" s="400"/>
      <c r="AL1008" s="400"/>
      <c r="AM1008" s="400"/>
      <c r="AN1008" s="400"/>
      <c r="AO1008" s="400"/>
      <c r="AP1008" s="400"/>
    </row>
    <row r="1009" spans="1:42" ht="15">
      <c r="A1009" s="394" t="s">
        <v>821</v>
      </c>
      <c r="B1009" s="401">
        <v>114.3</v>
      </c>
      <c r="C1009" s="424">
        <v>6.88</v>
      </c>
      <c r="D1009" s="394" t="s">
        <v>822</v>
      </c>
      <c r="E1009" s="421">
        <v>43573</v>
      </c>
      <c r="F1009" s="395" t="s">
        <v>847</v>
      </c>
      <c r="G1009" s="396">
        <v>8867</v>
      </c>
      <c r="H1009" s="397">
        <v>40502</v>
      </c>
      <c r="I1009" s="397">
        <v>2846209</v>
      </c>
      <c r="J1009" s="397" t="s">
        <v>571</v>
      </c>
      <c r="K1009" s="397">
        <v>46</v>
      </c>
      <c r="L1009" s="398">
        <v>5.64</v>
      </c>
      <c r="M1009" s="396">
        <v>1</v>
      </c>
      <c r="N1009" s="399">
        <v>97.1</v>
      </c>
      <c r="O1009" s="400">
        <v>110.5</v>
      </c>
      <c r="P1009" s="400"/>
      <c r="Q1009" s="400"/>
      <c r="R1009" s="400"/>
      <c r="S1009" s="400"/>
      <c r="T1009" s="400"/>
      <c r="U1009" s="400"/>
      <c r="V1009" s="400"/>
      <c r="W1009" s="400"/>
      <c r="X1009" s="426">
        <v>850</v>
      </c>
      <c r="Y1009" s="427">
        <v>800</v>
      </c>
      <c r="Z1009" s="427">
        <v>950</v>
      </c>
      <c r="AA1009" s="426">
        <v>53</v>
      </c>
      <c r="AB1009" s="426">
        <v>0.35</v>
      </c>
      <c r="AC1009" s="426">
        <v>1200</v>
      </c>
      <c r="AD1009" s="401">
        <v>615</v>
      </c>
      <c r="AE1009" s="401">
        <v>550</v>
      </c>
      <c r="AF1009" s="401">
        <v>615</v>
      </c>
      <c r="AG1009" s="401">
        <v>615</v>
      </c>
      <c r="AH1009" s="401">
        <v>53</v>
      </c>
      <c r="AI1009" s="400"/>
      <c r="AJ1009" s="400"/>
      <c r="AK1009" s="400"/>
      <c r="AL1009" s="400"/>
      <c r="AM1009" s="400"/>
      <c r="AN1009" s="400"/>
      <c r="AO1009" s="400"/>
      <c r="AP1009" s="400"/>
    </row>
    <row r="1010" spans="1:42" ht="15">
      <c r="A1010" s="394" t="s">
        <v>821</v>
      </c>
      <c r="B1010" s="401">
        <v>114.3</v>
      </c>
      <c r="C1010" s="424">
        <v>6.88</v>
      </c>
      <c r="D1010" s="394" t="s">
        <v>822</v>
      </c>
      <c r="E1010" s="421">
        <v>43573</v>
      </c>
      <c r="F1010" s="395" t="s">
        <v>847</v>
      </c>
      <c r="G1010" s="396">
        <v>8868</v>
      </c>
      <c r="H1010" s="397">
        <v>40540</v>
      </c>
      <c r="I1010" s="397">
        <v>1848703</v>
      </c>
      <c r="J1010" s="397" t="s">
        <v>571</v>
      </c>
      <c r="K1010" s="397">
        <v>45</v>
      </c>
      <c r="L1010" s="398">
        <v>5.88</v>
      </c>
      <c r="M1010" s="396">
        <v>1</v>
      </c>
      <c r="N1010" s="399">
        <v>95.1</v>
      </c>
      <c r="O1010" s="400">
        <v>109.6</v>
      </c>
      <c r="P1010" s="400"/>
      <c r="Q1010" s="400"/>
      <c r="R1010" s="400"/>
      <c r="S1010" s="400"/>
      <c r="T1010" s="400"/>
      <c r="U1010" s="400"/>
      <c r="V1010" s="400"/>
      <c r="W1010" s="400"/>
      <c r="X1010" s="426">
        <v>850</v>
      </c>
      <c r="Y1010" s="427">
        <v>800</v>
      </c>
      <c r="Z1010" s="427">
        <v>950</v>
      </c>
      <c r="AA1010" s="426">
        <v>53</v>
      </c>
      <c r="AB1010" s="426">
        <v>0.35</v>
      </c>
      <c r="AC1010" s="426">
        <v>1200</v>
      </c>
      <c r="AD1010" s="401">
        <v>615</v>
      </c>
      <c r="AE1010" s="401">
        <v>550</v>
      </c>
      <c r="AF1010" s="401">
        <v>615</v>
      </c>
      <c r="AG1010" s="401">
        <v>615</v>
      </c>
      <c r="AH1010" s="401">
        <v>53</v>
      </c>
      <c r="AI1010" s="400"/>
      <c r="AJ1010" s="400"/>
      <c r="AK1010" s="400"/>
      <c r="AL1010" s="400"/>
      <c r="AM1010" s="400"/>
      <c r="AN1010" s="400"/>
      <c r="AO1010" s="400"/>
      <c r="AP1010" s="400"/>
    </row>
    <row r="1011" spans="1:42" ht="15">
      <c r="A1011" s="394" t="s">
        <v>821</v>
      </c>
      <c r="B1011" s="401">
        <v>114.3</v>
      </c>
      <c r="C1011" s="424">
        <v>6.88</v>
      </c>
      <c r="D1011" s="394" t="s">
        <v>822</v>
      </c>
      <c r="E1011" s="421">
        <v>43574</v>
      </c>
      <c r="F1011" s="395" t="s">
        <v>283</v>
      </c>
      <c r="G1011" s="396">
        <v>8869</v>
      </c>
      <c r="H1011" s="397">
        <v>60215</v>
      </c>
      <c r="I1011" s="397">
        <v>3502401</v>
      </c>
      <c r="J1011" s="397">
        <v>350</v>
      </c>
      <c r="K1011" s="397">
        <v>50</v>
      </c>
      <c r="L1011" s="398">
        <v>4.03</v>
      </c>
      <c r="M1011" s="396">
        <v>1</v>
      </c>
      <c r="N1011" s="399">
        <v>95.6</v>
      </c>
      <c r="O1011" s="400">
        <v>110.2</v>
      </c>
      <c r="P1011" s="400"/>
      <c r="Q1011" s="400"/>
      <c r="R1011" s="400"/>
      <c r="S1011" s="400"/>
      <c r="T1011" s="400"/>
      <c r="U1011" s="400"/>
      <c r="V1011" s="400"/>
      <c r="W1011" s="400"/>
      <c r="X1011" s="426">
        <v>850</v>
      </c>
      <c r="Y1011" s="427">
        <v>800</v>
      </c>
      <c r="Z1011" s="427">
        <v>950</v>
      </c>
      <c r="AA1011" s="426">
        <v>53</v>
      </c>
      <c r="AB1011" s="426">
        <v>0.35</v>
      </c>
      <c r="AC1011" s="426">
        <v>1200</v>
      </c>
      <c r="AD1011" s="402">
        <v>635</v>
      </c>
      <c r="AE1011" s="402">
        <v>550</v>
      </c>
      <c r="AF1011" s="402">
        <v>635</v>
      </c>
      <c r="AG1011" s="402">
        <v>635</v>
      </c>
      <c r="AH1011" s="402">
        <v>53</v>
      </c>
      <c r="AI1011" s="400"/>
      <c r="AJ1011" s="400"/>
      <c r="AK1011" s="400"/>
      <c r="AL1011" s="400"/>
      <c r="AM1011" s="400"/>
      <c r="AN1011" s="400"/>
      <c r="AO1011" s="400"/>
      <c r="AP1011" s="400"/>
    </row>
    <row r="1012" spans="1:42" ht="15">
      <c r="A1012" s="394" t="s">
        <v>821</v>
      </c>
      <c r="B1012" s="401">
        <v>114.3</v>
      </c>
      <c r="C1012" s="424">
        <v>6.88</v>
      </c>
      <c r="D1012" s="394" t="s">
        <v>822</v>
      </c>
      <c r="E1012" s="421">
        <v>43574</v>
      </c>
      <c r="F1012" s="395" t="s">
        <v>283</v>
      </c>
      <c r="G1012" s="396">
        <v>8870</v>
      </c>
      <c r="H1012" s="397">
        <v>60208</v>
      </c>
      <c r="I1012" s="397">
        <v>3502401</v>
      </c>
      <c r="J1012" s="397">
        <v>350</v>
      </c>
      <c r="K1012" s="397">
        <v>51</v>
      </c>
      <c r="L1012" s="396">
        <v>3.78</v>
      </c>
      <c r="M1012" s="396">
        <v>1</v>
      </c>
      <c r="N1012" s="399">
        <v>92</v>
      </c>
      <c r="O1012" s="400">
        <v>107.1</v>
      </c>
      <c r="P1012" s="400"/>
      <c r="Q1012" s="400"/>
      <c r="R1012" s="400"/>
      <c r="S1012" s="400"/>
      <c r="T1012" s="400"/>
      <c r="U1012" s="400"/>
      <c r="V1012" s="400"/>
      <c r="W1012" s="400"/>
      <c r="X1012" s="426">
        <v>850</v>
      </c>
      <c r="Y1012" s="427">
        <v>800</v>
      </c>
      <c r="Z1012" s="427">
        <v>950</v>
      </c>
      <c r="AA1012" s="426">
        <v>53</v>
      </c>
      <c r="AB1012" s="426">
        <v>0.35</v>
      </c>
      <c r="AC1012" s="426">
        <v>1200</v>
      </c>
      <c r="AD1012" s="402">
        <v>635</v>
      </c>
      <c r="AE1012" s="402">
        <v>550</v>
      </c>
      <c r="AF1012" s="402">
        <v>635</v>
      </c>
      <c r="AG1012" s="402">
        <v>635</v>
      </c>
      <c r="AH1012" s="402">
        <v>53</v>
      </c>
      <c r="AI1012" s="400"/>
      <c r="AJ1012" s="400"/>
      <c r="AK1012" s="400"/>
      <c r="AL1012" s="400"/>
      <c r="AM1012" s="400"/>
      <c r="AN1012" s="400"/>
      <c r="AO1012" s="400"/>
      <c r="AP1012" s="400"/>
    </row>
    <row r="1013" spans="1:42" ht="15">
      <c r="A1013" s="394" t="s">
        <v>821</v>
      </c>
      <c r="B1013" s="401">
        <v>114.3</v>
      </c>
      <c r="C1013" s="424">
        <v>6.88</v>
      </c>
      <c r="D1013" s="394" t="s">
        <v>822</v>
      </c>
      <c r="E1013" s="421">
        <v>43574</v>
      </c>
      <c r="F1013" s="395" t="s">
        <v>283</v>
      </c>
      <c r="G1013" s="396">
        <v>8871</v>
      </c>
      <c r="H1013" s="397">
        <v>60230</v>
      </c>
      <c r="I1013" s="397">
        <v>3502401</v>
      </c>
      <c r="J1013" s="397">
        <v>350</v>
      </c>
      <c r="K1013" s="397">
        <v>50</v>
      </c>
      <c r="L1013" s="396">
        <v>4.1900000000000004</v>
      </c>
      <c r="M1013" s="396">
        <v>1</v>
      </c>
      <c r="N1013" s="399">
        <v>102.2</v>
      </c>
      <c r="O1013" s="400">
        <v>116.3</v>
      </c>
      <c r="P1013" s="400"/>
      <c r="Q1013" s="400"/>
      <c r="R1013" s="400"/>
      <c r="S1013" s="400"/>
      <c r="T1013" s="400"/>
      <c r="U1013" s="400"/>
      <c r="V1013" s="400"/>
      <c r="W1013" s="400"/>
      <c r="X1013" s="426">
        <v>850</v>
      </c>
      <c r="Y1013" s="427">
        <v>800</v>
      </c>
      <c r="Z1013" s="427">
        <v>950</v>
      </c>
      <c r="AA1013" s="426">
        <v>53</v>
      </c>
      <c r="AB1013" s="426">
        <v>0.35</v>
      </c>
      <c r="AC1013" s="426">
        <v>1200</v>
      </c>
      <c r="AD1013" s="402">
        <v>635</v>
      </c>
      <c r="AE1013" s="402">
        <v>550</v>
      </c>
      <c r="AF1013" s="402">
        <v>635</v>
      </c>
      <c r="AG1013" s="402">
        <v>635</v>
      </c>
      <c r="AH1013" s="402">
        <v>53</v>
      </c>
      <c r="AI1013" s="400"/>
      <c r="AJ1013" s="400"/>
      <c r="AK1013" s="400"/>
      <c r="AL1013" s="400"/>
      <c r="AM1013" s="400"/>
      <c r="AN1013" s="400"/>
      <c r="AO1013" s="400"/>
      <c r="AP1013" s="400"/>
    </row>
    <row r="1014" spans="1:42" ht="15.75">
      <c r="A1014" s="394" t="s">
        <v>821</v>
      </c>
      <c r="B1014" s="401">
        <v>114.3</v>
      </c>
      <c r="C1014" s="424">
        <v>6.88</v>
      </c>
      <c r="D1014" s="394" t="s">
        <v>822</v>
      </c>
      <c r="E1014" s="421">
        <v>43574</v>
      </c>
      <c r="F1014" s="395" t="s">
        <v>283</v>
      </c>
      <c r="G1014" s="396">
        <v>8872</v>
      </c>
      <c r="H1014" s="397">
        <v>60214</v>
      </c>
      <c r="I1014" s="397">
        <v>3502401</v>
      </c>
      <c r="J1014" s="397">
        <v>350</v>
      </c>
      <c r="K1014" s="397">
        <v>50</v>
      </c>
      <c r="L1014" s="396">
        <v>4.12</v>
      </c>
      <c r="M1014" s="396">
        <v>3</v>
      </c>
      <c r="N1014" s="476">
        <v>53.9</v>
      </c>
      <c r="O1014" s="462">
        <v>83.6</v>
      </c>
      <c r="P1014" s="400"/>
      <c r="Q1014" s="400"/>
      <c r="R1014" s="400"/>
      <c r="S1014" s="400"/>
      <c r="T1014" s="400"/>
      <c r="U1014" s="400"/>
      <c r="V1014" s="400"/>
      <c r="W1014" s="400"/>
      <c r="X1014" s="426">
        <v>850</v>
      </c>
      <c r="Y1014" s="427">
        <v>800</v>
      </c>
      <c r="Z1014" s="427">
        <v>950</v>
      </c>
      <c r="AA1014" s="426">
        <v>53</v>
      </c>
      <c r="AB1014" s="426">
        <v>0.35</v>
      </c>
      <c r="AC1014" s="426">
        <v>1200</v>
      </c>
      <c r="AD1014" s="402">
        <v>635</v>
      </c>
      <c r="AE1014" s="402">
        <v>550</v>
      </c>
      <c r="AF1014" s="402">
        <v>635</v>
      </c>
      <c r="AG1014" s="402">
        <v>635</v>
      </c>
      <c r="AH1014" s="402">
        <v>53</v>
      </c>
      <c r="AI1014" s="400"/>
      <c r="AJ1014" s="400"/>
      <c r="AK1014" s="400"/>
      <c r="AL1014" s="400"/>
      <c r="AM1014" s="400"/>
      <c r="AN1014" s="400"/>
      <c r="AO1014" s="400"/>
      <c r="AP1014" s="400"/>
    </row>
    <row r="1015" spans="1:42" ht="15.75">
      <c r="A1015" s="394" t="s">
        <v>821</v>
      </c>
      <c r="B1015" s="401">
        <v>114.3</v>
      </c>
      <c r="C1015" s="424">
        <v>6.88</v>
      </c>
      <c r="D1015" s="394" t="s">
        <v>822</v>
      </c>
      <c r="E1015" s="421">
        <v>43574</v>
      </c>
      <c r="F1015" s="395" t="s">
        <v>283</v>
      </c>
      <c r="G1015" s="396" t="s">
        <v>616</v>
      </c>
      <c r="H1015" s="397">
        <v>60214</v>
      </c>
      <c r="I1015" s="397">
        <v>3502401</v>
      </c>
      <c r="J1015" s="397">
        <v>350</v>
      </c>
      <c r="K1015" s="397">
        <v>50</v>
      </c>
      <c r="L1015" s="396">
        <v>4.12</v>
      </c>
      <c r="M1015" s="396">
        <v>4</v>
      </c>
      <c r="N1015" s="399">
        <v>88</v>
      </c>
      <c r="O1015" s="400">
        <v>105.4</v>
      </c>
      <c r="P1015" s="400"/>
      <c r="Q1015" s="400"/>
      <c r="R1015" s="400"/>
      <c r="S1015" s="400"/>
      <c r="T1015" s="400"/>
      <c r="U1015" s="400"/>
      <c r="V1015" s="400"/>
      <c r="W1015" s="400"/>
      <c r="X1015" s="426">
        <v>850</v>
      </c>
      <c r="Y1015" s="427">
        <v>800</v>
      </c>
      <c r="Z1015" s="427">
        <v>950</v>
      </c>
      <c r="AA1015" s="426">
        <v>53</v>
      </c>
      <c r="AB1015" s="426">
        <v>0.35</v>
      </c>
      <c r="AC1015" s="426">
        <v>1200</v>
      </c>
      <c r="AD1015" s="402">
        <v>635</v>
      </c>
      <c r="AE1015" s="402">
        <v>550</v>
      </c>
      <c r="AF1015" s="402">
        <v>635</v>
      </c>
      <c r="AG1015" s="402">
        <v>635</v>
      </c>
      <c r="AH1015" s="402">
        <v>53</v>
      </c>
      <c r="AI1015" s="400"/>
      <c r="AJ1015" s="400"/>
      <c r="AK1015" s="400"/>
      <c r="AL1015" s="400"/>
      <c r="AM1015" s="400"/>
      <c r="AN1015" s="400"/>
      <c r="AO1015" s="400"/>
      <c r="AP1015" s="400"/>
    </row>
    <row r="1016" spans="1:42" ht="15.75">
      <c r="A1016" s="394" t="s">
        <v>821</v>
      </c>
      <c r="B1016" s="401">
        <v>114.3</v>
      </c>
      <c r="C1016" s="424">
        <v>6.88</v>
      </c>
      <c r="D1016" s="394" t="s">
        <v>822</v>
      </c>
      <c r="E1016" s="421">
        <v>43574</v>
      </c>
      <c r="F1016" s="395" t="s">
        <v>283</v>
      </c>
      <c r="G1016" s="396" t="s">
        <v>616</v>
      </c>
      <c r="H1016" s="397">
        <v>60214</v>
      </c>
      <c r="I1016" s="397">
        <v>3502401</v>
      </c>
      <c r="J1016" s="397">
        <v>350</v>
      </c>
      <c r="K1016" s="397">
        <v>50</v>
      </c>
      <c r="L1016" s="396">
        <v>4.12</v>
      </c>
      <c r="M1016" s="396">
        <v>6</v>
      </c>
      <c r="N1016" s="399">
        <v>97.8</v>
      </c>
      <c r="O1016" s="400">
        <v>111.4</v>
      </c>
      <c r="P1016" s="400"/>
      <c r="Q1016" s="400"/>
      <c r="R1016" s="400"/>
      <c r="S1016" s="400"/>
      <c r="T1016" s="400"/>
      <c r="U1016" s="400"/>
      <c r="V1016" s="400"/>
      <c r="W1016" s="400"/>
      <c r="X1016" s="426">
        <v>850</v>
      </c>
      <c r="Y1016" s="427">
        <v>800</v>
      </c>
      <c r="Z1016" s="427">
        <v>950</v>
      </c>
      <c r="AA1016" s="426">
        <v>53</v>
      </c>
      <c r="AB1016" s="426">
        <v>0.35</v>
      </c>
      <c r="AC1016" s="426">
        <v>1200</v>
      </c>
      <c r="AD1016" s="402">
        <v>635</v>
      </c>
      <c r="AE1016" s="402">
        <v>550</v>
      </c>
      <c r="AF1016" s="402">
        <v>635</v>
      </c>
      <c r="AG1016" s="402">
        <v>635</v>
      </c>
      <c r="AH1016" s="402">
        <v>53</v>
      </c>
      <c r="AI1016" s="400"/>
      <c r="AJ1016" s="400"/>
      <c r="AK1016" s="400"/>
      <c r="AL1016" s="400"/>
      <c r="AM1016" s="400"/>
      <c r="AN1016" s="400"/>
      <c r="AO1016" s="400"/>
      <c r="AP1016" s="400"/>
    </row>
    <row r="1017" spans="1:42" ht="15.75">
      <c r="A1017" s="394" t="s">
        <v>821</v>
      </c>
      <c r="B1017" s="401">
        <v>114.3</v>
      </c>
      <c r="C1017" s="424">
        <v>6.88</v>
      </c>
      <c r="D1017" s="394" t="s">
        <v>822</v>
      </c>
      <c r="E1017" s="421">
        <v>43574</v>
      </c>
      <c r="F1017" s="395" t="s">
        <v>283</v>
      </c>
      <c r="G1017" s="396" t="s">
        <v>616</v>
      </c>
      <c r="H1017" s="397">
        <v>60214</v>
      </c>
      <c r="I1017" s="397">
        <v>3502401</v>
      </c>
      <c r="J1017" s="397">
        <v>350</v>
      </c>
      <c r="K1017" s="397">
        <v>50</v>
      </c>
      <c r="L1017" s="396">
        <v>4.12</v>
      </c>
      <c r="M1017" s="396">
        <v>5</v>
      </c>
      <c r="N1017" s="399">
        <v>91.3</v>
      </c>
      <c r="O1017" s="400">
        <v>106.2</v>
      </c>
      <c r="P1017" s="400"/>
      <c r="Q1017" s="400"/>
      <c r="R1017" s="400"/>
      <c r="S1017" s="400"/>
      <c r="T1017" s="400"/>
      <c r="U1017" s="400"/>
      <c r="V1017" s="400"/>
      <c r="W1017" s="400"/>
      <c r="X1017" s="426">
        <v>850</v>
      </c>
      <c r="Y1017" s="427">
        <v>800</v>
      </c>
      <c r="Z1017" s="427">
        <v>950</v>
      </c>
      <c r="AA1017" s="426">
        <v>53</v>
      </c>
      <c r="AB1017" s="426">
        <v>0.35</v>
      </c>
      <c r="AC1017" s="426">
        <v>1200</v>
      </c>
      <c r="AD1017" s="402">
        <v>635</v>
      </c>
      <c r="AE1017" s="402">
        <v>550</v>
      </c>
      <c r="AF1017" s="402">
        <v>635</v>
      </c>
      <c r="AG1017" s="402">
        <v>635</v>
      </c>
      <c r="AH1017" s="402">
        <v>53</v>
      </c>
      <c r="AI1017" s="400"/>
      <c r="AJ1017" s="400"/>
      <c r="AK1017" s="400"/>
      <c r="AL1017" s="400"/>
      <c r="AM1017" s="400"/>
      <c r="AN1017" s="400"/>
      <c r="AO1017" s="400"/>
      <c r="AP1017" s="400"/>
    </row>
    <row r="1018" spans="1:42" ht="15">
      <c r="A1018" s="394" t="s">
        <v>821</v>
      </c>
      <c r="B1018" s="401">
        <v>114.3</v>
      </c>
      <c r="C1018" s="424">
        <v>6.88</v>
      </c>
      <c r="D1018" s="394" t="s">
        <v>822</v>
      </c>
      <c r="E1018" s="429">
        <v>43587</v>
      </c>
      <c r="F1018" s="430" t="s">
        <v>283</v>
      </c>
      <c r="G1018" s="409">
        <v>9019</v>
      </c>
      <c r="H1018" s="410">
        <v>54150</v>
      </c>
      <c r="I1018" s="410">
        <v>3502401</v>
      </c>
      <c r="J1018" s="410">
        <v>350</v>
      </c>
      <c r="K1018" s="410">
        <v>49</v>
      </c>
      <c r="L1018" s="409">
        <v>4.4800000000000004</v>
      </c>
      <c r="M1018" s="409">
        <v>12</v>
      </c>
      <c r="N1018" s="431">
        <v>98.4</v>
      </c>
      <c r="O1018" s="432">
        <v>114</v>
      </c>
      <c r="P1018" s="432"/>
      <c r="Q1018" s="432"/>
      <c r="R1018" s="432"/>
      <c r="S1018" s="432"/>
      <c r="T1018" s="432"/>
      <c r="U1018" s="432"/>
      <c r="V1018" s="432"/>
      <c r="W1018" s="432"/>
      <c r="X1018" s="426">
        <v>860</v>
      </c>
      <c r="Y1018" s="427">
        <v>800</v>
      </c>
      <c r="Z1018" s="427">
        <v>950</v>
      </c>
      <c r="AA1018" s="426">
        <v>53</v>
      </c>
      <c r="AB1018" s="426">
        <v>0.34</v>
      </c>
      <c r="AC1018" s="426">
        <v>1200</v>
      </c>
      <c r="AD1018" s="427">
        <v>635</v>
      </c>
      <c r="AE1018" s="427">
        <v>550</v>
      </c>
      <c r="AF1018" s="427">
        <v>635</v>
      </c>
      <c r="AG1018" s="427">
        <v>635</v>
      </c>
      <c r="AH1018" s="427">
        <v>53</v>
      </c>
      <c r="AI1018" s="432"/>
      <c r="AJ1018" s="432"/>
      <c r="AK1018" s="432"/>
      <c r="AL1018" s="432"/>
      <c r="AM1018" s="432"/>
      <c r="AN1018" s="432"/>
      <c r="AO1018" s="432"/>
      <c r="AP1018" s="432"/>
    </row>
    <row r="1019" spans="1:42" ht="15">
      <c r="A1019" s="394" t="s">
        <v>821</v>
      </c>
      <c r="B1019" s="401">
        <v>114.3</v>
      </c>
      <c r="C1019" s="424">
        <v>6.88</v>
      </c>
      <c r="D1019" s="394" t="s">
        <v>822</v>
      </c>
      <c r="E1019" s="429">
        <v>43587</v>
      </c>
      <c r="F1019" s="430" t="s">
        <v>283</v>
      </c>
      <c r="G1019" s="409">
        <v>9020</v>
      </c>
      <c r="H1019" s="410">
        <v>54149</v>
      </c>
      <c r="I1019" s="410">
        <v>3502401</v>
      </c>
      <c r="J1019" s="410">
        <v>350</v>
      </c>
      <c r="K1019" s="410">
        <v>49</v>
      </c>
      <c r="L1019" s="409">
        <v>4.34</v>
      </c>
      <c r="M1019" s="409">
        <v>14</v>
      </c>
      <c r="N1019" s="431">
        <v>103</v>
      </c>
      <c r="O1019" s="432">
        <v>114.5</v>
      </c>
      <c r="P1019" s="432"/>
      <c r="Q1019" s="432"/>
      <c r="R1019" s="432"/>
      <c r="S1019" s="432"/>
      <c r="T1019" s="432"/>
      <c r="U1019" s="432"/>
      <c r="V1019" s="432"/>
      <c r="W1019" s="432"/>
      <c r="X1019" s="426">
        <v>860</v>
      </c>
      <c r="Y1019" s="427">
        <v>800</v>
      </c>
      <c r="Z1019" s="427">
        <v>950</v>
      </c>
      <c r="AA1019" s="426">
        <v>53</v>
      </c>
      <c r="AB1019" s="426">
        <v>0.34</v>
      </c>
      <c r="AC1019" s="426">
        <v>1200</v>
      </c>
      <c r="AD1019" s="427">
        <v>635</v>
      </c>
      <c r="AE1019" s="427">
        <v>550</v>
      </c>
      <c r="AF1019" s="427">
        <v>635</v>
      </c>
      <c r="AG1019" s="427">
        <v>635</v>
      </c>
      <c r="AH1019" s="427">
        <v>53</v>
      </c>
      <c r="AI1019" s="432"/>
      <c r="AJ1019" s="432"/>
      <c r="AK1019" s="432"/>
      <c r="AL1019" s="432"/>
      <c r="AM1019" s="432"/>
      <c r="AN1019" s="432"/>
      <c r="AO1019" s="432"/>
      <c r="AP1019" s="432"/>
    </row>
    <row r="1020" spans="1:42" ht="15">
      <c r="A1020" s="394" t="s">
        <v>821</v>
      </c>
      <c r="B1020" s="401">
        <v>114.3</v>
      </c>
      <c r="C1020" s="424">
        <v>6.88</v>
      </c>
      <c r="D1020" s="394" t="s">
        <v>822</v>
      </c>
      <c r="E1020" s="429">
        <v>43587</v>
      </c>
      <c r="F1020" s="430" t="s">
        <v>283</v>
      </c>
      <c r="G1020" s="409">
        <v>9021</v>
      </c>
      <c r="H1020" s="410">
        <v>54149</v>
      </c>
      <c r="I1020" s="410">
        <v>3502401</v>
      </c>
      <c r="J1020" s="410">
        <v>350</v>
      </c>
      <c r="K1020" s="410">
        <v>49</v>
      </c>
      <c r="L1020" s="409">
        <v>4.34</v>
      </c>
      <c r="M1020" s="409">
        <v>401</v>
      </c>
      <c r="N1020" s="431">
        <v>102.1</v>
      </c>
      <c r="O1020" s="432">
        <v>114.8</v>
      </c>
      <c r="P1020" s="432"/>
      <c r="Q1020" s="432"/>
      <c r="R1020" s="432"/>
      <c r="S1020" s="432"/>
      <c r="T1020" s="432"/>
      <c r="U1020" s="432"/>
      <c r="V1020" s="432"/>
      <c r="W1020" s="432"/>
      <c r="X1020" s="426">
        <v>860</v>
      </c>
      <c r="Y1020" s="427">
        <v>800</v>
      </c>
      <c r="Z1020" s="427">
        <v>950</v>
      </c>
      <c r="AA1020" s="426">
        <v>53</v>
      </c>
      <c r="AB1020" s="426">
        <v>0.34</v>
      </c>
      <c r="AC1020" s="426">
        <v>1200</v>
      </c>
      <c r="AD1020" s="427">
        <v>635</v>
      </c>
      <c r="AE1020" s="427">
        <v>550</v>
      </c>
      <c r="AF1020" s="427">
        <v>635</v>
      </c>
      <c r="AG1020" s="427">
        <v>635</v>
      </c>
      <c r="AH1020" s="427">
        <v>53</v>
      </c>
      <c r="AI1020" s="432"/>
      <c r="AJ1020" s="432"/>
      <c r="AK1020" s="432"/>
      <c r="AL1020" s="432"/>
      <c r="AM1020" s="432"/>
      <c r="AN1020" s="432"/>
      <c r="AO1020" s="432"/>
      <c r="AP1020" s="432"/>
    </row>
    <row r="1021" spans="1:42" ht="15.75">
      <c r="A1021" s="394" t="s">
        <v>821</v>
      </c>
      <c r="B1021" s="401">
        <v>114.3</v>
      </c>
      <c r="C1021" s="424">
        <v>6.88</v>
      </c>
      <c r="D1021" s="394" t="s">
        <v>822</v>
      </c>
      <c r="E1021" s="429">
        <v>43587</v>
      </c>
      <c r="F1021" s="430" t="s">
        <v>283</v>
      </c>
      <c r="G1021" s="409">
        <v>9021</v>
      </c>
      <c r="H1021" s="410">
        <v>54149</v>
      </c>
      <c r="I1021" s="410">
        <v>3502401</v>
      </c>
      <c r="J1021" s="410">
        <v>350</v>
      </c>
      <c r="K1021" s="410">
        <v>49</v>
      </c>
      <c r="L1021" s="409">
        <v>4.34</v>
      </c>
      <c r="M1021" s="409" t="s">
        <v>621</v>
      </c>
      <c r="N1021" s="431">
        <v>90.7</v>
      </c>
      <c r="O1021" s="432">
        <v>103.6</v>
      </c>
      <c r="P1021" s="432"/>
      <c r="Q1021" s="432"/>
      <c r="R1021" s="432"/>
      <c r="S1021" s="432"/>
      <c r="T1021" s="432"/>
      <c r="U1021" s="432"/>
      <c r="V1021" s="432"/>
      <c r="W1021" s="432"/>
      <c r="X1021" s="426">
        <v>860</v>
      </c>
      <c r="Y1021" s="427">
        <v>800</v>
      </c>
      <c r="Z1021" s="427">
        <v>950</v>
      </c>
      <c r="AA1021" s="426">
        <v>53</v>
      </c>
      <c r="AB1021" s="426">
        <v>0.34</v>
      </c>
      <c r="AC1021" s="426">
        <v>1200</v>
      </c>
      <c r="AD1021" s="427">
        <v>635</v>
      </c>
      <c r="AE1021" s="427">
        <v>550</v>
      </c>
      <c r="AF1021" s="427">
        <v>635</v>
      </c>
      <c r="AG1021" s="427">
        <v>635</v>
      </c>
      <c r="AH1021" s="427">
        <v>53</v>
      </c>
      <c r="AI1021" s="432"/>
      <c r="AJ1021" s="432"/>
      <c r="AK1021" s="432"/>
      <c r="AL1021" s="432"/>
      <c r="AM1021" s="432"/>
      <c r="AN1021" s="432"/>
      <c r="AO1021" s="432"/>
      <c r="AP1021" s="432"/>
    </row>
    <row r="1022" spans="1:42" ht="15.75">
      <c r="A1022" s="394" t="s">
        <v>821</v>
      </c>
      <c r="B1022" s="401">
        <v>114.3</v>
      </c>
      <c r="C1022" s="424">
        <v>6.88</v>
      </c>
      <c r="D1022" s="394" t="s">
        <v>822</v>
      </c>
      <c r="E1022" s="429">
        <v>43587</v>
      </c>
      <c r="F1022" s="430" t="s">
        <v>283</v>
      </c>
      <c r="G1022" s="409">
        <v>9021</v>
      </c>
      <c r="H1022" s="410">
        <v>54149</v>
      </c>
      <c r="I1022" s="410">
        <v>3502401</v>
      </c>
      <c r="J1022" s="410">
        <v>350</v>
      </c>
      <c r="K1022" s="410">
        <v>49</v>
      </c>
      <c r="L1022" s="409">
        <v>4.34</v>
      </c>
      <c r="M1022" s="409" t="s">
        <v>622</v>
      </c>
      <c r="N1022" s="431">
        <v>95.8</v>
      </c>
      <c r="O1022" s="432">
        <v>109.4</v>
      </c>
      <c r="P1022" s="432"/>
      <c r="Q1022" s="432"/>
      <c r="R1022" s="432"/>
      <c r="S1022" s="432"/>
      <c r="T1022" s="432"/>
      <c r="U1022" s="432"/>
      <c r="V1022" s="432"/>
      <c r="W1022" s="432"/>
      <c r="X1022" s="426">
        <v>860</v>
      </c>
      <c r="Y1022" s="427">
        <v>800</v>
      </c>
      <c r="Z1022" s="427">
        <v>950</v>
      </c>
      <c r="AA1022" s="426">
        <v>53</v>
      </c>
      <c r="AB1022" s="426">
        <v>0.34</v>
      </c>
      <c r="AC1022" s="426">
        <v>1200</v>
      </c>
      <c r="AD1022" s="427">
        <v>635</v>
      </c>
      <c r="AE1022" s="427">
        <v>550</v>
      </c>
      <c r="AF1022" s="427">
        <v>635</v>
      </c>
      <c r="AG1022" s="427">
        <v>635</v>
      </c>
      <c r="AH1022" s="427">
        <v>53</v>
      </c>
      <c r="AI1022" s="432"/>
      <c r="AJ1022" s="432"/>
      <c r="AK1022" s="432"/>
      <c r="AL1022" s="432"/>
      <c r="AM1022" s="432"/>
      <c r="AN1022" s="432"/>
      <c r="AO1022" s="432"/>
      <c r="AP1022" s="432"/>
    </row>
    <row r="1023" spans="1:42" ht="15">
      <c r="A1023" s="394" t="s">
        <v>821</v>
      </c>
      <c r="B1023" s="401">
        <v>114.3</v>
      </c>
      <c r="C1023" s="424">
        <v>6.88</v>
      </c>
      <c r="D1023" s="394" t="s">
        <v>822</v>
      </c>
      <c r="E1023" s="429">
        <v>43588</v>
      </c>
      <c r="F1023" s="430" t="s">
        <v>283</v>
      </c>
      <c r="G1023" s="409">
        <v>9022</v>
      </c>
      <c r="H1023" s="410">
        <v>54148</v>
      </c>
      <c r="I1023" s="410">
        <v>3502401</v>
      </c>
      <c r="J1023" s="410">
        <v>350</v>
      </c>
      <c r="K1023" s="410">
        <v>50</v>
      </c>
      <c r="L1023" s="409">
        <v>4.0599999999999996</v>
      </c>
      <c r="M1023" s="409">
        <v>1</v>
      </c>
      <c r="N1023" s="431">
        <v>97.8</v>
      </c>
      <c r="O1023" s="432">
        <v>110.7</v>
      </c>
      <c r="P1023" s="432"/>
      <c r="Q1023" s="432"/>
      <c r="R1023" s="432"/>
      <c r="S1023" s="432"/>
      <c r="T1023" s="432"/>
      <c r="U1023" s="432"/>
      <c r="V1023" s="432"/>
      <c r="W1023" s="432"/>
      <c r="X1023" s="426">
        <v>860</v>
      </c>
      <c r="Y1023" s="427">
        <v>800</v>
      </c>
      <c r="Z1023" s="427">
        <v>950</v>
      </c>
      <c r="AA1023" s="426">
        <v>53</v>
      </c>
      <c r="AB1023" s="426">
        <v>0.34</v>
      </c>
      <c r="AC1023" s="426">
        <v>1200</v>
      </c>
      <c r="AD1023" s="427">
        <v>635</v>
      </c>
      <c r="AE1023" s="427">
        <v>550</v>
      </c>
      <c r="AF1023" s="427">
        <v>635</v>
      </c>
      <c r="AG1023" s="427">
        <v>635</v>
      </c>
      <c r="AH1023" s="427">
        <v>53</v>
      </c>
      <c r="AI1023" s="432"/>
      <c r="AJ1023" s="432"/>
      <c r="AK1023" s="432"/>
      <c r="AL1023" s="432"/>
      <c r="AM1023" s="432"/>
      <c r="AN1023" s="432"/>
      <c r="AO1023" s="432"/>
      <c r="AP1023" s="432"/>
    </row>
    <row r="1024" spans="1:42" ht="15.75">
      <c r="A1024" s="394" t="s">
        <v>821</v>
      </c>
      <c r="B1024" s="401">
        <v>114.3</v>
      </c>
      <c r="C1024" s="424">
        <v>6.88</v>
      </c>
      <c r="D1024" s="394" t="s">
        <v>822</v>
      </c>
      <c r="E1024" s="429">
        <v>43588</v>
      </c>
      <c r="F1024" s="430" t="s">
        <v>283</v>
      </c>
      <c r="G1024" s="409">
        <v>9023</v>
      </c>
      <c r="H1024" s="410">
        <v>54150</v>
      </c>
      <c r="I1024" s="410">
        <v>3502401</v>
      </c>
      <c r="J1024" s="410">
        <v>350</v>
      </c>
      <c r="K1024" s="410">
        <v>49</v>
      </c>
      <c r="L1024" s="409">
        <v>4.4800000000000004</v>
      </c>
      <c r="M1024" s="409">
        <v>275</v>
      </c>
      <c r="N1024" s="431">
        <v>100.1</v>
      </c>
      <c r="O1024" s="432">
        <v>112.4</v>
      </c>
      <c r="P1024" s="432"/>
      <c r="Q1024" s="432"/>
      <c r="R1024" s="432"/>
      <c r="S1024" s="432"/>
      <c r="T1024" s="432"/>
      <c r="U1024" s="432"/>
      <c r="V1024" s="432"/>
      <c r="W1024" s="432"/>
      <c r="X1024" s="426">
        <v>860</v>
      </c>
      <c r="Y1024" s="427">
        <v>800</v>
      </c>
      <c r="Z1024" s="427">
        <v>950</v>
      </c>
      <c r="AA1024" s="479">
        <v>52</v>
      </c>
      <c r="AB1024" s="426">
        <v>0.34</v>
      </c>
      <c r="AC1024" s="426">
        <v>1200</v>
      </c>
      <c r="AD1024" s="427">
        <v>635</v>
      </c>
      <c r="AE1024" s="427">
        <v>550</v>
      </c>
      <c r="AF1024" s="427">
        <v>635</v>
      </c>
      <c r="AG1024" s="427">
        <v>635</v>
      </c>
      <c r="AH1024" s="479">
        <v>52</v>
      </c>
      <c r="AI1024" s="432"/>
      <c r="AJ1024" s="432"/>
      <c r="AK1024" s="432"/>
      <c r="AL1024" s="432"/>
      <c r="AM1024" s="432"/>
      <c r="AN1024" s="432"/>
      <c r="AO1024" s="432"/>
      <c r="AP1024" s="432"/>
    </row>
    <row r="1025" spans="1:42" ht="15.75">
      <c r="A1025" s="394" t="s">
        <v>821</v>
      </c>
      <c r="B1025" s="401">
        <v>114.3</v>
      </c>
      <c r="C1025" s="424">
        <v>6.88</v>
      </c>
      <c r="D1025" s="394" t="s">
        <v>822</v>
      </c>
      <c r="E1025" s="429">
        <v>43588</v>
      </c>
      <c r="F1025" s="430" t="s">
        <v>283</v>
      </c>
      <c r="G1025" s="409">
        <v>9024</v>
      </c>
      <c r="H1025" s="410">
        <v>54150</v>
      </c>
      <c r="I1025" s="410">
        <v>3502401</v>
      </c>
      <c r="J1025" s="410">
        <v>350</v>
      </c>
      <c r="K1025" s="410">
        <v>49</v>
      </c>
      <c r="L1025" s="409">
        <v>4.4800000000000004</v>
      </c>
      <c r="M1025" s="409">
        <v>675</v>
      </c>
      <c r="N1025" s="431">
        <v>103.2</v>
      </c>
      <c r="O1025" s="432">
        <v>118</v>
      </c>
      <c r="P1025" s="432"/>
      <c r="Q1025" s="432"/>
      <c r="R1025" s="432"/>
      <c r="S1025" s="432"/>
      <c r="T1025" s="432"/>
      <c r="U1025" s="432"/>
      <c r="V1025" s="432"/>
      <c r="W1025" s="432"/>
      <c r="X1025" s="426">
        <v>860</v>
      </c>
      <c r="Y1025" s="427">
        <v>800</v>
      </c>
      <c r="Z1025" s="427">
        <v>950</v>
      </c>
      <c r="AA1025" s="479">
        <v>52</v>
      </c>
      <c r="AB1025" s="426">
        <v>0.34</v>
      </c>
      <c r="AC1025" s="426">
        <v>1200</v>
      </c>
      <c r="AD1025" s="427">
        <v>635</v>
      </c>
      <c r="AE1025" s="427">
        <v>550</v>
      </c>
      <c r="AF1025" s="427">
        <v>635</v>
      </c>
      <c r="AG1025" s="427">
        <v>635</v>
      </c>
      <c r="AH1025" s="479">
        <v>52</v>
      </c>
      <c r="AI1025" s="432"/>
      <c r="AJ1025" s="432"/>
      <c r="AK1025" s="432"/>
      <c r="AL1025" s="432"/>
      <c r="AM1025" s="432"/>
      <c r="AN1025" s="432"/>
      <c r="AO1025" s="432"/>
      <c r="AP1025" s="432"/>
    </row>
    <row r="1026" spans="1:42" ht="15.75">
      <c r="A1026" s="394" t="s">
        <v>821</v>
      </c>
      <c r="B1026" s="401">
        <v>114.3</v>
      </c>
      <c r="C1026" s="424">
        <v>6.88</v>
      </c>
      <c r="D1026" s="394" t="s">
        <v>822</v>
      </c>
      <c r="E1026" s="429">
        <v>43588</v>
      </c>
      <c r="F1026" s="430" t="s">
        <v>283</v>
      </c>
      <c r="G1026" s="409">
        <v>9025</v>
      </c>
      <c r="H1026" s="410">
        <v>54320</v>
      </c>
      <c r="I1026" s="410">
        <v>3502401</v>
      </c>
      <c r="J1026" s="410">
        <v>350</v>
      </c>
      <c r="K1026" s="410">
        <v>51</v>
      </c>
      <c r="L1026" s="409">
        <v>5.53</v>
      </c>
      <c r="M1026" s="409">
        <v>1</v>
      </c>
      <c r="N1026" s="431">
        <v>105.1</v>
      </c>
      <c r="O1026" s="432">
        <v>118.8</v>
      </c>
      <c r="P1026" s="432"/>
      <c r="Q1026" s="432"/>
      <c r="R1026" s="432"/>
      <c r="S1026" s="432"/>
      <c r="T1026" s="432"/>
      <c r="U1026" s="432"/>
      <c r="V1026" s="432"/>
      <c r="W1026" s="432"/>
      <c r="X1026" s="426">
        <v>860</v>
      </c>
      <c r="Y1026" s="427">
        <v>800</v>
      </c>
      <c r="Z1026" s="427">
        <v>950</v>
      </c>
      <c r="AA1026" s="479">
        <v>52</v>
      </c>
      <c r="AB1026" s="426">
        <v>0.34</v>
      </c>
      <c r="AC1026" s="426">
        <v>1200</v>
      </c>
      <c r="AD1026" s="427">
        <v>645</v>
      </c>
      <c r="AE1026" s="427">
        <v>550</v>
      </c>
      <c r="AF1026" s="427">
        <v>645</v>
      </c>
      <c r="AG1026" s="427">
        <v>645</v>
      </c>
      <c r="AH1026" s="479">
        <v>52</v>
      </c>
      <c r="AI1026" s="432"/>
      <c r="AJ1026" s="432"/>
      <c r="AK1026" s="432"/>
      <c r="AL1026" s="432"/>
      <c r="AM1026" s="432"/>
      <c r="AN1026" s="432"/>
      <c r="AO1026" s="432"/>
      <c r="AP1026" s="432"/>
    </row>
    <row r="1027" spans="1:42" ht="15.75">
      <c r="A1027" s="394" t="s">
        <v>821</v>
      </c>
      <c r="B1027" s="401">
        <v>114.3</v>
      </c>
      <c r="C1027" s="424">
        <v>6.88</v>
      </c>
      <c r="D1027" s="394" t="s">
        <v>822</v>
      </c>
      <c r="E1027" s="429">
        <v>43588</v>
      </c>
      <c r="F1027" s="430" t="s">
        <v>283</v>
      </c>
      <c r="G1027" s="409">
        <v>9026</v>
      </c>
      <c r="H1027" s="410">
        <v>54318</v>
      </c>
      <c r="I1027" s="410">
        <v>3502402</v>
      </c>
      <c r="J1027" s="410">
        <v>350</v>
      </c>
      <c r="K1027" s="410">
        <v>50</v>
      </c>
      <c r="L1027" s="409">
        <v>4.8099999999999996</v>
      </c>
      <c r="M1027" s="409">
        <v>1</v>
      </c>
      <c r="N1027" s="431">
        <v>103.5</v>
      </c>
      <c r="O1027" s="432">
        <v>114.8</v>
      </c>
      <c r="P1027" s="432"/>
      <c r="Q1027" s="432"/>
      <c r="R1027" s="432"/>
      <c r="S1027" s="432"/>
      <c r="T1027" s="432"/>
      <c r="U1027" s="432"/>
      <c r="V1027" s="432"/>
      <c r="W1027" s="432"/>
      <c r="X1027" s="426">
        <v>860</v>
      </c>
      <c r="Y1027" s="427">
        <v>800</v>
      </c>
      <c r="Z1027" s="427">
        <v>950</v>
      </c>
      <c r="AA1027" s="479">
        <v>52</v>
      </c>
      <c r="AB1027" s="426">
        <v>0.34</v>
      </c>
      <c r="AC1027" s="426">
        <v>1200</v>
      </c>
      <c r="AD1027" s="427">
        <v>640</v>
      </c>
      <c r="AE1027" s="427">
        <v>550</v>
      </c>
      <c r="AF1027" s="427">
        <v>640</v>
      </c>
      <c r="AG1027" s="427">
        <v>640</v>
      </c>
      <c r="AH1027" s="479">
        <v>52</v>
      </c>
      <c r="AI1027" s="432"/>
      <c r="AJ1027" s="432"/>
      <c r="AK1027" s="432"/>
      <c r="AL1027" s="432"/>
      <c r="AM1027" s="432"/>
      <c r="AN1027" s="432"/>
      <c r="AO1027" s="432"/>
      <c r="AP1027" s="432"/>
    </row>
    <row r="1028" spans="1:42" ht="15.75">
      <c r="A1028" s="394" t="s">
        <v>821</v>
      </c>
      <c r="B1028" s="401">
        <v>114.3</v>
      </c>
      <c r="C1028" s="424">
        <v>6.88</v>
      </c>
      <c r="D1028" s="394" t="s">
        <v>822</v>
      </c>
      <c r="E1028" s="429">
        <v>43589</v>
      </c>
      <c r="F1028" s="430" t="s">
        <v>283</v>
      </c>
      <c r="G1028" s="409">
        <v>9027</v>
      </c>
      <c r="H1028" s="410">
        <v>54318</v>
      </c>
      <c r="I1028" s="410">
        <v>3502402</v>
      </c>
      <c r="J1028" s="410">
        <v>350</v>
      </c>
      <c r="K1028" s="410">
        <v>50</v>
      </c>
      <c r="L1028" s="409">
        <v>4.8099999999999996</v>
      </c>
      <c r="M1028" s="409">
        <v>401</v>
      </c>
      <c r="N1028" s="431">
        <v>102.3</v>
      </c>
      <c r="O1028" s="432">
        <v>105.2</v>
      </c>
      <c r="P1028" s="432"/>
      <c r="Q1028" s="432"/>
      <c r="R1028" s="432"/>
      <c r="S1028" s="432"/>
      <c r="T1028" s="432"/>
      <c r="U1028" s="432"/>
      <c r="V1028" s="432"/>
      <c r="W1028" s="432"/>
      <c r="X1028" s="426">
        <v>860</v>
      </c>
      <c r="Y1028" s="427">
        <v>800</v>
      </c>
      <c r="Z1028" s="427">
        <v>950</v>
      </c>
      <c r="AA1028" s="479">
        <v>52</v>
      </c>
      <c r="AB1028" s="426">
        <v>0.34</v>
      </c>
      <c r="AC1028" s="426">
        <v>1200</v>
      </c>
      <c r="AD1028" s="427">
        <v>640</v>
      </c>
      <c r="AE1028" s="427">
        <v>550</v>
      </c>
      <c r="AF1028" s="427">
        <v>640</v>
      </c>
      <c r="AG1028" s="427">
        <v>640</v>
      </c>
      <c r="AH1028" s="479">
        <v>52</v>
      </c>
      <c r="AI1028" s="432"/>
      <c r="AJ1028" s="432"/>
      <c r="AK1028" s="432"/>
      <c r="AL1028" s="432"/>
      <c r="AM1028" s="432"/>
      <c r="AN1028" s="432"/>
      <c r="AO1028" s="432"/>
      <c r="AP1028" s="432"/>
    </row>
    <row r="1029" spans="1:42" ht="15.75">
      <c r="A1029" s="394" t="s">
        <v>821</v>
      </c>
      <c r="B1029" s="401">
        <v>114.3</v>
      </c>
      <c r="C1029" s="424">
        <v>6.88</v>
      </c>
      <c r="D1029" s="394" t="s">
        <v>822</v>
      </c>
      <c r="E1029" s="421">
        <v>43589</v>
      </c>
      <c r="F1029" s="395" t="s">
        <v>283</v>
      </c>
      <c r="G1029" s="396">
        <v>9030</v>
      </c>
      <c r="H1029" s="397">
        <v>54319</v>
      </c>
      <c r="I1029" s="397">
        <v>3502402</v>
      </c>
      <c r="J1029" s="397">
        <v>350</v>
      </c>
      <c r="K1029" s="397">
        <v>50</v>
      </c>
      <c r="L1029" s="396">
        <v>4.8099999999999996</v>
      </c>
      <c r="M1029" s="396">
        <v>1</v>
      </c>
      <c r="N1029" s="399">
        <v>96.7</v>
      </c>
      <c r="O1029" s="400">
        <v>113.5</v>
      </c>
      <c r="P1029" s="400"/>
      <c r="Q1029" s="400"/>
      <c r="R1029" s="400"/>
      <c r="S1029" s="400"/>
      <c r="T1029" s="400"/>
      <c r="U1029" s="400"/>
      <c r="V1029" s="400"/>
      <c r="W1029" s="400"/>
      <c r="X1029" s="426">
        <v>860</v>
      </c>
      <c r="Y1029" s="427">
        <v>800</v>
      </c>
      <c r="Z1029" s="427">
        <v>950</v>
      </c>
      <c r="AA1029" s="479">
        <v>52</v>
      </c>
      <c r="AB1029" s="426">
        <v>0.34</v>
      </c>
      <c r="AC1029" s="426">
        <v>1200</v>
      </c>
      <c r="AD1029" s="402">
        <v>640</v>
      </c>
      <c r="AE1029" s="402">
        <v>550</v>
      </c>
      <c r="AF1029" s="402">
        <v>640</v>
      </c>
      <c r="AG1029" s="402">
        <v>640</v>
      </c>
      <c r="AH1029" s="480">
        <v>52</v>
      </c>
      <c r="AI1029" s="400"/>
      <c r="AJ1029" s="400"/>
      <c r="AK1029" s="400"/>
      <c r="AL1029" s="400"/>
      <c r="AM1029" s="400"/>
      <c r="AN1029" s="400"/>
      <c r="AO1029" s="400"/>
      <c r="AP1029" s="400"/>
    </row>
    <row r="1030" spans="1:42" ht="15">
      <c r="A1030" s="394" t="s">
        <v>821</v>
      </c>
      <c r="B1030" s="401">
        <v>114.3</v>
      </c>
      <c r="C1030" s="424">
        <v>6.88</v>
      </c>
      <c r="D1030" s="394" t="s">
        <v>822</v>
      </c>
      <c r="E1030" s="421">
        <v>43589</v>
      </c>
      <c r="F1030" s="395" t="s">
        <v>283</v>
      </c>
      <c r="G1030" s="396">
        <v>9031</v>
      </c>
      <c r="H1030" s="397">
        <v>54319</v>
      </c>
      <c r="I1030" s="397">
        <v>3502402</v>
      </c>
      <c r="J1030" s="397">
        <v>350</v>
      </c>
      <c r="K1030" s="397">
        <v>50</v>
      </c>
      <c r="L1030" s="396">
        <v>4.8099999999999996</v>
      </c>
      <c r="M1030" s="396">
        <v>409</v>
      </c>
      <c r="N1030" s="399">
        <v>101</v>
      </c>
      <c r="O1030" s="400">
        <v>118.2</v>
      </c>
      <c r="P1030" s="400"/>
      <c r="Q1030" s="400"/>
      <c r="R1030" s="400"/>
      <c r="S1030" s="400"/>
      <c r="T1030" s="400"/>
      <c r="U1030" s="400"/>
      <c r="V1030" s="400"/>
      <c r="W1030" s="400"/>
      <c r="X1030" s="426">
        <v>860</v>
      </c>
      <c r="Y1030" s="427">
        <v>800</v>
      </c>
      <c r="Z1030" s="427">
        <v>950</v>
      </c>
      <c r="AA1030" s="426">
        <v>53</v>
      </c>
      <c r="AB1030" s="426">
        <v>0.34</v>
      </c>
      <c r="AC1030" s="426">
        <v>1200</v>
      </c>
      <c r="AD1030" s="402">
        <v>640</v>
      </c>
      <c r="AE1030" s="402">
        <v>550</v>
      </c>
      <c r="AF1030" s="402">
        <v>640</v>
      </c>
      <c r="AG1030" s="402">
        <v>640</v>
      </c>
      <c r="AH1030" s="401">
        <v>53</v>
      </c>
      <c r="AI1030" s="400"/>
      <c r="AJ1030" s="400"/>
      <c r="AK1030" s="400"/>
      <c r="AL1030" s="400"/>
      <c r="AM1030" s="400"/>
      <c r="AN1030" s="400"/>
      <c r="AO1030" s="400"/>
      <c r="AP1030" s="400"/>
    </row>
    <row r="1031" spans="1:42" ht="15">
      <c r="A1031" s="394" t="s">
        <v>821</v>
      </c>
      <c r="B1031" s="401">
        <v>114.3</v>
      </c>
      <c r="C1031" s="424">
        <v>6.88</v>
      </c>
      <c r="D1031" s="394" t="s">
        <v>822</v>
      </c>
      <c r="E1031" s="421">
        <v>43589</v>
      </c>
      <c r="F1031" s="395" t="s">
        <v>847</v>
      </c>
      <c r="G1031" s="396">
        <v>9032</v>
      </c>
      <c r="H1031" s="397">
        <v>13315</v>
      </c>
      <c r="I1031" s="397">
        <v>3565404</v>
      </c>
      <c r="J1031" s="397" t="s">
        <v>571</v>
      </c>
      <c r="K1031" s="397">
        <v>45</v>
      </c>
      <c r="L1031" s="398">
        <v>5</v>
      </c>
      <c r="M1031" s="396">
        <v>26</v>
      </c>
      <c r="N1031" s="399">
        <v>97.5</v>
      </c>
      <c r="O1031" s="400">
        <v>113.6</v>
      </c>
      <c r="P1031" s="400"/>
      <c r="Q1031" s="400"/>
      <c r="R1031" s="400"/>
      <c r="S1031" s="400"/>
      <c r="T1031" s="400"/>
      <c r="U1031" s="400"/>
      <c r="V1031" s="400"/>
      <c r="W1031" s="400"/>
      <c r="X1031" s="426">
        <v>850</v>
      </c>
      <c r="Y1031" s="427">
        <v>800</v>
      </c>
      <c r="Z1031" s="427">
        <v>950</v>
      </c>
      <c r="AA1031" s="426">
        <v>53</v>
      </c>
      <c r="AB1031" s="426">
        <v>0.32</v>
      </c>
      <c r="AC1031" s="426">
        <v>1200</v>
      </c>
      <c r="AD1031" s="401">
        <v>615</v>
      </c>
      <c r="AE1031" s="401">
        <v>550</v>
      </c>
      <c r="AF1031" s="401">
        <v>615</v>
      </c>
      <c r="AG1031" s="401">
        <v>615</v>
      </c>
      <c r="AH1031" s="401">
        <v>53</v>
      </c>
      <c r="AI1031" s="400"/>
      <c r="AJ1031" s="400"/>
      <c r="AK1031" s="400"/>
      <c r="AL1031" s="400"/>
      <c r="AM1031" s="400"/>
      <c r="AN1031" s="400"/>
      <c r="AO1031" s="400"/>
      <c r="AP1031" s="400"/>
    </row>
    <row r="1032" spans="1:42" ht="15">
      <c r="A1032" s="394" t="s">
        <v>821</v>
      </c>
      <c r="B1032" s="401">
        <v>114.3</v>
      </c>
      <c r="C1032" s="424">
        <v>6.88</v>
      </c>
      <c r="D1032" s="394" t="s">
        <v>822</v>
      </c>
      <c r="E1032" s="421">
        <v>43590</v>
      </c>
      <c r="F1032" s="395" t="s">
        <v>847</v>
      </c>
      <c r="G1032" s="396">
        <v>9033</v>
      </c>
      <c r="H1032" s="397">
        <v>13315</v>
      </c>
      <c r="I1032" s="397">
        <v>3565404</v>
      </c>
      <c r="J1032" s="397" t="s">
        <v>571</v>
      </c>
      <c r="K1032" s="397">
        <v>45</v>
      </c>
      <c r="L1032" s="398">
        <v>5</v>
      </c>
      <c r="M1032" s="396">
        <v>420</v>
      </c>
      <c r="N1032" s="399">
        <v>99.6</v>
      </c>
      <c r="O1032" s="400">
        <v>113.2</v>
      </c>
      <c r="P1032" s="400"/>
      <c r="Q1032" s="400"/>
      <c r="R1032" s="400"/>
      <c r="S1032" s="400"/>
      <c r="T1032" s="400"/>
      <c r="U1032" s="400"/>
      <c r="V1032" s="400"/>
      <c r="W1032" s="400"/>
      <c r="X1032" s="426">
        <v>850</v>
      </c>
      <c r="Y1032" s="427">
        <v>800</v>
      </c>
      <c r="Z1032" s="427">
        <v>950</v>
      </c>
      <c r="AA1032" s="426">
        <v>53</v>
      </c>
      <c r="AB1032" s="426">
        <v>0.32</v>
      </c>
      <c r="AC1032" s="426">
        <v>1200</v>
      </c>
      <c r="AD1032" s="401">
        <v>615</v>
      </c>
      <c r="AE1032" s="401">
        <v>550</v>
      </c>
      <c r="AF1032" s="401">
        <v>615</v>
      </c>
      <c r="AG1032" s="401">
        <v>615</v>
      </c>
      <c r="AH1032" s="401">
        <v>53</v>
      </c>
      <c r="AI1032" s="400"/>
      <c r="AJ1032" s="400"/>
      <c r="AK1032" s="400"/>
      <c r="AL1032" s="400"/>
      <c r="AM1032" s="400"/>
      <c r="AN1032" s="400"/>
      <c r="AO1032" s="400"/>
      <c r="AP1032" s="400"/>
    </row>
    <row r="1033" spans="1:42" ht="15">
      <c r="A1033" s="394" t="s">
        <v>821</v>
      </c>
      <c r="B1033" s="401">
        <v>114.3</v>
      </c>
      <c r="C1033" s="424">
        <v>6.88</v>
      </c>
      <c r="D1033" s="394" t="s">
        <v>822</v>
      </c>
      <c r="E1033" s="421">
        <v>43590</v>
      </c>
      <c r="F1033" s="395" t="s">
        <v>847</v>
      </c>
      <c r="G1033" s="396">
        <v>9034</v>
      </c>
      <c r="H1033" s="397">
        <v>13315</v>
      </c>
      <c r="I1033" s="397">
        <v>3565404</v>
      </c>
      <c r="J1033" s="397" t="s">
        <v>571</v>
      </c>
      <c r="K1033" s="397">
        <v>45</v>
      </c>
      <c r="L1033" s="398">
        <v>5</v>
      </c>
      <c r="M1033" s="396">
        <v>820</v>
      </c>
      <c r="N1033" s="399">
        <v>98.4</v>
      </c>
      <c r="O1033" s="400">
        <v>112.1</v>
      </c>
      <c r="P1033" s="400"/>
      <c r="Q1033" s="400"/>
      <c r="R1033" s="400"/>
      <c r="S1033" s="400"/>
      <c r="T1033" s="400"/>
      <c r="U1033" s="400"/>
      <c r="V1033" s="400"/>
      <c r="W1033" s="400"/>
      <c r="X1033" s="426">
        <v>850</v>
      </c>
      <c r="Y1033" s="427">
        <v>800</v>
      </c>
      <c r="Z1033" s="427">
        <v>950</v>
      </c>
      <c r="AA1033" s="426">
        <v>53</v>
      </c>
      <c r="AB1033" s="426">
        <v>0.32</v>
      </c>
      <c r="AC1033" s="426">
        <v>1200</v>
      </c>
      <c r="AD1033" s="401">
        <v>615</v>
      </c>
      <c r="AE1033" s="401">
        <v>550</v>
      </c>
      <c r="AF1033" s="401">
        <v>615</v>
      </c>
      <c r="AG1033" s="401">
        <v>615</v>
      </c>
      <c r="AH1033" s="401">
        <v>53</v>
      </c>
      <c r="AI1033" s="400"/>
      <c r="AJ1033" s="400"/>
      <c r="AK1033" s="400"/>
      <c r="AL1033" s="400"/>
      <c r="AM1033" s="400"/>
      <c r="AN1033" s="400"/>
      <c r="AO1033" s="400"/>
      <c r="AP1033" s="400"/>
    </row>
    <row r="1034" spans="1:42" ht="15">
      <c r="A1034" s="394" t="s">
        <v>821</v>
      </c>
      <c r="B1034" s="401">
        <v>114.3</v>
      </c>
      <c r="C1034" s="424">
        <v>6.88</v>
      </c>
      <c r="D1034" s="394" t="s">
        <v>822</v>
      </c>
      <c r="E1034" s="421">
        <v>43590</v>
      </c>
      <c r="F1034" s="395" t="s">
        <v>847</v>
      </c>
      <c r="G1034" s="396">
        <v>9035</v>
      </c>
      <c r="H1034" s="397">
        <v>13243</v>
      </c>
      <c r="I1034" s="397">
        <v>3565404</v>
      </c>
      <c r="J1034" s="397" t="s">
        <v>571</v>
      </c>
      <c r="K1034" s="397">
        <v>46</v>
      </c>
      <c r="L1034" s="396">
        <v>6.96</v>
      </c>
      <c r="M1034" s="396">
        <v>1</v>
      </c>
      <c r="N1034" s="399">
        <v>101.9</v>
      </c>
      <c r="O1034" s="400">
        <v>114</v>
      </c>
      <c r="P1034" s="400"/>
      <c r="Q1034" s="400"/>
      <c r="R1034" s="400"/>
      <c r="S1034" s="400"/>
      <c r="T1034" s="400"/>
      <c r="U1034" s="400"/>
      <c r="V1034" s="400"/>
      <c r="W1034" s="400"/>
      <c r="X1034" s="426">
        <v>850</v>
      </c>
      <c r="Y1034" s="427">
        <v>800</v>
      </c>
      <c r="Z1034" s="427">
        <v>950</v>
      </c>
      <c r="AA1034" s="426">
        <v>53</v>
      </c>
      <c r="AB1034" s="426">
        <v>0.32</v>
      </c>
      <c r="AC1034" s="426">
        <v>1200</v>
      </c>
      <c r="AD1034" s="401">
        <v>615</v>
      </c>
      <c r="AE1034" s="401">
        <v>550</v>
      </c>
      <c r="AF1034" s="401">
        <v>615</v>
      </c>
      <c r="AG1034" s="401">
        <v>615</v>
      </c>
      <c r="AH1034" s="401">
        <v>53</v>
      </c>
      <c r="AI1034" s="400"/>
      <c r="AJ1034" s="400"/>
      <c r="AK1034" s="400"/>
      <c r="AL1034" s="400"/>
      <c r="AM1034" s="400"/>
      <c r="AN1034" s="400"/>
      <c r="AO1034" s="400"/>
      <c r="AP1034" s="400"/>
    </row>
    <row r="1035" spans="1:42" ht="15">
      <c r="A1035" s="394" t="s">
        <v>821</v>
      </c>
      <c r="B1035" s="401">
        <v>114.3</v>
      </c>
      <c r="C1035" s="424">
        <v>6.88</v>
      </c>
      <c r="D1035" s="394" t="s">
        <v>822</v>
      </c>
      <c r="E1035" s="421">
        <v>43590</v>
      </c>
      <c r="F1035" s="395" t="s">
        <v>847</v>
      </c>
      <c r="G1035" s="396">
        <v>9036</v>
      </c>
      <c r="H1035" s="397">
        <v>13243</v>
      </c>
      <c r="I1035" s="397">
        <v>3565404</v>
      </c>
      <c r="J1035" s="397" t="s">
        <v>571</v>
      </c>
      <c r="K1035" s="397">
        <v>46</v>
      </c>
      <c r="L1035" s="396">
        <v>6.96</v>
      </c>
      <c r="M1035" s="396">
        <v>405</v>
      </c>
      <c r="N1035" s="399">
        <v>102</v>
      </c>
      <c r="O1035" s="400">
        <v>115.7</v>
      </c>
      <c r="P1035" s="400"/>
      <c r="Q1035" s="400"/>
      <c r="R1035" s="400"/>
      <c r="S1035" s="400"/>
      <c r="T1035" s="400"/>
      <c r="U1035" s="400"/>
      <c r="V1035" s="400"/>
      <c r="W1035" s="400"/>
      <c r="X1035" s="426">
        <v>850</v>
      </c>
      <c r="Y1035" s="427">
        <v>800</v>
      </c>
      <c r="Z1035" s="427">
        <v>950</v>
      </c>
      <c r="AA1035" s="426">
        <v>52</v>
      </c>
      <c r="AB1035" s="426">
        <v>0.32</v>
      </c>
      <c r="AC1035" s="426">
        <v>1200</v>
      </c>
      <c r="AD1035" s="401">
        <v>615</v>
      </c>
      <c r="AE1035" s="401">
        <v>550</v>
      </c>
      <c r="AF1035" s="401">
        <v>615</v>
      </c>
      <c r="AG1035" s="401">
        <v>615</v>
      </c>
      <c r="AH1035" s="401">
        <v>52</v>
      </c>
      <c r="AI1035" s="400"/>
      <c r="AJ1035" s="400"/>
      <c r="AK1035" s="400"/>
      <c r="AL1035" s="400"/>
      <c r="AM1035" s="400"/>
      <c r="AN1035" s="400"/>
      <c r="AO1035" s="400"/>
      <c r="AP1035" s="400"/>
    </row>
    <row r="1036" spans="1:42" ht="15">
      <c r="A1036" s="394" t="s">
        <v>821</v>
      </c>
      <c r="B1036" s="401">
        <v>114.3</v>
      </c>
      <c r="C1036" s="424">
        <v>6.88</v>
      </c>
      <c r="D1036" s="394" t="s">
        <v>822</v>
      </c>
      <c r="E1036" s="421">
        <v>43590</v>
      </c>
      <c r="F1036" s="395" t="s">
        <v>847</v>
      </c>
      <c r="G1036" s="396">
        <v>9037</v>
      </c>
      <c r="H1036" s="397">
        <v>13316</v>
      </c>
      <c r="I1036" s="397">
        <v>3565404</v>
      </c>
      <c r="J1036" s="397" t="s">
        <v>571</v>
      </c>
      <c r="K1036" s="397">
        <v>47</v>
      </c>
      <c r="L1036" s="396">
        <v>5.25</v>
      </c>
      <c r="M1036" s="396">
        <v>25</v>
      </c>
      <c r="N1036" s="399">
        <v>102.2</v>
      </c>
      <c r="O1036" s="400">
        <v>114.6</v>
      </c>
      <c r="P1036" s="400"/>
      <c r="Q1036" s="400"/>
      <c r="R1036" s="400"/>
      <c r="S1036" s="400"/>
      <c r="T1036" s="400"/>
      <c r="U1036" s="400"/>
      <c r="V1036" s="400"/>
      <c r="W1036" s="400"/>
      <c r="X1036" s="426">
        <v>850</v>
      </c>
      <c r="Y1036" s="427">
        <v>800</v>
      </c>
      <c r="Z1036" s="427">
        <v>950</v>
      </c>
      <c r="AA1036" s="426">
        <v>52</v>
      </c>
      <c r="AB1036" s="426">
        <v>0.32</v>
      </c>
      <c r="AC1036" s="426">
        <v>1200</v>
      </c>
      <c r="AD1036" s="401">
        <v>615</v>
      </c>
      <c r="AE1036" s="401">
        <v>550</v>
      </c>
      <c r="AF1036" s="401">
        <v>615</v>
      </c>
      <c r="AG1036" s="401">
        <v>615</v>
      </c>
      <c r="AH1036" s="401">
        <v>52</v>
      </c>
      <c r="AI1036" s="400"/>
      <c r="AJ1036" s="400"/>
      <c r="AK1036" s="400"/>
      <c r="AL1036" s="400"/>
      <c r="AM1036" s="400"/>
      <c r="AN1036" s="400"/>
      <c r="AO1036" s="400"/>
      <c r="AP1036" s="400"/>
    </row>
    <row r="1037" spans="1:42" ht="15">
      <c r="A1037" s="394" t="s">
        <v>821</v>
      </c>
      <c r="B1037" s="401">
        <v>114.3</v>
      </c>
      <c r="C1037" s="424">
        <v>6.88</v>
      </c>
      <c r="D1037" s="394" t="s">
        <v>822</v>
      </c>
      <c r="E1037" s="421">
        <v>43591</v>
      </c>
      <c r="F1037" s="395" t="s">
        <v>847</v>
      </c>
      <c r="G1037" s="396">
        <v>9038</v>
      </c>
      <c r="H1037" s="397">
        <v>13316</v>
      </c>
      <c r="I1037" s="397">
        <v>3565404</v>
      </c>
      <c r="J1037" s="397" t="s">
        <v>571</v>
      </c>
      <c r="K1037" s="397">
        <v>47</v>
      </c>
      <c r="L1037" s="396">
        <v>5.25</v>
      </c>
      <c r="M1037" s="396">
        <v>425</v>
      </c>
      <c r="N1037" s="399">
        <v>93.9</v>
      </c>
      <c r="O1037" s="400">
        <v>110.4</v>
      </c>
      <c r="P1037" s="400"/>
      <c r="Q1037" s="400"/>
      <c r="R1037" s="400"/>
      <c r="S1037" s="400"/>
      <c r="T1037" s="400"/>
      <c r="U1037" s="400"/>
      <c r="V1037" s="400"/>
      <c r="W1037" s="400"/>
      <c r="X1037" s="426">
        <v>850</v>
      </c>
      <c r="Y1037" s="427">
        <v>800</v>
      </c>
      <c r="Z1037" s="427">
        <v>950</v>
      </c>
      <c r="AA1037" s="426">
        <v>52</v>
      </c>
      <c r="AB1037" s="426">
        <v>0.32</v>
      </c>
      <c r="AC1037" s="426">
        <v>1200</v>
      </c>
      <c r="AD1037" s="401">
        <v>615</v>
      </c>
      <c r="AE1037" s="401">
        <v>550</v>
      </c>
      <c r="AF1037" s="401">
        <v>615</v>
      </c>
      <c r="AG1037" s="401">
        <v>615</v>
      </c>
      <c r="AH1037" s="401">
        <v>52</v>
      </c>
      <c r="AI1037" s="400"/>
      <c r="AJ1037" s="400"/>
      <c r="AK1037" s="400"/>
      <c r="AL1037" s="400"/>
      <c r="AM1037" s="400"/>
      <c r="AN1037" s="400"/>
      <c r="AO1037" s="400"/>
      <c r="AP1037" s="400"/>
    </row>
    <row r="1038" spans="1:42" ht="15">
      <c r="A1038" s="394" t="s">
        <v>821</v>
      </c>
      <c r="B1038" s="401">
        <v>114.3</v>
      </c>
      <c r="C1038" s="424">
        <v>6.88</v>
      </c>
      <c r="D1038" s="394" t="s">
        <v>822</v>
      </c>
      <c r="E1038" s="421">
        <v>43591</v>
      </c>
      <c r="F1038" s="395" t="s">
        <v>847</v>
      </c>
      <c r="G1038" s="396">
        <v>9039</v>
      </c>
      <c r="H1038" s="397">
        <v>13277</v>
      </c>
      <c r="I1038" s="397">
        <v>3565404</v>
      </c>
      <c r="J1038" s="397" t="s">
        <v>571</v>
      </c>
      <c r="K1038" s="397">
        <v>46</v>
      </c>
      <c r="L1038" s="396">
        <v>3.03</v>
      </c>
      <c r="M1038" s="396">
        <v>1</v>
      </c>
      <c r="N1038" s="399">
        <v>95.2</v>
      </c>
      <c r="O1038" s="400">
        <v>108.8</v>
      </c>
      <c r="P1038" s="400"/>
      <c r="Q1038" s="400"/>
      <c r="R1038" s="400"/>
      <c r="S1038" s="400"/>
      <c r="T1038" s="400"/>
      <c r="U1038" s="400"/>
      <c r="V1038" s="400"/>
      <c r="W1038" s="400"/>
      <c r="X1038" s="426">
        <v>850</v>
      </c>
      <c r="Y1038" s="427">
        <v>800</v>
      </c>
      <c r="Z1038" s="427">
        <v>950</v>
      </c>
      <c r="AA1038" s="426">
        <v>52</v>
      </c>
      <c r="AB1038" s="426">
        <v>0.32</v>
      </c>
      <c r="AC1038" s="426">
        <v>1200</v>
      </c>
      <c r="AD1038" s="401">
        <v>610</v>
      </c>
      <c r="AE1038" s="401">
        <v>550</v>
      </c>
      <c r="AF1038" s="401">
        <v>610</v>
      </c>
      <c r="AG1038" s="401">
        <v>610</v>
      </c>
      <c r="AH1038" s="401">
        <v>52</v>
      </c>
      <c r="AI1038" s="400"/>
      <c r="AJ1038" s="400"/>
      <c r="AK1038" s="400"/>
      <c r="AL1038" s="400"/>
      <c r="AM1038" s="400"/>
      <c r="AN1038" s="400"/>
      <c r="AO1038" s="400"/>
      <c r="AP1038" s="400"/>
    </row>
    <row r="1039" spans="1:42" ht="15">
      <c r="A1039" s="394" t="s">
        <v>821</v>
      </c>
      <c r="B1039" s="401">
        <v>114.3</v>
      </c>
      <c r="C1039" s="424">
        <v>6.88</v>
      </c>
      <c r="D1039" s="394" t="s">
        <v>822</v>
      </c>
      <c r="E1039" s="421">
        <v>43591</v>
      </c>
      <c r="F1039" s="395" t="s">
        <v>847</v>
      </c>
      <c r="G1039" s="396">
        <v>9040</v>
      </c>
      <c r="H1039" s="397">
        <v>13277</v>
      </c>
      <c r="I1039" s="397">
        <v>3565404</v>
      </c>
      <c r="J1039" s="397" t="s">
        <v>571</v>
      </c>
      <c r="K1039" s="397">
        <v>46</v>
      </c>
      <c r="L1039" s="396">
        <v>3.03</v>
      </c>
      <c r="M1039" s="396">
        <v>401</v>
      </c>
      <c r="N1039" s="399">
        <v>97</v>
      </c>
      <c r="O1039" s="400">
        <v>109.9</v>
      </c>
      <c r="P1039" s="400"/>
      <c r="Q1039" s="400"/>
      <c r="R1039" s="400"/>
      <c r="S1039" s="400"/>
      <c r="T1039" s="400"/>
      <c r="U1039" s="400"/>
      <c r="V1039" s="400"/>
      <c r="W1039" s="400"/>
      <c r="X1039" s="426">
        <v>850</v>
      </c>
      <c r="Y1039" s="427">
        <v>800</v>
      </c>
      <c r="Z1039" s="427">
        <v>950</v>
      </c>
      <c r="AA1039" s="426">
        <v>52</v>
      </c>
      <c r="AB1039" s="426">
        <v>0.32</v>
      </c>
      <c r="AC1039" s="426">
        <v>1200</v>
      </c>
      <c r="AD1039" s="401">
        <v>610</v>
      </c>
      <c r="AE1039" s="401">
        <v>550</v>
      </c>
      <c r="AF1039" s="401">
        <v>610</v>
      </c>
      <c r="AG1039" s="401">
        <v>610</v>
      </c>
      <c r="AH1039" s="401">
        <v>52</v>
      </c>
      <c r="AI1039" s="400"/>
      <c r="AJ1039" s="400"/>
      <c r="AK1039" s="400"/>
      <c r="AL1039" s="400"/>
      <c r="AM1039" s="400"/>
      <c r="AN1039" s="400"/>
      <c r="AO1039" s="400"/>
      <c r="AP1039" s="400"/>
    </row>
    <row r="1040" spans="1:42" ht="15">
      <c r="A1040" s="394" t="s">
        <v>821</v>
      </c>
      <c r="B1040" s="401">
        <v>114.3</v>
      </c>
      <c r="C1040" s="424">
        <v>6.88</v>
      </c>
      <c r="D1040" s="394" t="s">
        <v>822</v>
      </c>
      <c r="E1040" s="421">
        <v>43591</v>
      </c>
      <c r="F1040" s="395" t="s">
        <v>847</v>
      </c>
      <c r="G1040" s="396">
        <v>9041</v>
      </c>
      <c r="H1040" s="397">
        <v>13242</v>
      </c>
      <c r="I1040" s="397">
        <v>3565404</v>
      </c>
      <c r="J1040" s="397" t="s">
        <v>571</v>
      </c>
      <c r="K1040" s="397">
        <v>46</v>
      </c>
      <c r="L1040" s="396">
        <v>6.55</v>
      </c>
      <c r="M1040" s="396">
        <v>26</v>
      </c>
      <c r="N1040" s="399">
        <v>102.2</v>
      </c>
      <c r="O1040" s="400">
        <v>114.6</v>
      </c>
      <c r="P1040" s="400"/>
      <c r="Q1040" s="400"/>
      <c r="R1040" s="400"/>
      <c r="S1040" s="400"/>
      <c r="T1040" s="400"/>
      <c r="U1040" s="400"/>
      <c r="V1040" s="400"/>
      <c r="W1040" s="400"/>
      <c r="X1040" s="426">
        <v>850</v>
      </c>
      <c r="Y1040" s="427">
        <v>800</v>
      </c>
      <c r="Z1040" s="427">
        <v>950</v>
      </c>
      <c r="AA1040" s="426">
        <v>52</v>
      </c>
      <c r="AB1040" s="426">
        <v>0.32</v>
      </c>
      <c r="AC1040" s="426">
        <v>1200</v>
      </c>
      <c r="AD1040" s="401">
        <v>615</v>
      </c>
      <c r="AE1040" s="401">
        <v>550</v>
      </c>
      <c r="AF1040" s="401">
        <v>615</v>
      </c>
      <c r="AG1040" s="401">
        <v>615</v>
      </c>
      <c r="AH1040" s="401">
        <v>52</v>
      </c>
      <c r="AI1040" s="400"/>
      <c r="AJ1040" s="400"/>
      <c r="AK1040" s="400"/>
      <c r="AL1040" s="400"/>
      <c r="AM1040" s="400"/>
      <c r="AN1040" s="400"/>
      <c r="AO1040" s="400"/>
      <c r="AP1040" s="400"/>
    </row>
    <row r="1041" spans="1:42" ht="15">
      <c r="A1041" s="394" t="s">
        <v>821</v>
      </c>
      <c r="B1041" s="401">
        <v>114.3</v>
      </c>
      <c r="C1041" s="424">
        <v>6.88</v>
      </c>
      <c r="D1041" s="394" t="s">
        <v>822</v>
      </c>
      <c r="E1041" s="421">
        <v>43591</v>
      </c>
      <c r="F1041" s="395" t="s">
        <v>847</v>
      </c>
      <c r="G1041" s="396">
        <v>9042</v>
      </c>
      <c r="H1041" s="397">
        <v>13242</v>
      </c>
      <c r="I1041" s="397">
        <v>3565404</v>
      </c>
      <c r="J1041" s="397" t="s">
        <v>571</v>
      </c>
      <c r="K1041" s="397">
        <v>46</v>
      </c>
      <c r="L1041" s="396">
        <v>6.55</v>
      </c>
      <c r="M1041" s="396">
        <v>426</v>
      </c>
      <c r="N1041" s="399">
        <v>102.2</v>
      </c>
      <c r="O1041" s="400">
        <v>115</v>
      </c>
      <c r="P1041" s="400"/>
      <c r="Q1041" s="400"/>
      <c r="R1041" s="400"/>
      <c r="S1041" s="400"/>
      <c r="T1041" s="400"/>
      <c r="U1041" s="400"/>
      <c r="V1041" s="400"/>
      <c r="W1041" s="400"/>
      <c r="X1041" s="426">
        <v>850</v>
      </c>
      <c r="Y1041" s="427">
        <v>800</v>
      </c>
      <c r="Z1041" s="427">
        <v>950</v>
      </c>
      <c r="AA1041" s="426">
        <v>52</v>
      </c>
      <c r="AB1041" s="426">
        <v>0.32</v>
      </c>
      <c r="AC1041" s="426">
        <v>1200</v>
      </c>
      <c r="AD1041" s="401">
        <v>615</v>
      </c>
      <c r="AE1041" s="401">
        <v>550</v>
      </c>
      <c r="AF1041" s="401">
        <v>615</v>
      </c>
      <c r="AG1041" s="401">
        <v>615</v>
      </c>
      <c r="AH1041" s="401">
        <v>52</v>
      </c>
      <c r="AI1041" s="400"/>
      <c r="AJ1041" s="400"/>
      <c r="AK1041" s="400"/>
      <c r="AL1041" s="400"/>
      <c r="AM1041" s="400"/>
      <c r="AN1041" s="400"/>
      <c r="AO1041" s="400"/>
      <c r="AP1041" s="400"/>
    </row>
    <row r="1042" spans="1:42" ht="15">
      <c r="A1042" s="394" t="s">
        <v>821</v>
      </c>
      <c r="B1042" s="401">
        <v>114.3</v>
      </c>
      <c r="C1042" s="424">
        <v>6.88</v>
      </c>
      <c r="D1042" s="394" t="s">
        <v>822</v>
      </c>
      <c r="E1042" s="421">
        <v>43592</v>
      </c>
      <c r="F1042" s="395" t="s">
        <v>847</v>
      </c>
      <c r="G1042" s="396">
        <v>9043</v>
      </c>
      <c r="H1042" s="397">
        <v>13245</v>
      </c>
      <c r="I1042" s="397">
        <v>3565404</v>
      </c>
      <c r="J1042" s="397" t="s">
        <v>571</v>
      </c>
      <c r="K1042" s="397">
        <v>46</v>
      </c>
      <c r="L1042" s="398">
        <v>8.4</v>
      </c>
      <c r="M1042" s="396">
        <v>10</v>
      </c>
      <c r="N1042" s="399">
        <v>98.8</v>
      </c>
      <c r="O1042" s="400">
        <v>112.7</v>
      </c>
      <c r="P1042" s="400"/>
      <c r="Q1042" s="400"/>
      <c r="R1042" s="400"/>
      <c r="S1042" s="400"/>
      <c r="T1042" s="400"/>
      <c r="U1042" s="400"/>
      <c r="V1042" s="400"/>
      <c r="W1042" s="400"/>
      <c r="X1042" s="426">
        <v>850</v>
      </c>
      <c r="Y1042" s="427">
        <v>800</v>
      </c>
      <c r="Z1042" s="427">
        <v>950</v>
      </c>
      <c r="AA1042" s="426">
        <v>52</v>
      </c>
      <c r="AB1042" s="426">
        <v>0.32</v>
      </c>
      <c r="AC1042" s="426">
        <v>1200</v>
      </c>
      <c r="AD1042" s="401">
        <v>625</v>
      </c>
      <c r="AE1042" s="401">
        <v>550</v>
      </c>
      <c r="AF1042" s="401">
        <v>625</v>
      </c>
      <c r="AG1042" s="401">
        <v>625</v>
      </c>
      <c r="AH1042" s="401">
        <v>52</v>
      </c>
      <c r="AI1042" s="400"/>
      <c r="AJ1042" s="400"/>
      <c r="AK1042" s="400"/>
      <c r="AL1042" s="400"/>
      <c r="AM1042" s="400"/>
      <c r="AN1042" s="400"/>
      <c r="AO1042" s="400"/>
      <c r="AP1042" s="400"/>
    </row>
    <row r="1043" spans="1:42" ht="15.75">
      <c r="A1043" s="394" t="s">
        <v>821</v>
      </c>
      <c r="B1043" s="401">
        <v>114.3</v>
      </c>
      <c r="C1043" s="424">
        <v>6.88</v>
      </c>
      <c r="D1043" s="394" t="s">
        <v>822</v>
      </c>
      <c r="E1043" s="421">
        <v>43592</v>
      </c>
      <c r="F1043" s="395" t="s">
        <v>847</v>
      </c>
      <c r="G1043" s="396">
        <v>9044</v>
      </c>
      <c r="H1043" s="397">
        <v>13245</v>
      </c>
      <c r="I1043" s="397">
        <v>3565404</v>
      </c>
      <c r="J1043" s="397" t="s">
        <v>571</v>
      </c>
      <c r="K1043" s="397">
        <v>46</v>
      </c>
      <c r="L1043" s="398">
        <v>8.4</v>
      </c>
      <c r="M1043" s="396">
        <v>410</v>
      </c>
      <c r="N1043" s="399">
        <v>101.7</v>
      </c>
      <c r="O1043" s="400">
        <v>113.1</v>
      </c>
      <c r="P1043" s="400"/>
      <c r="Q1043" s="400"/>
      <c r="R1043" s="400"/>
      <c r="S1043" s="400"/>
      <c r="T1043" s="400"/>
      <c r="U1043" s="400"/>
      <c r="V1043" s="400"/>
      <c r="W1043" s="400"/>
      <c r="X1043" s="426">
        <v>850</v>
      </c>
      <c r="Y1043" s="427">
        <v>800</v>
      </c>
      <c r="Z1043" s="427">
        <v>950</v>
      </c>
      <c r="AA1043" s="479">
        <v>51</v>
      </c>
      <c r="AB1043" s="426">
        <v>0.32</v>
      </c>
      <c r="AC1043" s="426">
        <v>1200</v>
      </c>
      <c r="AD1043" s="401">
        <v>625</v>
      </c>
      <c r="AE1043" s="401">
        <v>550</v>
      </c>
      <c r="AF1043" s="401">
        <v>625</v>
      </c>
      <c r="AG1043" s="401">
        <v>625</v>
      </c>
      <c r="AH1043" s="480">
        <v>51</v>
      </c>
      <c r="AI1043" s="400"/>
      <c r="AJ1043" s="400"/>
      <c r="AK1043" s="400"/>
      <c r="AL1043" s="400"/>
      <c r="AM1043" s="400"/>
      <c r="AN1043" s="400"/>
      <c r="AO1043" s="400"/>
      <c r="AP1043" s="400"/>
    </row>
    <row r="1044" spans="1:42" ht="15.75">
      <c r="A1044" s="394" t="s">
        <v>821</v>
      </c>
      <c r="B1044" s="401">
        <v>114.3</v>
      </c>
      <c r="C1044" s="424">
        <v>6.88</v>
      </c>
      <c r="D1044" s="394" t="s">
        <v>822</v>
      </c>
      <c r="E1044" s="421">
        <v>43592</v>
      </c>
      <c r="F1044" s="395" t="s">
        <v>847</v>
      </c>
      <c r="G1044" s="396">
        <v>9045</v>
      </c>
      <c r="H1044" s="397">
        <v>13245</v>
      </c>
      <c r="I1044" s="397">
        <v>3565404</v>
      </c>
      <c r="J1044" s="397" t="s">
        <v>571</v>
      </c>
      <c r="K1044" s="397">
        <v>46</v>
      </c>
      <c r="L1044" s="398">
        <v>8.4</v>
      </c>
      <c r="M1044" s="396">
        <v>810</v>
      </c>
      <c r="N1044" s="399">
        <v>99.9</v>
      </c>
      <c r="O1044" s="400">
        <v>114.1</v>
      </c>
      <c r="P1044" s="400"/>
      <c r="Q1044" s="400"/>
      <c r="R1044" s="400"/>
      <c r="S1044" s="400"/>
      <c r="T1044" s="400"/>
      <c r="U1044" s="400"/>
      <c r="V1044" s="400"/>
      <c r="W1044" s="400"/>
      <c r="X1044" s="426">
        <v>850</v>
      </c>
      <c r="Y1044" s="427">
        <v>800</v>
      </c>
      <c r="Z1044" s="427">
        <v>950</v>
      </c>
      <c r="AA1044" s="479">
        <v>50</v>
      </c>
      <c r="AB1044" s="426">
        <v>0.32</v>
      </c>
      <c r="AC1044" s="426">
        <v>1200</v>
      </c>
      <c r="AD1044" s="401">
        <v>625</v>
      </c>
      <c r="AE1044" s="401">
        <v>550</v>
      </c>
      <c r="AF1044" s="401">
        <v>625</v>
      </c>
      <c r="AG1044" s="401">
        <v>625</v>
      </c>
      <c r="AH1044" s="480">
        <v>50</v>
      </c>
      <c r="AI1044" s="400"/>
      <c r="AJ1044" s="400"/>
      <c r="AK1044" s="400"/>
      <c r="AL1044" s="400"/>
      <c r="AM1044" s="400"/>
      <c r="AN1044" s="400"/>
      <c r="AO1044" s="400"/>
      <c r="AP1044" s="400"/>
    </row>
    <row r="1045" spans="1:42" ht="15.75">
      <c r="A1045" s="394" t="s">
        <v>821</v>
      </c>
      <c r="B1045" s="401">
        <v>114.3</v>
      </c>
      <c r="C1045" s="424">
        <v>6.88</v>
      </c>
      <c r="D1045" s="394" t="s">
        <v>822</v>
      </c>
      <c r="E1045" s="421">
        <v>43592</v>
      </c>
      <c r="F1045" s="395" t="s">
        <v>847</v>
      </c>
      <c r="G1045" s="396">
        <v>9046</v>
      </c>
      <c r="H1045" s="397">
        <v>13245</v>
      </c>
      <c r="I1045" s="397">
        <v>3565404</v>
      </c>
      <c r="J1045" s="397" t="s">
        <v>571</v>
      </c>
      <c r="K1045" s="397">
        <v>46</v>
      </c>
      <c r="L1045" s="398">
        <v>8.4</v>
      </c>
      <c r="M1045" s="396">
        <v>1210</v>
      </c>
      <c r="N1045" s="399">
        <v>99.7</v>
      </c>
      <c r="O1045" s="400">
        <v>117.3</v>
      </c>
      <c r="P1045" s="400"/>
      <c r="Q1045" s="400"/>
      <c r="R1045" s="400"/>
      <c r="S1045" s="400"/>
      <c r="T1045" s="400"/>
      <c r="U1045" s="400"/>
      <c r="V1045" s="400"/>
      <c r="W1045" s="400"/>
      <c r="X1045" s="426">
        <v>850</v>
      </c>
      <c r="Y1045" s="427">
        <v>800</v>
      </c>
      <c r="Z1045" s="427">
        <v>950</v>
      </c>
      <c r="AA1045" s="479">
        <v>50</v>
      </c>
      <c r="AB1045" s="426">
        <v>0.32</v>
      </c>
      <c r="AC1045" s="426">
        <v>1200</v>
      </c>
      <c r="AD1045" s="401">
        <v>625</v>
      </c>
      <c r="AE1045" s="401">
        <v>550</v>
      </c>
      <c r="AF1045" s="401">
        <v>625</v>
      </c>
      <c r="AG1045" s="401">
        <v>625</v>
      </c>
      <c r="AH1045" s="480">
        <v>50</v>
      </c>
      <c r="AI1045" s="400"/>
      <c r="AJ1045" s="400"/>
      <c r="AK1045" s="400"/>
      <c r="AL1045" s="400"/>
      <c r="AM1045" s="400"/>
      <c r="AN1045" s="400"/>
      <c r="AO1045" s="400"/>
      <c r="AP1045" s="400"/>
    </row>
    <row r="1046" spans="1:42" ht="15.75">
      <c r="A1046" s="394" t="s">
        <v>821</v>
      </c>
      <c r="B1046" s="401">
        <v>114.3</v>
      </c>
      <c r="C1046" s="424">
        <v>6.88</v>
      </c>
      <c r="D1046" s="394" t="s">
        <v>822</v>
      </c>
      <c r="E1046" s="421">
        <v>43593</v>
      </c>
      <c r="F1046" s="395" t="s">
        <v>847</v>
      </c>
      <c r="G1046" s="396">
        <v>9047</v>
      </c>
      <c r="H1046" s="397">
        <v>13317</v>
      </c>
      <c r="I1046" s="397">
        <v>3565404</v>
      </c>
      <c r="J1046" s="397" t="s">
        <v>571</v>
      </c>
      <c r="K1046" s="397">
        <v>46</v>
      </c>
      <c r="L1046" s="398">
        <v>5.71</v>
      </c>
      <c r="M1046" s="396">
        <v>20</v>
      </c>
      <c r="N1046" s="399">
        <v>98.5</v>
      </c>
      <c r="O1046" s="400">
        <v>114.7</v>
      </c>
      <c r="P1046" s="400"/>
      <c r="Q1046" s="400"/>
      <c r="R1046" s="400"/>
      <c r="S1046" s="400"/>
      <c r="T1046" s="400"/>
      <c r="U1046" s="400"/>
      <c r="V1046" s="400"/>
      <c r="W1046" s="400"/>
      <c r="X1046" s="426">
        <v>850</v>
      </c>
      <c r="Y1046" s="427">
        <v>800</v>
      </c>
      <c r="Z1046" s="427">
        <v>950</v>
      </c>
      <c r="AA1046" s="479">
        <v>50</v>
      </c>
      <c r="AB1046" s="426">
        <v>0.32</v>
      </c>
      <c r="AC1046" s="426">
        <v>1200</v>
      </c>
      <c r="AD1046" s="401">
        <v>615</v>
      </c>
      <c r="AE1046" s="401">
        <v>550</v>
      </c>
      <c r="AF1046" s="401">
        <v>615</v>
      </c>
      <c r="AG1046" s="401">
        <v>615</v>
      </c>
      <c r="AH1046" s="480">
        <v>50</v>
      </c>
      <c r="AI1046" s="400"/>
      <c r="AJ1046" s="400"/>
      <c r="AK1046" s="400"/>
      <c r="AL1046" s="400"/>
      <c r="AM1046" s="400"/>
      <c r="AN1046" s="400"/>
      <c r="AO1046" s="400"/>
      <c r="AP1046" s="400"/>
    </row>
    <row r="1047" spans="1:42" ht="15.75">
      <c r="A1047" s="394" t="s">
        <v>821</v>
      </c>
      <c r="B1047" s="401">
        <v>114.3</v>
      </c>
      <c r="C1047" s="424">
        <v>6.88</v>
      </c>
      <c r="D1047" s="394" t="s">
        <v>822</v>
      </c>
      <c r="E1047" s="421">
        <v>43593</v>
      </c>
      <c r="F1047" s="395" t="s">
        <v>847</v>
      </c>
      <c r="G1047" s="396">
        <v>9048</v>
      </c>
      <c r="H1047" s="397">
        <v>13317</v>
      </c>
      <c r="I1047" s="397">
        <v>3565404</v>
      </c>
      <c r="J1047" s="397" t="s">
        <v>571</v>
      </c>
      <c r="K1047" s="397">
        <v>46</v>
      </c>
      <c r="L1047" s="398">
        <v>5.71</v>
      </c>
      <c r="M1047" s="396">
        <v>420</v>
      </c>
      <c r="N1047" s="399">
        <v>101</v>
      </c>
      <c r="O1047" s="400">
        <v>114.8</v>
      </c>
      <c r="P1047" s="400"/>
      <c r="Q1047" s="400"/>
      <c r="R1047" s="400"/>
      <c r="S1047" s="400"/>
      <c r="T1047" s="400"/>
      <c r="U1047" s="400"/>
      <c r="V1047" s="400"/>
      <c r="W1047" s="400"/>
      <c r="X1047" s="426">
        <v>850</v>
      </c>
      <c r="Y1047" s="427">
        <v>800</v>
      </c>
      <c r="Z1047" s="427">
        <v>950</v>
      </c>
      <c r="AA1047" s="479">
        <v>50</v>
      </c>
      <c r="AB1047" s="426">
        <v>0.32</v>
      </c>
      <c r="AC1047" s="426">
        <v>1200</v>
      </c>
      <c r="AD1047" s="401">
        <v>615</v>
      </c>
      <c r="AE1047" s="401">
        <v>550</v>
      </c>
      <c r="AF1047" s="401">
        <v>615</v>
      </c>
      <c r="AG1047" s="401">
        <v>615</v>
      </c>
      <c r="AH1047" s="480">
        <v>50</v>
      </c>
      <c r="AI1047" s="400"/>
      <c r="AJ1047" s="400"/>
      <c r="AK1047" s="400"/>
      <c r="AL1047" s="400"/>
      <c r="AM1047" s="400"/>
      <c r="AN1047" s="400"/>
      <c r="AO1047" s="400"/>
      <c r="AP1047" s="400"/>
    </row>
    <row r="1048" spans="1:42" ht="15.75">
      <c r="A1048" s="394" t="s">
        <v>821</v>
      </c>
      <c r="B1048" s="401">
        <v>114.3</v>
      </c>
      <c r="C1048" s="424">
        <v>6.88</v>
      </c>
      <c r="D1048" s="394" t="s">
        <v>822</v>
      </c>
      <c r="E1048" s="421">
        <v>43593</v>
      </c>
      <c r="F1048" s="395" t="s">
        <v>847</v>
      </c>
      <c r="G1048" s="396">
        <v>9049</v>
      </c>
      <c r="H1048" s="397">
        <v>13317</v>
      </c>
      <c r="I1048" s="397">
        <v>3565404</v>
      </c>
      <c r="J1048" s="397" t="s">
        <v>571</v>
      </c>
      <c r="K1048" s="397">
        <v>46</v>
      </c>
      <c r="L1048" s="398">
        <v>5.71</v>
      </c>
      <c r="M1048" s="396">
        <v>810</v>
      </c>
      <c r="N1048" s="399">
        <v>102.3</v>
      </c>
      <c r="O1048" s="400">
        <v>114.7</v>
      </c>
      <c r="P1048" s="400"/>
      <c r="Q1048" s="400"/>
      <c r="R1048" s="400"/>
      <c r="S1048" s="400"/>
      <c r="T1048" s="400"/>
      <c r="U1048" s="400"/>
      <c r="V1048" s="400"/>
      <c r="W1048" s="400"/>
      <c r="X1048" s="426">
        <v>850</v>
      </c>
      <c r="Y1048" s="427">
        <v>800</v>
      </c>
      <c r="Z1048" s="427">
        <v>950</v>
      </c>
      <c r="AA1048" s="479">
        <v>50</v>
      </c>
      <c r="AB1048" s="426">
        <v>0.32</v>
      </c>
      <c r="AC1048" s="426">
        <v>1200</v>
      </c>
      <c r="AD1048" s="401">
        <v>615</v>
      </c>
      <c r="AE1048" s="401">
        <v>550</v>
      </c>
      <c r="AF1048" s="401">
        <v>615</v>
      </c>
      <c r="AG1048" s="401">
        <v>615</v>
      </c>
      <c r="AH1048" s="480">
        <v>50</v>
      </c>
      <c r="AI1048" s="400"/>
      <c r="AJ1048" s="400"/>
      <c r="AK1048" s="400"/>
      <c r="AL1048" s="400"/>
      <c r="AM1048" s="400"/>
      <c r="AN1048" s="400"/>
      <c r="AO1048" s="400"/>
      <c r="AP1048" s="400"/>
    </row>
    <row r="1049" spans="1:42" ht="15.75">
      <c r="A1049" s="394" t="s">
        <v>821</v>
      </c>
      <c r="B1049" s="401">
        <v>114.3</v>
      </c>
      <c r="C1049" s="424">
        <v>6.88</v>
      </c>
      <c r="D1049" s="394" t="s">
        <v>822</v>
      </c>
      <c r="E1049" s="421">
        <v>43593</v>
      </c>
      <c r="F1049" s="395" t="s">
        <v>847</v>
      </c>
      <c r="G1049" s="396">
        <v>9050</v>
      </c>
      <c r="H1049" s="397">
        <v>13317</v>
      </c>
      <c r="I1049" s="397">
        <v>3565404</v>
      </c>
      <c r="J1049" s="397" t="s">
        <v>571</v>
      </c>
      <c r="K1049" s="397">
        <v>46</v>
      </c>
      <c r="L1049" s="398">
        <v>5.71</v>
      </c>
      <c r="M1049" s="396">
        <v>1210</v>
      </c>
      <c r="N1049" s="399">
        <v>101</v>
      </c>
      <c r="O1049" s="400">
        <v>114.6</v>
      </c>
      <c r="P1049" s="400"/>
      <c r="Q1049" s="400"/>
      <c r="R1049" s="400"/>
      <c r="S1049" s="400"/>
      <c r="T1049" s="400"/>
      <c r="U1049" s="400"/>
      <c r="V1049" s="400"/>
      <c r="W1049" s="400"/>
      <c r="X1049" s="426">
        <v>850</v>
      </c>
      <c r="Y1049" s="427">
        <v>800</v>
      </c>
      <c r="Z1049" s="427">
        <v>950</v>
      </c>
      <c r="AA1049" s="479">
        <v>50</v>
      </c>
      <c r="AB1049" s="426">
        <v>0.32</v>
      </c>
      <c r="AC1049" s="426">
        <v>1200</v>
      </c>
      <c r="AD1049" s="401">
        <v>615</v>
      </c>
      <c r="AE1049" s="401">
        <v>550</v>
      </c>
      <c r="AF1049" s="401">
        <v>615</v>
      </c>
      <c r="AG1049" s="401">
        <v>615</v>
      </c>
      <c r="AH1049" s="480">
        <v>50</v>
      </c>
      <c r="AI1049" s="400"/>
      <c r="AJ1049" s="400"/>
      <c r="AK1049" s="400"/>
      <c r="AL1049" s="400"/>
      <c r="AM1049" s="400"/>
      <c r="AN1049" s="400"/>
      <c r="AO1049" s="400"/>
      <c r="AP1049" s="400"/>
    </row>
    <row r="1050" spans="1:42" ht="15.75">
      <c r="A1050" s="394" t="s">
        <v>821</v>
      </c>
      <c r="B1050" s="401">
        <v>114.3</v>
      </c>
      <c r="C1050" s="424">
        <v>6.88</v>
      </c>
      <c r="D1050" s="394" t="s">
        <v>822</v>
      </c>
      <c r="E1050" s="421">
        <v>43593</v>
      </c>
      <c r="F1050" s="395" t="s">
        <v>847</v>
      </c>
      <c r="G1050" s="396">
        <v>9051</v>
      </c>
      <c r="H1050" s="397">
        <v>13317</v>
      </c>
      <c r="I1050" s="397">
        <v>3565404</v>
      </c>
      <c r="J1050" s="397" t="s">
        <v>571</v>
      </c>
      <c r="K1050" s="397">
        <v>46</v>
      </c>
      <c r="L1050" s="398">
        <v>5.25</v>
      </c>
      <c r="M1050" s="396">
        <v>726</v>
      </c>
      <c r="N1050" s="399">
        <v>99.1</v>
      </c>
      <c r="O1050" s="400">
        <v>113</v>
      </c>
      <c r="P1050" s="400"/>
      <c r="Q1050" s="400"/>
      <c r="R1050" s="400"/>
      <c r="S1050" s="400"/>
      <c r="T1050" s="400"/>
      <c r="U1050" s="400"/>
      <c r="V1050" s="400"/>
      <c r="W1050" s="400"/>
      <c r="X1050" s="426">
        <v>850</v>
      </c>
      <c r="Y1050" s="427">
        <v>800</v>
      </c>
      <c r="Z1050" s="427">
        <v>950</v>
      </c>
      <c r="AA1050" s="479">
        <v>50</v>
      </c>
      <c r="AB1050" s="426">
        <v>0.32</v>
      </c>
      <c r="AC1050" s="426">
        <v>1200</v>
      </c>
      <c r="AD1050" s="401">
        <v>615</v>
      </c>
      <c r="AE1050" s="401">
        <v>550</v>
      </c>
      <c r="AF1050" s="401">
        <v>615</v>
      </c>
      <c r="AG1050" s="401">
        <v>615</v>
      </c>
      <c r="AH1050" s="480">
        <v>50</v>
      </c>
      <c r="AI1050" s="400"/>
      <c r="AJ1050" s="400"/>
      <c r="AK1050" s="400"/>
      <c r="AL1050" s="400"/>
      <c r="AM1050" s="400"/>
      <c r="AN1050" s="400"/>
      <c r="AO1050" s="400"/>
      <c r="AP1050" s="400"/>
    </row>
    <row r="1051" spans="1:42" ht="15.75">
      <c r="A1051" s="394" t="s">
        <v>821</v>
      </c>
      <c r="B1051" s="401">
        <v>114.3</v>
      </c>
      <c r="C1051" s="424">
        <v>6.88</v>
      </c>
      <c r="D1051" s="394" t="s">
        <v>822</v>
      </c>
      <c r="E1051" s="421">
        <v>43593</v>
      </c>
      <c r="F1051" s="395" t="s">
        <v>847</v>
      </c>
      <c r="G1051" s="396">
        <v>9052</v>
      </c>
      <c r="H1051" s="397">
        <v>13318</v>
      </c>
      <c r="I1051" s="397">
        <v>3565404</v>
      </c>
      <c r="J1051" s="397" t="s">
        <v>571</v>
      </c>
      <c r="K1051" s="397">
        <v>46</v>
      </c>
      <c r="L1051" s="398">
        <v>6.13</v>
      </c>
      <c r="M1051" s="396">
        <v>20</v>
      </c>
      <c r="N1051" s="399">
        <v>97.4</v>
      </c>
      <c r="O1051" s="400">
        <v>111.5</v>
      </c>
      <c r="P1051" s="400"/>
      <c r="Q1051" s="400"/>
      <c r="R1051" s="400"/>
      <c r="S1051" s="400"/>
      <c r="T1051" s="400"/>
      <c r="U1051" s="400"/>
      <c r="V1051" s="400"/>
      <c r="W1051" s="400"/>
      <c r="X1051" s="426">
        <v>850</v>
      </c>
      <c r="Y1051" s="427">
        <v>800</v>
      </c>
      <c r="Z1051" s="427">
        <v>950</v>
      </c>
      <c r="AA1051" s="479">
        <v>50</v>
      </c>
      <c r="AB1051" s="426">
        <v>0.32</v>
      </c>
      <c r="AC1051" s="426">
        <v>1200</v>
      </c>
      <c r="AD1051" s="401">
        <v>615</v>
      </c>
      <c r="AE1051" s="401">
        <v>550</v>
      </c>
      <c r="AF1051" s="401">
        <v>615</v>
      </c>
      <c r="AG1051" s="401">
        <v>615</v>
      </c>
      <c r="AH1051" s="480">
        <v>50</v>
      </c>
      <c r="AI1051" s="400"/>
      <c r="AJ1051" s="400"/>
      <c r="AK1051" s="400"/>
      <c r="AL1051" s="400"/>
      <c r="AM1051" s="400"/>
      <c r="AN1051" s="400"/>
      <c r="AO1051" s="400"/>
      <c r="AP1051" s="400"/>
    </row>
    <row r="1052" spans="1:42" ht="15.75">
      <c r="A1052" s="394" t="s">
        <v>821</v>
      </c>
      <c r="B1052" s="401">
        <v>114.3</v>
      </c>
      <c r="C1052" s="424">
        <v>6.88</v>
      </c>
      <c r="D1052" s="394" t="s">
        <v>822</v>
      </c>
      <c r="E1052" s="421">
        <v>43593</v>
      </c>
      <c r="F1052" s="395" t="s">
        <v>847</v>
      </c>
      <c r="G1052" s="396">
        <v>9053</v>
      </c>
      <c r="H1052" s="397">
        <v>13318</v>
      </c>
      <c r="I1052" s="397">
        <v>3565404</v>
      </c>
      <c r="J1052" s="397" t="s">
        <v>571</v>
      </c>
      <c r="K1052" s="397">
        <v>46</v>
      </c>
      <c r="L1052" s="398">
        <v>6.13</v>
      </c>
      <c r="M1052" s="396">
        <v>410</v>
      </c>
      <c r="N1052" s="399">
        <v>95.8</v>
      </c>
      <c r="O1052" s="400">
        <v>109.2</v>
      </c>
      <c r="P1052" s="400"/>
      <c r="Q1052" s="400"/>
      <c r="R1052" s="400"/>
      <c r="S1052" s="400"/>
      <c r="T1052" s="400"/>
      <c r="U1052" s="400"/>
      <c r="V1052" s="400"/>
      <c r="W1052" s="400"/>
      <c r="X1052" s="426">
        <v>850</v>
      </c>
      <c r="Y1052" s="427">
        <v>800</v>
      </c>
      <c r="Z1052" s="427">
        <v>950</v>
      </c>
      <c r="AA1052" s="479">
        <v>50</v>
      </c>
      <c r="AB1052" s="426">
        <v>0.32</v>
      </c>
      <c r="AC1052" s="426">
        <v>1200</v>
      </c>
      <c r="AD1052" s="401">
        <v>615</v>
      </c>
      <c r="AE1052" s="401">
        <v>550</v>
      </c>
      <c r="AF1052" s="401">
        <v>615</v>
      </c>
      <c r="AG1052" s="401">
        <v>615</v>
      </c>
      <c r="AH1052" s="480">
        <v>50</v>
      </c>
      <c r="AI1052" s="400"/>
      <c r="AJ1052" s="400"/>
      <c r="AK1052" s="400"/>
      <c r="AL1052" s="400"/>
      <c r="AM1052" s="400"/>
      <c r="AN1052" s="400"/>
      <c r="AO1052" s="400"/>
      <c r="AP1052" s="400"/>
    </row>
    <row r="1053" spans="1:42" ht="15.75">
      <c r="A1053" s="394" t="s">
        <v>821</v>
      </c>
      <c r="B1053" s="401">
        <v>114.3</v>
      </c>
      <c r="C1053" s="424">
        <v>6.88</v>
      </c>
      <c r="D1053" s="394" t="s">
        <v>822</v>
      </c>
      <c r="E1053" s="421">
        <v>43593</v>
      </c>
      <c r="F1053" s="395" t="s">
        <v>847</v>
      </c>
      <c r="G1053" s="396">
        <v>9054</v>
      </c>
      <c r="H1053" s="397">
        <v>13244</v>
      </c>
      <c r="I1053" s="397">
        <v>3565404</v>
      </c>
      <c r="J1053" s="397" t="s">
        <v>571</v>
      </c>
      <c r="K1053" s="397">
        <v>47</v>
      </c>
      <c r="L1053" s="396">
        <v>7.24</v>
      </c>
      <c r="M1053" s="396">
        <v>25</v>
      </c>
      <c r="N1053" s="399">
        <v>103.9</v>
      </c>
      <c r="O1053" s="400">
        <v>117.1</v>
      </c>
      <c r="P1053" s="400"/>
      <c r="Q1053" s="400"/>
      <c r="R1053" s="400"/>
      <c r="S1053" s="400"/>
      <c r="T1053" s="400"/>
      <c r="U1053" s="400"/>
      <c r="V1053" s="400"/>
      <c r="W1053" s="400"/>
      <c r="X1053" s="426">
        <v>850</v>
      </c>
      <c r="Y1053" s="427">
        <v>800</v>
      </c>
      <c r="Z1053" s="427">
        <v>950</v>
      </c>
      <c r="AA1053" s="479">
        <v>50</v>
      </c>
      <c r="AB1053" s="426">
        <v>0.32</v>
      </c>
      <c r="AC1053" s="426">
        <v>1200</v>
      </c>
      <c r="AD1053" s="401">
        <v>625</v>
      </c>
      <c r="AE1053" s="401">
        <v>550</v>
      </c>
      <c r="AF1053" s="401">
        <v>625</v>
      </c>
      <c r="AG1053" s="401">
        <v>625</v>
      </c>
      <c r="AH1053" s="480">
        <v>50</v>
      </c>
      <c r="AI1053" s="400"/>
      <c r="AJ1053" s="400"/>
      <c r="AK1053" s="400"/>
      <c r="AL1053" s="400"/>
      <c r="AM1053" s="400"/>
      <c r="AN1053" s="400"/>
      <c r="AO1053" s="400"/>
      <c r="AP1053" s="400"/>
    </row>
    <row r="1054" spans="1:42" ht="15.75">
      <c r="A1054" s="394" t="s">
        <v>821</v>
      </c>
      <c r="B1054" s="401">
        <v>114.3</v>
      </c>
      <c r="C1054" s="424">
        <v>6.88</v>
      </c>
      <c r="D1054" s="394" t="s">
        <v>822</v>
      </c>
      <c r="E1054" s="421">
        <v>43593</v>
      </c>
      <c r="F1054" s="395" t="s">
        <v>847</v>
      </c>
      <c r="G1054" s="396">
        <v>9055</v>
      </c>
      <c r="H1054" s="397">
        <v>13244</v>
      </c>
      <c r="I1054" s="397">
        <v>3565404</v>
      </c>
      <c r="J1054" s="397" t="s">
        <v>571</v>
      </c>
      <c r="K1054" s="397">
        <v>47</v>
      </c>
      <c r="L1054" s="396">
        <v>7.24</v>
      </c>
      <c r="M1054" s="396">
        <v>425</v>
      </c>
      <c r="N1054" s="399">
        <v>105.5</v>
      </c>
      <c r="O1054" s="400">
        <v>118</v>
      </c>
      <c r="P1054" s="400"/>
      <c r="Q1054" s="400"/>
      <c r="R1054" s="400"/>
      <c r="S1054" s="400"/>
      <c r="T1054" s="400"/>
      <c r="U1054" s="400"/>
      <c r="V1054" s="400"/>
      <c r="W1054" s="400"/>
      <c r="X1054" s="426">
        <v>850</v>
      </c>
      <c r="Y1054" s="427">
        <v>800</v>
      </c>
      <c r="Z1054" s="427">
        <v>950</v>
      </c>
      <c r="AA1054" s="479">
        <v>50</v>
      </c>
      <c r="AB1054" s="426">
        <v>0.32</v>
      </c>
      <c r="AC1054" s="426">
        <v>1200</v>
      </c>
      <c r="AD1054" s="401">
        <v>625</v>
      </c>
      <c r="AE1054" s="401">
        <v>550</v>
      </c>
      <c r="AF1054" s="401">
        <v>625</v>
      </c>
      <c r="AG1054" s="401">
        <v>625</v>
      </c>
      <c r="AH1054" s="480">
        <v>50</v>
      </c>
      <c r="AI1054" s="400"/>
      <c r="AJ1054" s="400"/>
      <c r="AK1054" s="400"/>
      <c r="AL1054" s="400"/>
      <c r="AM1054" s="400"/>
      <c r="AN1054" s="400"/>
      <c r="AO1054" s="400"/>
      <c r="AP1054" s="400"/>
    </row>
    <row r="1055" spans="1:42" ht="15.75">
      <c r="A1055" s="394" t="s">
        <v>821</v>
      </c>
      <c r="B1055" s="401">
        <v>114.3</v>
      </c>
      <c r="C1055" s="424">
        <v>6.88</v>
      </c>
      <c r="D1055" s="394" t="s">
        <v>822</v>
      </c>
      <c r="E1055" s="421">
        <v>43593</v>
      </c>
      <c r="F1055" s="395" t="s">
        <v>847</v>
      </c>
      <c r="G1055" s="396">
        <v>9056</v>
      </c>
      <c r="H1055" s="397">
        <v>13280</v>
      </c>
      <c r="I1055" s="397">
        <v>3565404</v>
      </c>
      <c r="J1055" s="397" t="s">
        <v>571</v>
      </c>
      <c r="K1055" s="397">
        <v>44</v>
      </c>
      <c r="L1055" s="396">
        <v>6.12</v>
      </c>
      <c r="M1055" s="396">
        <v>26</v>
      </c>
      <c r="N1055" s="399">
        <v>102.9</v>
      </c>
      <c r="O1055" s="400">
        <v>115.8</v>
      </c>
      <c r="P1055" s="400"/>
      <c r="Q1055" s="400"/>
      <c r="R1055" s="400"/>
      <c r="S1055" s="400"/>
      <c r="T1055" s="400"/>
      <c r="U1055" s="400"/>
      <c r="V1055" s="400"/>
      <c r="W1055" s="400"/>
      <c r="X1055" s="426">
        <v>850</v>
      </c>
      <c r="Y1055" s="427">
        <v>800</v>
      </c>
      <c r="Z1055" s="427">
        <v>950</v>
      </c>
      <c r="AA1055" s="479">
        <v>50</v>
      </c>
      <c r="AB1055" s="426">
        <v>0.32</v>
      </c>
      <c r="AC1055" s="426">
        <v>1200</v>
      </c>
      <c r="AD1055" s="401">
        <v>615</v>
      </c>
      <c r="AE1055" s="401">
        <v>550</v>
      </c>
      <c r="AF1055" s="401">
        <v>615</v>
      </c>
      <c r="AG1055" s="401">
        <v>615</v>
      </c>
      <c r="AH1055" s="480">
        <v>50</v>
      </c>
      <c r="AI1055" s="400"/>
      <c r="AJ1055" s="400"/>
      <c r="AK1055" s="400"/>
      <c r="AL1055" s="400"/>
      <c r="AM1055" s="400"/>
      <c r="AN1055" s="400"/>
      <c r="AO1055" s="400"/>
      <c r="AP1055" s="400"/>
    </row>
    <row r="1056" spans="1:42" ht="15.75">
      <c r="A1056" s="394" t="s">
        <v>821</v>
      </c>
      <c r="B1056" s="401">
        <v>114.3</v>
      </c>
      <c r="C1056" s="424">
        <v>6.88</v>
      </c>
      <c r="D1056" s="394" t="s">
        <v>822</v>
      </c>
      <c r="E1056" s="421">
        <v>43593</v>
      </c>
      <c r="F1056" s="395" t="s">
        <v>847</v>
      </c>
      <c r="G1056" s="396">
        <v>9257</v>
      </c>
      <c r="H1056" s="397">
        <v>13315</v>
      </c>
      <c r="I1056" s="397">
        <v>3565404</v>
      </c>
      <c r="J1056" s="397" t="s">
        <v>571</v>
      </c>
      <c r="K1056" s="397">
        <v>45</v>
      </c>
      <c r="L1056" s="398">
        <v>5</v>
      </c>
      <c r="M1056" s="396">
        <v>833</v>
      </c>
      <c r="N1056" s="399">
        <v>98.7</v>
      </c>
      <c r="O1056" s="400">
        <v>112.2</v>
      </c>
      <c r="P1056" s="400"/>
      <c r="Q1056" s="400"/>
      <c r="R1056" s="400"/>
      <c r="S1056" s="400"/>
      <c r="T1056" s="400"/>
      <c r="U1056" s="400"/>
      <c r="V1056" s="400"/>
      <c r="W1056" s="400"/>
      <c r="X1056" s="426">
        <v>850</v>
      </c>
      <c r="Y1056" s="427">
        <v>800</v>
      </c>
      <c r="Z1056" s="427">
        <v>950</v>
      </c>
      <c r="AA1056" s="479">
        <v>50</v>
      </c>
      <c r="AB1056" s="426">
        <v>0.32</v>
      </c>
      <c r="AC1056" s="426">
        <v>1200</v>
      </c>
      <c r="AD1056" s="401">
        <v>615</v>
      </c>
      <c r="AE1056" s="401">
        <v>550</v>
      </c>
      <c r="AF1056" s="401">
        <v>615</v>
      </c>
      <c r="AG1056" s="401">
        <v>615</v>
      </c>
      <c r="AH1056" s="480">
        <v>50</v>
      </c>
      <c r="AI1056" s="400"/>
      <c r="AJ1056" s="400"/>
      <c r="AK1056" s="400"/>
      <c r="AL1056" s="400"/>
      <c r="AM1056" s="400"/>
      <c r="AN1056" s="400"/>
      <c r="AO1056" s="400"/>
      <c r="AP1056" s="400"/>
    </row>
    <row r="1057" spans="1:42" ht="15.75">
      <c r="A1057" s="394" t="s">
        <v>821</v>
      </c>
      <c r="B1057" s="401">
        <v>114.3</v>
      </c>
      <c r="C1057" s="424">
        <v>6.88</v>
      </c>
      <c r="D1057" s="394" t="s">
        <v>822</v>
      </c>
      <c r="E1057" s="395">
        <v>43598</v>
      </c>
      <c r="F1057" s="395" t="s">
        <v>847</v>
      </c>
      <c r="G1057" s="396">
        <v>9104</v>
      </c>
      <c r="H1057" s="397">
        <v>13278</v>
      </c>
      <c r="I1057" s="397">
        <v>3565404</v>
      </c>
      <c r="J1057" s="397" t="s">
        <v>571</v>
      </c>
      <c r="K1057" s="397">
        <v>47</v>
      </c>
      <c r="L1057" s="396">
        <v>4.47</v>
      </c>
      <c r="M1057" s="396">
        <v>1</v>
      </c>
      <c r="N1057" s="399">
        <v>91.6</v>
      </c>
      <c r="O1057" s="400">
        <v>106.1</v>
      </c>
      <c r="P1057" s="400"/>
      <c r="Q1057" s="400"/>
      <c r="R1057" s="400"/>
      <c r="S1057" s="400"/>
      <c r="T1057" s="400"/>
      <c r="U1057" s="400"/>
      <c r="V1057" s="400"/>
      <c r="W1057" s="400"/>
      <c r="X1057" s="426">
        <v>830</v>
      </c>
      <c r="Y1057" s="427">
        <v>800</v>
      </c>
      <c r="Z1057" s="427">
        <v>950</v>
      </c>
      <c r="AA1057" s="479">
        <v>52</v>
      </c>
      <c r="AB1057" s="426">
        <v>0.32</v>
      </c>
      <c r="AC1057" s="426">
        <v>1200</v>
      </c>
      <c r="AD1057" s="401">
        <v>615</v>
      </c>
      <c r="AE1057" s="401">
        <v>550</v>
      </c>
      <c r="AF1057" s="401">
        <v>615</v>
      </c>
      <c r="AG1057" s="401">
        <v>615</v>
      </c>
      <c r="AH1057" s="480">
        <v>52</v>
      </c>
      <c r="AI1057" s="400"/>
      <c r="AJ1057" s="400"/>
      <c r="AK1057" s="400"/>
      <c r="AL1057" s="400"/>
      <c r="AM1057" s="400"/>
      <c r="AN1057" s="400"/>
      <c r="AO1057" s="400"/>
      <c r="AP1057" s="400"/>
    </row>
    <row r="1058" spans="1:42" ht="15.75">
      <c r="A1058" s="394" t="s">
        <v>821</v>
      </c>
      <c r="B1058" s="401">
        <v>114.3</v>
      </c>
      <c r="C1058" s="424">
        <v>6.88</v>
      </c>
      <c r="D1058" s="394" t="s">
        <v>822</v>
      </c>
      <c r="E1058" s="395">
        <v>43598</v>
      </c>
      <c r="F1058" s="395" t="s">
        <v>847</v>
      </c>
      <c r="G1058" s="396">
        <v>9105</v>
      </c>
      <c r="H1058" s="397">
        <v>13314</v>
      </c>
      <c r="I1058" s="397">
        <v>3565404</v>
      </c>
      <c r="J1058" s="397" t="s">
        <v>571</v>
      </c>
      <c r="K1058" s="397">
        <v>46</v>
      </c>
      <c r="L1058" s="396">
        <v>4.87</v>
      </c>
      <c r="M1058" s="396">
        <v>25</v>
      </c>
      <c r="N1058" s="399">
        <v>101.4</v>
      </c>
      <c r="O1058" s="400">
        <v>114.5</v>
      </c>
      <c r="P1058" s="400"/>
      <c r="Q1058" s="400"/>
      <c r="R1058" s="400"/>
      <c r="S1058" s="400"/>
      <c r="T1058" s="400"/>
      <c r="U1058" s="400"/>
      <c r="V1058" s="400"/>
      <c r="W1058" s="400"/>
      <c r="X1058" s="426">
        <v>830</v>
      </c>
      <c r="Y1058" s="427">
        <v>800</v>
      </c>
      <c r="Z1058" s="427">
        <v>950</v>
      </c>
      <c r="AA1058" s="479">
        <v>52</v>
      </c>
      <c r="AB1058" s="426">
        <v>0.32</v>
      </c>
      <c r="AC1058" s="426">
        <v>1200</v>
      </c>
      <c r="AD1058" s="401">
        <v>615</v>
      </c>
      <c r="AE1058" s="401">
        <v>550</v>
      </c>
      <c r="AF1058" s="401">
        <v>615</v>
      </c>
      <c r="AG1058" s="401">
        <v>615</v>
      </c>
      <c r="AH1058" s="480">
        <v>52</v>
      </c>
      <c r="AI1058" s="400"/>
      <c r="AJ1058" s="400"/>
      <c r="AK1058" s="400"/>
      <c r="AL1058" s="400"/>
      <c r="AM1058" s="400"/>
      <c r="AN1058" s="400"/>
      <c r="AO1058" s="400"/>
      <c r="AP1058" s="400"/>
    </row>
    <row r="1059" spans="1:42" ht="15.75">
      <c r="A1059" s="394" t="s">
        <v>821</v>
      </c>
      <c r="B1059" s="401">
        <v>114.3</v>
      </c>
      <c r="C1059" s="424">
        <v>6.88</v>
      </c>
      <c r="D1059" s="394" t="s">
        <v>822</v>
      </c>
      <c r="E1059" s="395">
        <v>43598</v>
      </c>
      <c r="F1059" s="395" t="s">
        <v>847</v>
      </c>
      <c r="G1059" s="396">
        <v>9106</v>
      </c>
      <c r="H1059" s="397">
        <v>13278</v>
      </c>
      <c r="I1059" s="397">
        <v>3565404</v>
      </c>
      <c r="J1059" s="397" t="s">
        <v>571</v>
      </c>
      <c r="K1059" s="397">
        <v>47</v>
      </c>
      <c r="L1059" s="396">
        <v>4.47</v>
      </c>
      <c r="M1059" s="396">
        <v>291</v>
      </c>
      <c r="N1059" s="399">
        <v>99.1</v>
      </c>
      <c r="O1059" s="400">
        <v>112.7</v>
      </c>
      <c r="P1059" s="400"/>
      <c r="Q1059" s="400"/>
      <c r="R1059" s="400"/>
      <c r="S1059" s="400"/>
      <c r="T1059" s="400"/>
      <c r="U1059" s="400"/>
      <c r="V1059" s="400"/>
      <c r="W1059" s="400"/>
      <c r="X1059" s="426">
        <v>830</v>
      </c>
      <c r="Y1059" s="427">
        <v>800</v>
      </c>
      <c r="Z1059" s="427">
        <v>950</v>
      </c>
      <c r="AA1059" s="479">
        <v>52</v>
      </c>
      <c r="AB1059" s="426">
        <v>0.32</v>
      </c>
      <c r="AC1059" s="426">
        <v>1200</v>
      </c>
      <c r="AD1059" s="401">
        <v>615</v>
      </c>
      <c r="AE1059" s="401">
        <v>550</v>
      </c>
      <c r="AF1059" s="401">
        <v>615</v>
      </c>
      <c r="AG1059" s="401">
        <v>615</v>
      </c>
      <c r="AH1059" s="480">
        <v>52</v>
      </c>
      <c r="AI1059" s="400"/>
      <c r="AJ1059" s="400"/>
      <c r="AK1059" s="400"/>
      <c r="AL1059" s="400"/>
      <c r="AM1059" s="400"/>
      <c r="AN1059" s="400"/>
      <c r="AO1059" s="400"/>
      <c r="AP1059" s="400"/>
    </row>
    <row r="1060" spans="1:42" ht="15.75">
      <c r="A1060" s="394" t="s">
        <v>821</v>
      </c>
      <c r="B1060" s="401">
        <v>114.3</v>
      </c>
      <c r="C1060" s="424">
        <v>6.88</v>
      </c>
      <c r="D1060" s="394" t="s">
        <v>822</v>
      </c>
      <c r="E1060" s="395">
        <v>43598</v>
      </c>
      <c r="F1060" s="395" t="s">
        <v>847</v>
      </c>
      <c r="G1060" s="396">
        <v>9107</v>
      </c>
      <c r="H1060" s="397">
        <v>13313</v>
      </c>
      <c r="I1060" s="397">
        <v>3565404</v>
      </c>
      <c r="J1060" s="397" t="s">
        <v>571</v>
      </c>
      <c r="K1060" s="397">
        <v>47</v>
      </c>
      <c r="L1060" s="396">
        <v>4.46</v>
      </c>
      <c r="M1060" s="396">
        <v>11</v>
      </c>
      <c r="N1060" s="399">
        <v>100.5</v>
      </c>
      <c r="O1060" s="400">
        <v>113.1</v>
      </c>
      <c r="P1060" s="400"/>
      <c r="Q1060" s="400"/>
      <c r="R1060" s="400"/>
      <c r="S1060" s="400"/>
      <c r="T1060" s="400"/>
      <c r="U1060" s="400"/>
      <c r="V1060" s="400"/>
      <c r="W1060" s="400"/>
      <c r="X1060" s="426">
        <v>830</v>
      </c>
      <c r="Y1060" s="427">
        <v>800</v>
      </c>
      <c r="Z1060" s="427">
        <v>950</v>
      </c>
      <c r="AA1060" s="479">
        <v>50</v>
      </c>
      <c r="AB1060" s="426">
        <v>0.32</v>
      </c>
      <c r="AC1060" s="426">
        <v>1200</v>
      </c>
      <c r="AD1060" s="401">
        <v>615</v>
      </c>
      <c r="AE1060" s="401">
        <v>550</v>
      </c>
      <c r="AF1060" s="401">
        <v>615</v>
      </c>
      <c r="AG1060" s="401">
        <v>615</v>
      </c>
      <c r="AH1060" s="480">
        <v>50</v>
      </c>
      <c r="AI1060" s="400"/>
      <c r="AJ1060" s="400"/>
      <c r="AK1060" s="400"/>
      <c r="AL1060" s="400"/>
      <c r="AM1060" s="400"/>
      <c r="AN1060" s="400"/>
      <c r="AO1060" s="400"/>
      <c r="AP1060" s="400"/>
    </row>
    <row r="1061" spans="1:42" ht="15.75">
      <c r="A1061" s="394" t="s">
        <v>821</v>
      </c>
      <c r="B1061" s="401">
        <v>114.3</v>
      </c>
      <c r="C1061" s="424">
        <v>6.88</v>
      </c>
      <c r="D1061" s="394" t="s">
        <v>822</v>
      </c>
      <c r="E1061" s="395">
        <v>43598</v>
      </c>
      <c r="F1061" s="395" t="s">
        <v>847</v>
      </c>
      <c r="G1061" s="396">
        <v>9108</v>
      </c>
      <c r="H1061" s="397">
        <v>13318</v>
      </c>
      <c r="I1061" s="397">
        <v>3565404</v>
      </c>
      <c r="J1061" s="397" t="s">
        <v>571</v>
      </c>
      <c r="K1061" s="397">
        <v>46</v>
      </c>
      <c r="L1061" s="398">
        <v>6.13</v>
      </c>
      <c r="M1061" s="396">
        <v>708</v>
      </c>
      <c r="N1061" s="399">
        <v>104</v>
      </c>
      <c r="O1061" s="400">
        <v>116.9</v>
      </c>
      <c r="P1061" s="400"/>
      <c r="Q1061" s="400"/>
      <c r="R1061" s="400"/>
      <c r="S1061" s="400"/>
      <c r="T1061" s="400"/>
      <c r="U1061" s="400"/>
      <c r="V1061" s="400"/>
      <c r="W1061" s="400"/>
      <c r="X1061" s="426">
        <v>830</v>
      </c>
      <c r="Y1061" s="427">
        <v>800</v>
      </c>
      <c r="Z1061" s="427">
        <v>950</v>
      </c>
      <c r="AA1061" s="479">
        <v>50</v>
      </c>
      <c r="AB1061" s="426">
        <v>0.32</v>
      </c>
      <c r="AC1061" s="426">
        <v>1200</v>
      </c>
      <c r="AD1061" s="401">
        <v>615</v>
      </c>
      <c r="AE1061" s="401">
        <v>550</v>
      </c>
      <c r="AF1061" s="401">
        <v>615</v>
      </c>
      <c r="AG1061" s="401">
        <v>615</v>
      </c>
      <c r="AH1061" s="480">
        <v>50</v>
      </c>
      <c r="AI1061" s="400"/>
      <c r="AJ1061" s="400"/>
      <c r="AK1061" s="400"/>
      <c r="AL1061" s="400"/>
      <c r="AM1061" s="400"/>
      <c r="AN1061" s="400"/>
      <c r="AO1061" s="400"/>
      <c r="AP1061" s="400"/>
    </row>
    <row r="1062" spans="1:42" ht="15.75">
      <c r="A1062" s="394" t="s">
        <v>821</v>
      </c>
      <c r="B1062" s="401">
        <v>114.3</v>
      </c>
      <c r="C1062" s="424">
        <v>6.88</v>
      </c>
      <c r="D1062" s="394" t="s">
        <v>822</v>
      </c>
      <c r="E1062" s="395">
        <v>43598</v>
      </c>
      <c r="F1062" s="395" t="s">
        <v>847</v>
      </c>
      <c r="G1062" s="396">
        <v>9109</v>
      </c>
      <c r="H1062" s="397">
        <v>40508</v>
      </c>
      <c r="I1062" s="397">
        <v>1848703</v>
      </c>
      <c r="J1062" s="397" t="s">
        <v>571</v>
      </c>
      <c r="K1062" s="397">
        <v>45</v>
      </c>
      <c r="L1062" s="398">
        <v>5</v>
      </c>
      <c r="M1062" s="396">
        <v>36</v>
      </c>
      <c r="N1062" s="399">
        <v>99.2</v>
      </c>
      <c r="O1062" s="400">
        <v>113.2</v>
      </c>
      <c r="P1062" s="400"/>
      <c r="Q1062" s="400"/>
      <c r="R1062" s="400"/>
      <c r="S1062" s="400"/>
      <c r="T1062" s="400"/>
      <c r="U1062" s="400"/>
      <c r="V1062" s="400"/>
      <c r="W1062" s="400"/>
      <c r="X1062" s="426">
        <v>830</v>
      </c>
      <c r="Y1062" s="427">
        <v>800</v>
      </c>
      <c r="Z1062" s="427">
        <v>950</v>
      </c>
      <c r="AA1062" s="479">
        <v>50</v>
      </c>
      <c r="AB1062" s="426">
        <v>0.32</v>
      </c>
      <c r="AC1062" s="426">
        <v>1200</v>
      </c>
      <c r="AD1062" s="401">
        <v>615</v>
      </c>
      <c r="AE1062" s="401">
        <v>550</v>
      </c>
      <c r="AF1062" s="401">
        <v>615</v>
      </c>
      <c r="AG1062" s="401">
        <v>615</v>
      </c>
      <c r="AH1062" s="480">
        <v>50</v>
      </c>
      <c r="AI1062" s="400"/>
      <c r="AJ1062" s="400"/>
      <c r="AK1062" s="400"/>
      <c r="AL1062" s="400"/>
      <c r="AM1062" s="400"/>
      <c r="AN1062" s="400"/>
      <c r="AO1062" s="400"/>
      <c r="AP1062" s="400"/>
    </row>
    <row r="1063" spans="1:42" ht="15">
      <c r="A1063" s="394" t="s">
        <v>821</v>
      </c>
      <c r="B1063" s="401">
        <v>114.3</v>
      </c>
      <c r="C1063" s="424">
        <v>6.88</v>
      </c>
      <c r="D1063" s="394" t="s">
        <v>822</v>
      </c>
      <c r="E1063" s="481">
        <v>43661</v>
      </c>
      <c r="F1063" s="395" t="s">
        <v>283</v>
      </c>
      <c r="G1063" s="396">
        <v>9483</v>
      </c>
      <c r="H1063" s="397">
        <v>54321</v>
      </c>
      <c r="I1063" s="397">
        <v>3502402</v>
      </c>
      <c r="J1063" s="397">
        <v>350</v>
      </c>
      <c r="K1063" s="397">
        <v>52</v>
      </c>
      <c r="L1063" s="396">
        <v>6.13</v>
      </c>
      <c r="M1063" s="396">
        <v>1</v>
      </c>
      <c r="N1063" s="399">
        <v>102.8</v>
      </c>
      <c r="O1063" s="400">
        <v>116.3</v>
      </c>
      <c r="P1063" s="400"/>
      <c r="Q1063" s="400"/>
      <c r="R1063" s="400"/>
      <c r="S1063" s="400"/>
      <c r="T1063" s="400"/>
      <c r="U1063" s="400"/>
      <c r="V1063" s="400"/>
      <c r="W1063" s="400"/>
      <c r="X1063" s="426">
        <v>880</v>
      </c>
      <c r="Y1063" s="427">
        <v>800</v>
      </c>
      <c r="Z1063" s="427">
        <v>950</v>
      </c>
      <c r="AA1063" s="427">
        <v>52</v>
      </c>
      <c r="AB1063" s="426">
        <v>0.33</v>
      </c>
      <c r="AC1063" s="426">
        <v>1200</v>
      </c>
      <c r="AD1063" s="402">
        <v>655</v>
      </c>
      <c r="AE1063" s="402">
        <v>560</v>
      </c>
      <c r="AF1063" s="402">
        <v>655</v>
      </c>
      <c r="AG1063" s="402">
        <v>655</v>
      </c>
      <c r="AH1063" s="402">
        <v>52</v>
      </c>
      <c r="AI1063" s="400"/>
      <c r="AJ1063" s="400"/>
      <c r="AK1063" s="400"/>
      <c r="AL1063" s="400"/>
      <c r="AM1063" s="400"/>
      <c r="AN1063" s="400"/>
      <c r="AO1063" s="400"/>
      <c r="AP1063" s="400"/>
    </row>
    <row r="1064" spans="1:42" ht="15.75">
      <c r="A1064" s="394" t="s">
        <v>821</v>
      </c>
      <c r="B1064" s="401">
        <v>114.3</v>
      </c>
      <c r="C1064" s="424">
        <v>6.88</v>
      </c>
      <c r="D1064" s="394" t="s">
        <v>822</v>
      </c>
      <c r="E1064" s="481">
        <v>43661</v>
      </c>
      <c r="F1064" s="395" t="s">
        <v>283</v>
      </c>
      <c r="G1064" s="396">
        <v>9483</v>
      </c>
      <c r="H1064" s="397">
        <v>54321</v>
      </c>
      <c r="I1064" s="397">
        <v>3502402</v>
      </c>
      <c r="J1064" s="397">
        <v>350</v>
      </c>
      <c r="K1064" s="397">
        <v>52</v>
      </c>
      <c r="L1064" s="396">
        <v>6.13</v>
      </c>
      <c r="M1064" s="396" t="s">
        <v>636</v>
      </c>
      <c r="N1064" s="399">
        <v>97.3</v>
      </c>
      <c r="O1064" s="400">
        <v>112.8</v>
      </c>
      <c r="P1064" s="400"/>
      <c r="Q1064" s="400"/>
      <c r="R1064" s="400"/>
      <c r="S1064" s="400"/>
      <c r="T1064" s="400"/>
      <c r="U1064" s="400"/>
      <c r="V1064" s="400"/>
      <c r="W1064" s="400"/>
      <c r="X1064" s="426">
        <v>880</v>
      </c>
      <c r="Y1064" s="427">
        <v>800</v>
      </c>
      <c r="Z1064" s="427">
        <v>950</v>
      </c>
      <c r="AA1064" s="427">
        <v>52</v>
      </c>
      <c r="AB1064" s="426">
        <v>0.33</v>
      </c>
      <c r="AC1064" s="426">
        <v>1200</v>
      </c>
      <c r="AD1064" s="402">
        <v>655</v>
      </c>
      <c r="AE1064" s="402">
        <v>560</v>
      </c>
      <c r="AF1064" s="402">
        <v>655</v>
      </c>
      <c r="AG1064" s="402">
        <v>655</v>
      </c>
      <c r="AH1064" s="402">
        <v>52</v>
      </c>
      <c r="AI1064" s="400"/>
      <c r="AJ1064" s="400"/>
      <c r="AK1064" s="400"/>
      <c r="AL1064" s="400"/>
      <c r="AM1064" s="400"/>
      <c r="AN1064" s="400"/>
      <c r="AO1064" s="400"/>
      <c r="AP1064" s="400"/>
    </row>
    <row r="1065" spans="1:42" ht="15">
      <c r="A1065" s="394" t="s">
        <v>821</v>
      </c>
      <c r="B1065" s="401">
        <v>114.3</v>
      </c>
      <c r="C1065" s="424">
        <v>6.88</v>
      </c>
      <c r="D1065" s="394" t="s">
        <v>822</v>
      </c>
      <c r="E1065" s="481">
        <v>43662</v>
      </c>
      <c r="F1065" s="395" t="s">
        <v>283</v>
      </c>
      <c r="G1065" s="396">
        <v>9484</v>
      </c>
      <c r="H1065" s="397">
        <v>54514</v>
      </c>
      <c r="I1065" s="397">
        <v>3502402</v>
      </c>
      <c r="J1065" s="397">
        <v>350</v>
      </c>
      <c r="K1065" s="397">
        <v>54</v>
      </c>
      <c r="L1065" s="396">
        <v>4.4800000000000004</v>
      </c>
      <c r="M1065" s="396">
        <v>1</v>
      </c>
      <c r="N1065" s="399">
        <v>98.7</v>
      </c>
      <c r="O1065" s="400">
        <v>112.7</v>
      </c>
      <c r="P1065" s="400"/>
      <c r="Q1065" s="400"/>
      <c r="R1065" s="400"/>
      <c r="S1065" s="400"/>
      <c r="T1065" s="400"/>
      <c r="U1065" s="400"/>
      <c r="V1065" s="400"/>
      <c r="W1065" s="400"/>
      <c r="X1065" s="426">
        <v>880</v>
      </c>
      <c r="Y1065" s="427">
        <v>800</v>
      </c>
      <c r="Z1065" s="427">
        <v>950</v>
      </c>
      <c r="AA1065" s="427">
        <v>52</v>
      </c>
      <c r="AB1065" s="426">
        <v>0.33</v>
      </c>
      <c r="AC1065" s="426">
        <v>1200</v>
      </c>
      <c r="AD1065" s="402">
        <v>655</v>
      </c>
      <c r="AE1065" s="402">
        <v>560</v>
      </c>
      <c r="AF1065" s="402">
        <v>655</v>
      </c>
      <c r="AG1065" s="402">
        <v>655</v>
      </c>
      <c r="AH1065" s="402">
        <v>52</v>
      </c>
      <c r="AI1065" s="400"/>
      <c r="AJ1065" s="400"/>
      <c r="AK1065" s="400"/>
      <c r="AL1065" s="400"/>
      <c r="AM1065" s="400"/>
      <c r="AN1065" s="400"/>
      <c r="AO1065" s="400"/>
      <c r="AP1065" s="400"/>
    </row>
    <row r="1066" spans="1:42" ht="15">
      <c r="A1066" s="394" t="s">
        <v>821</v>
      </c>
      <c r="B1066" s="401">
        <v>114.3</v>
      </c>
      <c r="C1066" s="424">
        <v>6.88</v>
      </c>
      <c r="D1066" s="394" t="s">
        <v>822</v>
      </c>
      <c r="E1066" s="481">
        <v>43662</v>
      </c>
      <c r="F1066" s="395" t="s">
        <v>283</v>
      </c>
      <c r="G1066" s="396">
        <v>9485</v>
      </c>
      <c r="H1066" s="397">
        <v>54316</v>
      </c>
      <c r="I1066" s="397">
        <v>3502402</v>
      </c>
      <c r="J1066" s="397">
        <v>350</v>
      </c>
      <c r="K1066" s="397">
        <v>51</v>
      </c>
      <c r="L1066" s="398">
        <v>5.2</v>
      </c>
      <c r="M1066" s="396">
        <v>1</v>
      </c>
      <c r="N1066" s="399">
        <v>92.2</v>
      </c>
      <c r="O1066" s="400">
        <v>106.3</v>
      </c>
      <c r="P1066" s="400"/>
      <c r="Q1066" s="400"/>
      <c r="R1066" s="400"/>
      <c r="S1066" s="400"/>
      <c r="T1066" s="400"/>
      <c r="U1066" s="400"/>
      <c r="V1066" s="400"/>
      <c r="W1066" s="400"/>
      <c r="X1066" s="426">
        <v>880</v>
      </c>
      <c r="Y1066" s="427">
        <v>800</v>
      </c>
      <c r="Z1066" s="427">
        <v>950</v>
      </c>
      <c r="AA1066" s="427">
        <v>52</v>
      </c>
      <c r="AB1066" s="426">
        <v>0.33</v>
      </c>
      <c r="AC1066" s="426">
        <v>1200</v>
      </c>
      <c r="AD1066" s="402">
        <v>655</v>
      </c>
      <c r="AE1066" s="402">
        <v>560</v>
      </c>
      <c r="AF1066" s="402">
        <v>655</v>
      </c>
      <c r="AG1066" s="402">
        <v>655</v>
      </c>
      <c r="AH1066" s="402">
        <v>52</v>
      </c>
      <c r="AI1066" s="400"/>
      <c r="AJ1066" s="400"/>
      <c r="AK1066" s="400"/>
      <c r="AL1066" s="400"/>
      <c r="AM1066" s="400"/>
      <c r="AN1066" s="400"/>
      <c r="AO1066" s="400"/>
      <c r="AP1066" s="400"/>
    </row>
    <row r="1067" spans="1:42" ht="15">
      <c r="A1067" s="394" t="s">
        <v>821</v>
      </c>
      <c r="B1067" s="401">
        <v>114.3</v>
      </c>
      <c r="C1067" s="424">
        <v>6.88</v>
      </c>
      <c r="D1067" s="394" t="s">
        <v>822</v>
      </c>
      <c r="E1067" s="481">
        <v>43662</v>
      </c>
      <c r="F1067" s="395" t="s">
        <v>283</v>
      </c>
      <c r="G1067" s="396">
        <v>9486</v>
      </c>
      <c r="H1067" s="397">
        <v>54514</v>
      </c>
      <c r="I1067" s="397">
        <v>3502402</v>
      </c>
      <c r="J1067" s="397">
        <v>350</v>
      </c>
      <c r="K1067" s="397">
        <v>54</v>
      </c>
      <c r="L1067" s="396">
        <v>4.4800000000000004</v>
      </c>
      <c r="M1067" s="396">
        <v>1</v>
      </c>
      <c r="N1067" s="399">
        <v>100.4</v>
      </c>
      <c r="O1067" s="400">
        <v>113.5</v>
      </c>
      <c r="P1067" s="400"/>
      <c r="Q1067" s="400"/>
      <c r="R1067" s="400"/>
      <c r="S1067" s="400"/>
      <c r="T1067" s="400"/>
      <c r="U1067" s="400"/>
      <c r="V1067" s="400"/>
      <c r="W1067" s="400"/>
      <c r="X1067" s="426">
        <v>880</v>
      </c>
      <c r="Y1067" s="427">
        <v>800</v>
      </c>
      <c r="Z1067" s="427">
        <v>950</v>
      </c>
      <c r="AA1067" s="427">
        <v>52</v>
      </c>
      <c r="AB1067" s="426">
        <v>0.33</v>
      </c>
      <c r="AC1067" s="426">
        <v>1200</v>
      </c>
      <c r="AD1067" s="402">
        <v>655</v>
      </c>
      <c r="AE1067" s="402">
        <v>560</v>
      </c>
      <c r="AF1067" s="402">
        <v>655</v>
      </c>
      <c r="AG1067" s="402">
        <v>655</v>
      </c>
      <c r="AH1067" s="402">
        <v>52</v>
      </c>
      <c r="AI1067" s="400"/>
      <c r="AJ1067" s="400"/>
      <c r="AK1067" s="400"/>
      <c r="AL1067" s="400"/>
      <c r="AM1067" s="400"/>
      <c r="AN1067" s="400"/>
      <c r="AO1067" s="400"/>
      <c r="AP1067" s="400"/>
    </row>
    <row r="1068" spans="1:42" ht="15">
      <c r="A1068" s="394" t="s">
        <v>821</v>
      </c>
      <c r="B1068" s="401">
        <v>114.3</v>
      </c>
      <c r="C1068" s="424">
        <v>6.88</v>
      </c>
      <c r="D1068" s="394" t="s">
        <v>822</v>
      </c>
      <c r="E1068" s="481">
        <v>43662</v>
      </c>
      <c r="F1068" s="395" t="s">
        <v>283</v>
      </c>
      <c r="G1068" s="396">
        <v>9487</v>
      </c>
      <c r="H1068" s="397">
        <v>54515</v>
      </c>
      <c r="I1068" s="397">
        <v>3502402</v>
      </c>
      <c r="J1068" s="397">
        <v>350</v>
      </c>
      <c r="K1068" s="397">
        <v>54</v>
      </c>
      <c r="L1068" s="396">
        <v>4.55</v>
      </c>
      <c r="M1068" s="396">
        <v>1</v>
      </c>
      <c r="N1068" s="399">
        <v>96.4</v>
      </c>
      <c r="O1068" s="400">
        <v>110.7</v>
      </c>
      <c r="P1068" s="400"/>
      <c r="Q1068" s="400"/>
      <c r="R1068" s="400"/>
      <c r="S1068" s="400"/>
      <c r="T1068" s="400"/>
      <c r="U1068" s="400"/>
      <c r="V1068" s="400"/>
      <c r="W1068" s="400"/>
      <c r="X1068" s="426">
        <v>880</v>
      </c>
      <c r="Y1068" s="427">
        <v>800</v>
      </c>
      <c r="Z1068" s="427">
        <v>950</v>
      </c>
      <c r="AA1068" s="427">
        <v>52</v>
      </c>
      <c r="AB1068" s="426">
        <v>0.33</v>
      </c>
      <c r="AC1068" s="426">
        <v>1200</v>
      </c>
      <c r="AD1068" s="402">
        <v>655</v>
      </c>
      <c r="AE1068" s="402">
        <v>560</v>
      </c>
      <c r="AF1068" s="402">
        <v>655</v>
      </c>
      <c r="AG1068" s="402">
        <v>655</v>
      </c>
      <c r="AH1068" s="402">
        <v>52</v>
      </c>
      <c r="AI1068" s="400"/>
      <c r="AJ1068" s="400"/>
      <c r="AK1068" s="400"/>
      <c r="AL1068" s="400"/>
      <c r="AM1068" s="400"/>
      <c r="AN1068" s="400"/>
      <c r="AO1068" s="400"/>
      <c r="AP1068" s="400"/>
    </row>
    <row r="1069" spans="1:42" ht="15.75">
      <c r="A1069" s="394" t="s">
        <v>821</v>
      </c>
      <c r="B1069" s="401">
        <v>114.3</v>
      </c>
      <c r="C1069" s="424">
        <v>6.88</v>
      </c>
      <c r="D1069" s="394" t="s">
        <v>822</v>
      </c>
      <c r="E1069" s="481">
        <v>43662</v>
      </c>
      <c r="F1069" s="395" t="s">
        <v>847</v>
      </c>
      <c r="G1069" s="396">
        <v>9488</v>
      </c>
      <c r="H1069" s="397">
        <v>13333</v>
      </c>
      <c r="I1069" s="397">
        <v>3565404</v>
      </c>
      <c r="J1069" s="397" t="s">
        <v>571</v>
      </c>
      <c r="K1069" s="397">
        <v>46</v>
      </c>
      <c r="L1069" s="396">
        <v>4.46</v>
      </c>
      <c r="M1069" s="396">
        <v>1</v>
      </c>
      <c r="N1069" s="399">
        <v>99.6</v>
      </c>
      <c r="O1069" s="400">
        <v>110.7</v>
      </c>
      <c r="P1069" s="400"/>
      <c r="Q1069" s="400"/>
      <c r="R1069" s="400"/>
      <c r="S1069" s="400"/>
      <c r="T1069" s="400"/>
      <c r="U1069" s="400"/>
      <c r="V1069" s="400"/>
      <c r="W1069" s="400"/>
      <c r="X1069" s="426">
        <v>850</v>
      </c>
      <c r="Y1069" s="427">
        <v>800</v>
      </c>
      <c r="Z1069" s="427">
        <v>950</v>
      </c>
      <c r="AA1069" s="479">
        <v>50</v>
      </c>
      <c r="AB1069" s="426">
        <v>0.34</v>
      </c>
      <c r="AC1069" s="426">
        <v>1200</v>
      </c>
      <c r="AD1069" s="402">
        <v>615</v>
      </c>
      <c r="AE1069" s="402">
        <v>560</v>
      </c>
      <c r="AF1069" s="402">
        <v>615</v>
      </c>
      <c r="AG1069" s="402">
        <v>615</v>
      </c>
      <c r="AH1069" s="480">
        <v>50</v>
      </c>
      <c r="AI1069" s="400"/>
      <c r="AJ1069" s="400"/>
      <c r="AK1069" s="400"/>
      <c r="AL1069" s="400"/>
      <c r="AM1069" s="400"/>
      <c r="AN1069" s="400"/>
      <c r="AO1069" s="400"/>
      <c r="AP1069" s="400"/>
    </row>
    <row r="1070" spans="1:42" ht="15.75">
      <c r="A1070" s="394" t="s">
        <v>821</v>
      </c>
      <c r="B1070" s="401">
        <v>114.3</v>
      </c>
      <c r="C1070" s="424">
        <v>6.88</v>
      </c>
      <c r="D1070" s="394" t="s">
        <v>822</v>
      </c>
      <c r="E1070" s="481">
        <v>43662</v>
      </c>
      <c r="F1070" s="395" t="s">
        <v>847</v>
      </c>
      <c r="G1070" s="396">
        <v>9489</v>
      </c>
      <c r="H1070" s="397">
        <v>13333</v>
      </c>
      <c r="I1070" s="397">
        <v>3565404</v>
      </c>
      <c r="J1070" s="397" t="s">
        <v>571</v>
      </c>
      <c r="K1070" s="397">
        <v>46</v>
      </c>
      <c r="L1070" s="396">
        <v>4.46</v>
      </c>
      <c r="M1070" s="396">
        <v>402</v>
      </c>
      <c r="N1070" s="399">
        <v>96.7</v>
      </c>
      <c r="O1070" s="400">
        <v>109.3</v>
      </c>
      <c r="P1070" s="400"/>
      <c r="Q1070" s="400"/>
      <c r="R1070" s="400"/>
      <c r="S1070" s="400"/>
      <c r="T1070" s="400"/>
      <c r="U1070" s="400"/>
      <c r="V1070" s="400"/>
      <c r="W1070" s="400"/>
      <c r="X1070" s="426">
        <v>850</v>
      </c>
      <c r="Y1070" s="427">
        <v>800</v>
      </c>
      <c r="Z1070" s="427">
        <v>950</v>
      </c>
      <c r="AA1070" s="479">
        <v>50</v>
      </c>
      <c r="AB1070" s="426">
        <v>0.34</v>
      </c>
      <c r="AC1070" s="426">
        <v>1200</v>
      </c>
      <c r="AD1070" s="402">
        <v>615</v>
      </c>
      <c r="AE1070" s="402">
        <v>560</v>
      </c>
      <c r="AF1070" s="402">
        <v>615</v>
      </c>
      <c r="AG1070" s="402">
        <v>615</v>
      </c>
      <c r="AH1070" s="480">
        <v>50</v>
      </c>
      <c r="AI1070" s="400"/>
      <c r="AJ1070" s="400"/>
      <c r="AK1070" s="400"/>
      <c r="AL1070" s="400"/>
      <c r="AM1070" s="400"/>
      <c r="AN1070" s="400"/>
      <c r="AO1070" s="400"/>
      <c r="AP1070" s="400"/>
    </row>
    <row r="1071" spans="1:42" ht="15.75">
      <c r="A1071" s="394" t="s">
        <v>821</v>
      </c>
      <c r="B1071" s="401">
        <v>114.3</v>
      </c>
      <c r="C1071" s="424">
        <v>6.88</v>
      </c>
      <c r="D1071" s="394" t="s">
        <v>822</v>
      </c>
      <c r="E1071" s="481">
        <v>43662</v>
      </c>
      <c r="F1071" s="395" t="s">
        <v>847</v>
      </c>
      <c r="G1071" s="396">
        <v>9490</v>
      </c>
      <c r="H1071" s="397">
        <v>13332</v>
      </c>
      <c r="I1071" s="397">
        <v>3565404</v>
      </c>
      <c r="J1071" s="397" t="s">
        <v>571</v>
      </c>
      <c r="K1071" s="397">
        <v>46</v>
      </c>
      <c r="L1071" s="396">
        <v>4.16</v>
      </c>
      <c r="M1071" s="396">
        <v>26</v>
      </c>
      <c r="N1071" s="399">
        <v>100.5</v>
      </c>
      <c r="O1071" s="400">
        <v>112.1</v>
      </c>
      <c r="P1071" s="400"/>
      <c r="Q1071" s="400"/>
      <c r="R1071" s="400"/>
      <c r="S1071" s="400"/>
      <c r="T1071" s="400"/>
      <c r="U1071" s="400"/>
      <c r="V1071" s="400"/>
      <c r="W1071" s="400"/>
      <c r="X1071" s="426">
        <v>850</v>
      </c>
      <c r="Y1071" s="427">
        <v>800</v>
      </c>
      <c r="Z1071" s="427">
        <v>950</v>
      </c>
      <c r="AA1071" s="479">
        <v>50</v>
      </c>
      <c r="AB1071" s="426">
        <v>0.35</v>
      </c>
      <c r="AC1071" s="426">
        <v>1200</v>
      </c>
      <c r="AD1071" s="402">
        <v>610</v>
      </c>
      <c r="AE1071" s="402">
        <v>550</v>
      </c>
      <c r="AF1071" s="402">
        <v>610</v>
      </c>
      <c r="AG1071" s="402">
        <v>610</v>
      </c>
      <c r="AH1071" s="480">
        <v>50</v>
      </c>
      <c r="AI1071" s="400"/>
      <c r="AJ1071" s="400"/>
      <c r="AK1071" s="400"/>
      <c r="AL1071" s="400"/>
      <c r="AM1071" s="400"/>
      <c r="AN1071" s="400"/>
      <c r="AO1071" s="400"/>
      <c r="AP1071" s="400"/>
    </row>
    <row r="1072" spans="1:42" ht="15.75">
      <c r="A1072" s="394" t="s">
        <v>821</v>
      </c>
      <c r="B1072" s="401">
        <v>114.3</v>
      </c>
      <c r="C1072" s="424">
        <v>6.88</v>
      </c>
      <c r="D1072" s="394" t="s">
        <v>822</v>
      </c>
      <c r="E1072" s="481">
        <v>43662</v>
      </c>
      <c r="F1072" s="395" t="s">
        <v>847</v>
      </c>
      <c r="G1072" s="396">
        <v>9491</v>
      </c>
      <c r="H1072" s="397">
        <v>13332</v>
      </c>
      <c r="I1072" s="397">
        <v>3565404</v>
      </c>
      <c r="J1072" s="397" t="s">
        <v>571</v>
      </c>
      <c r="K1072" s="397">
        <v>46</v>
      </c>
      <c r="L1072" s="396">
        <v>4.16</v>
      </c>
      <c r="M1072" s="396">
        <v>401</v>
      </c>
      <c r="N1072" s="399">
        <v>99.4</v>
      </c>
      <c r="O1072" s="400">
        <v>114</v>
      </c>
      <c r="P1072" s="400"/>
      <c r="Q1072" s="400"/>
      <c r="R1072" s="400"/>
      <c r="S1072" s="400"/>
      <c r="T1072" s="400"/>
      <c r="U1072" s="400"/>
      <c r="V1072" s="400"/>
      <c r="W1072" s="400"/>
      <c r="X1072" s="426">
        <v>850</v>
      </c>
      <c r="Y1072" s="427">
        <v>800</v>
      </c>
      <c r="Z1072" s="427">
        <v>950</v>
      </c>
      <c r="AA1072" s="479">
        <v>50</v>
      </c>
      <c r="AB1072" s="426">
        <v>0.35</v>
      </c>
      <c r="AC1072" s="426">
        <v>1200</v>
      </c>
      <c r="AD1072" s="402">
        <v>610</v>
      </c>
      <c r="AE1072" s="402">
        <v>550</v>
      </c>
      <c r="AF1072" s="402">
        <v>610</v>
      </c>
      <c r="AG1072" s="402">
        <v>610</v>
      </c>
      <c r="AH1072" s="480">
        <v>50</v>
      </c>
      <c r="AI1072" s="400"/>
      <c r="AJ1072" s="400"/>
      <c r="AK1072" s="400"/>
      <c r="AL1072" s="400"/>
      <c r="AM1072" s="400"/>
      <c r="AN1072" s="400"/>
      <c r="AO1072" s="400"/>
      <c r="AP1072" s="400"/>
    </row>
    <row r="1073" spans="1:42" ht="15.75">
      <c r="A1073" s="394" t="s">
        <v>821</v>
      </c>
      <c r="B1073" s="401">
        <v>114.3</v>
      </c>
      <c r="C1073" s="424">
        <v>6.88</v>
      </c>
      <c r="D1073" s="394" t="s">
        <v>822</v>
      </c>
      <c r="E1073" s="481">
        <v>43663</v>
      </c>
      <c r="F1073" s="395" t="s">
        <v>847</v>
      </c>
      <c r="G1073" s="396">
        <v>9492</v>
      </c>
      <c r="H1073" s="397">
        <v>13334</v>
      </c>
      <c r="I1073" s="397">
        <v>3565404</v>
      </c>
      <c r="J1073" s="397" t="s">
        <v>571</v>
      </c>
      <c r="K1073" s="397">
        <v>46</v>
      </c>
      <c r="L1073" s="396">
        <v>4.47</v>
      </c>
      <c r="M1073" s="396">
        <v>14</v>
      </c>
      <c r="N1073" s="399">
        <v>101</v>
      </c>
      <c r="O1073" s="400">
        <v>114.5</v>
      </c>
      <c r="P1073" s="400"/>
      <c r="Q1073" s="400"/>
      <c r="R1073" s="400"/>
      <c r="S1073" s="400"/>
      <c r="T1073" s="400"/>
      <c r="U1073" s="400"/>
      <c r="V1073" s="400"/>
      <c r="W1073" s="400"/>
      <c r="X1073" s="426">
        <v>850</v>
      </c>
      <c r="Y1073" s="427">
        <v>800</v>
      </c>
      <c r="Z1073" s="427">
        <v>950</v>
      </c>
      <c r="AA1073" s="479">
        <v>50</v>
      </c>
      <c r="AB1073" s="426">
        <v>0.35</v>
      </c>
      <c r="AC1073" s="426">
        <v>1200</v>
      </c>
      <c r="AD1073" s="402">
        <v>610</v>
      </c>
      <c r="AE1073" s="402">
        <v>550</v>
      </c>
      <c r="AF1073" s="402">
        <v>610</v>
      </c>
      <c r="AG1073" s="402">
        <v>610</v>
      </c>
      <c r="AH1073" s="480">
        <v>50</v>
      </c>
      <c r="AI1073" s="400"/>
      <c r="AJ1073" s="400"/>
      <c r="AK1073" s="400"/>
      <c r="AL1073" s="400"/>
      <c r="AM1073" s="400"/>
      <c r="AN1073" s="400"/>
      <c r="AO1073" s="400"/>
      <c r="AP1073" s="400"/>
    </row>
    <row r="1074" spans="1:42" ht="15.75">
      <c r="A1074" s="394" t="s">
        <v>821</v>
      </c>
      <c r="B1074" s="401">
        <v>114.3</v>
      </c>
      <c r="C1074" s="424">
        <v>6.88</v>
      </c>
      <c r="D1074" s="394" t="s">
        <v>822</v>
      </c>
      <c r="E1074" s="481">
        <v>43663</v>
      </c>
      <c r="F1074" s="395" t="s">
        <v>847</v>
      </c>
      <c r="G1074" s="396">
        <v>9493</v>
      </c>
      <c r="H1074" s="397">
        <v>13334</v>
      </c>
      <c r="I1074" s="397">
        <v>3565404</v>
      </c>
      <c r="J1074" s="397" t="s">
        <v>571</v>
      </c>
      <c r="K1074" s="397">
        <v>46</v>
      </c>
      <c r="L1074" s="396">
        <v>4.47</v>
      </c>
      <c r="M1074" s="396">
        <v>401</v>
      </c>
      <c r="N1074" s="399">
        <v>103</v>
      </c>
      <c r="O1074" s="400">
        <v>114.8</v>
      </c>
      <c r="P1074" s="400"/>
      <c r="Q1074" s="400"/>
      <c r="R1074" s="400"/>
      <c r="S1074" s="400"/>
      <c r="T1074" s="400"/>
      <c r="U1074" s="400"/>
      <c r="V1074" s="400"/>
      <c r="W1074" s="400"/>
      <c r="X1074" s="426">
        <v>850</v>
      </c>
      <c r="Y1074" s="427">
        <v>800</v>
      </c>
      <c r="Z1074" s="427">
        <v>950</v>
      </c>
      <c r="AA1074" s="479">
        <v>50</v>
      </c>
      <c r="AB1074" s="426">
        <v>0.35</v>
      </c>
      <c r="AC1074" s="426">
        <v>1200</v>
      </c>
      <c r="AD1074" s="402">
        <v>610</v>
      </c>
      <c r="AE1074" s="402">
        <v>550</v>
      </c>
      <c r="AF1074" s="402">
        <v>610</v>
      </c>
      <c r="AG1074" s="402">
        <v>610</v>
      </c>
      <c r="AH1074" s="480">
        <v>50</v>
      </c>
      <c r="AI1074" s="400"/>
      <c r="AJ1074" s="400"/>
      <c r="AK1074" s="400"/>
      <c r="AL1074" s="400"/>
      <c r="AM1074" s="400"/>
      <c r="AN1074" s="400"/>
      <c r="AO1074" s="400"/>
      <c r="AP1074" s="400"/>
    </row>
    <row r="1075" spans="1:42" ht="15.75">
      <c r="A1075" s="394" t="s">
        <v>821</v>
      </c>
      <c r="B1075" s="401">
        <v>114.3</v>
      </c>
      <c r="C1075" s="424">
        <v>6.88</v>
      </c>
      <c r="D1075" s="394" t="s">
        <v>822</v>
      </c>
      <c r="E1075" s="481">
        <v>43663</v>
      </c>
      <c r="F1075" s="395" t="s">
        <v>847</v>
      </c>
      <c r="G1075" s="396">
        <v>9494</v>
      </c>
      <c r="H1075" s="397">
        <v>13334</v>
      </c>
      <c r="I1075" s="397">
        <v>3565404</v>
      </c>
      <c r="J1075" s="397" t="s">
        <v>571</v>
      </c>
      <c r="K1075" s="397">
        <v>46</v>
      </c>
      <c r="L1075" s="396">
        <v>4.47</v>
      </c>
      <c r="M1075" s="396">
        <v>801</v>
      </c>
      <c r="N1075" s="399">
        <v>100.3</v>
      </c>
      <c r="O1075" s="400">
        <v>114.6</v>
      </c>
      <c r="P1075" s="400"/>
      <c r="Q1075" s="400"/>
      <c r="R1075" s="400"/>
      <c r="S1075" s="400"/>
      <c r="T1075" s="400"/>
      <c r="U1075" s="400"/>
      <c r="V1075" s="400"/>
      <c r="W1075" s="400"/>
      <c r="X1075" s="426">
        <v>850</v>
      </c>
      <c r="Y1075" s="427">
        <v>800</v>
      </c>
      <c r="Z1075" s="427">
        <v>950</v>
      </c>
      <c r="AA1075" s="479">
        <v>50</v>
      </c>
      <c r="AB1075" s="426">
        <v>0.35</v>
      </c>
      <c r="AC1075" s="426">
        <v>1200</v>
      </c>
      <c r="AD1075" s="402">
        <v>610</v>
      </c>
      <c r="AE1075" s="402">
        <v>550</v>
      </c>
      <c r="AF1075" s="402">
        <v>610</v>
      </c>
      <c r="AG1075" s="402">
        <v>610</v>
      </c>
      <c r="AH1075" s="480">
        <v>50</v>
      </c>
      <c r="AI1075" s="400"/>
      <c r="AJ1075" s="400"/>
      <c r="AK1075" s="400"/>
      <c r="AL1075" s="400"/>
      <c r="AM1075" s="400"/>
      <c r="AN1075" s="400"/>
      <c r="AO1075" s="400"/>
      <c r="AP1075" s="400"/>
    </row>
    <row r="1076" spans="1:42" ht="15.75">
      <c r="A1076" s="394" t="s">
        <v>821</v>
      </c>
      <c r="B1076" s="401">
        <v>114.3</v>
      </c>
      <c r="C1076" s="424">
        <v>6.88</v>
      </c>
      <c r="D1076" s="394" t="s">
        <v>822</v>
      </c>
      <c r="E1076" s="481">
        <v>43663</v>
      </c>
      <c r="F1076" s="395" t="s">
        <v>847</v>
      </c>
      <c r="G1076" s="396">
        <v>9495</v>
      </c>
      <c r="H1076" s="397">
        <v>13319</v>
      </c>
      <c r="I1076" s="397">
        <v>3565404</v>
      </c>
      <c r="J1076" s="397" t="s">
        <v>571</v>
      </c>
      <c r="K1076" s="397">
        <v>46</v>
      </c>
      <c r="L1076" s="396">
        <v>6.12</v>
      </c>
      <c r="M1076" s="396">
        <v>1</v>
      </c>
      <c r="N1076" s="399">
        <v>99.2</v>
      </c>
      <c r="O1076" s="400">
        <v>113.6</v>
      </c>
      <c r="P1076" s="400"/>
      <c r="Q1076" s="400"/>
      <c r="R1076" s="400"/>
      <c r="S1076" s="400"/>
      <c r="T1076" s="400"/>
      <c r="U1076" s="400"/>
      <c r="V1076" s="400"/>
      <c r="W1076" s="400"/>
      <c r="X1076" s="426">
        <v>850</v>
      </c>
      <c r="Y1076" s="427">
        <v>800</v>
      </c>
      <c r="Z1076" s="427">
        <v>950</v>
      </c>
      <c r="AA1076" s="479">
        <v>50</v>
      </c>
      <c r="AB1076" s="426">
        <v>0.34</v>
      </c>
      <c r="AC1076" s="426">
        <v>1200</v>
      </c>
      <c r="AD1076" s="402">
        <v>615</v>
      </c>
      <c r="AE1076" s="402">
        <v>560</v>
      </c>
      <c r="AF1076" s="402">
        <v>615</v>
      </c>
      <c r="AG1076" s="402">
        <v>615</v>
      </c>
      <c r="AH1076" s="480">
        <v>50</v>
      </c>
      <c r="AI1076" s="400"/>
      <c r="AJ1076" s="400"/>
      <c r="AK1076" s="400"/>
      <c r="AL1076" s="400"/>
      <c r="AM1076" s="400"/>
      <c r="AN1076" s="400"/>
      <c r="AO1076" s="400"/>
      <c r="AP1076" s="400"/>
    </row>
    <row r="1077" spans="1:42" ht="15.75">
      <c r="A1077" s="394" t="s">
        <v>821</v>
      </c>
      <c r="B1077" s="401">
        <v>114.3</v>
      </c>
      <c r="C1077" s="424">
        <v>6.88</v>
      </c>
      <c r="D1077" s="394" t="s">
        <v>822</v>
      </c>
      <c r="E1077" s="481">
        <v>43664</v>
      </c>
      <c r="F1077" s="395" t="s">
        <v>847</v>
      </c>
      <c r="G1077" s="396">
        <v>9496</v>
      </c>
      <c r="H1077" s="397">
        <v>13319</v>
      </c>
      <c r="I1077" s="397">
        <v>3565404</v>
      </c>
      <c r="J1077" s="397" t="s">
        <v>571</v>
      </c>
      <c r="K1077" s="397">
        <v>46</v>
      </c>
      <c r="L1077" s="396">
        <v>6.12</v>
      </c>
      <c r="M1077" s="396">
        <v>401</v>
      </c>
      <c r="N1077" s="399">
        <v>100.6</v>
      </c>
      <c r="O1077" s="400">
        <v>117</v>
      </c>
      <c r="P1077" s="400"/>
      <c r="Q1077" s="400"/>
      <c r="R1077" s="400"/>
      <c r="S1077" s="400"/>
      <c r="T1077" s="400"/>
      <c r="U1077" s="400"/>
      <c r="V1077" s="400"/>
      <c r="W1077" s="400"/>
      <c r="X1077" s="426">
        <v>850</v>
      </c>
      <c r="Y1077" s="427">
        <v>800</v>
      </c>
      <c r="Z1077" s="427">
        <v>950</v>
      </c>
      <c r="AA1077" s="479">
        <v>50</v>
      </c>
      <c r="AB1077" s="426">
        <v>0.34</v>
      </c>
      <c r="AC1077" s="426">
        <v>1200</v>
      </c>
      <c r="AD1077" s="402">
        <v>615</v>
      </c>
      <c r="AE1077" s="402">
        <v>560</v>
      </c>
      <c r="AF1077" s="402">
        <v>615</v>
      </c>
      <c r="AG1077" s="402">
        <v>615</v>
      </c>
      <c r="AH1077" s="480">
        <v>50</v>
      </c>
      <c r="AI1077" s="400"/>
      <c r="AJ1077" s="400"/>
      <c r="AK1077" s="400"/>
      <c r="AL1077" s="400"/>
      <c r="AM1077" s="400"/>
      <c r="AN1077" s="400"/>
      <c r="AO1077" s="400"/>
      <c r="AP1077" s="400"/>
    </row>
    <row r="1078" spans="1:42" ht="15.75">
      <c r="A1078" s="394" t="s">
        <v>821</v>
      </c>
      <c r="B1078" s="401">
        <v>114.3</v>
      </c>
      <c r="C1078" s="424">
        <v>6.88</v>
      </c>
      <c r="D1078" s="394" t="s">
        <v>822</v>
      </c>
      <c r="E1078" s="481">
        <v>43664</v>
      </c>
      <c r="F1078" s="395" t="s">
        <v>847</v>
      </c>
      <c r="G1078" s="396">
        <v>9497</v>
      </c>
      <c r="H1078" s="397">
        <v>13318</v>
      </c>
      <c r="I1078" s="397">
        <v>3565404</v>
      </c>
      <c r="J1078" s="397" t="s">
        <v>571</v>
      </c>
      <c r="K1078" s="397">
        <v>46</v>
      </c>
      <c r="L1078" s="398">
        <v>6.13</v>
      </c>
      <c r="M1078" s="396">
        <v>914</v>
      </c>
      <c r="N1078" s="399">
        <v>102.5</v>
      </c>
      <c r="O1078" s="400">
        <v>116.5</v>
      </c>
      <c r="P1078" s="400"/>
      <c r="Q1078" s="400"/>
      <c r="R1078" s="400"/>
      <c r="S1078" s="400"/>
      <c r="T1078" s="400"/>
      <c r="U1078" s="400"/>
      <c r="V1078" s="400"/>
      <c r="W1078" s="400"/>
      <c r="X1078" s="426">
        <v>850</v>
      </c>
      <c r="Y1078" s="427">
        <v>800</v>
      </c>
      <c r="Z1078" s="427">
        <v>950</v>
      </c>
      <c r="AA1078" s="479">
        <v>50</v>
      </c>
      <c r="AB1078" s="426">
        <v>0.34</v>
      </c>
      <c r="AC1078" s="426">
        <v>1200</v>
      </c>
      <c r="AD1078" s="402">
        <v>620</v>
      </c>
      <c r="AE1078" s="402">
        <v>560</v>
      </c>
      <c r="AF1078" s="402">
        <v>620</v>
      </c>
      <c r="AG1078" s="402">
        <v>620</v>
      </c>
      <c r="AH1078" s="480">
        <v>50</v>
      </c>
      <c r="AI1078" s="400"/>
      <c r="AJ1078" s="400"/>
      <c r="AK1078" s="400"/>
      <c r="AL1078" s="400"/>
      <c r="AM1078" s="400"/>
      <c r="AN1078" s="400"/>
      <c r="AO1078" s="400"/>
      <c r="AP1078" s="400"/>
    </row>
    <row r="1079" spans="1:42" ht="15.75">
      <c r="A1079" s="394" t="s">
        <v>821</v>
      </c>
      <c r="B1079" s="401">
        <v>114.3</v>
      </c>
      <c r="C1079" s="424">
        <v>6.88</v>
      </c>
      <c r="D1079" s="394" t="s">
        <v>822</v>
      </c>
      <c r="E1079" s="481">
        <v>43664</v>
      </c>
      <c r="F1079" s="395" t="s">
        <v>847</v>
      </c>
      <c r="G1079" s="396">
        <v>9498</v>
      </c>
      <c r="H1079" s="397">
        <v>13342</v>
      </c>
      <c r="I1079" s="397">
        <v>3565404</v>
      </c>
      <c r="J1079" s="397" t="s">
        <v>571</v>
      </c>
      <c r="K1079" s="397">
        <v>46</v>
      </c>
      <c r="L1079" s="396">
        <v>6.55</v>
      </c>
      <c r="M1079" s="396">
        <v>669</v>
      </c>
      <c r="N1079" s="399">
        <v>101.1</v>
      </c>
      <c r="O1079" s="400">
        <v>115.2</v>
      </c>
      <c r="P1079" s="400"/>
      <c r="Q1079" s="400"/>
      <c r="R1079" s="400"/>
      <c r="S1079" s="400"/>
      <c r="T1079" s="400"/>
      <c r="U1079" s="400"/>
      <c r="V1079" s="400"/>
      <c r="W1079" s="400"/>
      <c r="X1079" s="426">
        <v>850</v>
      </c>
      <c r="Y1079" s="427">
        <v>800</v>
      </c>
      <c r="Z1079" s="427">
        <v>950</v>
      </c>
      <c r="AA1079" s="479">
        <v>50</v>
      </c>
      <c r="AB1079" s="426">
        <v>0.34</v>
      </c>
      <c r="AC1079" s="426">
        <v>1200</v>
      </c>
      <c r="AD1079" s="402">
        <v>620</v>
      </c>
      <c r="AE1079" s="402">
        <v>560</v>
      </c>
      <c r="AF1079" s="402">
        <v>620</v>
      </c>
      <c r="AG1079" s="402">
        <v>620</v>
      </c>
      <c r="AH1079" s="480">
        <v>50</v>
      </c>
      <c r="AI1079" s="400"/>
      <c r="AJ1079" s="400"/>
      <c r="AK1079" s="400"/>
      <c r="AL1079" s="400"/>
      <c r="AM1079" s="400"/>
      <c r="AN1079" s="400"/>
      <c r="AO1079" s="400"/>
      <c r="AP1079" s="400"/>
    </row>
    <row r="1080" spans="1:42" ht="15.75">
      <c r="A1080" s="394" t="s">
        <v>821</v>
      </c>
      <c r="B1080" s="401">
        <v>114.3</v>
      </c>
      <c r="C1080" s="424">
        <v>6.88</v>
      </c>
      <c r="D1080" s="394" t="s">
        <v>822</v>
      </c>
      <c r="E1080" s="481">
        <v>43664</v>
      </c>
      <c r="F1080" s="395" t="s">
        <v>847</v>
      </c>
      <c r="G1080" s="396">
        <v>9499</v>
      </c>
      <c r="H1080" s="397">
        <v>13335</v>
      </c>
      <c r="I1080" s="482">
        <v>3665510</v>
      </c>
      <c r="J1080" s="397" t="s">
        <v>571</v>
      </c>
      <c r="K1080" s="397">
        <v>47</v>
      </c>
      <c r="L1080" s="398">
        <v>5</v>
      </c>
      <c r="M1080" s="396">
        <v>26</v>
      </c>
      <c r="N1080" s="399">
        <v>98.1</v>
      </c>
      <c r="O1080" s="400">
        <v>115.6</v>
      </c>
      <c r="P1080" s="400"/>
      <c r="Q1080" s="400"/>
      <c r="R1080" s="400"/>
      <c r="S1080" s="400"/>
      <c r="T1080" s="400"/>
      <c r="U1080" s="400"/>
      <c r="V1080" s="400"/>
      <c r="W1080" s="400"/>
      <c r="X1080" s="426">
        <v>850</v>
      </c>
      <c r="Y1080" s="427">
        <v>800</v>
      </c>
      <c r="Z1080" s="427">
        <v>950</v>
      </c>
      <c r="AA1080" s="479">
        <v>50</v>
      </c>
      <c r="AB1080" s="426">
        <v>0.34</v>
      </c>
      <c r="AC1080" s="426">
        <v>1200</v>
      </c>
      <c r="AD1080" s="402">
        <v>615</v>
      </c>
      <c r="AE1080" s="402">
        <v>560</v>
      </c>
      <c r="AF1080" s="402">
        <v>615</v>
      </c>
      <c r="AG1080" s="402">
        <v>615</v>
      </c>
      <c r="AH1080" s="480">
        <v>50</v>
      </c>
      <c r="AI1080" s="400"/>
      <c r="AJ1080" s="400"/>
      <c r="AK1080" s="400"/>
      <c r="AL1080" s="400"/>
      <c r="AM1080" s="400"/>
      <c r="AN1080" s="400"/>
      <c r="AO1080" s="400"/>
      <c r="AP1080" s="400"/>
    </row>
    <row r="1081" spans="1:42" ht="15.75">
      <c r="A1081" s="394" t="s">
        <v>821</v>
      </c>
      <c r="B1081" s="401">
        <v>114.3</v>
      </c>
      <c r="C1081" s="424">
        <v>6.88</v>
      </c>
      <c r="D1081" s="394" t="s">
        <v>822</v>
      </c>
      <c r="E1081" s="481">
        <v>43670</v>
      </c>
      <c r="F1081" s="395" t="s">
        <v>847</v>
      </c>
      <c r="G1081" s="396">
        <v>9561</v>
      </c>
      <c r="H1081" s="397">
        <v>13335</v>
      </c>
      <c r="I1081" s="397">
        <v>3665510</v>
      </c>
      <c r="J1081" s="397" t="s">
        <v>571</v>
      </c>
      <c r="K1081" s="397">
        <v>47</v>
      </c>
      <c r="L1081" s="398">
        <v>5</v>
      </c>
      <c r="M1081" s="396">
        <v>354</v>
      </c>
      <c r="N1081" s="399">
        <v>98.6</v>
      </c>
      <c r="O1081" s="400">
        <v>113.2</v>
      </c>
      <c r="P1081" s="400"/>
      <c r="Q1081" s="400"/>
      <c r="R1081" s="400"/>
      <c r="S1081" s="400"/>
      <c r="T1081" s="400"/>
      <c r="U1081" s="400"/>
      <c r="V1081" s="400"/>
      <c r="W1081" s="400"/>
      <c r="X1081" s="426">
        <v>850</v>
      </c>
      <c r="Y1081" s="427">
        <v>800</v>
      </c>
      <c r="Z1081" s="427">
        <v>950</v>
      </c>
      <c r="AA1081" s="479">
        <v>50</v>
      </c>
      <c r="AB1081" s="426">
        <v>0.34</v>
      </c>
      <c r="AC1081" s="426">
        <v>1200</v>
      </c>
      <c r="AD1081" s="402">
        <v>615</v>
      </c>
      <c r="AE1081" s="402">
        <v>560</v>
      </c>
      <c r="AF1081" s="402">
        <v>615</v>
      </c>
      <c r="AG1081" s="402">
        <v>615</v>
      </c>
      <c r="AH1081" s="480">
        <v>50</v>
      </c>
      <c r="AI1081" s="400"/>
      <c r="AJ1081" s="400"/>
      <c r="AK1081" s="400"/>
      <c r="AL1081" s="400"/>
      <c r="AM1081" s="400"/>
      <c r="AN1081" s="400"/>
      <c r="AO1081" s="400"/>
      <c r="AP1081" s="400"/>
    </row>
    <row r="1082" spans="1:42" ht="15.75">
      <c r="A1082" s="394" t="s">
        <v>821</v>
      </c>
      <c r="B1082" s="401">
        <v>114.3</v>
      </c>
      <c r="C1082" s="424">
        <v>6.88</v>
      </c>
      <c r="D1082" s="394" t="s">
        <v>822</v>
      </c>
      <c r="E1082" s="481">
        <v>43670</v>
      </c>
      <c r="F1082" s="395" t="s">
        <v>847</v>
      </c>
      <c r="G1082" s="396">
        <v>9562</v>
      </c>
      <c r="H1082" s="397">
        <v>13335</v>
      </c>
      <c r="I1082" s="397">
        <v>3665510</v>
      </c>
      <c r="J1082" s="397" t="s">
        <v>571</v>
      </c>
      <c r="K1082" s="397">
        <v>47</v>
      </c>
      <c r="L1082" s="398">
        <v>5</v>
      </c>
      <c r="M1082" s="396">
        <v>729</v>
      </c>
      <c r="N1082" s="399">
        <v>102.1</v>
      </c>
      <c r="O1082" s="400">
        <v>114.6</v>
      </c>
      <c r="P1082" s="400"/>
      <c r="Q1082" s="400"/>
      <c r="R1082" s="400"/>
      <c r="S1082" s="400"/>
      <c r="T1082" s="400"/>
      <c r="U1082" s="400"/>
      <c r="V1082" s="400"/>
      <c r="W1082" s="400"/>
      <c r="X1082" s="426">
        <v>850</v>
      </c>
      <c r="Y1082" s="427">
        <v>800</v>
      </c>
      <c r="Z1082" s="427">
        <v>950</v>
      </c>
      <c r="AA1082" s="479">
        <v>50</v>
      </c>
      <c r="AB1082" s="426">
        <v>0.34</v>
      </c>
      <c r="AC1082" s="426">
        <v>1200</v>
      </c>
      <c r="AD1082" s="402">
        <v>615</v>
      </c>
      <c r="AE1082" s="402">
        <v>560</v>
      </c>
      <c r="AF1082" s="402">
        <v>615</v>
      </c>
      <c r="AG1082" s="402">
        <v>615</v>
      </c>
      <c r="AH1082" s="480">
        <v>50</v>
      </c>
      <c r="AI1082" s="400"/>
      <c r="AJ1082" s="400"/>
      <c r="AK1082" s="400"/>
      <c r="AL1082" s="400"/>
      <c r="AM1082" s="400"/>
      <c r="AN1082" s="400"/>
      <c r="AO1082" s="400"/>
      <c r="AP1082" s="400"/>
    </row>
    <row r="1083" spans="1:42" ht="15.75">
      <c r="A1083" s="394" t="s">
        <v>821</v>
      </c>
      <c r="B1083" s="401">
        <v>114.3</v>
      </c>
      <c r="C1083" s="424">
        <v>6.88</v>
      </c>
      <c r="D1083" s="394" t="s">
        <v>822</v>
      </c>
      <c r="E1083" s="481">
        <v>43670</v>
      </c>
      <c r="F1083" s="395" t="s">
        <v>847</v>
      </c>
      <c r="G1083" s="396">
        <v>9563</v>
      </c>
      <c r="H1083" s="397">
        <v>13336</v>
      </c>
      <c r="I1083" s="397">
        <v>3665510</v>
      </c>
      <c r="J1083" s="397" t="s">
        <v>571</v>
      </c>
      <c r="K1083" s="397">
        <v>45</v>
      </c>
      <c r="L1083" s="396">
        <v>5.38</v>
      </c>
      <c r="M1083" s="396">
        <v>20</v>
      </c>
      <c r="N1083" s="399">
        <v>102.2</v>
      </c>
      <c r="O1083" s="400">
        <v>116.5</v>
      </c>
      <c r="P1083" s="400"/>
      <c r="Q1083" s="400"/>
      <c r="R1083" s="400"/>
      <c r="S1083" s="400"/>
      <c r="T1083" s="400"/>
      <c r="U1083" s="400"/>
      <c r="V1083" s="400"/>
      <c r="W1083" s="400"/>
      <c r="X1083" s="426">
        <v>850</v>
      </c>
      <c r="Y1083" s="427">
        <v>800</v>
      </c>
      <c r="Z1083" s="427">
        <v>950</v>
      </c>
      <c r="AA1083" s="479">
        <v>50</v>
      </c>
      <c r="AB1083" s="426">
        <v>0.34</v>
      </c>
      <c r="AC1083" s="426">
        <v>1200</v>
      </c>
      <c r="AD1083" s="402">
        <v>615</v>
      </c>
      <c r="AE1083" s="402">
        <v>560</v>
      </c>
      <c r="AF1083" s="402">
        <v>615</v>
      </c>
      <c r="AG1083" s="402">
        <v>615</v>
      </c>
      <c r="AH1083" s="480">
        <v>50</v>
      </c>
      <c r="AI1083" s="400"/>
      <c r="AJ1083" s="400"/>
      <c r="AK1083" s="400"/>
      <c r="AL1083" s="400"/>
      <c r="AM1083" s="400"/>
      <c r="AN1083" s="400"/>
      <c r="AO1083" s="400"/>
      <c r="AP1083" s="400"/>
    </row>
    <row r="1084" spans="1:42" ht="15.75">
      <c r="A1084" s="394" t="s">
        <v>821</v>
      </c>
      <c r="B1084" s="401">
        <v>114.3</v>
      </c>
      <c r="C1084" s="424">
        <v>6.88</v>
      </c>
      <c r="D1084" s="394" t="s">
        <v>822</v>
      </c>
      <c r="E1084" s="481">
        <v>43670</v>
      </c>
      <c r="F1084" s="395" t="s">
        <v>847</v>
      </c>
      <c r="G1084" s="396">
        <v>9564</v>
      </c>
      <c r="H1084" s="397">
        <v>13336</v>
      </c>
      <c r="I1084" s="397">
        <v>3665510</v>
      </c>
      <c r="J1084" s="397" t="s">
        <v>571</v>
      </c>
      <c r="K1084" s="397">
        <v>45</v>
      </c>
      <c r="L1084" s="396">
        <v>5.38</v>
      </c>
      <c r="M1084" s="396">
        <v>420</v>
      </c>
      <c r="N1084" s="399">
        <v>103.3</v>
      </c>
      <c r="O1084" s="400">
        <v>117</v>
      </c>
      <c r="P1084" s="400"/>
      <c r="Q1084" s="400"/>
      <c r="R1084" s="400"/>
      <c r="S1084" s="400"/>
      <c r="T1084" s="400"/>
      <c r="U1084" s="400"/>
      <c r="V1084" s="400"/>
      <c r="W1084" s="400"/>
      <c r="X1084" s="426">
        <v>850</v>
      </c>
      <c r="Y1084" s="427">
        <v>800</v>
      </c>
      <c r="Z1084" s="427">
        <v>950</v>
      </c>
      <c r="AA1084" s="479">
        <v>50</v>
      </c>
      <c r="AB1084" s="426">
        <v>0.34</v>
      </c>
      <c r="AC1084" s="426">
        <v>1200</v>
      </c>
      <c r="AD1084" s="402">
        <v>615</v>
      </c>
      <c r="AE1084" s="402">
        <v>560</v>
      </c>
      <c r="AF1084" s="402">
        <v>615</v>
      </c>
      <c r="AG1084" s="402">
        <v>615</v>
      </c>
      <c r="AH1084" s="480">
        <v>50</v>
      </c>
      <c r="AI1084" s="400"/>
      <c r="AJ1084" s="400"/>
      <c r="AK1084" s="400"/>
      <c r="AL1084" s="400"/>
      <c r="AM1084" s="400"/>
      <c r="AN1084" s="400"/>
      <c r="AO1084" s="400"/>
      <c r="AP1084" s="400"/>
    </row>
    <row r="1085" spans="1:42" ht="15.75">
      <c r="A1085" s="394" t="s">
        <v>821</v>
      </c>
      <c r="B1085" s="401">
        <v>114.3</v>
      </c>
      <c r="C1085" s="424">
        <v>6.88</v>
      </c>
      <c r="D1085" s="394" t="s">
        <v>822</v>
      </c>
      <c r="E1085" s="481">
        <v>43670</v>
      </c>
      <c r="F1085" s="395" t="s">
        <v>847</v>
      </c>
      <c r="G1085" s="396">
        <v>9565</v>
      </c>
      <c r="H1085" s="397">
        <v>13336</v>
      </c>
      <c r="I1085" s="397">
        <v>3665510</v>
      </c>
      <c r="J1085" s="397" t="s">
        <v>571</v>
      </c>
      <c r="K1085" s="397">
        <v>45</v>
      </c>
      <c r="L1085" s="396">
        <v>5.38</v>
      </c>
      <c r="M1085" s="396">
        <v>812</v>
      </c>
      <c r="N1085" s="399">
        <v>98.5</v>
      </c>
      <c r="O1085" s="400">
        <v>111.3</v>
      </c>
      <c r="P1085" s="400"/>
      <c r="Q1085" s="400"/>
      <c r="R1085" s="400"/>
      <c r="S1085" s="400"/>
      <c r="T1085" s="400"/>
      <c r="U1085" s="400"/>
      <c r="V1085" s="400"/>
      <c r="W1085" s="400"/>
      <c r="X1085" s="426">
        <v>850</v>
      </c>
      <c r="Y1085" s="427">
        <v>800</v>
      </c>
      <c r="Z1085" s="427">
        <v>950</v>
      </c>
      <c r="AA1085" s="479">
        <v>50</v>
      </c>
      <c r="AB1085" s="426">
        <v>0.34</v>
      </c>
      <c r="AC1085" s="426">
        <v>1200</v>
      </c>
      <c r="AD1085" s="402">
        <v>615</v>
      </c>
      <c r="AE1085" s="402">
        <v>560</v>
      </c>
      <c r="AF1085" s="402">
        <v>615</v>
      </c>
      <c r="AG1085" s="402">
        <v>615</v>
      </c>
      <c r="AH1085" s="480">
        <v>50</v>
      </c>
      <c r="AI1085" s="400"/>
      <c r="AJ1085" s="400"/>
      <c r="AK1085" s="400"/>
      <c r="AL1085" s="400"/>
      <c r="AM1085" s="400"/>
      <c r="AN1085" s="400"/>
      <c r="AO1085" s="400"/>
      <c r="AP1085" s="400"/>
    </row>
    <row r="1086" spans="1:42" ht="15.75">
      <c r="A1086" s="394" t="s">
        <v>821</v>
      </c>
      <c r="B1086" s="401">
        <v>114.3</v>
      </c>
      <c r="C1086" s="424">
        <v>6.88</v>
      </c>
      <c r="D1086" s="394" t="s">
        <v>822</v>
      </c>
      <c r="E1086" s="481">
        <v>43670</v>
      </c>
      <c r="F1086" s="395" t="s">
        <v>847</v>
      </c>
      <c r="G1086" s="396">
        <v>9566</v>
      </c>
      <c r="H1086" s="397">
        <v>13336</v>
      </c>
      <c r="I1086" s="397">
        <v>3665510</v>
      </c>
      <c r="J1086" s="397" t="s">
        <v>571</v>
      </c>
      <c r="K1086" s="397">
        <v>45</v>
      </c>
      <c r="L1086" s="396">
        <v>5.38</v>
      </c>
      <c r="M1086" s="396">
        <v>1202</v>
      </c>
      <c r="N1086" s="399">
        <v>100.1</v>
      </c>
      <c r="O1086" s="400">
        <v>114.2</v>
      </c>
      <c r="P1086" s="400"/>
      <c r="Q1086" s="400"/>
      <c r="R1086" s="400"/>
      <c r="S1086" s="400"/>
      <c r="T1086" s="400"/>
      <c r="U1086" s="400"/>
      <c r="V1086" s="400"/>
      <c r="W1086" s="400"/>
      <c r="X1086" s="426">
        <v>850</v>
      </c>
      <c r="Y1086" s="427">
        <v>800</v>
      </c>
      <c r="Z1086" s="427">
        <v>950</v>
      </c>
      <c r="AA1086" s="479">
        <v>50</v>
      </c>
      <c r="AB1086" s="426">
        <v>0.34</v>
      </c>
      <c r="AC1086" s="426">
        <v>1200</v>
      </c>
      <c r="AD1086" s="402">
        <v>615</v>
      </c>
      <c r="AE1086" s="402">
        <v>560</v>
      </c>
      <c r="AF1086" s="402">
        <v>615</v>
      </c>
      <c r="AG1086" s="402">
        <v>615</v>
      </c>
      <c r="AH1086" s="480">
        <v>50</v>
      </c>
      <c r="AI1086" s="400"/>
      <c r="AJ1086" s="400"/>
      <c r="AK1086" s="400"/>
      <c r="AL1086" s="400"/>
      <c r="AM1086" s="400"/>
      <c r="AN1086" s="400"/>
      <c r="AO1086" s="400"/>
      <c r="AP1086" s="400"/>
    </row>
    <row r="1087" spans="1:42" ht="15.75">
      <c r="A1087" s="394" t="s">
        <v>821</v>
      </c>
      <c r="B1087" s="401">
        <v>114.3</v>
      </c>
      <c r="C1087" s="424">
        <v>6.88</v>
      </c>
      <c r="D1087" s="394" t="s">
        <v>822</v>
      </c>
      <c r="E1087" s="481">
        <v>43670</v>
      </c>
      <c r="F1087" s="395" t="s">
        <v>847</v>
      </c>
      <c r="G1087" s="396">
        <v>9567</v>
      </c>
      <c r="H1087" s="397">
        <v>40568</v>
      </c>
      <c r="I1087" s="397">
        <v>3665510</v>
      </c>
      <c r="J1087" s="397" t="s">
        <v>571</v>
      </c>
      <c r="K1087" s="397">
        <v>47</v>
      </c>
      <c r="L1087" s="398">
        <v>7.7</v>
      </c>
      <c r="M1087" s="396">
        <v>1</v>
      </c>
      <c r="N1087" s="399">
        <v>99.3</v>
      </c>
      <c r="O1087" s="400">
        <v>116.6</v>
      </c>
      <c r="P1087" s="400"/>
      <c r="Q1087" s="400"/>
      <c r="R1087" s="400"/>
      <c r="S1087" s="400"/>
      <c r="T1087" s="400"/>
      <c r="U1087" s="400"/>
      <c r="V1087" s="400"/>
      <c r="W1087" s="400"/>
      <c r="X1087" s="426">
        <v>850</v>
      </c>
      <c r="Y1087" s="427">
        <v>800</v>
      </c>
      <c r="Z1087" s="427">
        <v>950</v>
      </c>
      <c r="AA1087" s="479">
        <v>50</v>
      </c>
      <c r="AB1087" s="426">
        <v>0.34</v>
      </c>
      <c r="AC1087" s="426">
        <v>1200</v>
      </c>
      <c r="AD1087" s="402">
        <v>620</v>
      </c>
      <c r="AE1087" s="402">
        <v>560</v>
      </c>
      <c r="AF1087" s="402">
        <v>620</v>
      </c>
      <c r="AG1087" s="402">
        <v>620</v>
      </c>
      <c r="AH1087" s="480">
        <v>50</v>
      </c>
      <c r="AI1087" s="400"/>
      <c r="AJ1087" s="400"/>
      <c r="AK1087" s="400"/>
      <c r="AL1087" s="400"/>
      <c r="AM1087" s="400"/>
      <c r="AN1087" s="400"/>
      <c r="AO1087" s="400"/>
      <c r="AP1087" s="400"/>
    </row>
    <row r="1088" spans="1:42" ht="15">
      <c r="A1088" s="394" t="s">
        <v>821</v>
      </c>
      <c r="B1088" s="401">
        <v>114.3</v>
      </c>
      <c r="C1088" s="424">
        <v>6.88</v>
      </c>
      <c r="D1088" s="394" t="s">
        <v>822</v>
      </c>
      <c r="E1088" s="481">
        <v>43671</v>
      </c>
      <c r="F1088" s="395" t="s">
        <v>283</v>
      </c>
      <c r="G1088" s="396">
        <v>9568</v>
      </c>
      <c r="H1088" s="397">
        <v>60258</v>
      </c>
      <c r="I1088" s="397">
        <v>3681702</v>
      </c>
      <c r="J1088" s="397">
        <v>350</v>
      </c>
      <c r="K1088" s="397">
        <v>50</v>
      </c>
      <c r="L1088" s="396">
        <v>4.57</v>
      </c>
      <c r="M1088" s="396">
        <v>1</v>
      </c>
      <c r="N1088" s="399">
        <v>103.4</v>
      </c>
      <c r="O1088" s="400">
        <v>116.9</v>
      </c>
      <c r="P1088" s="400"/>
      <c r="Q1088" s="400"/>
      <c r="R1088" s="400"/>
      <c r="S1088" s="400"/>
      <c r="T1088" s="400"/>
      <c r="U1088" s="400"/>
      <c r="V1088" s="400"/>
      <c r="W1088" s="400"/>
      <c r="X1088" s="426">
        <v>850</v>
      </c>
      <c r="Y1088" s="427">
        <v>800</v>
      </c>
      <c r="Z1088" s="427">
        <v>950</v>
      </c>
      <c r="AA1088" s="426">
        <v>52</v>
      </c>
      <c r="AB1088" s="426">
        <v>0.34</v>
      </c>
      <c r="AC1088" s="426">
        <v>1200</v>
      </c>
      <c r="AD1088" s="401">
        <v>640</v>
      </c>
      <c r="AE1088" s="401">
        <v>560</v>
      </c>
      <c r="AF1088" s="401">
        <v>640</v>
      </c>
      <c r="AG1088" s="401">
        <v>640</v>
      </c>
      <c r="AH1088" s="401">
        <v>52</v>
      </c>
      <c r="AI1088" s="400"/>
      <c r="AJ1088" s="400"/>
      <c r="AK1088" s="400"/>
      <c r="AL1088" s="400"/>
      <c r="AM1088" s="400"/>
      <c r="AN1088" s="400"/>
      <c r="AO1088" s="400"/>
      <c r="AP1088" s="400"/>
    </row>
    <row r="1089" spans="1:42" ht="15">
      <c r="A1089" s="394" t="s">
        <v>821</v>
      </c>
      <c r="B1089" s="401">
        <v>114.3</v>
      </c>
      <c r="C1089" s="424">
        <v>6.88</v>
      </c>
      <c r="D1089" s="394" t="s">
        <v>822</v>
      </c>
      <c r="E1089" s="481">
        <v>43671</v>
      </c>
      <c r="F1089" s="395" t="s">
        <v>283</v>
      </c>
      <c r="G1089" s="396">
        <v>9569</v>
      </c>
      <c r="H1089" s="397">
        <v>60254</v>
      </c>
      <c r="I1089" s="397">
        <v>3681702</v>
      </c>
      <c r="J1089" s="397">
        <v>350</v>
      </c>
      <c r="K1089" s="397">
        <v>50</v>
      </c>
      <c r="L1089" s="396">
        <v>4.0599999999999996</v>
      </c>
      <c r="M1089" s="396">
        <v>1</v>
      </c>
      <c r="N1089" s="399">
        <v>102.6</v>
      </c>
      <c r="O1089" s="400">
        <v>119</v>
      </c>
      <c r="P1089" s="400"/>
      <c r="Q1089" s="400"/>
      <c r="R1089" s="400"/>
      <c r="S1089" s="400"/>
      <c r="T1089" s="400"/>
      <c r="U1089" s="400"/>
      <c r="V1089" s="400"/>
      <c r="W1089" s="400"/>
      <c r="X1089" s="426">
        <v>850</v>
      </c>
      <c r="Y1089" s="427">
        <v>800</v>
      </c>
      <c r="Z1089" s="427">
        <v>950</v>
      </c>
      <c r="AA1089" s="426">
        <v>52</v>
      </c>
      <c r="AB1089" s="426">
        <v>0.34</v>
      </c>
      <c r="AC1089" s="426">
        <v>1200</v>
      </c>
      <c r="AD1089" s="401">
        <v>640</v>
      </c>
      <c r="AE1089" s="401">
        <v>560</v>
      </c>
      <c r="AF1089" s="401">
        <v>640</v>
      </c>
      <c r="AG1089" s="401">
        <v>640</v>
      </c>
      <c r="AH1089" s="401">
        <v>52</v>
      </c>
      <c r="AI1089" s="400"/>
      <c r="AJ1089" s="400"/>
      <c r="AK1089" s="400"/>
      <c r="AL1089" s="400"/>
      <c r="AM1089" s="400"/>
      <c r="AN1089" s="400"/>
      <c r="AO1089" s="400"/>
      <c r="AP1089" s="400"/>
    </row>
    <row r="1090" spans="1:42" ht="15">
      <c r="A1090" s="394" t="s">
        <v>821</v>
      </c>
      <c r="B1090" s="401">
        <v>114.3</v>
      </c>
      <c r="C1090" s="424">
        <v>6.88</v>
      </c>
      <c r="D1090" s="394" t="s">
        <v>822</v>
      </c>
      <c r="E1090" s="481">
        <v>43684</v>
      </c>
      <c r="F1090" s="395" t="s">
        <v>283</v>
      </c>
      <c r="G1090" s="396">
        <v>9730</v>
      </c>
      <c r="H1090" s="397">
        <v>54591</v>
      </c>
      <c r="I1090" s="397">
        <v>3681702</v>
      </c>
      <c r="J1090" s="397">
        <v>350</v>
      </c>
      <c r="K1090" s="397">
        <v>52</v>
      </c>
      <c r="L1090" s="396">
        <v>4.03</v>
      </c>
      <c r="M1090" s="396">
        <v>1</v>
      </c>
      <c r="N1090" s="399">
        <v>103</v>
      </c>
      <c r="O1090" s="400">
        <v>115.4</v>
      </c>
      <c r="P1090" s="400"/>
      <c r="Q1090" s="400"/>
      <c r="R1090" s="400"/>
      <c r="S1090" s="400"/>
      <c r="T1090" s="400"/>
      <c r="U1090" s="400"/>
      <c r="V1090" s="400"/>
      <c r="W1090" s="400"/>
      <c r="X1090" s="426">
        <v>850</v>
      </c>
      <c r="Y1090" s="427">
        <v>800</v>
      </c>
      <c r="Z1090" s="427">
        <v>940</v>
      </c>
      <c r="AA1090" s="426">
        <v>52</v>
      </c>
      <c r="AB1090" s="426">
        <v>0.34</v>
      </c>
      <c r="AC1090" s="426">
        <v>1200</v>
      </c>
      <c r="AD1090" s="401">
        <v>645</v>
      </c>
      <c r="AE1090" s="401">
        <v>560</v>
      </c>
      <c r="AF1090" s="401">
        <v>645</v>
      </c>
      <c r="AG1090" s="401">
        <v>645</v>
      </c>
      <c r="AH1090" s="401">
        <v>52</v>
      </c>
      <c r="AI1090" s="400"/>
      <c r="AJ1090" s="400"/>
      <c r="AK1090" s="400"/>
      <c r="AL1090" s="400"/>
      <c r="AM1090" s="400"/>
      <c r="AN1090" s="400"/>
      <c r="AO1090" s="400"/>
      <c r="AP1090" s="400"/>
    </row>
    <row r="1091" spans="1:42" ht="15">
      <c r="A1091" s="394" t="s">
        <v>821</v>
      </c>
      <c r="B1091" s="401">
        <v>114.3</v>
      </c>
      <c r="C1091" s="424">
        <v>6.88</v>
      </c>
      <c r="D1091" s="394" t="s">
        <v>822</v>
      </c>
      <c r="E1091" s="481">
        <v>43684</v>
      </c>
      <c r="F1091" s="395" t="s">
        <v>283</v>
      </c>
      <c r="G1091" s="396">
        <v>9731</v>
      </c>
      <c r="H1091" s="397">
        <v>54593</v>
      </c>
      <c r="I1091" s="397">
        <v>3681702</v>
      </c>
      <c r="J1091" s="397">
        <v>350</v>
      </c>
      <c r="K1091" s="397">
        <v>52</v>
      </c>
      <c r="L1091" s="396">
        <v>4.1100000000000003</v>
      </c>
      <c r="M1091" s="396">
        <v>3</v>
      </c>
      <c r="N1091" s="399">
        <v>105.5</v>
      </c>
      <c r="O1091" s="400">
        <v>119.3</v>
      </c>
      <c r="P1091" s="400"/>
      <c r="Q1091" s="400"/>
      <c r="R1091" s="400"/>
      <c r="S1091" s="400"/>
      <c r="T1091" s="400"/>
      <c r="U1091" s="400"/>
      <c r="V1091" s="400"/>
      <c r="W1091" s="400"/>
      <c r="X1091" s="426">
        <v>850</v>
      </c>
      <c r="Y1091" s="427">
        <v>800</v>
      </c>
      <c r="Z1091" s="427">
        <v>930</v>
      </c>
      <c r="AA1091" s="426">
        <v>52</v>
      </c>
      <c r="AB1091" s="426">
        <v>0.34</v>
      </c>
      <c r="AC1091" s="426">
        <v>1200</v>
      </c>
      <c r="AD1091" s="401">
        <v>645</v>
      </c>
      <c r="AE1091" s="401">
        <v>560</v>
      </c>
      <c r="AF1091" s="401">
        <v>645</v>
      </c>
      <c r="AG1091" s="401">
        <v>645</v>
      </c>
      <c r="AH1091" s="401">
        <v>52</v>
      </c>
      <c r="AI1091" s="400"/>
      <c r="AJ1091" s="400"/>
      <c r="AK1091" s="400"/>
      <c r="AL1091" s="400"/>
      <c r="AM1091" s="400"/>
      <c r="AN1091" s="400"/>
      <c r="AO1091" s="400"/>
      <c r="AP1091" s="400"/>
    </row>
    <row r="1092" spans="1:42" ht="15">
      <c r="A1092" s="394" t="s">
        <v>821</v>
      </c>
      <c r="B1092" s="401">
        <v>114.3</v>
      </c>
      <c r="C1092" s="424">
        <v>6.88</v>
      </c>
      <c r="D1092" s="394" t="s">
        <v>822</v>
      </c>
      <c r="E1092" s="481">
        <v>43684</v>
      </c>
      <c r="F1092" s="395" t="s">
        <v>283</v>
      </c>
      <c r="G1092" s="396">
        <v>9732</v>
      </c>
      <c r="H1092" s="397">
        <v>54593</v>
      </c>
      <c r="I1092" s="397">
        <v>3681702</v>
      </c>
      <c r="J1092" s="397">
        <v>350</v>
      </c>
      <c r="K1092" s="397">
        <v>52</v>
      </c>
      <c r="L1092" s="396">
        <v>4.1100000000000003</v>
      </c>
      <c r="M1092" s="396">
        <v>401</v>
      </c>
      <c r="N1092" s="399">
        <v>103.6</v>
      </c>
      <c r="O1092" s="400">
        <v>118.3</v>
      </c>
      <c r="P1092" s="400"/>
      <c r="Q1092" s="400"/>
      <c r="R1092" s="400"/>
      <c r="S1092" s="400"/>
      <c r="T1092" s="400"/>
      <c r="U1092" s="400"/>
      <c r="V1092" s="400"/>
      <c r="W1092" s="400"/>
      <c r="X1092" s="426">
        <v>850</v>
      </c>
      <c r="Y1092" s="427">
        <v>800</v>
      </c>
      <c r="Z1092" s="427">
        <v>930</v>
      </c>
      <c r="AA1092" s="426">
        <v>52</v>
      </c>
      <c r="AB1092" s="426">
        <v>0.34</v>
      </c>
      <c r="AC1092" s="426">
        <v>1200</v>
      </c>
      <c r="AD1092" s="402">
        <v>650</v>
      </c>
      <c r="AE1092" s="402">
        <v>560</v>
      </c>
      <c r="AF1092" s="402">
        <v>650</v>
      </c>
      <c r="AG1092" s="402">
        <v>650</v>
      </c>
      <c r="AH1092" s="401">
        <v>52</v>
      </c>
      <c r="AI1092" s="400"/>
      <c r="AJ1092" s="400"/>
      <c r="AK1092" s="400"/>
      <c r="AL1092" s="400"/>
      <c r="AM1092" s="400"/>
      <c r="AN1092" s="400"/>
      <c r="AO1092" s="400"/>
      <c r="AP1092" s="400"/>
    </row>
    <row r="1093" spans="1:42" ht="15">
      <c r="A1093" s="394" t="s">
        <v>821</v>
      </c>
      <c r="B1093" s="401">
        <v>114.3</v>
      </c>
      <c r="C1093" s="424">
        <v>6.88</v>
      </c>
      <c r="D1093" s="394" t="s">
        <v>822</v>
      </c>
      <c r="E1093" s="481">
        <v>43684</v>
      </c>
      <c r="F1093" s="395" t="s">
        <v>283</v>
      </c>
      <c r="G1093" s="396">
        <v>9733</v>
      </c>
      <c r="H1093" s="397">
        <v>54591</v>
      </c>
      <c r="I1093" s="397">
        <v>3681702</v>
      </c>
      <c r="J1093" s="397">
        <v>350</v>
      </c>
      <c r="K1093" s="397">
        <v>52</v>
      </c>
      <c r="L1093" s="396">
        <v>4.03</v>
      </c>
      <c r="M1093" s="396">
        <v>388</v>
      </c>
      <c r="N1093" s="399">
        <v>98.8</v>
      </c>
      <c r="O1093" s="400">
        <v>112.2</v>
      </c>
      <c r="P1093" s="400"/>
      <c r="Q1093" s="400"/>
      <c r="R1093" s="400"/>
      <c r="S1093" s="400"/>
      <c r="T1093" s="400"/>
      <c r="U1093" s="400"/>
      <c r="V1093" s="400"/>
      <c r="W1093" s="400"/>
      <c r="X1093" s="426">
        <v>850</v>
      </c>
      <c r="Y1093" s="427">
        <v>800</v>
      </c>
      <c r="Z1093" s="427">
        <v>930</v>
      </c>
      <c r="AA1093" s="426">
        <v>52</v>
      </c>
      <c r="AB1093" s="426">
        <v>0.34</v>
      </c>
      <c r="AC1093" s="426">
        <v>1200</v>
      </c>
      <c r="AD1093" s="402">
        <v>650</v>
      </c>
      <c r="AE1093" s="402">
        <v>560</v>
      </c>
      <c r="AF1093" s="402">
        <v>650</v>
      </c>
      <c r="AG1093" s="402">
        <v>650</v>
      </c>
      <c r="AH1093" s="401">
        <v>52</v>
      </c>
      <c r="AI1093" s="400"/>
      <c r="AJ1093" s="400"/>
      <c r="AK1093" s="400"/>
      <c r="AL1093" s="400"/>
      <c r="AM1093" s="400"/>
      <c r="AN1093" s="400"/>
      <c r="AO1093" s="400"/>
      <c r="AP1093" s="400"/>
    </row>
    <row r="1094" spans="1:42" ht="15">
      <c r="A1094" s="394" t="s">
        <v>821</v>
      </c>
      <c r="B1094" s="401">
        <v>114.3</v>
      </c>
      <c r="C1094" s="424">
        <v>6.88</v>
      </c>
      <c r="D1094" s="394" t="s">
        <v>822</v>
      </c>
      <c r="E1094" s="481">
        <v>43684</v>
      </c>
      <c r="F1094" s="395" t="s">
        <v>283</v>
      </c>
      <c r="G1094" s="396">
        <v>9734</v>
      </c>
      <c r="H1094" s="397">
        <v>54597</v>
      </c>
      <c r="I1094" s="397">
        <v>3681702</v>
      </c>
      <c r="J1094" s="397">
        <v>350</v>
      </c>
      <c r="K1094" s="397">
        <v>52</v>
      </c>
      <c r="L1094" s="396">
        <v>4.32</v>
      </c>
      <c r="M1094" s="396">
        <v>2</v>
      </c>
      <c r="N1094" s="399">
        <v>102</v>
      </c>
      <c r="O1094" s="400">
        <v>113.9</v>
      </c>
      <c r="P1094" s="400"/>
      <c r="Q1094" s="400"/>
      <c r="R1094" s="400"/>
      <c r="S1094" s="400"/>
      <c r="T1094" s="400"/>
      <c r="U1094" s="400"/>
      <c r="V1094" s="400"/>
      <c r="W1094" s="400"/>
      <c r="X1094" s="426">
        <v>850</v>
      </c>
      <c r="Y1094" s="427">
        <v>800</v>
      </c>
      <c r="Z1094" s="427">
        <v>930</v>
      </c>
      <c r="AA1094" s="426">
        <v>52</v>
      </c>
      <c r="AB1094" s="426">
        <v>0.34</v>
      </c>
      <c r="AC1094" s="426">
        <v>1200</v>
      </c>
      <c r="AD1094" s="402">
        <v>655</v>
      </c>
      <c r="AE1094" s="402">
        <v>560</v>
      </c>
      <c r="AF1094" s="402">
        <v>655</v>
      </c>
      <c r="AG1094" s="402">
        <v>655</v>
      </c>
      <c r="AH1094" s="401">
        <v>52</v>
      </c>
      <c r="AI1094" s="400"/>
      <c r="AJ1094" s="400"/>
      <c r="AK1094" s="400"/>
      <c r="AL1094" s="400"/>
      <c r="AM1094" s="400"/>
      <c r="AN1094" s="400"/>
      <c r="AO1094" s="400"/>
      <c r="AP1094" s="400"/>
    </row>
    <row r="1095" spans="1:42" ht="15">
      <c r="A1095" s="394" t="s">
        <v>821</v>
      </c>
      <c r="B1095" s="401">
        <v>114.3</v>
      </c>
      <c r="C1095" s="424">
        <v>6.88</v>
      </c>
      <c r="D1095" s="394" t="s">
        <v>822</v>
      </c>
      <c r="E1095" s="481">
        <v>43684</v>
      </c>
      <c r="F1095" s="395" t="s">
        <v>283</v>
      </c>
      <c r="G1095" s="396">
        <v>9735</v>
      </c>
      <c r="H1095" s="397">
        <v>54516</v>
      </c>
      <c r="I1095" s="397">
        <v>3681702</v>
      </c>
      <c r="J1095" s="397">
        <v>350</v>
      </c>
      <c r="K1095" s="397">
        <v>51</v>
      </c>
      <c r="L1095" s="398">
        <v>5.2</v>
      </c>
      <c r="M1095" s="396">
        <v>1</v>
      </c>
      <c r="N1095" s="399">
        <v>94.4</v>
      </c>
      <c r="O1095" s="400">
        <v>109</v>
      </c>
      <c r="P1095" s="400"/>
      <c r="Q1095" s="400"/>
      <c r="R1095" s="400"/>
      <c r="S1095" s="400"/>
      <c r="T1095" s="400"/>
      <c r="U1095" s="400"/>
      <c r="V1095" s="400"/>
      <c r="W1095" s="400"/>
      <c r="X1095" s="426">
        <v>850</v>
      </c>
      <c r="Y1095" s="427">
        <v>800</v>
      </c>
      <c r="Z1095" s="427">
        <v>930</v>
      </c>
      <c r="AA1095" s="426">
        <v>52</v>
      </c>
      <c r="AB1095" s="426">
        <v>0.34</v>
      </c>
      <c r="AC1095" s="426">
        <v>1200</v>
      </c>
      <c r="AD1095" s="402">
        <v>655</v>
      </c>
      <c r="AE1095" s="402">
        <v>560</v>
      </c>
      <c r="AF1095" s="402">
        <v>655</v>
      </c>
      <c r="AG1095" s="402">
        <v>655</v>
      </c>
      <c r="AH1095" s="401">
        <v>52</v>
      </c>
      <c r="AI1095" s="400"/>
      <c r="AJ1095" s="400"/>
      <c r="AK1095" s="400"/>
      <c r="AL1095" s="400"/>
      <c r="AM1095" s="400"/>
      <c r="AN1095" s="400"/>
      <c r="AO1095" s="400"/>
      <c r="AP1095" s="400"/>
    </row>
    <row r="1096" spans="1:42" ht="15">
      <c r="A1096" s="394" t="s">
        <v>821</v>
      </c>
      <c r="B1096" s="401">
        <v>114.3</v>
      </c>
      <c r="C1096" s="424">
        <v>6.88</v>
      </c>
      <c r="D1096" s="394" t="s">
        <v>822</v>
      </c>
      <c r="E1096" s="481">
        <v>43685</v>
      </c>
      <c r="F1096" s="395" t="s">
        <v>283</v>
      </c>
      <c r="G1096" s="396">
        <v>9736</v>
      </c>
      <c r="H1096" s="397">
        <v>54595</v>
      </c>
      <c r="I1096" s="397">
        <v>3681702</v>
      </c>
      <c r="J1096" s="397">
        <v>350</v>
      </c>
      <c r="K1096" s="397">
        <v>51</v>
      </c>
      <c r="L1096" s="396">
        <v>4.29</v>
      </c>
      <c r="M1096" s="396">
        <v>1</v>
      </c>
      <c r="N1096" s="399">
        <v>106.2</v>
      </c>
      <c r="O1096" s="400">
        <v>123</v>
      </c>
      <c r="P1096" s="400"/>
      <c r="Q1096" s="400"/>
      <c r="R1096" s="400"/>
      <c r="S1096" s="400"/>
      <c r="T1096" s="400"/>
      <c r="U1096" s="400"/>
      <c r="V1096" s="400"/>
      <c r="W1096" s="400"/>
      <c r="X1096" s="426">
        <v>850</v>
      </c>
      <c r="Y1096" s="427">
        <v>800</v>
      </c>
      <c r="Z1096" s="427">
        <v>930</v>
      </c>
      <c r="AA1096" s="426">
        <v>52</v>
      </c>
      <c r="AB1096" s="426">
        <v>0.34</v>
      </c>
      <c r="AC1096" s="426">
        <v>1200</v>
      </c>
      <c r="AD1096" s="402">
        <v>655</v>
      </c>
      <c r="AE1096" s="402">
        <v>560</v>
      </c>
      <c r="AF1096" s="402">
        <v>655</v>
      </c>
      <c r="AG1096" s="402">
        <v>655</v>
      </c>
      <c r="AH1096" s="401">
        <v>52</v>
      </c>
      <c r="AI1096" s="400"/>
      <c r="AJ1096" s="400"/>
      <c r="AK1096" s="400"/>
      <c r="AL1096" s="400"/>
      <c r="AM1096" s="400"/>
      <c r="AN1096" s="400"/>
      <c r="AO1096" s="400"/>
      <c r="AP1096" s="400"/>
    </row>
    <row r="1097" spans="1:42" ht="15">
      <c r="A1097" s="394" t="s">
        <v>821</v>
      </c>
      <c r="B1097" s="401">
        <v>114.3</v>
      </c>
      <c r="C1097" s="424">
        <v>6.88</v>
      </c>
      <c r="D1097" s="394" t="s">
        <v>822</v>
      </c>
      <c r="E1097" s="481">
        <v>43685</v>
      </c>
      <c r="F1097" s="395" t="s">
        <v>283</v>
      </c>
      <c r="G1097" s="396">
        <v>9737</v>
      </c>
      <c r="H1097" s="397">
        <v>54599</v>
      </c>
      <c r="I1097" s="397">
        <v>3681702</v>
      </c>
      <c r="J1097" s="397">
        <v>350</v>
      </c>
      <c r="K1097" s="397">
        <v>51</v>
      </c>
      <c r="L1097" s="396">
        <v>4.5199999999999996</v>
      </c>
      <c r="M1097" s="396">
        <v>1</v>
      </c>
      <c r="N1097" s="399">
        <v>97.3</v>
      </c>
      <c r="O1097" s="400">
        <v>111.2</v>
      </c>
      <c r="P1097" s="400"/>
      <c r="Q1097" s="400"/>
      <c r="R1097" s="400"/>
      <c r="S1097" s="400"/>
      <c r="T1097" s="400"/>
      <c r="U1097" s="400"/>
      <c r="V1097" s="400"/>
      <c r="W1097" s="400"/>
      <c r="X1097" s="426">
        <v>850</v>
      </c>
      <c r="Y1097" s="427">
        <v>800</v>
      </c>
      <c r="Z1097" s="427">
        <v>930</v>
      </c>
      <c r="AA1097" s="426">
        <v>52</v>
      </c>
      <c r="AB1097" s="426">
        <v>0.34</v>
      </c>
      <c r="AC1097" s="426">
        <v>1200</v>
      </c>
      <c r="AD1097" s="402">
        <v>655</v>
      </c>
      <c r="AE1097" s="402">
        <v>560</v>
      </c>
      <c r="AF1097" s="402">
        <v>655</v>
      </c>
      <c r="AG1097" s="402">
        <v>655</v>
      </c>
      <c r="AH1097" s="401">
        <v>52</v>
      </c>
      <c r="AI1097" s="400"/>
      <c r="AJ1097" s="400"/>
      <c r="AK1097" s="400"/>
      <c r="AL1097" s="400"/>
      <c r="AM1097" s="400"/>
      <c r="AN1097" s="400"/>
      <c r="AO1097" s="400"/>
      <c r="AP1097" s="400"/>
    </row>
    <row r="1098" spans="1:42" ht="15.75">
      <c r="A1098" s="394" t="s">
        <v>821</v>
      </c>
      <c r="B1098" s="401">
        <v>114.3</v>
      </c>
      <c r="C1098" s="424">
        <v>6.88</v>
      </c>
      <c r="D1098" s="394" t="s">
        <v>822</v>
      </c>
      <c r="E1098" s="481">
        <v>43685</v>
      </c>
      <c r="F1098" s="395" t="s">
        <v>283</v>
      </c>
      <c r="G1098" s="396">
        <v>9737</v>
      </c>
      <c r="H1098" s="397">
        <v>54599</v>
      </c>
      <c r="I1098" s="397">
        <v>3681702</v>
      </c>
      <c r="J1098" s="397">
        <v>350</v>
      </c>
      <c r="K1098" s="397">
        <v>51</v>
      </c>
      <c r="L1098" s="396">
        <v>4.5199999999999996</v>
      </c>
      <c r="M1098" s="396" t="s">
        <v>657</v>
      </c>
      <c r="N1098" s="399">
        <v>93.1</v>
      </c>
      <c r="O1098" s="400">
        <v>106.5</v>
      </c>
      <c r="P1098" s="400"/>
      <c r="Q1098" s="400"/>
      <c r="R1098" s="400"/>
      <c r="S1098" s="400"/>
      <c r="T1098" s="400"/>
      <c r="U1098" s="400"/>
      <c r="V1098" s="400"/>
      <c r="W1098" s="400"/>
      <c r="X1098" s="426">
        <v>850</v>
      </c>
      <c r="Y1098" s="427">
        <v>800</v>
      </c>
      <c r="Z1098" s="427">
        <v>930</v>
      </c>
      <c r="AA1098" s="426">
        <v>52</v>
      </c>
      <c r="AB1098" s="426">
        <v>0.34</v>
      </c>
      <c r="AC1098" s="426">
        <v>1200</v>
      </c>
      <c r="AD1098" s="402">
        <v>655</v>
      </c>
      <c r="AE1098" s="402">
        <v>560</v>
      </c>
      <c r="AF1098" s="402">
        <v>655</v>
      </c>
      <c r="AG1098" s="402">
        <v>655</v>
      </c>
      <c r="AH1098" s="401">
        <v>52</v>
      </c>
      <c r="AI1098" s="400"/>
      <c r="AJ1098" s="400"/>
      <c r="AK1098" s="400"/>
      <c r="AL1098" s="400"/>
      <c r="AM1098" s="400"/>
      <c r="AN1098" s="400"/>
      <c r="AO1098" s="400"/>
      <c r="AP1098" s="400"/>
    </row>
    <row r="1099" spans="1:42" ht="15">
      <c r="A1099" s="394" t="s">
        <v>821</v>
      </c>
      <c r="B1099" s="401">
        <v>114.3</v>
      </c>
      <c r="C1099" s="424">
        <v>6.88</v>
      </c>
      <c r="D1099" s="394" t="s">
        <v>822</v>
      </c>
      <c r="E1099" s="481">
        <v>43685</v>
      </c>
      <c r="F1099" s="395" t="s">
        <v>283</v>
      </c>
      <c r="G1099" s="396">
        <v>9738</v>
      </c>
      <c r="H1099" s="397">
        <v>54599</v>
      </c>
      <c r="I1099" s="397">
        <v>3681702</v>
      </c>
      <c r="J1099" s="397">
        <v>350</v>
      </c>
      <c r="K1099" s="397">
        <v>51</v>
      </c>
      <c r="L1099" s="396">
        <v>4.5199999999999996</v>
      </c>
      <c r="M1099" s="396">
        <v>401</v>
      </c>
      <c r="N1099" s="399">
        <v>97.9</v>
      </c>
      <c r="O1099" s="400">
        <v>110.5</v>
      </c>
      <c r="P1099" s="400"/>
      <c r="Q1099" s="400"/>
      <c r="R1099" s="400"/>
      <c r="S1099" s="400"/>
      <c r="T1099" s="400"/>
      <c r="U1099" s="400"/>
      <c r="V1099" s="400"/>
      <c r="W1099" s="400"/>
      <c r="X1099" s="426">
        <v>850</v>
      </c>
      <c r="Y1099" s="427">
        <v>800</v>
      </c>
      <c r="Z1099" s="427">
        <v>930</v>
      </c>
      <c r="AA1099" s="426">
        <v>52</v>
      </c>
      <c r="AB1099" s="426">
        <v>0.34</v>
      </c>
      <c r="AC1099" s="426">
        <v>1200</v>
      </c>
      <c r="AD1099" s="402">
        <v>655</v>
      </c>
      <c r="AE1099" s="402">
        <v>560</v>
      </c>
      <c r="AF1099" s="402">
        <v>655</v>
      </c>
      <c r="AG1099" s="402">
        <v>655</v>
      </c>
      <c r="AH1099" s="401">
        <v>52</v>
      </c>
      <c r="AI1099" s="400"/>
      <c r="AJ1099" s="400"/>
      <c r="AK1099" s="400"/>
      <c r="AL1099" s="400"/>
      <c r="AM1099" s="400"/>
      <c r="AN1099" s="400"/>
      <c r="AO1099" s="400"/>
      <c r="AP1099" s="400"/>
    </row>
    <row r="1100" spans="1:42" ht="15">
      <c r="A1100" s="394" t="s">
        <v>821</v>
      </c>
      <c r="B1100" s="401">
        <v>114.3</v>
      </c>
      <c r="C1100" s="424">
        <v>6.88</v>
      </c>
      <c r="D1100" s="394" t="s">
        <v>822</v>
      </c>
      <c r="E1100" s="481">
        <v>43685</v>
      </c>
      <c r="F1100" s="395" t="s">
        <v>283</v>
      </c>
      <c r="G1100" s="396">
        <v>9739</v>
      </c>
      <c r="H1100" s="397">
        <v>54599</v>
      </c>
      <c r="I1100" s="397">
        <v>3681702</v>
      </c>
      <c r="J1100" s="397">
        <v>350</v>
      </c>
      <c r="K1100" s="397">
        <v>51</v>
      </c>
      <c r="L1100" s="396">
        <v>4.5199999999999996</v>
      </c>
      <c r="M1100" s="396">
        <v>506</v>
      </c>
      <c r="N1100" s="399">
        <v>102.5</v>
      </c>
      <c r="O1100" s="400">
        <v>120.2</v>
      </c>
      <c r="P1100" s="400"/>
      <c r="Q1100" s="400"/>
      <c r="R1100" s="400"/>
      <c r="S1100" s="400"/>
      <c r="T1100" s="400"/>
      <c r="U1100" s="400"/>
      <c r="V1100" s="400"/>
      <c r="W1100" s="400"/>
      <c r="X1100" s="426">
        <v>850</v>
      </c>
      <c r="Y1100" s="427">
        <v>800</v>
      </c>
      <c r="Z1100" s="427">
        <v>930</v>
      </c>
      <c r="AA1100" s="426">
        <v>52</v>
      </c>
      <c r="AB1100" s="426">
        <v>0.34</v>
      </c>
      <c r="AC1100" s="426">
        <v>1200</v>
      </c>
      <c r="AD1100" s="402">
        <v>655</v>
      </c>
      <c r="AE1100" s="402">
        <v>560</v>
      </c>
      <c r="AF1100" s="402">
        <v>655</v>
      </c>
      <c r="AG1100" s="402">
        <v>655</v>
      </c>
      <c r="AH1100" s="401">
        <v>52</v>
      </c>
      <c r="AI1100" s="400"/>
      <c r="AJ1100" s="400"/>
      <c r="AK1100" s="400"/>
      <c r="AL1100" s="400"/>
      <c r="AM1100" s="400"/>
      <c r="AN1100" s="400"/>
      <c r="AO1100" s="400"/>
      <c r="AP1100" s="400"/>
    </row>
    <row r="1101" spans="1:42" ht="15">
      <c r="A1101" s="394" t="s">
        <v>821</v>
      </c>
      <c r="B1101" s="401">
        <v>114.3</v>
      </c>
      <c r="C1101" s="424">
        <v>6.88</v>
      </c>
      <c r="D1101" s="394" t="s">
        <v>822</v>
      </c>
      <c r="E1101" s="481">
        <v>43685</v>
      </c>
      <c r="F1101" s="395" t="s">
        <v>283</v>
      </c>
      <c r="G1101" s="396">
        <v>9740</v>
      </c>
      <c r="H1101" s="397">
        <v>54596</v>
      </c>
      <c r="I1101" s="397">
        <v>3681702</v>
      </c>
      <c r="J1101" s="397">
        <v>350</v>
      </c>
      <c r="K1101" s="397">
        <v>53</v>
      </c>
      <c r="L1101" s="396">
        <v>4.3099999999999996</v>
      </c>
      <c r="M1101" s="396">
        <v>1</v>
      </c>
      <c r="N1101" s="399">
        <v>103.6</v>
      </c>
      <c r="O1101" s="400">
        <v>119.8</v>
      </c>
      <c r="P1101" s="400"/>
      <c r="Q1101" s="400"/>
      <c r="R1101" s="400"/>
      <c r="S1101" s="400"/>
      <c r="T1101" s="400"/>
      <c r="U1101" s="400"/>
      <c r="V1101" s="400"/>
      <c r="W1101" s="400"/>
      <c r="X1101" s="426">
        <v>850</v>
      </c>
      <c r="Y1101" s="427">
        <v>800</v>
      </c>
      <c r="Z1101" s="427">
        <v>930</v>
      </c>
      <c r="AA1101" s="426">
        <v>52</v>
      </c>
      <c r="AB1101" s="426">
        <v>0.34</v>
      </c>
      <c r="AC1101" s="426">
        <v>1200</v>
      </c>
      <c r="AD1101" s="402">
        <v>655</v>
      </c>
      <c r="AE1101" s="402">
        <v>560</v>
      </c>
      <c r="AF1101" s="402">
        <v>655</v>
      </c>
      <c r="AG1101" s="402">
        <v>655</v>
      </c>
      <c r="AH1101" s="401">
        <v>52</v>
      </c>
      <c r="AI1101" s="400"/>
      <c r="AJ1101" s="400"/>
      <c r="AK1101" s="400"/>
      <c r="AL1101" s="400"/>
      <c r="AM1101" s="400"/>
      <c r="AN1101" s="400"/>
      <c r="AO1101" s="400"/>
      <c r="AP1101" s="400"/>
    </row>
    <row r="1102" spans="1:42" ht="15">
      <c r="A1102" s="394" t="s">
        <v>821</v>
      </c>
      <c r="B1102" s="401">
        <v>114.3</v>
      </c>
      <c r="C1102" s="424">
        <v>6.88</v>
      </c>
      <c r="D1102" s="394" t="s">
        <v>822</v>
      </c>
      <c r="E1102" s="481">
        <v>43685</v>
      </c>
      <c r="F1102" s="395" t="s">
        <v>283</v>
      </c>
      <c r="G1102" s="396">
        <v>9741</v>
      </c>
      <c r="H1102" s="397">
        <v>54596</v>
      </c>
      <c r="I1102" s="397">
        <v>3681702</v>
      </c>
      <c r="J1102" s="397">
        <v>350</v>
      </c>
      <c r="K1102" s="397">
        <v>53</v>
      </c>
      <c r="L1102" s="396">
        <v>4.3099999999999996</v>
      </c>
      <c r="M1102" s="396">
        <v>401</v>
      </c>
      <c r="N1102" s="399">
        <v>102</v>
      </c>
      <c r="O1102" s="400">
        <v>113.6</v>
      </c>
      <c r="P1102" s="400"/>
      <c r="Q1102" s="400"/>
      <c r="R1102" s="400"/>
      <c r="S1102" s="400"/>
      <c r="T1102" s="400"/>
      <c r="U1102" s="400"/>
      <c r="V1102" s="400"/>
      <c r="W1102" s="400"/>
      <c r="X1102" s="426">
        <v>850</v>
      </c>
      <c r="Y1102" s="427">
        <v>800</v>
      </c>
      <c r="Z1102" s="427">
        <v>930</v>
      </c>
      <c r="AA1102" s="426">
        <v>52</v>
      </c>
      <c r="AB1102" s="426">
        <v>0.34</v>
      </c>
      <c r="AC1102" s="426">
        <v>1200</v>
      </c>
      <c r="AD1102" s="402">
        <v>640</v>
      </c>
      <c r="AE1102" s="402">
        <v>560</v>
      </c>
      <c r="AF1102" s="402">
        <v>660</v>
      </c>
      <c r="AG1102" s="402">
        <v>660</v>
      </c>
      <c r="AH1102" s="401">
        <v>52</v>
      </c>
      <c r="AI1102" s="400"/>
      <c r="AJ1102" s="400"/>
      <c r="AK1102" s="400"/>
      <c r="AL1102" s="400"/>
      <c r="AM1102" s="400"/>
      <c r="AN1102" s="400"/>
      <c r="AO1102" s="400"/>
      <c r="AP1102" s="400"/>
    </row>
    <row r="1103" spans="1:42" ht="15">
      <c r="A1103" s="394" t="s">
        <v>821</v>
      </c>
      <c r="B1103" s="401">
        <v>114.3</v>
      </c>
      <c r="C1103" s="424">
        <v>6.88</v>
      </c>
      <c r="D1103" s="394" t="s">
        <v>822</v>
      </c>
      <c r="E1103" s="481">
        <v>43685</v>
      </c>
      <c r="F1103" s="395" t="s">
        <v>283</v>
      </c>
      <c r="G1103" s="396">
        <v>9742</v>
      </c>
      <c r="H1103" s="397">
        <v>54590</v>
      </c>
      <c r="I1103" s="397">
        <v>3681702</v>
      </c>
      <c r="J1103" s="397">
        <v>350</v>
      </c>
      <c r="K1103" s="483">
        <v>50</v>
      </c>
      <c r="L1103" s="396">
        <v>3.39</v>
      </c>
      <c r="M1103" s="396">
        <v>1</v>
      </c>
      <c r="N1103" s="399">
        <v>94.7</v>
      </c>
      <c r="O1103" s="400">
        <v>108.2</v>
      </c>
      <c r="P1103" s="400"/>
      <c r="Q1103" s="400"/>
      <c r="R1103" s="400"/>
      <c r="S1103" s="400"/>
      <c r="T1103" s="400"/>
      <c r="U1103" s="400"/>
      <c r="V1103" s="400"/>
      <c r="W1103" s="400"/>
      <c r="X1103" s="426">
        <v>850</v>
      </c>
      <c r="Y1103" s="427">
        <v>800</v>
      </c>
      <c r="Z1103" s="427">
        <v>930</v>
      </c>
      <c r="AA1103" s="426">
        <v>52</v>
      </c>
      <c r="AB1103" s="426">
        <v>0.34</v>
      </c>
      <c r="AC1103" s="426">
        <v>1200</v>
      </c>
      <c r="AD1103" s="402">
        <v>640</v>
      </c>
      <c r="AE1103" s="402">
        <v>560</v>
      </c>
      <c r="AF1103" s="402">
        <v>645</v>
      </c>
      <c r="AG1103" s="402">
        <v>645</v>
      </c>
      <c r="AH1103" s="401">
        <v>52</v>
      </c>
      <c r="AI1103" s="400"/>
      <c r="AJ1103" s="400"/>
      <c r="AK1103" s="400"/>
      <c r="AL1103" s="400"/>
      <c r="AM1103" s="400"/>
      <c r="AN1103" s="400"/>
      <c r="AO1103" s="400"/>
      <c r="AP1103" s="400"/>
    </row>
    <row r="1104" spans="1:42" ht="15">
      <c r="A1104" s="394" t="s">
        <v>821</v>
      </c>
      <c r="B1104" s="401">
        <v>114.3</v>
      </c>
      <c r="C1104" s="424">
        <v>6.88</v>
      </c>
      <c r="D1104" s="394" t="s">
        <v>822</v>
      </c>
      <c r="E1104" s="481">
        <v>43686</v>
      </c>
      <c r="F1104" s="395" t="s">
        <v>283</v>
      </c>
      <c r="G1104" s="396">
        <v>9743</v>
      </c>
      <c r="H1104" s="397">
        <v>54639</v>
      </c>
      <c r="I1104" s="397">
        <v>3681702</v>
      </c>
      <c r="J1104" s="397">
        <v>350</v>
      </c>
      <c r="K1104" s="483">
        <v>51</v>
      </c>
      <c r="L1104" s="396">
        <v>4.42</v>
      </c>
      <c r="M1104" s="396">
        <v>1</v>
      </c>
      <c r="N1104" s="399">
        <v>97</v>
      </c>
      <c r="O1104" s="400">
        <v>113</v>
      </c>
      <c r="P1104" s="400"/>
      <c r="Q1104" s="400"/>
      <c r="R1104" s="400"/>
      <c r="S1104" s="400"/>
      <c r="T1104" s="400"/>
      <c r="U1104" s="400"/>
      <c r="V1104" s="400"/>
      <c r="W1104" s="400"/>
      <c r="X1104" s="426">
        <v>850</v>
      </c>
      <c r="Y1104" s="427">
        <v>800</v>
      </c>
      <c r="Z1104" s="427">
        <v>930</v>
      </c>
      <c r="AA1104" s="426">
        <v>52</v>
      </c>
      <c r="AB1104" s="426">
        <v>0.34</v>
      </c>
      <c r="AC1104" s="426">
        <v>1200</v>
      </c>
      <c r="AD1104" s="402">
        <v>655</v>
      </c>
      <c r="AE1104" s="402">
        <v>560</v>
      </c>
      <c r="AF1104" s="402">
        <v>655</v>
      </c>
      <c r="AG1104" s="402">
        <v>655</v>
      </c>
      <c r="AH1104" s="401">
        <v>52</v>
      </c>
      <c r="AI1104" s="400"/>
      <c r="AJ1104" s="400"/>
      <c r="AK1104" s="400"/>
      <c r="AL1104" s="400"/>
      <c r="AM1104" s="400"/>
      <c r="AN1104" s="400"/>
      <c r="AO1104" s="400"/>
      <c r="AP1104" s="400"/>
    </row>
    <row r="1105" spans="1:42" ht="15">
      <c r="A1105" s="394" t="s">
        <v>821</v>
      </c>
      <c r="B1105" s="401">
        <v>114.3</v>
      </c>
      <c r="C1105" s="424">
        <v>6.88</v>
      </c>
      <c r="D1105" s="394" t="s">
        <v>822</v>
      </c>
      <c r="E1105" s="481">
        <v>43686</v>
      </c>
      <c r="F1105" s="395" t="s">
        <v>283</v>
      </c>
      <c r="G1105" s="396">
        <v>9744</v>
      </c>
      <c r="H1105" s="397">
        <v>54595</v>
      </c>
      <c r="I1105" s="397">
        <v>3681702</v>
      </c>
      <c r="J1105" s="397">
        <v>350</v>
      </c>
      <c r="K1105" s="397">
        <v>51</v>
      </c>
      <c r="L1105" s="396">
        <v>4.29</v>
      </c>
      <c r="M1105" s="396">
        <v>350</v>
      </c>
      <c r="N1105" s="399">
        <v>93.5</v>
      </c>
      <c r="O1105" s="400">
        <v>106.5</v>
      </c>
      <c r="P1105" s="400"/>
      <c r="Q1105" s="400"/>
      <c r="R1105" s="400"/>
      <c r="S1105" s="400"/>
      <c r="T1105" s="400"/>
      <c r="U1105" s="400"/>
      <c r="V1105" s="400"/>
      <c r="W1105" s="400"/>
      <c r="X1105" s="426">
        <v>850</v>
      </c>
      <c r="Y1105" s="427">
        <v>800</v>
      </c>
      <c r="Z1105" s="427">
        <v>930</v>
      </c>
      <c r="AA1105" s="426">
        <v>52</v>
      </c>
      <c r="AB1105" s="426">
        <v>0.34</v>
      </c>
      <c r="AC1105" s="426">
        <v>1200</v>
      </c>
      <c r="AD1105" s="402">
        <v>655</v>
      </c>
      <c r="AE1105" s="402">
        <v>560</v>
      </c>
      <c r="AF1105" s="402">
        <v>655</v>
      </c>
      <c r="AG1105" s="402">
        <v>655</v>
      </c>
      <c r="AH1105" s="401">
        <v>52</v>
      </c>
      <c r="AI1105" s="400"/>
      <c r="AJ1105" s="400"/>
      <c r="AK1105" s="400"/>
      <c r="AL1105" s="400"/>
      <c r="AM1105" s="400"/>
      <c r="AN1105" s="400"/>
      <c r="AO1105" s="400"/>
      <c r="AP1105" s="400"/>
    </row>
    <row r="1106" spans="1:42" ht="15">
      <c r="A1106" s="394" t="s">
        <v>821</v>
      </c>
      <c r="B1106" s="401">
        <v>114.3</v>
      </c>
      <c r="C1106" s="424">
        <v>6.88</v>
      </c>
      <c r="D1106" s="394" t="s">
        <v>822</v>
      </c>
      <c r="E1106" s="481">
        <v>43686</v>
      </c>
      <c r="F1106" s="395" t="s">
        <v>283</v>
      </c>
      <c r="G1106" s="396">
        <v>9745</v>
      </c>
      <c r="H1106" s="397">
        <v>54594</v>
      </c>
      <c r="I1106" s="397">
        <v>3681702</v>
      </c>
      <c r="J1106" s="397">
        <v>350</v>
      </c>
      <c r="K1106" s="397">
        <v>52</v>
      </c>
      <c r="L1106" s="396">
        <v>4.2300000000000004</v>
      </c>
      <c r="M1106" s="396">
        <v>10</v>
      </c>
      <c r="N1106" s="399">
        <v>104</v>
      </c>
      <c r="O1106" s="400">
        <v>117.3</v>
      </c>
      <c r="P1106" s="400"/>
      <c r="Q1106" s="400"/>
      <c r="R1106" s="400"/>
      <c r="S1106" s="400"/>
      <c r="T1106" s="400"/>
      <c r="U1106" s="400"/>
      <c r="V1106" s="400"/>
      <c r="W1106" s="400"/>
      <c r="X1106" s="426">
        <v>850</v>
      </c>
      <c r="Y1106" s="427">
        <v>800</v>
      </c>
      <c r="Z1106" s="427">
        <v>930</v>
      </c>
      <c r="AA1106" s="426">
        <v>52</v>
      </c>
      <c r="AB1106" s="426">
        <v>0.34</v>
      </c>
      <c r="AC1106" s="426">
        <v>1200</v>
      </c>
      <c r="AD1106" s="402">
        <v>655</v>
      </c>
      <c r="AE1106" s="402">
        <v>560</v>
      </c>
      <c r="AF1106" s="402">
        <v>655</v>
      </c>
      <c r="AG1106" s="402">
        <v>655</v>
      </c>
      <c r="AH1106" s="401">
        <v>52</v>
      </c>
      <c r="AI1106" s="400"/>
      <c r="AJ1106" s="400"/>
      <c r="AK1106" s="400"/>
      <c r="AL1106" s="400"/>
      <c r="AM1106" s="400"/>
      <c r="AN1106" s="400"/>
      <c r="AO1106" s="400"/>
      <c r="AP1106" s="400"/>
    </row>
    <row r="1107" spans="1:42" ht="15">
      <c r="A1107" s="394" t="s">
        <v>821</v>
      </c>
      <c r="B1107" s="401">
        <v>114.3</v>
      </c>
      <c r="C1107" s="424">
        <v>6.88</v>
      </c>
      <c r="D1107" s="394" t="s">
        <v>822</v>
      </c>
      <c r="E1107" s="481">
        <v>43686</v>
      </c>
      <c r="F1107" s="395" t="s">
        <v>283</v>
      </c>
      <c r="G1107" s="396">
        <v>9746</v>
      </c>
      <c r="H1107" s="397">
        <v>54592</v>
      </c>
      <c r="I1107" s="397">
        <v>3681702</v>
      </c>
      <c r="J1107" s="397">
        <v>350</v>
      </c>
      <c r="K1107" s="397">
        <v>51</v>
      </c>
      <c r="L1107" s="396">
        <v>4.1100000000000003</v>
      </c>
      <c r="M1107" s="396">
        <v>8</v>
      </c>
      <c r="N1107" s="399">
        <v>104.3</v>
      </c>
      <c r="O1107" s="400">
        <v>117.1</v>
      </c>
      <c r="P1107" s="400"/>
      <c r="Q1107" s="400"/>
      <c r="R1107" s="400"/>
      <c r="S1107" s="400"/>
      <c r="T1107" s="400"/>
      <c r="U1107" s="400"/>
      <c r="V1107" s="400"/>
      <c r="W1107" s="400"/>
      <c r="X1107" s="426">
        <v>850</v>
      </c>
      <c r="Y1107" s="427">
        <v>800</v>
      </c>
      <c r="Z1107" s="427">
        <v>930</v>
      </c>
      <c r="AA1107" s="426">
        <v>52</v>
      </c>
      <c r="AB1107" s="426">
        <v>0.34</v>
      </c>
      <c r="AC1107" s="426">
        <v>1200</v>
      </c>
      <c r="AD1107" s="402">
        <v>655</v>
      </c>
      <c r="AE1107" s="402">
        <v>560</v>
      </c>
      <c r="AF1107" s="402">
        <v>655</v>
      </c>
      <c r="AG1107" s="402">
        <v>655</v>
      </c>
      <c r="AH1107" s="401">
        <v>52</v>
      </c>
      <c r="AI1107" s="400"/>
      <c r="AJ1107" s="400"/>
      <c r="AK1107" s="400"/>
      <c r="AL1107" s="400"/>
      <c r="AM1107" s="400"/>
      <c r="AN1107" s="400"/>
      <c r="AO1107" s="400"/>
      <c r="AP1107" s="400"/>
    </row>
    <row r="1108" spans="1:42" ht="15">
      <c r="A1108" s="394" t="s">
        <v>821</v>
      </c>
      <c r="B1108" s="401">
        <v>114.3</v>
      </c>
      <c r="C1108" s="424">
        <v>6.88</v>
      </c>
      <c r="D1108" s="394" t="s">
        <v>822</v>
      </c>
      <c r="E1108" s="481">
        <v>43687</v>
      </c>
      <c r="F1108" s="395" t="s">
        <v>283</v>
      </c>
      <c r="G1108" s="396">
        <v>9747</v>
      </c>
      <c r="H1108" s="397">
        <v>54515</v>
      </c>
      <c r="I1108" s="397">
        <v>3681702</v>
      </c>
      <c r="J1108" s="397">
        <v>350</v>
      </c>
      <c r="K1108" s="397">
        <v>54</v>
      </c>
      <c r="L1108" s="396">
        <v>4.55</v>
      </c>
      <c r="M1108" s="396">
        <v>153</v>
      </c>
      <c r="N1108" s="399">
        <v>106.6</v>
      </c>
      <c r="O1108" s="400">
        <v>119.5</v>
      </c>
      <c r="P1108" s="400"/>
      <c r="Q1108" s="400"/>
      <c r="R1108" s="400"/>
      <c r="S1108" s="400"/>
      <c r="T1108" s="400"/>
      <c r="U1108" s="400"/>
      <c r="V1108" s="400"/>
      <c r="W1108" s="400"/>
      <c r="X1108" s="426">
        <v>850</v>
      </c>
      <c r="Y1108" s="427">
        <v>800</v>
      </c>
      <c r="Z1108" s="427">
        <v>930</v>
      </c>
      <c r="AA1108" s="426">
        <v>52</v>
      </c>
      <c r="AB1108" s="426">
        <v>0.34</v>
      </c>
      <c r="AC1108" s="426">
        <v>1200</v>
      </c>
      <c r="AD1108" s="402">
        <v>655</v>
      </c>
      <c r="AE1108" s="402">
        <v>560</v>
      </c>
      <c r="AF1108" s="402">
        <v>655</v>
      </c>
      <c r="AG1108" s="402">
        <v>655</v>
      </c>
      <c r="AH1108" s="401">
        <v>52</v>
      </c>
      <c r="AI1108" s="400"/>
      <c r="AJ1108" s="400"/>
      <c r="AK1108" s="400"/>
      <c r="AL1108" s="400"/>
      <c r="AM1108" s="400"/>
      <c r="AN1108" s="400"/>
      <c r="AO1108" s="400"/>
      <c r="AP1108" s="400"/>
    </row>
    <row r="1109" spans="1:42" ht="15">
      <c r="A1109" s="394" t="s">
        <v>821</v>
      </c>
      <c r="B1109" s="401">
        <v>114.3</v>
      </c>
      <c r="C1109" s="424">
        <v>6.88</v>
      </c>
      <c r="D1109" s="394" t="s">
        <v>822</v>
      </c>
      <c r="E1109" s="481">
        <v>43687</v>
      </c>
      <c r="F1109" s="395" t="s">
        <v>283</v>
      </c>
      <c r="G1109" s="396">
        <v>9748</v>
      </c>
      <c r="H1109" s="397">
        <v>54598</v>
      </c>
      <c r="I1109" s="397">
        <v>3705809</v>
      </c>
      <c r="J1109" s="397">
        <v>350</v>
      </c>
      <c r="K1109" s="397">
        <v>53</v>
      </c>
      <c r="L1109" s="398">
        <v>4.4000000000000004</v>
      </c>
      <c r="M1109" s="396">
        <v>3</v>
      </c>
      <c r="N1109" s="399">
        <v>101.4</v>
      </c>
      <c r="O1109" s="400">
        <v>117.4</v>
      </c>
      <c r="P1109" s="400"/>
      <c r="Q1109" s="400"/>
      <c r="R1109" s="400"/>
      <c r="S1109" s="400"/>
      <c r="T1109" s="400"/>
      <c r="U1109" s="400"/>
      <c r="V1109" s="400"/>
      <c r="W1109" s="400"/>
      <c r="X1109" s="426">
        <v>850</v>
      </c>
      <c r="Y1109" s="427">
        <v>800</v>
      </c>
      <c r="Z1109" s="427">
        <v>930</v>
      </c>
      <c r="AA1109" s="426">
        <v>52</v>
      </c>
      <c r="AB1109" s="426">
        <v>0.34</v>
      </c>
      <c r="AC1109" s="426">
        <v>1200</v>
      </c>
      <c r="AD1109" s="402">
        <v>655</v>
      </c>
      <c r="AE1109" s="402">
        <v>560</v>
      </c>
      <c r="AF1109" s="402">
        <v>655</v>
      </c>
      <c r="AG1109" s="402">
        <v>655</v>
      </c>
      <c r="AH1109" s="401">
        <v>52</v>
      </c>
      <c r="AI1109" s="400"/>
      <c r="AJ1109" s="400"/>
      <c r="AK1109" s="400"/>
      <c r="AL1109" s="400"/>
      <c r="AM1109" s="400"/>
      <c r="AN1109" s="400"/>
      <c r="AO1109" s="400"/>
      <c r="AP1109" s="400"/>
    </row>
    <row r="1110" spans="1:42" ht="15">
      <c r="A1110" s="394" t="s">
        <v>821</v>
      </c>
      <c r="B1110" s="401">
        <v>114.3</v>
      </c>
      <c r="C1110" s="424">
        <v>6.88</v>
      </c>
      <c r="D1110" s="394" t="s">
        <v>822</v>
      </c>
      <c r="E1110" s="481">
        <v>43687</v>
      </c>
      <c r="F1110" s="395" t="s">
        <v>283</v>
      </c>
      <c r="G1110" s="396">
        <v>9749</v>
      </c>
      <c r="H1110" s="397">
        <v>54638</v>
      </c>
      <c r="I1110" s="397">
        <v>3705809</v>
      </c>
      <c r="J1110" s="397">
        <v>350</v>
      </c>
      <c r="K1110" s="397">
        <v>52</v>
      </c>
      <c r="L1110" s="398">
        <v>4.13</v>
      </c>
      <c r="M1110" s="396">
        <v>27</v>
      </c>
      <c r="N1110" s="399">
        <v>106.9</v>
      </c>
      <c r="O1110" s="400">
        <v>120.6</v>
      </c>
      <c r="P1110" s="400"/>
      <c r="Q1110" s="400"/>
      <c r="R1110" s="400"/>
      <c r="S1110" s="400"/>
      <c r="T1110" s="400"/>
      <c r="U1110" s="400"/>
      <c r="V1110" s="400"/>
      <c r="W1110" s="400"/>
      <c r="X1110" s="426">
        <v>850</v>
      </c>
      <c r="Y1110" s="427">
        <v>800</v>
      </c>
      <c r="Z1110" s="427">
        <v>930</v>
      </c>
      <c r="AA1110" s="426">
        <v>52</v>
      </c>
      <c r="AB1110" s="426">
        <v>0.34</v>
      </c>
      <c r="AC1110" s="426">
        <v>1200</v>
      </c>
      <c r="AD1110" s="402">
        <v>655</v>
      </c>
      <c r="AE1110" s="402">
        <v>560</v>
      </c>
      <c r="AF1110" s="402">
        <v>655</v>
      </c>
      <c r="AG1110" s="402">
        <v>655</v>
      </c>
      <c r="AH1110" s="401">
        <v>52</v>
      </c>
      <c r="AI1110" s="400"/>
      <c r="AJ1110" s="400"/>
      <c r="AK1110" s="400"/>
      <c r="AL1110" s="400"/>
      <c r="AM1110" s="400"/>
      <c r="AN1110" s="400"/>
      <c r="AO1110" s="400"/>
      <c r="AP1110" s="400"/>
    </row>
    <row r="1111" spans="1:42" ht="15.75">
      <c r="A1111" s="394" t="s">
        <v>821</v>
      </c>
      <c r="B1111" s="401">
        <v>114.3</v>
      </c>
      <c r="C1111" s="424">
        <v>6.88</v>
      </c>
      <c r="D1111" s="394" t="s">
        <v>822</v>
      </c>
      <c r="E1111" s="481">
        <v>43737</v>
      </c>
      <c r="F1111" s="395" t="s">
        <v>847</v>
      </c>
      <c r="G1111" s="396">
        <v>10159</v>
      </c>
      <c r="H1111" s="397">
        <v>13337</v>
      </c>
      <c r="I1111" s="397">
        <v>3746306</v>
      </c>
      <c r="J1111" s="397" t="s">
        <v>571</v>
      </c>
      <c r="K1111" s="397">
        <v>45</v>
      </c>
      <c r="L1111" s="396">
        <v>5.42</v>
      </c>
      <c r="M1111" s="396">
        <v>20</v>
      </c>
      <c r="N1111" s="399">
        <v>98.1</v>
      </c>
      <c r="O1111" s="400">
        <v>110.5</v>
      </c>
      <c r="P1111" s="400">
        <v>97.6</v>
      </c>
      <c r="Q1111" s="400">
        <v>110.5</v>
      </c>
      <c r="R1111" s="400">
        <v>96.6</v>
      </c>
      <c r="S1111" s="400">
        <v>110</v>
      </c>
      <c r="T1111" s="400">
        <v>98.1</v>
      </c>
      <c r="U1111" s="400">
        <v>110.8</v>
      </c>
      <c r="V1111" s="400">
        <v>95.7</v>
      </c>
      <c r="W1111" s="400">
        <v>109.4</v>
      </c>
      <c r="X1111" s="426">
        <v>860</v>
      </c>
      <c r="Y1111" s="427">
        <v>800</v>
      </c>
      <c r="Z1111" s="427">
        <v>930</v>
      </c>
      <c r="AA1111" s="479">
        <v>50</v>
      </c>
      <c r="AB1111" s="426">
        <v>0.35</v>
      </c>
      <c r="AC1111" s="426">
        <v>1200</v>
      </c>
      <c r="AD1111" s="402">
        <v>615</v>
      </c>
      <c r="AE1111" s="402">
        <v>560</v>
      </c>
      <c r="AF1111" s="402">
        <v>615</v>
      </c>
      <c r="AG1111" s="402">
        <v>615</v>
      </c>
      <c r="AH1111" s="480">
        <v>50</v>
      </c>
      <c r="AI1111" s="400"/>
      <c r="AJ1111" s="400"/>
      <c r="AK1111" s="400"/>
      <c r="AL1111" s="400"/>
      <c r="AM1111" s="400"/>
      <c r="AN1111" s="400"/>
      <c r="AO1111" s="400"/>
      <c r="AP1111" s="400"/>
    </row>
    <row r="1112" spans="1:42" ht="15.75">
      <c r="A1112" s="394" t="s">
        <v>821</v>
      </c>
      <c r="B1112" s="401">
        <v>114.3</v>
      </c>
      <c r="C1112" s="424">
        <v>6.88</v>
      </c>
      <c r="D1112" s="394" t="s">
        <v>822</v>
      </c>
      <c r="E1112" s="481">
        <v>43737</v>
      </c>
      <c r="F1112" s="395" t="s">
        <v>847</v>
      </c>
      <c r="G1112" s="396">
        <v>10160</v>
      </c>
      <c r="H1112" s="397">
        <v>13337</v>
      </c>
      <c r="I1112" s="397">
        <v>3746306</v>
      </c>
      <c r="J1112" s="397" t="s">
        <v>571</v>
      </c>
      <c r="K1112" s="397">
        <v>45</v>
      </c>
      <c r="L1112" s="396">
        <v>5.42</v>
      </c>
      <c r="M1112" s="396">
        <v>401</v>
      </c>
      <c r="N1112" s="399">
        <v>97</v>
      </c>
      <c r="O1112" s="400">
        <v>109.5</v>
      </c>
      <c r="P1112" s="400"/>
      <c r="Q1112" s="400"/>
      <c r="R1112" s="400"/>
      <c r="S1112" s="400"/>
      <c r="T1112" s="400"/>
      <c r="U1112" s="400"/>
      <c r="V1112" s="400"/>
      <c r="W1112" s="400"/>
      <c r="X1112" s="426">
        <v>860</v>
      </c>
      <c r="Y1112" s="427">
        <v>800</v>
      </c>
      <c r="Z1112" s="427">
        <v>930</v>
      </c>
      <c r="AA1112" s="479">
        <v>50</v>
      </c>
      <c r="AB1112" s="426">
        <v>0.35</v>
      </c>
      <c r="AC1112" s="426">
        <v>1200</v>
      </c>
      <c r="AD1112" s="402">
        <v>615</v>
      </c>
      <c r="AE1112" s="402">
        <v>560</v>
      </c>
      <c r="AF1112" s="402">
        <v>615</v>
      </c>
      <c r="AG1112" s="402">
        <v>615</v>
      </c>
      <c r="AH1112" s="480">
        <v>50</v>
      </c>
      <c r="AI1112" s="400"/>
      <c r="AJ1112" s="400"/>
      <c r="AK1112" s="400"/>
      <c r="AL1112" s="400"/>
      <c r="AM1112" s="400"/>
      <c r="AN1112" s="400"/>
      <c r="AO1112" s="400"/>
      <c r="AP1112" s="400"/>
    </row>
    <row r="1113" spans="1:42" ht="15.75">
      <c r="A1113" s="394" t="s">
        <v>821</v>
      </c>
      <c r="B1113" s="401">
        <v>114.3</v>
      </c>
      <c r="C1113" s="424">
        <v>6.88</v>
      </c>
      <c r="D1113" s="394" t="s">
        <v>822</v>
      </c>
      <c r="E1113" s="481">
        <v>43737</v>
      </c>
      <c r="F1113" s="395" t="s">
        <v>847</v>
      </c>
      <c r="G1113" s="396">
        <v>10161</v>
      </c>
      <c r="H1113" s="397">
        <v>13338</v>
      </c>
      <c r="I1113" s="397">
        <v>3746306</v>
      </c>
      <c r="J1113" s="397" t="s">
        <v>571</v>
      </c>
      <c r="K1113" s="397">
        <v>46</v>
      </c>
      <c r="L1113" s="396">
        <v>5.58</v>
      </c>
      <c r="M1113" s="396">
        <v>51</v>
      </c>
      <c r="N1113" s="399">
        <v>103.2</v>
      </c>
      <c r="O1113" s="400">
        <v>115.8</v>
      </c>
      <c r="P1113" s="400"/>
      <c r="Q1113" s="400"/>
      <c r="R1113" s="400"/>
      <c r="S1113" s="400"/>
      <c r="T1113" s="400"/>
      <c r="U1113" s="400"/>
      <c r="V1113" s="400"/>
      <c r="W1113" s="400"/>
      <c r="X1113" s="426">
        <v>860</v>
      </c>
      <c r="Y1113" s="427">
        <v>800</v>
      </c>
      <c r="Z1113" s="427">
        <v>930</v>
      </c>
      <c r="AA1113" s="479">
        <v>50</v>
      </c>
      <c r="AB1113" s="426">
        <v>0.35</v>
      </c>
      <c r="AC1113" s="426">
        <v>1200</v>
      </c>
      <c r="AD1113" s="402">
        <v>615</v>
      </c>
      <c r="AE1113" s="402">
        <v>560</v>
      </c>
      <c r="AF1113" s="402">
        <v>615</v>
      </c>
      <c r="AG1113" s="402">
        <v>615</v>
      </c>
      <c r="AH1113" s="480">
        <v>50</v>
      </c>
      <c r="AI1113" s="400"/>
      <c r="AJ1113" s="400"/>
      <c r="AK1113" s="400"/>
      <c r="AL1113" s="400"/>
      <c r="AM1113" s="400"/>
      <c r="AN1113" s="400"/>
      <c r="AO1113" s="400"/>
      <c r="AP1113" s="400"/>
    </row>
    <row r="1114" spans="1:42" ht="15.75">
      <c r="A1114" s="394" t="s">
        <v>821</v>
      </c>
      <c r="B1114" s="401">
        <v>114.3</v>
      </c>
      <c r="C1114" s="424">
        <v>6.88</v>
      </c>
      <c r="D1114" s="394" t="s">
        <v>822</v>
      </c>
      <c r="E1114" s="481">
        <v>43737</v>
      </c>
      <c r="F1114" s="395" t="s">
        <v>847</v>
      </c>
      <c r="G1114" s="396">
        <v>10162</v>
      </c>
      <c r="H1114" s="397">
        <v>13338</v>
      </c>
      <c r="I1114" s="397">
        <v>3746306</v>
      </c>
      <c r="J1114" s="397" t="s">
        <v>571</v>
      </c>
      <c r="K1114" s="397">
        <v>46</v>
      </c>
      <c r="L1114" s="396">
        <v>5.58</v>
      </c>
      <c r="M1114" s="396">
        <v>401</v>
      </c>
      <c r="N1114" s="399">
        <v>100.1</v>
      </c>
      <c r="O1114" s="400">
        <v>112.8</v>
      </c>
      <c r="P1114" s="400"/>
      <c r="Q1114" s="400"/>
      <c r="R1114" s="400"/>
      <c r="S1114" s="400"/>
      <c r="T1114" s="400"/>
      <c r="U1114" s="400"/>
      <c r="V1114" s="400"/>
      <c r="W1114" s="400"/>
      <c r="X1114" s="426">
        <v>860</v>
      </c>
      <c r="Y1114" s="427">
        <v>800</v>
      </c>
      <c r="Z1114" s="427">
        <v>930</v>
      </c>
      <c r="AA1114" s="479">
        <v>50</v>
      </c>
      <c r="AB1114" s="426">
        <v>0.35</v>
      </c>
      <c r="AC1114" s="426">
        <v>1200</v>
      </c>
      <c r="AD1114" s="402">
        <v>615</v>
      </c>
      <c r="AE1114" s="402">
        <v>560</v>
      </c>
      <c r="AF1114" s="402">
        <v>615</v>
      </c>
      <c r="AG1114" s="402">
        <v>615</v>
      </c>
      <c r="AH1114" s="480">
        <v>50</v>
      </c>
      <c r="AI1114" s="400"/>
      <c r="AJ1114" s="400"/>
      <c r="AK1114" s="400"/>
      <c r="AL1114" s="400"/>
      <c r="AM1114" s="400"/>
      <c r="AN1114" s="400"/>
      <c r="AO1114" s="400"/>
      <c r="AP1114" s="400"/>
    </row>
    <row r="1115" spans="1:42" ht="15.75">
      <c r="A1115" s="394" t="s">
        <v>821</v>
      </c>
      <c r="B1115" s="401">
        <v>114.3</v>
      </c>
      <c r="C1115" s="424">
        <v>6.88</v>
      </c>
      <c r="D1115" s="394" t="s">
        <v>822</v>
      </c>
      <c r="E1115" s="481">
        <v>43737</v>
      </c>
      <c r="F1115" s="395" t="s">
        <v>847</v>
      </c>
      <c r="G1115" s="396">
        <v>10163</v>
      </c>
      <c r="H1115" s="397">
        <v>13340</v>
      </c>
      <c r="I1115" s="397">
        <v>3746306</v>
      </c>
      <c r="J1115" s="397" t="s">
        <v>571</v>
      </c>
      <c r="K1115" s="397">
        <v>47</v>
      </c>
      <c r="L1115" s="396">
        <v>6.67</v>
      </c>
      <c r="M1115" s="396">
        <v>26</v>
      </c>
      <c r="N1115" s="399">
        <v>103</v>
      </c>
      <c r="O1115" s="400">
        <v>115.3</v>
      </c>
      <c r="P1115" s="400"/>
      <c r="Q1115" s="400"/>
      <c r="R1115" s="400"/>
      <c r="S1115" s="400"/>
      <c r="T1115" s="400"/>
      <c r="U1115" s="400"/>
      <c r="V1115" s="400"/>
      <c r="W1115" s="400"/>
      <c r="X1115" s="426">
        <v>860</v>
      </c>
      <c r="Y1115" s="427">
        <v>800</v>
      </c>
      <c r="Z1115" s="427">
        <v>930</v>
      </c>
      <c r="AA1115" s="479">
        <v>50</v>
      </c>
      <c r="AB1115" s="426">
        <v>0.35</v>
      </c>
      <c r="AC1115" s="426">
        <v>1200</v>
      </c>
      <c r="AD1115" s="402">
        <v>620</v>
      </c>
      <c r="AE1115" s="402">
        <v>560</v>
      </c>
      <c r="AF1115" s="402">
        <v>620</v>
      </c>
      <c r="AG1115" s="402">
        <v>620</v>
      </c>
      <c r="AH1115" s="480">
        <v>50</v>
      </c>
      <c r="AI1115" s="400"/>
      <c r="AJ1115" s="400"/>
      <c r="AK1115" s="400"/>
      <c r="AL1115" s="400"/>
      <c r="AM1115" s="400"/>
      <c r="AN1115" s="400"/>
      <c r="AO1115" s="400"/>
      <c r="AP1115" s="400"/>
    </row>
    <row r="1116" spans="1:42" ht="15.75">
      <c r="A1116" s="394" t="s">
        <v>821</v>
      </c>
      <c r="B1116" s="401">
        <v>114.3</v>
      </c>
      <c r="C1116" s="424">
        <v>6.88</v>
      </c>
      <c r="D1116" s="394" t="s">
        <v>822</v>
      </c>
      <c r="E1116" s="481">
        <v>43738</v>
      </c>
      <c r="F1116" s="395" t="s">
        <v>847</v>
      </c>
      <c r="G1116" s="396">
        <v>10164</v>
      </c>
      <c r="H1116" s="397">
        <v>13340</v>
      </c>
      <c r="I1116" s="397">
        <v>3746306</v>
      </c>
      <c r="J1116" s="397" t="s">
        <v>571</v>
      </c>
      <c r="K1116" s="397">
        <v>47</v>
      </c>
      <c r="L1116" s="396">
        <v>6.67</v>
      </c>
      <c r="M1116" s="396">
        <v>401</v>
      </c>
      <c r="N1116" s="399">
        <v>102.7</v>
      </c>
      <c r="O1116" s="400">
        <v>114.9</v>
      </c>
      <c r="P1116" s="400"/>
      <c r="Q1116" s="400"/>
      <c r="R1116" s="400"/>
      <c r="S1116" s="400"/>
      <c r="T1116" s="400"/>
      <c r="U1116" s="400"/>
      <c r="V1116" s="400"/>
      <c r="W1116" s="400"/>
      <c r="X1116" s="426">
        <v>860</v>
      </c>
      <c r="Y1116" s="427">
        <v>800</v>
      </c>
      <c r="Z1116" s="427">
        <v>930</v>
      </c>
      <c r="AA1116" s="479">
        <v>50</v>
      </c>
      <c r="AB1116" s="426">
        <v>0.35</v>
      </c>
      <c r="AC1116" s="426">
        <v>1200</v>
      </c>
      <c r="AD1116" s="402">
        <v>620</v>
      </c>
      <c r="AE1116" s="402">
        <v>560</v>
      </c>
      <c r="AF1116" s="402">
        <v>620</v>
      </c>
      <c r="AG1116" s="402">
        <v>620</v>
      </c>
      <c r="AH1116" s="480">
        <v>50</v>
      </c>
      <c r="AI1116" s="400"/>
      <c r="AJ1116" s="400"/>
      <c r="AK1116" s="400"/>
      <c r="AL1116" s="400"/>
      <c r="AM1116" s="400"/>
      <c r="AN1116" s="400"/>
      <c r="AO1116" s="400"/>
      <c r="AP1116" s="400"/>
    </row>
    <row r="1117" spans="1:42" ht="15.75">
      <c r="A1117" s="394" t="s">
        <v>821</v>
      </c>
      <c r="B1117" s="401">
        <v>114.3</v>
      </c>
      <c r="C1117" s="424">
        <v>6.88</v>
      </c>
      <c r="D1117" s="394" t="s">
        <v>822</v>
      </c>
      <c r="E1117" s="481">
        <v>43738</v>
      </c>
      <c r="F1117" s="395" t="s">
        <v>847</v>
      </c>
      <c r="G1117" s="396">
        <v>10165</v>
      </c>
      <c r="H1117" s="397">
        <v>13369</v>
      </c>
      <c r="I1117" s="397">
        <v>3746306</v>
      </c>
      <c r="J1117" s="397" t="s">
        <v>571</v>
      </c>
      <c r="K1117" s="397">
        <v>48</v>
      </c>
      <c r="L1117" s="396">
        <v>4.66</v>
      </c>
      <c r="M1117" s="396">
        <v>26</v>
      </c>
      <c r="N1117" s="399">
        <v>97.1</v>
      </c>
      <c r="O1117" s="400">
        <v>112.8</v>
      </c>
      <c r="P1117" s="400"/>
      <c r="Q1117" s="400"/>
      <c r="R1117" s="400"/>
      <c r="S1117" s="400"/>
      <c r="T1117" s="400"/>
      <c r="U1117" s="400"/>
      <c r="V1117" s="400"/>
      <c r="W1117" s="400"/>
      <c r="X1117" s="426">
        <v>860</v>
      </c>
      <c r="Y1117" s="427">
        <v>800</v>
      </c>
      <c r="Z1117" s="427">
        <v>930</v>
      </c>
      <c r="AA1117" s="479">
        <v>50</v>
      </c>
      <c r="AB1117" s="426">
        <v>0.35</v>
      </c>
      <c r="AC1117" s="426">
        <v>1200</v>
      </c>
      <c r="AD1117" s="402">
        <v>620</v>
      </c>
      <c r="AE1117" s="402">
        <v>560</v>
      </c>
      <c r="AF1117" s="402">
        <v>620</v>
      </c>
      <c r="AG1117" s="402">
        <v>620</v>
      </c>
      <c r="AH1117" s="480">
        <v>50</v>
      </c>
      <c r="AI1117" s="400"/>
      <c r="AJ1117" s="400"/>
      <c r="AK1117" s="400"/>
      <c r="AL1117" s="400"/>
      <c r="AM1117" s="400"/>
      <c r="AN1117" s="400"/>
      <c r="AO1117" s="400"/>
      <c r="AP1117" s="400"/>
    </row>
    <row r="1118" spans="1:42" ht="15.75">
      <c r="A1118" s="394" t="s">
        <v>821</v>
      </c>
      <c r="B1118" s="401">
        <v>114.3</v>
      </c>
      <c r="C1118" s="424">
        <v>6.88</v>
      </c>
      <c r="D1118" s="394" t="s">
        <v>822</v>
      </c>
      <c r="E1118" s="481">
        <v>43738</v>
      </c>
      <c r="F1118" s="395" t="s">
        <v>847</v>
      </c>
      <c r="G1118" s="396">
        <v>10166</v>
      </c>
      <c r="H1118" s="397">
        <v>13369</v>
      </c>
      <c r="I1118" s="397">
        <v>3746306</v>
      </c>
      <c r="J1118" s="397" t="s">
        <v>571</v>
      </c>
      <c r="K1118" s="397">
        <v>48</v>
      </c>
      <c r="L1118" s="396">
        <v>4.66</v>
      </c>
      <c r="M1118" s="396">
        <v>401</v>
      </c>
      <c r="N1118" s="399">
        <v>98.9</v>
      </c>
      <c r="O1118" s="400">
        <v>112.5</v>
      </c>
      <c r="P1118" s="400"/>
      <c r="Q1118" s="400"/>
      <c r="R1118" s="400"/>
      <c r="S1118" s="400"/>
      <c r="T1118" s="400"/>
      <c r="U1118" s="400"/>
      <c r="V1118" s="400"/>
      <c r="W1118" s="400"/>
      <c r="X1118" s="426">
        <v>860</v>
      </c>
      <c r="Y1118" s="427">
        <v>800</v>
      </c>
      <c r="Z1118" s="427">
        <v>930</v>
      </c>
      <c r="AA1118" s="479">
        <v>50</v>
      </c>
      <c r="AB1118" s="426">
        <v>0.35</v>
      </c>
      <c r="AC1118" s="426">
        <v>1200</v>
      </c>
      <c r="AD1118" s="402">
        <v>620</v>
      </c>
      <c r="AE1118" s="402">
        <v>560</v>
      </c>
      <c r="AF1118" s="402">
        <v>620</v>
      </c>
      <c r="AG1118" s="402">
        <v>620</v>
      </c>
      <c r="AH1118" s="480">
        <v>50</v>
      </c>
      <c r="AI1118" s="400"/>
      <c r="AJ1118" s="400"/>
      <c r="AK1118" s="400"/>
      <c r="AL1118" s="400"/>
      <c r="AM1118" s="400"/>
      <c r="AN1118" s="400"/>
      <c r="AO1118" s="400"/>
      <c r="AP1118" s="400"/>
    </row>
    <row r="1119" spans="1:42" ht="15.75">
      <c r="A1119" s="394" t="s">
        <v>821</v>
      </c>
      <c r="B1119" s="401">
        <v>114.3</v>
      </c>
      <c r="C1119" s="424">
        <v>6.88</v>
      </c>
      <c r="D1119" s="394" t="s">
        <v>822</v>
      </c>
      <c r="E1119" s="481">
        <v>43738</v>
      </c>
      <c r="F1119" s="395" t="s">
        <v>847</v>
      </c>
      <c r="G1119" s="396">
        <v>10167</v>
      </c>
      <c r="H1119" s="397">
        <v>13339</v>
      </c>
      <c r="I1119" s="397">
        <v>3746306</v>
      </c>
      <c r="J1119" s="397" t="s">
        <v>571</v>
      </c>
      <c r="K1119" s="397">
        <v>46</v>
      </c>
      <c r="L1119" s="396">
        <v>5.79</v>
      </c>
      <c r="M1119" s="396">
        <v>31</v>
      </c>
      <c r="N1119" s="399">
        <v>101.6</v>
      </c>
      <c r="O1119" s="400">
        <v>113.9</v>
      </c>
      <c r="P1119" s="400"/>
      <c r="Q1119" s="400"/>
      <c r="R1119" s="400"/>
      <c r="S1119" s="400"/>
      <c r="T1119" s="400"/>
      <c r="U1119" s="400"/>
      <c r="V1119" s="400"/>
      <c r="W1119" s="400"/>
      <c r="X1119" s="426">
        <v>860</v>
      </c>
      <c r="Y1119" s="427">
        <v>800</v>
      </c>
      <c r="Z1119" s="427">
        <v>930</v>
      </c>
      <c r="AA1119" s="479">
        <v>50</v>
      </c>
      <c r="AB1119" s="426">
        <v>0.35</v>
      </c>
      <c r="AC1119" s="426">
        <v>1200</v>
      </c>
      <c r="AD1119" s="402">
        <v>620</v>
      </c>
      <c r="AE1119" s="402">
        <v>560</v>
      </c>
      <c r="AF1119" s="402">
        <v>620</v>
      </c>
      <c r="AG1119" s="402">
        <v>620</v>
      </c>
      <c r="AH1119" s="480">
        <v>50</v>
      </c>
      <c r="AI1119" s="400"/>
      <c r="AJ1119" s="400"/>
      <c r="AK1119" s="400"/>
      <c r="AL1119" s="400"/>
      <c r="AM1119" s="400"/>
      <c r="AN1119" s="400"/>
      <c r="AO1119" s="400"/>
      <c r="AP1119" s="400"/>
    </row>
    <row r="1120" spans="1:42" ht="15.75">
      <c r="A1120" s="394" t="s">
        <v>821</v>
      </c>
      <c r="B1120" s="401">
        <v>114.3</v>
      </c>
      <c r="C1120" s="424">
        <v>6.88</v>
      </c>
      <c r="D1120" s="394" t="s">
        <v>822</v>
      </c>
      <c r="E1120" s="481">
        <v>43738</v>
      </c>
      <c r="F1120" s="395" t="s">
        <v>847</v>
      </c>
      <c r="G1120" s="396">
        <v>10168</v>
      </c>
      <c r="H1120" s="397">
        <v>13339</v>
      </c>
      <c r="I1120" s="397">
        <v>3746306</v>
      </c>
      <c r="J1120" s="397" t="s">
        <v>571</v>
      </c>
      <c r="K1120" s="397">
        <v>46</v>
      </c>
      <c r="L1120" s="396">
        <v>5.79</v>
      </c>
      <c r="M1120" s="396">
        <v>401</v>
      </c>
      <c r="N1120" s="399">
        <v>99.2</v>
      </c>
      <c r="O1120" s="400">
        <v>112.1</v>
      </c>
      <c r="P1120" s="400"/>
      <c r="Q1120" s="400"/>
      <c r="R1120" s="400"/>
      <c r="S1120" s="400"/>
      <c r="T1120" s="400"/>
      <c r="U1120" s="400"/>
      <c r="V1120" s="400"/>
      <c r="W1120" s="400"/>
      <c r="X1120" s="426">
        <v>860</v>
      </c>
      <c r="Y1120" s="427">
        <v>800</v>
      </c>
      <c r="Z1120" s="427">
        <v>930</v>
      </c>
      <c r="AA1120" s="479">
        <v>50</v>
      </c>
      <c r="AB1120" s="426">
        <v>0.35</v>
      </c>
      <c r="AC1120" s="426">
        <v>1200</v>
      </c>
      <c r="AD1120" s="402">
        <v>620</v>
      </c>
      <c r="AE1120" s="402">
        <v>560</v>
      </c>
      <c r="AF1120" s="402">
        <v>620</v>
      </c>
      <c r="AG1120" s="402">
        <v>620</v>
      </c>
      <c r="AH1120" s="480">
        <v>50</v>
      </c>
      <c r="AI1120" s="400"/>
      <c r="AJ1120" s="400"/>
      <c r="AK1120" s="400"/>
      <c r="AL1120" s="400"/>
      <c r="AM1120" s="400"/>
      <c r="AN1120" s="400"/>
      <c r="AO1120" s="400"/>
      <c r="AP1120" s="400"/>
    </row>
    <row r="1121" spans="1:42" ht="15.75">
      <c r="A1121" s="394" t="s">
        <v>821</v>
      </c>
      <c r="B1121" s="401">
        <v>114.3</v>
      </c>
      <c r="C1121" s="424">
        <v>6.88</v>
      </c>
      <c r="D1121" s="394" t="s">
        <v>822</v>
      </c>
      <c r="E1121" s="481">
        <v>43738</v>
      </c>
      <c r="F1121" s="395" t="s">
        <v>847</v>
      </c>
      <c r="G1121" s="396">
        <v>10169</v>
      </c>
      <c r="H1121" s="397">
        <v>13339</v>
      </c>
      <c r="I1121" s="397">
        <v>3746306</v>
      </c>
      <c r="J1121" s="397" t="s">
        <v>571</v>
      </c>
      <c r="K1121" s="397">
        <v>46</v>
      </c>
      <c r="L1121" s="396">
        <v>5.79</v>
      </c>
      <c r="M1121" s="396">
        <v>801</v>
      </c>
      <c r="N1121" s="399">
        <v>98.3</v>
      </c>
      <c r="O1121" s="400">
        <v>112.1</v>
      </c>
      <c r="P1121" s="400"/>
      <c r="Q1121" s="400"/>
      <c r="R1121" s="400"/>
      <c r="S1121" s="400"/>
      <c r="T1121" s="400"/>
      <c r="U1121" s="400"/>
      <c r="V1121" s="400"/>
      <c r="W1121" s="400"/>
      <c r="X1121" s="426">
        <v>860</v>
      </c>
      <c r="Y1121" s="427">
        <v>800</v>
      </c>
      <c r="Z1121" s="427">
        <v>930</v>
      </c>
      <c r="AA1121" s="479">
        <v>50</v>
      </c>
      <c r="AB1121" s="426">
        <v>0.35</v>
      </c>
      <c r="AC1121" s="426">
        <v>1200</v>
      </c>
      <c r="AD1121" s="402">
        <v>620</v>
      </c>
      <c r="AE1121" s="402">
        <v>560</v>
      </c>
      <c r="AF1121" s="402">
        <v>620</v>
      </c>
      <c r="AG1121" s="402">
        <v>620</v>
      </c>
      <c r="AH1121" s="480">
        <v>50</v>
      </c>
      <c r="AI1121" s="400"/>
      <c r="AJ1121" s="400"/>
      <c r="AK1121" s="400"/>
      <c r="AL1121" s="400"/>
      <c r="AM1121" s="400"/>
      <c r="AN1121" s="400"/>
      <c r="AO1121" s="400"/>
      <c r="AP1121" s="400"/>
    </row>
    <row r="1122" spans="1:42" ht="15.75">
      <c r="A1122" s="394" t="s">
        <v>821</v>
      </c>
      <c r="B1122" s="401">
        <v>114.3</v>
      </c>
      <c r="C1122" s="424">
        <v>6.88</v>
      </c>
      <c r="D1122" s="394" t="s">
        <v>822</v>
      </c>
      <c r="E1122" s="481">
        <v>43739</v>
      </c>
      <c r="F1122" s="395" t="s">
        <v>847</v>
      </c>
      <c r="G1122" s="396">
        <v>10170</v>
      </c>
      <c r="H1122" s="397">
        <v>13339</v>
      </c>
      <c r="I1122" s="397">
        <v>3746306</v>
      </c>
      <c r="J1122" s="397" t="s">
        <v>571</v>
      </c>
      <c r="K1122" s="397">
        <v>46</v>
      </c>
      <c r="L1122" s="396">
        <v>5.79</v>
      </c>
      <c r="M1122" s="396">
        <v>1211</v>
      </c>
      <c r="N1122" s="399">
        <v>98.3</v>
      </c>
      <c r="O1122" s="400">
        <v>111.7</v>
      </c>
      <c r="P1122" s="400"/>
      <c r="Q1122" s="400"/>
      <c r="R1122" s="400"/>
      <c r="S1122" s="400"/>
      <c r="T1122" s="400"/>
      <c r="U1122" s="400"/>
      <c r="V1122" s="400"/>
      <c r="W1122" s="400"/>
      <c r="X1122" s="426">
        <v>860</v>
      </c>
      <c r="Y1122" s="427">
        <v>800</v>
      </c>
      <c r="Z1122" s="427">
        <v>930</v>
      </c>
      <c r="AA1122" s="479">
        <v>50</v>
      </c>
      <c r="AB1122" s="426">
        <v>0.35</v>
      </c>
      <c r="AC1122" s="426">
        <v>1200</v>
      </c>
      <c r="AD1122" s="402">
        <v>620</v>
      </c>
      <c r="AE1122" s="402">
        <v>560</v>
      </c>
      <c r="AF1122" s="402">
        <v>620</v>
      </c>
      <c r="AG1122" s="402">
        <v>620</v>
      </c>
      <c r="AH1122" s="480">
        <v>50</v>
      </c>
      <c r="AI1122" s="400"/>
      <c r="AJ1122" s="400"/>
      <c r="AK1122" s="400"/>
      <c r="AL1122" s="400"/>
      <c r="AM1122" s="400"/>
      <c r="AN1122" s="400"/>
      <c r="AO1122" s="400"/>
      <c r="AP1122" s="400"/>
    </row>
    <row r="1123" spans="1:42" ht="15.75">
      <c r="A1123" s="394" t="s">
        <v>821</v>
      </c>
      <c r="B1123" s="401">
        <v>114.3</v>
      </c>
      <c r="C1123" s="424">
        <v>6.88</v>
      </c>
      <c r="D1123" s="394" t="s">
        <v>822</v>
      </c>
      <c r="E1123" s="481">
        <v>43739</v>
      </c>
      <c r="F1123" s="395" t="s">
        <v>847</v>
      </c>
      <c r="G1123" s="396">
        <v>10171</v>
      </c>
      <c r="H1123" s="397">
        <v>40578</v>
      </c>
      <c r="I1123" s="397">
        <v>3746306</v>
      </c>
      <c r="J1123" s="397" t="s">
        <v>571</v>
      </c>
      <c r="K1123" s="397">
        <v>46</v>
      </c>
      <c r="L1123" s="396">
        <v>5.26</v>
      </c>
      <c r="M1123" s="396">
        <v>3</v>
      </c>
      <c r="N1123" s="399">
        <v>103.9</v>
      </c>
      <c r="O1123" s="400">
        <v>115.8</v>
      </c>
      <c r="P1123" s="400"/>
      <c r="Q1123" s="400"/>
      <c r="R1123" s="400"/>
      <c r="S1123" s="400"/>
      <c r="T1123" s="400"/>
      <c r="U1123" s="400"/>
      <c r="V1123" s="400"/>
      <c r="W1123" s="400"/>
      <c r="X1123" s="426">
        <v>860</v>
      </c>
      <c r="Y1123" s="427">
        <v>800</v>
      </c>
      <c r="Z1123" s="427">
        <v>930</v>
      </c>
      <c r="AA1123" s="479">
        <v>50</v>
      </c>
      <c r="AB1123" s="426">
        <v>0.35</v>
      </c>
      <c r="AC1123" s="426">
        <v>1200</v>
      </c>
      <c r="AD1123" s="402">
        <v>620</v>
      </c>
      <c r="AE1123" s="402">
        <v>560</v>
      </c>
      <c r="AF1123" s="402">
        <v>620</v>
      </c>
      <c r="AG1123" s="402">
        <v>620</v>
      </c>
      <c r="AH1123" s="480">
        <v>50</v>
      </c>
      <c r="AI1123" s="400"/>
      <c r="AJ1123" s="400"/>
      <c r="AK1123" s="400"/>
      <c r="AL1123" s="400"/>
      <c r="AM1123" s="400"/>
      <c r="AN1123" s="400"/>
      <c r="AO1123" s="400"/>
      <c r="AP1123" s="400"/>
    </row>
    <row r="1124" spans="1:42" ht="15.75">
      <c r="A1124" s="394" t="s">
        <v>821</v>
      </c>
      <c r="B1124" s="401">
        <v>114.3</v>
      </c>
      <c r="C1124" s="424">
        <v>6.88</v>
      </c>
      <c r="D1124" s="394" t="s">
        <v>822</v>
      </c>
      <c r="E1124" s="481">
        <v>43739</v>
      </c>
      <c r="F1124" s="395" t="s">
        <v>847</v>
      </c>
      <c r="G1124" s="396">
        <v>10172</v>
      </c>
      <c r="H1124" s="397">
        <v>13370</v>
      </c>
      <c r="I1124" s="397">
        <v>3746306</v>
      </c>
      <c r="J1124" s="397" t="s">
        <v>571</v>
      </c>
      <c r="K1124" s="397">
        <v>45</v>
      </c>
      <c r="L1124" s="396">
        <v>4.7699999999999996</v>
      </c>
      <c r="M1124" s="396">
        <v>1</v>
      </c>
      <c r="N1124" s="399">
        <v>99.3</v>
      </c>
      <c r="O1124" s="400">
        <v>112.8</v>
      </c>
      <c r="P1124" s="400"/>
      <c r="Q1124" s="400"/>
      <c r="R1124" s="400"/>
      <c r="S1124" s="400"/>
      <c r="T1124" s="400"/>
      <c r="U1124" s="400"/>
      <c r="V1124" s="400"/>
      <c r="W1124" s="400"/>
      <c r="X1124" s="426">
        <v>860</v>
      </c>
      <c r="Y1124" s="427">
        <v>800</v>
      </c>
      <c r="Z1124" s="427">
        <v>930</v>
      </c>
      <c r="AA1124" s="479">
        <v>50</v>
      </c>
      <c r="AB1124" s="426">
        <v>0.35</v>
      </c>
      <c r="AC1124" s="426">
        <v>1200</v>
      </c>
      <c r="AD1124" s="402">
        <v>615</v>
      </c>
      <c r="AE1124" s="402">
        <v>560</v>
      </c>
      <c r="AF1124" s="402">
        <v>615</v>
      </c>
      <c r="AG1124" s="402">
        <v>615</v>
      </c>
      <c r="AH1124" s="480">
        <v>50</v>
      </c>
      <c r="AI1124" s="400"/>
      <c r="AJ1124" s="400"/>
      <c r="AK1124" s="400"/>
      <c r="AL1124" s="400"/>
      <c r="AM1124" s="400"/>
      <c r="AN1124" s="400"/>
      <c r="AO1124" s="400"/>
      <c r="AP1124" s="400"/>
    </row>
    <row r="1125" spans="1:42" ht="15.75">
      <c r="A1125" s="394" t="s">
        <v>821</v>
      </c>
      <c r="B1125" s="401">
        <v>114.3</v>
      </c>
      <c r="C1125" s="424">
        <v>6.88</v>
      </c>
      <c r="D1125" s="394" t="s">
        <v>822</v>
      </c>
      <c r="E1125" s="481">
        <v>43739</v>
      </c>
      <c r="F1125" s="395" t="s">
        <v>847</v>
      </c>
      <c r="G1125" s="396">
        <v>10173</v>
      </c>
      <c r="H1125" s="397">
        <v>13370</v>
      </c>
      <c r="I1125" s="397">
        <v>3746306</v>
      </c>
      <c r="J1125" s="397" t="s">
        <v>571</v>
      </c>
      <c r="K1125" s="397">
        <v>45</v>
      </c>
      <c r="L1125" s="396">
        <v>4.7699999999999996</v>
      </c>
      <c r="M1125" s="396">
        <v>401</v>
      </c>
      <c r="N1125" s="399">
        <v>101.8</v>
      </c>
      <c r="O1125" s="400">
        <v>114.9</v>
      </c>
      <c r="P1125" s="400"/>
      <c r="Q1125" s="400"/>
      <c r="R1125" s="400"/>
      <c r="S1125" s="400"/>
      <c r="T1125" s="400"/>
      <c r="U1125" s="400"/>
      <c r="V1125" s="400"/>
      <c r="W1125" s="400"/>
      <c r="X1125" s="426">
        <v>860</v>
      </c>
      <c r="Y1125" s="427">
        <v>800</v>
      </c>
      <c r="Z1125" s="427">
        <v>930</v>
      </c>
      <c r="AA1125" s="479">
        <v>50</v>
      </c>
      <c r="AB1125" s="426">
        <v>0.35</v>
      </c>
      <c r="AC1125" s="426">
        <v>1200</v>
      </c>
      <c r="AD1125" s="402">
        <v>615</v>
      </c>
      <c r="AE1125" s="402">
        <v>560</v>
      </c>
      <c r="AF1125" s="402">
        <v>615</v>
      </c>
      <c r="AG1125" s="402">
        <v>615</v>
      </c>
      <c r="AH1125" s="480">
        <v>50</v>
      </c>
      <c r="AI1125" s="400"/>
      <c r="AJ1125" s="400"/>
      <c r="AK1125" s="400"/>
      <c r="AL1125" s="400"/>
      <c r="AM1125" s="400"/>
      <c r="AN1125" s="400"/>
      <c r="AO1125" s="400"/>
      <c r="AP1125" s="400"/>
    </row>
    <row r="1126" spans="1:42" ht="15.75">
      <c r="A1126" s="394" t="s">
        <v>821</v>
      </c>
      <c r="B1126" s="401">
        <v>114.3</v>
      </c>
      <c r="C1126" s="424">
        <v>6.88</v>
      </c>
      <c r="D1126" s="394" t="s">
        <v>822</v>
      </c>
      <c r="E1126" s="481">
        <v>43739</v>
      </c>
      <c r="F1126" s="395" t="s">
        <v>847</v>
      </c>
      <c r="G1126" s="396">
        <v>10174</v>
      </c>
      <c r="H1126" s="397">
        <v>40574</v>
      </c>
      <c r="I1126" s="397">
        <v>3746306</v>
      </c>
      <c r="J1126" s="397" t="s">
        <v>571</v>
      </c>
      <c r="K1126" s="397">
        <v>46</v>
      </c>
      <c r="L1126" s="396">
        <v>4.37</v>
      </c>
      <c r="M1126" s="396">
        <v>1</v>
      </c>
      <c r="N1126" s="399">
        <v>104</v>
      </c>
      <c r="O1126" s="400">
        <v>115.2</v>
      </c>
      <c r="P1126" s="400"/>
      <c r="Q1126" s="400"/>
      <c r="R1126" s="400"/>
      <c r="S1126" s="400"/>
      <c r="T1126" s="400"/>
      <c r="U1126" s="400"/>
      <c r="V1126" s="400"/>
      <c r="W1126" s="400"/>
      <c r="X1126" s="426">
        <v>860</v>
      </c>
      <c r="Y1126" s="427">
        <v>800</v>
      </c>
      <c r="Z1126" s="427">
        <v>930</v>
      </c>
      <c r="AA1126" s="479">
        <v>50</v>
      </c>
      <c r="AB1126" s="426">
        <v>0.35</v>
      </c>
      <c r="AC1126" s="426">
        <v>1200</v>
      </c>
      <c r="AD1126" s="402">
        <v>615</v>
      </c>
      <c r="AE1126" s="402">
        <v>560</v>
      </c>
      <c r="AF1126" s="402">
        <v>615</v>
      </c>
      <c r="AG1126" s="402">
        <v>615</v>
      </c>
      <c r="AH1126" s="480">
        <v>50</v>
      </c>
      <c r="AI1126" s="400"/>
      <c r="AJ1126" s="400"/>
      <c r="AK1126" s="400"/>
      <c r="AL1126" s="400"/>
      <c r="AM1126" s="400"/>
      <c r="AN1126" s="400"/>
      <c r="AO1126" s="400"/>
      <c r="AP1126" s="400"/>
    </row>
    <row r="1127" spans="1:42" ht="15.75">
      <c r="A1127" s="394" t="s">
        <v>821</v>
      </c>
      <c r="B1127" s="401">
        <v>114.3</v>
      </c>
      <c r="C1127" s="424">
        <v>6.88</v>
      </c>
      <c r="D1127" s="394" t="s">
        <v>822</v>
      </c>
      <c r="E1127" s="481">
        <v>43739</v>
      </c>
      <c r="F1127" s="395" t="s">
        <v>847</v>
      </c>
      <c r="G1127" s="396">
        <v>10175</v>
      </c>
      <c r="H1127" s="397">
        <v>40561</v>
      </c>
      <c r="I1127" s="397">
        <v>3746306</v>
      </c>
      <c r="J1127" s="397" t="s">
        <v>571</v>
      </c>
      <c r="K1127" s="397">
        <v>46</v>
      </c>
      <c r="L1127" s="396">
        <v>6.25</v>
      </c>
      <c r="M1127" s="396">
        <v>2</v>
      </c>
      <c r="N1127" s="399">
        <v>98.9</v>
      </c>
      <c r="O1127" s="400">
        <v>112</v>
      </c>
      <c r="P1127" s="400"/>
      <c r="Q1127" s="400"/>
      <c r="R1127" s="400"/>
      <c r="S1127" s="400"/>
      <c r="T1127" s="400"/>
      <c r="U1127" s="400"/>
      <c r="V1127" s="400"/>
      <c r="W1127" s="400"/>
      <c r="X1127" s="426">
        <v>860</v>
      </c>
      <c r="Y1127" s="427">
        <v>800</v>
      </c>
      <c r="Z1127" s="427">
        <v>930</v>
      </c>
      <c r="AA1127" s="479">
        <v>50</v>
      </c>
      <c r="AB1127" s="426">
        <v>0.35</v>
      </c>
      <c r="AC1127" s="426">
        <v>1200</v>
      </c>
      <c r="AD1127" s="402">
        <v>615</v>
      </c>
      <c r="AE1127" s="402">
        <v>560</v>
      </c>
      <c r="AF1127" s="402">
        <v>615</v>
      </c>
      <c r="AG1127" s="402">
        <v>615</v>
      </c>
      <c r="AH1127" s="480">
        <v>50</v>
      </c>
      <c r="AI1127" s="400"/>
      <c r="AJ1127" s="400"/>
      <c r="AK1127" s="400"/>
      <c r="AL1127" s="400"/>
      <c r="AM1127" s="400"/>
      <c r="AN1127" s="400"/>
      <c r="AO1127" s="400"/>
      <c r="AP1127" s="400"/>
    </row>
    <row r="1128" spans="1:42" ht="15.75">
      <c r="A1128" s="394" t="s">
        <v>821</v>
      </c>
      <c r="B1128" s="401">
        <v>114.3</v>
      </c>
      <c r="C1128" s="424">
        <v>6.88</v>
      </c>
      <c r="D1128" s="394" t="s">
        <v>822</v>
      </c>
      <c r="E1128" s="481">
        <v>43739</v>
      </c>
      <c r="F1128" s="395" t="s">
        <v>847</v>
      </c>
      <c r="G1128" s="396">
        <v>10176</v>
      </c>
      <c r="H1128" s="397">
        <v>40575</v>
      </c>
      <c r="I1128" s="397">
        <v>3746306</v>
      </c>
      <c r="J1128" s="397" t="s">
        <v>571</v>
      </c>
      <c r="K1128" s="397">
        <v>46</v>
      </c>
      <c r="L1128" s="396">
        <v>6.06</v>
      </c>
      <c r="M1128" s="396">
        <v>2</v>
      </c>
      <c r="N1128" s="399">
        <v>97.9</v>
      </c>
      <c r="O1128" s="400">
        <v>110.9</v>
      </c>
      <c r="P1128" s="400"/>
      <c r="Q1128" s="400"/>
      <c r="R1128" s="400"/>
      <c r="S1128" s="400"/>
      <c r="T1128" s="400"/>
      <c r="U1128" s="400"/>
      <c r="V1128" s="400"/>
      <c r="W1128" s="400"/>
      <c r="X1128" s="426">
        <v>860</v>
      </c>
      <c r="Y1128" s="427">
        <v>800</v>
      </c>
      <c r="Z1128" s="427">
        <v>930</v>
      </c>
      <c r="AA1128" s="479">
        <v>50</v>
      </c>
      <c r="AB1128" s="426">
        <v>0.35</v>
      </c>
      <c r="AC1128" s="426">
        <v>1200</v>
      </c>
      <c r="AD1128" s="402">
        <v>615</v>
      </c>
      <c r="AE1128" s="402">
        <v>560</v>
      </c>
      <c r="AF1128" s="402">
        <v>615</v>
      </c>
      <c r="AG1128" s="402">
        <v>615</v>
      </c>
      <c r="AH1128" s="480">
        <v>50</v>
      </c>
      <c r="AI1128" s="400"/>
      <c r="AJ1128" s="400"/>
      <c r="AK1128" s="400"/>
      <c r="AL1128" s="400"/>
      <c r="AM1128" s="400"/>
      <c r="AN1128" s="400"/>
      <c r="AO1128" s="400"/>
      <c r="AP1128" s="400"/>
    </row>
    <row r="1129" spans="1:42" ht="15.75">
      <c r="A1129" s="394" t="s">
        <v>821</v>
      </c>
      <c r="B1129" s="401">
        <v>114.3</v>
      </c>
      <c r="C1129" s="424">
        <v>6.88</v>
      </c>
      <c r="D1129" s="394" t="s">
        <v>822</v>
      </c>
      <c r="E1129" s="481">
        <v>43747</v>
      </c>
      <c r="F1129" s="395" t="s">
        <v>847</v>
      </c>
      <c r="G1129" s="396">
        <v>10281</v>
      </c>
      <c r="H1129" s="397">
        <v>13370</v>
      </c>
      <c r="I1129" s="397">
        <v>3746306</v>
      </c>
      <c r="J1129" s="397" t="s">
        <v>571</v>
      </c>
      <c r="K1129" s="397">
        <v>45</v>
      </c>
      <c r="L1129" s="396">
        <v>4.7699999999999996</v>
      </c>
      <c r="M1129" s="396">
        <v>438</v>
      </c>
      <c r="N1129" s="399">
        <v>95.8</v>
      </c>
      <c r="O1129" s="400">
        <v>111.6</v>
      </c>
      <c r="P1129" s="400"/>
      <c r="Q1129" s="400"/>
      <c r="R1129" s="400"/>
      <c r="S1129" s="400"/>
      <c r="T1129" s="400"/>
      <c r="U1129" s="400"/>
      <c r="V1129" s="400"/>
      <c r="W1129" s="400"/>
      <c r="X1129" s="426">
        <v>860</v>
      </c>
      <c r="Y1129" s="427">
        <v>800</v>
      </c>
      <c r="Z1129" s="427">
        <v>930</v>
      </c>
      <c r="AA1129" s="479">
        <v>50</v>
      </c>
      <c r="AB1129" s="426">
        <v>0.35</v>
      </c>
      <c r="AC1129" s="426">
        <v>1200</v>
      </c>
      <c r="AD1129" s="402">
        <v>615</v>
      </c>
      <c r="AE1129" s="402">
        <v>560</v>
      </c>
      <c r="AF1129" s="402">
        <v>615</v>
      </c>
      <c r="AG1129" s="402">
        <v>615</v>
      </c>
      <c r="AH1129" s="480">
        <v>50</v>
      </c>
      <c r="AI1129" s="400"/>
      <c r="AJ1129" s="400"/>
      <c r="AK1129" s="400"/>
      <c r="AL1129" s="400"/>
      <c r="AM1129" s="400"/>
      <c r="AN1129" s="400"/>
      <c r="AO1129" s="400"/>
      <c r="AP1129" s="400"/>
    </row>
    <row r="1130" spans="1:42" ht="15.75">
      <c r="A1130" s="394" t="s">
        <v>821</v>
      </c>
      <c r="B1130" s="401">
        <v>114.3</v>
      </c>
      <c r="C1130" s="424">
        <v>6.88</v>
      </c>
      <c r="D1130" s="394" t="s">
        <v>822</v>
      </c>
      <c r="E1130" s="481">
        <v>43748</v>
      </c>
      <c r="F1130" s="395" t="s">
        <v>847</v>
      </c>
      <c r="G1130" s="396">
        <v>10282</v>
      </c>
      <c r="H1130" s="397">
        <v>13370</v>
      </c>
      <c r="I1130" s="397">
        <v>3746306</v>
      </c>
      <c r="J1130" s="397" t="s">
        <v>571</v>
      </c>
      <c r="K1130" s="397">
        <v>45</v>
      </c>
      <c r="L1130" s="396">
        <v>4.7699999999999996</v>
      </c>
      <c r="M1130" s="396">
        <v>855</v>
      </c>
      <c r="N1130" s="399">
        <v>102.8</v>
      </c>
      <c r="O1130" s="400">
        <v>115.5</v>
      </c>
      <c r="P1130" s="400"/>
      <c r="Q1130" s="400"/>
      <c r="R1130" s="400"/>
      <c r="S1130" s="400"/>
      <c r="T1130" s="400"/>
      <c r="U1130" s="400"/>
      <c r="V1130" s="400"/>
      <c r="W1130" s="400"/>
      <c r="X1130" s="426">
        <v>860</v>
      </c>
      <c r="Y1130" s="427">
        <v>800</v>
      </c>
      <c r="Z1130" s="427">
        <v>930</v>
      </c>
      <c r="AA1130" s="479">
        <v>50</v>
      </c>
      <c r="AB1130" s="426">
        <v>0.35</v>
      </c>
      <c r="AC1130" s="426">
        <v>1200</v>
      </c>
      <c r="AD1130" s="402">
        <v>615</v>
      </c>
      <c r="AE1130" s="402">
        <v>560</v>
      </c>
      <c r="AF1130" s="402">
        <v>615</v>
      </c>
      <c r="AG1130" s="402">
        <v>615</v>
      </c>
      <c r="AH1130" s="480">
        <v>50</v>
      </c>
      <c r="AI1130" s="400"/>
      <c r="AJ1130" s="400"/>
      <c r="AK1130" s="400"/>
      <c r="AL1130" s="400"/>
      <c r="AM1130" s="400"/>
      <c r="AN1130" s="400"/>
      <c r="AO1130" s="400"/>
      <c r="AP1130" s="400"/>
    </row>
    <row r="1131" spans="1:42" ht="15.75">
      <c r="A1131" s="394" t="s">
        <v>821</v>
      </c>
      <c r="B1131" s="401">
        <v>114.3</v>
      </c>
      <c r="C1131" s="424">
        <v>6.88</v>
      </c>
      <c r="D1131" s="394" t="s">
        <v>822</v>
      </c>
      <c r="E1131" s="481">
        <v>43748</v>
      </c>
      <c r="F1131" s="395" t="s">
        <v>847</v>
      </c>
      <c r="G1131" s="396">
        <v>10282</v>
      </c>
      <c r="H1131" s="397">
        <v>13370</v>
      </c>
      <c r="I1131" s="397">
        <v>3746306</v>
      </c>
      <c r="J1131" s="397" t="s">
        <v>571</v>
      </c>
      <c r="K1131" s="397">
        <v>45</v>
      </c>
      <c r="L1131" s="396">
        <v>4.7699999999999996</v>
      </c>
      <c r="M1131" s="396" t="s">
        <v>665</v>
      </c>
      <c r="N1131" s="399">
        <v>97.3</v>
      </c>
      <c r="O1131" s="400">
        <v>111</v>
      </c>
      <c r="P1131" s="400">
        <v>95.7</v>
      </c>
      <c r="Q1131" s="400">
        <v>109.7</v>
      </c>
      <c r="R1131" s="400">
        <v>94.7</v>
      </c>
      <c r="S1131" s="400">
        <v>109</v>
      </c>
      <c r="T1131" s="400">
        <v>96.1</v>
      </c>
      <c r="U1131" s="400">
        <v>110.3</v>
      </c>
      <c r="V1131" s="400">
        <v>94.3</v>
      </c>
      <c r="W1131" s="400">
        <v>110.7</v>
      </c>
      <c r="X1131" s="426">
        <v>860</v>
      </c>
      <c r="Y1131" s="427">
        <v>800</v>
      </c>
      <c r="Z1131" s="427">
        <v>930</v>
      </c>
      <c r="AA1131" s="479">
        <v>50</v>
      </c>
      <c r="AB1131" s="426">
        <v>0.35</v>
      </c>
      <c r="AC1131" s="426">
        <v>1200</v>
      </c>
      <c r="AD1131" s="402">
        <v>615</v>
      </c>
      <c r="AE1131" s="402">
        <v>560</v>
      </c>
      <c r="AF1131" s="402">
        <v>615</v>
      </c>
      <c r="AG1131" s="402">
        <v>615</v>
      </c>
      <c r="AH1131" s="480">
        <v>50</v>
      </c>
      <c r="AI1131" s="400"/>
      <c r="AJ1131" s="400"/>
      <c r="AK1131" s="400"/>
      <c r="AL1131" s="400"/>
      <c r="AM1131" s="400"/>
      <c r="AN1131" s="400"/>
      <c r="AO1131" s="400"/>
      <c r="AP1131" s="400"/>
    </row>
    <row r="1132" spans="1:42" ht="15.75">
      <c r="A1132" s="394" t="s">
        <v>821</v>
      </c>
      <c r="B1132" s="401">
        <v>114.3</v>
      </c>
      <c r="C1132" s="424">
        <v>6.88</v>
      </c>
      <c r="D1132" s="394" t="s">
        <v>822</v>
      </c>
      <c r="E1132" s="481">
        <v>43748</v>
      </c>
      <c r="F1132" s="395" t="s">
        <v>847</v>
      </c>
      <c r="G1132" s="396">
        <v>10283</v>
      </c>
      <c r="H1132" s="397">
        <v>13370</v>
      </c>
      <c r="I1132" s="397">
        <v>3746306</v>
      </c>
      <c r="J1132" s="397" t="s">
        <v>571</v>
      </c>
      <c r="K1132" s="397">
        <v>45</v>
      </c>
      <c r="L1132" s="396">
        <v>4.7699999999999996</v>
      </c>
      <c r="M1132" s="396">
        <v>1228</v>
      </c>
      <c r="N1132" s="399">
        <v>101.4</v>
      </c>
      <c r="O1132" s="400">
        <v>116.8</v>
      </c>
      <c r="P1132" s="400"/>
      <c r="Q1132" s="400"/>
      <c r="R1132" s="400"/>
      <c r="S1132" s="400"/>
      <c r="T1132" s="400"/>
      <c r="U1132" s="400"/>
      <c r="V1132" s="400"/>
      <c r="W1132" s="400"/>
      <c r="X1132" s="426">
        <v>860</v>
      </c>
      <c r="Y1132" s="427">
        <v>800</v>
      </c>
      <c r="Z1132" s="427">
        <v>930</v>
      </c>
      <c r="AA1132" s="479">
        <v>50</v>
      </c>
      <c r="AB1132" s="426">
        <v>0.35</v>
      </c>
      <c r="AC1132" s="426">
        <v>1200</v>
      </c>
      <c r="AD1132" s="402">
        <v>615</v>
      </c>
      <c r="AE1132" s="402">
        <v>560</v>
      </c>
      <c r="AF1132" s="402">
        <v>615</v>
      </c>
      <c r="AG1132" s="402">
        <v>615</v>
      </c>
      <c r="AH1132" s="480">
        <v>50</v>
      </c>
      <c r="AI1132" s="400"/>
      <c r="AJ1132" s="400"/>
      <c r="AK1132" s="400"/>
      <c r="AL1132" s="400"/>
      <c r="AM1132" s="400"/>
      <c r="AN1132" s="400"/>
      <c r="AO1132" s="400"/>
      <c r="AP1132" s="400"/>
    </row>
    <row r="1133" spans="1:42" ht="15.75">
      <c r="A1133" s="394" t="s">
        <v>821</v>
      </c>
      <c r="B1133" s="401">
        <v>114.3</v>
      </c>
      <c r="C1133" s="424">
        <v>6.88</v>
      </c>
      <c r="D1133" s="394" t="s">
        <v>822</v>
      </c>
      <c r="E1133" s="481">
        <v>43748</v>
      </c>
      <c r="F1133" s="395" t="s">
        <v>847</v>
      </c>
      <c r="G1133" s="396">
        <v>10284</v>
      </c>
      <c r="H1133" s="397">
        <v>13370</v>
      </c>
      <c r="I1133" s="397">
        <v>3746306</v>
      </c>
      <c r="J1133" s="397" t="s">
        <v>571</v>
      </c>
      <c r="K1133" s="397">
        <v>45</v>
      </c>
      <c r="L1133" s="396">
        <v>4.7699999999999996</v>
      </c>
      <c r="M1133" s="396">
        <v>1628</v>
      </c>
      <c r="N1133" s="399">
        <v>101.2</v>
      </c>
      <c r="O1133" s="400">
        <v>114.8</v>
      </c>
      <c r="P1133" s="400"/>
      <c r="Q1133" s="400"/>
      <c r="R1133" s="400"/>
      <c r="S1133" s="400"/>
      <c r="T1133" s="400"/>
      <c r="U1133" s="400"/>
      <c r="V1133" s="400"/>
      <c r="W1133" s="400"/>
      <c r="X1133" s="426">
        <v>860</v>
      </c>
      <c r="Y1133" s="427">
        <v>800</v>
      </c>
      <c r="Z1133" s="427">
        <v>930</v>
      </c>
      <c r="AA1133" s="479">
        <v>50</v>
      </c>
      <c r="AB1133" s="426">
        <v>0.35</v>
      </c>
      <c r="AC1133" s="426">
        <v>1200</v>
      </c>
      <c r="AD1133" s="402">
        <v>615</v>
      </c>
      <c r="AE1133" s="402">
        <v>560</v>
      </c>
      <c r="AF1133" s="402">
        <v>615</v>
      </c>
      <c r="AG1133" s="402">
        <v>615</v>
      </c>
      <c r="AH1133" s="480">
        <v>50</v>
      </c>
      <c r="AI1133" s="400"/>
      <c r="AJ1133" s="400"/>
      <c r="AK1133" s="400"/>
      <c r="AL1133" s="400"/>
      <c r="AM1133" s="400"/>
      <c r="AN1133" s="400"/>
      <c r="AO1133" s="400"/>
      <c r="AP1133" s="400"/>
    </row>
    <row r="1134" spans="1:42" ht="15.75">
      <c r="A1134" s="394" t="s">
        <v>821</v>
      </c>
      <c r="B1134" s="401">
        <v>114.3</v>
      </c>
      <c r="C1134" s="424">
        <v>6.88</v>
      </c>
      <c r="D1134" s="394" t="s">
        <v>822</v>
      </c>
      <c r="E1134" s="481">
        <v>43748</v>
      </c>
      <c r="F1134" s="395" t="s">
        <v>847</v>
      </c>
      <c r="G1134" s="396">
        <v>10285</v>
      </c>
      <c r="H1134" s="397">
        <v>13372</v>
      </c>
      <c r="I1134" s="397">
        <v>3746306</v>
      </c>
      <c r="J1134" s="397" t="s">
        <v>571</v>
      </c>
      <c r="K1134" s="397">
        <v>47</v>
      </c>
      <c r="L1134" s="396">
        <v>6.17</v>
      </c>
      <c r="M1134" s="396">
        <v>26</v>
      </c>
      <c r="N1134" s="399">
        <v>101.1</v>
      </c>
      <c r="O1134" s="400">
        <v>115.5</v>
      </c>
      <c r="P1134" s="400"/>
      <c r="Q1134" s="400"/>
      <c r="R1134" s="400"/>
      <c r="S1134" s="400"/>
      <c r="T1134" s="400"/>
      <c r="U1134" s="400"/>
      <c r="V1134" s="400"/>
      <c r="W1134" s="400"/>
      <c r="X1134" s="426">
        <v>860</v>
      </c>
      <c r="Y1134" s="427">
        <v>800</v>
      </c>
      <c r="Z1134" s="427">
        <v>930</v>
      </c>
      <c r="AA1134" s="479">
        <v>50</v>
      </c>
      <c r="AB1134" s="426">
        <v>0.35</v>
      </c>
      <c r="AC1134" s="426">
        <v>1200</v>
      </c>
      <c r="AD1134" s="402">
        <v>620</v>
      </c>
      <c r="AE1134" s="402">
        <v>560</v>
      </c>
      <c r="AF1134" s="402">
        <v>620</v>
      </c>
      <c r="AG1134" s="402">
        <v>620</v>
      </c>
      <c r="AH1134" s="480">
        <v>50</v>
      </c>
      <c r="AI1134" s="400"/>
      <c r="AJ1134" s="400"/>
      <c r="AK1134" s="400"/>
      <c r="AL1134" s="400"/>
      <c r="AM1134" s="400"/>
      <c r="AN1134" s="400"/>
      <c r="AO1134" s="400"/>
      <c r="AP1134" s="400"/>
    </row>
    <row r="1135" spans="1:42" ht="15.75">
      <c r="A1135" s="394" t="s">
        <v>821</v>
      </c>
      <c r="B1135" s="401">
        <v>114.3</v>
      </c>
      <c r="C1135" s="424">
        <v>6.88</v>
      </c>
      <c r="D1135" s="394" t="s">
        <v>822</v>
      </c>
      <c r="E1135" s="481">
        <v>43749</v>
      </c>
      <c r="F1135" s="395" t="s">
        <v>847</v>
      </c>
      <c r="G1135" s="396">
        <v>10286</v>
      </c>
      <c r="H1135" s="397">
        <v>13372</v>
      </c>
      <c r="I1135" s="397">
        <v>3746306</v>
      </c>
      <c r="J1135" s="397" t="s">
        <v>571</v>
      </c>
      <c r="K1135" s="397">
        <v>47</v>
      </c>
      <c r="L1135" s="396">
        <v>6.17</v>
      </c>
      <c r="M1135" s="396">
        <v>401</v>
      </c>
      <c r="N1135" s="399">
        <v>95</v>
      </c>
      <c r="O1135" s="400">
        <v>109.8</v>
      </c>
      <c r="P1135" s="400"/>
      <c r="Q1135" s="400"/>
      <c r="R1135" s="400"/>
      <c r="S1135" s="400"/>
      <c r="T1135" s="400"/>
      <c r="U1135" s="400"/>
      <c r="V1135" s="400"/>
      <c r="W1135" s="400"/>
      <c r="X1135" s="426">
        <v>860</v>
      </c>
      <c r="Y1135" s="427">
        <v>800</v>
      </c>
      <c r="Z1135" s="427">
        <v>930</v>
      </c>
      <c r="AA1135" s="479">
        <v>50</v>
      </c>
      <c r="AB1135" s="426">
        <v>0.35</v>
      </c>
      <c r="AC1135" s="426">
        <v>1200</v>
      </c>
      <c r="AD1135" s="402">
        <v>620</v>
      </c>
      <c r="AE1135" s="402">
        <v>560</v>
      </c>
      <c r="AF1135" s="402">
        <v>620</v>
      </c>
      <c r="AG1135" s="402">
        <v>620</v>
      </c>
      <c r="AH1135" s="480">
        <v>50</v>
      </c>
      <c r="AI1135" s="400"/>
      <c r="AJ1135" s="400"/>
      <c r="AK1135" s="400"/>
      <c r="AL1135" s="400"/>
      <c r="AM1135" s="400"/>
      <c r="AN1135" s="400"/>
      <c r="AO1135" s="400"/>
      <c r="AP1135" s="400"/>
    </row>
    <row r="1136" spans="1:42" ht="15.75">
      <c r="A1136" s="394" t="s">
        <v>821</v>
      </c>
      <c r="B1136" s="401">
        <v>114.3</v>
      </c>
      <c r="C1136" s="424">
        <v>6.88</v>
      </c>
      <c r="D1136" s="394" t="s">
        <v>822</v>
      </c>
      <c r="E1136" s="481">
        <v>43749</v>
      </c>
      <c r="F1136" s="395" t="s">
        <v>847</v>
      </c>
      <c r="G1136" s="396">
        <v>10287</v>
      </c>
      <c r="H1136" s="397">
        <v>13371</v>
      </c>
      <c r="I1136" s="397">
        <v>3746306</v>
      </c>
      <c r="J1136" s="397" t="s">
        <v>571</v>
      </c>
      <c r="K1136" s="397">
        <v>46</v>
      </c>
      <c r="L1136" s="396">
        <v>5.12</v>
      </c>
      <c r="M1136" s="396">
        <v>26</v>
      </c>
      <c r="N1136" s="399">
        <v>94.6</v>
      </c>
      <c r="O1136" s="400">
        <v>109.4</v>
      </c>
      <c r="P1136" s="400"/>
      <c r="Q1136" s="400"/>
      <c r="R1136" s="400"/>
      <c r="S1136" s="400"/>
      <c r="T1136" s="400"/>
      <c r="U1136" s="400"/>
      <c r="V1136" s="400"/>
      <c r="W1136" s="400"/>
      <c r="X1136" s="426">
        <v>860</v>
      </c>
      <c r="Y1136" s="427">
        <v>800</v>
      </c>
      <c r="Z1136" s="427">
        <v>930</v>
      </c>
      <c r="AA1136" s="479">
        <v>50</v>
      </c>
      <c r="AB1136" s="426">
        <v>0.35</v>
      </c>
      <c r="AC1136" s="426">
        <v>1200</v>
      </c>
      <c r="AD1136" s="402">
        <v>620</v>
      </c>
      <c r="AE1136" s="402">
        <v>560</v>
      </c>
      <c r="AF1136" s="402">
        <v>620</v>
      </c>
      <c r="AG1136" s="402">
        <v>620</v>
      </c>
      <c r="AH1136" s="480">
        <v>50</v>
      </c>
      <c r="AI1136" s="400"/>
      <c r="AJ1136" s="400"/>
      <c r="AK1136" s="400"/>
      <c r="AL1136" s="400"/>
      <c r="AM1136" s="400"/>
      <c r="AN1136" s="400"/>
      <c r="AO1136" s="400"/>
      <c r="AP1136" s="400"/>
    </row>
    <row r="1137" spans="1:42" ht="15.75">
      <c r="A1137" s="394" t="s">
        <v>821</v>
      </c>
      <c r="B1137" s="401">
        <v>114.3</v>
      </c>
      <c r="C1137" s="424">
        <v>6.88</v>
      </c>
      <c r="D1137" s="394" t="s">
        <v>822</v>
      </c>
      <c r="E1137" s="481">
        <v>43749</v>
      </c>
      <c r="F1137" s="395" t="s">
        <v>847</v>
      </c>
      <c r="G1137" s="396">
        <v>10288</v>
      </c>
      <c r="H1137" s="397">
        <v>13371</v>
      </c>
      <c r="I1137" s="397">
        <v>3746306</v>
      </c>
      <c r="J1137" s="397" t="s">
        <v>571</v>
      </c>
      <c r="K1137" s="397">
        <v>46</v>
      </c>
      <c r="L1137" s="396">
        <v>5.12</v>
      </c>
      <c r="M1137" s="396">
        <v>421</v>
      </c>
      <c r="N1137" s="399">
        <v>102.5</v>
      </c>
      <c r="O1137" s="400">
        <v>114.9</v>
      </c>
      <c r="P1137" s="400"/>
      <c r="Q1137" s="400"/>
      <c r="R1137" s="400"/>
      <c r="S1137" s="400"/>
      <c r="T1137" s="400"/>
      <c r="U1137" s="400"/>
      <c r="V1137" s="400"/>
      <c r="W1137" s="400"/>
      <c r="X1137" s="426">
        <v>860</v>
      </c>
      <c r="Y1137" s="427">
        <v>800</v>
      </c>
      <c r="Z1137" s="427">
        <v>930</v>
      </c>
      <c r="AA1137" s="479">
        <v>50</v>
      </c>
      <c r="AB1137" s="426">
        <v>0.35</v>
      </c>
      <c r="AC1137" s="426">
        <v>1200</v>
      </c>
      <c r="AD1137" s="402">
        <v>620</v>
      </c>
      <c r="AE1137" s="402">
        <v>560</v>
      </c>
      <c r="AF1137" s="402">
        <v>620</v>
      </c>
      <c r="AG1137" s="402">
        <v>620</v>
      </c>
      <c r="AH1137" s="480">
        <v>50</v>
      </c>
      <c r="AI1137" s="400"/>
      <c r="AJ1137" s="400"/>
      <c r="AK1137" s="400"/>
      <c r="AL1137" s="400"/>
      <c r="AM1137" s="400"/>
      <c r="AN1137" s="400"/>
      <c r="AO1137" s="400"/>
      <c r="AP1137" s="400"/>
    </row>
    <row r="1138" spans="1:42" ht="15.75">
      <c r="A1138" s="394" t="s">
        <v>821</v>
      </c>
      <c r="B1138" s="401">
        <v>114.3</v>
      </c>
      <c r="C1138" s="424">
        <v>6.88</v>
      </c>
      <c r="D1138" s="394" t="s">
        <v>822</v>
      </c>
      <c r="E1138" s="481">
        <v>43749</v>
      </c>
      <c r="F1138" s="395" t="s">
        <v>847</v>
      </c>
      <c r="G1138" s="396">
        <v>10289</v>
      </c>
      <c r="H1138" s="397">
        <v>13371</v>
      </c>
      <c r="I1138" s="397">
        <v>3746306</v>
      </c>
      <c r="J1138" s="397" t="s">
        <v>571</v>
      </c>
      <c r="K1138" s="397">
        <v>46</v>
      </c>
      <c r="L1138" s="396">
        <v>5.12</v>
      </c>
      <c r="M1138" s="396">
        <v>801</v>
      </c>
      <c r="N1138" s="399">
        <v>98.4</v>
      </c>
      <c r="O1138" s="400">
        <v>112.3</v>
      </c>
      <c r="P1138" s="400"/>
      <c r="Q1138" s="400"/>
      <c r="R1138" s="400"/>
      <c r="S1138" s="400"/>
      <c r="T1138" s="400"/>
      <c r="U1138" s="400"/>
      <c r="V1138" s="400"/>
      <c r="W1138" s="400"/>
      <c r="X1138" s="426">
        <v>860</v>
      </c>
      <c r="Y1138" s="427">
        <v>800</v>
      </c>
      <c r="Z1138" s="427">
        <v>930</v>
      </c>
      <c r="AA1138" s="479">
        <v>50</v>
      </c>
      <c r="AB1138" s="426">
        <v>0.35</v>
      </c>
      <c r="AC1138" s="426">
        <v>1200</v>
      </c>
      <c r="AD1138" s="402">
        <v>620</v>
      </c>
      <c r="AE1138" s="402">
        <v>560</v>
      </c>
      <c r="AF1138" s="402">
        <v>620</v>
      </c>
      <c r="AG1138" s="402">
        <v>620</v>
      </c>
      <c r="AH1138" s="480">
        <v>50</v>
      </c>
      <c r="AI1138" s="400"/>
      <c r="AJ1138" s="400"/>
      <c r="AK1138" s="400"/>
      <c r="AL1138" s="400"/>
      <c r="AM1138" s="400"/>
      <c r="AN1138" s="400"/>
      <c r="AO1138" s="400"/>
      <c r="AP1138" s="400"/>
    </row>
    <row r="1139" spans="1:42" ht="15.75">
      <c r="A1139" s="394" t="s">
        <v>821</v>
      </c>
      <c r="B1139" s="401">
        <v>114.3</v>
      </c>
      <c r="C1139" s="424">
        <v>6.88</v>
      </c>
      <c r="D1139" s="394" t="s">
        <v>822</v>
      </c>
      <c r="E1139" s="481">
        <v>43749</v>
      </c>
      <c r="F1139" s="395" t="s">
        <v>847</v>
      </c>
      <c r="G1139" s="396">
        <v>10290</v>
      </c>
      <c r="H1139" s="397">
        <v>13371</v>
      </c>
      <c r="I1139" s="397">
        <v>3746306</v>
      </c>
      <c r="J1139" s="397" t="s">
        <v>571</v>
      </c>
      <c r="K1139" s="397">
        <v>46</v>
      </c>
      <c r="L1139" s="396">
        <v>5.12</v>
      </c>
      <c r="M1139" s="396">
        <v>1201</v>
      </c>
      <c r="N1139" s="399">
        <v>99</v>
      </c>
      <c r="O1139" s="400">
        <v>113.1</v>
      </c>
      <c r="P1139" s="400"/>
      <c r="Q1139" s="400"/>
      <c r="R1139" s="400"/>
      <c r="S1139" s="400"/>
      <c r="T1139" s="400"/>
      <c r="U1139" s="400"/>
      <c r="V1139" s="400"/>
      <c r="W1139" s="400"/>
      <c r="X1139" s="426">
        <v>860</v>
      </c>
      <c r="Y1139" s="427">
        <v>800</v>
      </c>
      <c r="Z1139" s="427">
        <v>930</v>
      </c>
      <c r="AA1139" s="479">
        <v>50</v>
      </c>
      <c r="AB1139" s="426">
        <v>0.35</v>
      </c>
      <c r="AC1139" s="426">
        <v>1200</v>
      </c>
      <c r="AD1139" s="402">
        <v>620</v>
      </c>
      <c r="AE1139" s="402">
        <v>560</v>
      </c>
      <c r="AF1139" s="402">
        <v>620</v>
      </c>
      <c r="AG1139" s="402">
        <v>620</v>
      </c>
      <c r="AH1139" s="480">
        <v>50</v>
      </c>
      <c r="AI1139" s="400"/>
      <c r="AJ1139" s="400"/>
      <c r="AK1139" s="400"/>
      <c r="AL1139" s="400"/>
      <c r="AM1139" s="400"/>
      <c r="AN1139" s="400"/>
      <c r="AO1139" s="400"/>
      <c r="AP1139" s="400"/>
    </row>
    <row r="1140" spans="1:42" ht="15.75">
      <c r="A1140" s="394" t="s">
        <v>821</v>
      </c>
      <c r="B1140" s="401">
        <v>114.3</v>
      </c>
      <c r="C1140" s="424">
        <v>6.88</v>
      </c>
      <c r="D1140" s="394" t="s">
        <v>822</v>
      </c>
      <c r="E1140" s="481">
        <v>43749</v>
      </c>
      <c r="F1140" s="395" t="s">
        <v>847</v>
      </c>
      <c r="G1140" s="396">
        <v>10291</v>
      </c>
      <c r="H1140" s="397">
        <v>13340</v>
      </c>
      <c r="I1140" s="397">
        <v>3746306</v>
      </c>
      <c r="J1140" s="397" t="s">
        <v>571</v>
      </c>
      <c r="K1140" s="397">
        <v>47</v>
      </c>
      <c r="L1140" s="396">
        <v>6.66</v>
      </c>
      <c r="M1140" s="396">
        <v>687</v>
      </c>
      <c r="N1140" s="399">
        <v>95.3</v>
      </c>
      <c r="O1140" s="400">
        <v>110.1</v>
      </c>
      <c r="P1140" s="400"/>
      <c r="Q1140" s="400"/>
      <c r="R1140" s="400"/>
      <c r="S1140" s="400"/>
      <c r="T1140" s="400"/>
      <c r="U1140" s="400"/>
      <c r="V1140" s="400"/>
      <c r="W1140" s="400"/>
      <c r="X1140" s="426">
        <v>860</v>
      </c>
      <c r="Y1140" s="427">
        <v>800</v>
      </c>
      <c r="Z1140" s="427">
        <v>930</v>
      </c>
      <c r="AA1140" s="479">
        <v>50</v>
      </c>
      <c r="AB1140" s="426">
        <v>0.35</v>
      </c>
      <c r="AC1140" s="426">
        <v>1200</v>
      </c>
      <c r="AD1140" s="402">
        <v>620</v>
      </c>
      <c r="AE1140" s="402">
        <v>560</v>
      </c>
      <c r="AF1140" s="402">
        <v>620</v>
      </c>
      <c r="AG1140" s="402">
        <v>620</v>
      </c>
      <c r="AH1140" s="480">
        <v>50</v>
      </c>
      <c r="AI1140" s="400"/>
      <c r="AJ1140" s="400"/>
      <c r="AK1140" s="400"/>
      <c r="AL1140" s="400"/>
      <c r="AM1140" s="400"/>
      <c r="AN1140" s="400"/>
      <c r="AO1140" s="400"/>
      <c r="AP1140" s="400"/>
    </row>
    <row r="1141" spans="1:42" ht="15.75">
      <c r="A1141" s="394" t="s">
        <v>821</v>
      </c>
      <c r="B1141" s="401">
        <v>114.3</v>
      </c>
      <c r="C1141" s="424">
        <v>6.88</v>
      </c>
      <c r="D1141" s="394" t="s">
        <v>822</v>
      </c>
      <c r="E1141" s="481">
        <v>43749</v>
      </c>
      <c r="F1141" s="395" t="s">
        <v>847</v>
      </c>
      <c r="G1141" s="396">
        <v>10292</v>
      </c>
      <c r="H1141" s="397">
        <v>13339</v>
      </c>
      <c r="I1141" s="397">
        <v>3746306</v>
      </c>
      <c r="J1141" s="397" t="s">
        <v>571</v>
      </c>
      <c r="K1141" s="397">
        <v>46</v>
      </c>
      <c r="L1141" s="396">
        <v>5.79</v>
      </c>
      <c r="M1141" s="396">
        <v>1403</v>
      </c>
      <c r="N1141" s="399">
        <v>93.8</v>
      </c>
      <c r="O1141" s="400">
        <v>108.1</v>
      </c>
      <c r="P1141" s="400"/>
      <c r="Q1141" s="400"/>
      <c r="R1141" s="400"/>
      <c r="S1141" s="400"/>
      <c r="T1141" s="400"/>
      <c r="U1141" s="400"/>
      <c r="V1141" s="400"/>
      <c r="W1141" s="400"/>
      <c r="X1141" s="426">
        <v>860</v>
      </c>
      <c r="Y1141" s="427">
        <v>800</v>
      </c>
      <c r="Z1141" s="427">
        <v>930</v>
      </c>
      <c r="AA1141" s="479">
        <v>50</v>
      </c>
      <c r="AB1141" s="426">
        <v>0.35</v>
      </c>
      <c r="AC1141" s="426">
        <v>1200</v>
      </c>
      <c r="AD1141" s="402">
        <v>620</v>
      </c>
      <c r="AE1141" s="402">
        <v>560</v>
      </c>
      <c r="AF1141" s="402">
        <v>620</v>
      </c>
      <c r="AG1141" s="402">
        <v>620</v>
      </c>
      <c r="AH1141" s="480">
        <v>50</v>
      </c>
      <c r="AI1141" s="400"/>
      <c r="AJ1141" s="400"/>
      <c r="AK1141" s="400"/>
      <c r="AL1141" s="400"/>
      <c r="AM1141" s="400"/>
      <c r="AN1141" s="400"/>
      <c r="AO1141" s="400"/>
      <c r="AP1141" s="400"/>
    </row>
    <row r="1142" spans="1:42" ht="15.75">
      <c r="A1142" s="394" t="s">
        <v>821</v>
      </c>
      <c r="B1142" s="401">
        <v>114.3</v>
      </c>
      <c r="C1142" s="424">
        <v>6.88</v>
      </c>
      <c r="D1142" s="394" t="s">
        <v>822</v>
      </c>
      <c r="E1142" s="481">
        <v>43749</v>
      </c>
      <c r="F1142" s="395" t="s">
        <v>847</v>
      </c>
      <c r="G1142" s="396">
        <v>10293</v>
      </c>
      <c r="H1142" s="397">
        <v>13337</v>
      </c>
      <c r="I1142" s="397">
        <v>3746306</v>
      </c>
      <c r="J1142" s="397" t="s">
        <v>571</v>
      </c>
      <c r="K1142" s="397">
        <v>45</v>
      </c>
      <c r="L1142" s="396">
        <v>5.42</v>
      </c>
      <c r="M1142" s="396">
        <v>791</v>
      </c>
      <c r="N1142" s="399">
        <v>94.3</v>
      </c>
      <c r="O1142" s="400">
        <v>107.2</v>
      </c>
      <c r="P1142" s="400"/>
      <c r="Q1142" s="400"/>
      <c r="R1142" s="400"/>
      <c r="S1142" s="400"/>
      <c r="T1142" s="400"/>
      <c r="U1142" s="400"/>
      <c r="V1142" s="400"/>
      <c r="W1142" s="400"/>
      <c r="X1142" s="426">
        <v>860</v>
      </c>
      <c r="Y1142" s="427">
        <v>800</v>
      </c>
      <c r="Z1142" s="427">
        <v>930</v>
      </c>
      <c r="AA1142" s="479">
        <v>50</v>
      </c>
      <c r="AB1142" s="426">
        <v>0.35</v>
      </c>
      <c r="AC1142" s="426">
        <v>1200</v>
      </c>
      <c r="AD1142" s="402">
        <v>620</v>
      </c>
      <c r="AE1142" s="402">
        <v>560</v>
      </c>
      <c r="AF1142" s="402">
        <v>620</v>
      </c>
      <c r="AG1142" s="402">
        <v>620</v>
      </c>
      <c r="AH1142" s="480">
        <v>50</v>
      </c>
      <c r="AI1142" s="400"/>
      <c r="AJ1142" s="400"/>
      <c r="AK1142" s="400"/>
      <c r="AL1142" s="400"/>
      <c r="AM1142" s="400"/>
      <c r="AN1142" s="400"/>
      <c r="AO1142" s="400"/>
      <c r="AP1142" s="400"/>
    </row>
    <row r="1143" spans="1:42" ht="15.75">
      <c r="A1143" s="394" t="s">
        <v>821</v>
      </c>
      <c r="B1143" s="401">
        <v>114.3</v>
      </c>
      <c r="C1143" s="424">
        <v>6.88</v>
      </c>
      <c r="D1143" s="394" t="s">
        <v>822</v>
      </c>
      <c r="E1143" s="481">
        <v>43750</v>
      </c>
      <c r="F1143" s="395" t="s">
        <v>847</v>
      </c>
      <c r="G1143" s="396">
        <v>10294</v>
      </c>
      <c r="H1143" s="397">
        <v>13338</v>
      </c>
      <c r="I1143" s="397">
        <v>3746306</v>
      </c>
      <c r="J1143" s="397" t="s">
        <v>571</v>
      </c>
      <c r="K1143" s="397">
        <v>46</v>
      </c>
      <c r="L1143" s="396">
        <v>5.58</v>
      </c>
      <c r="M1143" s="396">
        <v>672</v>
      </c>
      <c r="N1143" s="399">
        <v>97.9</v>
      </c>
      <c r="O1143" s="400">
        <v>111.2</v>
      </c>
      <c r="P1143" s="400"/>
      <c r="Q1143" s="400"/>
      <c r="R1143" s="400"/>
      <c r="S1143" s="400"/>
      <c r="T1143" s="400"/>
      <c r="U1143" s="400"/>
      <c r="V1143" s="400"/>
      <c r="W1143" s="400"/>
      <c r="X1143" s="426">
        <v>860</v>
      </c>
      <c r="Y1143" s="427">
        <v>800</v>
      </c>
      <c r="Z1143" s="427">
        <v>930</v>
      </c>
      <c r="AA1143" s="479">
        <v>50</v>
      </c>
      <c r="AB1143" s="426">
        <v>0.35</v>
      </c>
      <c r="AC1143" s="426">
        <v>1200</v>
      </c>
      <c r="AD1143" s="402">
        <v>620</v>
      </c>
      <c r="AE1143" s="402">
        <v>560</v>
      </c>
      <c r="AF1143" s="402">
        <v>620</v>
      </c>
      <c r="AG1143" s="402">
        <v>620</v>
      </c>
      <c r="AH1143" s="480">
        <v>50</v>
      </c>
      <c r="AI1143" s="400"/>
      <c r="AJ1143" s="400"/>
      <c r="AK1143" s="400"/>
      <c r="AL1143" s="400"/>
      <c r="AM1143" s="400"/>
      <c r="AN1143" s="400"/>
      <c r="AO1143" s="400"/>
      <c r="AP1143" s="400"/>
    </row>
    <row r="1144" spans="1:42" ht="15.75">
      <c r="A1144" s="394" t="s">
        <v>821</v>
      </c>
      <c r="B1144" s="401">
        <v>114.3</v>
      </c>
      <c r="C1144" s="424">
        <v>6.88</v>
      </c>
      <c r="D1144" s="394" t="s">
        <v>822</v>
      </c>
      <c r="E1144" s="481">
        <v>43750</v>
      </c>
      <c r="F1144" s="395" t="s">
        <v>847</v>
      </c>
      <c r="G1144" s="396">
        <v>10295</v>
      </c>
      <c r="H1144" s="397">
        <v>13369</v>
      </c>
      <c r="I1144" s="397">
        <v>3746306</v>
      </c>
      <c r="J1144" s="397" t="s">
        <v>571</v>
      </c>
      <c r="K1144" s="397">
        <v>48</v>
      </c>
      <c r="L1144" s="396">
        <v>4.66</v>
      </c>
      <c r="M1144" s="396">
        <v>669</v>
      </c>
      <c r="N1144" s="399">
        <v>99.2</v>
      </c>
      <c r="O1144" s="400">
        <v>113.2</v>
      </c>
      <c r="P1144" s="400"/>
      <c r="Q1144" s="400"/>
      <c r="R1144" s="400"/>
      <c r="S1144" s="400"/>
      <c r="T1144" s="400"/>
      <c r="U1144" s="400"/>
      <c r="V1144" s="400"/>
      <c r="W1144" s="400"/>
      <c r="X1144" s="426">
        <v>860</v>
      </c>
      <c r="Y1144" s="427">
        <v>800</v>
      </c>
      <c r="Z1144" s="427">
        <v>930</v>
      </c>
      <c r="AA1144" s="479">
        <v>50</v>
      </c>
      <c r="AB1144" s="426">
        <v>0.35</v>
      </c>
      <c r="AC1144" s="426">
        <v>1200</v>
      </c>
      <c r="AD1144" s="402">
        <v>620</v>
      </c>
      <c r="AE1144" s="402">
        <v>560</v>
      </c>
      <c r="AF1144" s="402">
        <v>620</v>
      </c>
      <c r="AG1144" s="402">
        <v>620</v>
      </c>
      <c r="AH1144" s="480">
        <v>50</v>
      </c>
      <c r="AI1144" s="400"/>
      <c r="AJ1144" s="400"/>
      <c r="AK1144" s="400"/>
      <c r="AL1144" s="400"/>
      <c r="AM1144" s="400"/>
      <c r="AN1144" s="400"/>
      <c r="AO1144" s="400"/>
      <c r="AP1144" s="400"/>
    </row>
    <row r="1145" spans="1:42" ht="15.75">
      <c r="A1145" s="394" t="s">
        <v>821</v>
      </c>
      <c r="B1145" s="401">
        <v>114.3</v>
      </c>
      <c r="C1145" s="424">
        <v>6.88</v>
      </c>
      <c r="D1145" s="394" t="s">
        <v>822</v>
      </c>
      <c r="E1145" s="481">
        <v>43750</v>
      </c>
      <c r="F1145" s="395" t="s">
        <v>847</v>
      </c>
      <c r="G1145" s="396">
        <v>10296</v>
      </c>
      <c r="H1145" s="397">
        <v>40562</v>
      </c>
      <c r="I1145" s="397">
        <v>3590503</v>
      </c>
      <c r="J1145" s="397" t="s">
        <v>571</v>
      </c>
      <c r="K1145" s="397">
        <v>46</v>
      </c>
      <c r="L1145" s="396">
        <v>5.12</v>
      </c>
      <c r="M1145" s="396">
        <v>1</v>
      </c>
      <c r="N1145" s="399">
        <v>96.9</v>
      </c>
      <c r="O1145" s="400">
        <v>110.6</v>
      </c>
      <c r="P1145" s="400"/>
      <c r="Q1145" s="400"/>
      <c r="R1145" s="400"/>
      <c r="S1145" s="400"/>
      <c r="T1145" s="400"/>
      <c r="U1145" s="400"/>
      <c r="V1145" s="400"/>
      <c r="W1145" s="400"/>
      <c r="X1145" s="426">
        <v>860</v>
      </c>
      <c r="Y1145" s="427">
        <v>800</v>
      </c>
      <c r="Z1145" s="427">
        <v>930</v>
      </c>
      <c r="AA1145" s="479">
        <v>50</v>
      </c>
      <c r="AB1145" s="426">
        <v>0.35</v>
      </c>
      <c r="AC1145" s="426">
        <v>1200</v>
      </c>
      <c r="AD1145" s="402">
        <v>620</v>
      </c>
      <c r="AE1145" s="402">
        <v>560</v>
      </c>
      <c r="AF1145" s="402">
        <v>620</v>
      </c>
      <c r="AG1145" s="402">
        <v>620</v>
      </c>
      <c r="AH1145" s="480">
        <v>50</v>
      </c>
      <c r="AI1145" s="400"/>
      <c r="AJ1145" s="400"/>
      <c r="AK1145" s="400"/>
      <c r="AL1145" s="400"/>
      <c r="AM1145" s="400"/>
      <c r="AN1145" s="400"/>
      <c r="AO1145" s="400"/>
      <c r="AP1145" s="400"/>
    </row>
    <row r="1146" spans="1:42" ht="15">
      <c r="A1146" s="394" t="s">
        <v>821</v>
      </c>
      <c r="B1146" s="401">
        <v>114.3</v>
      </c>
      <c r="C1146" s="424">
        <v>6.88</v>
      </c>
      <c r="D1146" s="394" t="s">
        <v>822</v>
      </c>
      <c r="E1146" s="481">
        <v>43750</v>
      </c>
      <c r="F1146" s="395" t="s">
        <v>283</v>
      </c>
      <c r="G1146" s="396">
        <v>10297</v>
      </c>
      <c r="H1146" s="397">
        <v>60270</v>
      </c>
      <c r="I1146" s="397">
        <v>3377804</v>
      </c>
      <c r="J1146" s="397">
        <v>350</v>
      </c>
      <c r="K1146" s="397">
        <v>52</v>
      </c>
      <c r="L1146" s="396">
        <v>4.3600000000000003</v>
      </c>
      <c r="M1146" s="396">
        <v>1</v>
      </c>
      <c r="N1146" s="399">
        <v>99.1</v>
      </c>
      <c r="O1146" s="400">
        <v>114.2</v>
      </c>
      <c r="P1146" s="400"/>
      <c r="Q1146" s="400"/>
      <c r="R1146" s="400"/>
      <c r="S1146" s="400"/>
      <c r="T1146" s="400"/>
      <c r="U1146" s="400"/>
      <c r="V1146" s="400"/>
      <c r="W1146" s="400"/>
      <c r="X1146" s="426">
        <v>850</v>
      </c>
      <c r="Y1146" s="427">
        <v>800</v>
      </c>
      <c r="Z1146" s="427">
        <v>930</v>
      </c>
      <c r="AA1146" s="426">
        <v>52</v>
      </c>
      <c r="AB1146" s="426">
        <v>0.34</v>
      </c>
      <c r="AC1146" s="426">
        <v>1200</v>
      </c>
      <c r="AD1146" s="402">
        <v>655</v>
      </c>
      <c r="AE1146" s="402">
        <v>560</v>
      </c>
      <c r="AF1146" s="402">
        <v>655</v>
      </c>
      <c r="AG1146" s="402">
        <v>655</v>
      </c>
      <c r="AH1146" s="401">
        <v>52</v>
      </c>
      <c r="AI1146" s="400"/>
      <c r="AJ1146" s="400"/>
      <c r="AK1146" s="400"/>
      <c r="AL1146" s="400"/>
      <c r="AM1146" s="400"/>
      <c r="AN1146" s="400"/>
      <c r="AO1146" s="400"/>
      <c r="AP1146" s="400"/>
    </row>
    <row r="1147" spans="1:42" ht="15">
      <c r="A1147" s="394" t="s">
        <v>821</v>
      </c>
      <c r="B1147" s="401">
        <v>114.3</v>
      </c>
      <c r="C1147" s="424">
        <v>6.88</v>
      </c>
      <c r="D1147" s="394" t="s">
        <v>822</v>
      </c>
      <c r="E1147" s="481">
        <v>43750</v>
      </c>
      <c r="F1147" s="395" t="s">
        <v>283</v>
      </c>
      <c r="G1147" s="396">
        <v>10298</v>
      </c>
      <c r="H1147" s="397">
        <v>60267</v>
      </c>
      <c r="I1147" s="397">
        <v>3377804</v>
      </c>
      <c r="J1147" s="397">
        <v>350</v>
      </c>
      <c r="K1147" s="397">
        <v>52</v>
      </c>
      <c r="L1147" s="396">
        <v>4.62</v>
      </c>
      <c r="M1147" s="396">
        <v>1</v>
      </c>
      <c r="N1147" s="399">
        <v>99.1</v>
      </c>
      <c r="O1147" s="400">
        <v>114.6</v>
      </c>
      <c r="P1147" s="400"/>
      <c r="Q1147" s="400"/>
      <c r="R1147" s="400"/>
      <c r="S1147" s="400"/>
      <c r="T1147" s="400"/>
      <c r="U1147" s="400"/>
      <c r="V1147" s="400"/>
      <c r="W1147" s="400"/>
      <c r="X1147" s="426">
        <v>850</v>
      </c>
      <c r="Y1147" s="427">
        <v>800</v>
      </c>
      <c r="Z1147" s="427">
        <v>930</v>
      </c>
      <c r="AA1147" s="426">
        <v>52</v>
      </c>
      <c r="AB1147" s="426">
        <v>0.34</v>
      </c>
      <c r="AC1147" s="426">
        <v>1200</v>
      </c>
      <c r="AD1147" s="402">
        <v>655</v>
      </c>
      <c r="AE1147" s="402">
        <v>560</v>
      </c>
      <c r="AF1147" s="402">
        <v>655</v>
      </c>
      <c r="AG1147" s="402">
        <v>655</v>
      </c>
      <c r="AH1147" s="401">
        <v>52</v>
      </c>
      <c r="AI1147" s="400"/>
      <c r="AJ1147" s="400"/>
      <c r="AK1147" s="400"/>
      <c r="AL1147" s="400"/>
      <c r="AM1147" s="400"/>
      <c r="AN1147" s="400"/>
      <c r="AO1147" s="400"/>
      <c r="AP1147" s="400"/>
    </row>
    <row r="1148" spans="1:42" ht="15.75">
      <c r="A1148" s="394" t="s">
        <v>821</v>
      </c>
      <c r="B1148" s="401">
        <v>114.3</v>
      </c>
      <c r="C1148" s="424">
        <v>6.88</v>
      </c>
      <c r="D1148" s="394" t="s">
        <v>822</v>
      </c>
      <c r="E1148" s="481">
        <v>43807</v>
      </c>
      <c r="F1148" s="395" t="s">
        <v>847</v>
      </c>
      <c r="G1148" s="396">
        <v>10923</v>
      </c>
      <c r="H1148" s="397">
        <v>13390</v>
      </c>
      <c r="I1148" s="396">
        <v>3831506</v>
      </c>
      <c r="J1148" s="397" t="s">
        <v>571</v>
      </c>
      <c r="K1148" s="397">
        <v>47</v>
      </c>
      <c r="L1148" s="396">
        <v>4.13</v>
      </c>
      <c r="M1148" s="396" t="s">
        <v>674</v>
      </c>
      <c r="N1148" s="399">
        <v>93.8</v>
      </c>
      <c r="O1148" s="400">
        <v>106.5</v>
      </c>
      <c r="P1148" s="400">
        <v>93.7</v>
      </c>
      <c r="Q1148" s="400">
        <v>105.9</v>
      </c>
      <c r="R1148" s="400">
        <v>92.7</v>
      </c>
      <c r="S1148" s="400">
        <v>105.6</v>
      </c>
      <c r="T1148" s="400">
        <v>93.4</v>
      </c>
      <c r="U1148" s="400">
        <v>106.8</v>
      </c>
      <c r="V1148" s="400">
        <v>94.7</v>
      </c>
      <c r="W1148" s="400">
        <v>107.3</v>
      </c>
      <c r="X1148" s="426">
        <v>850</v>
      </c>
      <c r="Y1148" s="427">
        <v>800</v>
      </c>
      <c r="Z1148" s="427">
        <v>930</v>
      </c>
      <c r="AA1148" s="479">
        <v>50</v>
      </c>
      <c r="AB1148" s="426">
        <v>0.36</v>
      </c>
      <c r="AC1148" s="426">
        <v>1200</v>
      </c>
      <c r="AD1148" s="402">
        <v>620</v>
      </c>
      <c r="AE1148" s="402">
        <v>560</v>
      </c>
      <c r="AF1148" s="402">
        <v>620</v>
      </c>
      <c r="AG1148" s="402">
        <v>620</v>
      </c>
      <c r="AH1148" s="480">
        <v>50</v>
      </c>
      <c r="AI1148" s="400"/>
      <c r="AJ1148" s="400"/>
      <c r="AK1148" s="400"/>
      <c r="AL1148" s="400"/>
      <c r="AM1148" s="400"/>
      <c r="AN1148" s="400"/>
      <c r="AO1148" s="400"/>
      <c r="AP1148" s="400"/>
    </row>
    <row r="1149" spans="1:42" ht="15.75">
      <c r="A1149" s="394" t="s">
        <v>821</v>
      </c>
      <c r="B1149" s="401">
        <v>114.3</v>
      </c>
      <c r="C1149" s="424">
        <v>6.88</v>
      </c>
      <c r="D1149" s="394" t="s">
        <v>822</v>
      </c>
      <c r="E1149" s="481">
        <v>43807</v>
      </c>
      <c r="F1149" s="395" t="s">
        <v>847</v>
      </c>
      <c r="G1149" s="396">
        <v>10924</v>
      </c>
      <c r="H1149" s="397">
        <v>13390</v>
      </c>
      <c r="I1149" s="396">
        <v>3831506</v>
      </c>
      <c r="J1149" s="397" t="s">
        <v>571</v>
      </c>
      <c r="K1149" s="397">
        <v>47</v>
      </c>
      <c r="L1149" s="396">
        <v>4.13</v>
      </c>
      <c r="M1149" s="396">
        <v>401</v>
      </c>
      <c r="N1149" s="399">
        <v>97.7</v>
      </c>
      <c r="O1149" s="400">
        <v>108.9</v>
      </c>
      <c r="P1149" s="400"/>
      <c r="Q1149" s="400"/>
      <c r="R1149" s="400"/>
      <c r="S1149" s="400"/>
      <c r="T1149" s="400"/>
      <c r="U1149" s="400"/>
      <c r="V1149" s="400"/>
      <c r="W1149" s="400"/>
      <c r="X1149" s="426">
        <v>850</v>
      </c>
      <c r="Y1149" s="427">
        <v>800</v>
      </c>
      <c r="Z1149" s="427">
        <v>930</v>
      </c>
      <c r="AA1149" s="479">
        <v>50</v>
      </c>
      <c r="AB1149" s="426">
        <v>0.36</v>
      </c>
      <c r="AC1149" s="426">
        <v>1200</v>
      </c>
      <c r="AD1149" s="402">
        <v>620</v>
      </c>
      <c r="AE1149" s="402">
        <v>560</v>
      </c>
      <c r="AF1149" s="402">
        <v>620</v>
      </c>
      <c r="AG1149" s="402">
        <v>620</v>
      </c>
      <c r="AH1149" s="480">
        <v>50</v>
      </c>
      <c r="AI1149" s="400"/>
      <c r="AJ1149" s="400"/>
      <c r="AK1149" s="400"/>
      <c r="AL1149" s="400"/>
      <c r="AM1149" s="400"/>
      <c r="AN1149" s="400"/>
      <c r="AO1149" s="400"/>
      <c r="AP1149" s="400"/>
    </row>
    <row r="1150" spans="1:42" ht="15.75">
      <c r="A1150" s="394" t="s">
        <v>821</v>
      </c>
      <c r="B1150" s="401">
        <v>114.3</v>
      </c>
      <c r="C1150" s="424">
        <v>6.88</v>
      </c>
      <c r="D1150" s="394" t="s">
        <v>822</v>
      </c>
      <c r="E1150" s="481">
        <v>43807</v>
      </c>
      <c r="F1150" s="395" t="s">
        <v>847</v>
      </c>
      <c r="G1150" s="396">
        <v>10925</v>
      </c>
      <c r="H1150" s="397">
        <v>13391</v>
      </c>
      <c r="I1150" s="396">
        <v>3831506</v>
      </c>
      <c r="J1150" s="397" t="s">
        <v>571</v>
      </c>
      <c r="K1150" s="397">
        <v>45</v>
      </c>
      <c r="L1150" s="396">
        <v>4.29</v>
      </c>
      <c r="M1150" s="396">
        <v>1</v>
      </c>
      <c r="N1150" s="399">
        <v>99.5</v>
      </c>
      <c r="O1150" s="400">
        <v>113</v>
      </c>
      <c r="P1150" s="400"/>
      <c r="Q1150" s="400"/>
      <c r="R1150" s="400"/>
      <c r="S1150" s="400"/>
      <c r="T1150" s="400"/>
      <c r="U1150" s="400"/>
      <c r="V1150" s="400"/>
      <c r="W1150" s="400"/>
      <c r="X1150" s="426">
        <v>830</v>
      </c>
      <c r="Y1150" s="427">
        <v>800</v>
      </c>
      <c r="Z1150" s="427">
        <v>930</v>
      </c>
      <c r="AA1150" s="479">
        <v>50</v>
      </c>
      <c r="AB1150" s="426">
        <v>0.36</v>
      </c>
      <c r="AC1150" s="426">
        <v>1200</v>
      </c>
      <c r="AD1150" s="402">
        <v>620</v>
      </c>
      <c r="AE1150" s="402">
        <v>560</v>
      </c>
      <c r="AF1150" s="402">
        <v>620</v>
      </c>
      <c r="AG1150" s="402">
        <v>620</v>
      </c>
      <c r="AH1150" s="480">
        <v>50</v>
      </c>
      <c r="AI1150" s="400"/>
      <c r="AJ1150" s="400"/>
      <c r="AK1150" s="400"/>
      <c r="AL1150" s="400"/>
      <c r="AM1150" s="400"/>
      <c r="AN1150" s="400"/>
      <c r="AO1150" s="400"/>
      <c r="AP1150" s="400"/>
    </row>
    <row r="1151" spans="1:42" ht="15.75">
      <c r="A1151" s="394" t="s">
        <v>821</v>
      </c>
      <c r="B1151" s="401">
        <v>114.3</v>
      </c>
      <c r="C1151" s="424">
        <v>6.88</v>
      </c>
      <c r="D1151" s="394" t="s">
        <v>822</v>
      </c>
      <c r="E1151" s="481">
        <v>43807</v>
      </c>
      <c r="F1151" s="395" t="s">
        <v>847</v>
      </c>
      <c r="G1151" s="396">
        <v>10926</v>
      </c>
      <c r="H1151" s="397">
        <v>13391</v>
      </c>
      <c r="I1151" s="396">
        <v>3831506</v>
      </c>
      <c r="J1151" s="397" t="s">
        <v>571</v>
      </c>
      <c r="K1151" s="397">
        <v>45</v>
      </c>
      <c r="L1151" s="396">
        <v>4.29</v>
      </c>
      <c r="M1151" s="396">
        <v>401</v>
      </c>
      <c r="N1151" s="399">
        <v>98</v>
      </c>
      <c r="O1151" s="400">
        <v>111.2</v>
      </c>
      <c r="P1151" s="400"/>
      <c r="Q1151" s="400"/>
      <c r="R1151" s="400"/>
      <c r="S1151" s="400"/>
      <c r="T1151" s="400"/>
      <c r="U1151" s="400"/>
      <c r="V1151" s="400"/>
      <c r="W1151" s="400"/>
      <c r="X1151" s="426">
        <v>840</v>
      </c>
      <c r="Y1151" s="427">
        <v>800</v>
      </c>
      <c r="Z1151" s="427">
        <v>930</v>
      </c>
      <c r="AA1151" s="479">
        <v>50</v>
      </c>
      <c r="AB1151" s="426">
        <v>0.36</v>
      </c>
      <c r="AC1151" s="426">
        <v>1250</v>
      </c>
      <c r="AD1151" s="402">
        <v>620</v>
      </c>
      <c r="AE1151" s="402">
        <v>560</v>
      </c>
      <c r="AF1151" s="402">
        <v>620</v>
      </c>
      <c r="AG1151" s="402">
        <v>620</v>
      </c>
      <c r="AH1151" s="480">
        <v>50</v>
      </c>
      <c r="AI1151" s="400"/>
      <c r="AJ1151" s="400"/>
      <c r="AK1151" s="400"/>
      <c r="AL1151" s="400"/>
      <c r="AM1151" s="400"/>
      <c r="AN1151" s="400"/>
      <c r="AO1151" s="400"/>
      <c r="AP1151" s="400"/>
    </row>
    <row r="1152" spans="1:42" ht="15.75">
      <c r="A1152" s="394" t="s">
        <v>821</v>
      </c>
      <c r="B1152" s="401">
        <v>114.3</v>
      </c>
      <c r="C1152" s="424">
        <v>6.88</v>
      </c>
      <c r="D1152" s="394" t="s">
        <v>822</v>
      </c>
      <c r="E1152" s="481">
        <v>43808</v>
      </c>
      <c r="F1152" s="395" t="s">
        <v>847</v>
      </c>
      <c r="G1152" s="396">
        <v>10927</v>
      </c>
      <c r="H1152" s="397">
        <v>13391</v>
      </c>
      <c r="I1152" s="396">
        <v>3831506</v>
      </c>
      <c r="J1152" s="397" t="s">
        <v>571</v>
      </c>
      <c r="K1152" s="397">
        <v>45</v>
      </c>
      <c r="L1152" s="396">
        <v>4.29</v>
      </c>
      <c r="M1152" s="396">
        <v>545</v>
      </c>
      <c r="N1152" s="399">
        <v>99.1</v>
      </c>
      <c r="O1152" s="400">
        <v>111.3</v>
      </c>
      <c r="P1152" s="400">
        <v>99.3</v>
      </c>
      <c r="Q1152" s="400">
        <v>111.1</v>
      </c>
      <c r="R1152" s="400">
        <v>100</v>
      </c>
      <c r="S1152" s="400">
        <v>112.2</v>
      </c>
      <c r="T1152" s="400">
        <v>99</v>
      </c>
      <c r="U1152" s="400">
        <v>111.3</v>
      </c>
      <c r="V1152" s="400">
        <v>100.7</v>
      </c>
      <c r="W1152" s="400">
        <v>112.4</v>
      </c>
      <c r="X1152" s="426">
        <v>850</v>
      </c>
      <c r="Y1152" s="427">
        <v>800</v>
      </c>
      <c r="Z1152" s="427">
        <v>935</v>
      </c>
      <c r="AA1152" s="479">
        <v>50</v>
      </c>
      <c r="AB1152" s="426">
        <v>0.36</v>
      </c>
      <c r="AC1152" s="426">
        <v>1250</v>
      </c>
      <c r="AD1152" s="402">
        <v>620</v>
      </c>
      <c r="AE1152" s="402">
        <v>560</v>
      </c>
      <c r="AF1152" s="402">
        <v>620</v>
      </c>
      <c r="AG1152" s="402">
        <v>620</v>
      </c>
      <c r="AH1152" s="480">
        <v>50</v>
      </c>
      <c r="AI1152" s="400"/>
      <c r="AJ1152" s="400"/>
      <c r="AK1152" s="400"/>
      <c r="AL1152" s="400"/>
      <c r="AM1152" s="400"/>
      <c r="AN1152" s="400"/>
      <c r="AO1152" s="400"/>
      <c r="AP1152" s="400"/>
    </row>
    <row r="1153" spans="1:42" ht="15.75">
      <c r="A1153" s="394" t="s">
        <v>821</v>
      </c>
      <c r="B1153" s="401">
        <v>114.3</v>
      </c>
      <c r="C1153" s="424">
        <v>6.88</v>
      </c>
      <c r="D1153" s="394" t="s">
        <v>822</v>
      </c>
      <c r="E1153" s="481">
        <v>43808</v>
      </c>
      <c r="F1153" s="395" t="s">
        <v>847</v>
      </c>
      <c r="G1153" s="396">
        <v>10928</v>
      </c>
      <c r="H1153" s="397">
        <v>13393</v>
      </c>
      <c r="I1153" s="396">
        <v>3831506</v>
      </c>
      <c r="J1153" s="397" t="s">
        <v>571</v>
      </c>
      <c r="K1153" s="397">
        <v>47</v>
      </c>
      <c r="L1153" s="396">
        <v>4.57</v>
      </c>
      <c r="M1153" s="396">
        <v>26</v>
      </c>
      <c r="N1153" s="399">
        <v>101.1</v>
      </c>
      <c r="O1153" s="400">
        <v>112.6</v>
      </c>
      <c r="P1153" s="400"/>
      <c r="Q1153" s="400"/>
      <c r="R1153" s="400"/>
      <c r="S1153" s="400"/>
      <c r="T1153" s="400"/>
      <c r="U1153" s="400"/>
      <c r="V1153" s="400"/>
      <c r="W1153" s="400"/>
      <c r="X1153" s="426">
        <v>830</v>
      </c>
      <c r="Y1153" s="427">
        <v>800</v>
      </c>
      <c r="Z1153" s="427">
        <v>935</v>
      </c>
      <c r="AA1153" s="479">
        <v>50</v>
      </c>
      <c r="AB1153" s="426">
        <v>0.36</v>
      </c>
      <c r="AC1153" s="426">
        <v>1250</v>
      </c>
      <c r="AD1153" s="402">
        <v>620</v>
      </c>
      <c r="AE1153" s="402">
        <v>560</v>
      </c>
      <c r="AF1153" s="402">
        <v>620</v>
      </c>
      <c r="AG1153" s="402">
        <v>620</v>
      </c>
      <c r="AH1153" s="480">
        <v>50</v>
      </c>
      <c r="AI1153" s="400"/>
      <c r="AJ1153" s="400"/>
      <c r="AK1153" s="400"/>
      <c r="AL1153" s="400"/>
      <c r="AM1153" s="400"/>
      <c r="AN1153" s="400"/>
      <c r="AO1153" s="400"/>
      <c r="AP1153" s="400"/>
    </row>
    <row r="1154" spans="1:42" ht="15.75">
      <c r="A1154" s="394" t="s">
        <v>821</v>
      </c>
      <c r="B1154" s="401">
        <v>114.3</v>
      </c>
      <c r="C1154" s="424">
        <v>6.88</v>
      </c>
      <c r="D1154" s="394" t="s">
        <v>822</v>
      </c>
      <c r="E1154" s="481">
        <v>43809</v>
      </c>
      <c r="F1154" s="395" t="s">
        <v>847</v>
      </c>
      <c r="G1154" s="396">
        <v>10929</v>
      </c>
      <c r="H1154" s="397">
        <v>13393</v>
      </c>
      <c r="I1154" s="396">
        <v>3831506</v>
      </c>
      <c r="J1154" s="397" t="s">
        <v>571</v>
      </c>
      <c r="K1154" s="397">
        <v>47</v>
      </c>
      <c r="L1154" s="396">
        <v>4.57</v>
      </c>
      <c r="M1154" s="396">
        <v>426</v>
      </c>
      <c r="N1154" s="399">
        <v>98.9</v>
      </c>
      <c r="O1154" s="400">
        <v>111.6</v>
      </c>
      <c r="P1154" s="400"/>
      <c r="Q1154" s="400"/>
      <c r="R1154" s="400"/>
      <c r="S1154" s="400"/>
      <c r="T1154" s="400"/>
      <c r="U1154" s="400"/>
      <c r="V1154" s="400"/>
      <c r="W1154" s="400"/>
      <c r="X1154" s="426">
        <v>830</v>
      </c>
      <c r="Y1154" s="427">
        <v>800</v>
      </c>
      <c r="Z1154" s="427">
        <v>935</v>
      </c>
      <c r="AA1154" s="479">
        <v>50</v>
      </c>
      <c r="AB1154" s="426">
        <v>0.36</v>
      </c>
      <c r="AC1154" s="426">
        <v>1250</v>
      </c>
      <c r="AD1154" s="402">
        <v>620</v>
      </c>
      <c r="AE1154" s="402">
        <v>560</v>
      </c>
      <c r="AF1154" s="402">
        <v>620</v>
      </c>
      <c r="AG1154" s="402">
        <v>620</v>
      </c>
      <c r="AH1154" s="480">
        <v>50</v>
      </c>
      <c r="AI1154" s="400"/>
      <c r="AJ1154" s="400"/>
      <c r="AK1154" s="400"/>
      <c r="AL1154" s="400"/>
      <c r="AM1154" s="400"/>
      <c r="AN1154" s="400"/>
      <c r="AO1154" s="400"/>
      <c r="AP1154" s="400"/>
    </row>
    <row r="1155" spans="1:42" ht="15.75">
      <c r="A1155" s="394" t="s">
        <v>821</v>
      </c>
      <c r="B1155" s="401">
        <v>114.3</v>
      </c>
      <c r="C1155" s="424">
        <v>6.88</v>
      </c>
      <c r="D1155" s="394" t="s">
        <v>822</v>
      </c>
      <c r="E1155" s="481">
        <v>43809</v>
      </c>
      <c r="F1155" s="395" t="s">
        <v>847</v>
      </c>
      <c r="G1155" s="396">
        <v>10930</v>
      </c>
      <c r="H1155" s="397">
        <v>13373</v>
      </c>
      <c r="I1155" s="396">
        <v>3831506</v>
      </c>
      <c r="J1155" s="397" t="s">
        <v>571</v>
      </c>
      <c r="K1155" s="397">
        <v>45</v>
      </c>
      <c r="L1155" s="396">
        <v>6.47</v>
      </c>
      <c r="M1155" s="396">
        <v>10</v>
      </c>
      <c r="N1155" s="399">
        <v>100</v>
      </c>
      <c r="O1155" s="400">
        <v>112.9</v>
      </c>
      <c r="P1155" s="400"/>
      <c r="Q1155" s="400"/>
      <c r="R1155" s="400"/>
      <c r="S1155" s="400"/>
      <c r="T1155" s="400"/>
      <c r="U1155" s="400"/>
      <c r="V1155" s="400"/>
      <c r="W1155" s="400"/>
      <c r="X1155" s="426">
        <v>830</v>
      </c>
      <c r="Y1155" s="427">
        <v>800</v>
      </c>
      <c r="Z1155" s="427">
        <v>935</v>
      </c>
      <c r="AA1155" s="479">
        <v>50</v>
      </c>
      <c r="AB1155" s="426">
        <v>0.36</v>
      </c>
      <c r="AC1155" s="426">
        <v>1250</v>
      </c>
      <c r="AD1155" s="402">
        <v>620</v>
      </c>
      <c r="AE1155" s="402">
        <v>560</v>
      </c>
      <c r="AF1155" s="402">
        <v>620</v>
      </c>
      <c r="AG1155" s="402">
        <v>620</v>
      </c>
      <c r="AH1155" s="480">
        <v>50</v>
      </c>
      <c r="AI1155" s="400"/>
      <c r="AJ1155" s="400"/>
      <c r="AK1155" s="400"/>
      <c r="AL1155" s="400"/>
      <c r="AM1155" s="400"/>
      <c r="AN1155" s="400"/>
      <c r="AO1155" s="400"/>
      <c r="AP1155" s="400"/>
    </row>
    <row r="1156" spans="1:42" ht="15.75">
      <c r="A1156" s="394" t="s">
        <v>821</v>
      </c>
      <c r="B1156" s="401">
        <v>114.3</v>
      </c>
      <c r="C1156" s="424">
        <v>6.88</v>
      </c>
      <c r="D1156" s="394" t="s">
        <v>822</v>
      </c>
      <c r="E1156" s="481">
        <v>43809</v>
      </c>
      <c r="F1156" s="395" t="s">
        <v>847</v>
      </c>
      <c r="G1156" s="396">
        <v>10931</v>
      </c>
      <c r="H1156" s="397">
        <v>13373</v>
      </c>
      <c r="I1156" s="396">
        <v>3831506</v>
      </c>
      <c r="J1156" s="397" t="s">
        <v>571</v>
      </c>
      <c r="K1156" s="397">
        <v>45</v>
      </c>
      <c r="L1156" s="396">
        <v>6.47</v>
      </c>
      <c r="M1156" s="396">
        <v>402</v>
      </c>
      <c r="N1156" s="399">
        <v>100.3</v>
      </c>
      <c r="O1156" s="400">
        <v>112.4</v>
      </c>
      <c r="P1156" s="400"/>
      <c r="Q1156" s="400"/>
      <c r="R1156" s="400"/>
      <c r="S1156" s="400"/>
      <c r="T1156" s="400"/>
      <c r="U1156" s="400"/>
      <c r="V1156" s="400"/>
      <c r="W1156" s="400"/>
      <c r="X1156" s="426">
        <v>830</v>
      </c>
      <c r="Y1156" s="427">
        <v>800</v>
      </c>
      <c r="Z1156" s="427">
        <v>935</v>
      </c>
      <c r="AA1156" s="479">
        <v>50</v>
      </c>
      <c r="AB1156" s="426">
        <v>0.36</v>
      </c>
      <c r="AC1156" s="426">
        <v>1250</v>
      </c>
      <c r="AD1156" s="402">
        <v>620</v>
      </c>
      <c r="AE1156" s="402">
        <v>560</v>
      </c>
      <c r="AF1156" s="402">
        <v>620</v>
      </c>
      <c r="AG1156" s="402">
        <v>620</v>
      </c>
      <c r="AH1156" s="480">
        <v>50</v>
      </c>
      <c r="AI1156" s="400"/>
      <c r="AJ1156" s="400"/>
      <c r="AK1156" s="400"/>
      <c r="AL1156" s="400"/>
      <c r="AM1156" s="400"/>
      <c r="AN1156" s="400"/>
      <c r="AO1156" s="400"/>
      <c r="AP1156" s="400"/>
    </row>
    <row r="1157" spans="1:42" ht="15.75">
      <c r="A1157" s="394" t="s">
        <v>821</v>
      </c>
      <c r="B1157" s="401">
        <v>114.3</v>
      </c>
      <c r="C1157" s="424">
        <v>6.88</v>
      </c>
      <c r="D1157" s="394" t="s">
        <v>822</v>
      </c>
      <c r="E1157" s="481">
        <v>43809</v>
      </c>
      <c r="F1157" s="395" t="s">
        <v>847</v>
      </c>
      <c r="G1157" s="396">
        <v>10932</v>
      </c>
      <c r="H1157" s="397">
        <v>13373</v>
      </c>
      <c r="I1157" s="396">
        <v>3831506</v>
      </c>
      <c r="J1157" s="397" t="s">
        <v>571</v>
      </c>
      <c r="K1157" s="397">
        <v>45</v>
      </c>
      <c r="L1157" s="396">
        <v>6.47</v>
      </c>
      <c r="M1157" s="396">
        <v>801</v>
      </c>
      <c r="N1157" s="399">
        <v>98.5</v>
      </c>
      <c r="O1157" s="400">
        <v>111.1</v>
      </c>
      <c r="P1157" s="400"/>
      <c r="Q1157" s="400"/>
      <c r="R1157" s="400"/>
      <c r="S1157" s="400"/>
      <c r="T1157" s="400"/>
      <c r="U1157" s="400"/>
      <c r="V1157" s="400"/>
      <c r="W1157" s="400"/>
      <c r="X1157" s="426">
        <v>830</v>
      </c>
      <c r="Y1157" s="427">
        <v>800</v>
      </c>
      <c r="Z1157" s="427">
        <v>935</v>
      </c>
      <c r="AA1157" s="479">
        <v>50</v>
      </c>
      <c r="AB1157" s="426">
        <v>0.36</v>
      </c>
      <c r="AC1157" s="426">
        <v>1250</v>
      </c>
      <c r="AD1157" s="402">
        <v>620</v>
      </c>
      <c r="AE1157" s="402">
        <v>560</v>
      </c>
      <c r="AF1157" s="402">
        <v>620</v>
      </c>
      <c r="AG1157" s="402">
        <v>620</v>
      </c>
      <c r="AH1157" s="480">
        <v>50</v>
      </c>
      <c r="AI1157" s="400"/>
      <c r="AJ1157" s="400"/>
      <c r="AK1157" s="400"/>
      <c r="AL1157" s="400"/>
      <c r="AM1157" s="400"/>
      <c r="AN1157" s="400"/>
      <c r="AO1157" s="400"/>
      <c r="AP1157" s="400"/>
    </row>
    <row r="1158" spans="1:42" ht="15.75">
      <c r="A1158" s="394" t="s">
        <v>821</v>
      </c>
      <c r="B1158" s="401">
        <v>114.3</v>
      </c>
      <c r="C1158" s="424">
        <v>6.88</v>
      </c>
      <c r="D1158" s="394" t="s">
        <v>822</v>
      </c>
      <c r="E1158" s="481">
        <v>43809</v>
      </c>
      <c r="F1158" s="395" t="s">
        <v>847</v>
      </c>
      <c r="G1158" s="396">
        <v>10933</v>
      </c>
      <c r="H1158" s="397">
        <v>13373</v>
      </c>
      <c r="I1158" s="396">
        <v>3831506</v>
      </c>
      <c r="J1158" s="397" t="s">
        <v>571</v>
      </c>
      <c r="K1158" s="397">
        <v>45</v>
      </c>
      <c r="L1158" s="396">
        <v>6.47</v>
      </c>
      <c r="M1158" s="396">
        <v>1201</v>
      </c>
      <c r="N1158" s="399">
        <v>99.6</v>
      </c>
      <c r="O1158" s="400">
        <v>111.8</v>
      </c>
      <c r="P1158" s="400"/>
      <c r="Q1158" s="400"/>
      <c r="R1158" s="400"/>
      <c r="S1158" s="400"/>
      <c r="T1158" s="400"/>
      <c r="U1158" s="400"/>
      <c r="V1158" s="400"/>
      <c r="W1158" s="400"/>
      <c r="X1158" s="426">
        <v>830</v>
      </c>
      <c r="Y1158" s="427">
        <v>800</v>
      </c>
      <c r="Z1158" s="427">
        <v>935</v>
      </c>
      <c r="AA1158" s="479">
        <v>50</v>
      </c>
      <c r="AB1158" s="426">
        <v>0.36</v>
      </c>
      <c r="AC1158" s="426">
        <v>1250</v>
      </c>
      <c r="AD1158" s="402">
        <v>620</v>
      </c>
      <c r="AE1158" s="402">
        <v>560</v>
      </c>
      <c r="AF1158" s="402">
        <v>620</v>
      </c>
      <c r="AG1158" s="402">
        <v>620</v>
      </c>
      <c r="AH1158" s="480">
        <v>50</v>
      </c>
      <c r="AI1158" s="400"/>
      <c r="AJ1158" s="400"/>
      <c r="AK1158" s="400"/>
      <c r="AL1158" s="400"/>
      <c r="AM1158" s="400"/>
      <c r="AN1158" s="400"/>
      <c r="AO1158" s="400"/>
      <c r="AP1158" s="400"/>
    </row>
    <row r="1159" spans="1:42" ht="15.75">
      <c r="A1159" s="394" t="s">
        <v>821</v>
      </c>
      <c r="B1159" s="401">
        <v>114.3</v>
      </c>
      <c r="C1159" s="424">
        <v>6.88</v>
      </c>
      <c r="D1159" s="394" t="s">
        <v>822</v>
      </c>
      <c r="E1159" s="481">
        <v>43809</v>
      </c>
      <c r="F1159" s="395" t="s">
        <v>847</v>
      </c>
      <c r="G1159" s="396">
        <v>10934</v>
      </c>
      <c r="H1159" s="397">
        <v>13392</v>
      </c>
      <c r="I1159" s="396">
        <v>3831506</v>
      </c>
      <c r="J1159" s="397" t="s">
        <v>571</v>
      </c>
      <c r="K1159" s="397">
        <v>44</v>
      </c>
      <c r="L1159" s="396">
        <v>4.47</v>
      </c>
      <c r="M1159" s="396">
        <v>26</v>
      </c>
      <c r="N1159" s="399">
        <v>96.3</v>
      </c>
      <c r="O1159" s="400">
        <v>108.2</v>
      </c>
      <c r="P1159" s="400"/>
      <c r="Q1159" s="400"/>
      <c r="R1159" s="400"/>
      <c r="S1159" s="400"/>
      <c r="T1159" s="400"/>
      <c r="U1159" s="400"/>
      <c r="V1159" s="400"/>
      <c r="W1159" s="400"/>
      <c r="X1159" s="426">
        <v>830</v>
      </c>
      <c r="Y1159" s="427">
        <v>800</v>
      </c>
      <c r="Z1159" s="427">
        <v>935</v>
      </c>
      <c r="AA1159" s="479">
        <v>50</v>
      </c>
      <c r="AB1159" s="426">
        <v>0.36</v>
      </c>
      <c r="AC1159" s="426">
        <v>1250</v>
      </c>
      <c r="AD1159" s="402">
        <v>620</v>
      </c>
      <c r="AE1159" s="402">
        <v>560</v>
      </c>
      <c r="AF1159" s="402">
        <v>620</v>
      </c>
      <c r="AG1159" s="402">
        <v>620</v>
      </c>
      <c r="AH1159" s="480">
        <v>50</v>
      </c>
      <c r="AI1159" s="400"/>
      <c r="AJ1159" s="400"/>
      <c r="AK1159" s="400"/>
      <c r="AL1159" s="400"/>
      <c r="AM1159" s="400"/>
      <c r="AN1159" s="400"/>
      <c r="AO1159" s="400"/>
      <c r="AP1159" s="400"/>
    </row>
    <row r="1160" spans="1:42" ht="15.75">
      <c r="A1160" s="394" t="s">
        <v>821</v>
      </c>
      <c r="B1160" s="401">
        <v>114.3</v>
      </c>
      <c r="C1160" s="424">
        <v>6.88</v>
      </c>
      <c r="D1160" s="394" t="s">
        <v>822</v>
      </c>
      <c r="E1160" s="481">
        <v>43809</v>
      </c>
      <c r="F1160" s="395" t="s">
        <v>847</v>
      </c>
      <c r="G1160" s="396">
        <v>10935</v>
      </c>
      <c r="H1160" s="397">
        <v>13392</v>
      </c>
      <c r="I1160" s="396">
        <v>3831506</v>
      </c>
      <c r="J1160" s="397" t="s">
        <v>571</v>
      </c>
      <c r="K1160" s="397">
        <v>44</v>
      </c>
      <c r="L1160" s="396">
        <v>4.47</v>
      </c>
      <c r="M1160" s="396">
        <v>425</v>
      </c>
      <c r="N1160" s="399">
        <v>97.6</v>
      </c>
      <c r="O1160" s="400">
        <v>109.4</v>
      </c>
      <c r="P1160" s="400"/>
      <c r="Q1160" s="400"/>
      <c r="R1160" s="400"/>
      <c r="S1160" s="400"/>
      <c r="T1160" s="400"/>
      <c r="U1160" s="400"/>
      <c r="V1160" s="400"/>
      <c r="W1160" s="400"/>
      <c r="X1160" s="426">
        <v>830</v>
      </c>
      <c r="Y1160" s="427">
        <v>800</v>
      </c>
      <c r="Z1160" s="427">
        <v>935</v>
      </c>
      <c r="AA1160" s="479">
        <v>50</v>
      </c>
      <c r="AB1160" s="426">
        <v>0.36</v>
      </c>
      <c r="AC1160" s="426">
        <v>1250</v>
      </c>
      <c r="AD1160" s="402">
        <v>620</v>
      </c>
      <c r="AE1160" s="402">
        <v>560</v>
      </c>
      <c r="AF1160" s="402">
        <v>620</v>
      </c>
      <c r="AG1160" s="402">
        <v>620</v>
      </c>
      <c r="AH1160" s="480">
        <v>50</v>
      </c>
      <c r="AI1160" s="400"/>
      <c r="AJ1160" s="400"/>
      <c r="AK1160" s="400"/>
      <c r="AL1160" s="400"/>
      <c r="AM1160" s="400"/>
      <c r="AN1160" s="400"/>
      <c r="AO1160" s="400"/>
      <c r="AP1160" s="400"/>
    </row>
    <row r="1161" spans="1:42" ht="15.75">
      <c r="A1161" s="394" t="s">
        <v>821</v>
      </c>
      <c r="B1161" s="401">
        <v>114.3</v>
      </c>
      <c r="C1161" s="424">
        <v>6.88</v>
      </c>
      <c r="D1161" s="394" t="s">
        <v>822</v>
      </c>
      <c r="E1161" s="481">
        <v>43809</v>
      </c>
      <c r="F1161" s="395" t="s">
        <v>847</v>
      </c>
      <c r="G1161" s="396">
        <v>10936</v>
      </c>
      <c r="H1161" s="397">
        <v>13372</v>
      </c>
      <c r="I1161" s="396">
        <v>3831506</v>
      </c>
      <c r="J1161" s="397" t="s">
        <v>571</v>
      </c>
      <c r="K1161" s="397">
        <v>47</v>
      </c>
      <c r="L1161" s="396">
        <v>6.17</v>
      </c>
      <c r="M1161" s="396">
        <v>26</v>
      </c>
      <c r="N1161" s="399">
        <v>93.2</v>
      </c>
      <c r="O1161" s="400">
        <v>109</v>
      </c>
      <c r="P1161" s="400"/>
      <c r="Q1161" s="400"/>
      <c r="R1161" s="400"/>
      <c r="S1161" s="400"/>
      <c r="T1161" s="400"/>
      <c r="U1161" s="400"/>
      <c r="V1161" s="400"/>
      <c r="W1161" s="400"/>
      <c r="X1161" s="426">
        <v>830</v>
      </c>
      <c r="Y1161" s="427">
        <v>800</v>
      </c>
      <c r="Z1161" s="427">
        <v>935</v>
      </c>
      <c r="AA1161" s="479">
        <v>50</v>
      </c>
      <c r="AB1161" s="426">
        <v>0.36</v>
      </c>
      <c r="AC1161" s="426">
        <v>1250</v>
      </c>
      <c r="AD1161" s="402">
        <v>620</v>
      </c>
      <c r="AE1161" s="402">
        <v>560</v>
      </c>
      <c r="AF1161" s="402">
        <v>620</v>
      </c>
      <c r="AG1161" s="402">
        <v>620</v>
      </c>
      <c r="AH1161" s="480">
        <v>50</v>
      </c>
      <c r="AI1161" s="400"/>
      <c r="AJ1161" s="400"/>
      <c r="AK1161" s="400"/>
      <c r="AL1161" s="400"/>
      <c r="AM1161" s="400"/>
      <c r="AN1161" s="400"/>
      <c r="AO1161" s="400"/>
      <c r="AP1161" s="400"/>
    </row>
    <row r="1162" spans="1:42" ht="15.75">
      <c r="A1162" s="394" t="s">
        <v>821</v>
      </c>
      <c r="B1162" s="401">
        <v>114.3</v>
      </c>
      <c r="C1162" s="424">
        <v>6.88</v>
      </c>
      <c r="D1162" s="394" t="s">
        <v>822</v>
      </c>
      <c r="E1162" s="481">
        <v>43809</v>
      </c>
      <c r="F1162" s="395" t="s">
        <v>847</v>
      </c>
      <c r="G1162" s="396">
        <v>10937</v>
      </c>
      <c r="H1162" s="397">
        <v>13374</v>
      </c>
      <c r="I1162" s="396">
        <v>3831506</v>
      </c>
      <c r="J1162" s="397" t="s">
        <v>571</v>
      </c>
      <c r="K1162" s="397">
        <v>45</v>
      </c>
      <c r="L1162" s="396">
        <v>6.67</v>
      </c>
      <c r="M1162" s="396">
        <v>26</v>
      </c>
      <c r="N1162" s="399">
        <v>98.2</v>
      </c>
      <c r="O1162" s="400">
        <v>113.4</v>
      </c>
      <c r="P1162" s="400"/>
      <c r="Q1162" s="400"/>
      <c r="R1162" s="400"/>
      <c r="S1162" s="400"/>
      <c r="T1162" s="400"/>
      <c r="U1162" s="400"/>
      <c r="V1162" s="400"/>
      <c r="W1162" s="400"/>
      <c r="X1162" s="426">
        <v>830</v>
      </c>
      <c r="Y1162" s="427">
        <v>800</v>
      </c>
      <c r="Z1162" s="427">
        <v>935</v>
      </c>
      <c r="AA1162" s="479">
        <v>50</v>
      </c>
      <c r="AB1162" s="426">
        <v>0.36</v>
      </c>
      <c r="AC1162" s="426">
        <v>1250</v>
      </c>
      <c r="AD1162" s="402">
        <v>620</v>
      </c>
      <c r="AE1162" s="402">
        <v>560</v>
      </c>
      <c r="AF1162" s="402">
        <v>620</v>
      </c>
      <c r="AG1162" s="402">
        <v>620</v>
      </c>
      <c r="AH1162" s="480">
        <v>50</v>
      </c>
      <c r="AI1162" s="400"/>
      <c r="AJ1162" s="400"/>
      <c r="AK1162" s="400"/>
      <c r="AL1162" s="400"/>
      <c r="AM1162" s="400"/>
      <c r="AN1162" s="400"/>
      <c r="AO1162" s="400"/>
      <c r="AP1162" s="400"/>
    </row>
    <row r="1163" spans="1:42" ht="15.75">
      <c r="A1163" s="394" t="s">
        <v>821</v>
      </c>
      <c r="B1163" s="401">
        <v>114.3</v>
      </c>
      <c r="C1163" s="424">
        <v>6.88</v>
      </c>
      <c r="D1163" s="394" t="s">
        <v>822</v>
      </c>
      <c r="E1163" s="481">
        <v>43809</v>
      </c>
      <c r="F1163" s="395" t="s">
        <v>847</v>
      </c>
      <c r="G1163" s="396">
        <v>10938</v>
      </c>
      <c r="H1163" s="397">
        <v>13374</v>
      </c>
      <c r="I1163" s="396">
        <v>3831506</v>
      </c>
      <c r="J1163" s="397" t="s">
        <v>571</v>
      </c>
      <c r="K1163" s="397">
        <v>45</v>
      </c>
      <c r="L1163" s="396">
        <v>6.67</v>
      </c>
      <c r="M1163" s="396">
        <v>401</v>
      </c>
      <c r="N1163" s="399">
        <v>99.7</v>
      </c>
      <c r="O1163" s="400">
        <v>113.7</v>
      </c>
      <c r="P1163" s="400"/>
      <c r="Q1163" s="400"/>
      <c r="R1163" s="400"/>
      <c r="S1163" s="400"/>
      <c r="T1163" s="400"/>
      <c r="U1163" s="400"/>
      <c r="V1163" s="400"/>
      <c r="W1163" s="400"/>
      <c r="X1163" s="426">
        <v>830</v>
      </c>
      <c r="Y1163" s="427">
        <v>800</v>
      </c>
      <c r="Z1163" s="427">
        <v>935</v>
      </c>
      <c r="AA1163" s="479">
        <v>50</v>
      </c>
      <c r="AB1163" s="426">
        <v>0.36</v>
      </c>
      <c r="AC1163" s="426">
        <v>1250</v>
      </c>
      <c r="AD1163" s="402">
        <v>620</v>
      </c>
      <c r="AE1163" s="402">
        <v>560</v>
      </c>
      <c r="AF1163" s="402">
        <v>620</v>
      </c>
      <c r="AG1163" s="402">
        <v>620</v>
      </c>
      <c r="AH1163" s="480">
        <v>50</v>
      </c>
      <c r="AI1163" s="400"/>
      <c r="AJ1163" s="400"/>
      <c r="AK1163" s="400"/>
      <c r="AL1163" s="400"/>
      <c r="AM1163" s="400"/>
      <c r="AN1163" s="400"/>
      <c r="AO1163" s="400"/>
      <c r="AP1163" s="400"/>
    </row>
    <row r="1164" spans="1:42" ht="15.75">
      <c r="A1164" s="394" t="s">
        <v>821</v>
      </c>
      <c r="B1164" s="401">
        <v>114.3</v>
      </c>
      <c r="C1164" s="424">
        <v>6.88</v>
      </c>
      <c r="D1164" s="394" t="s">
        <v>822</v>
      </c>
      <c r="E1164" s="481">
        <v>43810</v>
      </c>
      <c r="F1164" s="395" t="s">
        <v>847</v>
      </c>
      <c r="G1164" s="396">
        <v>10939</v>
      </c>
      <c r="H1164" s="397">
        <v>13391</v>
      </c>
      <c r="I1164" s="396">
        <v>3831506</v>
      </c>
      <c r="J1164" s="397" t="s">
        <v>571</v>
      </c>
      <c r="K1164" s="397">
        <v>45</v>
      </c>
      <c r="L1164" s="396">
        <v>4.29</v>
      </c>
      <c r="M1164" s="396">
        <v>680</v>
      </c>
      <c r="N1164" s="399">
        <v>97.6</v>
      </c>
      <c r="O1164" s="400">
        <v>109.6</v>
      </c>
      <c r="P1164" s="400"/>
      <c r="Q1164" s="400"/>
      <c r="R1164" s="400"/>
      <c r="S1164" s="400"/>
      <c r="T1164" s="400"/>
      <c r="U1164" s="400"/>
      <c r="V1164" s="400"/>
      <c r="W1164" s="400"/>
      <c r="X1164" s="426">
        <v>830</v>
      </c>
      <c r="Y1164" s="427">
        <v>800</v>
      </c>
      <c r="Z1164" s="427">
        <v>935</v>
      </c>
      <c r="AA1164" s="479">
        <v>50</v>
      </c>
      <c r="AB1164" s="426">
        <v>0.36</v>
      </c>
      <c r="AC1164" s="426">
        <v>1250</v>
      </c>
      <c r="AD1164" s="402">
        <v>620</v>
      </c>
      <c r="AE1164" s="402">
        <v>560</v>
      </c>
      <c r="AF1164" s="402">
        <v>620</v>
      </c>
      <c r="AG1164" s="402">
        <v>620</v>
      </c>
      <c r="AH1164" s="480">
        <v>50</v>
      </c>
      <c r="AI1164" s="400"/>
      <c r="AJ1164" s="400"/>
      <c r="AK1164" s="400"/>
      <c r="AL1164" s="400"/>
      <c r="AM1164" s="400"/>
      <c r="AN1164" s="400"/>
      <c r="AO1164" s="400"/>
      <c r="AP1164" s="400"/>
    </row>
    <row r="1165" spans="1:42" ht="15">
      <c r="A1165" s="394" t="s">
        <v>821</v>
      </c>
      <c r="B1165" s="401">
        <v>114.3</v>
      </c>
      <c r="C1165" s="424">
        <v>6.88</v>
      </c>
      <c r="D1165" s="394" t="s">
        <v>822</v>
      </c>
      <c r="E1165" s="481">
        <v>43810</v>
      </c>
      <c r="F1165" s="395" t="s">
        <v>283</v>
      </c>
      <c r="G1165" s="396">
        <v>10940</v>
      </c>
      <c r="H1165" s="397">
        <v>54639</v>
      </c>
      <c r="I1165" s="396">
        <v>3877601</v>
      </c>
      <c r="J1165" s="397">
        <v>350</v>
      </c>
      <c r="K1165" s="397">
        <v>51</v>
      </c>
      <c r="L1165" s="396">
        <v>4.41</v>
      </c>
      <c r="M1165" s="396">
        <v>1</v>
      </c>
      <c r="N1165" s="399">
        <v>92.1</v>
      </c>
      <c r="O1165" s="400">
        <v>109.1</v>
      </c>
      <c r="P1165" s="400"/>
      <c r="Q1165" s="400"/>
      <c r="R1165" s="400"/>
      <c r="S1165" s="400"/>
      <c r="T1165" s="400"/>
      <c r="U1165" s="400"/>
      <c r="V1165" s="400"/>
      <c r="W1165" s="400"/>
      <c r="X1165" s="426">
        <v>850</v>
      </c>
      <c r="Y1165" s="427">
        <v>800</v>
      </c>
      <c r="Z1165" s="427">
        <v>930</v>
      </c>
      <c r="AA1165" s="426">
        <v>52</v>
      </c>
      <c r="AB1165" s="426">
        <v>0.34</v>
      </c>
      <c r="AC1165" s="426">
        <v>1250</v>
      </c>
      <c r="AD1165" s="402">
        <v>655</v>
      </c>
      <c r="AE1165" s="402">
        <v>560</v>
      </c>
      <c r="AF1165" s="402">
        <v>655</v>
      </c>
      <c r="AG1165" s="402">
        <v>655</v>
      </c>
      <c r="AH1165" s="401">
        <v>52</v>
      </c>
      <c r="AI1165" s="400"/>
      <c r="AJ1165" s="400"/>
      <c r="AK1165" s="400"/>
      <c r="AL1165" s="400"/>
      <c r="AM1165" s="400"/>
      <c r="AN1165" s="400"/>
      <c r="AO1165" s="400"/>
      <c r="AP1165" s="400"/>
    </row>
    <row r="1166" spans="1:42" ht="15">
      <c r="A1166" s="394" t="s">
        <v>821</v>
      </c>
      <c r="B1166" s="401">
        <v>114.3</v>
      </c>
      <c r="C1166" s="424">
        <v>6.88</v>
      </c>
      <c r="D1166" s="394" t="s">
        <v>822</v>
      </c>
      <c r="E1166" s="481">
        <v>43811</v>
      </c>
      <c r="F1166" s="395" t="s">
        <v>283</v>
      </c>
      <c r="G1166" s="396">
        <v>10941</v>
      </c>
      <c r="H1166" s="397">
        <v>54591</v>
      </c>
      <c r="I1166" s="396">
        <v>3877601</v>
      </c>
      <c r="J1166" s="397">
        <v>350</v>
      </c>
      <c r="K1166" s="397">
        <v>52</v>
      </c>
      <c r="L1166" s="396">
        <v>4.0199999999999996</v>
      </c>
      <c r="M1166" s="396">
        <v>27</v>
      </c>
      <c r="N1166" s="399">
        <v>96.9</v>
      </c>
      <c r="O1166" s="400">
        <v>110.1</v>
      </c>
      <c r="P1166" s="400"/>
      <c r="Q1166" s="400"/>
      <c r="R1166" s="400"/>
      <c r="S1166" s="400"/>
      <c r="T1166" s="400"/>
      <c r="U1166" s="400"/>
      <c r="V1166" s="400"/>
      <c r="W1166" s="400"/>
      <c r="X1166" s="426">
        <v>850</v>
      </c>
      <c r="Y1166" s="427">
        <v>800</v>
      </c>
      <c r="Z1166" s="427">
        <v>930</v>
      </c>
      <c r="AA1166" s="426">
        <v>52</v>
      </c>
      <c r="AB1166" s="426">
        <v>0.34</v>
      </c>
      <c r="AC1166" s="426">
        <v>1250</v>
      </c>
      <c r="AD1166" s="402">
        <v>655</v>
      </c>
      <c r="AE1166" s="402">
        <v>560</v>
      </c>
      <c r="AF1166" s="402">
        <v>655</v>
      </c>
      <c r="AG1166" s="402">
        <v>655</v>
      </c>
      <c r="AH1166" s="401">
        <v>52</v>
      </c>
      <c r="AI1166" s="400"/>
      <c r="AJ1166" s="400"/>
      <c r="AK1166" s="400"/>
      <c r="AL1166" s="400"/>
      <c r="AM1166" s="400"/>
      <c r="AN1166" s="400"/>
      <c r="AO1166" s="400"/>
      <c r="AP1166" s="400"/>
    </row>
    <row r="1167" spans="1:42" ht="15.75">
      <c r="A1167" s="394" t="s">
        <v>821</v>
      </c>
      <c r="B1167" s="401">
        <v>114.3</v>
      </c>
      <c r="C1167" s="424">
        <v>6.88</v>
      </c>
      <c r="D1167" s="394" t="s">
        <v>822</v>
      </c>
      <c r="E1167" s="481">
        <v>43850</v>
      </c>
      <c r="F1167" s="395" t="s">
        <v>847</v>
      </c>
      <c r="G1167" s="396">
        <v>11313</v>
      </c>
      <c r="H1167" s="397">
        <v>13396</v>
      </c>
      <c r="I1167" s="396">
        <v>3854905</v>
      </c>
      <c r="J1167" s="397" t="s">
        <v>571</v>
      </c>
      <c r="K1167" s="397">
        <v>45</v>
      </c>
      <c r="L1167" s="396">
        <v>4.88</v>
      </c>
      <c r="M1167" s="396" t="s">
        <v>684</v>
      </c>
      <c r="N1167" s="399">
        <v>92.9</v>
      </c>
      <c r="O1167" s="400">
        <v>104.9</v>
      </c>
      <c r="P1167" s="400"/>
      <c r="Q1167" s="400"/>
      <c r="R1167" s="400"/>
      <c r="S1167" s="400"/>
      <c r="T1167" s="400"/>
      <c r="U1167" s="400"/>
      <c r="V1167" s="400">
        <v>91.2</v>
      </c>
      <c r="W1167" s="400">
        <v>104.2</v>
      </c>
      <c r="X1167" s="426">
        <v>850</v>
      </c>
      <c r="Y1167" s="427">
        <v>800</v>
      </c>
      <c r="Z1167" s="427">
        <v>930</v>
      </c>
      <c r="AA1167" s="426">
        <v>50</v>
      </c>
      <c r="AB1167" s="426">
        <v>0.35</v>
      </c>
      <c r="AC1167" s="426">
        <v>1250</v>
      </c>
      <c r="AD1167" s="402">
        <v>620</v>
      </c>
      <c r="AE1167" s="402">
        <v>560</v>
      </c>
      <c r="AF1167" s="402">
        <v>620</v>
      </c>
      <c r="AG1167" s="402">
        <v>620</v>
      </c>
      <c r="AH1167" s="401">
        <v>50</v>
      </c>
      <c r="AI1167" s="400"/>
      <c r="AJ1167" s="400"/>
      <c r="AK1167" s="400"/>
      <c r="AL1167" s="400"/>
      <c r="AM1167" s="400"/>
      <c r="AN1167" s="400"/>
      <c r="AO1167" s="400"/>
      <c r="AP1167" s="400"/>
    </row>
    <row r="1168" spans="1:42" ht="15">
      <c r="A1168" s="394" t="s">
        <v>821</v>
      </c>
      <c r="B1168" s="401">
        <v>114.3</v>
      </c>
      <c r="C1168" s="424">
        <v>6.88</v>
      </c>
      <c r="D1168" s="394" t="s">
        <v>822</v>
      </c>
      <c r="E1168" s="481">
        <v>43850</v>
      </c>
      <c r="F1168" s="395" t="s">
        <v>847</v>
      </c>
      <c r="G1168" s="396">
        <v>11313</v>
      </c>
      <c r="H1168" s="397">
        <v>13396</v>
      </c>
      <c r="I1168" s="396">
        <v>3854905</v>
      </c>
      <c r="J1168" s="397" t="s">
        <v>571</v>
      </c>
      <c r="K1168" s="397">
        <v>45</v>
      </c>
      <c r="L1168" s="396">
        <v>4.88</v>
      </c>
      <c r="M1168" s="396">
        <v>57</v>
      </c>
      <c r="N1168" s="399">
        <v>97.3</v>
      </c>
      <c r="O1168" s="400">
        <v>111.1</v>
      </c>
      <c r="P1168" s="400"/>
      <c r="Q1168" s="400"/>
      <c r="R1168" s="400"/>
      <c r="S1168" s="400"/>
      <c r="T1168" s="400"/>
      <c r="U1168" s="400"/>
      <c r="V1168" s="400"/>
      <c r="W1168" s="400"/>
      <c r="X1168" s="426">
        <v>850</v>
      </c>
      <c r="Y1168" s="427">
        <v>800</v>
      </c>
      <c r="Z1168" s="427">
        <v>930</v>
      </c>
      <c r="AA1168" s="426">
        <v>50</v>
      </c>
      <c r="AB1168" s="426">
        <v>0.36</v>
      </c>
      <c r="AC1168" s="426">
        <v>1250</v>
      </c>
      <c r="AD1168" s="402">
        <v>620</v>
      </c>
      <c r="AE1168" s="402">
        <v>560</v>
      </c>
      <c r="AF1168" s="402">
        <v>620</v>
      </c>
      <c r="AG1168" s="402">
        <v>620</v>
      </c>
      <c r="AH1168" s="401">
        <v>50</v>
      </c>
      <c r="AI1168" s="400"/>
      <c r="AJ1168" s="400"/>
      <c r="AK1168" s="400"/>
      <c r="AL1168" s="400"/>
      <c r="AM1168" s="400"/>
      <c r="AN1168" s="400"/>
      <c r="AO1168" s="400"/>
      <c r="AP1168" s="400"/>
    </row>
    <row r="1169" spans="1:42" ht="15">
      <c r="A1169" s="394" t="s">
        <v>821</v>
      </c>
      <c r="B1169" s="401">
        <v>114.3</v>
      </c>
      <c r="C1169" s="424">
        <v>6.88</v>
      </c>
      <c r="D1169" s="394" t="s">
        <v>822</v>
      </c>
      <c r="E1169" s="481">
        <v>43850</v>
      </c>
      <c r="F1169" s="395" t="s">
        <v>847</v>
      </c>
      <c r="G1169" s="396">
        <v>11314</v>
      </c>
      <c r="H1169" s="397">
        <v>13395</v>
      </c>
      <c r="I1169" s="396">
        <v>3854905</v>
      </c>
      <c r="J1169" s="397" t="s">
        <v>571</v>
      </c>
      <c r="K1169" s="397">
        <v>45</v>
      </c>
      <c r="L1169" s="396">
        <v>4.87</v>
      </c>
      <c r="M1169" s="396">
        <v>30</v>
      </c>
      <c r="N1169" s="399">
        <v>94.3</v>
      </c>
      <c r="O1169" s="400">
        <v>110</v>
      </c>
      <c r="P1169" s="400"/>
      <c r="Q1169" s="400"/>
      <c r="R1169" s="400"/>
      <c r="S1169" s="400"/>
      <c r="T1169" s="400"/>
      <c r="U1169" s="400"/>
      <c r="V1169" s="400"/>
      <c r="W1169" s="400"/>
      <c r="X1169" s="426">
        <v>860</v>
      </c>
      <c r="Y1169" s="427">
        <v>800</v>
      </c>
      <c r="Z1169" s="427">
        <v>930</v>
      </c>
      <c r="AA1169" s="426">
        <v>50</v>
      </c>
      <c r="AB1169" s="426">
        <v>0.36</v>
      </c>
      <c r="AC1169" s="426">
        <v>1250</v>
      </c>
      <c r="AD1169" s="402">
        <v>620</v>
      </c>
      <c r="AE1169" s="402">
        <v>560</v>
      </c>
      <c r="AF1169" s="402">
        <v>620</v>
      </c>
      <c r="AG1169" s="402">
        <v>620</v>
      </c>
      <c r="AH1169" s="401">
        <v>50</v>
      </c>
      <c r="AI1169" s="400"/>
      <c r="AJ1169" s="400"/>
      <c r="AK1169" s="400"/>
      <c r="AL1169" s="400"/>
      <c r="AM1169" s="400"/>
      <c r="AN1169" s="400"/>
      <c r="AO1169" s="400"/>
      <c r="AP1169" s="400"/>
    </row>
    <row r="1170" spans="1:42" ht="15">
      <c r="A1170" s="394" t="s">
        <v>821</v>
      </c>
      <c r="B1170" s="401">
        <v>114.3</v>
      </c>
      <c r="C1170" s="424">
        <v>6.88</v>
      </c>
      <c r="D1170" s="394" t="s">
        <v>822</v>
      </c>
      <c r="E1170" s="481">
        <v>43850</v>
      </c>
      <c r="F1170" s="395" t="s">
        <v>847</v>
      </c>
      <c r="G1170" s="396">
        <v>11315</v>
      </c>
      <c r="H1170" s="397">
        <v>13395</v>
      </c>
      <c r="I1170" s="396">
        <v>3854905</v>
      </c>
      <c r="J1170" s="397" t="s">
        <v>571</v>
      </c>
      <c r="K1170" s="397">
        <v>45</v>
      </c>
      <c r="L1170" s="396">
        <v>4.87</v>
      </c>
      <c r="M1170" s="396">
        <v>401</v>
      </c>
      <c r="N1170" s="399">
        <v>96.8</v>
      </c>
      <c r="O1170" s="400">
        <v>109.6</v>
      </c>
      <c r="P1170" s="400"/>
      <c r="Q1170" s="400"/>
      <c r="R1170" s="400"/>
      <c r="S1170" s="400"/>
      <c r="T1170" s="400"/>
      <c r="U1170" s="400"/>
      <c r="V1170" s="400"/>
      <c r="W1170" s="400"/>
      <c r="X1170" s="426">
        <v>860</v>
      </c>
      <c r="Y1170" s="427">
        <v>800</v>
      </c>
      <c r="Z1170" s="427">
        <v>930</v>
      </c>
      <c r="AA1170" s="426">
        <v>50</v>
      </c>
      <c r="AB1170" s="426">
        <v>0.36</v>
      </c>
      <c r="AC1170" s="426">
        <v>1250</v>
      </c>
      <c r="AD1170" s="402">
        <v>620</v>
      </c>
      <c r="AE1170" s="402">
        <v>560</v>
      </c>
      <c r="AF1170" s="402">
        <v>620</v>
      </c>
      <c r="AG1170" s="402">
        <v>620</v>
      </c>
      <c r="AH1170" s="401">
        <v>50</v>
      </c>
      <c r="AI1170" s="400"/>
      <c r="AJ1170" s="400"/>
      <c r="AK1170" s="400"/>
      <c r="AL1170" s="400"/>
      <c r="AM1170" s="400"/>
      <c r="AN1170" s="400"/>
      <c r="AO1170" s="400"/>
      <c r="AP1170" s="400"/>
    </row>
    <row r="1171" spans="1:42" ht="15">
      <c r="A1171" s="394" t="s">
        <v>821</v>
      </c>
      <c r="B1171" s="401">
        <v>114.3</v>
      </c>
      <c r="C1171" s="424">
        <v>6.88</v>
      </c>
      <c r="D1171" s="394" t="s">
        <v>822</v>
      </c>
      <c r="E1171" s="481">
        <v>43850</v>
      </c>
      <c r="F1171" s="395" t="s">
        <v>847</v>
      </c>
      <c r="G1171" s="396">
        <v>11316</v>
      </c>
      <c r="H1171" s="397">
        <v>13394</v>
      </c>
      <c r="I1171" s="396">
        <v>3854905</v>
      </c>
      <c r="J1171" s="397" t="s">
        <v>571</v>
      </c>
      <c r="K1171" s="397">
        <v>44</v>
      </c>
      <c r="L1171" s="396">
        <v>4.6500000000000004</v>
      </c>
      <c r="M1171" s="396">
        <v>26</v>
      </c>
      <c r="N1171" s="399">
        <v>93.5</v>
      </c>
      <c r="O1171" s="400">
        <v>108.3</v>
      </c>
      <c r="P1171" s="400"/>
      <c r="Q1171" s="400"/>
      <c r="R1171" s="400"/>
      <c r="S1171" s="400"/>
      <c r="T1171" s="400"/>
      <c r="U1171" s="400"/>
      <c r="V1171" s="400"/>
      <c r="W1171" s="400"/>
      <c r="X1171" s="426">
        <v>860</v>
      </c>
      <c r="Y1171" s="427">
        <v>800</v>
      </c>
      <c r="Z1171" s="427">
        <v>940</v>
      </c>
      <c r="AA1171" s="426">
        <v>50</v>
      </c>
      <c r="AB1171" s="426">
        <v>0.36</v>
      </c>
      <c r="AC1171" s="426">
        <v>1250</v>
      </c>
      <c r="AD1171" s="402">
        <v>615</v>
      </c>
      <c r="AE1171" s="402">
        <v>560</v>
      </c>
      <c r="AF1171" s="402">
        <v>615</v>
      </c>
      <c r="AG1171" s="402">
        <v>615</v>
      </c>
      <c r="AH1171" s="401">
        <v>50</v>
      </c>
      <c r="AI1171" s="400"/>
      <c r="AJ1171" s="400"/>
      <c r="AK1171" s="400"/>
      <c r="AL1171" s="400"/>
      <c r="AM1171" s="400"/>
      <c r="AN1171" s="400"/>
      <c r="AO1171" s="400"/>
      <c r="AP1171" s="400"/>
    </row>
    <row r="1172" spans="1:42" ht="15">
      <c r="A1172" s="394" t="s">
        <v>821</v>
      </c>
      <c r="B1172" s="401">
        <v>114.3</v>
      </c>
      <c r="C1172" s="424">
        <v>6.88</v>
      </c>
      <c r="D1172" s="394" t="s">
        <v>822</v>
      </c>
      <c r="E1172" s="481">
        <v>43851</v>
      </c>
      <c r="F1172" s="395" t="s">
        <v>847</v>
      </c>
      <c r="G1172" s="396">
        <v>11317</v>
      </c>
      <c r="H1172" s="397">
        <v>13394</v>
      </c>
      <c r="I1172" s="396">
        <v>3854905</v>
      </c>
      <c r="J1172" s="397" t="s">
        <v>571</v>
      </c>
      <c r="K1172" s="397">
        <v>44</v>
      </c>
      <c r="L1172" s="396">
        <v>4.6500000000000004</v>
      </c>
      <c r="M1172" s="396">
        <v>401</v>
      </c>
      <c r="N1172" s="399">
        <v>95.9</v>
      </c>
      <c r="O1172" s="400">
        <v>108.4</v>
      </c>
      <c r="P1172" s="400"/>
      <c r="Q1172" s="400"/>
      <c r="R1172" s="400"/>
      <c r="S1172" s="400"/>
      <c r="T1172" s="400"/>
      <c r="U1172" s="400"/>
      <c r="V1172" s="400"/>
      <c r="W1172" s="400"/>
      <c r="X1172" s="426">
        <v>860</v>
      </c>
      <c r="Y1172" s="427">
        <v>800</v>
      </c>
      <c r="Z1172" s="427">
        <v>940</v>
      </c>
      <c r="AA1172" s="426">
        <v>50</v>
      </c>
      <c r="AB1172" s="426">
        <v>0.36</v>
      </c>
      <c r="AC1172" s="426">
        <v>1250</v>
      </c>
      <c r="AD1172" s="402">
        <v>615</v>
      </c>
      <c r="AE1172" s="402">
        <v>560</v>
      </c>
      <c r="AF1172" s="402">
        <v>615</v>
      </c>
      <c r="AG1172" s="402">
        <v>615</v>
      </c>
      <c r="AH1172" s="401">
        <v>50</v>
      </c>
      <c r="AI1172" s="400"/>
      <c r="AJ1172" s="400"/>
      <c r="AK1172" s="400"/>
      <c r="AL1172" s="400"/>
      <c r="AM1172" s="400"/>
      <c r="AN1172" s="400"/>
      <c r="AO1172" s="400"/>
      <c r="AP1172" s="400"/>
    </row>
    <row r="1173" spans="1:42" ht="15">
      <c r="A1173" s="394" t="s">
        <v>821</v>
      </c>
      <c r="B1173" s="401">
        <v>114.3</v>
      </c>
      <c r="C1173" s="424">
        <v>6.88</v>
      </c>
      <c r="D1173" s="394" t="s">
        <v>822</v>
      </c>
      <c r="E1173" s="481">
        <v>43851</v>
      </c>
      <c r="F1173" s="395" t="s">
        <v>847</v>
      </c>
      <c r="G1173" s="396">
        <v>11318</v>
      </c>
      <c r="H1173" s="397">
        <v>13394</v>
      </c>
      <c r="I1173" s="396">
        <v>3854905</v>
      </c>
      <c r="J1173" s="397" t="s">
        <v>571</v>
      </c>
      <c r="K1173" s="397">
        <v>44</v>
      </c>
      <c r="L1173" s="396">
        <v>4.6500000000000004</v>
      </c>
      <c r="M1173" s="396">
        <v>801</v>
      </c>
      <c r="N1173" s="399">
        <v>97.1</v>
      </c>
      <c r="O1173" s="400">
        <v>110.9</v>
      </c>
      <c r="P1173" s="400"/>
      <c r="Q1173" s="400"/>
      <c r="R1173" s="400"/>
      <c r="S1173" s="400"/>
      <c r="T1173" s="400"/>
      <c r="U1173" s="400"/>
      <c r="V1173" s="400"/>
      <c r="W1173" s="400"/>
      <c r="X1173" s="426">
        <v>860</v>
      </c>
      <c r="Y1173" s="427">
        <v>800</v>
      </c>
      <c r="Z1173" s="427">
        <v>940</v>
      </c>
      <c r="AA1173" s="426">
        <v>50</v>
      </c>
      <c r="AB1173" s="426">
        <v>0.36</v>
      </c>
      <c r="AC1173" s="426">
        <v>1250</v>
      </c>
      <c r="AD1173" s="402">
        <v>615</v>
      </c>
      <c r="AE1173" s="402">
        <v>560</v>
      </c>
      <c r="AF1173" s="402">
        <v>615</v>
      </c>
      <c r="AG1173" s="402">
        <v>615</v>
      </c>
      <c r="AH1173" s="401">
        <v>50</v>
      </c>
      <c r="AI1173" s="400"/>
      <c r="AJ1173" s="400"/>
      <c r="AK1173" s="400"/>
      <c r="AL1173" s="400"/>
      <c r="AM1173" s="400"/>
      <c r="AN1173" s="400"/>
      <c r="AO1173" s="400"/>
      <c r="AP1173" s="400"/>
    </row>
    <row r="1174" spans="1:42" ht="15">
      <c r="A1174" s="394" t="s">
        <v>821</v>
      </c>
      <c r="B1174" s="401">
        <v>114.3</v>
      </c>
      <c r="C1174" s="424">
        <v>6.88</v>
      </c>
      <c r="D1174" s="394" t="s">
        <v>822</v>
      </c>
      <c r="E1174" s="481">
        <v>43851</v>
      </c>
      <c r="F1174" s="395" t="s">
        <v>847</v>
      </c>
      <c r="G1174" s="396">
        <v>11319</v>
      </c>
      <c r="H1174" s="397">
        <v>13397</v>
      </c>
      <c r="I1174" s="396">
        <v>3918407</v>
      </c>
      <c r="J1174" s="397" t="s">
        <v>571</v>
      </c>
      <c r="K1174" s="397">
        <v>45</v>
      </c>
      <c r="L1174" s="398">
        <v>5</v>
      </c>
      <c r="M1174" s="396">
        <v>1</v>
      </c>
      <c r="N1174" s="399">
        <v>96.3</v>
      </c>
      <c r="O1174" s="400">
        <v>111.5</v>
      </c>
      <c r="P1174" s="400"/>
      <c r="Q1174" s="400"/>
      <c r="R1174" s="400"/>
      <c r="S1174" s="400"/>
      <c r="T1174" s="400"/>
      <c r="U1174" s="400"/>
      <c r="V1174" s="400"/>
      <c r="W1174" s="400"/>
      <c r="X1174" s="426">
        <v>860</v>
      </c>
      <c r="Y1174" s="427">
        <v>800</v>
      </c>
      <c r="Z1174" s="427">
        <v>940</v>
      </c>
      <c r="AA1174" s="426">
        <v>50</v>
      </c>
      <c r="AB1174" s="426">
        <v>0.36</v>
      </c>
      <c r="AC1174" s="426">
        <v>1250</v>
      </c>
      <c r="AD1174" s="402">
        <v>615</v>
      </c>
      <c r="AE1174" s="402">
        <v>560</v>
      </c>
      <c r="AF1174" s="402">
        <v>615</v>
      </c>
      <c r="AG1174" s="402">
        <v>615</v>
      </c>
      <c r="AH1174" s="401">
        <v>50</v>
      </c>
      <c r="AI1174" s="400"/>
      <c r="AJ1174" s="400"/>
      <c r="AK1174" s="400"/>
      <c r="AL1174" s="400"/>
      <c r="AM1174" s="400"/>
      <c r="AN1174" s="400"/>
      <c r="AO1174" s="400"/>
      <c r="AP1174" s="400"/>
    </row>
    <row r="1175" spans="1:42" ht="15">
      <c r="A1175" s="394" t="s">
        <v>821</v>
      </c>
      <c r="B1175" s="401">
        <v>114.3</v>
      </c>
      <c r="C1175" s="424">
        <v>6.88</v>
      </c>
      <c r="D1175" s="394" t="s">
        <v>822</v>
      </c>
      <c r="E1175" s="481">
        <v>43851</v>
      </c>
      <c r="F1175" s="395" t="s">
        <v>847</v>
      </c>
      <c r="G1175" s="396">
        <v>11320</v>
      </c>
      <c r="H1175" s="397">
        <v>13397</v>
      </c>
      <c r="I1175" s="396">
        <v>3918407</v>
      </c>
      <c r="J1175" s="397" t="s">
        <v>571</v>
      </c>
      <c r="K1175" s="397">
        <v>45</v>
      </c>
      <c r="L1175" s="398">
        <v>5</v>
      </c>
      <c r="M1175" s="396">
        <v>411</v>
      </c>
      <c r="N1175" s="399">
        <v>94.7</v>
      </c>
      <c r="O1175" s="400">
        <v>111.2</v>
      </c>
      <c r="P1175" s="400"/>
      <c r="Q1175" s="400"/>
      <c r="R1175" s="400"/>
      <c r="S1175" s="400"/>
      <c r="T1175" s="400"/>
      <c r="U1175" s="400"/>
      <c r="V1175" s="400"/>
      <c r="W1175" s="400"/>
      <c r="X1175" s="426">
        <v>860</v>
      </c>
      <c r="Y1175" s="427">
        <v>800</v>
      </c>
      <c r="Z1175" s="427">
        <v>940</v>
      </c>
      <c r="AA1175" s="426">
        <v>50</v>
      </c>
      <c r="AB1175" s="426">
        <v>0.36</v>
      </c>
      <c r="AC1175" s="426">
        <v>1250</v>
      </c>
      <c r="AD1175" s="402">
        <v>615</v>
      </c>
      <c r="AE1175" s="402">
        <v>560</v>
      </c>
      <c r="AF1175" s="402">
        <v>615</v>
      </c>
      <c r="AG1175" s="402">
        <v>615</v>
      </c>
      <c r="AH1175" s="401">
        <v>50</v>
      </c>
      <c r="AI1175" s="400"/>
      <c r="AJ1175" s="400"/>
      <c r="AK1175" s="400"/>
      <c r="AL1175" s="400"/>
      <c r="AM1175" s="400"/>
      <c r="AN1175" s="400"/>
      <c r="AO1175" s="400"/>
      <c r="AP1175" s="400"/>
    </row>
    <row r="1176" spans="1:42" ht="15">
      <c r="A1176" s="394" t="s">
        <v>821</v>
      </c>
      <c r="B1176" s="401">
        <v>114.3</v>
      </c>
      <c r="C1176" s="424">
        <v>6.88</v>
      </c>
      <c r="D1176" s="394" t="s">
        <v>822</v>
      </c>
      <c r="E1176" s="481">
        <v>43851</v>
      </c>
      <c r="F1176" s="395" t="s">
        <v>847</v>
      </c>
      <c r="G1176" s="396">
        <v>11321</v>
      </c>
      <c r="H1176" s="397">
        <v>13397</v>
      </c>
      <c r="I1176" s="396">
        <v>3918407</v>
      </c>
      <c r="J1176" s="397" t="s">
        <v>571</v>
      </c>
      <c r="K1176" s="397">
        <v>45</v>
      </c>
      <c r="L1176" s="398">
        <v>5</v>
      </c>
      <c r="M1176" s="396">
        <v>801</v>
      </c>
      <c r="N1176" s="399">
        <v>102.9</v>
      </c>
      <c r="O1176" s="400">
        <v>114.8</v>
      </c>
      <c r="P1176" s="400"/>
      <c r="Q1176" s="400"/>
      <c r="R1176" s="400"/>
      <c r="S1176" s="400"/>
      <c r="T1176" s="400"/>
      <c r="U1176" s="400"/>
      <c r="V1176" s="400"/>
      <c r="W1176" s="400"/>
      <c r="X1176" s="426">
        <v>860</v>
      </c>
      <c r="Y1176" s="427">
        <v>800</v>
      </c>
      <c r="Z1176" s="427">
        <v>940</v>
      </c>
      <c r="AA1176" s="426">
        <v>50</v>
      </c>
      <c r="AB1176" s="426">
        <v>0.36</v>
      </c>
      <c r="AC1176" s="426">
        <v>1250</v>
      </c>
      <c r="AD1176" s="402">
        <v>615</v>
      </c>
      <c r="AE1176" s="402">
        <v>560</v>
      </c>
      <c r="AF1176" s="402">
        <v>615</v>
      </c>
      <c r="AG1176" s="402">
        <v>615</v>
      </c>
      <c r="AH1176" s="401">
        <v>50</v>
      </c>
      <c r="AI1176" s="400"/>
      <c r="AJ1176" s="400"/>
      <c r="AK1176" s="400"/>
      <c r="AL1176" s="400"/>
      <c r="AM1176" s="400"/>
      <c r="AN1176" s="400"/>
      <c r="AO1176" s="400"/>
      <c r="AP1176" s="400"/>
    </row>
    <row r="1177" spans="1:42" ht="15">
      <c r="A1177" s="394" t="s">
        <v>821</v>
      </c>
      <c r="B1177" s="401">
        <v>114.3</v>
      </c>
      <c r="C1177" s="424">
        <v>6.88</v>
      </c>
      <c r="D1177" s="394" t="s">
        <v>822</v>
      </c>
      <c r="E1177" s="481">
        <v>43851</v>
      </c>
      <c r="F1177" s="395" t="s">
        <v>847</v>
      </c>
      <c r="G1177" s="396">
        <v>11322</v>
      </c>
      <c r="H1177" s="397">
        <v>13398</v>
      </c>
      <c r="I1177" s="396">
        <v>3918407</v>
      </c>
      <c r="J1177" s="397" t="s">
        <v>571</v>
      </c>
      <c r="K1177" s="397">
        <v>45</v>
      </c>
      <c r="L1177" s="398">
        <v>5.26</v>
      </c>
      <c r="M1177" s="396">
        <v>26</v>
      </c>
      <c r="N1177" s="399">
        <v>101.7</v>
      </c>
      <c r="O1177" s="400">
        <v>114.8</v>
      </c>
      <c r="P1177" s="400"/>
      <c r="Q1177" s="400"/>
      <c r="R1177" s="400"/>
      <c r="S1177" s="400"/>
      <c r="T1177" s="400"/>
      <c r="U1177" s="400"/>
      <c r="V1177" s="400"/>
      <c r="W1177" s="400"/>
      <c r="X1177" s="426">
        <v>860</v>
      </c>
      <c r="Y1177" s="427">
        <v>800</v>
      </c>
      <c r="Z1177" s="427">
        <v>940</v>
      </c>
      <c r="AA1177" s="426">
        <v>50</v>
      </c>
      <c r="AB1177" s="426">
        <v>0.36</v>
      </c>
      <c r="AC1177" s="426">
        <v>1250</v>
      </c>
      <c r="AD1177" s="402">
        <v>615</v>
      </c>
      <c r="AE1177" s="402">
        <v>560</v>
      </c>
      <c r="AF1177" s="402">
        <v>615</v>
      </c>
      <c r="AG1177" s="402">
        <v>615</v>
      </c>
      <c r="AH1177" s="401">
        <v>50</v>
      </c>
      <c r="AI1177" s="400"/>
      <c r="AJ1177" s="400"/>
      <c r="AK1177" s="400"/>
      <c r="AL1177" s="400"/>
      <c r="AM1177" s="400"/>
      <c r="AN1177" s="400"/>
      <c r="AO1177" s="400"/>
      <c r="AP1177" s="400"/>
    </row>
    <row r="1178" spans="1:42" ht="15">
      <c r="A1178" s="394" t="s">
        <v>821</v>
      </c>
      <c r="B1178" s="401">
        <v>114.3</v>
      </c>
      <c r="C1178" s="424">
        <v>6.88</v>
      </c>
      <c r="D1178" s="394" t="s">
        <v>822</v>
      </c>
      <c r="E1178" s="481">
        <v>43852</v>
      </c>
      <c r="F1178" s="395" t="s">
        <v>847</v>
      </c>
      <c r="G1178" s="396">
        <v>11323</v>
      </c>
      <c r="H1178" s="397">
        <v>13398</v>
      </c>
      <c r="I1178" s="396">
        <v>3918407</v>
      </c>
      <c r="J1178" s="397" t="s">
        <v>571</v>
      </c>
      <c r="K1178" s="397">
        <v>45</v>
      </c>
      <c r="L1178" s="398">
        <v>5.26</v>
      </c>
      <c r="M1178" s="396">
        <v>401</v>
      </c>
      <c r="N1178" s="399">
        <v>103</v>
      </c>
      <c r="O1178" s="400">
        <v>114.6</v>
      </c>
      <c r="P1178" s="400"/>
      <c r="Q1178" s="400"/>
      <c r="R1178" s="400"/>
      <c r="S1178" s="400"/>
      <c r="T1178" s="400"/>
      <c r="U1178" s="400"/>
      <c r="V1178" s="400"/>
      <c r="W1178" s="400"/>
      <c r="X1178" s="426">
        <v>860</v>
      </c>
      <c r="Y1178" s="427">
        <v>800</v>
      </c>
      <c r="Z1178" s="427">
        <v>940</v>
      </c>
      <c r="AA1178" s="426">
        <v>50</v>
      </c>
      <c r="AB1178" s="426">
        <v>0.36</v>
      </c>
      <c r="AC1178" s="426">
        <v>1250</v>
      </c>
      <c r="AD1178" s="402">
        <v>615</v>
      </c>
      <c r="AE1178" s="402">
        <v>560</v>
      </c>
      <c r="AF1178" s="402">
        <v>615</v>
      </c>
      <c r="AG1178" s="402">
        <v>615</v>
      </c>
      <c r="AH1178" s="401">
        <v>50</v>
      </c>
      <c r="AI1178" s="400"/>
      <c r="AJ1178" s="400"/>
      <c r="AK1178" s="400"/>
      <c r="AL1178" s="400"/>
      <c r="AM1178" s="400"/>
      <c r="AN1178" s="400"/>
      <c r="AO1178" s="400"/>
      <c r="AP1178" s="400"/>
    </row>
    <row r="1179" spans="1:42" ht="15.75">
      <c r="A1179" s="394" t="s">
        <v>821</v>
      </c>
      <c r="B1179" s="401">
        <v>114.3</v>
      </c>
      <c r="C1179" s="424">
        <v>6.88</v>
      </c>
      <c r="D1179" s="394" t="s">
        <v>822</v>
      </c>
      <c r="E1179" s="481">
        <v>43852</v>
      </c>
      <c r="F1179" s="395" t="s">
        <v>847</v>
      </c>
      <c r="G1179" s="396">
        <v>11323</v>
      </c>
      <c r="H1179" s="397">
        <v>13398</v>
      </c>
      <c r="I1179" s="396">
        <v>3918407</v>
      </c>
      <c r="J1179" s="397" t="s">
        <v>571</v>
      </c>
      <c r="K1179" s="397">
        <v>45</v>
      </c>
      <c r="L1179" s="398">
        <v>5.26</v>
      </c>
      <c r="M1179" s="396" t="s">
        <v>621</v>
      </c>
      <c r="N1179" s="399">
        <v>98.6</v>
      </c>
      <c r="O1179" s="400">
        <v>112.1</v>
      </c>
      <c r="P1179" s="400">
        <v>97.2</v>
      </c>
      <c r="Q1179" s="400">
        <v>110.9</v>
      </c>
      <c r="R1179" s="400">
        <v>96.9</v>
      </c>
      <c r="S1179" s="400">
        <v>110</v>
      </c>
      <c r="T1179" s="400">
        <v>98.8</v>
      </c>
      <c r="U1179" s="400">
        <v>111.6</v>
      </c>
      <c r="V1179" s="400">
        <v>99.6</v>
      </c>
      <c r="W1179" s="400">
        <v>111.5</v>
      </c>
      <c r="X1179" s="426">
        <v>860</v>
      </c>
      <c r="Y1179" s="427">
        <v>800</v>
      </c>
      <c r="Z1179" s="427">
        <v>940</v>
      </c>
      <c r="AA1179" s="426">
        <v>50</v>
      </c>
      <c r="AB1179" s="426">
        <v>0.36</v>
      </c>
      <c r="AC1179" s="426">
        <v>1250</v>
      </c>
      <c r="AD1179" s="402">
        <v>615</v>
      </c>
      <c r="AE1179" s="402">
        <v>560</v>
      </c>
      <c r="AF1179" s="402">
        <v>615</v>
      </c>
      <c r="AG1179" s="402">
        <v>615</v>
      </c>
      <c r="AH1179" s="401">
        <v>50</v>
      </c>
      <c r="AI1179" s="400"/>
      <c r="AJ1179" s="400"/>
      <c r="AK1179" s="400"/>
      <c r="AL1179" s="400"/>
      <c r="AM1179" s="400"/>
      <c r="AN1179" s="400"/>
      <c r="AO1179" s="400"/>
      <c r="AP1179" s="400"/>
    </row>
    <row r="1180" spans="1:42" ht="15">
      <c r="A1180" s="394" t="s">
        <v>821</v>
      </c>
      <c r="B1180" s="401">
        <v>114.3</v>
      </c>
      <c r="C1180" s="424">
        <v>6.88</v>
      </c>
      <c r="D1180" s="394" t="s">
        <v>822</v>
      </c>
      <c r="E1180" s="395">
        <v>43885</v>
      </c>
      <c r="F1180" s="395" t="s">
        <v>283</v>
      </c>
      <c r="G1180" s="396">
        <v>11599</v>
      </c>
      <c r="H1180" s="397">
        <v>54638</v>
      </c>
      <c r="I1180" s="397">
        <v>3877601</v>
      </c>
      <c r="J1180" s="397">
        <v>350</v>
      </c>
      <c r="K1180" s="397">
        <v>52</v>
      </c>
      <c r="L1180" s="398">
        <v>4.4000000000000004</v>
      </c>
      <c r="M1180" s="396">
        <v>3</v>
      </c>
      <c r="N1180" s="399">
        <v>91.6</v>
      </c>
      <c r="O1180" s="400">
        <v>109.5</v>
      </c>
      <c r="P1180" s="400">
        <v>96.7</v>
      </c>
      <c r="Q1180" s="400">
        <v>110.9</v>
      </c>
      <c r="R1180" s="400">
        <v>93.2</v>
      </c>
      <c r="S1180" s="400">
        <v>112</v>
      </c>
      <c r="T1180" s="400">
        <v>94.1</v>
      </c>
      <c r="U1180" s="400">
        <v>113.3</v>
      </c>
      <c r="V1180" s="400">
        <v>94.4</v>
      </c>
      <c r="W1180" s="400">
        <v>111.2</v>
      </c>
      <c r="X1180" s="426">
        <v>850</v>
      </c>
      <c r="Y1180" s="427">
        <v>800</v>
      </c>
      <c r="Z1180" s="427">
        <v>930</v>
      </c>
      <c r="AA1180" s="426">
        <v>52</v>
      </c>
      <c r="AB1180" s="426">
        <v>0.34</v>
      </c>
      <c r="AC1180" s="426">
        <v>1250</v>
      </c>
      <c r="AD1180" s="402">
        <v>655</v>
      </c>
      <c r="AE1180" s="402">
        <v>560</v>
      </c>
      <c r="AF1180" s="402">
        <v>655</v>
      </c>
      <c r="AG1180" s="402">
        <v>655</v>
      </c>
      <c r="AH1180" s="401">
        <v>52</v>
      </c>
      <c r="AI1180" s="400"/>
      <c r="AJ1180" s="400"/>
      <c r="AK1180" s="400"/>
      <c r="AL1180" s="400"/>
      <c r="AM1180" s="400"/>
      <c r="AN1180" s="400"/>
      <c r="AO1180" s="400"/>
      <c r="AP1180" s="400"/>
    </row>
    <row r="1181" spans="1:42" ht="15">
      <c r="A1181" s="394" t="s">
        <v>821</v>
      </c>
      <c r="B1181" s="401">
        <v>114.3</v>
      </c>
      <c r="C1181" s="424">
        <v>6.88</v>
      </c>
      <c r="D1181" s="394" t="s">
        <v>822</v>
      </c>
      <c r="E1181" s="395">
        <v>43885</v>
      </c>
      <c r="F1181" s="395" t="s">
        <v>847</v>
      </c>
      <c r="G1181" s="396">
        <v>11600</v>
      </c>
      <c r="H1181" s="397">
        <v>13393</v>
      </c>
      <c r="I1181" s="397">
        <v>3665510</v>
      </c>
      <c r="J1181" s="397" t="s">
        <v>571</v>
      </c>
      <c r="K1181" s="397">
        <v>47</v>
      </c>
      <c r="L1181" s="396">
        <v>4.57</v>
      </c>
      <c r="M1181" s="396">
        <v>5</v>
      </c>
      <c r="N1181" s="399">
        <v>93.8</v>
      </c>
      <c r="O1181" s="400">
        <v>110.6</v>
      </c>
      <c r="P1181" s="400"/>
      <c r="Q1181" s="400"/>
      <c r="R1181" s="400"/>
      <c r="S1181" s="400"/>
      <c r="T1181" s="400"/>
      <c r="U1181" s="400"/>
      <c r="V1181" s="400"/>
      <c r="W1181" s="400"/>
      <c r="X1181" s="426">
        <v>850</v>
      </c>
      <c r="Y1181" s="427">
        <v>800</v>
      </c>
      <c r="Z1181" s="427">
        <v>930</v>
      </c>
      <c r="AA1181" s="401">
        <v>50</v>
      </c>
      <c r="AB1181" s="426">
        <v>0.34</v>
      </c>
      <c r="AC1181" s="426">
        <v>1250</v>
      </c>
      <c r="AD1181" s="402">
        <v>615</v>
      </c>
      <c r="AE1181" s="402">
        <v>560</v>
      </c>
      <c r="AF1181" s="402">
        <v>615</v>
      </c>
      <c r="AG1181" s="402">
        <v>615</v>
      </c>
      <c r="AH1181" s="401">
        <v>50</v>
      </c>
      <c r="AI1181" s="400"/>
      <c r="AJ1181" s="400"/>
      <c r="AK1181" s="400"/>
      <c r="AL1181" s="400"/>
      <c r="AM1181" s="400"/>
      <c r="AN1181" s="400"/>
      <c r="AO1181" s="400"/>
      <c r="AP1181" s="400"/>
    </row>
    <row r="1182" spans="1:42" ht="15">
      <c r="A1182" s="394" t="s">
        <v>821</v>
      </c>
      <c r="B1182" s="401">
        <v>114.3</v>
      </c>
      <c r="C1182" s="424">
        <v>6.88</v>
      </c>
      <c r="D1182" s="394" t="s">
        <v>822</v>
      </c>
      <c r="E1182" s="395">
        <v>43885</v>
      </c>
      <c r="F1182" s="395" t="s">
        <v>847</v>
      </c>
      <c r="G1182" s="396">
        <v>11601</v>
      </c>
      <c r="H1182" s="397">
        <v>40602</v>
      </c>
      <c r="I1182" s="397">
        <v>3665510</v>
      </c>
      <c r="J1182" s="397" t="s">
        <v>571</v>
      </c>
      <c r="K1182" s="397">
        <v>45</v>
      </c>
      <c r="L1182" s="396">
        <v>4.87</v>
      </c>
      <c r="M1182" s="396">
        <v>1</v>
      </c>
      <c r="N1182" s="399">
        <v>94.9</v>
      </c>
      <c r="O1182" s="400">
        <v>109.1</v>
      </c>
      <c r="P1182" s="400"/>
      <c r="Q1182" s="400"/>
      <c r="R1182" s="400"/>
      <c r="S1182" s="400"/>
      <c r="T1182" s="400"/>
      <c r="U1182" s="400"/>
      <c r="V1182" s="400"/>
      <c r="W1182" s="400"/>
      <c r="X1182" s="426">
        <v>850</v>
      </c>
      <c r="Y1182" s="427">
        <v>800</v>
      </c>
      <c r="Z1182" s="427">
        <v>930</v>
      </c>
      <c r="AA1182" s="401">
        <v>50</v>
      </c>
      <c r="AB1182" s="426">
        <v>0.34</v>
      </c>
      <c r="AC1182" s="426">
        <v>1250</v>
      </c>
      <c r="AD1182" s="402">
        <v>615</v>
      </c>
      <c r="AE1182" s="402">
        <v>560</v>
      </c>
      <c r="AF1182" s="402">
        <v>615</v>
      </c>
      <c r="AG1182" s="402">
        <v>615</v>
      </c>
      <c r="AH1182" s="401">
        <v>50</v>
      </c>
      <c r="AI1182" s="400"/>
      <c r="AJ1182" s="400"/>
      <c r="AK1182" s="400"/>
      <c r="AL1182" s="400"/>
      <c r="AM1182" s="400"/>
      <c r="AN1182" s="400"/>
      <c r="AO1182" s="400"/>
      <c r="AP1182" s="400"/>
    </row>
    <row r="1183" spans="1:42" ht="15">
      <c r="A1183" s="394" t="s">
        <v>821</v>
      </c>
      <c r="B1183" s="401">
        <v>114.3</v>
      </c>
      <c r="C1183" s="424">
        <v>6.88</v>
      </c>
      <c r="D1183" s="394" t="s">
        <v>822</v>
      </c>
      <c r="E1183" s="395">
        <v>43885</v>
      </c>
      <c r="F1183" s="395" t="s">
        <v>847</v>
      </c>
      <c r="G1183" s="396">
        <v>11602</v>
      </c>
      <c r="H1183" s="397">
        <v>40601</v>
      </c>
      <c r="I1183" s="397">
        <v>3665510</v>
      </c>
      <c r="J1183" s="397" t="s">
        <v>571</v>
      </c>
      <c r="K1183" s="397">
        <v>46</v>
      </c>
      <c r="L1183" s="398">
        <v>5</v>
      </c>
      <c r="M1183" s="396">
        <v>3</v>
      </c>
      <c r="N1183" s="399">
        <v>92</v>
      </c>
      <c r="O1183" s="400">
        <v>107.4</v>
      </c>
      <c r="P1183" s="400"/>
      <c r="Q1183" s="400"/>
      <c r="R1183" s="400"/>
      <c r="S1183" s="400"/>
      <c r="T1183" s="400"/>
      <c r="U1183" s="400"/>
      <c r="V1183" s="400"/>
      <c r="W1183" s="400"/>
      <c r="X1183" s="426">
        <v>850</v>
      </c>
      <c r="Y1183" s="427">
        <v>800</v>
      </c>
      <c r="Z1183" s="427">
        <v>930</v>
      </c>
      <c r="AA1183" s="401">
        <v>50</v>
      </c>
      <c r="AB1183" s="426">
        <v>0.34</v>
      </c>
      <c r="AC1183" s="426">
        <v>1250</v>
      </c>
      <c r="AD1183" s="402">
        <v>615</v>
      </c>
      <c r="AE1183" s="402">
        <v>560</v>
      </c>
      <c r="AF1183" s="402">
        <v>615</v>
      </c>
      <c r="AG1183" s="402">
        <v>615</v>
      </c>
      <c r="AH1183" s="401">
        <v>50</v>
      </c>
      <c r="AI1183" s="400"/>
      <c r="AJ1183" s="400"/>
      <c r="AK1183" s="400"/>
      <c r="AL1183" s="400"/>
      <c r="AM1183" s="400"/>
      <c r="AN1183" s="400"/>
      <c r="AO1183" s="400"/>
      <c r="AP1183" s="400"/>
    </row>
    <row r="1184" spans="1:42" ht="15">
      <c r="A1184" s="394" t="s">
        <v>821</v>
      </c>
      <c r="B1184" s="401">
        <v>114.3</v>
      </c>
      <c r="C1184" s="424">
        <v>6.88</v>
      </c>
      <c r="D1184" s="394" t="s">
        <v>822</v>
      </c>
      <c r="E1184" s="395">
        <v>43885</v>
      </c>
      <c r="F1184" s="395" t="s">
        <v>847</v>
      </c>
      <c r="G1184" s="396">
        <v>11603</v>
      </c>
      <c r="H1184" s="397">
        <v>40581</v>
      </c>
      <c r="I1184" s="397">
        <v>3708603</v>
      </c>
      <c r="J1184" s="397" t="s">
        <v>571</v>
      </c>
      <c r="K1184" s="397">
        <v>46</v>
      </c>
      <c r="L1184" s="398">
        <v>6.46</v>
      </c>
      <c r="M1184" s="396">
        <v>1</v>
      </c>
      <c r="N1184" s="399">
        <v>98</v>
      </c>
      <c r="O1184" s="400">
        <v>112.1</v>
      </c>
      <c r="P1184" s="400"/>
      <c r="Q1184" s="400"/>
      <c r="R1184" s="400"/>
      <c r="S1184" s="400"/>
      <c r="T1184" s="400"/>
      <c r="U1184" s="400"/>
      <c r="V1184" s="400"/>
      <c r="W1184" s="400"/>
      <c r="X1184" s="426">
        <v>850</v>
      </c>
      <c r="Y1184" s="427">
        <v>800</v>
      </c>
      <c r="Z1184" s="427">
        <v>930</v>
      </c>
      <c r="AA1184" s="401">
        <v>50</v>
      </c>
      <c r="AB1184" s="426">
        <v>0.34</v>
      </c>
      <c r="AC1184" s="426">
        <v>1250</v>
      </c>
      <c r="AD1184" s="402">
        <v>620</v>
      </c>
      <c r="AE1184" s="402">
        <v>560</v>
      </c>
      <c r="AF1184" s="402">
        <v>620</v>
      </c>
      <c r="AG1184" s="402">
        <v>620</v>
      </c>
      <c r="AH1184" s="401">
        <v>50</v>
      </c>
      <c r="AI1184" s="400"/>
      <c r="AJ1184" s="400"/>
      <c r="AK1184" s="400"/>
      <c r="AL1184" s="400"/>
      <c r="AM1184" s="400"/>
      <c r="AN1184" s="400"/>
      <c r="AO1184" s="400"/>
      <c r="AP1184" s="400"/>
    </row>
    <row r="1185" spans="1:42" ht="15">
      <c r="A1185" s="394" t="s">
        <v>821</v>
      </c>
      <c r="B1185" s="401">
        <v>114.3</v>
      </c>
      <c r="C1185" s="424">
        <v>6.88</v>
      </c>
      <c r="D1185" s="394" t="s">
        <v>822</v>
      </c>
      <c r="E1185" s="395">
        <v>43885</v>
      </c>
      <c r="F1185" s="395" t="s">
        <v>847</v>
      </c>
      <c r="G1185" s="396">
        <v>11604</v>
      </c>
      <c r="H1185" s="397">
        <v>40586</v>
      </c>
      <c r="I1185" s="397">
        <v>3854905</v>
      </c>
      <c r="J1185" s="397" t="s">
        <v>571</v>
      </c>
      <c r="K1185" s="397">
        <v>46</v>
      </c>
      <c r="L1185" s="398">
        <v>5</v>
      </c>
      <c r="M1185" s="396">
        <v>2</v>
      </c>
      <c r="N1185" s="399">
        <v>93</v>
      </c>
      <c r="O1185" s="400">
        <v>106.3</v>
      </c>
      <c r="P1185" s="400"/>
      <c r="Q1185" s="400"/>
      <c r="R1185" s="400"/>
      <c r="S1185" s="400"/>
      <c r="T1185" s="400"/>
      <c r="U1185" s="400"/>
      <c r="V1185" s="400"/>
      <c r="W1185" s="400"/>
      <c r="X1185" s="426">
        <v>850</v>
      </c>
      <c r="Y1185" s="427">
        <v>800</v>
      </c>
      <c r="Z1185" s="427">
        <v>930</v>
      </c>
      <c r="AA1185" s="401">
        <v>50</v>
      </c>
      <c r="AB1185" s="426">
        <v>0.34</v>
      </c>
      <c r="AC1185" s="426">
        <v>1250</v>
      </c>
      <c r="AD1185" s="402">
        <v>620</v>
      </c>
      <c r="AE1185" s="402">
        <v>560</v>
      </c>
      <c r="AF1185" s="402">
        <v>620</v>
      </c>
      <c r="AG1185" s="402">
        <v>620</v>
      </c>
      <c r="AH1185" s="401">
        <v>50</v>
      </c>
      <c r="AI1185" s="400"/>
      <c r="AJ1185" s="400"/>
      <c r="AK1185" s="400"/>
      <c r="AL1185" s="400"/>
      <c r="AM1185" s="400"/>
      <c r="AN1185" s="400"/>
      <c r="AO1185" s="400"/>
      <c r="AP1185" s="400"/>
    </row>
    <row r="1186" spans="1:42" ht="15">
      <c r="A1186" s="394" t="s">
        <v>821</v>
      </c>
      <c r="B1186" s="401">
        <v>114.3</v>
      </c>
      <c r="C1186" s="424">
        <v>6.88</v>
      </c>
      <c r="D1186" s="394" t="s">
        <v>822</v>
      </c>
      <c r="E1186" s="395">
        <v>43885</v>
      </c>
      <c r="F1186" s="395" t="s">
        <v>847</v>
      </c>
      <c r="G1186" s="396">
        <v>11605</v>
      </c>
      <c r="H1186" s="397">
        <v>40588</v>
      </c>
      <c r="I1186" s="397">
        <v>3854905</v>
      </c>
      <c r="J1186" s="397" t="s">
        <v>571</v>
      </c>
      <c r="K1186" s="397">
        <v>46</v>
      </c>
      <c r="L1186" s="398">
        <v>6.47</v>
      </c>
      <c r="M1186" s="396">
        <v>1</v>
      </c>
      <c r="N1186" s="399">
        <v>102.3</v>
      </c>
      <c r="O1186" s="400">
        <v>116.9</v>
      </c>
      <c r="P1186" s="400"/>
      <c r="Q1186" s="400"/>
      <c r="R1186" s="400"/>
      <c r="S1186" s="400"/>
      <c r="T1186" s="400"/>
      <c r="U1186" s="400"/>
      <c r="V1186" s="400"/>
      <c r="W1186" s="400"/>
      <c r="X1186" s="426">
        <v>850</v>
      </c>
      <c r="Y1186" s="427">
        <v>800</v>
      </c>
      <c r="Z1186" s="427">
        <v>930</v>
      </c>
      <c r="AA1186" s="401">
        <v>50</v>
      </c>
      <c r="AB1186" s="426">
        <v>0.34</v>
      </c>
      <c r="AC1186" s="426">
        <v>1250</v>
      </c>
      <c r="AD1186" s="402">
        <v>620</v>
      </c>
      <c r="AE1186" s="402">
        <v>560</v>
      </c>
      <c r="AF1186" s="402">
        <v>620</v>
      </c>
      <c r="AG1186" s="402">
        <v>620</v>
      </c>
      <c r="AH1186" s="401">
        <v>50</v>
      </c>
      <c r="AI1186" s="400"/>
      <c r="AJ1186" s="400"/>
      <c r="AK1186" s="400"/>
      <c r="AL1186" s="400"/>
      <c r="AM1186" s="400"/>
      <c r="AN1186" s="400"/>
      <c r="AO1186" s="400"/>
      <c r="AP1186" s="400"/>
    </row>
    <row r="1187" spans="1:42" ht="15">
      <c r="A1187" s="394" t="s">
        <v>821</v>
      </c>
      <c r="B1187" s="401">
        <v>114.3</v>
      </c>
      <c r="C1187" s="424">
        <v>6.88</v>
      </c>
      <c r="D1187" s="394" t="s">
        <v>822</v>
      </c>
      <c r="E1187" s="395">
        <v>43885</v>
      </c>
      <c r="F1187" s="395" t="s">
        <v>847</v>
      </c>
      <c r="G1187" s="396">
        <v>11606</v>
      </c>
      <c r="H1187" s="397">
        <v>40605</v>
      </c>
      <c r="I1187" s="397">
        <v>3918407</v>
      </c>
      <c r="J1187" s="397" t="s">
        <v>571</v>
      </c>
      <c r="K1187" s="397">
        <v>46</v>
      </c>
      <c r="L1187" s="398">
        <v>4.76</v>
      </c>
      <c r="M1187" s="396">
        <v>1</v>
      </c>
      <c r="N1187" s="399">
        <v>103.2</v>
      </c>
      <c r="O1187" s="400">
        <v>115.7</v>
      </c>
      <c r="P1187" s="400"/>
      <c r="Q1187" s="400"/>
      <c r="R1187" s="400"/>
      <c r="S1187" s="400"/>
      <c r="T1187" s="400"/>
      <c r="U1187" s="400"/>
      <c r="V1187" s="400"/>
      <c r="W1187" s="400"/>
      <c r="X1187" s="426">
        <v>850</v>
      </c>
      <c r="Y1187" s="427">
        <v>800</v>
      </c>
      <c r="Z1187" s="427">
        <v>930</v>
      </c>
      <c r="AA1187" s="401">
        <v>50</v>
      </c>
      <c r="AB1187" s="426">
        <v>0.34</v>
      </c>
      <c r="AC1187" s="426">
        <v>1250</v>
      </c>
      <c r="AD1187" s="402">
        <v>620</v>
      </c>
      <c r="AE1187" s="402">
        <v>560</v>
      </c>
      <c r="AF1187" s="402">
        <v>620</v>
      </c>
      <c r="AG1187" s="402">
        <v>620</v>
      </c>
      <c r="AH1187" s="401">
        <v>50</v>
      </c>
      <c r="AI1187" s="400"/>
      <c r="AJ1187" s="400"/>
      <c r="AK1187" s="400"/>
      <c r="AL1187" s="400"/>
      <c r="AM1187" s="400"/>
      <c r="AN1187" s="400"/>
      <c r="AO1187" s="400"/>
      <c r="AP1187" s="400"/>
    </row>
    <row r="1188" spans="1:42" ht="15">
      <c r="A1188" s="394" t="s">
        <v>821</v>
      </c>
      <c r="B1188" s="401">
        <v>114.3</v>
      </c>
      <c r="C1188" s="424">
        <v>6.88</v>
      </c>
      <c r="D1188" s="394" t="s">
        <v>822</v>
      </c>
      <c r="E1188" s="395">
        <v>43885</v>
      </c>
      <c r="F1188" s="395" t="s">
        <v>847</v>
      </c>
      <c r="G1188" s="396">
        <v>11607</v>
      </c>
      <c r="H1188" s="397">
        <v>13392</v>
      </c>
      <c r="I1188" s="397">
        <v>3831506</v>
      </c>
      <c r="J1188" s="397" t="s">
        <v>571</v>
      </c>
      <c r="K1188" s="397">
        <v>44</v>
      </c>
      <c r="L1188" s="396">
        <v>4.47</v>
      </c>
      <c r="M1188" s="396">
        <v>744</v>
      </c>
      <c r="N1188" s="399">
        <v>102.7</v>
      </c>
      <c r="O1188" s="400">
        <v>116.1</v>
      </c>
      <c r="P1188" s="400"/>
      <c r="Q1188" s="400"/>
      <c r="R1188" s="400"/>
      <c r="S1188" s="400"/>
      <c r="T1188" s="400"/>
      <c r="U1188" s="400"/>
      <c r="V1188" s="400"/>
      <c r="W1188" s="400"/>
      <c r="X1188" s="426">
        <v>850</v>
      </c>
      <c r="Y1188" s="427">
        <v>800</v>
      </c>
      <c r="Z1188" s="427">
        <v>930</v>
      </c>
      <c r="AA1188" s="401">
        <v>50</v>
      </c>
      <c r="AB1188" s="426">
        <v>0.34</v>
      </c>
      <c r="AC1188" s="426">
        <v>1250</v>
      </c>
      <c r="AD1188" s="402">
        <v>620</v>
      </c>
      <c r="AE1188" s="402">
        <v>560</v>
      </c>
      <c r="AF1188" s="402">
        <v>620</v>
      </c>
      <c r="AG1188" s="402">
        <v>620</v>
      </c>
      <c r="AH1188" s="401">
        <v>50</v>
      </c>
      <c r="AI1188" s="400"/>
      <c r="AJ1188" s="400"/>
      <c r="AK1188" s="400"/>
      <c r="AL1188" s="400"/>
      <c r="AM1188" s="400"/>
      <c r="AN1188" s="400"/>
      <c r="AO1188" s="400"/>
      <c r="AP1188" s="400"/>
    </row>
    <row r="1189" spans="1:42" ht="15">
      <c r="A1189" s="394" t="s">
        <v>821</v>
      </c>
      <c r="B1189" s="401">
        <v>114.3</v>
      </c>
      <c r="C1189" s="424">
        <v>6.88</v>
      </c>
      <c r="D1189" s="394" t="s">
        <v>822</v>
      </c>
      <c r="E1189" s="395">
        <v>43885</v>
      </c>
      <c r="F1189" s="395" t="s">
        <v>847</v>
      </c>
      <c r="G1189" s="396">
        <v>11608</v>
      </c>
      <c r="H1189" s="397">
        <v>13390</v>
      </c>
      <c r="I1189" s="397">
        <v>3831506</v>
      </c>
      <c r="J1189" s="397" t="s">
        <v>571</v>
      </c>
      <c r="K1189" s="397">
        <v>47</v>
      </c>
      <c r="L1189" s="396">
        <v>4.13</v>
      </c>
      <c r="M1189" s="396">
        <v>514</v>
      </c>
      <c r="N1189" s="399">
        <v>102.1</v>
      </c>
      <c r="O1189" s="400">
        <v>115.1</v>
      </c>
      <c r="P1189" s="400"/>
      <c r="Q1189" s="400"/>
      <c r="R1189" s="400"/>
      <c r="S1189" s="400"/>
      <c r="T1189" s="400"/>
      <c r="U1189" s="400"/>
      <c r="V1189" s="400"/>
      <c r="W1189" s="400"/>
      <c r="X1189" s="426">
        <v>850</v>
      </c>
      <c r="Y1189" s="427">
        <v>800</v>
      </c>
      <c r="Z1189" s="427">
        <v>930</v>
      </c>
      <c r="AA1189" s="401">
        <v>50</v>
      </c>
      <c r="AB1189" s="426">
        <v>0.34</v>
      </c>
      <c r="AC1189" s="426">
        <v>1250</v>
      </c>
      <c r="AD1189" s="402">
        <v>620</v>
      </c>
      <c r="AE1189" s="402">
        <v>560</v>
      </c>
      <c r="AF1189" s="402">
        <v>620</v>
      </c>
      <c r="AG1189" s="402">
        <v>620</v>
      </c>
      <c r="AH1189" s="401">
        <v>50</v>
      </c>
      <c r="AI1189" s="400"/>
      <c r="AJ1189" s="400"/>
      <c r="AK1189" s="400"/>
      <c r="AL1189" s="400"/>
      <c r="AM1189" s="400"/>
      <c r="AN1189" s="400"/>
      <c r="AO1189" s="400"/>
      <c r="AP1189" s="400"/>
    </row>
    <row r="1190" spans="1:42" ht="15">
      <c r="A1190" s="394" t="s">
        <v>821</v>
      </c>
      <c r="B1190" s="401">
        <v>114.3</v>
      </c>
      <c r="C1190" s="424">
        <v>6.88</v>
      </c>
      <c r="D1190" s="394" t="s">
        <v>822</v>
      </c>
      <c r="E1190" s="395">
        <v>43885</v>
      </c>
      <c r="F1190" s="395" t="s">
        <v>847</v>
      </c>
      <c r="G1190" s="396">
        <v>11609</v>
      </c>
      <c r="H1190" s="397">
        <v>13373</v>
      </c>
      <c r="I1190" s="397">
        <v>3831506</v>
      </c>
      <c r="J1190" s="397" t="s">
        <v>571</v>
      </c>
      <c r="K1190" s="397">
        <v>45</v>
      </c>
      <c r="L1190" s="396">
        <v>6.47</v>
      </c>
      <c r="M1190" s="396">
        <v>1391</v>
      </c>
      <c r="N1190" s="399">
        <v>107.1</v>
      </c>
      <c r="O1190" s="400">
        <v>119.7</v>
      </c>
      <c r="P1190" s="400"/>
      <c r="Q1190" s="400"/>
      <c r="R1190" s="400"/>
      <c r="S1190" s="400"/>
      <c r="T1190" s="400"/>
      <c r="U1190" s="400"/>
      <c r="V1190" s="400"/>
      <c r="W1190" s="400"/>
      <c r="X1190" s="426">
        <v>850</v>
      </c>
      <c r="Y1190" s="427">
        <v>800</v>
      </c>
      <c r="Z1190" s="427">
        <v>930</v>
      </c>
      <c r="AA1190" s="401">
        <v>50</v>
      </c>
      <c r="AB1190" s="426">
        <v>0.34</v>
      </c>
      <c r="AC1190" s="426">
        <v>1250</v>
      </c>
      <c r="AD1190" s="402">
        <v>620</v>
      </c>
      <c r="AE1190" s="402">
        <v>560</v>
      </c>
      <c r="AF1190" s="402">
        <v>620</v>
      </c>
      <c r="AG1190" s="402">
        <v>620</v>
      </c>
      <c r="AH1190" s="401">
        <v>50</v>
      </c>
      <c r="AI1190" s="400"/>
      <c r="AJ1190" s="400"/>
      <c r="AK1190" s="400"/>
      <c r="AL1190" s="400"/>
      <c r="AM1190" s="400"/>
      <c r="AN1190" s="400"/>
      <c r="AO1190" s="400"/>
      <c r="AP1190" s="400"/>
    </row>
    <row r="1191" spans="1:42" ht="15">
      <c r="A1191" s="394" t="s">
        <v>821</v>
      </c>
      <c r="B1191" s="401">
        <v>114.3</v>
      </c>
      <c r="C1191" s="424">
        <v>6.88</v>
      </c>
      <c r="D1191" s="394" t="s">
        <v>822</v>
      </c>
      <c r="E1191" s="395">
        <v>43885</v>
      </c>
      <c r="F1191" s="395" t="s">
        <v>847</v>
      </c>
      <c r="G1191" s="396">
        <v>11610</v>
      </c>
      <c r="H1191" s="397">
        <v>13370</v>
      </c>
      <c r="I1191" s="397">
        <v>3854905</v>
      </c>
      <c r="J1191" s="397" t="s">
        <v>571</v>
      </c>
      <c r="K1191" s="397">
        <v>45</v>
      </c>
      <c r="L1191" s="396">
        <v>4.7699999999999996</v>
      </c>
      <c r="M1191" s="396">
        <v>3</v>
      </c>
      <c r="N1191" s="399">
        <v>100.7</v>
      </c>
      <c r="O1191" s="400">
        <v>113.2</v>
      </c>
      <c r="P1191" s="400"/>
      <c r="Q1191" s="400"/>
      <c r="R1191" s="400"/>
      <c r="S1191" s="400"/>
      <c r="T1191" s="400"/>
      <c r="U1191" s="400"/>
      <c r="V1191" s="400"/>
      <c r="W1191" s="400"/>
      <c r="X1191" s="426">
        <v>850</v>
      </c>
      <c r="Y1191" s="427">
        <v>800</v>
      </c>
      <c r="Z1191" s="427">
        <v>930</v>
      </c>
      <c r="AA1191" s="401">
        <v>50</v>
      </c>
      <c r="AB1191" s="426">
        <v>0.34</v>
      </c>
      <c r="AC1191" s="426">
        <v>1250</v>
      </c>
      <c r="AD1191" s="402">
        <v>620</v>
      </c>
      <c r="AE1191" s="402">
        <v>560</v>
      </c>
      <c r="AF1191" s="402">
        <v>620</v>
      </c>
      <c r="AG1191" s="402">
        <v>620</v>
      </c>
      <c r="AH1191" s="401">
        <v>50</v>
      </c>
      <c r="AI1191" s="400"/>
      <c r="AJ1191" s="400"/>
      <c r="AK1191" s="400"/>
      <c r="AL1191" s="400"/>
      <c r="AM1191" s="400"/>
      <c r="AN1191" s="400"/>
      <c r="AO1191" s="400"/>
      <c r="AP1191" s="400"/>
    </row>
    <row r="1192" spans="1:42" ht="15">
      <c r="A1192" s="394" t="s">
        <v>821</v>
      </c>
      <c r="B1192" s="401">
        <v>114.3</v>
      </c>
      <c r="C1192" s="424">
        <v>6.88</v>
      </c>
      <c r="D1192" s="394" t="s">
        <v>822</v>
      </c>
      <c r="E1192" s="395">
        <v>43885</v>
      </c>
      <c r="F1192" s="395" t="s">
        <v>847</v>
      </c>
      <c r="G1192" s="396">
        <v>11611</v>
      </c>
      <c r="H1192" s="397">
        <v>13396</v>
      </c>
      <c r="I1192" s="397">
        <v>3918407</v>
      </c>
      <c r="J1192" s="397" t="s">
        <v>571</v>
      </c>
      <c r="K1192" s="397">
        <v>45</v>
      </c>
      <c r="L1192" s="396">
        <v>4.88</v>
      </c>
      <c r="M1192" s="396">
        <v>26</v>
      </c>
      <c r="N1192" s="399">
        <v>105.4</v>
      </c>
      <c r="O1192" s="400">
        <v>116</v>
      </c>
      <c r="P1192" s="400">
        <v>101.5</v>
      </c>
      <c r="Q1192" s="400">
        <v>113.5</v>
      </c>
      <c r="R1192" s="400">
        <v>103.4</v>
      </c>
      <c r="S1192" s="400">
        <v>113.7</v>
      </c>
      <c r="T1192" s="400">
        <v>104.6</v>
      </c>
      <c r="U1192" s="400">
        <v>115.3</v>
      </c>
      <c r="V1192" s="400">
        <v>106.2</v>
      </c>
      <c r="W1192" s="400">
        <v>117.1</v>
      </c>
      <c r="X1192" s="426">
        <v>850</v>
      </c>
      <c r="Y1192" s="427">
        <v>800</v>
      </c>
      <c r="Z1192" s="427">
        <v>930</v>
      </c>
      <c r="AA1192" s="401">
        <v>50</v>
      </c>
      <c r="AB1192" s="426">
        <v>0.34</v>
      </c>
      <c r="AC1192" s="426">
        <v>1250</v>
      </c>
      <c r="AD1192" s="402">
        <v>620</v>
      </c>
      <c r="AE1192" s="402">
        <v>560</v>
      </c>
      <c r="AF1192" s="402">
        <v>620</v>
      </c>
      <c r="AG1192" s="402">
        <v>620</v>
      </c>
      <c r="AH1192" s="401">
        <v>50</v>
      </c>
      <c r="AI1192" s="400"/>
      <c r="AJ1192" s="400"/>
      <c r="AK1192" s="400"/>
      <c r="AL1192" s="400"/>
      <c r="AM1192" s="400"/>
      <c r="AN1192" s="400"/>
      <c r="AO1192" s="400"/>
      <c r="AP1192" s="400"/>
    </row>
    <row r="1193" spans="1:42" ht="15">
      <c r="A1193" s="394" t="s">
        <v>821</v>
      </c>
      <c r="B1193" s="401">
        <v>114.3</v>
      </c>
      <c r="C1193" s="424">
        <v>6.88</v>
      </c>
      <c r="D1193" s="394" t="s">
        <v>822</v>
      </c>
      <c r="E1193" s="395">
        <v>43885</v>
      </c>
      <c r="F1193" s="395" t="s">
        <v>847</v>
      </c>
      <c r="G1193" s="396">
        <v>11612</v>
      </c>
      <c r="H1193" s="397">
        <v>40600</v>
      </c>
      <c r="I1193" s="397">
        <v>3918407</v>
      </c>
      <c r="J1193" s="397" t="s">
        <v>571</v>
      </c>
      <c r="K1193" s="397">
        <v>46</v>
      </c>
      <c r="L1193" s="396">
        <v>4.76</v>
      </c>
      <c r="M1193" s="396">
        <v>10</v>
      </c>
      <c r="N1193" s="399">
        <v>99.4</v>
      </c>
      <c r="O1193" s="400">
        <v>110</v>
      </c>
      <c r="P1193" s="400"/>
      <c r="Q1193" s="400"/>
      <c r="R1193" s="400"/>
      <c r="S1193" s="400"/>
      <c r="T1193" s="400"/>
      <c r="U1193" s="400"/>
      <c r="V1193" s="400"/>
      <c r="W1193" s="400"/>
      <c r="X1193" s="426">
        <v>850</v>
      </c>
      <c r="Y1193" s="427">
        <v>800</v>
      </c>
      <c r="Z1193" s="427">
        <v>930</v>
      </c>
      <c r="AA1193" s="401">
        <v>50</v>
      </c>
      <c r="AB1193" s="426">
        <v>0.34</v>
      </c>
      <c r="AC1193" s="426">
        <v>1250</v>
      </c>
      <c r="AD1193" s="402">
        <v>620</v>
      </c>
      <c r="AE1193" s="402">
        <v>560</v>
      </c>
      <c r="AF1193" s="402">
        <v>620</v>
      </c>
      <c r="AG1193" s="402">
        <v>620</v>
      </c>
      <c r="AH1193" s="401">
        <v>50</v>
      </c>
      <c r="AI1193" s="400"/>
      <c r="AJ1193" s="400"/>
      <c r="AK1193" s="400"/>
      <c r="AL1193" s="400"/>
      <c r="AM1193" s="400"/>
      <c r="AN1193" s="400"/>
      <c r="AO1193" s="400"/>
      <c r="AP1193" s="400"/>
    </row>
    <row r="1194" spans="1:42" ht="15">
      <c r="A1194" s="394" t="s">
        <v>821</v>
      </c>
      <c r="B1194" s="401">
        <v>114.3</v>
      </c>
      <c r="C1194" s="424">
        <v>6.88</v>
      </c>
      <c r="D1194" s="394" t="s">
        <v>822</v>
      </c>
      <c r="E1194" s="395">
        <v>43886</v>
      </c>
      <c r="F1194" s="395" t="s">
        <v>688</v>
      </c>
      <c r="G1194" s="396">
        <v>11613</v>
      </c>
      <c r="H1194" s="397">
        <v>13323</v>
      </c>
      <c r="I1194" s="397">
        <v>3958604</v>
      </c>
      <c r="J1194" s="397" t="s">
        <v>571</v>
      </c>
      <c r="K1194" s="397">
        <v>51</v>
      </c>
      <c r="L1194" s="396">
        <v>5.53</v>
      </c>
      <c r="M1194" s="396">
        <v>1</v>
      </c>
      <c r="N1194" s="399">
        <v>104.8</v>
      </c>
      <c r="O1194" s="400">
        <v>117.6</v>
      </c>
      <c r="P1194" s="400">
        <v>104.4</v>
      </c>
      <c r="Q1194" s="400">
        <v>116.7</v>
      </c>
      <c r="R1194" s="400">
        <v>103.3</v>
      </c>
      <c r="S1194" s="400">
        <v>116</v>
      </c>
      <c r="T1194" s="400">
        <v>105.4</v>
      </c>
      <c r="U1194" s="400">
        <v>117.5</v>
      </c>
      <c r="V1194" s="400">
        <v>104.8</v>
      </c>
      <c r="W1194" s="400">
        <v>117.6</v>
      </c>
      <c r="X1194" s="426">
        <v>850</v>
      </c>
      <c r="Y1194" s="427">
        <v>800</v>
      </c>
      <c r="Z1194" s="427">
        <v>920</v>
      </c>
      <c r="AA1194" s="401">
        <v>52</v>
      </c>
      <c r="AB1194" s="426">
        <v>0.34</v>
      </c>
      <c r="AC1194" s="426">
        <v>1250</v>
      </c>
      <c r="AD1194" s="402">
        <v>630</v>
      </c>
      <c r="AE1194" s="402">
        <v>560</v>
      </c>
      <c r="AF1194" s="402">
        <v>630</v>
      </c>
      <c r="AG1194" s="402">
        <v>630</v>
      </c>
      <c r="AH1194" s="401">
        <v>52</v>
      </c>
      <c r="AI1194" s="400"/>
      <c r="AJ1194" s="400"/>
      <c r="AK1194" s="400"/>
      <c r="AL1194" s="400"/>
      <c r="AM1194" s="400"/>
      <c r="AN1194" s="400"/>
      <c r="AO1194" s="400"/>
      <c r="AP1194" s="400"/>
    </row>
    <row r="1195" spans="1:42" ht="15">
      <c r="A1195" s="394" t="s">
        <v>821</v>
      </c>
      <c r="B1195" s="401">
        <v>114.3</v>
      </c>
      <c r="C1195" s="424">
        <v>6.88</v>
      </c>
      <c r="D1195" s="394" t="s">
        <v>822</v>
      </c>
      <c r="E1195" s="395">
        <v>43886</v>
      </c>
      <c r="F1195" s="395" t="s">
        <v>688</v>
      </c>
      <c r="G1195" s="396">
        <v>11614</v>
      </c>
      <c r="H1195" s="397">
        <v>13323</v>
      </c>
      <c r="I1195" s="397">
        <v>3958604</v>
      </c>
      <c r="J1195" s="397" t="s">
        <v>571</v>
      </c>
      <c r="K1195" s="397">
        <v>51</v>
      </c>
      <c r="L1195" s="396">
        <v>5.53</v>
      </c>
      <c r="M1195" s="396">
        <v>401</v>
      </c>
      <c r="N1195" s="399">
        <v>101.8</v>
      </c>
      <c r="O1195" s="400">
        <v>114.3</v>
      </c>
      <c r="P1195" s="400"/>
      <c r="Q1195" s="400"/>
      <c r="R1195" s="400"/>
      <c r="S1195" s="400"/>
      <c r="T1195" s="400"/>
      <c r="U1195" s="400"/>
      <c r="V1195" s="400"/>
      <c r="W1195" s="400"/>
      <c r="X1195" s="426">
        <v>850</v>
      </c>
      <c r="Y1195" s="427">
        <v>800</v>
      </c>
      <c r="Z1195" s="427">
        <v>920</v>
      </c>
      <c r="AA1195" s="401">
        <v>52</v>
      </c>
      <c r="AB1195" s="426">
        <v>0.34</v>
      </c>
      <c r="AC1195" s="426">
        <v>1250</v>
      </c>
      <c r="AD1195" s="402">
        <v>640</v>
      </c>
      <c r="AE1195" s="402">
        <v>560</v>
      </c>
      <c r="AF1195" s="402">
        <v>640</v>
      </c>
      <c r="AG1195" s="402">
        <v>640</v>
      </c>
      <c r="AH1195" s="401">
        <v>52</v>
      </c>
      <c r="AI1195" s="400"/>
      <c r="AJ1195" s="400"/>
      <c r="AK1195" s="400"/>
      <c r="AL1195" s="400"/>
      <c r="AM1195" s="400"/>
      <c r="AN1195" s="400"/>
      <c r="AO1195" s="400"/>
      <c r="AP1195" s="400"/>
    </row>
    <row r="1196" spans="1:42" ht="15">
      <c r="A1196" s="394" t="s">
        <v>821</v>
      </c>
      <c r="B1196" s="401">
        <v>114.3</v>
      </c>
      <c r="C1196" s="424">
        <v>6.88</v>
      </c>
      <c r="D1196" s="394" t="s">
        <v>822</v>
      </c>
      <c r="E1196" s="395">
        <v>43886</v>
      </c>
      <c r="F1196" s="395" t="s">
        <v>688</v>
      </c>
      <c r="G1196" s="396">
        <v>11615</v>
      </c>
      <c r="H1196" s="397">
        <v>13420</v>
      </c>
      <c r="I1196" s="397">
        <v>3977908</v>
      </c>
      <c r="J1196" s="397" t="s">
        <v>571</v>
      </c>
      <c r="K1196" s="397">
        <v>51</v>
      </c>
      <c r="L1196" s="396">
        <v>4.0599999999999996</v>
      </c>
      <c r="M1196" s="396">
        <v>1</v>
      </c>
      <c r="N1196" s="399">
        <v>93.7</v>
      </c>
      <c r="O1196" s="400">
        <v>108.9</v>
      </c>
      <c r="P1196" s="400"/>
      <c r="Q1196" s="400"/>
      <c r="R1196" s="400"/>
      <c r="S1196" s="400"/>
      <c r="T1196" s="400"/>
      <c r="U1196" s="400"/>
      <c r="V1196" s="400"/>
      <c r="W1196" s="400"/>
      <c r="X1196" s="426">
        <v>850</v>
      </c>
      <c r="Y1196" s="427">
        <v>800</v>
      </c>
      <c r="Z1196" s="427">
        <v>930</v>
      </c>
      <c r="AA1196" s="401">
        <v>52</v>
      </c>
      <c r="AB1196" s="426">
        <v>0.34</v>
      </c>
      <c r="AC1196" s="426">
        <v>1250</v>
      </c>
      <c r="AD1196" s="402">
        <v>635</v>
      </c>
      <c r="AE1196" s="402">
        <v>560</v>
      </c>
      <c r="AF1196" s="402">
        <v>635</v>
      </c>
      <c r="AG1196" s="402">
        <v>635</v>
      </c>
      <c r="AH1196" s="401">
        <v>52</v>
      </c>
      <c r="AI1196" s="400"/>
      <c r="AJ1196" s="400"/>
      <c r="AK1196" s="400"/>
      <c r="AL1196" s="400"/>
      <c r="AM1196" s="400"/>
      <c r="AN1196" s="400"/>
      <c r="AO1196" s="400"/>
      <c r="AP1196" s="400"/>
    </row>
    <row r="1197" spans="1:42" ht="15">
      <c r="A1197" s="394" t="s">
        <v>821</v>
      </c>
      <c r="B1197" s="401">
        <v>114.3</v>
      </c>
      <c r="C1197" s="424">
        <v>6.88</v>
      </c>
      <c r="D1197" s="394" t="s">
        <v>822</v>
      </c>
      <c r="E1197" s="395">
        <v>43886</v>
      </c>
      <c r="F1197" s="395" t="s">
        <v>688</v>
      </c>
      <c r="G1197" s="396">
        <v>11616</v>
      </c>
      <c r="H1197" s="397">
        <v>13420</v>
      </c>
      <c r="I1197" s="397">
        <v>3977908</v>
      </c>
      <c r="J1197" s="397" t="s">
        <v>571</v>
      </c>
      <c r="K1197" s="397">
        <v>51</v>
      </c>
      <c r="L1197" s="396">
        <v>4.0599999999999996</v>
      </c>
      <c r="M1197" s="396">
        <v>405</v>
      </c>
      <c r="N1197" s="399">
        <v>94.2</v>
      </c>
      <c r="O1197" s="400">
        <v>108.9</v>
      </c>
      <c r="P1197" s="400"/>
      <c r="Q1197" s="400"/>
      <c r="R1197" s="400"/>
      <c r="S1197" s="400"/>
      <c r="T1197" s="400"/>
      <c r="U1197" s="400"/>
      <c r="V1197" s="400"/>
      <c r="W1197" s="400"/>
      <c r="X1197" s="426">
        <v>830</v>
      </c>
      <c r="Y1197" s="427">
        <v>800</v>
      </c>
      <c r="Z1197" s="427">
        <v>930</v>
      </c>
      <c r="AA1197" s="401">
        <v>52</v>
      </c>
      <c r="AB1197" s="426">
        <v>0.34</v>
      </c>
      <c r="AC1197" s="426">
        <v>1250</v>
      </c>
      <c r="AD1197" s="402">
        <v>635</v>
      </c>
      <c r="AE1197" s="402">
        <v>560</v>
      </c>
      <c r="AF1197" s="402">
        <v>635</v>
      </c>
      <c r="AG1197" s="402">
        <v>635</v>
      </c>
      <c r="AH1197" s="401">
        <v>52</v>
      </c>
      <c r="AI1197" s="400"/>
      <c r="AJ1197" s="400"/>
      <c r="AK1197" s="400"/>
      <c r="AL1197" s="400"/>
      <c r="AM1197" s="400"/>
      <c r="AN1197" s="400"/>
      <c r="AO1197" s="400"/>
      <c r="AP1197" s="400"/>
    </row>
    <row r="1198" spans="1:42" ht="15.75">
      <c r="A1198" s="394" t="s">
        <v>821</v>
      </c>
      <c r="B1198" s="401">
        <v>114.3</v>
      </c>
      <c r="C1198" s="424">
        <v>6.88</v>
      </c>
      <c r="D1198" s="394" t="s">
        <v>822</v>
      </c>
      <c r="E1198" s="395">
        <v>43886</v>
      </c>
      <c r="F1198" s="395" t="s">
        <v>688</v>
      </c>
      <c r="G1198" s="396">
        <v>11617</v>
      </c>
      <c r="H1198" s="397">
        <v>13321</v>
      </c>
      <c r="I1198" s="397">
        <v>3977908</v>
      </c>
      <c r="J1198" s="397" t="s">
        <v>571</v>
      </c>
      <c r="K1198" s="397">
        <v>51</v>
      </c>
      <c r="L1198" s="396">
        <v>4.6900000000000004</v>
      </c>
      <c r="M1198" s="396">
        <v>26</v>
      </c>
      <c r="N1198" s="399">
        <v>96.2</v>
      </c>
      <c r="O1198" s="400">
        <v>110.2</v>
      </c>
      <c r="P1198" s="400"/>
      <c r="Q1198" s="400"/>
      <c r="R1198" s="400"/>
      <c r="S1198" s="400"/>
      <c r="T1198" s="400"/>
      <c r="U1198" s="400"/>
      <c r="V1198" s="400"/>
      <c r="W1198" s="400"/>
      <c r="X1198" s="426">
        <v>810</v>
      </c>
      <c r="Y1198" s="427">
        <v>800</v>
      </c>
      <c r="Z1198" s="427">
        <v>930</v>
      </c>
      <c r="AA1198" s="480">
        <v>50</v>
      </c>
      <c r="AB1198" s="426">
        <v>0.34</v>
      </c>
      <c r="AC1198" s="426">
        <v>1250</v>
      </c>
      <c r="AD1198" s="402">
        <v>640</v>
      </c>
      <c r="AE1198" s="402">
        <v>560</v>
      </c>
      <c r="AF1198" s="402">
        <v>640</v>
      </c>
      <c r="AG1198" s="402">
        <v>640</v>
      </c>
      <c r="AH1198" s="480">
        <v>50</v>
      </c>
      <c r="AI1198" s="400"/>
      <c r="AJ1198" s="400"/>
      <c r="AK1198" s="400"/>
      <c r="AL1198" s="400"/>
      <c r="AM1198" s="400"/>
      <c r="AN1198" s="400"/>
      <c r="AO1198" s="400"/>
      <c r="AP1198" s="400"/>
    </row>
    <row r="1199" spans="1:42" ht="15.75">
      <c r="A1199" s="394" t="s">
        <v>821</v>
      </c>
      <c r="B1199" s="401">
        <v>114.3</v>
      </c>
      <c r="C1199" s="424">
        <v>6.88</v>
      </c>
      <c r="D1199" s="394" t="s">
        <v>822</v>
      </c>
      <c r="E1199" s="395">
        <v>43886</v>
      </c>
      <c r="F1199" s="395" t="s">
        <v>688</v>
      </c>
      <c r="G1199" s="396">
        <v>11618</v>
      </c>
      <c r="H1199" s="397">
        <v>13321</v>
      </c>
      <c r="I1199" s="397">
        <v>3977908</v>
      </c>
      <c r="J1199" s="397" t="s">
        <v>571</v>
      </c>
      <c r="K1199" s="397">
        <v>51</v>
      </c>
      <c r="L1199" s="396">
        <v>4.6900000000000004</v>
      </c>
      <c r="M1199" s="396">
        <v>426</v>
      </c>
      <c r="N1199" s="399">
        <v>93.9</v>
      </c>
      <c r="O1199" s="400">
        <v>108</v>
      </c>
      <c r="P1199" s="400"/>
      <c r="Q1199" s="400"/>
      <c r="R1199" s="400"/>
      <c r="S1199" s="400"/>
      <c r="T1199" s="400"/>
      <c r="U1199" s="400"/>
      <c r="V1199" s="400"/>
      <c r="W1199" s="400"/>
      <c r="X1199" s="426">
        <v>810</v>
      </c>
      <c r="Y1199" s="427">
        <v>800</v>
      </c>
      <c r="Z1199" s="427">
        <v>930</v>
      </c>
      <c r="AA1199" s="480">
        <v>50</v>
      </c>
      <c r="AB1199" s="426">
        <v>0.34</v>
      </c>
      <c r="AC1199" s="426">
        <v>1250</v>
      </c>
      <c r="AD1199" s="402">
        <v>640</v>
      </c>
      <c r="AE1199" s="402">
        <v>560</v>
      </c>
      <c r="AF1199" s="402">
        <v>640</v>
      </c>
      <c r="AG1199" s="402">
        <v>640</v>
      </c>
      <c r="AH1199" s="480">
        <v>50</v>
      </c>
      <c r="AI1199" s="400"/>
      <c r="AJ1199" s="400"/>
      <c r="AK1199" s="400"/>
      <c r="AL1199" s="400"/>
      <c r="AM1199" s="400"/>
      <c r="AN1199" s="400"/>
      <c r="AO1199" s="400"/>
      <c r="AP1199" s="400"/>
    </row>
    <row r="1200" spans="1:42" ht="15.75">
      <c r="A1200" s="394" t="s">
        <v>821</v>
      </c>
      <c r="B1200" s="401">
        <v>114.3</v>
      </c>
      <c r="C1200" s="424">
        <v>6.88</v>
      </c>
      <c r="D1200" s="394" t="s">
        <v>822</v>
      </c>
      <c r="E1200" s="395">
        <v>43887</v>
      </c>
      <c r="F1200" s="395" t="s">
        <v>688</v>
      </c>
      <c r="G1200" s="396">
        <v>11619</v>
      </c>
      <c r="H1200" s="397">
        <v>13322</v>
      </c>
      <c r="I1200" s="397">
        <v>3977908</v>
      </c>
      <c r="J1200" s="397" t="s">
        <v>571</v>
      </c>
      <c r="K1200" s="397">
        <v>51</v>
      </c>
      <c r="L1200" s="396">
        <v>4.6900000000000004</v>
      </c>
      <c r="M1200" s="396">
        <v>1</v>
      </c>
      <c r="N1200" s="399">
        <v>101.8</v>
      </c>
      <c r="O1200" s="400">
        <v>115.7</v>
      </c>
      <c r="P1200" s="400"/>
      <c r="Q1200" s="400"/>
      <c r="R1200" s="400"/>
      <c r="S1200" s="400"/>
      <c r="T1200" s="400"/>
      <c r="U1200" s="400"/>
      <c r="V1200" s="400"/>
      <c r="W1200" s="400"/>
      <c r="X1200" s="426">
        <v>810</v>
      </c>
      <c r="Y1200" s="427">
        <v>800</v>
      </c>
      <c r="Z1200" s="427">
        <v>930</v>
      </c>
      <c r="AA1200" s="480">
        <v>50</v>
      </c>
      <c r="AB1200" s="426">
        <v>0.34</v>
      </c>
      <c r="AC1200" s="426">
        <v>1250</v>
      </c>
      <c r="AD1200" s="402">
        <v>640</v>
      </c>
      <c r="AE1200" s="402">
        <v>560</v>
      </c>
      <c r="AF1200" s="402">
        <v>640</v>
      </c>
      <c r="AG1200" s="402">
        <v>640</v>
      </c>
      <c r="AH1200" s="480">
        <v>50</v>
      </c>
      <c r="AI1200" s="400"/>
      <c r="AJ1200" s="400"/>
      <c r="AK1200" s="400"/>
      <c r="AL1200" s="400"/>
      <c r="AM1200" s="400"/>
      <c r="AN1200" s="400"/>
      <c r="AO1200" s="400"/>
      <c r="AP1200" s="400"/>
    </row>
    <row r="1201" spans="1:42" ht="15.75">
      <c r="A1201" s="394" t="s">
        <v>821</v>
      </c>
      <c r="B1201" s="401">
        <v>114.3</v>
      </c>
      <c r="C1201" s="424">
        <v>6.88</v>
      </c>
      <c r="D1201" s="394" t="s">
        <v>822</v>
      </c>
      <c r="E1201" s="395">
        <v>43887</v>
      </c>
      <c r="F1201" s="395" t="s">
        <v>283</v>
      </c>
      <c r="G1201" s="396">
        <v>11620</v>
      </c>
      <c r="H1201" s="397">
        <v>60307</v>
      </c>
      <c r="I1201" s="397">
        <v>3708604</v>
      </c>
      <c r="J1201" s="397">
        <v>350</v>
      </c>
      <c r="K1201" s="397">
        <v>51</v>
      </c>
      <c r="L1201" s="396">
        <v>4.6900000000000004</v>
      </c>
      <c r="M1201" s="396">
        <v>1</v>
      </c>
      <c r="N1201" s="399">
        <v>90.9</v>
      </c>
      <c r="O1201" s="400">
        <v>109.9</v>
      </c>
      <c r="P1201" s="400"/>
      <c r="Q1201" s="400"/>
      <c r="R1201" s="400"/>
      <c r="S1201" s="400"/>
      <c r="T1201" s="400"/>
      <c r="U1201" s="400"/>
      <c r="V1201" s="400"/>
      <c r="W1201" s="400"/>
      <c r="X1201" s="426">
        <v>810</v>
      </c>
      <c r="Y1201" s="427">
        <v>800</v>
      </c>
      <c r="Z1201" s="427">
        <v>930</v>
      </c>
      <c r="AA1201" s="480">
        <v>50</v>
      </c>
      <c r="AB1201" s="426">
        <v>0.34</v>
      </c>
      <c r="AC1201" s="426">
        <v>1250</v>
      </c>
      <c r="AD1201" s="402">
        <v>655</v>
      </c>
      <c r="AE1201" s="402">
        <v>560</v>
      </c>
      <c r="AF1201" s="402">
        <v>655</v>
      </c>
      <c r="AG1201" s="402">
        <v>655</v>
      </c>
      <c r="AH1201" s="401">
        <v>52</v>
      </c>
      <c r="AI1201" s="400"/>
      <c r="AJ1201" s="400"/>
      <c r="AK1201" s="400"/>
      <c r="AL1201" s="400"/>
      <c r="AM1201" s="400"/>
      <c r="AN1201" s="400"/>
      <c r="AO1201" s="400"/>
      <c r="AP1201" s="400"/>
    </row>
    <row r="1202" spans="1:42" ht="15.75">
      <c r="A1202" s="394" t="s">
        <v>821</v>
      </c>
      <c r="B1202" s="401">
        <v>114.3</v>
      </c>
      <c r="C1202" s="424">
        <v>6.88</v>
      </c>
      <c r="D1202" s="394" t="s">
        <v>822</v>
      </c>
      <c r="E1202" s="395">
        <v>43887</v>
      </c>
      <c r="F1202" s="395" t="s">
        <v>847</v>
      </c>
      <c r="G1202" s="396">
        <v>11621</v>
      </c>
      <c r="H1202" s="397">
        <v>13398</v>
      </c>
      <c r="I1202" s="397">
        <v>3977908</v>
      </c>
      <c r="J1202" s="397" t="s">
        <v>571</v>
      </c>
      <c r="K1202" s="397">
        <v>51</v>
      </c>
      <c r="L1202" s="396">
        <v>4.6900000000000004</v>
      </c>
      <c r="M1202" s="396" t="s">
        <v>692</v>
      </c>
      <c r="N1202" s="399">
        <v>90.3</v>
      </c>
      <c r="O1202" s="400">
        <v>103.3</v>
      </c>
      <c r="P1202" s="400">
        <v>88</v>
      </c>
      <c r="Q1202" s="400">
        <v>100.3</v>
      </c>
      <c r="R1202" s="400">
        <v>87.1</v>
      </c>
      <c r="S1202" s="493">
        <v>100.2</v>
      </c>
      <c r="T1202" s="400">
        <v>86.4</v>
      </c>
      <c r="U1202" s="400">
        <v>101.6</v>
      </c>
      <c r="V1202" s="400">
        <v>93</v>
      </c>
      <c r="W1202" s="400">
        <v>107.1</v>
      </c>
      <c r="X1202" s="426">
        <v>810</v>
      </c>
      <c r="Y1202" s="427">
        <v>800</v>
      </c>
      <c r="Z1202" s="427">
        <v>930</v>
      </c>
      <c r="AA1202" s="480">
        <v>50</v>
      </c>
      <c r="AB1202" s="426">
        <v>0.34</v>
      </c>
      <c r="AC1202" s="426">
        <v>1250</v>
      </c>
      <c r="AD1202" s="402">
        <v>620</v>
      </c>
      <c r="AE1202" s="402">
        <v>560</v>
      </c>
      <c r="AF1202" s="402">
        <v>620</v>
      </c>
      <c r="AG1202" s="402">
        <v>620</v>
      </c>
      <c r="AH1202" s="401">
        <v>50</v>
      </c>
      <c r="AI1202" s="400"/>
      <c r="AJ1202" s="400"/>
      <c r="AK1202" s="400"/>
      <c r="AL1202" s="400"/>
      <c r="AM1202" s="400"/>
      <c r="AN1202" s="400"/>
      <c r="AO1202" s="400"/>
      <c r="AP1202" s="400"/>
    </row>
    <row r="1203" spans="1:42" ht="15.75">
      <c r="A1203" s="394" t="s">
        <v>821</v>
      </c>
      <c r="B1203" s="401">
        <v>114.3</v>
      </c>
      <c r="C1203" s="424">
        <v>6.88</v>
      </c>
      <c r="D1203" s="394" t="s">
        <v>822</v>
      </c>
      <c r="E1203" s="395">
        <v>43887</v>
      </c>
      <c r="F1203" s="395" t="s">
        <v>847</v>
      </c>
      <c r="G1203" s="396">
        <v>11621</v>
      </c>
      <c r="H1203" s="397">
        <v>13398</v>
      </c>
      <c r="I1203" s="397">
        <v>3977908</v>
      </c>
      <c r="J1203" s="397" t="s">
        <v>571</v>
      </c>
      <c r="K1203" s="397">
        <v>51</v>
      </c>
      <c r="L1203" s="396">
        <v>4.6900000000000004</v>
      </c>
      <c r="M1203" s="396" t="s">
        <v>693</v>
      </c>
      <c r="N1203" s="399">
        <v>90.9</v>
      </c>
      <c r="O1203" s="400">
        <v>104</v>
      </c>
      <c r="P1203" s="400">
        <v>92.8</v>
      </c>
      <c r="Q1203" s="400">
        <v>108.1</v>
      </c>
      <c r="R1203" s="400">
        <v>90.8</v>
      </c>
      <c r="S1203" s="400">
        <v>104</v>
      </c>
      <c r="T1203" s="400">
        <v>89.7</v>
      </c>
      <c r="U1203" s="400">
        <v>102.6</v>
      </c>
      <c r="V1203" s="400">
        <v>89.4</v>
      </c>
      <c r="W1203" s="400">
        <v>104</v>
      </c>
      <c r="X1203" s="426">
        <v>810</v>
      </c>
      <c r="Y1203" s="427">
        <v>800</v>
      </c>
      <c r="Z1203" s="427">
        <v>930</v>
      </c>
      <c r="AA1203" s="480">
        <v>50</v>
      </c>
      <c r="AB1203" s="426">
        <v>0.34</v>
      </c>
      <c r="AC1203" s="426">
        <v>1250</v>
      </c>
      <c r="AD1203" s="402">
        <v>620</v>
      </c>
      <c r="AE1203" s="402">
        <v>560</v>
      </c>
      <c r="AF1203" s="402">
        <v>620</v>
      </c>
      <c r="AG1203" s="402">
        <v>620</v>
      </c>
      <c r="AH1203" s="401">
        <v>50</v>
      </c>
      <c r="AI1203" s="400"/>
      <c r="AJ1203" s="400"/>
      <c r="AK1203" s="400"/>
      <c r="AL1203" s="400"/>
      <c r="AM1203" s="400"/>
      <c r="AN1203" s="400"/>
      <c r="AO1203" s="400"/>
      <c r="AP1203" s="400"/>
    </row>
    <row r="1204" spans="1:42" ht="15.75">
      <c r="A1204" s="394" t="s">
        <v>821</v>
      </c>
      <c r="B1204" s="401">
        <v>114.3</v>
      </c>
      <c r="C1204" s="424">
        <v>6.88</v>
      </c>
      <c r="D1204" s="394" t="s">
        <v>822</v>
      </c>
      <c r="E1204" s="395">
        <v>43887</v>
      </c>
      <c r="F1204" s="395" t="s">
        <v>847</v>
      </c>
      <c r="G1204" s="396">
        <v>11621</v>
      </c>
      <c r="H1204" s="397">
        <v>13398</v>
      </c>
      <c r="I1204" s="397">
        <v>3977908</v>
      </c>
      <c r="J1204" s="397" t="s">
        <v>571</v>
      </c>
      <c r="K1204" s="397">
        <v>51</v>
      </c>
      <c r="L1204" s="396">
        <v>4.6900000000000004</v>
      </c>
      <c r="M1204" s="396">
        <v>52</v>
      </c>
      <c r="N1204" s="399">
        <v>91.5</v>
      </c>
      <c r="O1204" s="400">
        <v>105.2</v>
      </c>
      <c r="P1204" s="400"/>
      <c r="Q1204" s="400"/>
      <c r="R1204" s="400"/>
      <c r="S1204" s="400"/>
      <c r="T1204" s="400"/>
      <c r="U1204" s="400"/>
      <c r="V1204" s="400"/>
      <c r="W1204" s="400"/>
      <c r="X1204" s="426">
        <v>810</v>
      </c>
      <c r="Y1204" s="427">
        <v>800</v>
      </c>
      <c r="Z1204" s="427">
        <v>930</v>
      </c>
      <c r="AA1204" s="480">
        <v>50</v>
      </c>
      <c r="AB1204" s="426">
        <v>0.34</v>
      </c>
      <c r="AC1204" s="426">
        <v>1250</v>
      </c>
      <c r="AD1204" s="402">
        <v>620</v>
      </c>
      <c r="AE1204" s="402">
        <v>560</v>
      </c>
      <c r="AF1204" s="402">
        <v>620</v>
      </c>
      <c r="AG1204" s="402">
        <v>620</v>
      </c>
      <c r="AH1204" s="401">
        <v>50</v>
      </c>
      <c r="AI1204" s="400"/>
      <c r="AJ1204" s="400"/>
      <c r="AK1204" s="400"/>
      <c r="AL1204" s="400"/>
      <c r="AM1204" s="400"/>
      <c r="AN1204" s="400"/>
      <c r="AO1204" s="400"/>
      <c r="AP1204" s="400"/>
    </row>
    <row r="1205" spans="1:42" ht="15.75">
      <c r="A1205" s="394" t="s">
        <v>821</v>
      </c>
      <c r="B1205" s="401">
        <v>114.3</v>
      </c>
      <c r="C1205" s="424">
        <v>6.88</v>
      </c>
      <c r="D1205" s="394" t="s">
        <v>822</v>
      </c>
      <c r="E1205" s="395">
        <v>43887</v>
      </c>
      <c r="F1205" s="395" t="s">
        <v>847</v>
      </c>
      <c r="G1205" s="396">
        <v>11621</v>
      </c>
      <c r="H1205" s="397">
        <v>13398</v>
      </c>
      <c r="I1205" s="397">
        <v>3977908</v>
      </c>
      <c r="J1205" s="397" t="s">
        <v>571</v>
      </c>
      <c r="K1205" s="397">
        <v>51</v>
      </c>
      <c r="L1205" s="396">
        <v>4.6900000000000004</v>
      </c>
      <c r="M1205" s="396" t="s">
        <v>694</v>
      </c>
      <c r="N1205" s="399">
        <v>98.4</v>
      </c>
      <c r="O1205" s="400">
        <v>109</v>
      </c>
      <c r="P1205" s="400"/>
      <c r="Q1205" s="400"/>
      <c r="R1205" s="400"/>
      <c r="S1205" s="400"/>
      <c r="T1205" s="400"/>
      <c r="U1205" s="400"/>
      <c r="V1205" s="400"/>
      <c r="W1205" s="400"/>
      <c r="X1205" s="426">
        <v>810</v>
      </c>
      <c r="Y1205" s="427">
        <v>800</v>
      </c>
      <c r="Z1205" s="427">
        <v>930</v>
      </c>
      <c r="AA1205" s="480">
        <v>50</v>
      </c>
      <c r="AB1205" s="426">
        <v>0.34</v>
      </c>
      <c r="AC1205" s="426">
        <v>1250</v>
      </c>
      <c r="AD1205" s="402">
        <v>620</v>
      </c>
      <c r="AE1205" s="402">
        <v>560</v>
      </c>
      <c r="AF1205" s="402">
        <v>620</v>
      </c>
      <c r="AG1205" s="402">
        <v>620</v>
      </c>
      <c r="AH1205" s="401">
        <v>50</v>
      </c>
      <c r="AI1205" s="400"/>
      <c r="AJ1205" s="400"/>
      <c r="AK1205" s="400"/>
      <c r="AL1205" s="400"/>
      <c r="AM1205" s="400"/>
      <c r="AN1205" s="400"/>
      <c r="AO1205" s="400"/>
      <c r="AP1205" s="400"/>
    </row>
    <row r="1206" spans="1:42" ht="15.75">
      <c r="A1206" s="394" t="s">
        <v>821</v>
      </c>
      <c r="B1206" s="401">
        <v>114.3</v>
      </c>
      <c r="C1206" s="424">
        <v>6.88</v>
      </c>
      <c r="D1206" s="394" t="s">
        <v>822</v>
      </c>
      <c r="E1206" s="395">
        <v>44107</v>
      </c>
      <c r="F1206" s="395" t="s">
        <v>283</v>
      </c>
      <c r="G1206" s="396">
        <v>11847</v>
      </c>
      <c r="H1206" s="397">
        <v>55800</v>
      </c>
      <c r="I1206" s="397">
        <v>4178401</v>
      </c>
      <c r="J1206" s="397">
        <v>350</v>
      </c>
      <c r="K1206" s="397">
        <v>51</v>
      </c>
      <c r="L1206" s="398">
        <v>4.5999999999999996</v>
      </c>
      <c r="M1206" s="396">
        <v>4</v>
      </c>
      <c r="N1206" s="399">
        <v>97.9</v>
      </c>
      <c r="O1206" s="400">
        <v>109.7</v>
      </c>
      <c r="P1206" s="400">
        <v>90.5</v>
      </c>
      <c r="Q1206" s="400">
        <v>108.9</v>
      </c>
      <c r="R1206" s="400">
        <v>93.4</v>
      </c>
      <c r="S1206" s="400">
        <v>114.6</v>
      </c>
      <c r="T1206" s="400">
        <v>94</v>
      </c>
      <c r="U1206" s="400">
        <v>109.7</v>
      </c>
      <c r="V1206" s="400">
        <v>98.7</v>
      </c>
      <c r="W1206" s="400">
        <v>111.7</v>
      </c>
      <c r="X1206" s="426">
        <v>860</v>
      </c>
      <c r="Y1206" s="427">
        <v>800</v>
      </c>
      <c r="Z1206" s="427">
        <v>930</v>
      </c>
      <c r="AA1206" s="480">
        <v>51</v>
      </c>
      <c r="AB1206" s="426">
        <v>0.34</v>
      </c>
      <c r="AC1206" s="426">
        <v>1250</v>
      </c>
      <c r="AD1206" s="402">
        <v>655</v>
      </c>
      <c r="AE1206" s="402">
        <v>560</v>
      </c>
      <c r="AF1206" s="402">
        <v>655</v>
      </c>
      <c r="AG1206" s="402">
        <v>655</v>
      </c>
      <c r="AH1206" s="401">
        <v>51</v>
      </c>
      <c r="AI1206" s="400"/>
      <c r="AJ1206" s="400"/>
      <c r="AK1206" s="400"/>
      <c r="AL1206" s="400"/>
      <c r="AM1206" s="400"/>
      <c r="AN1206" s="400"/>
      <c r="AO1206" s="400"/>
      <c r="AP1206" s="400"/>
    </row>
    <row r="1207" spans="1:42" ht="15.75">
      <c r="A1207" s="394" t="s">
        <v>821</v>
      </c>
      <c r="B1207" s="401">
        <v>114.3</v>
      </c>
      <c r="C1207" s="424">
        <v>6.88</v>
      </c>
      <c r="D1207" s="394" t="s">
        <v>822</v>
      </c>
      <c r="E1207" s="395">
        <v>44107</v>
      </c>
      <c r="F1207" s="395" t="s">
        <v>283</v>
      </c>
      <c r="G1207" s="396">
        <v>11848</v>
      </c>
      <c r="H1207" s="397">
        <v>55800</v>
      </c>
      <c r="I1207" s="397">
        <v>4178401</v>
      </c>
      <c r="J1207" s="397">
        <v>350</v>
      </c>
      <c r="K1207" s="397">
        <v>51</v>
      </c>
      <c r="L1207" s="398">
        <v>4.5999999999999996</v>
      </c>
      <c r="M1207" s="396">
        <v>211</v>
      </c>
      <c r="N1207" s="399">
        <v>92.3</v>
      </c>
      <c r="O1207" s="400">
        <v>110.4</v>
      </c>
      <c r="P1207" s="400"/>
      <c r="Q1207" s="400"/>
      <c r="R1207" s="400"/>
      <c r="S1207" s="400"/>
      <c r="T1207" s="400"/>
      <c r="U1207" s="400"/>
      <c r="V1207" s="400"/>
      <c r="W1207" s="400"/>
      <c r="X1207" s="426">
        <v>860</v>
      </c>
      <c r="Y1207" s="427">
        <v>800</v>
      </c>
      <c r="Z1207" s="427">
        <v>930</v>
      </c>
      <c r="AA1207" s="480">
        <v>51</v>
      </c>
      <c r="AB1207" s="426">
        <v>0.34</v>
      </c>
      <c r="AC1207" s="426">
        <v>1250</v>
      </c>
      <c r="AD1207" s="402">
        <v>655</v>
      </c>
      <c r="AE1207" s="402">
        <v>560</v>
      </c>
      <c r="AF1207" s="402">
        <v>655</v>
      </c>
      <c r="AG1207" s="402">
        <v>655</v>
      </c>
      <c r="AH1207" s="401">
        <v>51</v>
      </c>
      <c r="AI1207" s="400"/>
      <c r="AJ1207" s="400"/>
      <c r="AK1207" s="400"/>
      <c r="AL1207" s="400"/>
      <c r="AM1207" s="400"/>
      <c r="AN1207" s="400"/>
      <c r="AO1207" s="400"/>
      <c r="AP1207" s="400"/>
    </row>
    <row r="1208" spans="1:42" ht="15.75">
      <c r="A1208" s="394" t="s">
        <v>821</v>
      </c>
      <c r="B1208" s="401">
        <v>114.3</v>
      </c>
      <c r="C1208" s="424">
        <v>6.88</v>
      </c>
      <c r="D1208" s="394" t="s">
        <v>822</v>
      </c>
      <c r="E1208" s="395">
        <v>44107</v>
      </c>
      <c r="F1208" s="395" t="s">
        <v>283</v>
      </c>
      <c r="G1208" s="396">
        <v>11849</v>
      </c>
      <c r="H1208" s="397">
        <v>55800</v>
      </c>
      <c r="I1208" s="397">
        <v>4178401</v>
      </c>
      <c r="J1208" s="397">
        <v>350</v>
      </c>
      <c r="K1208" s="397">
        <v>51</v>
      </c>
      <c r="L1208" s="398">
        <v>4.5999999999999996</v>
      </c>
      <c r="M1208" s="396">
        <v>410</v>
      </c>
      <c r="N1208" s="399">
        <v>93.3</v>
      </c>
      <c r="O1208" s="400">
        <v>107.2</v>
      </c>
      <c r="P1208" s="400"/>
      <c r="Q1208" s="400"/>
      <c r="R1208" s="400"/>
      <c r="S1208" s="400"/>
      <c r="T1208" s="400"/>
      <c r="U1208" s="400"/>
      <c r="V1208" s="400"/>
      <c r="W1208" s="400"/>
      <c r="X1208" s="426">
        <v>860</v>
      </c>
      <c r="Y1208" s="427">
        <v>800</v>
      </c>
      <c r="Z1208" s="427">
        <v>930</v>
      </c>
      <c r="AA1208" s="480">
        <v>51</v>
      </c>
      <c r="AB1208" s="426">
        <v>0.34</v>
      </c>
      <c r="AC1208" s="426">
        <v>1250</v>
      </c>
      <c r="AD1208" s="402">
        <v>655</v>
      </c>
      <c r="AE1208" s="402">
        <v>560</v>
      </c>
      <c r="AF1208" s="402">
        <v>655</v>
      </c>
      <c r="AG1208" s="402">
        <v>655</v>
      </c>
      <c r="AH1208" s="401">
        <v>51</v>
      </c>
      <c r="AI1208" s="400"/>
      <c r="AJ1208" s="400"/>
      <c r="AK1208" s="400"/>
      <c r="AL1208" s="400"/>
      <c r="AM1208" s="400"/>
      <c r="AN1208" s="400"/>
      <c r="AO1208" s="400"/>
      <c r="AP1208" s="400"/>
    </row>
    <row r="1209" spans="1:42" ht="15.75">
      <c r="A1209" s="394" t="s">
        <v>821</v>
      </c>
      <c r="B1209" s="401">
        <v>114.3</v>
      </c>
      <c r="C1209" s="424">
        <v>6.88</v>
      </c>
      <c r="D1209" s="394" t="s">
        <v>822</v>
      </c>
      <c r="E1209" s="395">
        <v>44107</v>
      </c>
      <c r="F1209" s="395" t="s">
        <v>283</v>
      </c>
      <c r="G1209" s="396">
        <v>11850</v>
      </c>
      <c r="H1209" s="397">
        <v>55800</v>
      </c>
      <c r="I1209" s="397">
        <v>4178401</v>
      </c>
      <c r="J1209" s="397">
        <v>350</v>
      </c>
      <c r="K1209" s="397">
        <v>51</v>
      </c>
      <c r="L1209" s="398">
        <v>4.5999999999999996</v>
      </c>
      <c r="M1209" s="396">
        <v>801</v>
      </c>
      <c r="N1209" s="399">
        <v>92.2</v>
      </c>
      <c r="O1209" s="400">
        <v>106.4</v>
      </c>
      <c r="P1209" s="400"/>
      <c r="Q1209" s="400"/>
      <c r="R1209" s="400"/>
      <c r="S1209" s="400"/>
      <c r="T1209" s="400"/>
      <c r="U1209" s="400"/>
      <c r="V1209" s="400"/>
      <c r="W1209" s="400"/>
      <c r="X1209" s="426">
        <v>860</v>
      </c>
      <c r="Y1209" s="427">
        <v>800</v>
      </c>
      <c r="Z1209" s="427">
        <v>930</v>
      </c>
      <c r="AA1209" s="480">
        <v>51</v>
      </c>
      <c r="AB1209" s="426">
        <v>0.34</v>
      </c>
      <c r="AC1209" s="426">
        <v>1250</v>
      </c>
      <c r="AD1209" s="402">
        <v>655</v>
      </c>
      <c r="AE1209" s="402">
        <v>560</v>
      </c>
      <c r="AF1209" s="402">
        <v>655</v>
      </c>
      <c r="AG1209" s="402">
        <v>655</v>
      </c>
      <c r="AH1209" s="401">
        <v>51</v>
      </c>
      <c r="AI1209" s="400"/>
      <c r="AJ1209" s="400"/>
      <c r="AK1209" s="400"/>
      <c r="AL1209" s="400"/>
      <c r="AM1209" s="400"/>
      <c r="AN1209" s="400"/>
      <c r="AO1209" s="400"/>
      <c r="AP1209" s="400"/>
    </row>
    <row r="1210" spans="1:42" ht="15.75">
      <c r="A1210" s="394" t="s">
        <v>821</v>
      </c>
      <c r="B1210" s="401">
        <v>114.3</v>
      </c>
      <c r="C1210" s="424">
        <v>6.88</v>
      </c>
      <c r="D1210" s="394" t="s">
        <v>822</v>
      </c>
      <c r="E1210" s="395">
        <v>44107</v>
      </c>
      <c r="F1210" s="395" t="s">
        <v>283</v>
      </c>
      <c r="G1210" s="396">
        <v>11851</v>
      </c>
      <c r="H1210" s="397">
        <v>55800</v>
      </c>
      <c r="I1210" s="397">
        <v>4178401</v>
      </c>
      <c r="J1210" s="397">
        <v>350</v>
      </c>
      <c r="K1210" s="397">
        <v>51</v>
      </c>
      <c r="L1210" s="398">
        <v>4.5999999999999996</v>
      </c>
      <c r="M1210" s="396">
        <v>963</v>
      </c>
      <c r="N1210" s="399">
        <v>95.2</v>
      </c>
      <c r="O1210" s="400">
        <v>108.7</v>
      </c>
      <c r="P1210" s="400"/>
      <c r="Q1210" s="400"/>
      <c r="R1210" s="400"/>
      <c r="S1210" s="400"/>
      <c r="T1210" s="400"/>
      <c r="U1210" s="400"/>
      <c r="V1210" s="400"/>
      <c r="W1210" s="400"/>
      <c r="X1210" s="426">
        <v>860</v>
      </c>
      <c r="Y1210" s="427">
        <v>800</v>
      </c>
      <c r="Z1210" s="427">
        <v>930</v>
      </c>
      <c r="AA1210" s="480">
        <v>51</v>
      </c>
      <c r="AB1210" s="426">
        <v>0.34</v>
      </c>
      <c r="AC1210" s="426">
        <v>1250</v>
      </c>
      <c r="AD1210" s="402">
        <v>655</v>
      </c>
      <c r="AE1210" s="402">
        <v>560</v>
      </c>
      <c r="AF1210" s="402">
        <v>655</v>
      </c>
      <c r="AG1210" s="402">
        <v>655</v>
      </c>
      <c r="AH1210" s="401">
        <v>51</v>
      </c>
      <c r="AI1210" s="400"/>
      <c r="AJ1210" s="400"/>
      <c r="AK1210" s="400"/>
      <c r="AL1210" s="400"/>
      <c r="AM1210" s="400"/>
      <c r="AN1210" s="400"/>
      <c r="AO1210" s="400"/>
      <c r="AP1210" s="400"/>
    </row>
    <row r="1211" spans="1:42" ht="15.75">
      <c r="A1211" s="394" t="s">
        <v>821</v>
      </c>
      <c r="B1211" s="401">
        <v>114.3</v>
      </c>
      <c r="C1211" s="424">
        <v>6.88</v>
      </c>
      <c r="D1211" s="394" t="s">
        <v>822</v>
      </c>
      <c r="E1211" s="395">
        <v>44107</v>
      </c>
      <c r="F1211" s="395" t="s">
        <v>283</v>
      </c>
      <c r="G1211" s="396">
        <v>11852</v>
      </c>
      <c r="H1211" s="397">
        <v>55793</v>
      </c>
      <c r="I1211" s="397">
        <v>4178401</v>
      </c>
      <c r="J1211" s="397">
        <v>350</v>
      </c>
      <c r="K1211" s="397">
        <v>52</v>
      </c>
      <c r="L1211" s="398">
        <v>3.52</v>
      </c>
      <c r="M1211" s="396">
        <v>1</v>
      </c>
      <c r="N1211" s="399">
        <v>95.1</v>
      </c>
      <c r="O1211" s="400">
        <v>108.8</v>
      </c>
      <c r="P1211" s="400"/>
      <c r="Q1211" s="400"/>
      <c r="R1211" s="400"/>
      <c r="S1211" s="400"/>
      <c r="T1211" s="400"/>
      <c r="U1211" s="400"/>
      <c r="V1211" s="400"/>
      <c r="W1211" s="400"/>
      <c r="X1211" s="426">
        <v>860</v>
      </c>
      <c r="Y1211" s="427">
        <v>800</v>
      </c>
      <c r="Z1211" s="427">
        <v>930</v>
      </c>
      <c r="AA1211" s="480">
        <v>51</v>
      </c>
      <c r="AB1211" s="426">
        <v>0.34</v>
      </c>
      <c r="AC1211" s="426">
        <v>1250</v>
      </c>
      <c r="AD1211" s="402">
        <v>655</v>
      </c>
      <c r="AE1211" s="402">
        <v>560</v>
      </c>
      <c r="AF1211" s="402">
        <v>655</v>
      </c>
      <c r="AG1211" s="402">
        <v>655</v>
      </c>
      <c r="AH1211" s="401">
        <v>51</v>
      </c>
      <c r="AI1211" s="400"/>
      <c r="AJ1211" s="400"/>
      <c r="AK1211" s="400"/>
      <c r="AL1211" s="400"/>
      <c r="AM1211" s="400"/>
      <c r="AN1211" s="400"/>
      <c r="AO1211" s="400"/>
      <c r="AP1211" s="400"/>
    </row>
    <row r="1212" spans="1:42" ht="15.75">
      <c r="A1212" s="394" t="s">
        <v>821</v>
      </c>
      <c r="B1212" s="401">
        <v>114.3</v>
      </c>
      <c r="C1212" s="424">
        <v>6.88</v>
      </c>
      <c r="D1212" s="394" t="s">
        <v>822</v>
      </c>
      <c r="E1212" s="395">
        <v>44109</v>
      </c>
      <c r="F1212" s="395" t="s">
        <v>283</v>
      </c>
      <c r="G1212" s="396">
        <v>11853</v>
      </c>
      <c r="H1212" s="397">
        <v>55793</v>
      </c>
      <c r="I1212" s="397">
        <v>4178401</v>
      </c>
      <c r="J1212" s="397">
        <v>350</v>
      </c>
      <c r="K1212" s="397">
        <v>52</v>
      </c>
      <c r="L1212" s="398">
        <v>3.52</v>
      </c>
      <c r="M1212" s="396">
        <v>401</v>
      </c>
      <c r="N1212" s="399">
        <v>91.3</v>
      </c>
      <c r="O1212" s="400">
        <v>109.9</v>
      </c>
      <c r="P1212" s="400"/>
      <c r="Q1212" s="400"/>
      <c r="R1212" s="400"/>
      <c r="S1212" s="400"/>
      <c r="T1212" s="400"/>
      <c r="U1212" s="400"/>
      <c r="V1212" s="400"/>
      <c r="W1212" s="400"/>
      <c r="X1212" s="426">
        <v>860</v>
      </c>
      <c r="Y1212" s="427">
        <v>800</v>
      </c>
      <c r="Z1212" s="427">
        <v>930</v>
      </c>
      <c r="AA1212" s="480">
        <v>51</v>
      </c>
      <c r="AB1212" s="426">
        <v>0.34</v>
      </c>
      <c r="AC1212" s="426">
        <v>1250</v>
      </c>
      <c r="AD1212" s="402">
        <v>655</v>
      </c>
      <c r="AE1212" s="402">
        <v>560</v>
      </c>
      <c r="AF1212" s="402">
        <v>655</v>
      </c>
      <c r="AG1212" s="402">
        <v>655</v>
      </c>
      <c r="AH1212" s="401">
        <v>51</v>
      </c>
      <c r="AI1212" s="400"/>
      <c r="AJ1212" s="400"/>
      <c r="AK1212" s="400"/>
      <c r="AL1212" s="400"/>
      <c r="AM1212" s="400"/>
      <c r="AN1212" s="400"/>
      <c r="AO1212" s="400"/>
      <c r="AP1212" s="400"/>
    </row>
    <row r="1213" spans="1:42" ht="15.75">
      <c r="A1213" s="394" t="s">
        <v>821</v>
      </c>
      <c r="B1213" s="401">
        <v>114.3</v>
      </c>
      <c r="C1213" s="424">
        <v>6.88</v>
      </c>
      <c r="D1213" s="394" t="s">
        <v>822</v>
      </c>
      <c r="E1213" s="395">
        <v>44109</v>
      </c>
      <c r="F1213" s="395" t="s">
        <v>283</v>
      </c>
      <c r="G1213" s="396">
        <v>11854</v>
      </c>
      <c r="H1213" s="397">
        <v>55793</v>
      </c>
      <c r="I1213" s="397">
        <v>4178401</v>
      </c>
      <c r="J1213" s="397">
        <v>350</v>
      </c>
      <c r="K1213" s="397">
        <v>52</v>
      </c>
      <c r="L1213" s="398">
        <v>3.52</v>
      </c>
      <c r="M1213" s="396">
        <v>801</v>
      </c>
      <c r="N1213" s="399">
        <v>94.7</v>
      </c>
      <c r="O1213" s="400">
        <v>109.7</v>
      </c>
      <c r="P1213" s="400"/>
      <c r="Q1213" s="400"/>
      <c r="R1213" s="400"/>
      <c r="S1213" s="400"/>
      <c r="T1213" s="400"/>
      <c r="U1213" s="400"/>
      <c r="V1213" s="400"/>
      <c r="W1213" s="400"/>
      <c r="X1213" s="426">
        <v>860</v>
      </c>
      <c r="Y1213" s="427">
        <v>800</v>
      </c>
      <c r="Z1213" s="427">
        <v>930</v>
      </c>
      <c r="AA1213" s="480">
        <v>51</v>
      </c>
      <c r="AB1213" s="426">
        <v>0.34</v>
      </c>
      <c r="AC1213" s="426">
        <v>1250</v>
      </c>
      <c r="AD1213" s="402">
        <v>655</v>
      </c>
      <c r="AE1213" s="402">
        <v>560</v>
      </c>
      <c r="AF1213" s="402">
        <v>655</v>
      </c>
      <c r="AG1213" s="402">
        <v>655</v>
      </c>
      <c r="AH1213" s="401">
        <v>51</v>
      </c>
      <c r="AI1213" s="400"/>
      <c r="AJ1213" s="400"/>
      <c r="AK1213" s="400"/>
      <c r="AL1213" s="400"/>
      <c r="AM1213" s="400"/>
      <c r="AN1213" s="400"/>
      <c r="AO1213" s="400"/>
      <c r="AP1213" s="400"/>
    </row>
    <row r="1214" spans="1:42" ht="15.75">
      <c r="A1214" s="394" t="s">
        <v>821</v>
      </c>
      <c r="B1214" s="401">
        <v>114.3</v>
      </c>
      <c r="C1214" s="424">
        <v>6.88</v>
      </c>
      <c r="D1214" s="394" t="s">
        <v>822</v>
      </c>
      <c r="E1214" s="395">
        <v>44109</v>
      </c>
      <c r="F1214" s="395" t="s">
        <v>283</v>
      </c>
      <c r="G1214" s="396">
        <v>11855</v>
      </c>
      <c r="H1214" s="397">
        <v>55794</v>
      </c>
      <c r="I1214" s="397">
        <v>4178401</v>
      </c>
      <c r="J1214" s="397">
        <v>350</v>
      </c>
      <c r="K1214" s="397">
        <v>51</v>
      </c>
      <c r="L1214" s="396">
        <v>3.57</v>
      </c>
      <c r="M1214" s="396">
        <v>23</v>
      </c>
      <c r="N1214" s="399">
        <v>93.4</v>
      </c>
      <c r="O1214" s="400">
        <v>110.5</v>
      </c>
      <c r="P1214" s="400"/>
      <c r="Q1214" s="400"/>
      <c r="R1214" s="400"/>
      <c r="S1214" s="400"/>
      <c r="T1214" s="400"/>
      <c r="U1214" s="400"/>
      <c r="V1214" s="400"/>
      <c r="W1214" s="400"/>
      <c r="X1214" s="426">
        <v>860</v>
      </c>
      <c r="Y1214" s="427">
        <v>800</v>
      </c>
      <c r="Z1214" s="427">
        <v>930</v>
      </c>
      <c r="AA1214" s="480">
        <v>51</v>
      </c>
      <c r="AB1214" s="426">
        <v>0.34</v>
      </c>
      <c r="AC1214" s="426">
        <v>1250</v>
      </c>
      <c r="AD1214" s="402">
        <v>655</v>
      </c>
      <c r="AE1214" s="402">
        <v>560</v>
      </c>
      <c r="AF1214" s="402">
        <v>655</v>
      </c>
      <c r="AG1214" s="402">
        <v>655</v>
      </c>
      <c r="AH1214" s="401">
        <v>51</v>
      </c>
      <c r="AI1214" s="400"/>
      <c r="AJ1214" s="400"/>
      <c r="AK1214" s="400"/>
      <c r="AL1214" s="400"/>
      <c r="AM1214" s="400"/>
      <c r="AN1214" s="400"/>
      <c r="AO1214" s="400"/>
      <c r="AP1214" s="400"/>
    </row>
    <row r="1215" spans="1:42" ht="15.75">
      <c r="A1215" s="394" t="s">
        <v>821</v>
      </c>
      <c r="B1215" s="401">
        <v>114.3</v>
      </c>
      <c r="C1215" s="424">
        <v>6.88</v>
      </c>
      <c r="D1215" s="394" t="s">
        <v>822</v>
      </c>
      <c r="E1215" s="395">
        <v>44109</v>
      </c>
      <c r="F1215" s="395" t="s">
        <v>283</v>
      </c>
      <c r="G1215" s="396">
        <v>11856</v>
      </c>
      <c r="H1215" s="397">
        <v>54597</v>
      </c>
      <c r="I1215" s="397">
        <v>4178401</v>
      </c>
      <c r="J1215" s="397">
        <v>350</v>
      </c>
      <c r="K1215" s="397">
        <v>52</v>
      </c>
      <c r="L1215" s="396">
        <v>4.32</v>
      </c>
      <c r="M1215" s="396">
        <v>33</v>
      </c>
      <c r="N1215" s="399">
        <v>95.5</v>
      </c>
      <c r="O1215" s="400">
        <v>111.9</v>
      </c>
      <c r="P1215" s="400"/>
      <c r="Q1215" s="400"/>
      <c r="R1215" s="400"/>
      <c r="S1215" s="400"/>
      <c r="T1215" s="400"/>
      <c r="U1215" s="400"/>
      <c r="V1215" s="400"/>
      <c r="W1215" s="400"/>
      <c r="X1215" s="426">
        <v>860</v>
      </c>
      <c r="Y1215" s="427">
        <v>800</v>
      </c>
      <c r="Z1215" s="427">
        <v>930</v>
      </c>
      <c r="AA1215" s="480">
        <v>51</v>
      </c>
      <c r="AB1215" s="426">
        <v>0.34</v>
      </c>
      <c r="AC1215" s="426">
        <v>1250</v>
      </c>
      <c r="AD1215" s="402">
        <v>655</v>
      </c>
      <c r="AE1215" s="402">
        <v>560</v>
      </c>
      <c r="AF1215" s="402">
        <v>655</v>
      </c>
      <c r="AG1215" s="402">
        <v>655</v>
      </c>
      <c r="AH1215" s="401">
        <v>51</v>
      </c>
      <c r="AI1215" s="400"/>
      <c r="AJ1215" s="400"/>
      <c r="AK1215" s="400"/>
      <c r="AL1215" s="400"/>
      <c r="AM1215" s="400"/>
      <c r="AN1215" s="400"/>
      <c r="AO1215" s="400"/>
      <c r="AP1215" s="400"/>
    </row>
    <row r="1216" spans="1:42" ht="15.75">
      <c r="A1216" s="394" t="s">
        <v>821</v>
      </c>
      <c r="B1216" s="401">
        <v>114.3</v>
      </c>
      <c r="C1216" s="424">
        <v>6.88</v>
      </c>
      <c r="D1216" s="394" t="s">
        <v>822</v>
      </c>
      <c r="E1216" s="395">
        <v>44109</v>
      </c>
      <c r="F1216" s="395" t="s">
        <v>283</v>
      </c>
      <c r="G1216" s="396">
        <v>11857</v>
      </c>
      <c r="H1216" s="397">
        <v>54761</v>
      </c>
      <c r="I1216" s="397">
        <v>4178401</v>
      </c>
      <c r="J1216" s="397">
        <v>350</v>
      </c>
      <c r="K1216" s="397">
        <v>51</v>
      </c>
      <c r="L1216" s="396">
        <v>4.03</v>
      </c>
      <c r="M1216" s="396">
        <v>28</v>
      </c>
      <c r="N1216" s="399">
        <v>99.6</v>
      </c>
      <c r="O1216" s="400">
        <v>111.4</v>
      </c>
      <c r="P1216" s="400"/>
      <c r="Q1216" s="400"/>
      <c r="R1216" s="400"/>
      <c r="S1216" s="400"/>
      <c r="T1216" s="400"/>
      <c r="U1216" s="400"/>
      <c r="V1216" s="400"/>
      <c r="W1216" s="400"/>
      <c r="X1216" s="426">
        <v>860</v>
      </c>
      <c r="Y1216" s="427">
        <v>800</v>
      </c>
      <c r="Z1216" s="427">
        <v>930</v>
      </c>
      <c r="AA1216" s="480">
        <v>51</v>
      </c>
      <c r="AB1216" s="426">
        <v>0.34</v>
      </c>
      <c r="AC1216" s="426">
        <v>1250</v>
      </c>
      <c r="AD1216" s="402">
        <v>655</v>
      </c>
      <c r="AE1216" s="402">
        <v>560</v>
      </c>
      <c r="AF1216" s="402">
        <v>655</v>
      </c>
      <c r="AG1216" s="402">
        <v>655</v>
      </c>
      <c r="AH1216" s="401">
        <v>51</v>
      </c>
      <c r="AI1216" s="400"/>
      <c r="AJ1216" s="400"/>
      <c r="AK1216" s="400"/>
      <c r="AL1216" s="400"/>
      <c r="AM1216" s="400"/>
      <c r="AN1216" s="400"/>
      <c r="AO1216" s="400"/>
      <c r="AP1216" s="400"/>
    </row>
    <row r="1217" spans="1:42" ht="15.75">
      <c r="A1217" s="394" t="s">
        <v>821</v>
      </c>
      <c r="B1217" s="401">
        <v>114.3</v>
      </c>
      <c r="C1217" s="424">
        <v>6.88</v>
      </c>
      <c r="D1217" s="394" t="s">
        <v>822</v>
      </c>
      <c r="E1217" s="395">
        <v>44110</v>
      </c>
      <c r="F1217" s="395" t="s">
        <v>283</v>
      </c>
      <c r="G1217" s="396">
        <v>11858</v>
      </c>
      <c r="H1217" s="397">
        <v>55799</v>
      </c>
      <c r="I1217" s="397">
        <v>4178401</v>
      </c>
      <c r="J1217" s="397">
        <v>350</v>
      </c>
      <c r="K1217" s="397">
        <v>50</v>
      </c>
      <c r="L1217" s="396">
        <v>4.1500000000000004</v>
      </c>
      <c r="M1217" s="396">
        <v>1</v>
      </c>
      <c r="N1217" s="399">
        <v>90.2</v>
      </c>
      <c r="O1217" s="400">
        <v>106.4</v>
      </c>
      <c r="P1217" s="400"/>
      <c r="Q1217" s="400"/>
      <c r="R1217" s="400"/>
      <c r="S1217" s="400"/>
      <c r="T1217" s="400"/>
      <c r="U1217" s="400"/>
      <c r="V1217" s="400"/>
      <c r="W1217" s="400"/>
      <c r="X1217" s="426">
        <v>860</v>
      </c>
      <c r="Y1217" s="427">
        <v>800</v>
      </c>
      <c r="Z1217" s="427">
        <v>930</v>
      </c>
      <c r="AA1217" s="480">
        <v>51</v>
      </c>
      <c r="AB1217" s="426">
        <v>0.34</v>
      </c>
      <c r="AC1217" s="426">
        <v>1250</v>
      </c>
      <c r="AD1217" s="402">
        <v>655</v>
      </c>
      <c r="AE1217" s="402">
        <v>560</v>
      </c>
      <c r="AF1217" s="402">
        <v>655</v>
      </c>
      <c r="AG1217" s="402">
        <v>655</v>
      </c>
      <c r="AH1217" s="401">
        <v>51</v>
      </c>
      <c r="AI1217" s="400"/>
      <c r="AJ1217" s="400"/>
      <c r="AK1217" s="400"/>
      <c r="AL1217" s="400"/>
      <c r="AM1217" s="400"/>
      <c r="AN1217" s="400"/>
      <c r="AO1217" s="400"/>
      <c r="AP1217" s="400"/>
    </row>
    <row r="1218" spans="1:42" ht="15.75">
      <c r="A1218" s="394" t="s">
        <v>821</v>
      </c>
      <c r="B1218" s="401">
        <v>114.3</v>
      </c>
      <c r="C1218" s="424">
        <v>6.88</v>
      </c>
      <c r="D1218" s="394" t="s">
        <v>822</v>
      </c>
      <c r="E1218" s="395">
        <v>44110</v>
      </c>
      <c r="F1218" s="395" t="s">
        <v>283</v>
      </c>
      <c r="G1218" s="396">
        <v>11859</v>
      </c>
      <c r="H1218" s="397">
        <v>55799</v>
      </c>
      <c r="I1218" s="397">
        <v>4178401</v>
      </c>
      <c r="J1218" s="397">
        <v>350</v>
      </c>
      <c r="K1218" s="397">
        <v>50</v>
      </c>
      <c r="L1218" s="396">
        <v>4.1500000000000004</v>
      </c>
      <c r="M1218" s="396">
        <v>401</v>
      </c>
      <c r="N1218" s="399">
        <v>92.6</v>
      </c>
      <c r="O1218" s="400">
        <v>108.4</v>
      </c>
      <c r="P1218" s="400"/>
      <c r="Q1218" s="400"/>
      <c r="R1218" s="400"/>
      <c r="S1218" s="400"/>
      <c r="T1218" s="400"/>
      <c r="U1218" s="400"/>
      <c r="V1218" s="400"/>
      <c r="W1218" s="400"/>
      <c r="X1218" s="426">
        <v>860</v>
      </c>
      <c r="Y1218" s="427">
        <v>800</v>
      </c>
      <c r="Z1218" s="427">
        <v>930</v>
      </c>
      <c r="AA1218" s="480">
        <v>51</v>
      </c>
      <c r="AB1218" s="426">
        <v>0.34</v>
      </c>
      <c r="AC1218" s="426">
        <v>1250</v>
      </c>
      <c r="AD1218" s="402">
        <v>655</v>
      </c>
      <c r="AE1218" s="402">
        <v>560</v>
      </c>
      <c r="AF1218" s="402">
        <v>655</v>
      </c>
      <c r="AG1218" s="402">
        <v>655</v>
      </c>
      <c r="AH1218" s="401">
        <v>51</v>
      </c>
      <c r="AI1218" s="400"/>
      <c r="AJ1218" s="400"/>
      <c r="AK1218" s="400"/>
      <c r="AL1218" s="400"/>
      <c r="AM1218" s="400"/>
      <c r="AN1218" s="400"/>
      <c r="AO1218" s="400"/>
      <c r="AP1218" s="400"/>
    </row>
    <row r="1219" spans="1:42" ht="15.75">
      <c r="A1219" s="394" t="s">
        <v>821</v>
      </c>
      <c r="B1219" s="401">
        <v>114.3</v>
      </c>
      <c r="C1219" s="424">
        <v>6.88</v>
      </c>
      <c r="D1219" s="394" t="s">
        <v>822</v>
      </c>
      <c r="E1219" s="395">
        <v>44110</v>
      </c>
      <c r="F1219" s="395" t="s">
        <v>283</v>
      </c>
      <c r="G1219" s="396">
        <v>11860</v>
      </c>
      <c r="H1219" s="397">
        <v>55823</v>
      </c>
      <c r="I1219" s="397">
        <v>4178401</v>
      </c>
      <c r="J1219" s="397">
        <v>350</v>
      </c>
      <c r="K1219" s="397">
        <v>50</v>
      </c>
      <c r="L1219" s="396">
        <v>4.76</v>
      </c>
      <c r="M1219" s="396">
        <v>5</v>
      </c>
      <c r="N1219" s="399">
        <v>96.1</v>
      </c>
      <c r="O1219" s="400">
        <v>110.1</v>
      </c>
      <c r="P1219" s="400"/>
      <c r="Q1219" s="400"/>
      <c r="R1219" s="400"/>
      <c r="S1219" s="400"/>
      <c r="T1219" s="400"/>
      <c r="U1219" s="400"/>
      <c r="V1219" s="400"/>
      <c r="W1219" s="400"/>
      <c r="X1219" s="426">
        <v>860</v>
      </c>
      <c r="Y1219" s="427">
        <v>800</v>
      </c>
      <c r="Z1219" s="427">
        <v>930</v>
      </c>
      <c r="AA1219" s="480">
        <v>51</v>
      </c>
      <c r="AB1219" s="426">
        <v>0.34</v>
      </c>
      <c r="AC1219" s="426">
        <v>1250</v>
      </c>
      <c r="AD1219" s="402">
        <v>655</v>
      </c>
      <c r="AE1219" s="402">
        <v>560</v>
      </c>
      <c r="AF1219" s="402">
        <v>655</v>
      </c>
      <c r="AG1219" s="402">
        <v>655</v>
      </c>
      <c r="AH1219" s="401">
        <v>51</v>
      </c>
      <c r="AI1219" s="400"/>
      <c r="AJ1219" s="400"/>
      <c r="AK1219" s="400"/>
      <c r="AL1219" s="400"/>
      <c r="AM1219" s="400"/>
      <c r="AN1219" s="400"/>
      <c r="AO1219" s="400"/>
      <c r="AP1219" s="400"/>
    </row>
    <row r="1220" spans="1:42" ht="15.75">
      <c r="A1220" s="394" t="s">
        <v>821</v>
      </c>
      <c r="B1220" s="401">
        <v>114.3</v>
      </c>
      <c r="C1220" s="424">
        <v>6.88</v>
      </c>
      <c r="D1220" s="394" t="s">
        <v>822</v>
      </c>
      <c r="E1220" s="395">
        <v>44111</v>
      </c>
      <c r="F1220" s="395" t="s">
        <v>283</v>
      </c>
      <c r="G1220" s="396">
        <v>11861</v>
      </c>
      <c r="H1220" s="397">
        <v>54594</v>
      </c>
      <c r="I1220" s="397">
        <v>4178401</v>
      </c>
      <c r="J1220" s="397">
        <v>350</v>
      </c>
      <c r="K1220" s="397">
        <v>52</v>
      </c>
      <c r="L1220" s="396">
        <v>4.2300000000000004</v>
      </c>
      <c r="M1220" s="396">
        <v>25</v>
      </c>
      <c r="N1220" s="399">
        <v>98.3</v>
      </c>
      <c r="O1220" s="400">
        <v>113.1</v>
      </c>
      <c r="P1220" s="400"/>
      <c r="Q1220" s="400"/>
      <c r="R1220" s="400"/>
      <c r="S1220" s="400"/>
      <c r="T1220" s="400"/>
      <c r="U1220" s="400"/>
      <c r="V1220" s="400"/>
      <c r="W1220" s="400"/>
      <c r="X1220" s="426">
        <v>860</v>
      </c>
      <c r="Y1220" s="427">
        <v>800</v>
      </c>
      <c r="Z1220" s="427">
        <v>930</v>
      </c>
      <c r="AA1220" s="480">
        <v>51</v>
      </c>
      <c r="AB1220" s="426">
        <v>0.34</v>
      </c>
      <c r="AC1220" s="426">
        <v>1250</v>
      </c>
      <c r="AD1220" s="402">
        <v>655</v>
      </c>
      <c r="AE1220" s="402">
        <v>560</v>
      </c>
      <c r="AF1220" s="402">
        <v>655</v>
      </c>
      <c r="AG1220" s="402">
        <v>655</v>
      </c>
      <c r="AH1220" s="401">
        <v>51</v>
      </c>
      <c r="AI1220" s="400"/>
      <c r="AJ1220" s="400"/>
      <c r="AK1220" s="400"/>
      <c r="AL1220" s="400"/>
      <c r="AM1220" s="400"/>
      <c r="AN1220" s="400"/>
      <c r="AO1220" s="400"/>
      <c r="AP1220" s="400"/>
    </row>
    <row r="1221" spans="1:42" ht="15.75">
      <c r="A1221" s="394" t="s">
        <v>821</v>
      </c>
      <c r="B1221" s="401">
        <v>114.3</v>
      </c>
      <c r="C1221" s="424">
        <v>6.88</v>
      </c>
      <c r="D1221" s="394" t="s">
        <v>822</v>
      </c>
      <c r="E1221" s="395">
        <v>44111</v>
      </c>
      <c r="F1221" s="395" t="s">
        <v>283</v>
      </c>
      <c r="G1221" s="396">
        <v>11862</v>
      </c>
      <c r="H1221" s="397">
        <v>54598</v>
      </c>
      <c r="I1221" s="397">
        <v>4178401</v>
      </c>
      <c r="J1221" s="397">
        <v>350</v>
      </c>
      <c r="K1221" s="397">
        <v>53</v>
      </c>
      <c r="L1221" s="398">
        <f>0.033/0.0075</f>
        <v>4.4000000000000004</v>
      </c>
      <c r="M1221" s="396">
        <v>7</v>
      </c>
      <c r="N1221" s="399">
        <v>98.5</v>
      </c>
      <c r="O1221" s="400">
        <v>110.7</v>
      </c>
      <c r="P1221" s="400"/>
      <c r="Q1221" s="400"/>
      <c r="R1221" s="400"/>
      <c r="S1221" s="400"/>
      <c r="T1221" s="400"/>
      <c r="U1221" s="400"/>
      <c r="V1221" s="400"/>
      <c r="W1221" s="400"/>
      <c r="X1221" s="426">
        <v>860</v>
      </c>
      <c r="Y1221" s="427">
        <v>800</v>
      </c>
      <c r="Z1221" s="427">
        <v>930</v>
      </c>
      <c r="AA1221" s="480">
        <v>51</v>
      </c>
      <c r="AB1221" s="426">
        <v>0.34</v>
      </c>
      <c r="AC1221" s="426">
        <v>1250</v>
      </c>
      <c r="AD1221" s="402">
        <v>655</v>
      </c>
      <c r="AE1221" s="402">
        <v>560</v>
      </c>
      <c r="AF1221" s="402">
        <v>655</v>
      </c>
      <c r="AG1221" s="402">
        <v>655</v>
      </c>
      <c r="AH1221" s="401">
        <v>51</v>
      </c>
      <c r="AI1221" s="400"/>
      <c r="AJ1221" s="400"/>
      <c r="AK1221" s="400"/>
      <c r="AL1221" s="400"/>
      <c r="AM1221" s="400"/>
      <c r="AN1221" s="400"/>
      <c r="AO1221" s="400"/>
      <c r="AP1221" s="400"/>
    </row>
    <row r="1222" spans="1:42" ht="15.75">
      <c r="A1222" s="394" t="s">
        <v>821</v>
      </c>
      <c r="B1222" s="401">
        <v>114.3</v>
      </c>
      <c r="C1222" s="424">
        <v>6.88</v>
      </c>
      <c r="D1222" s="394" t="s">
        <v>822</v>
      </c>
      <c r="E1222" s="395">
        <v>44156</v>
      </c>
      <c r="F1222" s="395" t="s">
        <v>847</v>
      </c>
      <c r="G1222" s="396">
        <v>11971</v>
      </c>
      <c r="H1222" s="397">
        <v>13434</v>
      </c>
      <c r="I1222" s="397">
        <v>3958604</v>
      </c>
      <c r="J1222" s="397" t="s">
        <v>571</v>
      </c>
      <c r="K1222" s="397">
        <v>45</v>
      </c>
      <c r="L1222" s="396">
        <v>5.88</v>
      </c>
      <c r="M1222" s="396">
        <v>24</v>
      </c>
      <c r="N1222" s="399">
        <v>98.5</v>
      </c>
      <c r="O1222" s="400">
        <v>114.1</v>
      </c>
      <c r="P1222" s="400">
        <v>102.1</v>
      </c>
      <c r="Q1222" s="400">
        <v>113.3</v>
      </c>
      <c r="R1222" s="400">
        <v>97</v>
      </c>
      <c r="S1222" s="400">
        <v>113.8</v>
      </c>
      <c r="T1222" s="400">
        <v>102.5</v>
      </c>
      <c r="U1222" s="400">
        <v>117.1</v>
      </c>
      <c r="V1222" s="400">
        <v>100.7</v>
      </c>
      <c r="W1222" s="400">
        <v>116.3</v>
      </c>
      <c r="X1222" s="426">
        <v>850</v>
      </c>
      <c r="Y1222" s="427">
        <v>800</v>
      </c>
      <c r="Z1222" s="427">
        <v>930</v>
      </c>
      <c r="AA1222" s="480">
        <v>50</v>
      </c>
      <c r="AB1222" s="426">
        <v>0.36</v>
      </c>
      <c r="AC1222" s="426">
        <v>1250</v>
      </c>
      <c r="AD1222" s="402">
        <v>620</v>
      </c>
      <c r="AE1222" s="402">
        <v>560</v>
      </c>
      <c r="AF1222" s="402">
        <v>620</v>
      </c>
      <c r="AG1222" s="402">
        <v>620</v>
      </c>
      <c r="AH1222" s="401">
        <v>50</v>
      </c>
      <c r="AI1222" s="400"/>
      <c r="AJ1222" s="400"/>
      <c r="AK1222" s="400"/>
      <c r="AL1222" s="400"/>
      <c r="AM1222" s="400"/>
      <c r="AN1222" s="400"/>
      <c r="AO1222" s="400"/>
      <c r="AP1222" s="400"/>
    </row>
    <row r="1223" spans="1:42" ht="15.75">
      <c r="A1223" s="394" t="s">
        <v>821</v>
      </c>
      <c r="B1223" s="401">
        <v>114.3</v>
      </c>
      <c r="C1223" s="424">
        <v>6.88</v>
      </c>
      <c r="D1223" s="394" t="s">
        <v>822</v>
      </c>
      <c r="E1223" s="395">
        <v>44159</v>
      </c>
      <c r="F1223" s="395" t="s">
        <v>847</v>
      </c>
      <c r="G1223" s="396">
        <v>11972</v>
      </c>
      <c r="H1223" s="397">
        <v>13434</v>
      </c>
      <c r="I1223" s="397">
        <v>3958604</v>
      </c>
      <c r="J1223" s="397" t="s">
        <v>571</v>
      </c>
      <c r="K1223" s="397">
        <v>45</v>
      </c>
      <c r="L1223" s="396">
        <v>5.88</v>
      </c>
      <c r="M1223" s="396">
        <v>426</v>
      </c>
      <c r="N1223" s="399">
        <v>88.3</v>
      </c>
      <c r="O1223" s="400">
        <v>104.9</v>
      </c>
      <c r="P1223" s="400"/>
      <c r="Q1223" s="400"/>
      <c r="R1223" s="400"/>
      <c r="S1223" s="400"/>
      <c r="T1223" s="400"/>
      <c r="U1223" s="400"/>
      <c r="V1223" s="400"/>
      <c r="W1223" s="400"/>
      <c r="X1223" s="426">
        <v>850</v>
      </c>
      <c r="Y1223" s="427">
        <v>800</v>
      </c>
      <c r="Z1223" s="427">
        <v>930</v>
      </c>
      <c r="AA1223" s="480">
        <v>50</v>
      </c>
      <c r="AB1223" s="426">
        <v>0.36</v>
      </c>
      <c r="AC1223" s="426">
        <v>1250</v>
      </c>
      <c r="AD1223" s="402">
        <v>620</v>
      </c>
      <c r="AE1223" s="402">
        <v>560</v>
      </c>
      <c r="AF1223" s="402">
        <v>620</v>
      </c>
      <c r="AG1223" s="402">
        <v>620</v>
      </c>
      <c r="AH1223" s="401">
        <v>50</v>
      </c>
      <c r="AI1223" s="400"/>
      <c r="AJ1223" s="400"/>
      <c r="AK1223" s="400"/>
      <c r="AL1223" s="400"/>
      <c r="AM1223" s="400"/>
      <c r="AN1223" s="400"/>
      <c r="AO1223" s="400"/>
      <c r="AP1223" s="400"/>
    </row>
    <row r="1224" spans="1:42" ht="15.75">
      <c r="A1224" s="394" t="s">
        <v>821</v>
      </c>
      <c r="B1224" s="401">
        <v>114.3</v>
      </c>
      <c r="C1224" s="424">
        <v>6.88</v>
      </c>
      <c r="D1224" s="394" t="s">
        <v>822</v>
      </c>
      <c r="E1224" s="395">
        <v>44159</v>
      </c>
      <c r="F1224" s="395" t="s">
        <v>847</v>
      </c>
      <c r="G1224" s="396">
        <v>11973</v>
      </c>
      <c r="H1224" s="397">
        <v>13434</v>
      </c>
      <c r="I1224" s="397">
        <v>3958604</v>
      </c>
      <c r="J1224" s="397" t="s">
        <v>571</v>
      </c>
      <c r="K1224" s="397">
        <v>45</v>
      </c>
      <c r="L1224" s="396">
        <v>5.88</v>
      </c>
      <c r="M1224" s="396">
        <v>810</v>
      </c>
      <c r="N1224" s="399">
        <v>100.9</v>
      </c>
      <c r="O1224" s="400">
        <v>116.7</v>
      </c>
      <c r="P1224" s="400"/>
      <c r="Q1224" s="400"/>
      <c r="R1224" s="400"/>
      <c r="S1224" s="400"/>
      <c r="T1224" s="400"/>
      <c r="U1224" s="400"/>
      <c r="V1224" s="400"/>
      <c r="W1224" s="400"/>
      <c r="X1224" s="426">
        <v>850</v>
      </c>
      <c r="Y1224" s="427">
        <v>800</v>
      </c>
      <c r="Z1224" s="427">
        <v>930</v>
      </c>
      <c r="AA1224" s="480">
        <v>50</v>
      </c>
      <c r="AB1224" s="426">
        <v>0.36</v>
      </c>
      <c r="AC1224" s="426">
        <v>1250</v>
      </c>
      <c r="AD1224" s="402">
        <v>620</v>
      </c>
      <c r="AE1224" s="402">
        <v>560</v>
      </c>
      <c r="AF1224" s="402">
        <v>620</v>
      </c>
      <c r="AG1224" s="402">
        <v>620</v>
      </c>
      <c r="AH1224" s="401">
        <v>50</v>
      </c>
      <c r="AI1224" s="400"/>
      <c r="AJ1224" s="400"/>
      <c r="AK1224" s="400"/>
      <c r="AL1224" s="400"/>
      <c r="AM1224" s="400"/>
      <c r="AN1224" s="400"/>
      <c r="AO1224" s="400"/>
      <c r="AP1224" s="400"/>
    </row>
    <row r="1225" spans="1:42" ht="15.75">
      <c r="A1225" s="394" t="s">
        <v>821</v>
      </c>
      <c r="B1225" s="401">
        <v>114.3</v>
      </c>
      <c r="C1225" s="424">
        <v>6.88</v>
      </c>
      <c r="D1225" s="394" t="s">
        <v>822</v>
      </c>
      <c r="E1225" s="395">
        <v>44159</v>
      </c>
      <c r="F1225" s="395" t="s">
        <v>847</v>
      </c>
      <c r="G1225" s="396">
        <v>11974</v>
      </c>
      <c r="H1225" s="397">
        <v>13434</v>
      </c>
      <c r="I1225" s="397">
        <v>3958604</v>
      </c>
      <c r="J1225" s="397" t="s">
        <v>571</v>
      </c>
      <c r="K1225" s="397">
        <v>45</v>
      </c>
      <c r="L1225" s="396">
        <v>5.88</v>
      </c>
      <c r="M1225" s="396">
        <v>1201</v>
      </c>
      <c r="N1225" s="399">
        <v>101.7</v>
      </c>
      <c r="O1225" s="400">
        <v>116.4</v>
      </c>
      <c r="P1225" s="400"/>
      <c r="Q1225" s="400"/>
      <c r="R1225" s="400"/>
      <c r="S1225" s="400"/>
      <c r="T1225" s="400"/>
      <c r="U1225" s="400"/>
      <c r="V1225" s="400"/>
      <c r="W1225" s="400"/>
      <c r="X1225" s="426">
        <v>850</v>
      </c>
      <c r="Y1225" s="427">
        <v>800</v>
      </c>
      <c r="Z1225" s="427">
        <v>930</v>
      </c>
      <c r="AA1225" s="480">
        <v>50</v>
      </c>
      <c r="AB1225" s="426">
        <v>0.36</v>
      </c>
      <c r="AC1225" s="426">
        <v>1250</v>
      </c>
      <c r="AD1225" s="402">
        <v>620</v>
      </c>
      <c r="AE1225" s="402">
        <v>560</v>
      </c>
      <c r="AF1225" s="402">
        <v>620</v>
      </c>
      <c r="AG1225" s="402">
        <v>620</v>
      </c>
      <c r="AH1225" s="401">
        <v>50</v>
      </c>
      <c r="AI1225" s="400"/>
      <c r="AJ1225" s="400"/>
      <c r="AK1225" s="400"/>
      <c r="AL1225" s="400"/>
      <c r="AM1225" s="400"/>
      <c r="AN1225" s="400"/>
      <c r="AO1225" s="400"/>
      <c r="AP1225" s="400"/>
    </row>
    <row r="1226" spans="1:42" ht="15.75">
      <c r="A1226" s="394" t="s">
        <v>821</v>
      </c>
      <c r="B1226" s="401">
        <v>114.3</v>
      </c>
      <c r="C1226" s="424">
        <v>6.88</v>
      </c>
      <c r="D1226" s="394" t="s">
        <v>822</v>
      </c>
      <c r="E1226" s="395">
        <v>44159</v>
      </c>
      <c r="F1226" s="395" t="s">
        <v>847</v>
      </c>
      <c r="G1226" s="396">
        <v>11975</v>
      </c>
      <c r="H1226" s="397">
        <v>13428</v>
      </c>
      <c r="I1226" s="397">
        <v>3958604</v>
      </c>
      <c r="J1226" s="397" t="s">
        <v>571</v>
      </c>
      <c r="K1226" s="397">
        <v>45</v>
      </c>
      <c r="L1226" s="396">
        <v>4.68</v>
      </c>
      <c r="M1226" s="396">
        <v>3</v>
      </c>
      <c r="N1226" s="399">
        <v>99.7</v>
      </c>
      <c r="O1226" s="400">
        <v>112.6</v>
      </c>
      <c r="P1226" s="400"/>
      <c r="Q1226" s="400"/>
      <c r="R1226" s="400"/>
      <c r="S1226" s="400"/>
      <c r="T1226" s="400"/>
      <c r="U1226" s="400"/>
      <c r="V1226" s="400"/>
      <c r="W1226" s="400"/>
      <c r="X1226" s="426">
        <v>850</v>
      </c>
      <c r="Y1226" s="427">
        <v>800</v>
      </c>
      <c r="Z1226" s="427">
        <v>930</v>
      </c>
      <c r="AA1226" s="480">
        <v>50</v>
      </c>
      <c r="AB1226" s="426">
        <v>0.36</v>
      </c>
      <c r="AC1226" s="426">
        <v>1250</v>
      </c>
      <c r="AD1226" s="402">
        <v>620</v>
      </c>
      <c r="AE1226" s="402">
        <v>560</v>
      </c>
      <c r="AF1226" s="402">
        <v>620</v>
      </c>
      <c r="AG1226" s="402">
        <v>620</v>
      </c>
      <c r="AH1226" s="401">
        <v>50</v>
      </c>
      <c r="AI1226" s="400"/>
      <c r="AJ1226" s="400"/>
      <c r="AK1226" s="400"/>
      <c r="AL1226" s="400"/>
      <c r="AM1226" s="400"/>
      <c r="AN1226" s="400"/>
      <c r="AO1226" s="400"/>
      <c r="AP1226" s="400"/>
    </row>
    <row r="1227" spans="1:42" ht="15.75">
      <c r="A1227" s="394" t="s">
        <v>821</v>
      </c>
      <c r="B1227" s="401">
        <v>114.3</v>
      </c>
      <c r="C1227" s="424">
        <v>6.88</v>
      </c>
      <c r="D1227" s="394" t="s">
        <v>822</v>
      </c>
      <c r="E1227" s="395">
        <v>44159</v>
      </c>
      <c r="F1227" s="395" t="s">
        <v>847</v>
      </c>
      <c r="G1227" s="396">
        <v>11976</v>
      </c>
      <c r="H1227" s="397">
        <v>13428</v>
      </c>
      <c r="I1227" s="397">
        <v>3958604</v>
      </c>
      <c r="J1227" s="397" t="s">
        <v>571</v>
      </c>
      <c r="K1227" s="397">
        <v>45</v>
      </c>
      <c r="L1227" s="396">
        <v>4.68</v>
      </c>
      <c r="M1227" s="396">
        <v>401</v>
      </c>
      <c r="N1227" s="399">
        <v>101.3</v>
      </c>
      <c r="O1227" s="400">
        <v>113.4</v>
      </c>
      <c r="P1227" s="400"/>
      <c r="Q1227" s="400"/>
      <c r="R1227" s="400"/>
      <c r="S1227" s="400"/>
      <c r="T1227" s="400"/>
      <c r="U1227" s="400"/>
      <c r="V1227" s="400"/>
      <c r="W1227" s="400"/>
      <c r="X1227" s="426">
        <v>850</v>
      </c>
      <c r="Y1227" s="427">
        <v>800</v>
      </c>
      <c r="Z1227" s="427">
        <v>930</v>
      </c>
      <c r="AA1227" s="480">
        <v>50</v>
      </c>
      <c r="AB1227" s="426">
        <v>0.36</v>
      </c>
      <c r="AC1227" s="426">
        <v>1250</v>
      </c>
      <c r="AD1227" s="402">
        <v>620</v>
      </c>
      <c r="AE1227" s="402">
        <v>560</v>
      </c>
      <c r="AF1227" s="402">
        <v>620</v>
      </c>
      <c r="AG1227" s="402">
        <v>620</v>
      </c>
      <c r="AH1227" s="401">
        <v>50</v>
      </c>
      <c r="AI1227" s="400"/>
      <c r="AJ1227" s="400"/>
      <c r="AK1227" s="400"/>
      <c r="AL1227" s="400"/>
      <c r="AM1227" s="400"/>
      <c r="AN1227" s="400"/>
      <c r="AO1227" s="400"/>
      <c r="AP1227" s="400"/>
    </row>
    <row r="1228" spans="1:42" ht="15.75">
      <c r="A1228" s="394" t="s">
        <v>821</v>
      </c>
      <c r="B1228" s="401">
        <v>114.3</v>
      </c>
      <c r="C1228" s="424">
        <v>6.88</v>
      </c>
      <c r="D1228" s="394" t="s">
        <v>822</v>
      </c>
      <c r="E1228" s="395">
        <v>44159</v>
      </c>
      <c r="F1228" s="395" t="s">
        <v>847</v>
      </c>
      <c r="G1228" s="396">
        <v>11977</v>
      </c>
      <c r="H1228" s="397">
        <v>13428</v>
      </c>
      <c r="I1228" s="397">
        <v>3958604</v>
      </c>
      <c r="J1228" s="397" t="s">
        <v>571</v>
      </c>
      <c r="K1228" s="397">
        <v>45</v>
      </c>
      <c r="L1228" s="396">
        <v>4.68</v>
      </c>
      <c r="M1228" s="396">
        <v>811</v>
      </c>
      <c r="N1228" s="399">
        <v>92.7</v>
      </c>
      <c r="O1228" s="400">
        <v>112</v>
      </c>
      <c r="P1228" s="400"/>
      <c r="Q1228" s="400"/>
      <c r="R1228" s="400"/>
      <c r="S1228" s="400"/>
      <c r="T1228" s="400"/>
      <c r="U1228" s="400"/>
      <c r="V1228" s="400"/>
      <c r="W1228" s="400"/>
      <c r="X1228" s="426">
        <v>850</v>
      </c>
      <c r="Y1228" s="427">
        <v>800</v>
      </c>
      <c r="Z1228" s="427">
        <v>930</v>
      </c>
      <c r="AA1228" s="480">
        <v>50</v>
      </c>
      <c r="AB1228" s="426">
        <v>0.36</v>
      </c>
      <c r="AC1228" s="426">
        <v>1250</v>
      </c>
      <c r="AD1228" s="402">
        <v>620</v>
      </c>
      <c r="AE1228" s="402">
        <v>560</v>
      </c>
      <c r="AF1228" s="402">
        <v>620</v>
      </c>
      <c r="AG1228" s="402">
        <v>620</v>
      </c>
      <c r="AH1228" s="401">
        <v>50</v>
      </c>
      <c r="AI1228" s="400"/>
      <c r="AJ1228" s="400"/>
      <c r="AK1228" s="400"/>
      <c r="AL1228" s="400"/>
      <c r="AM1228" s="400"/>
      <c r="AN1228" s="400"/>
      <c r="AO1228" s="400"/>
      <c r="AP1228" s="400"/>
    </row>
    <row r="1229" spans="1:42" ht="15.75">
      <c r="A1229" s="394" t="s">
        <v>821</v>
      </c>
      <c r="B1229" s="401">
        <v>114.3</v>
      </c>
      <c r="C1229" s="424">
        <v>6.88</v>
      </c>
      <c r="D1229" s="394" t="s">
        <v>822</v>
      </c>
      <c r="E1229" s="395">
        <v>44160</v>
      </c>
      <c r="F1229" s="395" t="s">
        <v>847</v>
      </c>
      <c r="G1229" s="396">
        <v>11978</v>
      </c>
      <c r="H1229" s="397">
        <v>13430</v>
      </c>
      <c r="I1229" s="397">
        <v>3958604</v>
      </c>
      <c r="J1229" s="397" t="s">
        <v>571</v>
      </c>
      <c r="K1229" s="397">
        <v>45</v>
      </c>
      <c r="L1229" s="396">
        <v>4.54</v>
      </c>
      <c r="M1229" s="396">
        <v>10</v>
      </c>
      <c r="N1229" s="399">
        <v>97.2</v>
      </c>
      <c r="O1229" s="400">
        <v>116.2</v>
      </c>
      <c r="P1229" s="400"/>
      <c r="Q1229" s="400"/>
      <c r="R1229" s="400"/>
      <c r="S1229" s="400"/>
      <c r="T1229" s="400"/>
      <c r="U1229" s="400"/>
      <c r="V1229" s="400"/>
      <c r="W1229" s="400"/>
      <c r="X1229" s="426">
        <v>850</v>
      </c>
      <c r="Y1229" s="427">
        <v>800</v>
      </c>
      <c r="Z1229" s="427">
        <v>930</v>
      </c>
      <c r="AA1229" s="480">
        <v>50</v>
      </c>
      <c r="AB1229" s="426">
        <v>0.37</v>
      </c>
      <c r="AC1229" s="426">
        <v>1250</v>
      </c>
      <c r="AD1229" s="402">
        <v>620</v>
      </c>
      <c r="AE1229" s="402">
        <v>560</v>
      </c>
      <c r="AF1229" s="402">
        <v>620</v>
      </c>
      <c r="AG1229" s="402">
        <v>620</v>
      </c>
      <c r="AH1229" s="401">
        <v>50</v>
      </c>
      <c r="AI1229" s="400"/>
      <c r="AJ1229" s="400"/>
      <c r="AK1229" s="400"/>
      <c r="AL1229" s="400"/>
      <c r="AM1229" s="400"/>
      <c r="AN1229" s="400"/>
      <c r="AO1229" s="400"/>
      <c r="AP1229" s="400"/>
    </row>
    <row r="1230" spans="1:42" ht="15.75">
      <c r="A1230" s="394" t="s">
        <v>821</v>
      </c>
      <c r="B1230" s="401">
        <v>114.3</v>
      </c>
      <c r="C1230" s="424">
        <v>6.88</v>
      </c>
      <c r="D1230" s="394" t="s">
        <v>822</v>
      </c>
      <c r="E1230" s="395">
        <v>44160</v>
      </c>
      <c r="F1230" s="395" t="s">
        <v>847</v>
      </c>
      <c r="G1230" s="396">
        <v>11979</v>
      </c>
      <c r="H1230" s="397">
        <v>13430</v>
      </c>
      <c r="I1230" s="397">
        <v>3958604</v>
      </c>
      <c r="J1230" s="397" t="s">
        <v>571</v>
      </c>
      <c r="K1230" s="397">
        <v>45</v>
      </c>
      <c r="L1230" s="396">
        <v>4.54</v>
      </c>
      <c r="M1230" s="396">
        <v>402</v>
      </c>
      <c r="N1230" s="399">
        <v>98.6</v>
      </c>
      <c r="O1230" s="400">
        <v>116.3</v>
      </c>
      <c r="P1230" s="400"/>
      <c r="Q1230" s="400"/>
      <c r="R1230" s="400"/>
      <c r="S1230" s="400"/>
      <c r="T1230" s="400"/>
      <c r="U1230" s="400"/>
      <c r="V1230" s="400"/>
      <c r="W1230" s="400"/>
      <c r="X1230" s="426">
        <v>850</v>
      </c>
      <c r="Y1230" s="427">
        <v>800</v>
      </c>
      <c r="Z1230" s="427">
        <v>930</v>
      </c>
      <c r="AA1230" s="480">
        <v>50</v>
      </c>
      <c r="AB1230" s="426">
        <v>0.37</v>
      </c>
      <c r="AC1230" s="426">
        <v>1250</v>
      </c>
      <c r="AD1230" s="402">
        <v>620</v>
      </c>
      <c r="AE1230" s="402">
        <v>560</v>
      </c>
      <c r="AF1230" s="402">
        <v>620</v>
      </c>
      <c r="AG1230" s="402">
        <v>620</v>
      </c>
      <c r="AH1230" s="401">
        <v>50</v>
      </c>
      <c r="AI1230" s="400"/>
      <c r="AJ1230" s="400"/>
      <c r="AK1230" s="400"/>
      <c r="AL1230" s="400"/>
      <c r="AM1230" s="400"/>
      <c r="AN1230" s="400"/>
      <c r="AO1230" s="400"/>
      <c r="AP1230" s="400"/>
    </row>
    <row r="1231" spans="1:42" ht="15.75">
      <c r="A1231" s="394" t="s">
        <v>821</v>
      </c>
      <c r="B1231" s="401">
        <v>114.3</v>
      </c>
      <c r="C1231" s="424">
        <v>6.88</v>
      </c>
      <c r="D1231" s="394" t="s">
        <v>822</v>
      </c>
      <c r="E1231" s="395">
        <v>44160</v>
      </c>
      <c r="F1231" s="395" t="s">
        <v>847</v>
      </c>
      <c r="G1231" s="396">
        <v>11980</v>
      </c>
      <c r="H1231" s="397">
        <v>13430</v>
      </c>
      <c r="I1231" s="397">
        <v>3958604</v>
      </c>
      <c r="J1231" s="397" t="s">
        <v>571</v>
      </c>
      <c r="K1231" s="397">
        <v>45</v>
      </c>
      <c r="L1231" s="396">
        <v>4.54</v>
      </c>
      <c r="M1231" s="396">
        <v>802</v>
      </c>
      <c r="N1231" s="399">
        <v>98.8</v>
      </c>
      <c r="O1231" s="400">
        <v>112.7</v>
      </c>
      <c r="P1231" s="400"/>
      <c r="Q1231" s="400"/>
      <c r="R1231" s="400"/>
      <c r="S1231" s="400"/>
      <c r="T1231" s="400"/>
      <c r="U1231" s="400"/>
      <c r="V1231" s="400"/>
      <c r="W1231" s="400"/>
      <c r="X1231" s="426">
        <v>850</v>
      </c>
      <c r="Y1231" s="427">
        <v>800</v>
      </c>
      <c r="Z1231" s="427">
        <v>930</v>
      </c>
      <c r="AA1231" s="480">
        <v>50</v>
      </c>
      <c r="AB1231" s="426">
        <v>0.37</v>
      </c>
      <c r="AC1231" s="426">
        <v>1250</v>
      </c>
      <c r="AD1231" s="402">
        <v>620</v>
      </c>
      <c r="AE1231" s="402">
        <v>560</v>
      </c>
      <c r="AF1231" s="402">
        <v>620</v>
      </c>
      <c r="AG1231" s="402">
        <v>620</v>
      </c>
      <c r="AH1231" s="401">
        <v>50</v>
      </c>
      <c r="AI1231" s="400"/>
      <c r="AJ1231" s="400"/>
      <c r="AK1231" s="400"/>
      <c r="AL1231" s="400"/>
      <c r="AM1231" s="400"/>
      <c r="AN1231" s="400"/>
      <c r="AO1231" s="400"/>
      <c r="AP1231" s="400"/>
    </row>
    <row r="1232" spans="1:42" ht="15.75">
      <c r="A1232" s="394" t="s">
        <v>821</v>
      </c>
      <c r="B1232" s="401">
        <v>114.3</v>
      </c>
      <c r="C1232" s="424">
        <v>6.88</v>
      </c>
      <c r="D1232" s="394" t="s">
        <v>822</v>
      </c>
      <c r="E1232" s="395">
        <v>44160</v>
      </c>
      <c r="F1232" s="395" t="s">
        <v>847</v>
      </c>
      <c r="G1232" s="396">
        <v>11981</v>
      </c>
      <c r="H1232" s="397">
        <v>13430</v>
      </c>
      <c r="I1232" s="397">
        <v>3958604</v>
      </c>
      <c r="J1232" s="397" t="s">
        <v>571</v>
      </c>
      <c r="K1232" s="397">
        <v>45</v>
      </c>
      <c r="L1232" s="396">
        <v>4.54</v>
      </c>
      <c r="M1232" s="396">
        <v>1201</v>
      </c>
      <c r="N1232" s="399">
        <v>95.5</v>
      </c>
      <c r="O1232" s="400">
        <v>114.1</v>
      </c>
      <c r="P1232" s="400"/>
      <c r="Q1232" s="400"/>
      <c r="R1232" s="400"/>
      <c r="S1232" s="400"/>
      <c r="T1232" s="400"/>
      <c r="U1232" s="400"/>
      <c r="V1232" s="400"/>
      <c r="W1232" s="400"/>
      <c r="X1232" s="426">
        <v>850</v>
      </c>
      <c r="Y1232" s="427">
        <v>800</v>
      </c>
      <c r="Z1232" s="427">
        <v>930</v>
      </c>
      <c r="AA1232" s="480">
        <v>50</v>
      </c>
      <c r="AB1232" s="426">
        <v>0.37</v>
      </c>
      <c r="AC1232" s="426">
        <v>1250</v>
      </c>
      <c r="AD1232" s="402">
        <v>620</v>
      </c>
      <c r="AE1232" s="402">
        <v>560</v>
      </c>
      <c r="AF1232" s="402">
        <v>620</v>
      </c>
      <c r="AG1232" s="402">
        <v>620</v>
      </c>
      <c r="AH1232" s="401">
        <v>50</v>
      </c>
      <c r="AI1232" s="400"/>
      <c r="AJ1232" s="400"/>
      <c r="AK1232" s="400"/>
      <c r="AL1232" s="400"/>
      <c r="AM1232" s="400"/>
      <c r="AN1232" s="400"/>
      <c r="AO1232" s="400"/>
      <c r="AP1232" s="400"/>
    </row>
    <row r="1233" spans="1:42" ht="15.75">
      <c r="A1233" s="394" t="s">
        <v>821</v>
      </c>
      <c r="B1233" s="401">
        <v>114.3</v>
      </c>
      <c r="C1233" s="424">
        <v>6.88</v>
      </c>
      <c r="D1233" s="394" t="s">
        <v>822</v>
      </c>
      <c r="E1233" s="395">
        <v>44160</v>
      </c>
      <c r="F1233" s="395" t="s">
        <v>847</v>
      </c>
      <c r="G1233" s="396">
        <v>11982</v>
      </c>
      <c r="H1233" s="397">
        <v>13431</v>
      </c>
      <c r="I1233" s="397">
        <v>3958604</v>
      </c>
      <c r="J1233" s="397" t="s">
        <v>571</v>
      </c>
      <c r="K1233" s="397">
        <v>45</v>
      </c>
      <c r="L1233" s="396">
        <v>3.82</v>
      </c>
      <c r="M1233" s="396">
        <v>26</v>
      </c>
      <c r="N1233" s="399">
        <v>92.8</v>
      </c>
      <c r="O1233" s="400">
        <v>108.9</v>
      </c>
      <c r="P1233" s="400"/>
      <c r="Q1233" s="400"/>
      <c r="R1233" s="400"/>
      <c r="S1233" s="400"/>
      <c r="T1233" s="400"/>
      <c r="U1233" s="400"/>
      <c r="V1233" s="400"/>
      <c r="W1233" s="400"/>
      <c r="X1233" s="426">
        <v>850</v>
      </c>
      <c r="Y1233" s="427">
        <v>800</v>
      </c>
      <c r="Z1233" s="427">
        <v>930</v>
      </c>
      <c r="AA1233" s="480">
        <v>50</v>
      </c>
      <c r="AB1233" s="426">
        <v>0.37</v>
      </c>
      <c r="AC1233" s="426">
        <v>1250</v>
      </c>
      <c r="AD1233" s="402">
        <v>620</v>
      </c>
      <c r="AE1233" s="402">
        <v>560</v>
      </c>
      <c r="AF1233" s="402">
        <v>620</v>
      </c>
      <c r="AG1233" s="402">
        <v>620</v>
      </c>
      <c r="AH1233" s="401">
        <v>50</v>
      </c>
      <c r="AI1233" s="400"/>
      <c r="AJ1233" s="400"/>
      <c r="AK1233" s="400"/>
      <c r="AL1233" s="399">
        <v>108.9</v>
      </c>
      <c r="AM1233" s="400"/>
      <c r="AN1233" s="400"/>
      <c r="AO1233" s="400"/>
      <c r="AP1233" s="400"/>
    </row>
    <row r="1234" spans="1:42" ht="15.75">
      <c r="A1234" s="394" t="s">
        <v>821</v>
      </c>
      <c r="B1234" s="401">
        <v>114.3</v>
      </c>
      <c r="C1234" s="424">
        <v>6.88</v>
      </c>
      <c r="D1234" s="394" t="s">
        <v>822</v>
      </c>
      <c r="E1234" s="395">
        <v>44161</v>
      </c>
      <c r="F1234" s="395" t="s">
        <v>847</v>
      </c>
      <c r="G1234" s="396">
        <v>11983</v>
      </c>
      <c r="H1234" s="397">
        <v>13431</v>
      </c>
      <c r="I1234" s="397">
        <v>3958604</v>
      </c>
      <c r="J1234" s="397" t="s">
        <v>571</v>
      </c>
      <c r="K1234" s="397">
        <v>45</v>
      </c>
      <c r="L1234" s="396">
        <v>3.82</v>
      </c>
      <c r="M1234" s="396">
        <v>402</v>
      </c>
      <c r="N1234" s="399">
        <v>91.1</v>
      </c>
      <c r="O1234" s="400">
        <v>109.7</v>
      </c>
      <c r="P1234" s="400"/>
      <c r="Q1234" s="400"/>
      <c r="R1234" s="400"/>
      <c r="S1234" s="400"/>
      <c r="T1234" s="400"/>
      <c r="U1234" s="400"/>
      <c r="V1234" s="400"/>
      <c r="W1234" s="400"/>
      <c r="X1234" s="426">
        <v>850</v>
      </c>
      <c r="Y1234" s="427">
        <v>800</v>
      </c>
      <c r="Z1234" s="427">
        <v>930</v>
      </c>
      <c r="AA1234" s="480">
        <v>50</v>
      </c>
      <c r="AB1234" s="426">
        <v>0.37</v>
      </c>
      <c r="AC1234" s="426">
        <v>1250</v>
      </c>
      <c r="AD1234" s="402">
        <v>620</v>
      </c>
      <c r="AE1234" s="402">
        <v>560</v>
      </c>
      <c r="AF1234" s="402">
        <v>620</v>
      </c>
      <c r="AG1234" s="402">
        <v>620</v>
      </c>
      <c r="AH1234" s="401">
        <v>50</v>
      </c>
      <c r="AI1234" s="400"/>
      <c r="AJ1234" s="400"/>
      <c r="AK1234" s="400"/>
      <c r="AL1234" s="400"/>
      <c r="AM1234" s="400"/>
      <c r="AN1234" s="400"/>
      <c r="AO1234" s="400"/>
      <c r="AP1234" s="400"/>
    </row>
    <row r="1235" spans="1:42" ht="15.75">
      <c r="A1235" s="394" t="s">
        <v>821</v>
      </c>
      <c r="B1235" s="401">
        <v>114.3</v>
      </c>
      <c r="C1235" s="424">
        <v>6.88</v>
      </c>
      <c r="D1235" s="394" t="s">
        <v>822</v>
      </c>
      <c r="E1235" s="395">
        <v>44161</v>
      </c>
      <c r="F1235" s="395" t="s">
        <v>847</v>
      </c>
      <c r="G1235" s="396">
        <v>11984</v>
      </c>
      <c r="H1235" s="397">
        <v>13431</v>
      </c>
      <c r="I1235" s="397">
        <v>3958604</v>
      </c>
      <c r="J1235" s="397" t="s">
        <v>571</v>
      </c>
      <c r="K1235" s="397">
        <v>45</v>
      </c>
      <c r="L1235" s="396">
        <v>3.82</v>
      </c>
      <c r="M1235" s="396">
        <v>801</v>
      </c>
      <c r="N1235" s="399">
        <v>99.9</v>
      </c>
      <c r="O1235" s="400">
        <v>112.2</v>
      </c>
      <c r="P1235" s="400"/>
      <c r="Q1235" s="400"/>
      <c r="R1235" s="400"/>
      <c r="S1235" s="400"/>
      <c r="T1235" s="400"/>
      <c r="U1235" s="400"/>
      <c r="V1235" s="400"/>
      <c r="W1235" s="400"/>
      <c r="X1235" s="426">
        <v>850</v>
      </c>
      <c r="Y1235" s="427">
        <v>800</v>
      </c>
      <c r="Z1235" s="427">
        <v>930</v>
      </c>
      <c r="AA1235" s="480">
        <v>50</v>
      </c>
      <c r="AB1235" s="426">
        <v>0.37</v>
      </c>
      <c r="AC1235" s="426">
        <v>1250</v>
      </c>
      <c r="AD1235" s="402">
        <v>620</v>
      </c>
      <c r="AE1235" s="402">
        <v>560</v>
      </c>
      <c r="AF1235" s="402">
        <v>620</v>
      </c>
      <c r="AG1235" s="402">
        <v>620</v>
      </c>
      <c r="AH1235" s="401">
        <v>50</v>
      </c>
      <c r="AI1235" s="400"/>
      <c r="AJ1235" s="400"/>
      <c r="AK1235" s="400"/>
      <c r="AL1235" s="400"/>
      <c r="AM1235" s="400"/>
      <c r="AN1235" s="400"/>
      <c r="AO1235" s="400"/>
      <c r="AP1235" s="400"/>
    </row>
    <row r="1236" spans="1:42" ht="15.75">
      <c r="A1236" s="394" t="s">
        <v>821</v>
      </c>
      <c r="B1236" s="401">
        <v>114.3</v>
      </c>
      <c r="C1236" s="424">
        <v>6.88</v>
      </c>
      <c r="D1236" s="394" t="s">
        <v>822</v>
      </c>
      <c r="E1236" s="395">
        <v>44161</v>
      </c>
      <c r="F1236" s="395" t="s">
        <v>847</v>
      </c>
      <c r="G1236" s="396">
        <v>11985</v>
      </c>
      <c r="H1236" s="397">
        <v>13431</v>
      </c>
      <c r="I1236" s="397">
        <v>3958604</v>
      </c>
      <c r="J1236" s="397" t="s">
        <v>571</v>
      </c>
      <c r="K1236" s="397">
        <v>45</v>
      </c>
      <c r="L1236" s="396">
        <v>3.82</v>
      </c>
      <c r="M1236" s="396">
        <v>1202</v>
      </c>
      <c r="N1236" s="399">
        <v>85.5</v>
      </c>
      <c r="O1236" s="400">
        <v>107.8</v>
      </c>
      <c r="P1236" s="400"/>
      <c r="Q1236" s="400"/>
      <c r="R1236" s="400"/>
      <c r="S1236" s="400"/>
      <c r="T1236" s="400"/>
      <c r="U1236" s="400"/>
      <c r="V1236" s="400"/>
      <c r="W1236" s="400"/>
      <c r="X1236" s="426">
        <v>850</v>
      </c>
      <c r="Y1236" s="427">
        <v>800</v>
      </c>
      <c r="Z1236" s="427">
        <v>930</v>
      </c>
      <c r="AA1236" s="480">
        <v>50</v>
      </c>
      <c r="AB1236" s="426">
        <v>0.37</v>
      </c>
      <c r="AC1236" s="426">
        <v>1250</v>
      </c>
      <c r="AD1236" s="402">
        <v>620</v>
      </c>
      <c r="AE1236" s="402">
        <v>560</v>
      </c>
      <c r="AF1236" s="402">
        <v>620</v>
      </c>
      <c r="AG1236" s="402">
        <v>620</v>
      </c>
      <c r="AH1236" s="401">
        <v>50</v>
      </c>
      <c r="AI1236" s="400"/>
      <c r="AJ1236" s="400"/>
      <c r="AK1236" s="400"/>
      <c r="AL1236" s="400"/>
      <c r="AM1236" s="400"/>
      <c r="AN1236" s="400"/>
      <c r="AO1236" s="400"/>
      <c r="AP1236" s="400"/>
    </row>
    <row r="1237" spans="1:42" ht="15.75">
      <c r="A1237" s="394" t="s">
        <v>821</v>
      </c>
      <c r="B1237" s="401">
        <v>114.3</v>
      </c>
      <c r="C1237" s="424">
        <v>6.88</v>
      </c>
      <c r="D1237" s="394" t="s">
        <v>822</v>
      </c>
      <c r="E1237" s="395">
        <v>44162</v>
      </c>
      <c r="F1237" s="395" t="s">
        <v>847</v>
      </c>
      <c r="G1237" s="396">
        <v>11986</v>
      </c>
      <c r="H1237" s="397">
        <v>13429</v>
      </c>
      <c r="I1237" s="397">
        <v>3958604</v>
      </c>
      <c r="J1237" s="397" t="s">
        <v>571</v>
      </c>
      <c r="K1237" s="397">
        <v>46</v>
      </c>
      <c r="L1237" s="396">
        <v>5.25</v>
      </c>
      <c r="M1237" s="396">
        <v>2</v>
      </c>
      <c r="N1237" s="399">
        <v>90.4</v>
      </c>
      <c r="O1237" s="400">
        <v>111.8</v>
      </c>
      <c r="P1237" s="400"/>
      <c r="Q1237" s="400"/>
      <c r="R1237" s="400"/>
      <c r="S1237" s="400"/>
      <c r="T1237" s="400"/>
      <c r="U1237" s="400"/>
      <c r="V1237" s="400"/>
      <c r="W1237" s="400"/>
      <c r="X1237" s="426">
        <v>850</v>
      </c>
      <c r="Y1237" s="427">
        <v>800</v>
      </c>
      <c r="Z1237" s="427">
        <v>930</v>
      </c>
      <c r="AA1237" s="480">
        <v>50</v>
      </c>
      <c r="AB1237" s="426">
        <v>0.37</v>
      </c>
      <c r="AC1237" s="426">
        <v>1250</v>
      </c>
      <c r="AD1237" s="402">
        <v>620</v>
      </c>
      <c r="AE1237" s="402">
        <v>560</v>
      </c>
      <c r="AF1237" s="402">
        <v>620</v>
      </c>
      <c r="AG1237" s="402">
        <v>620</v>
      </c>
      <c r="AH1237" s="401">
        <v>50</v>
      </c>
      <c r="AI1237" s="400"/>
      <c r="AJ1237" s="400"/>
      <c r="AK1237" s="400"/>
      <c r="AL1237" s="400"/>
      <c r="AM1237" s="400"/>
      <c r="AN1237" s="400"/>
      <c r="AO1237" s="400"/>
      <c r="AP1237" s="400"/>
    </row>
    <row r="1238" spans="1:42" ht="15.75">
      <c r="A1238" s="394" t="s">
        <v>821</v>
      </c>
      <c r="B1238" s="401">
        <v>114.3</v>
      </c>
      <c r="C1238" s="424">
        <v>6.88</v>
      </c>
      <c r="D1238" s="394" t="s">
        <v>822</v>
      </c>
      <c r="E1238" s="395">
        <v>44162</v>
      </c>
      <c r="F1238" s="395" t="s">
        <v>847</v>
      </c>
      <c r="G1238" s="396">
        <v>11987</v>
      </c>
      <c r="H1238" s="397">
        <v>13429</v>
      </c>
      <c r="I1238" s="397">
        <v>3958604</v>
      </c>
      <c r="J1238" s="397" t="s">
        <v>571</v>
      </c>
      <c r="K1238" s="397">
        <v>46</v>
      </c>
      <c r="L1238" s="396">
        <v>5.25</v>
      </c>
      <c r="M1238" s="396">
        <v>402</v>
      </c>
      <c r="N1238" s="399">
        <v>102.5</v>
      </c>
      <c r="O1238" s="400">
        <v>113.9</v>
      </c>
      <c r="P1238" s="400"/>
      <c r="Q1238" s="400"/>
      <c r="R1238" s="400"/>
      <c r="S1238" s="400"/>
      <c r="T1238" s="400"/>
      <c r="U1238" s="400"/>
      <c r="V1238" s="400"/>
      <c r="W1238" s="400"/>
      <c r="X1238" s="426">
        <v>850</v>
      </c>
      <c r="Y1238" s="427">
        <v>800</v>
      </c>
      <c r="Z1238" s="427">
        <v>930</v>
      </c>
      <c r="AA1238" s="480">
        <v>50</v>
      </c>
      <c r="AB1238" s="426">
        <v>0.37</v>
      </c>
      <c r="AC1238" s="426">
        <v>1250</v>
      </c>
      <c r="AD1238" s="402">
        <v>620</v>
      </c>
      <c r="AE1238" s="402">
        <v>560</v>
      </c>
      <c r="AF1238" s="402">
        <v>620</v>
      </c>
      <c r="AG1238" s="402">
        <v>620</v>
      </c>
      <c r="AH1238" s="401">
        <v>50</v>
      </c>
      <c r="AI1238" s="400"/>
      <c r="AJ1238" s="400"/>
      <c r="AK1238" s="400"/>
      <c r="AL1238" s="400"/>
      <c r="AM1238" s="400"/>
      <c r="AN1238" s="400"/>
      <c r="AO1238" s="400"/>
      <c r="AP1238" s="400"/>
    </row>
    <row r="1239" spans="1:42" ht="15.75">
      <c r="A1239" s="394" t="s">
        <v>821</v>
      </c>
      <c r="B1239" s="401">
        <v>114.3</v>
      </c>
      <c r="C1239" s="424">
        <v>6.88</v>
      </c>
      <c r="D1239" s="394" t="s">
        <v>822</v>
      </c>
      <c r="E1239" s="395">
        <v>44162</v>
      </c>
      <c r="F1239" s="395" t="s">
        <v>847</v>
      </c>
      <c r="G1239" s="396">
        <v>11988</v>
      </c>
      <c r="H1239" s="397">
        <v>13429</v>
      </c>
      <c r="I1239" s="397">
        <v>3958604</v>
      </c>
      <c r="J1239" s="397" t="s">
        <v>571</v>
      </c>
      <c r="K1239" s="397">
        <v>46</v>
      </c>
      <c r="L1239" s="396">
        <v>5.25</v>
      </c>
      <c r="M1239" s="396">
        <v>801</v>
      </c>
      <c r="N1239" s="399">
        <v>99.4</v>
      </c>
      <c r="O1239" s="400">
        <v>110.7</v>
      </c>
      <c r="P1239" s="400"/>
      <c r="Q1239" s="400"/>
      <c r="R1239" s="400"/>
      <c r="S1239" s="400"/>
      <c r="T1239" s="400"/>
      <c r="U1239" s="400"/>
      <c r="V1239" s="400"/>
      <c r="W1239" s="400"/>
      <c r="X1239" s="426">
        <v>850</v>
      </c>
      <c r="Y1239" s="427">
        <v>800</v>
      </c>
      <c r="Z1239" s="427">
        <v>930</v>
      </c>
      <c r="AA1239" s="480">
        <v>50</v>
      </c>
      <c r="AB1239" s="426">
        <v>0.37</v>
      </c>
      <c r="AC1239" s="426">
        <v>1250</v>
      </c>
      <c r="AD1239" s="402">
        <v>620</v>
      </c>
      <c r="AE1239" s="402">
        <v>560</v>
      </c>
      <c r="AF1239" s="402">
        <v>620</v>
      </c>
      <c r="AG1239" s="402">
        <v>620</v>
      </c>
      <c r="AH1239" s="401">
        <v>50</v>
      </c>
      <c r="AI1239" s="400"/>
      <c r="AJ1239" s="400"/>
      <c r="AK1239" s="400"/>
      <c r="AL1239" s="400"/>
      <c r="AM1239" s="400"/>
      <c r="AN1239" s="400"/>
      <c r="AO1239" s="400"/>
      <c r="AP1239" s="400"/>
    </row>
    <row r="1240" spans="1:42" ht="15.75">
      <c r="A1240" s="394" t="s">
        <v>821</v>
      </c>
      <c r="B1240" s="401">
        <v>114.3</v>
      </c>
      <c r="C1240" s="424">
        <v>6.88</v>
      </c>
      <c r="D1240" s="394" t="s">
        <v>822</v>
      </c>
      <c r="E1240" s="395">
        <v>44163</v>
      </c>
      <c r="F1240" s="395" t="s">
        <v>847</v>
      </c>
      <c r="G1240" s="396">
        <v>11989</v>
      </c>
      <c r="H1240" s="397">
        <v>13433</v>
      </c>
      <c r="I1240" s="397">
        <v>3958604</v>
      </c>
      <c r="J1240" s="397" t="s">
        <v>571</v>
      </c>
      <c r="K1240" s="397">
        <v>45</v>
      </c>
      <c r="L1240" s="396">
        <v>5.12</v>
      </c>
      <c r="M1240" s="396">
        <v>26</v>
      </c>
      <c r="N1240" s="399">
        <v>96.1</v>
      </c>
      <c r="O1240" s="400">
        <v>109.1</v>
      </c>
      <c r="P1240" s="400"/>
      <c r="Q1240" s="400"/>
      <c r="R1240" s="400"/>
      <c r="S1240" s="400"/>
      <c r="T1240" s="400"/>
      <c r="U1240" s="400"/>
      <c r="V1240" s="400"/>
      <c r="W1240" s="400"/>
      <c r="X1240" s="426">
        <v>850</v>
      </c>
      <c r="Y1240" s="427">
        <v>800</v>
      </c>
      <c r="Z1240" s="427">
        <v>930</v>
      </c>
      <c r="AA1240" s="480">
        <v>50</v>
      </c>
      <c r="AB1240" s="426">
        <v>0.37</v>
      </c>
      <c r="AC1240" s="426">
        <v>1250</v>
      </c>
      <c r="AD1240" s="402">
        <v>620</v>
      </c>
      <c r="AE1240" s="402">
        <v>560</v>
      </c>
      <c r="AF1240" s="402">
        <v>620</v>
      </c>
      <c r="AG1240" s="402">
        <v>620</v>
      </c>
      <c r="AH1240" s="401">
        <v>50</v>
      </c>
      <c r="AI1240" s="400"/>
      <c r="AJ1240" s="400"/>
      <c r="AK1240" s="400"/>
      <c r="AL1240" s="400"/>
      <c r="AM1240" s="400"/>
      <c r="AN1240" s="400"/>
      <c r="AO1240" s="400"/>
      <c r="AP1240" s="400"/>
    </row>
    <row r="1241" spans="1:42" ht="15.75">
      <c r="A1241" s="394" t="s">
        <v>821</v>
      </c>
      <c r="B1241" s="401">
        <v>114.3</v>
      </c>
      <c r="C1241" s="424">
        <v>6.88</v>
      </c>
      <c r="D1241" s="394" t="s">
        <v>822</v>
      </c>
      <c r="E1241" s="395">
        <v>44163</v>
      </c>
      <c r="F1241" s="395" t="s">
        <v>847</v>
      </c>
      <c r="G1241" s="396">
        <v>11990</v>
      </c>
      <c r="H1241" s="397">
        <v>13433</v>
      </c>
      <c r="I1241" s="397">
        <v>3958604</v>
      </c>
      <c r="J1241" s="397" t="s">
        <v>571</v>
      </c>
      <c r="K1241" s="397">
        <v>45</v>
      </c>
      <c r="L1241" s="396">
        <v>5.12</v>
      </c>
      <c r="M1241" s="396">
        <v>404</v>
      </c>
      <c r="N1241" s="399">
        <v>92</v>
      </c>
      <c r="O1241" s="400">
        <v>108.8</v>
      </c>
      <c r="P1241" s="400"/>
      <c r="Q1241" s="400"/>
      <c r="R1241" s="400"/>
      <c r="S1241" s="400"/>
      <c r="T1241" s="400"/>
      <c r="U1241" s="400"/>
      <c r="V1241" s="400"/>
      <c r="W1241" s="400"/>
      <c r="X1241" s="426">
        <v>850</v>
      </c>
      <c r="Y1241" s="427">
        <v>800</v>
      </c>
      <c r="Z1241" s="427">
        <v>930</v>
      </c>
      <c r="AA1241" s="480">
        <v>50</v>
      </c>
      <c r="AB1241" s="426">
        <v>0.37</v>
      </c>
      <c r="AC1241" s="426">
        <v>1250</v>
      </c>
      <c r="AD1241" s="402">
        <v>620</v>
      </c>
      <c r="AE1241" s="402">
        <v>560</v>
      </c>
      <c r="AF1241" s="402">
        <v>620</v>
      </c>
      <c r="AG1241" s="402">
        <v>620</v>
      </c>
      <c r="AH1241" s="401">
        <v>50</v>
      </c>
      <c r="AI1241" s="400"/>
      <c r="AJ1241" s="400"/>
      <c r="AK1241" s="400"/>
      <c r="AL1241" s="400"/>
      <c r="AM1241" s="400"/>
      <c r="AN1241" s="400"/>
      <c r="AO1241" s="400"/>
      <c r="AP1241" s="400"/>
    </row>
    <row r="1242" spans="1:42" ht="15.75">
      <c r="A1242" s="394" t="s">
        <v>821</v>
      </c>
      <c r="B1242" s="401">
        <v>114.3</v>
      </c>
      <c r="C1242" s="424">
        <v>6.88</v>
      </c>
      <c r="D1242" s="394" t="s">
        <v>822</v>
      </c>
      <c r="E1242" s="395">
        <v>44163</v>
      </c>
      <c r="F1242" s="395" t="s">
        <v>847</v>
      </c>
      <c r="G1242" s="396">
        <v>11991</v>
      </c>
      <c r="H1242" s="397">
        <v>13435</v>
      </c>
      <c r="I1242" s="397">
        <v>3958604</v>
      </c>
      <c r="J1242" s="397" t="s">
        <v>571</v>
      </c>
      <c r="K1242" s="397">
        <v>46</v>
      </c>
      <c r="L1242" s="396">
        <v>5.12</v>
      </c>
      <c r="M1242" s="396">
        <v>2</v>
      </c>
      <c r="N1242" s="399">
        <v>95.3</v>
      </c>
      <c r="O1242" s="400">
        <v>112.1</v>
      </c>
      <c r="P1242" s="400"/>
      <c r="Q1242" s="400"/>
      <c r="R1242" s="400"/>
      <c r="S1242" s="400"/>
      <c r="T1242" s="400"/>
      <c r="U1242" s="400"/>
      <c r="V1242" s="400"/>
      <c r="W1242" s="400"/>
      <c r="X1242" s="426">
        <v>850</v>
      </c>
      <c r="Y1242" s="427">
        <v>800</v>
      </c>
      <c r="Z1242" s="427">
        <v>930</v>
      </c>
      <c r="AA1242" s="480">
        <v>50</v>
      </c>
      <c r="AB1242" s="426">
        <v>0.37</v>
      </c>
      <c r="AC1242" s="426">
        <v>1250</v>
      </c>
      <c r="AD1242" s="402">
        <v>620</v>
      </c>
      <c r="AE1242" s="402">
        <v>560</v>
      </c>
      <c r="AF1242" s="402">
        <v>620</v>
      </c>
      <c r="AG1242" s="402">
        <v>620</v>
      </c>
      <c r="AH1242" s="401">
        <v>50</v>
      </c>
      <c r="AI1242" s="400"/>
      <c r="AJ1242" s="400"/>
      <c r="AK1242" s="400"/>
      <c r="AL1242" s="400"/>
      <c r="AM1242" s="400"/>
      <c r="AN1242" s="400"/>
      <c r="AO1242" s="400"/>
      <c r="AP1242" s="400"/>
    </row>
    <row r="1243" spans="1:42" ht="15.75">
      <c r="A1243" s="394" t="s">
        <v>821</v>
      </c>
      <c r="B1243" s="401">
        <v>114.3</v>
      </c>
      <c r="C1243" s="424">
        <v>6.88</v>
      </c>
      <c r="D1243" s="394" t="s">
        <v>822</v>
      </c>
      <c r="E1243" s="395">
        <v>44163</v>
      </c>
      <c r="F1243" s="395" t="s">
        <v>847</v>
      </c>
      <c r="G1243" s="396">
        <v>11992</v>
      </c>
      <c r="H1243" s="397">
        <v>13435</v>
      </c>
      <c r="I1243" s="397">
        <v>3958604</v>
      </c>
      <c r="J1243" s="397" t="s">
        <v>571</v>
      </c>
      <c r="K1243" s="397">
        <v>46</v>
      </c>
      <c r="L1243" s="396">
        <v>5.12</v>
      </c>
      <c r="M1243" s="396">
        <v>401</v>
      </c>
      <c r="N1243" s="399">
        <v>100.2</v>
      </c>
      <c r="O1243" s="400">
        <v>112.6</v>
      </c>
      <c r="P1243" s="400"/>
      <c r="Q1243" s="400"/>
      <c r="R1243" s="400"/>
      <c r="S1243" s="400"/>
      <c r="T1243" s="400"/>
      <c r="U1243" s="400"/>
      <c r="V1243" s="400"/>
      <c r="W1243" s="400"/>
      <c r="X1243" s="426">
        <v>850</v>
      </c>
      <c r="Y1243" s="427">
        <v>800</v>
      </c>
      <c r="Z1243" s="427">
        <v>930</v>
      </c>
      <c r="AA1243" s="480">
        <v>50</v>
      </c>
      <c r="AB1243" s="426">
        <v>0.37</v>
      </c>
      <c r="AC1243" s="426">
        <v>1250</v>
      </c>
      <c r="AD1243" s="402">
        <v>620</v>
      </c>
      <c r="AE1243" s="402">
        <v>560</v>
      </c>
      <c r="AF1243" s="402">
        <v>620</v>
      </c>
      <c r="AG1243" s="402">
        <v>620</v>
      </c>
      <c r="AH1243" s="401">
        <v>50</v>
      </c>
      <c r="AI1243" s="400"/>
      <c r="AJ1243" s="400"/>
      <c r="AK1243" s="400"/>
      <c r="AL1243" s="400"/>
      <c r="AM1243" s="400"/>
      <c r="AN1243" s="400"/>
      <c r="AO1243" s="400"/>
      <c r="AP1243" s="400"/>
    </row>
    <row r="1244" spans="1:42" ht="15.75">
      <c r="A1244" s="394" t="s">
        <v>821</v>
      </c>
      <c r="B1244" s="401">
        <v>114.3</v>
      </c>
      <c r="C1244" s="424">
        <v>6.88</v>
      </c>
      <c r="D1244" s="394" t="s">
        <v>822</v>
      </c>
      <c r="E1244" s="395">
        <v>44163</v>
      </c>
      <c r="F1244" s="395" t="s">
        <v>847</v>
      </c>
      <c r="G1244" s="396">
        <v>11993</v>
      </c>
      <c r="H1244" s="397">
        <v>13435</v>
      </c>
      <c r="I1244" s="397">
        <v>3958604</v>
      </c>
      <c r="J1244" s="397" t="s">
        <v>571</v>
      </c>
      <c r="K1244" s="397">
        <v>46</v>
      </c>
      <c r="L1244" s="396">
        <v>5.12</v>
      </c>
      <c r="M1244" s="396">
        <v>802</v>
      </c>
      <c r="N1244" s="399">
        <v>100.1</v>
      </c>
      <c r="O1244" s="400">
        <v>114.9</v>
      </c>
      <c r="P1244" s="400"/>
      <c r="Q1244" s="400"/>
      <c r="R1244" s="400"/>
      <c r="S1244" s="400"/>
      <c r="T1244" s="400"/>
      <c r="U1244" s="400"/>
      <c r="V1244" s="400"/>
      <c r="W1244" s="400"/>
      <c r="X1244" s="426">
        <v>850</v>
      </c>
      <c r="Y1244" s="427">
        <v>800</v>
      </c>
      <c r="Z1244" s="427">
        <v>930</v>
      </c>
      <c r="AA1244" s="480">
        <v>50</v>
      </c>
      <c r="AB1244" s="426">
        <v>0.37</v>
      </c>
      <c r="AC1244" s="426">
        <v>1250</v>
      </c>
      <c r="AD1244" s="402">
        <v>620</v>
      </c>
      <c r="AE1244" s="402">
        <v>560</v>
      </c>
      <c r="AF1244" s="402">
        <v>620</v>
      </c>
      <c r="AG1244" s="402">
        <v>620</v>
      </c>
      <c r="AH1244" s="401">
        <v>50</v>
      </c>
      <c r="AI1244" s="400"/>
      <c r="AJ1244" s="400"/>
      <c r="AK1244" s="400"/>
      <c r="AL1244" s="400"/>
      <c r="AM1244" s="400"/>
      <c r="AN1244" s="400"/>
      <c r="AO1244" s="400"/>
      <c r="AP1244" s="400"/>
    </row>
    <row r="1245" spans="1:42" ht="15.75">
      <c r="A1245" s="394" t="s">
        <v>821</v>
      </c>
      <c r="B1245" s="401">
        <v>114.3</v>
      </c>
      <c r="C1245" s="424">
        <v>6.88</v>
      </c>
      <c r="D1245" s="394" t="s">
        <v>822</v>
      </c>
      <c r="E1245" s="395">
        <v>44164</v>
      </c>
      <c r="F1245" s="395" t="s">
        <v>847</v>
      </c>
      <c r="G1245" s="396">
        <v>11994</v>
      </c>
      <c r="H1245" s="397">
        <v>13432</v>
      </c>
      <c r="I1245" s="397">
        <v>3958604</v>
      </c>
      <c r="J1245" s="397" t="s">
        <v>571</v>
      </c>
      <c r="K1245" s="397">
        <v>45</v>
      </c>
      <c r="L1245" s="396">
        <v>5.12</v>
      </c>
      <c r="M1245" s="396">
        <v>1</v>
      </c>
      <c r="N1245" s="399">
        <v>94.1</v>
      </c>
      <c r="O1245" s="400">
        <v>111.7</v>
      </c>
      <c r="P1245" s="400"/>
      <c r="Q1245" s="400"/>
      <c r="R1245" s="400"/>
      <c r="S1245" s="400"/>
      <c r="T1245" s="400"/>
      <c r="U1245" s="400"/>
      <c r="V1245" s="400"/>
      <c r="W1245" s="400"/>
      <c r="X1245" s="426">
        <v>850</v>
      </c>
      <c r="Y1245" s="427">
        <v>800</v>
      </c>
      <c r="Z1245" s="427">
        <v>930</v>
      </c>
      <c r="AA1245" s="480">
        <v>50</v>
      </c>
      <c r="AB1245" s="426">
        <v>0.37</v>
      </c>
      <c r="AC1245" s="426">
        <v>1250</v>
      </c>
      <c r="AD1245" s="402">
        <v>620</v>
      </c>
      <c r="AE1245" s="402">
        <v>560</v>
      </c>
      <c r="AF1245" s="402">
        <v>620</v>
      </c>
      <c r="AG1245" s="402">
        <v>620</v>
      </c>
      <c r="AH1245" s="401">
        <v>50</v>
      </c>
      <c r="AI1245" s="400"/>
      <c r="AJ1245" s="400"/>
      <c r="AK1245" s="400"/>
      <c r="AL1245" s="400"/>
      <c r="AM1245" s="400"/>
      <c r="AN1245" s="400"/>
      <c r="AO1245" s="400"/>
      <c r="AP1245" s="400"/>
    </row>
    <row r="1246" spans="1:42" ht="15.75">
      <c r="A1246" s="394" t="s">
        <v>821</v>
      </c>
      <c r="B1246" s="401">
        <v>114.3</v>
      </c>
      <c r="C1246" s="424">
        <v>6.88</v>
      </c>
      <c r="D1246" s="394" t="s">
        <v>822</v>
      </c>
      <c r="E1246" s="395">
        <v>44164</v>
      </c>
      <c r="F1246" s="395" t="s">
        <v>847</v>
      </c>
      <c r="G1246" s="396">
        <v>11995</v>
      </c>
      <c r="H1246" s="397">
        <v>13432</v>
      </c>
      <c r="I1246" s="397">
        <v>3958604</v>
      </c>
      <c r="J1246" s="397" t="s">
        <v>571</v>
      </c>
      <c r="K1246" s="397">
        <v>45</v>
      </c>
      <c r="L1246" s="396">
        <v>5.12</v>
      </c>
      <c r="M1246" s="396">
        <v>401</v>
      </c>
      <c r="N1246" s="399">
        <v>101.6</v>
      </c>
      <c r="O1246" s="400">
        <v>114</v>
      </c>
      <c r="P1246" s="400"/>
      <c r="Q1246" s="400"/>
      <c r="R1246" s="400"/>
      <c r="S1246" s="400"/>
      <c r="T1246" s="400"/>
      <c r="U1246" s="400"/>
      <c r="V1246" s="400"/>
      <c r="W1246" s="400"/>
      <c r="X1246" s="426">
        <v>850</v>
      </c>
      <c r="Y1246" s="427">
        <v>800</v>
      </c>
      <c r="Z1246" s="427">
        <v>930</v>
      </c>
      <c r="AA1246" s="480">
        <v>50</v>
      </c>
      <c r="AB1246" s="426">
        <v>0.37</v>
      </c>
      <c r="AC1246" s="426">
        <v>1250</v>
      </c>
      <c r="AD1246" s="402">
        <v>620</v>
      </c>
      <c r="AE1246" s="402">
        <v>560</v>
      </c>
      <c r="AF1246" s="402">
        <v>620</v>
      </c>
      <c r="AG1246" s="402">
        <v>620</v>
      </c>
      <c r="AH1246" s="401">
        <v>50</v>
      </c>
      <c r="AI1246" s="400"/>
      <c r="AJ1246" s="400"/>
      <c r="AK1246" s="400"/>
      <c r="AL1246" s="400"/>
      <c r="AM1246" s="400"/>
      <c r="AN1246" s="400"/>
      <c r="AO1246" s="400"/>
      <c r="AP1246" s="400"/>
    </row>
    <row r="1247" spans="1:42" ht="15.75">
      <c r="A1247" s="394" t="s">
        <v>821</v>
      </c>
      <c r="B1247" s="401">
        <v>114.3</v>
      </c>
      <c r="C1247" s="424">
        <v>6.88</v>
      </c>
      <c r="D1247" s="394" t="s">
        <v>822</v>
      </c>
      <c r="E1247" s="395">
        <v>44164</v>
      </c>
      <c r="F1247" s="395" t="s">
        <v>847</v>
      </c>
      <c r="G1247" s="396">
        <v>11996</v>
      </c>
      <c r="H1247" s="397">
        <v>13432</v>
      </c>
      <c r="I1247" s="397">
        <v>3958604</v>
      </c>
      <c r="J1247" s="397" t="s">
        <v>571</v>
      </c>
      <c r="K1247" s="397">
        <v>45</v>
      </c>
      <c r="L1247" s="396">
        <v>5.12</v>
      </c>
      <c r="M1247" s="396">
        <v>801</v>
      </c>
      <c r="N1247" s="399">
        <v>99.1</v>
      </c>
      <c r="O1247" s="400">
        <v>112</v>
      </c>
      <c r="P1247" s="400"/>
      <c r="Q1247" s="400"/>
      <c r="R1247" s="400"/>
      <c r="S1247" s="400"/>
      <c r="T1247" s="400"/>
      <c r="U1247" s="400"/>
      <c r="V1247" s="400"/>
      <c r="W1247" s="400"/>
      <c r="X1247" s="426">
        <v>850</v>
      </c>
      <c r="Y1247" s="427">
        <v>800</v>
      </c>
      <c r="Z1247" s="427">
        <v>930</v>
      </c>
      <c r="AA1247" s="480">
        <v>50</v>
      </c>
      <c r="AB1247" s="426">
        <v>0.37</v>
      </c>
      <c r="AC1247" s="426">
        <v>1250</v>
      </c>
      <c r="AD1247" s="402">
        <v>620</v>
      </c>
      <c r="AE1247" s="402">
        <v>560</v>
      </c>
      <c r="AF1247" s="402">
        <v>620</v>
      </c>
      <c r="AG1247" s="402">
        <v>620</v>
      </c>
      <c r="AH1247" s="401">
        <v>50</v>
      </c>
      <c r="AI1247" s="400"/>
      <c r="AJ1247" s="400"/>
      <c r="AK1247" s="400"/>
      <c r="AL1247" s="400"/>
      <c r="AM1247" s="400"/>
      <c r="AN1247" s="400"/>
      <c r="AO1247" s="400"/>
      <c r="AP1247" s="400"/>
    </row>
    <row r="1248" spans="1:42" ht="15.75">
      <c r="A1248" s="394" t="s">
        <v>821</v>
      </c>
      <c r="B1248" s="401">
        <v>114.3</v>
      </c>
      <c r="C1248" s="424">
        <v>6.88</v>
      </c>
      <c r="D1248" s="394" t="s">
        <v>822</v>
      </c>
      <c r="E1248" s="395">
        <v>44167</v>
      </c>
      <c r="F1248" s="395" t="s">
        <v>847</v>
      </c>
      <c r="G1248" s="396">
        <v>12013</v>
      </c>
      <c r="H1248" s="397">
        <v>13432</v>
      </c>
      <c r="I1248" s="397">
        <v>3958604</v>
      </c>
      <c r="J1248" s="397" t="s">
        <v>571</v>
      </c>
      <c r="K1248" s="397">
        <v>45</v>
      </c>
      <c r="L1248" s="396">
        <v>5.12</v>
      </c>
      <c r="M1248" s="396">
        <v>915</v>
      </c>
      <c r="N1248" s="399">
        <v>94.3</v>
      </c>
      <c r="O1248" s="400">
        <v>109.9</v>
      </c>
      <c r="P1248" s="400"/>
      <c r="Q1248" s="400"/>
      <c r="R1248" s="400"/>
      <c r="S1248" s="400"/>
      <c r="T1248" s="400"/>
      <c r="U1248" s="400"/>
      <c r="V1248" s="400"/>
      <c r="W1248" s="400"/>
      <c r="X1248" s="426">
        <v>850</v>
      </c>
      <c r="Y1248" s="427">
        <v>800</v>
      </c>
      <c r="Z1248" s="427">
        <v>930</v>
      </c>
      <c r="AA1248" s="480">
        <v>50</v>
      </c>
      <c r="AB1248" s="426">
        <v>0.37</v>
      </c>
      <c r="AC1248" s="426">
        <v>1250</v>
      </c>
      <c r="AD1248" s="402">
        <v>620</v>
      </c>
      <c r="AE1248" s="402">
        <v>560</v>
      </c>
      <c r="AF1248" s="402">
        <v>620</v>
      </c>
      <c r="AG1248" s="402">
        <v>620</v>
      </c>
      <c r="AH1248" s="401">
        <v>50</v>
      </c>
      <c r="AI1248" s="400"/>
      <c r="AJ1248" s="400"/>
      <c r="AK1248" s="400"/>
      <c r="AL1248" s="400"/>
      <c r="AM1248" s="400"/>
      <c r="AN1248" s="400"/>
      <c r="AO1248" s="400"/>
      <c r="AP1248" s="400"/>
    </row>
    <row r="1249" spans="1:42" ht="15.75">
      <c r="A1249" s="394" t="s">
        <v>821</v>
      </c>
      <c r="B1249" s="401">
        <v>114.3</v>
      </c>
      <c r="C1249" s="424">
        <v>6.88</v>
      </c>
      <c r="D1249" s="394" t="s">
        <v>822</v>
      </c>
      <c r="E1249" s="395">
        <v>44168</v>
      </c>
      <c r="F1249" s="395" t="s">
        <v>847</v>
      </c>
      <c r="G1249" s="396">
        <v>12014</v>
      </c>
      <c r="H1249" s="397">
        <v>13434</v>
      </c>
      <c r="I1249" s="397">
        <v>3958604</v>
      </c>
      <c r="J1249" s="397" t="s">
        <v>571</v>
      </c>
      <c r="K1249" s="397">
        <v>45</v>
      </c>
      <c r="L1249" s="396">
        <v>5.88</v>
      </c>
      <c r="M1249" s="396">
        <v>1405</v>
      </c>
      <c r="N1249" s="399">
        <v>95.7</v>
      </c>
      <c r="O1249" s="400">
        <v>111.5</v>
      </c>
      <c r="P1249" s="400"/>
      <c r="Q1249" s="400"/>
      <c r="R1249" s="400"/>
      <c r="S1249" s="400"/>
      <c r="T1249" s="400"/>
      <c r="U1249" s="400"/>
      <c r="V1249" s="400"/>
      <c r="W1249" s="400"/>
      <c r="X1249" s="426">
        <v>850</v>
      </c>
      <c r="Y1249" s="427">
        <v>800</v>
      </c>
      <c r="Z1249" s="427">
        <v>930</v>
      </c>
      <c r="AA1249" s="480">
        <v>50</v>
      </c>
      <c r="AB1249" s="426">
        <v>0.37</v>
      </c>
      <c r="AC1249" s="426">
        <v>1250</v>
      </c>
      <c r="AD1249" s="402">
        <v>620</v>
      </c>
      <c r="AE1249" s="402">
        <v>560</v>
      </c>
      <c r="AF1249" s="402">
        <v>620</v>
      </c>
      <c r="AG1249" s="402">
        <v>620</v>
      </c>
      <c r="AH1249" s="401">
        <v>50</v>
      </c>
      <c r="AI1249" s="400"/>
      <c r="AJ1249" s="400"/>
      <c r="AK1249" s="400"/>
      <c r="AL1249" s="400"/>
      <c r="AM1249" s="400"/>
      <c r="AN1249" s="400"/>
      <c r="AO1249" s="400"/>
      <c r="AP1249" s="400"/>
    </row>
    <row r="1250" spans="1:42" ht="15.75">
      <c r="A1250" s="394" t="s">
        <v>821</v>
      </c>
      <c r="B1250" s="401">
        <v>114.3</v>
      </c>
      <c r="C1250" s="424">
        <v>6.88</v>
      </c>
      <c r="D1250" s="394" t="s">
        <v>822</v>
      </c>
      <c r="E1250" s="395">
        <v>44168</v>
      </c>
      <c r="F1250" s="395" t="s">
        <v>847</v>
      </c>
      <c r="G1250" s="396">
        <v>12015</v>
      </c>
      <c r="H1250" s="397">
        <v>13430</v>
      </c>
      <c r="I1250" s="397">
        <v>3958604</v>
      </c>
      <c r="J1250" s="397" t="s">
        <v>571</v>
      </c>
      <c r="K1250" s="397">
        <v>45</v>
      </c>
      <c r="L1250" s="396">
        <v>4.54</v>
      </c>
      <c r="M1250" s="396">
        <v>1448</v>
      </c>
      <c r="N1250" s="399">
        <v>100</v>
      </c>
      <c r="O1250" s="400">
        <v>113.2</v>
      </c>
      <c r="P1250" s="400"/>
      <c r="Q1250" s="400"/>
      <c r="R1250" s="400"/>
      <c r="S1250" s="400"/>
      <c r="T1250" s="400"/>
      <c r="U1250" s="400"/>
      <c r="V1250" s="400"/>
      <c r="W1250" s="400"/>
      <c r="X1250" s="426">
        <v>850</v>
      </c>
      <c r="Y1250" s="427">
        <v>800</v>
      </c>
      <c r="Z1250" s="427">
        <v>930</v>
      </c>
      <c r="AA1250" s="480">
        <v>50</v>
      </c>
      <c r="AB1250" s="426">
        <v>0.37</v>
      </c>
      <c r="AC1250" s="426">
        <v>1250</v>
      </c>
      <c r="AD1250" s="402">
        <v>620</v>
      </c>
      <c r="AE1250" s="402">
        <v>560</v>
      </c>
      <c r="AF1250" s="402">
        <v>620</v>
      </c>
      <c r="AG1250" s="402">
        <v>620</v>
      </c>
      <c r="AH1250" s="401">
        <v>50</v>
      </c>
      <c r="AI1250" s="400"/>
      <c r="AJ1250" s="400"/>
      <c r="AK1250" s="400"/>
      <c r="AL1250" s="400"/>
      <c r="AM1250" s="400"/>
      <c r="AN1250" s="400"/>
      <c r="AO1250" s="400"/>
      <c r="AP1250" s="400"/>
    </row>
    <row r="1251" spans="1:42" ht="15.75">
      <c r="A1251" s="394" t="s">
        <v>821</v>
      </c>
      <c r="B1251" s="401">
        <v>114.3</v>
      </c>
      <c r="C1251" s="424">
        <v>6.88</v>
      </c>
      <c r="D1251" s="394" t="s">
        <v>822</v>
      </c>
      <c r="E1251" s="395">
        <v>44168</v>
      </c>
      <c r="F1251" s="395" t="s">
        <v>847</v>
      </c>
      <c r="G1251" s="396">
        <v>12015</v>
      </c>
      <c r="H1251" s="397">
        <v>13398</v>
      </c>
      <c r="I1251" s="397">
        <v>3958604</v>
      </c>
      <c r="J1251" s="397" t="s">
        <v>571</v>
      </c>
      <c r="K1251" s="397">
        <v>52</v>
      </c>
      <c r="L1251" s="396">
        <v>5.35</v>
      </c>
      <c r="M1251" s="396">
        <v>1</v>
      </c>
      <c r="N1251" s="399">
        <v>98.7</v>
      </c>
      <c r="O1251" s="400">
        <v>112.8</v>
      </c>
      <c r="P1251" s="400"/>
      <c r="Q1251" s="400"/>
      <c r="R1251" s="400"/>
      <c r="S1251" s="400"/>
      <c r="T1251" s="400"/>
      <c r="U1251" s="400"/>
      <c r="V1251" s="400"/>
      <c r="W1251" s="400"/>
      <c r="X1251" s="426">
        <v>850</v>
      </c>
      <c r="Y1251" s="427">
        <v>800</v>
      </c>
      <c r="Z1251" s="427">
        <v>930</v>
      </c>
      <c r="AA1251" s="480">
        <v>50</v>
      </c>
      <c r="AB1251" s="426">
        <v>0.37</v>
      </c>
      <c r="AC1251" s="426">
        <v>1250</v>
      </c>
      <c r="AD1251" s="402">
        <v>620</v>
      </c>
      <c r="AE1251" s="402">
        <v>560</v>
      </c>
      <c r="AF1251" s="402">
        <v>620</v>
      </c>
      <c r="AG1251" s="402">
        <v>620</v>
      </c>
      <c r="AH1251" s="401">
        <v>50</v>
      </c>
      <c r="AI1251" s="400"/>
      <c r="AJ1251" s="400"/>
      <c r="AK1251" s="400"/>
      <c r="AL1251" s="400"/>
      <c r="AM1251" s="400"/>
      <c r="AN1251" s="400"/>
      <c r="AO1251" s="400"/>
      <c r="AP1251" s="400"/>
    </row>
    <row r="1252" spans="1:42" ht="15.75">
      <c r="A1252" s="394" t="s">
        <v>821</v>
      </c>
      <c r="B1252" s="401">
        <v>114.3</v>
      </c>
      <c r="C1252" s="424">
        <v>6.88</v>
      </c>
      <c r="D1252" s="394" t="s">
        <v>822</v>
      </c>
      <c r="E1252" s="395">
        <v>44187</v>
      </c>
      <c r="F1252" s="395" t="s">
        <v>249</v>
      </c>
      <c r="G1252" s="396">
        <v>12103</v>
      </c>
      <c r="H1252" s="397">
        <v>56034</v>
      </c>
      <c r="I1252" s="397">
        <v>4262201</v>
      </c>
      <c r="J1252" s="397">
        <v>350</v>
      </c>
      <c r="K1252" s="397">
        <v>52</v>
      </c>
      <c r="L1252" s="396">
        <v>5.35</v>
      </c>
      <c r="M1252" s="396">
        <v>18</v>
      </c>
      <c r="N1252" s="399">
        <v>99.9</v>
      </c>
      <c r="O1252" s="400">
        <v>111.8</v>
      </c>
      <c r="P1252" s="400"/>
      <c r="Q1252" s="400"/>
      <c r="R1252" s="400">
        <v>99.9</v>
      </c>
      <c r="S1252" s="400">
        <v>112.9</v>
      </c>
      <c r="T1252" s="400">
        <v>100.1</v>
      </c>
      <c r="U1252" s="400">
        <v>113.1</v>
      </c>
      <c r="V1252" s="400">
        <v>102.1</v>
      </c>
      <c r="W1252" s="400">
        <v>114</v>
      </c>
      <c r="X1252" s="426">
        <v>860</v>
      </c>
      <c r="Y1252" s="427">
        <v>800</v>
      </c>
      <c r="Z1252" s="427">
        <v>930</v>
      </c>
      <c r="AA1252" s="480">
        <v>51</v>
      </c>
      <c r="AB1252" s="426">
        <v>0.34</v>
      </c>
      <c r="AC1252" s="426">
        <v>1250</v>
      </c>
      <c r="AD1252" s="402">
        <v>660</v>
      </c>
      <c r="AE1252" s="402">
        <v>560</v>
      </c>
      <c r="AF1252" s="402">
        <v>660</v>
      </c>
      <c r="AG1252" s="402">
        <v>660</v>
      </c>
      <c r="AH1252" s="401">
        <v>51</v>
      </c>
      <c r="AI1252" s="400"/>
      <c r="AJ1252" s="400"/>
      <c r="AK1252" s="400"/>
      <c r="AL1252" s="400"/>
      <c r="AM1252" s="400"/>
      <c r="AN1252" s="400"/>
      <c r="AO1252" s="400"/>
      <c r="AP1252" s="400"/>
    </row>
    <row r="1253" spans="1:42" ht="15.75">
      <c r="A1253" s="394" t="s">
        <v>821</v>
      </c>
      <c r="B1253" s="401">
        <v>114.3</v>
      </c>
      <c r="C1253" s="424">
        <v>6.88</v>
      </c>
      <c r="D1253" s="394" t="s">
        <v>822</v>
      </c>
      <c r="E1253" s="395">
        <v>44187</v>
      </c>
      <c r="F1253" s="395" t="s">
        <v>249</v>
      </c>
      <c r="G1253" s="396">
        <v>12104</v>
      </c>
      <c r="H1253" s="397">
        <v>56034</v>
      </c>
      <c r="I1253" s="397">
        <v>4300006</v>
      </c>
      <c r="J1253" s="397">
        <v>350</v>
      </c>
      <c r="K1253" s="397">
        <v>52</v>
      </c>
      <c r="L1253" s="396">
        <v>5.35</v>
      </c>
      <c r="M1253" s="396">
        <v>2</v>
      </c>
      <c r="N1253" s="399">
        <v>103.2</v>
      </c>
      <c r="O1253" s="400">
        <v>119.7</v>
      </c>
      <c r="P1253" s="400"/>
      <c r="Q1253" s="400"/>
      <c r="R1253" s="400"/>
      <c r="S1253" s="400"/>
      <c r="T1253" s="400"/>
      <c r="U1253" s="400"/>
      <c r="V1253" s="400"/>
      <c r="W1253" s="400"/>
      <c r="X1253" s="426">
        <v>860</v>
      </c>
      <c r="Y1253" s="427">
        <v>800</v>
      </c>
      <c r="Z1253" s="427">
        <v>930</v>
      </c>
      <c r="AA1253" s="480">
        <v>51</v>
      </c>
      <c r="AB1253" s="426">
        <v>0.34</v>
      </c>
      <c r="AC1253" s="426">
        <v>1250</v>
      </c>
      <c r="AD1253" s="402">
        <v>660</v>
      </c>
      <c r="AE1253" s="402">
        <v>560</v>
      </c>
      <c r="AF1253" s="402">
        <v>660</v>
      </c>
      <c r="AG1253" s="402">
        <v>660</v>
      </c>
      <c r="AH1253" s="401">
        <v>51</v>
      </c>
      <c r="AI1253" s="400"/>
      <c r="AJ1253" s="400"/>
      <c r="AK1253" s="400"/>
      <c r="AL1253" s="400"/>
      <c r="AM1253" s="400"/>
      <c r="AN1253" s="400"/>
      <c r="AO1253" s="400"/>
      <c r="AP1253" s="400"/>
    </row>
    <row r="1254" spans="1:42" ht="15.75">
      <c r="A1254" s="394" t="s">
        <v>821</v>
      </c>
      <c r="B1254" s="401">
        <v>114.3</v>
      </c>
      <c r="C1254" s="424">
        <v>6.88</v>
      </c>
      <c r="D1254" s="394" t="s">
        <v>822</v>
      </c>
      <c r="E1254" s="395">
        <v>44187</v>
      </c>
      <c r="F1254" s="395" t="s">
        <v>249</v>
      </c>
      <c r="G1254" s="396">
        <v>12104</v>
      </c>
      <c r="H1254" s="397">
        <v>56034</v>
      </c>
      <c r="I1254" s="397">
        <v>4300006</v>
      </c>
      <c r="J1254" s="397">
        <v>350</v>
      </c>
      <c r="K1254" s="397">
        <v>52</v>
      </c>
      <c r="L1254" s="396">
        <v>5.35</v>
      </c>
      <c r="M1254" s="396" t="s">
        <v>721</v>
      </c>
      <c r="N1254" s="399">
        <v>97.3</v>
      </c>
      <c r="O1254" s="400">
        <v>114.6</v>
      </c>
      <c r="P1254" s="400"/>
      <c r="Q1254" s="400"/>
      <c r="R1254" s="400"/>
      <c r="S1254" s="400"/>
      <c r="T1254" s="400"/>
      <c r="U1254" s="400"/>
      <c r="V1254" s="400"/>
      <c r="W1254" s="400"/>
      <c r="X1254" s="426">
        <v>860</v>
      </c>
      <c r="Y1254" s="427">
        <v>800</v>
      </c>
      <c r="Z1254" s="427">
        <v>930</v>
      </c>
      <c r="AA1254" s="480">
        <v>51</v>
      </c>
      <c r="AB1254" s="426">
        <v>0.34</v>
      </c>
      <c r="AC1254" s="426">
        <v>1250</v>
      </c>
      <c r="AD1254" s="402">
        <v>660</v>
      </c>
      <c r="AE1254" s="402">
        <v>560</v>
      </c>
      <c r="AF1254" s="402">
        <v>660</v>
      </c>
      <c r="AG1254" s="402">
        <v>660</v>
      </c>
      <c r="AH1254" s="401">
        <v>51</v>
      </c>
      <c r="AI1254" s="400"/>
      <c r="AJ1254" s="400"/>
      <c r="AK1254" s="400"/>
      <c r="AL1254" s="400"/>
      <c r="AM1254" s="400"/>
      <c r="AN1254" s="400"/>
      <c r="AO1254" s="400"/>
      <c r="AP1254" s="400"/>
    </row>
    <row r="1255" spans="1:42" ht="15.75">
      <c r="A1255" s="394" t="s">
        <v>821</v>
      </c>
      <c r="B1255" s="401">
        <v>114.3</v>
      </c>
      <c r="C1255" s="424">
        <v>6.88</v>
      </c>
      <c r="D1255" s="394" t="s">
        <v>822</v>
      </c>
      <c r="E1255" s="395">
        <v>44251</v>
      </c>
      <c r="F1255" s="395" t="s">
        <v>283</v>
      </c>
      <c r="G1255" s="396">
        <v>12420</v>
      </c>
      <c r="H1255" s="397">
        <v>56092</v>
      </c>
      <c r="I1255" s="397">
        <v>4327905</v>
      </c>
      <c r="J1255" s="397">
        <v>350</v>
      </c>
      <c r="K1255" s="397">
        <v>52</v>
      </c>
      <c r="L1255" s="396">
        <v>4.26</v>
      </c>
      <c r="M1255" s="396">
        <v>3</v>
      </c>
      <c r="N1255" s="399">
        <v>97.2</v>
      </c>
      <c r="O1255" s="400">
        <v>113.1</v>
      </c>
      <c r="P1255" s="400">
        <v>99.2</v>
      </c>
      <c r="Q1255" s="400">
        <v>113.4</v>
      </c>
      <c r="R1255" s="400">
        <v>95.8</v>
      </c>
      <c r="S1255" s="400">
        <v>110</v>
      </c>
      <c r="T1255" s="400">
        <v>96.1</v>
      </c>
      <c r="U1255" s="400">
        <v>110.3</v>
      </c>
      <c r="V1255" s="400">
        <v>97.7</v>
      </c>
      <c r="W1255" s="400">
        <v>111.8</v>
      </c>
      <c r="X1255" s="426">
        <v>860</v>
      </c>
      <c r="Y1255" s="427">
        <v>800</v>
      </c>
      <c r="Z1255" s="427">
        <v>930</v>
      </c>
      <c r="AA1255" s="480">
        <v>51</v>
      </c>
      <c r="AB1255" s="426">
        <v>0.34</v>
      </c>
      <c r="AC1255" s="426">
        <v>1250</v>
      </c>
      <c r="AD1255" s="402">
        <v>655</v>
      </c>
      <c r="AE1255" s="402">
        <v>560</v>
      </c>
      <c r="AF1255" s="402">
        <v>655</v>
      </c>
      <c r="AG1255" s="402">
        <v>655</v>
      </c>
      <c r="AH1255" s="401">
        <v>51</v>
      </c>
      <c r="AI1255" s="400"/>
      <c r="AJ1255" s="400"/>
      <c r="AK1255" s="400"/>
      <c r="AL1255" s="400"/>
      <c r="AM1255" s="400"/>
      <c r="AN1255" s="400"/>
      <c r="AO1255" s="400"/>
      <c r="AP1255" s="400"/>
    </row>
    <row r="1256" spans="1:42" ht="15.75">
      <c r="A1256" s="394" t="s">
        <v>821</v>
      </c>
      <c r="B1256" s="401">
        <v>114.3</v>
      </c>
      <c r="C1256" s="424">
        <v>6.88</v>
      </c>
      <c r="D1256" s="394" t="s">
        <v>822</v>
      </c>
      <c r="E1256" s="395">
        <v>44251</v>
      </c>
      <c r="F1256" s="395" t="s">
        <v>283</v>
      </c>
      <c r="G1256" s="396">
        <v>12421</v>
      </c>
      <c r="H1256" s="397">
        <v>56092</v>
      </c>
      <c r="I1256" s="397">
        <v>4327905</v>
      </c>
      <c r="J1256" s="397">
        <v>350</v>
      </c>
      <c r="K1256" s="397">
        <v>52</v>
      </c>
      <c r="L1256" s="396">
        <v>4.26</v>
      </c>
      <c r="M1256" s="396">
        <v>405</v>
      </c>
      <c r="N1256" s="399">
        <v>94.3</v>
      </c>
      <c r="O1256" s="400">
        <v>110.9</v>
      </c>
      <c r="P1256" s="400"/>
      <c r="Q1256" s="400"/>
      <c r="R1256" s="400"/>
      <c r="S1256" s="400"/>
      <c r="T1256" s="400"/>
      <c r="U1256" s="400"/>
      <c r="V1256" s="400"/>
      <c r="W1256" s="400"/>
      <c r="X1256" s="426">
        <v>860</v>
      </c>
      <c r="Y1256" s="427">
        <v>800</v>
      </c>
      <c r="Z1256" s="427">
        <v>930</v>
      </c>
      <c r="AA1256" s="480">
        <v>51</v>
      </c>
      <c r="AB1256" s="426">
        <v>0.34</v>
      </c>
      <c r="AC1256" s="426">
        <v>1250</v>
      </c>
      <c r="AD1256" s="402">
        <v>655</v>
      </c>
      <c r="AE1256" s="402">
        <v>560</v>
      </c>
      <c r="AF1256" s="402">
        <v>655</v>
      </c>
      <c r="AG1256" s="402">
        <v>655</v>
      </c>
      <c r="AH1256" s="401">
        <v>51</v>
      </c>
      <c r="AI1256" s="400"/>
      <c r="AJ1256" s="400"/>
      <c r="AK1256" s="400"/>
      <c r="AL1256" s="400"/>
      <c r="AM1256" s="400"/>
      <c r="AN1256" s="400"/>
      <c r="AO1256" s="400"/>
      <c r="AP1256" s="400"/>
    </row>
    <row r="1257" spans="1:42" ht="15.75">
      <c r="A1257" s="394" t="s">
        <v>821</v>
      </c>
      <c r="B1257" s="401">
        <v>114.3</v>
      </c>
      <c r="C1257" s="424">
        <v>6.88</v>
      </c>
      <c r="D1257" s="394" t="s">
        <v>822</v>
      </c>
      <c r="E1257" s="395">
        <v>44252</v>
      </c>
      <c r="F1257" s="395" t="s">
        <v>283</v>
      </c>
      <c r="G1257" s="396">
        <v>12422</v>
      </c>
      <c r="H1257" s="397">
        <v>56091</v>
      </c>
      <c r="I1257" s="397">
        <v>4327905</v>
      </c>
      <c r="J1257" s="397">
        <v>350</v>
      </c>
      <c r="K1257" s="468">
        <v>53</v>
      </c>
      <c r="L1257" s="467">
        <v>4.6399999999999997</v>
      </c>
      <c r="M1257" s="467">
        <v>26</v>
      </c>
      <c r="N1257" s="469">
        <v>105.1</v>
      </c>
      <c r="O1257" s="470">
        <v>117.2</v>
      </c>
      <c r="P1257" s="400"/>
      <c r="Q1257" s="400"/>
      <c r="R1257" s="400"/>
      <c r="S1257" s="400"/>
      <c r="T1257" s="400"/>
      <c r="U1257" s="400"/>
      <c r="V1257" s="400"/>
      <c r="W1257" s="400"/>
      <c r="X1257" s="426">
        <v>860</v>
      </c>
      <c r="Y1257" s="427">
        <v>800</v>
      </c>
      <c r="Z1257" s="427">
        <v>930</v>
      </c>
      <c r="AA1257" s="480">
        <v>51</v>
      </c>
      <c r="AB1257" s="426">
        <v>0.34</v>
      </c>
      <c r="AC1257" s="426">
        <v>1250</v>
      </c>
      <c r="AD1257" s="402">
        <v>655</v>
      </c>
      <c r="AE1257" s="402">
        <v>560</v>
      </c>
      <c r="AF1257" s="402">
        <v>660</v>
      </c>
      <c r="AG1257" s="402">
        <v>660</v>
      </c>
      <c r="AH1257" s="401">
        <v>51</v>
      </c>
      <c r="AI1257" s="470"/>
      <c r="AJ1257" s="470"/>
      <c r="AK1257" s="400"/>
      <c r="AL1257" s="400"/>
      <c r="AM1257" s="400"/>
      <c r="AN1257" s="400"/>
      <c r="AO1257" s="400"/>
      <c r="AP1257" s="400"/>
    </row>
    <row r="1258" spans="1:42" ht="15.75">
      <c r="A1258" s="394" t="s">
        <v>821</v>
      </c>
      <c r="B1258" s="401">
        <v>114.3</v>
      </c>
      <c r="C1258" s="424">
        <v>6.88</v>
      </c>
      <c r="D1258" s="394" t="s">
        <v>822</v>
      </c>
      <c r="E1258" s="395">
        <v>44252</v>
      </c>
      <c r="F1258" s="395" t="s">
        <v>283</v>
      </c>
      <c r="G1258" s="396">
        <v>12423</v>
      </c>
      <c r="H1258" s="397">
        <v>56091</v>
      </c>
      <c r="I1258" s="397">
        <v>4327905</v>
      </c>
      <c r="J1258" s="397">
        <v>350</v>
      </c>
      <c r="K1258" s="468">
        <v>53</v>
      </c>
      <c r="L1258" s="467">
        <v>4.6399999999999997</v>
      </c>
      <c r="M1258" s="467">
        <v>401</v>
      </c>
      <c r="N1258" s="469">
        <v>107.1</v>
      </c>
      <c r="O1258" s="470">
        <v>117.7</v>
      </c>
      <c r="P1258" s="400"/>
      <c r="Q1258" s="400"/>
      <c r="R1258" s="400"/>
      <c r="S1258" s="400"/>
      <c r="T1258" s="400"/>
      <c r="U1258" s="400"/>
      <c r="V1258" s="400"/>
      <c r="W1258" s="400"/>
      <c r="X1258" s="426">
        <v>860</v>
      </c>
      <c r="Y1258" s="427">
        <v>800</v>
      </c>
      <c r="Z1258" s="427">
        <v>930</v>
      </c>
      <c r="AA1258" s="480">
        <v>51</v>
      </c>
      <c r="AB1258" s="426">
        <v>0.34</v>
      </c>
      <c r="AC1258" s="426">
        <v>1250</v>
      </c>
      <c r="AD1258" s="402">
        <v>655</v>
      </c>
      <c r="AE1258" s="402">
        <v>560</v>
      </c>
      <c r="AF1258" s="402">
        <v>660</v>
      </c>
      <c r="AG1258" s="402">
        <v>660</v>
      </c>
      <c r="AH1258" s="401">
        <v>51</v>
      </c>
      <c r="AI1258" s="470"/>
      <c r="AJ1258" s="470"/>
      <c r="AK1258" s="400"/>
      <c r="AL1258" s="400"/>
      <c r="AM1258" s="400"/>
      <c r="AN1258" s="400"/>
      <c r="AO1258" s="400"/>
      <c r="AP1258" s="400"/>
    </row>
    <row r="1259" spans="1:42" ht="15.75">
      <c r="A1259" s="394" t="s">
        <v>821</v>
      </c>
      <c r="B1259" s="401">
        <v>114.3</v>
      </c>
      <c r="C1259" s="424">
        <v>6.88</v>
      </c>
      <c r="D1259" s="394" t="s">
        <v>822</v>
      </c>
      <c r="E1259" s="395">
        <v>44252</v>
      </c>
      <c r="F1259" s="395" t="s">
        <v>283</v>
      </c>
      <c r="G1259" s="396">
        <v>12424</v>
      </c>
      <c r="H1259" s="397">
        <v>56093</v>
      </c>
      <c r="I1259" s="397">
        <v>4327905</v>
      </c>
      <c r="J1259" s="397">
        <v>350</v>
      </c>
      <c r="K1259" s="397">
        <v>50</v>
      </c>
      <c r="L1259" s="396">
        <v>4.21</v>
      </c>
      <c r="M1259" s="396">
        <v>3</v>
      </c>
      <c r="N1259" s="399">
        <v>94.4</v>
      </c>
      <c r="O1259" s="400">
        <v>107.3</v>
      </c>
      <c r="P1259" s="400"/>
      <c r="Q1259" s="400"/>
      <c r="R1259" s="400"/>
      <c r="S1259" s="400"/>
      <c r="T1259" s="400"/>
      <c r="U1259" s="400"/>
      <c r="V1259" s="400"/>
      <c r="W1259" s="400"/>
      <c r="X1259" s="426">
        <v>860</v>
      </c>
      <c r="Y1259" s="427">
        <v>800</v>
      </c>
      <c r="Z1259" s="427">
        <v>930</v>
      </c>
      <c r="AA1259" s="480">
        <v>51</v>
      </c>
      <c r="AB1259" s="426">
        <v>0.34</v>
      </c>
      <c r="AC1259" s="426">
        <v>1250</v>
      </c>
      <c r="AD1259" s="402">
        <v>655</v>
      </c>
      <c r="AE1259" s="402">
        <v>560</v>
      </c>
      <c r="AF1259" s="402">
        <v>660</v>
      </c>
      <c r="AG1259" s="402">
        <v>660</v>
      </c>
      <c r="AH1259" s="401">
        <v>51</v>
      </c>
      <c r="AI1259" s="400"/>
      <c r="AJ1259" s="400"/>
      <c r="AK1259" s="400"/>
      <c r="AL1259" s="400"/>
      <c r="AM1259" s="400"/>
      <c r="AN1259" s="400"/>
      <c r="AO1259" s="400"/>
      <c r="AP1259" s="400"/>
    </row>
    <row r="1260" spans="1:42" ht="15.75">
      <c r="A1260" s="394" t="s">
        <v>821</v>
      </c>
      <c r="B1260" s="401">
        <v>114.3</v>
      </c>
      <c r="C1260" s="424">
        <v>6.88</v>
      </c>
      <c r="D1260" s="394" t="s">
        <v>822</v>
      </c>
      <c r="E1260" s="395">
        <v>44252</v>
      </c>
      <c r="F1260" s="395" t="s">
        <v>283</v>
      </c>
      <c r="G1260" s="396">
        <v>12425</v>
      </c>
      <c r="H1260" s="397">
        <v>56092</v>
      </c>
      <c r="I1260" s="397">
        <v>4327905</v>
      </c>
      <c r="J1260" s="397">
        <v>350</v>
      </c>
      <c r="K1260" s="397">
        <v>52</v>
      </c>
      <c r="L1260" s="396">
        <v>4.26</v>
      </c>
      <c r="M1260" s="396">
        <v>780</v>
      </c>
      <c r="N1260" s="399">
        <v>89.9</v>
      </c>
      <c r="O1260" s="400">
        <v>105.3</v>
      </c>
      <c r="P1260" s="400"/>
      <c r="Q1260" s="400"/>
      <c r="R1260" s="400"/>
      <c r="S1260" s="400"/>
      <c r="T1260" s="400"/>
      <c r="U1260" s="400"/>
      <c r="V1260" s="400"/>
      <c r="W1260" s="400"/>
      <c r="X1260" s="426">
        <v>860</v>
      </c>
      <c r="Y1260" s="427">
        <v>800</v>
      </c>
      <c r="Z1260" s="427">
        <v>930</v>
      </c>
      <c r="AA1260" s="480">
        <v>51</v>
      </c>
      <c r="AB1260" s="426">
        <v>0.34</v>
      </c>
      <c r="AC1260" s="426">
        <v>1250</v>
      </c>
      <c r="AD1260" s="402">
        <v>655</v>
      </c>
      <c r="AE1260" s="402">
        <v>560</v>
      </c>
      <c r="AF1260" s="402">
        <v>660</v>
      </c>
      <c r="AG1260" s="402">
        <v>660</v>
      </c>
      <c r="AH1260" s="401">
        <v>51</v>
      </c>
      <c r="AI1260" s="400"/>
      <c r="AJ1260" s="400"/>
      <c r="AK1260" s="400"/>
      <c r="AL1260" s="400"/>
      <c r="AM1260" s="400"/>
      <c r="AN1260" s="400"/>
      <c r="AO1260" s="400"/>
      <c r="AP1260" s="400"/>
    </row>
    <row r="1261" spans="1:42" ht="15.75">
      <c r="A1261" s="394" t="s">
        <v>821</v>
      </c>
      <c r="B1261" s="401">
        <v>114.3</v>
      </c>
      <c r="C1261" s="424">
        <v>6.88</v>
      </c>
      <c r="D1261" s="394" t="s">
        <v>822</v>
      </c>
      <c r="E1261" s="395">
        <v>44252</v>
      </c>
      <c r="F1261" s="395" t="s">
        <v>283</v>
      </c>
      <c r="G1261" s="396">
        <v>12426</v>
      </c>
      <c r="H1261" s="397">
        <v>56091</v>
      </c>
      <c r="I1261" s="397">
        <v>4327905</v>
      </c>
      <c r="J1261" s="397">
        <v>350</v>
      </c>
      <c r="K1261" s="397">
        <v>53</v>
      </c>
      <c r="L1261" s="396">
        <v>4.6399999999999997</v>
      </c>
      <c r="M1261" s="396">
        <v>735</v>
      </c>
      <c r="N1261" s="399">
        <v>99</v>
      </c>
      <c r="O1261" s="400">
        <v>111.7</v>
      </c>
      <c r="P1261" s="400"/>
      <c r="Q1261" s="400"/>
      <c r="R1261" s="400"/>
      <c r="S1261" s="400"/>
      <c r="T1261" s="400"/>
      <c r="U1261" s="400"/>
      <c r="V1261" s="400"/>
      <c r="W1261" s="400"/>
      <c r="X1261" s="426">
        <v>860</v>
      </c>
      <c r="Y1261" s="427">
        <v>800</v>
      </c>
      <c r="Z1261" s="427">
        <v>930</v>
      </c>
      <c r="AA1261" s="480">
        <v>51</v>
      </c>
      <c r="AB1261" s="426">
        <v>0.34</v>
      </c>
      <c r="AC1261" s="426">
        <v>1250</v>
      </c>
      <c r="AD1261" s="402">
        <v>655</v>
      </c>
      <c r="AE1261" s="402">
        <v>560</v>
      </c>
      <c r="AF1261" s="402">
        <v>660</v>
      </c>
      <c r="AG1261" s="402">
        <v>660</v>
      </c>
      <c r="AH1261" s="401">
        <v>51</v>
      </c>
      <c r="AI1261" s="400"/>
      <c r="AJ1261" s="400"/>
      <c r="AK1261" s="400"/>
      <c r="AL1261" s="400"/>
      <c r="AM1261" s="400"/>
      <c r="AN1261" s="400"/>
      <c r="AO1261" s="400"/>
      <c r="AP1261" s="400"/>
    </row>
    <row r="1262" spans="1:42" ht="15.75">
      <c r="A1262" s="394" t="s">
        <v>821</v>
      </c>
      <c r="B1262" s="401">
        <v>114.3</v>
      </c>
      <c r="C1262" s="424">
        <v>6.88</v>
      </c>
      <c r="D1262" s="394" t="s">
        <v>822</v>
      </c>
      <c r="E1262" s="395">
        <v>44252</v>
      </c>
      <c r="F1262" s="395" t="s">
        <v>283</v>
      </c>
      <c r="G1262" s="396">
        <v>12427</v>
      </c>
      <c r="H1262" s="397">
        <v>56093</v>
      </c>
      <c r="I1262" s="397">
        <v>4327905</v>
      </c>
      <c r="J1262" s="397">
        <v>350</v>
      </c>
      <c r="K1262" s="397">
        <v>50</v>
      </c>
      <c r="L1262" s="396">
        <v>4.21</v>
      </c>
      <c r="M1262" s="396">
        <v>153</v>
      </c>
      <c r="N1262" s="399">
        <v>93.1</v>
      </c>
      <c r="O1262" s="400">
        <v>106.7</v>
      </c>
      <c r="P1262" s="400"/>
      <c r="Q1262" s="400"/>
      <c r="R1262" s="400"/>
      <c r="S1262" s="400"/>
      <c r="T1262" s="400"/>
      <c r="U1262" s="400"/>
      <c r="V1262" s="400"/>
      <c r="W1262" s="400"/>
      <c r="X1262" s="426">
        <v>860</v>
      </c>
      <c r="Y1262" s="427">
        <v>800</v>
      </c>
      <c r="Z1262" s="427">
        <v>930</v>
      </c>
      <c r="AA1262" s="480">
        <v>51</v>
      </c>
      <c r="AB1262" s="426">
        <v>0.34</v>
      </c>
      <c r="AC1262" s="426">
        <v>1250</v>
      </c>
      <c r="AD1262" s="402">
        <v>655</v>
      </c>
      <c r="AE1262" s="402">
        <v>560</v>
      </c>
      <c r="AF1262" s="402">
        <v>660</v>
      </c>
      <c r="AG1262" s="402">
        <v>660</v>
      </c>
      <c r="AH1262" s="401">
        <v>51</v>
      </c>
      <c r="AI1262" s="400"/>
      <c r="AJ1262" s="400"/>
      <c r="AK1262" s="400"/>
      <c r="AL1262" s="400"/>
      <c r="AM1262" s="400"/>
      <c r="AN1262" s="400"/>
      <c r="AO1262" s="400"/>
      <c r="AP1262" s="400"/>
    </row>
    <row r="1263" spans="1:42" ht="15.75">
      <c r="A1263" s="394" t="s">
        <v>821</v>
      </c>
      <c r="B1263" s="401">
        <v>114.3</v>
      </c>
      <c r="C1263" s="424">
        <v>6.88</v>
      </c>
      <c r="D1263" s="394" t="s">
        <v>822</v>
      </c>
      <c r="E1263" s="395">
        <v>44252</v>
      </c>
      <c r="F1263" s="395" t="s">
        <v>283</v>
      </c>
      <c r="G1263" s="396">
        <v>12428</v>
      </c>
      <c r="H1263" s="397">
        <v>56092</v>
      </c>
      <c r="I1263" s="397">
        <v>4327905</v>
      </c>
      <c r="J1263" s="397">
        <v>350</v>
      </c>
      <c r="K1263" s="397">
        <v>52</v>
      </c>
      <c r="L1263" s="396">
        <v>4.26</v>
      </c>
      <c r="M1263" s="396">
        <v>802</v>
      </c>
      <c r="N1263" s="399">
        <v>93.1</v>
      </c>
      <c r="O1263" s="400">
        <v>106.7</v>
      </c>
      <c r="P1263" s="400"/>
      <c r="Q1263" s="400"/>
      <c r="R1263" s="400"/>
      <c r="S1263" s="400"/>
      <c r="T1263" s="400"/>
      <c r="U1263" s="400"/>
      <c r="V1263" s="400"/>
      <c r="W1263" s="400"/>
      <c r="X1263" s="426">
        <v>860</v>
      </c>
      <c r="Y1263" s="427">
        <v>800</v>
      </c>
      <c r="Z1263" s="427">
        <v>930</v>
      </c>
      <c r="AA1263" s="480">
        <v>51</v>
      </c>
      <c r="AB1263" s="426">
        <v>0.34</v>
      </c>
      <c r="AC1263" s="426">
        <v>1250</v>
      </c>
      <c r="AD1263" s="402">
        <v>655</v>
      </c>
      <c r="AE1263" s="402">
        <v>560</v>
      </c>
      <c r="AF1263" s="402">
        <v>660</v>
      </c>
      <c r="AG1263" s="402">
        <v>660</v>
      </c>
      <c r="AH1263" s="401">
        <v>51</v>
      </c>
      <c r="AI1263" s="400"/>
      <c r="AJ1263" s="400"/>
      <c r="AK1263" s="400"/>
      <c r="AL1263" s="400"/>
      <c r="AM1263" s="400"/>
      <c r="AN1263" s="400"/>
      <c r="AO1263" s="400"/>
      <c r="AP1263" s="400"/>
    </row>
    <row r="1264" spans="1:42" ht="15.75">
      <c r="A1264" s="394" t="s">
        <v>821</v>
      </c>
      <c r="B1264" s="401">
        <v>114.3</v>
      </c>
      <c r="C1264" s="424">
        <v>6.88</v>
      </c>
      <c r="D1264" s="394" t="s">
        <v>822</v>
      </c>
      <c r="E1264" s="395">
        <v>44253</v>
      </c>
      <c r="F1264" s="395" t="s">
        <v>283</v>
      </c>
      <c r="G1264" s="396">
        <v>12431</v>
      </c>
      <c r="H1264" s="397">
        <v>56093</v>
      </c>
      <c r="I1264" s="397">
        <v>4327905</v>
      </c>
      <c r="J1264" s="397">
        <v>350</v>
      </c>
      <c r="K1264" s="397">
        <v>50</v>
      </c>
      <c r="L1264" s="396">
        <v>4.21</v>
      </c>
      <c r="M1264" s="396">
        <v>214</v>
      </c>
      <c r="N1264" s="399">
        <v>92.8</v>
      </c>
      <c r="O1264" s="400">
        <v>106.3</v>
      </c>
      <c r="P1264" s="400"/>
      <c r="Q1264" s="400"/>
      <c r="R1264" s="400"/>
      <c r="S1264" s="400"/>
      <c r="T1264" s="400"/>
      <c r="U1264" s="400"/>
      <c r="V1264" s="400"/>
      <c r="W1264" s="400"/>
      <c r="X1264" s="426">
        <v>860</v>
      </c>
      <c r="Y1264" s="427">
        <v>800</v>
      </c>
      <c r="Z1264" s="427">
        <v>930</v>
      </c>
      <c r="AA1264" s="480">
        <v>51</v>
      </c>
      <c r="AB1264" s="426">
        <v>0.34</v>
      </c>
      <c r="AC1264" s="426">
        <v>1250</v>
      </c>
      <c r="AD1264" s="402">
        <v>655</v>
      </c>
      <c r="AE1264" s="402">
        <v>560</v>
      </c>
      <c r="AF1264" s="402">
        <v>660</v>
      </c>
      <c r="AG1264" s="402">
        <v>660</v>
      </c>
      <c r="AH1264" s="401">
        <v>51</v>
      </c>
      <c r="AI1264" s="400"/>
      <c r="AJ1264" s="400"/>
      <c r="AK1264" s="400"/>
      <c r="AL1264" s="400"/>
      <c r="AM1264" s="400"/>
      <c r="AN1264" s="400"/>
      <c r="AO1264" s="400"/>
      <c r="AP1264" s="400"/>
    </row>
    <row r="1265" spans="1:42" ht="15.75">
      <c r="A1265" s="394" t="s">
        <v>821</v>
      </c>
      <c r="B1265" s="401">
        <v>114.3</v>
      </c>
      <c r="C1265" s="424">
        <v>6.88</v>
      </c>
      <c r="D1265" s="394" t="s">
        <v>822</v>
      </c>
      <c r="E1265" s="395">
        <v>44253</v>
      </c>
      <c r="F1265" s="395" t="s">
        <v>283</v>
      </c>
      <c r="G1265" s="396">
        <v>12432</v>
      </c>
      <c r="H1265" s="397">
        <v>56197</v>
      </c>
      <c r="I1265" s="397">
        <v>4327905</v>
      </c>
      <c r="J1265" s="397">
        <v>350</v>
      </c>
      <c r="K1265" s="397">
        <v>52</v>
      </c>
      <c r="L1265" s="396">
        <v>4.24</v>
      </c>
      <c r="M1265" s="396">
        <v>2</v>
      </c>
      <c r="N1265" s="399">
        <v>97.8</v>
      </c>
      <c r="O1265" s="400">
        <v>111.7</v>
      </c>
      <c r="P1265" s="400"/>
      <c r="Q1265" s="400"/>
      <c r="R1265" s="400"/>
      <c r="S1265" s="400"/>
      <c r="T1265" s="400"/>
      <c r="U1265" s="400"/>
      <c r="V1265" s="400"/>
      <c r="W1265" s="400"/>
      <c r="X1265" s="426">
        <v>860</v>
      </c>
      <c r="Y1265" s="427">
        <v>800</v>
      </c>
      <c r="Z1265" s="427">
        <v>930</v>
      </c>
      <c r="AA1265" s="480">
        <v>51</v>
      </c>
      <c r="AB1265" s="426">
        <v>0.34</v>
      </c>
      <c r="AC1265" s="426">
        <v>1250</v>
      </c>
      <c r="AD1265" s="402">
        <v>655</v>
      </c>
      <c r="AE1265" s="402">
        <v>560</v>
      </c>
      <c r="AF1265" s="402">
        <v>660</v>
      </c>
      <c r="AG1265" s="402">
        <v>660</v>
      </c>
      <c r="AH1265" s="401">
        <v>51</v>
      </c>
      <c r="AI1265" s="400"/>
      <c r="AJ1265" s="400"/>
      <c r="AK1265" s="400"/>
      <c r="AL1265" s="400"/>
      <c r="AM1265" s="400"/>
      <c r="AN1265" s="400"/>
      <c r="AO1265" s="400"/>
      <c r="AP1265" s="400"/>
    </row>
    <row r="1266" spans="1:42" ht="15.75">
      <c r="A1266" s="394" t="s">
        <v>821</v>
      </c>
      <c r="B1266" s="401">
        <v>114.3</v>
      </c>
      <c r="C1266" s="424">
        <v>6.88</v>
      </c>
      <c r="D1266" s="394" t="s">
        <v>822</v>
      </c>
      <c r="E1266" s="395">
        <v>44253</v>
      </c>
      <c r="F1266" s="395" t="s">
        <v>283</v>
      </c>
      <c r="G1266" s="396">
        <v>12436</v>
      </c>
      <c r="H1266" s="397">
        <v>56197</v>
      </c>
      <c r="I1266" s="397">
        <v>4327905</v>
      </c>
      <c r="J1266" s="397">
        <v>350</v>
      </c>
      <c r="K1266" s="397">
        <v>52</v>
      </c>
      <c r="L1266" s="396">
        <v>4.24</v>
      </c>
      <c r="M1266" s="396">
        <v>174</v>
      </c>
      <c r="N1266" s="399">
        <v>98</v>
      </c>
      <c r="O1266" s="400">
        <v>112.7</v>
      </c>
      <c r="P1266" s="400"/>
      <c r="Q1266" s="400"/>
      <c r="R1266" s="400"/>
      <c r="S1266" s="400"/>
      <c r="T1266" s="400"/>
      <c r="U1266" s="400"/>
      <c r="V1266" s="400"/>
      <c r="W1266" s="400"/>
      <c r="X1266" s="426">
        <v>860</v>
      </c>
      <c r="Y1266" s="427">
        <v>800</v>
      </c>
      <c r="Z1266" s="427">
        <v>930</v>
      </c>
      <c r="AA1266" s="480">
        <v>51</v>
      </c>
      <c r="AB1266" s="426">
        <v>0.34</v>
      </c>
      <c r="AC1266" s="426">
        <v>1250</v>
      </c>
      <c r="AD1266" s="402">
        <v>655</v>
      </c>
      <c r="AE1266" s="402">
        <v>560</v>
      </c>
      <c r="AF1266" s="402">
        <v>660</v>
      </c>
      <c r="AG1266" s="402">
        <v>660</v>
      </c>
      <c r="AH1266" s="401">
        <v>51</v>
      </c>
      <c r="AI1266" s="400"/>
      <c r="AJ1266" s="400"/>
      <c r="AK1266" s="400"/>
      <c r="AL1266" s="400"/>
      <c r="AM1266" s="400"/>
      <c r="AN1266" s="400"/>
      <c r="AO1266" s="400"/>
      <c r="AP1266" s="400"/>
    </row>
    <row r="1267" spans="1:42" ht="15.75">
      <c r="A1267" s="394" t="s">
        <v>821</v>
      </c>
      <c r="B1267" s="401">
        <v>114.3</v>
      </c>
      <c r="C1267" s="424">
        <v>6.88</v>
      </c>
      <c r="D1267" s="394" t="s">
        <v>822</v>
      </c>
      <c r="E1267" s="395">
        <v>44253</v>
      </c>
      <c r="F1267" s="395" t="s">
        <v>283</v>
      </c>
      <c r="G1267" s="396">
        <v>12437</v>
      </c>
      <c r="H1267" s="397">
        <v>56197</v>
      </c>
      <c r="I1267" s="397">
        <v>4327905</v>
      </c>
      <c r="J1267" s="397">
        <v>350</v>
      </c>
      <c r="K1267" s="397">
        <v>52</v>
      </c>
      <c r="L1267" s="396">
        <v>4.24</v>
      </c>
      <c r="M1267" s="396">
        <v>575</v>
      </c>
      <c r="N1267" s="399">
        <v>92.7</v>
      </c>
      <c r="O1267" s="400">
        <v>107.5</v>
      </c>
      <c r="P1267" s="400"/>
      <c r="Q1267" s="400"/>
      <c r="R1267" s="400"/>
      <c r="S1267" s="400"/>
      <c r="T1267" s="400"/>
      <c r="U1267" s="400"/>
      <c r="V1267" s="400"/>
      <c r="W1267" s="400"/>
      <c r="X1267" s="426">
        <v>860</v>
      </c>
      <c r="Y1267" s="427">
        <v>800</v>
      </c>
      <c r="Z1267" s="427">
        <v>930</v>
      </c>
      <c r="AA1267" s="480">
        <v>51</v>
      </c>
      <c r="AB1267" s="426">
        <v>0.34</v>
      </c>
      <c r="AC1267" s="426">
        <v>1250</v>
      </c>
      <c r="AD1267" s="402">
        <v>655</v>
      </c>
      <c r="AE1267" s="402">
        <v>560</v>
      </c>
      <c r="AF1267" s="402">
        <v>660</v>
      </c>
      <c r="AG1267" s="402">
        <v>660</v>
      </c>
      <c r="AH1267" s="401">
        <v>51</v>
      </c>
      <c r="AI1267" s="400"/>
      <c r="AJ1267" s="400"/>
      <c r="AK1267" s="400"/>
      <c r="AL1267" s="400"/>
      <c r="AM1267" s="400"/>
      <c r="AN1267" s="400"/>
      <c r="AO1267" s="400"/>
      <c r="AP1267" s="400"/>
    </row>
    <row r="1268" spans="1:42" ht="15.75">
      <c r="A1268" s="394" t="s">
        <v>821</v>
      </c>
      <c r="B1268" s="401">
        <v>114.3</v>
      </c>
      <c r="C1268" s="424">
        <v>6.88</v>
      </c>
      <c r="D1268" s="394" t="s">
        <v>822</v>
      </c>
      <c r="E1268" s="395">
        <v>44254</v>
      </c>
      <c r="F1268" s="395" t="s">
        <v>283</v>
      </c>
      <c r="G1268" s="396">
        <v>12438</v>
      </c>
      <c r="H1268" s="397">
        <v>56199</v>
      </c>
      <c r="I1268" s="397">
        <v>4327905</v>
      </c>
      <c r="J1268" s="397">
        <v>350</v>
      </c>
      <c r="K1268" s="397">
        <v>52</v>
      </c>
      <c r="L1268" s="396">
        <v>4.6500000000000004</v>
      </c>
      <c r="M1268" s="396">
        <v>3</v>
      </c>
      <c r="N1268" s="399">
        <v>98.1</v>
      </c>
      <c r="O1268" s="400">
        <v>112.7</v>
      </c>
      <c r="P1268" s="400"/>
      <c r="Q1268" s="400"/>
      <c r="R1268" s="400"/>
      <c r="S1268" s="400"/>
      <c r="T1268" s="400"/>
      <c r="U1268" s="400"/>
      <c r="V1268" s="400"/>
      <c r="W1268" s="400"/>
      <c r="X1268" s="426">
        <v>860</v>
      </c>
      <c r="Y1268" s="427">
        <v>800</v>
      </c>
      <c r="Z1268" s="427">
        <v>930</v>
      </c>
      <c r="AA1268" s="480">
        <v>51</v>
      </c>
      <c r="AB1268" s="426">
        <v>0.34</v>
      </c>
      <c r="AC1268" s="426">
        <v>1250</v>
      </c>
      <c r="AD1268" s="402">
        <v>655</v>
      </c>
      <c r="AE1268" s="402">
        <v>560</v>
      </c>
      <c r="AF1268" s="402">
        <v>660</v>
      </c>
      <c r="AG1268" s="402">
        <v>660</v>
      </c>
      <c r="AH1268" s="401">
        <v>51</v>
      </c>
      <c r="AI1268" s="400"/>
      <c r="AJ1268" s="400"/>
      <c r="AK1268" s="400"/>
      <c r="AL1268" s="400"/>
      <c r="AM1268" s="400"/>
      <c r="AN1268" s="400"/>
      <c r="AO1268" s="400"/>
      <c r="AP1268" s="400"/>
    </row>
    <row r="1269" spans="1:42" ht="15.75">
      <c r="A1269" s="394" t="s">
        <v>821</v>
      </c>
      <c r="B1269" s="401">
        <v>114.3</v>
      </c>
      <c r="C1269" s="424">
        <v>6.88</v>
      </c>
      <c r="D1269" s="394" t="s">
        <v>822</v>
      </c>
      <c r="E1269" s="395">
        <v>44254</v>
      </c>
      <c r="F1269" s="395" t="s">
        <v>283</v>
      </c>
      <c r="G1269" s="396">
        <v>12439</v>
      </c>
      <c r="H1269" s="397">
        <v>56199</v>
      </c>
      <c r="I1269" s="397">
        <v>4327905</v>
      </c>
      <c r="J1269" s="397">
        <v>350</v>
      </c>
      <c r="K1269" s="397">
        <v>52</v>
      </c>
      <c r="L1269" s="396">
        <v>4.6500000000000004</v>
      </c>
      <c r="M1269" s="396">
        <v>178</v>
      </c>
      <c r="N1269" s="399">
        <v>97.1</v>
      </c>
      <c r="O1269" s="400">
        <v>110</v>
      </c>
      <c r="P1269" s="400"/>
      <c r="Q1269" s="400"/>
      <c r="R1269" s="400"/>
      <c r="S1269" s="400"/>
      <c r="T1269" s="400"/>
      <c r="U1269" s="400"/>
      <c r="V1269" s="400"/>
      <c r="W1269" s="400"/>
      <c r="X1269" s="426">
        <v>860</v>
      </c>
      <c r="Y1269" s="427">
        <v>800</v>
      </c>
      <c r="Z1269" s="427">
        <v>930</v>
      </c>
      <c r="AA1269" s="480">
        <v>51</v>
      </c>
      <c r="AB1269" s="426">
        <v>0.34</v>
      </c>
      <c r="AC1269" s="426">
        <v>1250</v>
      </c>
      <c r="AD1269" s="402">
        <v>655</v>
      </c>
      <c r="AE1269" s="402">
        <v>560</v>
      </c>
      <c r="AF1269" s="402">
        <v>660</v>
      </c>
      <c r="AG1269" s="402">
        <v>660</v>
      </c>
      <c r="AH1269" s="401">
        <v>51</v>
      </c>
      <c r="AI1269" s="400"/>
      <c r="AJ1269" s="400"/>
      <c r="AK1269" s="400"/>
      <c r="AL1269" s="400"/>
      <c r="AM1269" s="400"/>
      <c r="AN1269" s="400"/>
      <c r="AO1269" s="400"/>
      <c r="AP1269" s="400"/>
    </row>
    <row r="1270" spans="1:42" ht="15.75">
      <c r="A1270" s="394" t="s">
        <v>821</v>
      </c>
      <c r="B1270" s="401">
        <v>114.3</v>
      </c>
      <c r="C1270" s="424">
        <v>6.88</v>
      </c>
      <c r="D1270" s="394" t="s">
        <v>822</v>
      </c>
      <c r="E1270" s="395">
        <v>44254</v>
      </c>
      <c r="F1270" s="395" t="s">
        <v>283</v>
      </c>
      <c r="G1270" s="396">
        <v>12440</v>
      </c>
      <c r="H1270" s="397">
        <v>56199</v>
      </c>
      <c r="I1270" s="397">
        <v>4327908</v>
      </c>
      <c r="J1270" s="397">
        <v>350</v>
      </c>
      <c r="K1270" s="397">
        <v>52</v>
      </c>
      <c r="L1270" s="396">
        <v>4.6500000000000004</v>
      </c>
      <c r="M1270" s="396">
        <v>5</v>
      </c>
      <c r="N1270" s="399">
        <v>95.5</v>
      </c>
      <c r="O1270" s="400">
        <v>109.1</v>
      </c>
      <c r="P1270" s="400"/>
      <c r="Q1270" s="400"/>
      <c r="R1270" s="400"/>
      <c r="S1270" s="400"/>
      <c r="T1270" s="400"/>
      <c r="U1270" s="400"/>
      <c r="V1270" s="400"/>
      <c r="W1270" s="400"/>
      <c r="X1270" s="426">
        <v>860</v>
      </c>
      <c r="Y1270" s="427">
        <v>800</v>
      </c>
      <c r="Z1270" s="427">
        <v>930</v>
      </c>
      <c r="AA1270" s="480">
        <v>51</v>
      </c>
      <c r="AB1270" s="426">
        <v>0.34</v>
      </c>
      <c r="AC1270" s="426">
        <v>1250</v>
      </c>
      <c r="AD1270" s="402">
        <v>655</v>
      </c>
      <c r="AE1270" s="402">
        <v>560</v>
      </c>
      <c r="AF1270" s="402">
        <v>660</v>
      </c>
      <c r="AG1270" s="402">
        <v>660</v>
      </c>
      <c r="AH1270" s="401">
        <v>51</v>
      </c>
      <c r="AI1270" s="400"/>
      <c r="AJ1270" s="400"/>
      <c r="AK1270" s="400"/>
      <c r="AL1270" s="400"/>
      <c r="AM1270" s="400"/>
      <c r="AN1270" s="400"/>
      <c r="AO1270" s="400"/>
      <c r="AP1270" s="400"/>
    </row>
    <row r="1271" spans="1:42" ht="15.75">
      <c r="A1271" s="394" t="s">
        <v>821</v>
      </c>
      <c r="B1271" s="401">
        <v>114.3</v>
      </c>
      <c r="C1271" s="424">
        <v>6.88</v>
      </c>
      <c r="D1271" s="394" t="s">
        <v>822</v>
      </c>
      <c r="E1271" s="395">
        <v>44254</v>
      </c>
      <c r="F1271" s="395" t="s">
        <v>283</v>
      </c>
      <c r="G1271" s="396">
        <v>12441</v>
      </c>
      <c r="H1271" s="397">
        <v>56091</v>
      </c>
      <c r="I1271" s="397">
        <v>4327905</v>
      </c>
      <c r="J1271" s="397">
        <v>350</v>
      </c>
      <c r="K1271" s="397">
        <v>53</v>
      </c>
      <c r="L1271" s="396">
        <v>4.6399999999999997</v>
      </c>
      <c r="M1271" s="396">
        <v>756</v>
      </c>
      <c r="N1271" s="399">
        <v>102</v>
      </c>
      <c r="O1271" s="400">
        <v>114.6</v>
      </c>
      <c r="P1271" s="400"/>
      <c r="Q1271" s="400"/>
      <c r="R1271" s="400"/>
      <c r="S1271" s="400"/>
      <c r="T1271" s="400"/>
      <c r="U1271" s="400"/>
      <c r="V1271" s="400"/>
      <c r="W1271" s="400"/>
      <c r="X1271" s="426">
        <v>860</v>
      </c>
      <c r="Y1271" s="427">
        <v>800</v>
      </c>
      <c r="Z1271" s="427">
        <v>930</v>
      </c>
      <c r="AA1271" s="480">
        <v>51</v>
      </c>
      <c r="AB1271" s="426">
        <v>0.34</v>
      </c>
      <c r="AC1271" s="426">
        <v>1250</v>
      </c>
      <c r="AD1271" s="402">
        <v>655</v>
      </c>
      <c r="AE1271" s="402">
        <v>560</v>
      </c>
      <c r="AF1271" s="402">
        <v>660</v>
      </c>
      <c r="AG1271" s="402">
        <v>660</v>
      </c>
      <c r="AH1271" s="401">
        <v>51</v>
      </c>
      <c r="AI1271" s="400"/>
      <c r="AJ1271" s="400"/>
      <c r="AK1271" s="400"/>
      <c r="AL1271" s="400"/>
      <c r="AM1271" s="400"/>
      <c r="AN1271" s="400"/>
      <c r="AO1271" s="400"/>
      <c r="AP1271" s="400"/>
    </row>
    <row r="1272" spans="1:42" ht="15.75">
      <c r="A1272" s="394" t="s">
        <v>821</v>
      </c>
      <c r="B1272" s="401">
        <v>114.3</v>
      </c>
      <c r="C1272" s="424">
        <v>6.88</v>
      </c>
      <c r="D1272" s="394" t="s">
        <v>822</v>
      </c>
      <c r="E1272" s="395">
        <v>44256</v>
      </c>
      <c r="F1272" s="395" t="s">
        <v>283</v>
      </c>
      <c r="G1272" s="396">
        <v>12446</v>
      </c>
      <c r="H1272" s="397">
        <v>56199</v>
      </c>
      <c r="I1272" s="397">
        <v>4327908</v>
      </c>
      <c r="J1272" s="397">
        <v>350</v>
      </c>
      <c r="K1272" s="397">
        <v>52</v>
      </c>
      <c r="L1272" s="396">
        <v>4.6500000000000004</v>
      </c>
      <c r="M1272" s="396">
        <v>152</v>
      </c>
      <c r="N1272" s="399">
        <v>95.9</v>
      </c>
      <c r="O1272" s="400">
        <v>110.1</v>
      </c>
      <c r="P1272" s="400"/>
      <c r="Q1272" s="400"/>
      <c r="R1272" s="400"/>
      <c r="S1272" s="400"/>
      <c r="T1272" s="400"/>
      <c r="U1272" s="400"/>
      <c r="V1272" s="400"/>
      <c r="W1272" s="400"/>
      <c r="X1272" s="426">
        <v>860</v>
      </c>
      <c r="Y1272" s="427">
        <v>800</v>
      </c>
      <c r="Z1272" s="427">
        <v>930</v>
      </c>
      <c r="AA1272" s="480">
        <v>51</v>
      </c>
      <c r="AB1272" s="426">
        <v>0.34</v>
      </c>
      <c r="AC1272" s="426">
        <v>1250</v>
      </c>
      <c r="AD1272" s="402">
        <v>655</v>
      </c>
      <c r="AE1272" s="402">
        <v>560</v>
      </c>
      <c r="AF1272" s="402">
        <v>660</v>
      </c>
      <c r="AG1272" s="402">
        <v>660</v>
      </c>
      <c r="AH1272" s="401">
        <v>51</v>
      </c>
      <c r="AI1272" s="400"/>
      <c r="AJ1272" s="400"/>
      <c r="AK1272" s="400"/>
      <c r="AL1272" s="400"/>
      <c r="AM1272" s="400"/>
      <c r="AN1272" s="400"/>
      <c r="AO1272" s="400"/>
      <c r="AP1272" s="400"/>
    </row>
    <row r="1273" spans="1:42" ht="15.75">
      <c r="A1273" s="394" t="s">
        <v>821</v>
      </c>
      <c r="B1273" s="401">
        <v>114.3</v>
      </c>
      <c r="C1273" s="424">
        <v>6.88</v>
      </c>
      <c r="D1273" s="394" t="s">
        <v>822</v>
      </c>
      <c r="E1273" s="395">
        <v>44256</v>
      </c>
      <c r="F1273" s="395" t="s">
        <v>283</v>
      </c>
      <c r="G1273" s="396">
        <v>12447</v>
      </c>
      <c r="H1273" s="397">
        <v>56198</v>
      </c>
      <c r="I1273" s="397">
        <v>4327908</v>
      </c>
      <c r="J1273" s="397">
        <v>350</v>
      </c>
      <c r="K1273" s="397">
        <v>53</v>
      </c>
      <c r="L1273" s="396">
        <v>4.3499999999999996</v>
      </c>
      <c r="M1273" s="396">
        <v>13</v>
      </c>
      <c r="N1273" s="399">
        <v>96.2</v>
      </c>
      <c r="O1273" s="400">
        <v>111</v>
      </c>
      <c r="P1273" s="400"/>
      <c r="Q1273" s="400"/>
      <c r="R1273" s="400"/>
      <c r="S1273" s="400"/>
      <c r="T1273" s="400"/>
      <c r="U1273" s="400"/>
      <c r="V1273" s="400"/>
      <c r="W1273" s="400"/>
      <c r="X1273" s="426">
        <v>860</v>
      </c>
      <c r="Y1273" s="427">
        <v>800</v>
      </c>
      <c r="Z1273" s="427">
        <v>930</v>
      </c>
      <c r="AA1273" s="480">
        <v>51</v>
      </c>
      <c r="AB1273" s="426">
        <v>0.34</v>
      </c>
      <c r="AC1273" s="426">
        <v>1250</v>
      </c>
      <c r="AD1273" s="402">
        <v>655</v>
      </c>
      <c r="AE1273" s="402">
        <v>560</v>
      </c>
      <c r="AF1273" s="402">
        <v>660</v>
      </c>
      <c r="AG1273" s="402">
        <v>660</v>
      </c>
      <c r="AH1273" s="401">
        <v>51</v>
      </c>
      <c r="AI1273" s="400"/>
      <c r="AJ1273" s="400"/>
      <c r="AK1273" s="400"/>
      <c r="AL1273" s="400"/>
      <c r="AM1273" s="400"/>
      <c r="AN1273" s="400"/>
      <c r="AO1273" s="400"/>
      <c r="AP1273" s="400"/>
    </row>
    <row r="1274" spans="1:42" ht="15.75">
      <c r="A1274" s="394" t="s">
        <v>821</v>
      </c>
      <c r="B1274" s="401">
        <v>114.3</v>
      </c>
      <c r="C1274" s="424">
        <v>6.88</v>
      </c>
      <c r="D1274" s="394" t="s">
        <v>822</v>
      </c>
      <c r="E1274" s="395">
        <v>44256</v>
      </c>
      <c r="F1274" s="395" t="s">
        <v>283</v>
      </c>
      <c r="G1274" s="396">
        <v>12448</v>
      </c>
      <c r="H1274" s="397">
        <v>56198</v>
      </c>
      <c r="I1274" s="397">
        <v>4327908</v>
      </c>
      <c r="J1274" s="397">
        <v>350</v>
      </c>
      <c r="K1274" s="397">
        <v>53</v>
      </c>
      <c r="L1274" s="396">
        <v>4.3499999999999996</v>
      </c>
      <c r="M1274" s="396">
        <v>405</v>
      </c>
      <c r="N1274" s="399">
        <v>94</v>
      </c>
      <c r="O1274" s="400">
        <v>109.4</v>
      </c>
      <c r="P1274" s="400"/>
      <c r="Q1274" s="400"/>
      <c r="R1274" s="400"/>
      <c r="S1274" s="400"/>
      <c r="T1274" s="400"/>
      <c r="U1274" s="400"/>
      <c r="V1274" s="400"/>
      <c r="W1274" s="400"/>
      <c r="X1274" s="426">
        <v>860</v>
      </c>
      <c r="Y1274" s="427">
        <v>800</v>
      </c>
      <c r="Z1274" s="427">
        <v>930</v>
      </c>
      <c r="AA1274" s="480">
        <v>51</v>
      </c>
      <c r="AB1274" s="426">
        <v>0.34</v>
      </c>
      <c r="AC1274" s="426">
        <v>1250</v>
      </c>
      <c r="AD1274" s="402">
        <v>655</v>
      </c>
      <c r="AE1274" s="402">
        <v>560</v>
      </c>
      <c r="AF1274" s="402">
        <v>660</v>
      </c>
      <c r="AG1274" s="402">
        <v>660</v>
      </c>
      <c r="AH1274" s="401">
        <v>51</v>
      </c>
      <c r="AI1274" s="400"/>
      <c r="AJ1274" s="400"/>
      <c r="AK1274" s="400"/>
      <c r="AL1274" s="400"/>
      <c r="AM1274" s="400"/>
      <c r="AN1274" s="400"/>
      <c r="AO1274" s="400"/>
      <c r="AP1274" s="400"/>
    </row>
    <row r="1275" spans="1:42" ht="15.75">
      <c r="A1275" s="394" t="s">
        <v>821</v>
      </c>
      <c r="B1275" s="401">
        <v>114.3</v>
      </c>
      <c r="C1275" s="424">
        <v>6.88</v>
      </c>
      <c r="D1275" s="394" t="s">
        <v>822</v>
      </c>
      <c r="E1275" s="395">
        <v>44256</v>
      </c>
      <c r="F1275" s="395" t="s">
        <v>283</v>
      </c>
      <c r="G1275" s="396">
        <v>12449</v>
      </c>
      <c r="H1275" s="397">
        <v>56092</v>
      </c>
      <c r="I1275" s="397">
        <v>4300006</v>
      </c>
      <c r="J1275" s="397">
        <v>350</v>
      </c>
      <c r="K1275" s="397">
        <v>52</v>
      </c>
      <c r="L1275" s="396">
        <v>4.26</v>
      </c>
      <c r="M1275" s="396">
        <v>4</v>
      </c>
      <c r="N1275" s="399">
        <v>96.3</v>
      </c>
      <c r="O1275" s="400">
        <v>110.6</v>
      </c>
      <c r="P1275" s="400"/>
      <c r="Q1275" s="400"/>
      <c r="R1275" s="400"/>
      <c r="S1275" s="400"/>
      <c r="T1275" s="400"/>
      <c r="U1275" s="400"/>
      <c r="V1275" s="400"/>
      <c r="W1275" s="400"/>
      <c r="X1275" s="426">
        <v>860</v>
      </c>
      <c r="Y1275" s="427">
        <v>800</v>
      </c>
      <c r="Z1275" s="427">
        <v>930</v>
      </c>
      <c r="AA1275" s="480">
        <v>51</v>
      </c>
      <c r="AB1275" s="426">
        <v>0.34</v>
      </c>
      <c r="AC1275" s="426">
        <v>1250</v>
      </c>
      <c r="AD1275" s="402">
        <v>655</v>
      </c>
      <c r="AE1275" s="402">
        <v>560</v>
      </c>
      <c r="AF1275" s="402">
        <v>660</v>
      </c>
      <c r="AG1275" s="402">
        <v>660</v>
      </c>
      <c r="AH1275" s="401">
        <v>51</v>
      </c>
      <c r="AI1275" s="400"/>
      <c r="AJ1275" s="400"/>
      <c r="AK1275" s="400"/>
      <c r="AL1275" s="400"/>
      <c r="AM1275" s="400"/>
      <c r="AN1275" s="400"/>
      <c r="AO1275" s="400"/>
      <c r="AP1275" s="400"/>
    </row>
    <row r="1276" spans="1:42" ht="15.75">
      <c r="A1276" s="394" t="s">
        <v>821</v>
      </c>
      <c r="B1276" s="401">
        <v>114.3</v>
      </c>
      <c r="C1276" s="424">
        <v>6.88</v>
      </c>
      <c r="D1276" s="394" t="s">
        <v>822</v>
      </c>
      <c r="E1276" s="395">
        <v>44256</v>
      </c>
      <c r="F1276" s="395" t="s">
        <v>283</v>
      </c>
      <c r="G1276" s="396">
        <v>12450</v>
      </c>
      <c r="H1276" s="397">
        <v>56200</v>
      </c>
      <c r="I1276" s="397">
        <v>4327908</v>
      </c>
      <c r="J1276" s="397">
        <v>350</v>
      </c>
      <c r="K1276" s="397">
        <v>53</v>
      </c>
      <c r="L1276" s="396">
        <v>4.0599999999999996</v>
      </c>
      <c r="M1276" s="396">
        <v>1</v>
      </c>
      <c r="N1276" s="399">
        <v>96.2</v>
      </c>
      <c r="O1276" s="400">
        <v>111.4</v>
      </c>
      <c r="P1276" s="400"/>
      <c r="Q1276" s="400"/>
      <c r="R1276" s="400"/>
      <c r="S1276" s="400"/>
      <c r="T1276" s="400"/>
      <c r="U1276" s="400"/>
      <c r="V1276" s="400"/>
      <c r="W1276" s="400"/>
      <c r="X1276" s="426">
        <v>860</v>
      </c>
      <c r="Y1276" s="427">
        <v>800</v>
      </c>
      <c r="Z1276" s="427">
        <v>930</v>
      </c>
      <c r="AA1276" s="480">
        <v>51</v>
      </c>
      <c r="AB1276" s="426">
        <v>0.34</v>
      </c>
      <c r="AC1276" s="426">
        <v>1250</v>
      </c>
      <c r="AD1276" s="402">
        <v>655</v>
      </c>
      <c r="AE1276" s="402">
        <v>560</v>
      </c>
      <c r="AF1276" s="402">
        <v>660</v>
      </c>
      <c r="AG1276" s="402">
        <v>660</v>
      </c>
      <c r="AH1276" s="401">
        <v>51</v>
      </c>
      <c r="AI1276" s="400"/>
      <c r="AJ1276" s="400"/>
      <c r="AK1276" s="400"/>
      <c r="AL1276" s="400"/>
      <c r="AM1276" s="400"/>
      <c r="AN1276" s="400"/>
      <c r="AO1276" s="400"/>
      <c r="AP1276" s="400"/>
    </row>
    <row r="1277" spans="1:42" ht="15.75">
      <c r="A1277" s="394" t="s">
        <v>821</v>
      </c>
      <c r="B1277" s="401">
        <v>114.3</v>
      </c>
      <c r="C1277" s="424">
        <v>6.88</v>
      </c>
      <c r="D1277" s="394" t="s">
        <v>822</v>
      </c>
      <c r="E1277" s="395">
        <v>44280</v>
      </c>
      <c r="F1277" s="395" t="s">
        <v>283</v>
      </c>
      <c r="G1277" s="396">
        <v>12612</v>
      </c>
      <c r="H1277" s="397">
        <v>56285</v>
      </c>
      <c r="I1277" s="397">
        <v>4327908</v>
      </c>
      <c r="J1277" s="397">
        <v>350</v>
      </c>
      <c r="K1277" s="397">
        <v>50</v>
      </c>
      <c r="L1277" s="396">
        <v>3.91</v>
      </c>
      <c r="M1277" s="396">
        <v>5</v>
      </c>
      <c r="N1277" s="399">
        <v>92</v>
      </c>
      <c r="O1277" s="400">
        <v>109.3</v>
      </c>
      <c r="P1277" s="400"/>
      <c r="Q1277" s="400"/>
      <c r="R1277" s="400"/>
      <c r="S1277" s="400"/>
      <c r="T1277" s="400"/>
      <c r="U1277" s="400"/>
      <c r="V1277" s="400">
        <v>92.6</v>
      </c>
      <c r="W1277" s="400">
        <v>107.3</v>
      </c>
      <c r="X1277" s="426">
        <v>860</v>
      </c>
      <c r="Y1277" s="427">
        <v>800</v>
      </c>
      <c r="Z1277" s="427">
        <v>930</v>
      </c>
      <c r="AA1277" s="480">
        <v>51</v>
      </c>
      <c r="AB1277" s="426">
        <v>0.34</v>
      </c>
      <c r="AC1277" s="426">
        <v>1250</v>
      </c>
      <c r="AD1277" s="402">
        <v>655</v>
      </c>
      <c r="AE1277" s="402">
        <v>560</v>
      </c>
      <c r="AF1277" s="402">
        <v>660</v>
      </c>
      <c r="AG1277" s="402">
        <v>660</v>
      </c>
      <c r="AH1277" s="401">
        <v>51</v>
      </c>
      <c r="AI1277" s="400"/>
      <c r="AJ1277" s="400"/>
      <c r="AK1277" s="400"/>
      <c r="AL1277" s="400"/>
      <c r="AM1277" s="400"/>
      <c r="AN1277" s="400"/>
      <c r="AO1277" s="400"/>
      <c r="AP1277" s="400"/>
    </row>
    <row r="1278" spans="1:42" ht="15.75">
      <c r="A1278" s="394" t="s">
        <v>821</v>
      </c>
      <c r="B1278" s="401">
        <v>114.3</v>
      </c>
      <c r="C1278" s="424">
        <v>6.88</v>
      </c>
      <c r="D1278" s="394" t="s">
        <v>822</v>
      </c>
      <c r="E1278" s="395">
        <v>44280</v>
      </c>
      <c r="F1278" s="395" t="s">
        <v>283</v>
      </c>
      <c r="G1278" s="396">
        <v>12613</v>
      </c>
      <c r="H1278" s="397">
        <v>56285</v>
      </c>
      <c r="I1278" s="397">
        <v>4327908</v>
      </c>
      <c r="J1278" s="397">
        <v>350</v>
      </c>
      <c r="K1278" s="397">
        <v>50</v>
      </c>
      <c r="L1278" s="396">
        <v>3.91</v>
      </c>
      <c r="M1278" s="396">
        <v>401</v>
      </c>
      <c r="N1278" s="399">
        <v>88.4</v>
      </c>
      <c r="O1278" s="400">
        <v>106.2</v>
      </c>
      <c r="P1278" s="400"/>
      <c r="Q1278" s="400"/>
      <c r="R1278" s="400"/>
      <c r="S1278" s="400"/>
      <c r="T1278" s="400"/>
      <c r="U1278" s="400"/>
      <c r="V1278" s="400"/>
      <c r="W1278" s="400"/>
      <c r="X1278" s="426">
        <v>860</v>
      </c>
      <c r="Y1278" s="427">
        <v>800</v>
      </c>
      <c r="Z1278" s="427">
        <v>930</v>
      </c>
      <c r="AA1278" s="480">
        <v>51</v>
      </c>
      <c r="AB1278" s="426">
        <v>0.34</v>
      </c>
      <c r="AC1278" s="426">
        <v>1250</v>
      </c>
      <c r="AD1278" s="402">
        <v>655</v>
      </c>
      <c r="AE1278" s="402">
        <v>560</v>
      </c>
      <c r="AF1278" s="402">
        <v>655</v>
      </c>
      <c r="AG1278" s="402">
        <v>655</v>
      </c>
      <c r="AH1278" s="401">
        <v>51</v>
      </c>
      <c r="AI1278" s="400"/>
      <c r="AJ1278" s="400"/>
      <c r="AK1278" s="400"/>
      <c r="AL1278" s="400"/>
      <c r="AM1278" s="400"/>
      <c r="AN1278" s="400"/>
      <c r="AO1278" s="400"/>
      <c r="AP1278" s="400"/>
    </row>
    <row r="1279" spans="1:42" ht="15.75">
      <c r="A1279" s="394" t="s">
        <v>821</v>
      </c>
      <c r="B1279" s="401">
        <v>114.3</v>
      </c>
      <c r="C1279" s="424">
        <v>6.88</v>
      </c>
      <c r="D1279" s="394" t="s">
        <v>822</v>
      </c>
      <c r="E1279" s="395">
        <v>44280</v>
      </c>
      <c r="F1279" s="395" t="s">
        <v>283</v>
      </c>
      <c r="G1279" s="396">
        <v>12614</v>
      </c>
      <c r="H1279" s="397">
        <v>56281</v>
      </c>
      <c r="I1279" s="397">
        <v>4327908</v>
      </c>
      <c r="J1279" s="397">
        <v>350</v>
      </c>
      <c r="K1279" s="397">
        <v>50</v>
      </c>
      <c r="L1279" s="396">
        <v>4.8600000000000003</v>
      </c>
      <c r="M1279" s="396">
        <v>3</v>
      </c>
      <c r="N1279" s="399">
        <v>92.5</v>
      </c>
      <c r="O1279" s="400">
        <v>109</v>
      </c>
      <c r="P1279" s="400"/>
      <c r="Q1279" s="400"/>
      <c r="R1279" s="400"/>
      <c r="S1279" s="400"/>
      <c r="T1279" s="400"/>
      <c r="U1279" s="400"/>
      <c r="V1279" s="400"/>
      <c r="W1279" s="400"/>
      <c r="X1279" s="426">
        <v>860</v>
      </c>
      <c r="Y1279" s="427">
        <v>800</v>
      </c>
      <c r="Z1279" s="427">
        <v>930</v>
      </c>
      <c r="AA1279" s="480">
        <v>51</v>
      </c>
      <c r="AB1279" s="426">
        <v>0.34</v>
      </c>
      <c r="AC1279" s="426">
        <v>1250</v>
      </c>
      <c r="AD1279" s="402">
        <v>655</v>
      </c>
      <c r="AE1279" s="402">
        <v>560</v>
      </c>
      <c r="AF1279" s="402">
        <v>655</v>
      </c>
      <c r="AG1279" s="402">
        <v>655</v>
      </c>
      <c r="AH1279" s="401">
        <v>51</v>
      </c>
      <c r="AI1279" s="400"/>
      <c r="AJ1279" s="400"/>
      <c r="AK1279" s="400"/>
      <c r="AL1279" s="400"/>
      <c r="AM1279" s="400"/>
      <c r="AN1279" s="400"/>
      <c r="AO1279" s="400"/>
      <c r="AP1279" s="400"/>
    </row>
    <row r="1280" spans="1:42" ht="15.75">
      <c r="A1280" s="394" t="s">
        <v>821</v>
      </c>
      <c r="B1280" s="401">
        <v>114.3</v>
      </c>
      <c r="C1280" s="424">
        <v>6.88</v>
      </c>
      <c r="D1280" s="394" t="s">
        <v>822</v>
      </c>
      <c r="E1280" s="395">
        <v>44280</v>
      </c>
      <c r="F1280" s="395" t="s">
        <v>283</v>
      </c>
      <c r="G1280" s="396">
        <v>12615</v>
      </c>
      <c r="H1280" s="397">
        <v>56281</v>
      </c>
      <c r="I1280" s="397">
        <v>4327908</v>
      </c>
      <c r="J1280" s="397">
        <v>350</v>
      </c>
      <c r="K1280" s="397">
        <v>50</v>
      </c>
      <c r="L1280" s="396">
        <v>4.8600000000000003</v>
      </c>
      <c r="M1280" s="396">
        <v>401</v>
      </c>
      <c r="N1280" s="399">
        <v>93.7</v>
      </c>
      <c r="O1280" s="400">
        <v>107.2</v>
      </c>
      <c r="P1280" s="400"/>
      <c r="Q1280" s="400"/>
      <c r="R1280" s="400"/>
      <c r="S1280" s="400"/>
      <c r="T1280" s="400"/>
      <c r="U1280" s="400"/>
      <c r="V1280" s="400"/>
      <c r="W1280" s="400"/>
      <c r="X1280" s="426">
        <v>860</v>
      </c>
      <c r="Y1280" s="427">
        <v>800</v>
      </c>
      <c r="Z1280" s="427">
        <v>930</v>
      </c>
      <c r="AA1280" s="480">
        <v>51</v>
      </c>
      <c r="AB1280" s="426">
        <v>0.34</v>
      </c>
      <c r="AC1280" s="426">
        <v>1250</v>
      </c>
      <c r="AD1280" s="402">
        <v>650</v>
      </c>
      <c r="AE1280" s="402">
        <v>560</v>
      </c>
      <c r="AF1280" s="402">
        <v>650</v>
      </c>
      <c r="AG1280" s="402">
        <v>650</v>
      </c>
      <c r="AH1280" s="401">
        <v>51</v>
      </c>
      <c r="AI1280" s="400"/>
      <c r="AJ1280" s="400"/>
      <c r="AK1280" s="400"/>
      <c r="AL1280" s="400"/>
      <c r="AM1280" s="400"/>
      <c r="AN1280" s="400"/>
      <c r="AO1280" s="400"/>
      <c r="AP1280" s="400"/>
    </row>
    <row r="1281" spans="1:42" ht="15.75">
      <c r="A1281" s="394" t="s">
        <v>821</v>
      </c>
      <c r="B1281" s="401">
        <v>114.3</v>
      </c>
      <c r="C1281" s="424">
        <v>6.88</v>
      </c>
      <c r="D1281" s="394" t="s">
        <v>822</v>
      </c>
      <c r="E1281" s="395">
        <v>44280</v>
      </c>
      <c r="F1281" s="395" t="s">
        <v>283</v>
      </c>
      <c r="G1281" s="396">
        <v>12616</v>
      </c>
      <c r="H1281" s="397">
        <v>56283</v>
      </c>
      <c r="I1281" s="397">
        <v>4327908</v>
      </c>
      <c r="J1281" s="397">
        <v>350</v>
      </c>
      <c r="K1281" s="397">
        <v>51</v>
      </c>
      <c r="L1281" s="396">
        <v>4.3099999999999996</v>
      </c>
      <c r="M1281" s="396">
        <v>18</v>
      </c>
      <c r="N1281" s="399">
        <v>93.6</v>
      </c>
      <c r="O1281" s="400">
        <v>107.5</v>
      </c>
      <c r="P1281" s="400"/>
      <c r="Q1281" s="400"/>
      <c r="R1281" s="400"/>
      <c r="S1281" s="400"/>
      <c r="T1281" s="400"/>
      <c r="U1281" s="400"/>
      <c r="V1281" s="400"/>
      <c r="W1281" s="400"/>
      <c r="X1281" s="426">
        <v>860</v>
      </c>
      <c r="Y1281" s="427">
        <v>800</v>
      </c>
      <c r="Z1281" s="427">
        <v>930</v>
      </c>
      <c r="AA1281" s="480">
        <v>51</v>
      </c>
      <c r="AB1281" s="426">
        <v>0.34</v>
      </c>
      <c r="AC1281" s="426">
        <v>1250</v>
      </c>
      <c r="AD1281" s="402">
        <v>650</v>
      </c>
      <c r="AE1281" s="402">
        <v>560</v>
      </c>
      <c r="AF1281" s="402">
        <v>650</v>
      </c>
      <c r="AG1281" s="402">
        <v>650</v>
      </c>
      <c r="AH1281" s="401">
        <v>51</v>
      </c>
      <c r="AI1281" s="400"/>
      <c r="AJ1281" s="400"/>
      <c r="AK1281" s="400"/>
      <c r="AL1281" s="400"/>
      <c r="AM1281" s="400"/>
      <c r="AN1281" s="400"/>
      <c r="AO1281" s="400"/>
      <c r="AP1281" s="400"/>
    </row>
    <row r="1282" spans="1:42" ht="15.75">
      <c r="A1282" s="394" t="s">
        <v>821</v>
      </c>
      <c r="B1282" s="401">
        <v>114.3</v>
      </c>
      <c r="C1282" s="424">
        <v>6.88</v>
      </c>
      <c r="D1282" s="394" t="s">
        <v>822</v>
      </c>
      <c r="E1282" s="395">
        <v>44280</v>
      </c>
      <c r="F1282" s="395" t="s">
        <v>283</v>
      </c>
      <c r="G1282" s="396">
        <v>12617</v>
      </c>
      <c r="H1282" s="397">
        <v>56283</v>
      </c>
      <c r="I1282" s="397">
        <v>4327908</v>
      </c>
      <c r="J1282" s="397">
        <v>350</v>
      </c>
      <c r="K1282" s="397">
        <v>51</v>
      </c>
      <c r="L1282" s="396">
        <v>4.3099999999999996</v>
      </c>
      <c r="M1282" s="396">
        <v>401</v>
      </c>
      <c r="N1282" s="399">
        <v>95.6</v>
      </c>
      <c r="O1282" s="400">
        <v>111.4</v>
      </c>
      <c r="P1282" s="400"/>
      <c r="Q1282" s="400"/>
      <c r="R1282" s="400"/>
      <c r="S1282" s="400"/>
      <c r="T1282" s="400"/>
      <c r="U1282" s="400"/>
      <c r="V1282" s="400"/>
      <c r="W1282" s="400"/>
      <c r="X1282" s="426">
        <v>860</v>
      </c>
      <c r="Y1282" s="427">
        <v>800</v>
      </c>
      <c r="Z1282" s="427">
        <v>930</v>
      </c>
      <c r="AA1282" s="480">
        <v>51</v>
      </c>
      <c r="AB1282" s="426">
        <v>0.34</v>
      </c>
      <c r="AC1282" s="426">
        <v>1250</v>
      </c>
      <c r="AD1282" s="402">
        <v>650</v>
      </c>
      <c r="AE1282" s="402">
        <v>560</v>
      </c>
      <c r="AF1282" s="402">
        <v>650</v>
      </c>
      <c r="AG1282" s="402">
        <v>650</v>
      </c>
      <c r="AH1282" s="401">
        <v>51</v>
      </c>
      <c r="AI1282" s="400"/>
      <c r="AJ1282" s="400"/>
      <c r="AK1282" s="400"/>
      <c r="AL1282" s="400"/>
      <c r="AM1282" s="400"/>
      <c r="AN1282" s="400"/>
      <c r="AO1282" s="400"/>
      <c r="AP1282" s="400"/>
    </row>
    <row r="1283" spans="1:42" ht="15.75">
      <c r="A1283" s="394" t="s">
        <v>821</v>
      </c>
      <c r="B1283" s="401">
        <v>114.3</v>
      </c>
      <c r="C1283" s="424">
        <v>6.88</v>
      </c>
      <c r="D1283" s="394" t="s">
        <v>822</v>
      </c>
      <c r="E1283" s="395">
        <v>44280</v>
      </c>
      <c r="F1283" s="395" t="s">
        <v>283</v>
      </c>
      <c r="G1283" s="396">
        <v>12618</v>
      </c>
      <c r="H1283" s="397">
        <v>56287</v>
      </c>
      <c r="I1283" s="397">
        <v>4327908</v>
      </c>
      <c r="J1283" s="397">
        <v>350</v>
      </c>
      <c r="K1283" s="397">
        <v>52</v>
      </c>
      <c r="L1283" s="396">
        <v>4.91</v>
      </c>
      <c r="M1283" s="396">
        <v>83</v>
      </c>
      <c r="N1283" s="399">
        <v>99.7</v>
      </c>
      <c r="O1283" s="400">
        <v>111.6</v>
      </c>
      <c r="P1283" s="400"/>
      <c r="Q1283" s="400"/>
      <c r="R1283" s="400"/>
      <c r="S1283" s="400"/>
      <c r="T1283" s="400"/>
      <c r="U1283" s="400"/>
      <c r="V1283" s="400"/>
      <c r="W1283" s="400"/>
      <c r="X1283" s="426">
        <v>860</v>
      </c>
      <c r="Y1283" s="427">
        <v>800</v>
      </c>
      <c r="Z1283" s="427">
        <v>930</v>
      </c>
      <c r="AA1283" s="480">
        <v>51</v>
      </c>
      <c r="AB1283" s="426">
        <v>0.34</v>
      </c>
      <c r="AC1283" s="426">
        <v>1250</v>
      </c>
      <c r="AD1283" s="402">
        <v>650</v>
      </c>
      <c r="AE1283" s="402">
        <v>560</v>
      </c>
      <c r="AF1283" s="402">
        <v>650</v>
      </c>
      <c r="AG1283" s="402">
        <v>650</v>
      </c>
      <c r="AH1283" s="401">
        <v>51</v>
      </c>
      <c r="AI1283" s="400"/>
      <c r="AJ1283" s="400"/>
      <c r="AK1283" s="400"/>
      <c r="AL1283" s="400"/>
      <c r="AM1283" s="400"/>
      <c r="AN1283" s="400"/>
      <c r="AO1283" s="400"/>
      <c r="AP1283" s="400"/>
    </row>
    <row r="1284" spans="1:42" ht="15.75">
      <c r="A1284" s="394" t="s">
        <v>821</v>
      </c>
      <c r="B1284" s="401">
        <v>114.3</v>
      </c>
      <c r="C1284" s="424">
        <v>6.88</v>
      </c>
      <c r="D1284" s="394" t="s">
        <v>822</v>
      </c>
      <c r="E1284" s="395">
        <v>44280</v>
      </c>
      <c r="F1284" s="395" t="s">
        <v>283</v>
      </c>
      <c r="G1284" s="396">
        <v>12619</v>
      </c>
      <c r="H1284" s="397">
        <v>56287</v>
      </c>
      <c r="I1284" s="397">
        <v>4327908</v>
      </c>
      <c r="J1284" s="397">
        <v>350</v>
      </c>
      <c r="K1284" s="397">
        <v>52</v>
      </c>
      <c r="L1284" s="396">
        <v>4.91</v>
      </c>
      <c r="M1284" s="396">
        <v>401</v>
      </c>
      <c r="N1284" s="399">
        <v>105.7</v>
      </c>
      <c r="O1284" s="400">
        <v>117.3</v>
      </c>
      <c r="P1284" s="400"/>
      <c r="Q1284" s="400"/>
      <c r="R1284" s="400"/>
      <c r="S1284" s="400"/>
      <c r="T1284" s="400"/>
      <c r="U1284" s="400"/>
      <c r="V1284" s="400"/>
      <c r="W1284" s="400"/>
      <c r="X1284" s="426">
        <v>860</v>
      </c>
      <c r="Y1284" s="427">
        <v>800</v>
      </c>
      <c r="Z1284" s="427">
        <v>930</v>
      </c>
      <c r="AA1284" s="480">
        <v>51</v>
      </c>
      <c r="AB1284" s="426">
        <v>0.34</v>
      </c>
      <c r="AC1284" s="426">
        <v>1250</v>
      </c>
      <c r="AD1284" s="402">
        <v>650</v>
      </c>
      <c r="AE1284" s="402">
        <v>560</v>
      </c>
      <c r="AF1284" s="402">
        <v>650</v>
      </c>
      <c r="AG1284" s="402">
        <v>650</v>
      </c>
      <c r="AH1284" s="401">
        <v>51</v>
      </c>
      <c r="AI1284" s="400"/>
      <c r="AJ1284" s="400"/>
      <c r="AK1284" s="400"/>
      <c r="AL1284" s="400"/>
      <c r="AM1284" s="400"/>
      <c r="AN1284" s="400"/>
      <c r="AO1284" s="400"/>
      <c r="AP1284" s="400"/>
    </row>
    <row r="1285" spans="1:42" ht="15.75">
      <c r="A1285" s="394" t="s">
        <v>821</v>
      </c>
      <c r="B1285" s="401">
        <v>114.3</v>
      </c>
      <c r="C1285" s="424">
        <v>6.88</v>
      </c>
      <c r="D1285" s="394" t="s">
        <v>822</v>
      </c>
      <c r="E1285" s="395">
        <v>44281</v>
      </c>
      <c r="F1285" s="395" t="s">
        <v>283</v>
      </c>
      <c r="G1285" s="396">
        <v>12620</v>
      </c>
      <c r="H1285" s="397">
        <v>56284</v>
      </c>
      <c r="I1285" s="397">
        <v>4327908</v>
      </c>
      <c r="J1285" s="397">
        <v>350</v>
      </c>
      <c r="K1285" s="397">
        <v>51</v>
      </c>
      <c r="L1285" s="396">
        <v>3.77</v>
      </c>
      <c r="M1285" s="396">
        <v>19</v>
      </c>
      <c r="N1285" s="399">
        <v>93.9</v>
      </c>
      <c r="O1285" s="400">
        <v>108.9</v>
      </c>
      <c r="P1285" s="400"/>
      <c r="Q1285" s="400"/>
      <c r="R1285" s="400"/>
      <c r="S1285" s="400"/>
      <c r="T1285" s="400"/>
      <c r="U1285" s="400"/>
      <c r="V1285" s="400"/>
      <c r="W1285" s="400"/>
      <c r="X1285" s="426">
        <v>860</v>
      </c>
      <c r="Y1285" s="427">
        <v>800</v>
      </c>
      <c r="Z1285" s="427">
        <v>930</v>
      </c>
      <c r="AA1285" s="480">
        <v>51</v>
      </c>
      <c r="AB1285" s="426">
        <v>0.34</v>
      </c>
      <c r="AC1285" s="426">
        <v>1250</v>
      </c>
      <c r="AD1285" s="402">
        <v>650</v>
      </c>
      <c r="AE1285" s="402">
        <v>560</v>
      </c>
      <c r="AF1285" s="402">
        <v>650</v>
      </c>
      <c r="AG1285" s="402">
        <v>650</v>
      </c>
      <c r="AH1285" s="401">
        <v>51</v>
      </c>
      <c r="AI1285" s="400"/>
      <c r="AJ1285" s="400"/>
      <c r="AK1285" s="400"/>
      <c r="AL1285" s="400"/>
      <c r="AM1285" s="400"/>
      <c r="AN1285" s="400"/>
      <c r="AO1285" s="400"/>
      <c r="AP1285" s="400"/>
    </row>
    <row r="1286" spans="1:42" ht="15.75">
      <c r="A1286" s="394" t="s">
        <v>821</v>
      </c>
      <c r="B1286" s="401">
        <v>114.3</v>
      </c>
      <c r="C1286" s="424">
        <v>6.88</v>
      </c>
      <c r="D1286" s="394" t="s">
        <v>822</v>
      </c>
      <c r="E1286" s="395">
        <v>44281</v>
      </c>
      <c r="F1286" s="395" t="s">
        <v>283</v>
      </c>
      <c r="G1286" s="396">
        <v>12621</v>
      </c>
      <c r="H1286" s="397">
        <v>56284</v>
      </c>
      <c r="I1286" s="397">
        <v>4327908</v>
      </c>
      <c r="J1286" s="397">
        <v>350</v>
      </c>
      <c r="K1286" s="397">
        <v>51</v>
      </c>
      <c r="L1286" s="396">
        <v>3.77</v>
      </c>
      <c r="M1286" s="396">
        <v>401</v>
      </c>
      <c r="N1286" s="399">
        <v>90.5</v>
      </c>
      <c r="O1286" s="400">
        <v>105.9</v>
      </c>
      <c r="P1286" s="400"/>
      <c r="Q1286" s="400"/>
      <c r="R1286" s="400"/>
      <c r="S1286" s="400"/>
      <c r="T1286" s="400"/>
      <c r="U1286" s="400"/>
      <c r="V1286" s="400"/>
      <c r="W1286" s="400"/>
      <c r="X1286" s="426">
        <v>860</v>
      </c>
      <c r="Y1286" s="427">
        <v>800</v>
      </c>
      <c r="Z1286" s="427">
        <v>930</v>
      </c>
      <c r="AA1286" s="480">
        <v>51</v>
      </c>
      <c r="AB1286" s="426">
        <v>0.34</v>
      </c>
      <c r="AC1286" s="426">
        <v>1250</v>
      </c>
      <c r="AD1286" s="402">
        <v>650</v>
      </c>
      <c r="AE1286" s="402">
        <v>560</v>
      </c>
      <c r="AF1286" s="402">
        <v>650</v>
      </c>
      <c r="AG1286" s="402">
        <v>650</v>
      </c>
      <c r="AH1286" s="401">
        <v>51</v>
      </c>
      <c r="AI1286" s="400"/>
      <c r="AJ1286" s="400"/>
      <c r="AK1286" s="400"/>
      <c r="AL1286" s="400"/>
      <c r="AM1286" s="400"/>
      <c r="AN1286" s="400"/>
      <c r="AO1286" s="400"/>
      <c r="AP1286" s="400"/>
    </row>
    <row r="1287" spans="1:42" ht="15.75">
      <c r="A1287" s="394" t="s">
        <v>821</v>
      </c>
      <c r="B1287" s="401">
        <v>114.3</v>
      </c>
      <c r="C1287" s="424">
        <v>6.88</v>
      </c>
      <c r="D1287" s="394" t="s">
        <v>822</v>
      </c>
      <c r="E1287" s="395">
        <v>44281</v>
      </c>
      <c r="F1287" s="395" t="s">
        <v>283</v>
      </c>
      <c r="G1287" s="396">
        <v>12622</v>
      </c>
      <c r="H1287" s="397">
        <v>56282</v>
      </c>
      <c r="I1287" s="397">
        <v>4327908</v>
      </c>
      <c r="J1287" s="397">
        <v>350</v>
      </c>
      <c r="K1287" s="397">
        <v>50</v>
      </c>
      <c r="L1287" s="396">
        <v>4.3099999999999996</v>
      </c>
      <c r="M1287" s="396">
        <v>4</v>
      </c>
      <c r="N1287" s="399">
        <v>92.2</v>
      </c>
      <c r="O1287" s="400">
        <v>106.7</v>
      </c>
      <c r="P1287" s="400"/>
      <c r="Q1287" s="400"/>
      <c r="R1287" s="400"/>
      <c r="S1287" s="400"/>
      <c r="T1287" s="400"/>
      <c r="U1287" s="400"/>
      <c r="V1287" s="400"/>
      <c r="W1287" s="400"/>
      <c r="X1287" s="426">
        <v>860</v>
      </c>
      <c r="Y1287" s="427">
        <v>800</v>
      </c>
      <c r="Z1287" s="427">
        <v>930</v>
      </c>
      <c r="AA1287" s="480">
        <v>51</v>
      </c>
      <c r="AB1287" s="426">
        <v>0.34</v>
      </c>
      <c r="AC1287" s="426">
        <v>1250</v>
      </c>
      <c r="AD1287" s="402">
        <v>650</v>
      </c>
      <c r="AE1287" s="402">
        <v>560</v>
      </c>
      <c r="AF1287" s="402">
        <v>650</v>
      </c>
      <c r="AG1287" s="402">
        <v>650</v>
      </c>
      <c r="AH1287" s="401">
        <v>51</v>
      </c>
      <c r="AI1287" s="400"/>
      <c r="AJ1287" s="400"/>
      <c r="AK1287" s="400"/>
      <c r="AL1287" s="400"/>
      <c r="AM1287" s="400"/>
      <c r="AN1287" s="400"/>
      <c r="AO1287" s="400"/>
      <c r="AP1287" s="400"/>
    </row>
    <row r="1288" spans="1:42" ht="17.25" customHeight="1">
      <c r="A1288" s="394" t="s">
        <v>821</v>
      </c>
      <c r="B1288" s="401">
        <v>114.3</v>
      </c>
      <c r="C1288" s="424">
        <v>6.88</v>
      </c>
      <c r="D1288" s="394" t="s">
        <v>822</v>
      </c>
      <c r="E1288" s="395">
        <v>44281</v>
      </c>
      <c r="F1288" s="395" t="s">
        <v>283</v>
      </c>
      <c r="G1288" s="396">
        <v>12623</v>
      </c>
      <c r="H1288" s="397">
        <v>56282</v>
      </c>
      <c r="I1288" s="397">
        <v>4327908</v>
      </c>
      <c r="J1288" s="397">
        <v>350</v>
      </c>
      <c r="K1288" s="397">
        <v>50</v>
      </c>
      <c r="L1288" s="396">
        <v>4.3099999999999996</v>
      </c>
      <c r="M1288" s="396">
        <v>401</v>
      </c>
      <c r="N1288" s="399">
        <v>95.2</v>
      </c>
      <c r="O1288" s="400">
        <v>108.6</v>
      </c>
      <c r="P1288" s="400"/>
      <c r="Q1288" s="400"/>
      <c r="R1288" s="400"/>
      <c r="S1288" s="400"/>
      <c r="T1288" s="400"/>
      <c r="U1288" s="400"/>
      <c r="V1288" s="400"/>
      <c r="W1288" s="400"/>
      <c r="X1288" s="426">
        <v>860</v>
      </c>
      <c r="Y1288" s="427">
        <v>800</v>
      </c>
      <c r="Z1288" s="427">
        <v>930</v>
      </c>
      <c r="AA1288" s="480">
        <v>51</v>
      </c>
      <c r="AB1288" s="426">
        <v>0.34</v>
      </c>
      <c r="AC1288" s="426">
        <v>1250</v>
      </c>
      <c r="AD1288" s="402">
        <v>650</v>
      </c>
      <c r="AE1288" s="402">
        <v>560</v>
      </c>
      <c r="AF1288" s="402">
        <v>650</v>
      </c>
      <c r="AG1288" s="402">
        <v>650</v>
      </c>
      <c r="AH1288" s="401">
        <v>51</v>
      </c>
      <c r="AI1288" s="400"/>
      <c r="AJ1288" s="400"/>
      <c r="AK1288" s="400"/>
      <c r="AL1288" s="400"/>
      <c r="AM1288" s="400"/>
      <c r="AN1288" s="400"/>
      <c r="AO1288" s="400"/>
      <c r="AP1288" s="400"/>
    </row>
    <row r="1289" spans="1:42" ht="15.75">
      <c r="A1289" s="394" t="s">
        <v>821</v>
      </c>
      <c r="B1289" s="401">
        <v>114.3</v>
      </c>
      <c r="C1289" s="424">
        <v>6.88</v>
      </c>
      <c r="D1289" s="394" t="s">
        <v>822</v>
      </c>
      <c r="E1289" s="395">
        <v>44281</v>
      </c>
      <c r="F1289" s="395" t="s">
        <v>283</v>
      </c>
      <c r="G1289" s="396">
        <v>12624</v>
      </c>
      <c r="H1289" s="397">
        <v>56280</v>
      </c>
      <c r="I1289" s="397">
        <v>4327908</v>
      </c>
      <c r="J1289" s="397">
        <v>350</v>
      </c>
      <c r="K1289" s="397">
        <v>51</v>
      </c>
      <c r="L1289" s="396">
        <v>4.47</v>
      </c>
      <c r="M1289" s="396">
        <v>2</v>
      </c>
      <c r="N1289" s="399">
        <v>98.1</v>
      </c>
      <c r="O1289" s="400">
        <v>111.7</v>
      </c>
      <c r="P1289" s="400"/>
      <c r="Q1289" s="400"/>
      <c r="R1289" s="400"/>
      <c r="S1289" s="400"/>
      <c r="T1289" s="400"/>
      <c r="U1289" s="400"/>
      <c r="V1289" s="400"/>
      <c r="W1289" s="400"/>
      <c r="X1289" s="426">
        <v>860</v>
      </c>
      <c r="Y1289" s="427">
        <v>800</v>
      </c>
      <c r="Z1289" s="427">
        <v>930</v>
      </c>
      <c r="AA1289" s="480">
        <v>51</v>
      </c>
      <c r="AB1289" s="426">
        <v>0.34</v>
      </c>
      <c r="AC1289" s="426">
        <v>1250</v>
      </c>
      <c r="AD1289" s="402">
        <v>650</v>
      </c>
      <c r="AE1289" s="402">
        <v>560</v>
      </c>
      <c r="AF1289" s="402">
        <v>650</v>
      </c>
      <c r="AG1289" s="402">
        <v>650</v>
      </c>
      <c r="AH1289" s="401">
        <v>51</v>
      </c>
      <c r="AI1289" s="400"/>
      <c r="AJ1289" s="400"/>
      <c r="AK1289" s="400"/>
      <c r="AL1289" s="400"/>
      <c r="AM1289" s="400"/>
      <c r="AN1289" s="400"/>
      <c r="AO1289" s="400"/>
      <c r="AP1289" s="400"/>
    </row>
    <row r="1290" spans="1:42" ht="15.75">
      <c r="A1290" s="394" t="s">
        <v>821</v>
      </c>
      <c r="B1290" s="401">
        <v>114.3</v>
      </c>
      <c r="C1290" s="424">
        <v>6.88</v>
      </c>
      <c r="D1290" s="394" t="s">
        <v>822</v>
      </c>
      <c r="E1290" s="395">
        <v>44281</v>
      </c>
      <c r="F1290" s="395" t="s">
        <v>283</v>
      </c>
      <c r="G1290" s="396">
        <v>12625</v>
      </c>
      <c r="H1290" s="397">
        <v>56280</v>
      </c>
      <c r="I1290" s="397">
        <v>4300006</v>
      </c>
      <c r="J1290" s="397">
        <v>350</v>
      </c>
      <c r="K1290" s="397">
        <v>51</v>
      </c>
      <c r="L1290" s="396">
        <v>4.47</v>
      </c>
      <c r="M1290" s="396">
        <v>1</v>
      </c>
      <c r="N1290" s="399">
        <v>90.6</v>
      </c>
      <c r="O1290" s="400">
        <v>107.8</v>
      </c>
      <c r="P1290" s="400"/>
      <c r="Q1290" s="400"/>
      <c r="R1290" s="400"/>
      <c r="S1290" s="400"/>
      <c r="T1290" s="400"/>
      <c r="U1290" s="400"/>
      <c r="V1290" s="400"/>
      <c r="W1290" s="400"/>
      <c r="X1290" s="426">
        <v>860</v>
      </c>
      <c r="Y1290" s="427">
        <v>800</v>
      </c>
      <c r="Z1290" s="427">
        <v>930</v>
      </c>
      <c r="AA1290" s="480">
        <v>51</v>
      </c>
      <c r="AB1290" s="426">
        <v>0.34</v>
      </c>
      <c r="AC1290" s="426">
        <v>1250</v>
      </c>
      <c r="AD1290" s="402">
        <v>650</v>
      </c>
      <c r="AE1290" s="402">
        <v>560</v>
      </c>
      <c r="AF1290" s="402">
        <v>650</v>
      </c>
      <c r="AG1290" s="402">
        <v>650</v>
      </c>
      <c r="AH1290" s="401">
        <v>51</v>
      </c>
      <c r="AI1290" s="400"/>
      <c r="AJ1290" s="400"/>
      <c r="AK1290" s="400"/>
      <c r="AL1290" s="400"/>
      <c r="AM1290" s="400"/>
      <c r="AN1290" s="400"/>
      <c r="AO1290" s="400"/>
      <c r="AP1290" s="400"/>
    </row>
    <row r="1291" spans="1:42" ht="15.75">
      <c r="A1291" s="394" t="s">
        <v>821</v>
      </c>
      <c r="B1291" s="401">
        <v>114.3</v>
      </c>
      <c r="C1291" s="424">
        <v>6.88</v>
      </c>
      <c r="D1291" s="394" t="s">
        <v>822</v>
      </c>
      <c r="E1291" s="395">
        <v>44285</v>
      </c>
      <c r="F1291" s="395" t="s">
        <v>283</v>
      </c>
      <c r="G1291" s="396">
        <v>12654</v>
      </c>
      <c r="H1291" s="397">
        <v>56296</v>
      </c>
      <c r="I1291" s="397">
        <v>4300006</v>
      </c>
      <c r="J1291" s="397">
        <v>350</v>
      </c>
      <c r="K1291" s="397">
        <v>50</v>
      </c>
      <c r="L1291" s="396">
        <v>3.75</v>
      </c>
      <c r="M1291" s="396">
        <v>9</v>
      </c>
      <c r="N1291" s="399">
        <v>91.2</v>
      </c>
      <c r="O1291" s="400">
        <v>105.3</v>
      </c>
      <c r="P1291" s="400"/>
      <c r="Q1291" s="400"/>
      <c r="R1291" s="400"/>
      <c r="S1291" s="400"/>
      <c r="T1291" s="400"/>
      <c r="U1291" s="400"/>
      <c r="V1291" s="400">
        <v>94.7</v>
      </c>
      <c r="W1291" s="400">
        <v>108.7</v>
      </c>
      <c r="X1291" s="426">
        <v>860</v>
      </c>
      <c r="Y1291" s="427">
        <v>800</v>
      </c>
      <c r="Z1291" s="427">
        <v>910</v>
      </c>
      <c r="AA1291" s="480">
        <v>51</v>
      </c>
      <c r="AB1291" s="426">
        <v>0.34</v>
      </c>
      <c r="AC1291" s="426">
        <v>1250</v>
      </c>
      <c r="AD1291" s="402">
        <v>650</v>
      </c>
      <c r="AE1291" s="402">
        <v>560</v>
      </c>
      <c r="AF1291" s="402">
        <v>650</v>
      </c>
      <c r="AG1291" s="402">
        <v>650</v>
      </c>
      <c r="AH1291" s="401">
        <v>51</v>
      </c>
      <c r="AI1291" s="400"/>
      <c r="AJ1291" s="400"/>
      <c r="AK1291" s="400"/>
      <c r="AL1291" s="400"/>
      <c r="AM1291" s="400"/>
      <c r="AN1291" s="400"/>
      <c r="AO1291" s="400"/>
      <c r="AP1291" s="400"/>
    </row>
    <row r="1292" spans="1:42" ht="15.75">
      <c r="A1292" s="394" t="s">
        <v>821</v>
      </c>
      <c r="B1292" s="401">
        <v>114.3</v>
      </c>
      <c r="C1292" s="424">
        <v>6.88</v>
      </c>
      <c r="D1292" s="394" t="s">
        <v>822</v>
      </c>
      <c r="E1292" s="395">
        <v>44285</v>
      </c>
      <c r="F1292" s="395" t="s">
        <v>283</v>
      </c>
      <c r="G1292" s="396">
        <v>12654</v>
      </c>
      <c r="H1292" s="397">
        <v>56296</v>
      </c>
      <c r="I1292" s="397">
        <v>4300006</v>
      </c>
      <c r="J1292" s="397">
        <v>350</v>
      </c>
      <c r="K1292" s="397">
        <v>50</v>
      </c>
      <c r="L1292" s="396">
        <v>3.75</v>
      </c>
      <c r="M1292" s="396" t="s">
        <v>738</v>
      </c>
      <c r="N1292" s="399">
        <v>91.6</v>
      </c>
      <c r="O1292" s="400">
        <v>106.1</v>
      </c>
      <c r="P1292" s="400"/>
      <c r="Q1292" s="400"/>
      <c r="R1292" s="400"/>
      <c r="S1292" s="400"/>
      <c r="T1292" s="400"/>
      <c r="U1292" s="400"/>
      <c r="V1292" s="400">
        <v>89.4</v>
      </c>
      <c r="W1292" s="400">
        <v>104.9</v>
      </c>
      <c r="X1292" s="426">
        <v>860</v>
      </c>
      <c r="Y1292" s="427">
        <v>800</v>
      </c>
      <c r="Z1292" s="427">
        <v>910</v>
      </c>
      <c r="AA1292" s="480">
        <v>51</v>
      </c>
      <c r="AB1292" s="426">
        <v>0.34</v>
      </c>
      <c r="AC1292" s="426">
        <v>1250</v>
      </c>
      <c r="AD1292" s="402">
        <v>650</v>
      </c>
      <c r="AE1292" s="402">
        <v>560</v>
      </c>
      <c r="AF1292" s="402">
        <v>650</v>
      </c>
      <c r="AG1292" s="402">
        <v>650</v>
      </c>
      <c r="AH1292" s="401">
        <v>51</v>
      </c>
      <c r="AI1292" s="400"/>
      <c r="AJ1292" s="400"/>
      <c r="AK1292" s="400"/>
      <c r="AL1292" s="400"/>
      <c r="AM1292" s="400"/>
      <c r="AN1292" s="400"/>
      <c r="AO1292" s="400"/>
      <c r="AP1292" s="400"/>
    </row>
    <row r="1293" spans="1:42" ht="15.75">
      <c r="A1293" s="394" t="s">
        <v>821</v>
      </c>
      <c r="B1293" s="401">
        <v>114.3</v>
      </c>
      <c r="C1293" s="424">
        <v>6.88</v>
      </c>
      <c r="D1293" s="394" t="s">
        <v>822</v>
      </c>
      <c r="E1293" s="395">
        <v>44285</v>
      </c>
      <c r="F1293" s="395" t="s">
        <v>283</v>
      </c>
      <c r="G1293" s="396">
        <v>12654</v>
      </c>
      <c r="H1293" s="397">
        <v>56296</v>
      </c>
      <c r="I1293" s="397">
        <v>4300006</v>
      </c>
      <c r="J1293" s="397">
        <v>350</v>
      </c>
      <c r="K1293" s="397">
        <v>50</v>
      </c>
      <c r="L1293" s="396">
        <v>3.75</v>
      </c>
      <c r="M1293" s="396" t="s">
        <v>739</v>
      </c>
      <c r="N1293" s="399">
        <v>85.7</v>
      </c>
      <c r="O1293" s="400">
        <v>101.3</v>
      </c>
      <c r="P1293" s="400"/>
      <c r="Q1293" s="400"/>
      <c r="R1293" s="400"/>
      <c r="S1293" s="400"/>
      <c r="T1293" s="400"/>
      <c r="U1293" s="400"/>
      <c r="V1293" s="400">
        <v>89.8</v>
      </c>
      <c r="W1293" s="400">
        <v>104</v>
      </c>
      <c r="X1293" s="426">
        <v>860</v>
      </c>
      <c r="Y1293" s="427">
        <v>800</v>
      </c>
      <c r="Z1293" s="427">
        <v>910</v>
      </c>
      <c r="AA1293" s="480">
        <v>51</v>
      </c>
      <c r="AB1293" s="426">
        <v>0.34</v>
      </c>
      <c r="AC1293" s="426">
        <v>1250</v>
      </c>
      <c r="AD1293" s="402">
        <v>650</v>
      </c>
      <c r="AE1293" s="402">
        <v>560</v>
      </c>
      <c r="AF1293" s="402">
        <v>650</v>
      </c>
      <c r="AG1293" s="402">
        <v>650</v>
      </c>
      <c r="AH1293" s="401">
        <v>51</v>
      </c>
      <c r="AI1293" s="400"/>
      <c r="AJ1293" s="400"/>
      <c r="AK1293" s="400"/>
      <c r="AL1293" s="400"/>
      <c r="AM1293" s="400"/>
      <c r="AN1293" s="400"/>
      <c r="AO1293" s="400"/>
      <c r="AP1293" s="400"/>
    </row>
    <row r="1294" spans="1:42" ht="15.75">
      <c r="A1294" s="394" t="s">
        <v>821</v>
      </c>
      <c r="B1294" s="401">
        <v>114.3</v>
      </c>
      <c r="C1294" s="424">
        <v>6.88</v>
      </c>
      <c r="D1294" s="394" t="s">
        <v>822</v>
      </c>
      <c r="E1294" s="395">
        <v>44285</v>
      </c>
      <c r="F1294" s="395" t="s">
        <v>283</v>
      </c>
      <c r="G1294" s="396">
        <v>12655</v>
      </c>
      <c r="H1294" s="397">
        <v>56280</v>
      </c>
      <c r="I1294" s="397">
        <v>4300006</v>
      </c>
      <c r="J1294" s="397">
        <v>350</v>
      </c>
      <c r="K1294" s="397">
        <v>51</v>
      </c>
      <c r="L1294" s="396">
        <v>4.47</v>
      </c>
      <c r="M1294" s="396">
        <v>81</v>
      </c>
      <c r="N1294" s="399">
        <v>91.6</v>
      </c>
      <c r="O1294" s="400">
        <v>107.8</v>
      </c>
      <c r="P1294" s="400"/>
      <c r="Q1294" s="400"/>
      <c r="R1294" s="400"/>
      <c r="S1294" s="400"/>
      <c r="T1294" s="400"/>
      <c r="U1294" s="400"/>
      <c r="V1294" s="400"/>
      <c r="W1294" s="400"/>
      <c r="X1294" s="426">
        <v>860</v>
      </c>
      <c r="Y1294" s="427">
        <v>800</v>
      </c>
      <c r="Z1294" s="427">
        <v>910</v>
      </c>
      <c r="AA1294" s="480">
        <v>51</v>
      </c>
      <c r="AB1294" s="426">
        <v>0.34</v>
      </c>
      <c r="AC1294" s="426">
        <v>1250</v>
      </c>
      <c r="AD1294" s="402">
        <v>650</v>
      </c>
      <c r="AE1294" s="402">
        <v>560</v>
      </c>
      <c r="AF1294" s="402">
        <v>650</v>
      </c>
      <c r="AG1294" s="402">
        <v>650</v>
      </c>
      <c r="AH1294" s="401">
        <v>51</v>
      </c>
      <c r="AI1294" s="400"/>
      <c r="AJ1294" s="400"/>
      <c r="AK1294" s="400"/>
      <c r="AL1294" s="400"/>
      <c r="AM1294" s="400"/>
      <c r="AN1294" s="400"/>
      <c r="AO1294" s="400"/>
      <c r="AP1294" s="400"/>
    </row>
    <row r="1295" spans="1:42" ht="15.75">
      <c r="A1295" s="394" t="s">
        <v>821</v>
      </c>
      <c r="B1295" s="401">
        <v>114.3</v>
      </c>
      <c r="C1295" s="424">
        <v>6.88</v>
      </c>
      <c r="D1295" s="394" t="s">
        <v>822</v>
      </c>
      <c r="E1295" s="395">
        <v>44285</v>
      </c>
      <c r="F1295" s="395" t="s">
        <v>283</v>
      </c>
      <c r="G1295" s="396">
        <v>12656</v>
      </c>
      <c r="H1295" s="397">
        <v>56279</v>
      </c>
      <c r="I1295" s="397">
        <v>4300006</v>
      </c>
      <c r="J1295" s="397">
        <v>350</v>
      </c>
      <c r="K1295" s="397">
        <v>50</v>
      </c>
      <c r="L1295" s="396">
        <v>4.1500000000000004</v>
      </c>
      <c r="M1295" s="396">
        <v>3</v>
      </c>
      <c r="N1295" s="399">
        <v>93.2</v>
      </c>
      <c r="O1295" s="400">
        <v>108</v>
      </c>
      <c r="P1295" s="400"/>
      <c r="Q1295" s="400"/>
      <c r="R1295" s="400"/>
      <c r="S1295" s="400"/>
      <c r="T1295" s="400"/>
      <c r="U1295" s="400"/>
      <c r="V1295" s="400"/>
      <c r="W1295" s="400"/>
      <c r="X1295" s="426">
        <v>860</v>
      </c>
      <c r="Y1295" s="427">
        <v>800</v>
      </c>
      <c r="Z1295" s="427">
        <v>910</v>
      </c>
      <c r="AA1295" s="480">
        <v>51</v>
      </c>
      <c r="AB1295" s="426">
        <v>0.34</v>
      </c>
      <c r="AC1295" s="426">
        <v>1250</v>
      </c>
      <c r="AD1295" s="402">
        <v>650</v>
      </c>
      <c r="AE1295" s="402">
        <v>560</v>
      </c>
      <c r="AF1295" s="402">
        <v>650</v>
      </c>
      <c r="AG1295" s="402">
        <v>650</v>
      </c>
      <c r="AH1295" s="401">
        <v>51</v>
      </c>
      <c r="AI1295" s="400"/>
      <c r="AJ1295" s="400"/>
      <c r="AK1295" s="400"/>
      <c r="AL1295" s="400"/>
      <c r="AM1295" s="400"/>
      <c r="AN1295" s="400"/>
      <c r="AO1295" s="400"/>
      <c r="AP1295" s="400"/>
    </row>
    <row r="1296" spans="1:42" ht="15.75">
      <c r="A1296" s="394" t="s">
        <v>821</v>
      </c>
      <c r="B1296" s="401">
        <v>114.3</v>
      </c>
      <c r="C1296" s="424">
        <v>6.88</v>
      </c>
      <c r="D1296" s="394" t="s">
        <v>822</v>
      </c>
      <c r="E1296" s="395">
        <v>44285</v>
      </c>
      <c r="F1296" s="395" t="s">
        <v>283</v>
      </c>
      <c r="G1296" s="396">
        <v>12657</v>
      </c>
      <c r="H1296" s="397">
        <v>56286</v>
      </c>
      <c r="I1296" s="397">
        <v>4300006</v>
      </c>
      <c r="J1296" s="397">
        <v>350</v>
      </c>
      <c r="K1296" s="397">
        <v>52</v>
      </c>
      <c r="L1296" s="396">
        <v>4.28</v>
      </c>
      <c r="M1296" s="396">
        <v>2</v>
      </c>
      <c r="N1296" s="399">
        <v>98.3</v>
      </c>
      <c r="O1296" s="400">
        <v>113.7</v>
      </c>
      <c r="P1296" s="400"/>
      <c r="Q1296" s="400"/>
      <c r="R1296" s="400"/>
      <c r="S1296" s="400"/>
      <c r="T1296" s="400"/>
      <c r="U1296" s="400"/>
      <c r="V1296" s="400"/>
      <c r="W1296" s="400"/>
      <c r="X1296" s="426">
        <v>860</v>
      </c>
      <c r="Y1296" s="427">
        <v>800</v>
      </c>
      <c r="Z1296" s="427">
        <v>910</v>
      </c>
      <c r="AA1296" s="480">
        <v>51</v>
      </c>
      <c r="AB1296" s="426">
        <v>0.34</v>
      </c>
      <c r="AC1296" s="426">
        <v>1250</v>
      </c>
      <c r="AD1296" s="402">
        <v>650</v>
      </c>
      <c r="AE1296" s="402">
        <v>560</v>
      </c>
      <c r="AF1296" s="402">
        <v>650</v>
      </c>
      <c r="AG1296" s="402">
        <v>650</v>
      </c>
      <c r="AH1296" s="401">
        <v>51</v>
      </c>
      <c r="AI1296" s="400"/>
      <c r="AJ1296" s="400"/>
      <c r="AK1296" s="400"/>
      <c r="AL1296" s="400"/>
      <c r="AM1296" s="400"/>
      <c r="AN1296" s="400"/>
      <c r="AO1296" s="400"/>
      <c r="AP1296" s="400"/>
    </row>
    <row r="1297" spans="1:42" ht="15.75">
      <c r="A1297" s="394" t="s">
        <v>821</v>
      </c>
      <c r="B1297" s="401">
        <v>114.3</v>
      </c>
      <c r="C1297" s="424">
        <v>6.88</v>
      </c>
      <c r="D1297" s="394" t="s">
        <v>822</v>
      </c>
      <c r="E1297" s="395">
        <v>44286</v>
      </c>
      <c r="F1297" s="395" t="s">
        <v>283</v>
      </c>
      <c r="G1297" s="396">
        <v>12658</v>
      </c>
      <c r="H1297" s="397">
        <v>56294</v>
      </c>
      <c r="I1297" s="397">
        <v>4369702</v>
      </c>
      <c r="J1297" s="397">
        <v>350</v>
      </c>
      <c r="K1297" s="397">
        <v>49</v>
      </c>
      <c r="L1297" s="396">
        <v>4.4800000000000004</v>
      </c>
      <c r="M1297" s="396">
        <v>2</v>
      </c>
      <c r="N1297" s="399">
        <v>94.8</v>
      </c>
      <c r="O1297" s="400">
        <v>108.3</v>
      </c>
      <c r="P1297" s="400"/>
      <c r="Q1297" s="400"/>
      <c r="R1297" s="400"/>
      <c r="S1297" s="400"/>
      <c r="T1297" s="400"/>
      <c r="U1297" s="400"/>
      <c r="V1297" s="400"/>
      <c r="W1297" s="400"/>
      <c r="X1297" s="426">
        <v>860</v>
      </c>
      <c r="Y1297" s="427">
        <v>800</v>
      </c>
      <c r="Z1297" s="427">
        <v>910</v>
      </c>
      <c r="AA1297" s="480">
        <v>51</v>
      </c>
      <c r="AB1297" s="426">
        <v>0.34</v>
      </c>
      <c r="AC1297" s="426">
        <v>1250</v>
      </c>
      <c r="AD1297" s="402">
        <v>650</v>
      </c>
      <c r="AE1297" s="402">
        <v>560</v>
      </c>
      <c r="AF1297" s="402">
        <v>650</v>
      </c>
      <c r="AG1297" s="402">
        <v>650</v>
      </c>
      <c r="AH1297" s="401">
        <v>51</v>
      </c>
      <c r="AI1297" s="400"/>
      <c r="AJ1297" s="400"/>
      <c r="AK1297" s="400"/>
      <c r="AL1297" s="400"/>
      <c r="AM1297" s="400"/>
      <c r="AN1297" s="400"/>
      <c r="AO1297" s="400"/>
      <c r="AP1297" s="400"/>
    </row>
    <row r="1298" spans="1:42" ht="15.75">
      <c r="A1298" s="394" t="s">
        <v>821</v>
      </c>
      <c r="B1298" s="401">
        <v>114.3</v>
      </c>
      <c r="C1298" s="424">
        <v>6.88</v>
      </c>
      <c r="D1298" s="394" t="s">
        <v>822</v>
      </c>
      <c r="E1298" s="395">
        <v>44307</v>
      </c>
      <c r="F1298" s="395" t="s">
        <v>283</v>
      </c>
      <c r="G1298" s="396">
        <v>12738</v>
      </c>
      <c r="H1298" s="397">
        <v>56296</v>
      </c>
      <c r="I1298" s="397">
        <v>4338301</v>
      </c>
      <c r="J1298" s="397">
        <v>350</v>
      </c>
      <c r="K1298" s="397">
        <v>50</v>
      </c>
      <c r="L1298" s="396">
        <v>3.75</v>
      </c>
      <c r="M1298" s="396">
        <v>6</v>
      </c>
      <c r="N1298" s="399">
        <v>95.9</v>
      </c>
      <c r="O1298" s="400">
        <v>109.7</v>
      </c>
      <c r="P1298" s="400">
        <v>92.7</v>
      </c>
      <c r="Q1298" s="400">
        <v>108</v>
      </c>
      <c r="R1298" s="400">
        <v>94.2</v>
      </c>
      <c r="S1298" s="400">
        <v>109</v>
      </c>
      <c r="T1298" s="400">
        <v>95.3</v>
      </c>
      <c r="U1298" s="400">
        <v>109.5</v>
      </c>
      <c r="V1298" s="400">
        <v>92.9</v>
      </c>
      <c r="W1298" s="400">
        <v>107.7</v>
      </c>
      <c r="X1298" s="426">
        <v>860</v>
      </c>
      <c r="Y1298" s="427">
        <v>800</v>
      </c>
      <c r="Z1298" s="427">
        <v>910</v>
      </c>
      <c r="AA1298" s="480">
        <v>51</v>
      </c>
      <c r="AB1298" s="426">
        <v>0.34</v>
      </c>
      <c r="AC1298" s="426">
        <v>1250</v>
      </c>
      <c r="AD1298" s="402">
        <v>640</v>
      </c>
      <c r="AE1298" s="402">
        <v>560</v>
      </c>
      <c r="AF1298" s="402">
        <v>645</v>
      </c>
      <c r="AG1298" s="402">
        <v>645</v>
      </c>
      <c r="AH1298" s="401">
        <v>51</v>
      </c>
      <c r="AI1298" s="400"/>
      <c r="AJ1298" s="400"/>
      <c r="AK1298" s="400"/>
      <c r="AL1298" s="400"/>
      <c r="AM1298" s="400"/>
      <c r="AN1298" s="400"/>
      <c r="AO1298" s="400"/>
      <c r="AP1298" s="400"/>
    </row>
    <row r="1299" spans="1:42" ht="15.75">
      <c r="A1299" s="394" t="s">
        <v>821</v>
      </c>
      <c r="B1299" s="401">
        <v>114.3</v>
      </c>
      <c r="C1299" s="424">
        <v>6.88</v>
      </c>
      <c r="D1299" s="394" t="s">
        <v>822</v>
      </c>
      <c r="E1299" s="395">
        <v>44307</v>
      </c>
      <c r="F1299" s="395" t="s">
        <v>283</v>
      </c>
      <c r="G1299" s="396">
        <v>12739</v>
      </c>
      <c r="H1299" s="397">
        <v>56197</v>
      </c>
      <c r="I1299" s="397">
        <v>4327905</v>
      </c>
      <c r="J1299" s="397">
        <v>350</v>
      </c>
      <c r="K1299" s="397">
        <v>52</v>
      </c>
      <c r="L1299" s="396">
        <v>4.24</v>
      </c>
      <c r="M1299" s="396">
        <v>751</v>
      </c>
      <c r="N1299" s="399">
        <v>97</v>
      </c>
      <c r="O1299" s="400">
        <v>113.7</v>
      </c>
      <c r="P1299" s="400"/>
      <c r="Q1299" s="400"/>
      <c r="R1299" s="400"/>
      <c r="S1299" s="400"/>
      <c r="T1299" s="400"/>
      <c r="U1299" s="400"/>
      <c r="V1299" s="400"/>
      <c r="W1299" s="400"/>
      <c r="X1299" s="426">
        <v>860</v>
      </c>
      <c r="Y1299" s="427">
        <v>800</v>
      </c>
      <c r="Z1299" s="427">
        <v>910</v>
      </c>
      <c r="AA1299" s="480">
        <v>51</v>
      </c>
      <c r="AB1299" s="426">
        <v>0.34</v>
      </c>
      <c r="AC1299" s="426">
        <v>1250</v>
      </c>
      <c r="AD1299" s="402">
        <v>640</v>
      </c>
      <c r="AE1299" s="402">
        <v>560</v>
      </c>
      <c r="AF1299" s="402">
        <v>645</v>
      </c>
      <c r="AG1299" s="402">
        <v>645</v>
      </c>
      <c r="AH1299" s="401">
        <v>51</v>
      </c>
      <c r="AI1299" s="400"/>
      <c r="AJ1299" s="400"/>
      <c r="AK1299" s="400"/>
      <c r="AL1299" s="400"/>
      <c r="AM1299" s="400"/>
      <c r="AN1299" s="400"/>
      <c r="AO1299" s="400"/>
      <c r="AP1299" s="400"/>
    </row>
    <row r="1300" spans="1:42" ht="15.75">
      <c r="A1300" s="394" t="s">
        <v>821</v>
      </c>
      <c r="B1300" s="401">
        <v>114.3</v>
      </c>
      <c r="C1300" s="424">
        <v>6.88</v>
      </c>
      <c r="D1300" s="394" t="s">
        <v>822</v>
      </c>
      <c r="E1300" s="395">
        <v>44307</v>
      </c>
      <c r="F1300" s="395" t="s">
        <v>283</v>
      </c>
      <c r="G1300" s="396">
        <v>12740</v>
      </c>
      <c r="H1300" s="397">
        <v>56294</v>
      </c>
      <c r="I1300" s="397">
        <v>4338301</v>
      </c>
      <c r="J1300" s="397">
        <v>350</v>
      </c>
      <c r="K1300" s="397">
        <v>49</v>
      </c>
      <c r="L1300" s="396">
        <v>4.4800000000000004</v>
      </c>
      <c r="M1300" s="396">
        <v>18</v>
      </c>
      <c r="N1300" s="399">
        <v>93.8</v>
      </c>
      <c r="O1300" s="400">
        <v>108.6</v>
      </c>
      <c r="P1300" s="400"/>
      <c r="Q1300" s="400"/>
      <c r="R1300" s="400"/>
      <c r="S1300" s="400"/>
      <c r="T1300" s="400"/>
      <c r="U1300" s="400"/>
      <c r="V1300" s="400"/>
      <c r="W1300" s="400"/>
      <c r="X1300" s="426">
        <v>860</v>
      </c>
      <c r="Y1300" s="427">
        <v>800</v>
      </c>
      <c r="Z1300" s="427">
        <v>910</v>
      </c>
      <c r="AA1300" s="480">
        <v>51</v>
      </c>
      <c r="AB1300" s="426">
        <v>0.34</v>
      </c>
      <c r="AC1300" s="426">
        <v>1250</v>
      </c>
      <c r="AD1300" s="402">
        <v>640</v>
      </c>
      <c r="AE1300" s="402">
        <v>560</v>
      </c>
      <c r="AF1300" s="402">
        <v>645</v>
      </c>
      <c r="AG1300" s="402">
        <v>645</v>
      </c>
      <c r="AH1300" s="401">
        <v>51</v>
      </c>
      <c r="AI1300" s="400"/>
      <c r="AJ1300" s="400"/>
      <c r="AK1300" s="400"/>
      <c r="AL1300" s="400"/>
      <c r="AM1300" s="400"/>
      <c r="AN1300" s="400"/>
      <c r="AO1300" s="400"/>
      <c r="AP1300" s="400"/>
    </row>
    <row r="1301" spans="1:42" ht="15.75">
      <c r="A1301" s="394" t="s">
        <v>821</v>
      </c>
      <c r="B1301" s="401">
        <v>114.3</v>
      </c>
      <c r="C1301" s="424">
        <v>6.88</v>
      </c>
      <c r="D1301" s="394" t="s">
        <v>822</v>
      </c>
      <c r="E1301" s="395">
        <v>44307</v>
      </c>
      <c r="F1301" s="395" t="s">
        <v>283</v>
      </c>
      <c r="G1301" s="396">
        <v>12741</v>
      </c>
      <c r="H1301" s="397">
        <v>56287</v>
      </c>
      <c r="I1301" s="397">
        <v>4369702</v>
      </c>
      <c r="J1301" s="397">
        <v>350</v>
      </c>
      <c r="K1301" s="397">
        <v>52</v>
      </c>
      <c r="L1301" s="396">
        <v>4.91</v>
      </c>
      <c r="M1301" s="396">
        <v>6</v>
      </c>
      <c r="N1301" s="399">
        <v>101</v>
      </c>
      <c r="O1301" s="400">
        <v>114.8</v>
      </c>
      <c r="P1301" s="400"/>
      <c r="Q1301" s="400"/>
      <c r="R1301" s="400"/>
      <c r="S1301" s="400"/>
      <c r="T1301" s="400"/>
      <c r="U1301" s="400"/>
      <c r="V1301" s="400"/>
      <c r="W1301" s="400"/>
      <c r="X1301" s="426">
        <v>860</v>
      </c>
      <c r="Y1301" s="427">
        <v>800</v>
      </c>
      <c r="Z1301" s="427">
        <v>930</v>
      </c>
      <c r="AA1301" s="480">
        <v>51</v>
      </c>
      <c r="AB1301" s="426">
        <v>0.34</v>
      </c>
      <c r="AC1301" s="426">
        <v>1250</v>
      </c>
      <c r="AD1301" s="402">
        <v>650</v>
      </c>
      <c r="AE1301" s="402">
        <v>560</v>
      </c>
      <c r="AF1301" s="402">
        <v>650</v>
      </c>
      <c r="AG1301" s="402">
        <v>650</v>
      </c>
      <c r="AH1301" s="401">
        <v>51</v>
      </c>
      <c r="AI1301" s="400"/>
      <c r="AJ1301" s="400"/>
      <c r="AK1301" s="400"/>
      <c r="AL1301" s="400"/>
      <c r="AM1301" s="400"/>
      <c r="AN1301" s="400"/>
      <c r="AO1301" s="400"/>
      <c r="AP1301" s="400"/>
    </row>
    <row r="1302" spans="1:42" ht="15.75">
      <c r="A1302" s="394" t="s">
        <v>821</v>
      </c>
      <c r="B1302" s="401">
        <v>114.3</v>
      </c>
      <c r="C1302" s="424">
        <v>6.88</v>
      </c>
      <c r="D1302" s="394" t="s">
        <v>822</v>
      </c>
      <c r="E1302" s="395">
        <v>44307</v>
      </c>
      <c r="F1302" s="395" t="s">
        <v>283</v>
      </c>
      <c r="G1302" s="396">
        <v>12742</v>
      </c>
      <c r="H1302" s="397">
        <v>56287</v>
      </c>
      <c r="I1302" s="397">
        <v>4369702</v>
      </c>
      <c r="J1302" s="397">
        <v>350</v>
      </c>
      <c r="K1302" s="397">
        <v>52</v>
      </c>
      <c r="L1302" s="396">
        <v>4.91</v>
      </c>
      <c r="M1302" s="396">
        <v>401</v>
      </c>
      <c r="N1302" s="399">
        <v>99.5</v>
      </c>
      <c r="O1302" s="400">
        <v>112.2</v>
      </c>
      <c r="P1302" s="400"/>
      <c r="Q1302" s="400"/>
      <c r="R1302" s="400"/>
      <c r="S1302" s="400"/>
      <c r="T1302" s="400"/>
      <c r="U1302" s="400"/>
      <c r="V1302" s="400"/>
      <c r="W1302" s="400"/>
      <c r="X1302" s="426">
        <v>860</v>
      </c>
      <c r="Y1302" s="427">
        <v>800</v>
      </c>
      <c r="Z1302" s="427">
        <v>930</v>
      </c>
      <c r="AA1302" s="480">
        <v>51</v>
      </c>
      <c r="AB1302" s="426">
        <v>0.34</v>
      </c>
      <c r="AC1302" s="426">
        <v>1250</v>
      </c>
      <c r="AD1302" s="402">
        <v>650</v>
      </c>
      <c r="AE1302" s="402">
        <v>560</v>
      </c>
      <c r="AF1302" s="402">
        <v>650</v>
      </c>
      <c r="AG1302" s="402">
        <v>650</v>
      </c>
      <c r="AH1302" s="401">
        <v>51</v>
      </c>
      <c r="AI1302" s="400"/>
      <c r="AJ1302" s="400"/>
      <c r="AK1302" s="400"/>
      <c r="AL1302" s="400"/>
      <c r="AM1302" s="400"/>
      <c r="AN1302" s="400"/>
      <c r="AO1302" s="400"/>
      <c r="AP1302" s="400"/>
    </row>
    <row r="1303" spans="1:42" ht="15.75">
      <c r="A1303" s="394" t="s">
        <v>821</v>
      </c>
      <c r="B1303" s="401">
        <v>114.3</v>
      </c>
      <c r="C1303" s="424">
        <v>6.88</v>
      </c>
      <c r="D1303" s="394" t="s">
        <v>822</v>
      </c>
      <c r="E1303" s="395">
        <v>44307</v>
      </c>
      <c r="F1303" s="395" t="s">
        <v>283</v>
      </c>
      <c r="G1303" s="396">
        <v>12743</v>
      </c>
      <c r="H1303" s="397">
        <v>56282</v>
      </c>
      <c r="I1303" s="397">
        <v>4369702</v>
      </c>
      <c r="J1303" s="397">
        <v>350</v>
      </c>
      <c r="K1303" s="397">
        <v>50</v>
      </c>
      <c r="L1303" s="396">
        <v>4.3099999999999996</v>
      </c>
      <c r="M1303" s="396">
        <v>5</v>
      </c>
      <c r="N1303" s="399">
        <v>94.4</v>
      </c>
      <c r="O1303" s="400">
        <v>108</v>
      </c>
      <c r="P1303" s="400"/>
      <c r="Q1303" s="400"/>
      <c r="R1303" s="400"/>
      <c r="S1303" s="400"/>
      <c r="T1303" s="400"/>
      <c r="U1303" s="400"/>
      <c r="V1303" s="400"/>
      <c r="W1303" s="400"/>
      <c r="X1303" s="426">
        <v>860</v>
      </c>
      <c r="Y1303" s="427">
        <v>800</v>
      </c>
      <c r="Z1303" s="427">
        <v>930</v>
      </c>
      <c r="AA1303" s="480">
        <v>51</v>
      </c>
      <c r="AB1303" s="426">
        <v>0.34</v>
      </c>
      <c r="AC1303" s="426">
        <v>1250</v>
      </c>
      <c r="AD1303" s="402">
        <v>650</v>
      </c>
      <c r="AE1303" s="402">
        <v>560</v>
      </c>
      <c r="AF1303" s="402">
        <v>650</v>
      </c>
      <c r="AG1303" s="402">
        <v>650</v>
      </c>
      <c r="AH1303" s="401">
        <v>51</v>
      </c>
      <c r="AI1303" s="400"/>
      <c r="AJ1303" s="400"/>
      <c r="AK1303" s="400"/>
      <c r="AL1303" s="400"/>
      <c r="AM1303" s="400"/>
      <c r="AN1303" s="400"/>
      <c r="AO1303" s="400"/>
      <c r="AP1303" s="400"/>
    </row>
    <row r="1304" spans="1:42" ht="15.75">
      <c r="A1304" s="394" t="s">
        <v>821</v>
      </c>
      <c r="B1304" s="401">
        <v>114.3</v>
      </c>
      <c r="C1304" s="424">
        <v>6.88</v>
      </c>
      <c r="D1304" s="394" t="s">
        <v>822</v>
      </c>
      <c r="E1304" s="395">
        <v>44307</v>
      </c>
      <c r="F1304" s="395" t="s">
        <v>283</v>
      </c>
      <c r="G1304" s="396">
        <v>12744</v>
      </c>
      <c r="H1304" s="397">
        <v>56283</v>
      </c>
      <c r="I1304" s="397">
        <v>4369702</v>
      </c>
      <c r="J1304" s="397">
        <v>350</v>
      </c>
      <c r="K1304" s="397">
        <v>51</v>
      </c>
      <c r="L1304" s="396">
        <v>4.3099999999999996</v>
      </c>
      <c r="M1304" s="396">
        <v>3</v>
      </c>
      <c r="N1304" s="399">
        <v>95.9</v>
      </c>
      <c r="O1304" s="400">
        <v>108</v>
      </c>
      <c r="P1304" s="400"/>
      <c r="Q1304" s="400"/>
      <c r="R1304" s="400"/>
      <c r="S1304" s="400"/>
      <c r="T1304" s="400"/>
      <c r="U1304" s="400"/>
      <c r="V1304" s="400"/>
      <c r="W1304" s="400"/>
      <c r="X1304" s="426">
        <v>860</v>
      </c>
      <c r="Y1304" s="427">
        <v>800</v>
      </c>
      <c r="Z1304" s="427">
        <v>930</v>
      </c>
      <c r="AA1304" s="480">
        <v>51</v>
      </c>
      <c r="AB1304" s="426">
        <v>0.34</v>
      </c>
      <c r="AC1304" s="426">
        <v>1250</v>
      </c>
      <c r="AD1304" s="402">
        <v>650</v>
      </c>
      <c r="AE1304" s="402">
        <v>560</v>
      </c>
      <c r="AF1304" s="402">
        <v>650</v>
      </c>
      <c r="AG1304" s="402">
        <v>650</v>
      </c>
      <c r="AH1304" s="401">
        <v>51</v>
      </c>
      <c r="AI1304" s="400"/>
      <c r="AJ1304" s="400"/>
      <c r="AK1304" s="400"/>
      <c r="AL1304" s="400"/>
      <c r="AM1304" s="400"/>
      <c r="AN1304" s="400"/>
      <c r="AO1304" s="400"/>
      <c r="AP1304" s="400"/>
    </row>
    <row r="1305" spans="1:42" ht="15.75">
      <c r="A1305" s="394" t="s">
        <v>821</v>
      </c>
      <c r="B1305" s="401">
        <v>114.3</v>
      </c>
      <c r="C1305" s="424">
        <v>6.88</v>
      </c>
      <c r="D1305" s="394" t="s">
        <v>822</v>
      </c>
      <c r="E1305" s="395">
        <v>44308</v>
      </c>
      <c r="F1305" s="395" t="s">
        <v>283</v>
      </c>
      <c r="G1305" s="396">
        <v>12745</v>
      </c>
      <c r="H1305" s="397">
        <v>56286</v>
      </c>
      <c r="I1305" s="397">
        <v>4369702</v>
      </c>
      <c r="J1305" s="397">
        <v>350</v>
      </c>
      <c r="K1305" s="397">
        <v>52</v>
      </c>
      <c r="L1305" s="396">
        <v>4.28</v>
      </c>
      <c r="M1305" s="396">
        <v>6</v>
      </c>
      <c r="N1305" s="399">
        <v>101.7</v>
      </c>
      <c r="O1305" s="400">
        <v>114.8</v>
      </c>
      <c r="P1305" s="400"/>
      <c r="Q1305" s="400"/>
      <c r="R1305" s="400"/>
      <c r="S1305" s="400"/>
      <c r="T1305" s="400"/>
      <c r="U1305" s="400"/>
      <c r="V1305" s="400"/>
      <c r="W1305" s="400"/>
      <c r="X1305" s="426">
        <v>860</v>
      </c>
      <c r="Y1305" s="427">
        <v>800</v>
      </c>
      <c r="Z1305" s="427">
        <v>910</v>
      </c>
      <c r="AA1305" s="480">
        <v>51</v>
      </c>
      <c r="AB1305" s="426">
        <v>0.34</v>
      </c>
      <c r="AC1305" s="426">
        <v>1250</v>
      </c>
      <c r="AD1305" s="402">
        <v>650</v>
      </c>
      <c r="AE1305" s="402">
        <v>560</v>
      </c>
      <c r="AF1305" s="402">
        <v>650</v>
      </c>
      <c r="AG1305" s="402">
        <v>650</v>
      </c>
      <c r="AH1305" s="401">
        <v>51</v>
      </c>
      <c r="AI1305" s="400"/>
      <c r="AJ1305" s="400"/>
      <c r="AK1305" s="400"/>
      <c r="AL1305" s="400"/>
      <c r="AM1305" s="400"/>
      <c r="AN1305" s="400"/>
      <c r="AO1305" s="400"/>
      <c r="AP1305" s="400"/>
    </row>
    <row r="1306" spans="1:42" ht="15.75">
      <c r="A1306" s="394" t="s">
        <v>821</v>
      </c>
      <c r="B1306" s="401">
        <v>114.3</v>
      </c>
      <c r="C1306" s="424">
        <v>6.88</v>
      </c>
      <c r="D1306" s="394" t="s">
        <v>822</v>
      </c>
      <c r="E1306" s="395">
        <v>44308</v>
      </c>
      <c r="F1306" s="395" t="s">
        <v>283</v>
      </c>
      <c r="G1306" s="396">
        <v>12746</v>
      </c>
      <c r="H1306" s="397">
        <v>56293</v>
      </c>
      <c r="I1306" s="397">
        <v>4369702</v>
      </c>
      <c r="J1306" s="397">
        <v>350</v>
      </c>
      <c r="K1306" s="397">
        <v>50</v>
      </c>
      <c r="L1306" s="396">
        <v>4.0199999999999996</v>
      </c>
      <c r="M1306" s="396">
        <v>2</v>
      </c>
      <c r="N1306" s="399">
        <v>99</v>
      </c>
      <c r="O1306" s="400">
        <v>101.3</v>
      </c>
      <c r="P1306" s="400"/>
      <c r="Q1306" s="400"/>
      <c r="R1306" s="400"/>
      <c r="S1306" s="400"/>
      <c r="T1306" s="400"/>
      <c r="U1306" s="400"/>
      <c r="V1306" s="400"/>
      <c r="W1306" s="400"/>
      <c r="X1306" s="426">
        <v>860</v>
      </c>
      <c r="Y1306" s="427">
        <v>800</v>
      </c>
      <c r="Z1306" s="427">
        <v>910</v>
      </c>
      <c r="AA1306" s="480">
        <v>51</v>
      </c>
      <c r="AB1306" s="426">
        <v>0.34</v>
      </c>
      <c r="AC1306" s="426">
        <v>1250</v>
      </c>
      <c r="AD1306" s="402">
        <v>650</v>
      </c>
      <c r="AE1306" s="402">
        <v>560</v>
      </c>
      <c r="AF1306" s="402">
        <v>650</v>
      </c>
      <c r="AG1306" s="402">
        <v>650</v>
      </c>
      <c r="AH1306" s="401">
        <v>51</v>
      </c>
      <c r="AI1306" s="400"/>
      <c r="AJ1306" s="400"/>
      <c r="AK1306" s="400"/>
      <c r="AL1306" s="400"/>
      <c r="AM1306" s="400"/>
      <c r="AN1306" s="400"/>
      <c r="AO1306" s="400"/>
      <c r="AP1306" s="400"/>
    </row>
    <row r="1307" spans="1:42" ht="15.75">
      <c r="A1307" s="394" t="s">
        <v>821</v>
      </c>
      <c r="B1307" s="401">
        <v>114.3</v>
      </c>
      <c r="C1307" s="424">
        <v>6.88</v>
      </c>
      <c r="D1307" s="394" t="s">
        <v>822</v>
      </c>
      <c r="E1307" s="395">
        <v>44308</v>
      </c>
      <c r="F1307" s="395" t="s">
        <v>283</v>
      </c>
      <c r="G1307" s="396">
        <v>12747</v>
      </c>
      <c r="H1307" s="397">
        <v>56297</v>
      </c>
      <c r="I1307" s="397">
        <v>4369702</v>
      </c>
      <c r="J1307" s="397">
        <v>350</v>
      </c>
      <c r="K1307" s="397">
        <v>52</v>
      </c>
      <c r="L1307" s="396">
        <v>4.91</v>
      </c>
      <c r="M1307" s="396">
        <v>3</v>
      </c>
      <c r="N1307" s="399">
        <v>103</v>
      </c>
      <c r="O1307" s="400">
        <v>114.6</v>
      </c>
      <c r="P1307" s="400"/>
      <c r="Q1307" s="400"/>
      <c r="R1307" s="400"/>
      <c r="S1307" s="400"/>
      <c r="T1307" s="400"/>
      <c r="U1307" s="400"/>
      <c r="V1307" s="400"/>
      <c r="W1307" s="400"/>
      <c r="X1307" s="426">
        <v>860</v>
      </c>
      <c r="Y1307" s="427">
        <v>800</v>
      </c>
      <c r="Z1307" s="427">
        <v>910</v>
      </c>
      <c r="AA1307" s="480">
        <v>51</v>
      </c>
      <c r="AB1307" s="426">
        <v>0.34</v>
      </c>
      <c r="AC1307" s="426">
        <v>1250</v>
      </c>
      <c r="AD1307" s="402">
        <v>640</v>
      </c>
      <c r="AE1307" s="402">
        <v>560</v>
      </c>
      <c r="AF1307" s="402">
        <v>645</v>
      </c>
      <c r="AG1307" s="402">
        <v>645</v>
      </c>
      <c r="AH1307" s="401">
        <v>51</v>
      </c>
      <c r="AI1307" s="400"/>
      <c r="AJ1307" s="400"/>
      <c r="AK1307" s="400"/>
      <c r="AL1307" s="400"/>
      <c r="AM1307" s="400"/>
      <c r="AN1307" s="400"/>
      <c r="AO1307" s="400"/>
      <c r="AP1307" s="400"/>
    </row>
    <row r="1308" spans="1:42" ht="15.75">
      <c r="A1308" s="394" t="s">
        <v>821</v>
      </c>
      <c r="B1308" s="401">
        <v>114.3</v>
      </c>
      <c r="C1308" s="424">
        <v>6.88</v>
      </c>
      <c r="D1308" s="394" t="s">
        <v>822</v>
      </c>
      <c r="E1308" s="395">
        <v>44308</v>
      </c>
      <c r="F1308" s="395" t="s">
        <v>283</v>
      </c>
      <c r="G1308" s="396">
        <v>12748</v>
      </c>
      <c r="H1308" s="397">
        <v>56294</v>
      </c>
      <c r="I1308" s="397">
        <v>4369702</v>
      </c>
      <c r="J1308" s="397">
        <v>350</v>
      </c>
      <c r="K1308" s="397">
        <v>49</v>
      </c>
      <c r="L1308" s="396">
        <v>4.4800000000000004</v>
      </c>
      <c r="M1308" s="396">
        <v>185</v>
      </c>
      <c r="N1308" s="399">
        <v>95.1</v>
      </c>
      <c r="O1308" s="400">
        <v>107.4</v>
      </c>
      <c r="P1308" s="400"/>
      <c r="Q1308" s="400"/>
      <c r="R1308" s="400"/>
      <c r="S1308" s="400"/>
      <c r="T1308" s="400"/>
      <c r="U1308" s="400"/>
      <c r="V1308" s="400"/>
      <c r="W1308" s="400"/>
      <c r="X1308" s="426">
        <v>860</v>
      </c>
      <c r="Y1308" s="427">
        <v>800</v>
      </c>
      <c r="Z1308" s="427">
        <v>910</v>
      </c>
      <c r="AA1308" s="480">
        <v>51</v>
      </c>
      <c r="AB1308" s="426">
        <v>0.34</v>
      </c>
      <c r="AC1308" s="426">
        <v>1250</v>
      </c>
      <c r="AD1308" s="402">
        <v>640</v>
      </c>
      <c r="AE1308" s="402">
        <v>560</v>
      </c>
      <c r="AF1308" s="402">
        <v>645</v>
      </c>
      <c r="AG1308" s="402">
        <v>645</v>
      </c>
      <c r="AH1308" s="401">
        <v>51</v>
      </c>
      <c r="AI1308" s="400"/>
      <c r="AJ1308" s="400"/>
      <c r="AK1308" s="400"/>
      <c r="AL1308" s="400"/>
      <c r="AM1308" s="400"/>
      <c r="AN1308" s="400"/>
      <c r="AO1308" s="400"/>
      <c r="AP1308" s="400"/>
    </row>
    <row r="1309" spans="1:42" ht="15.75">
      <c r="A1309" s="394" t="s">
        <v>821</v>
      </c>
      <c r="B1309" s="401">
        <v>114.3</v>
      </c>
      <c r="C1309" s="424">
        <v>6.88</v>
      </c>
      <c r="D1309" s="394" t="s">
        <v>822</v>
      </c>
      <c r="E1309" s="395">
        <v>44308</v>
      </c>
      <c r="F1309" s="395" t="s">
        <v>283</v>
      </c>
      <c r="G1309" s="396">
        <v>12749</v>
      </c>
      <c r="H1309" s="397">
        <v>56295</v>
      </c>
      <c r="I1309" s="397">
        <v>4369702</v>
      </c>
      <c r="J1309" s="397">
        <v>350</v>
      </c>
      <c r="K1309" s="397">
        <v>49</v>
      </c>
      <c r="L1309" s="396">
        <v>3.77</v>
      </c>
      <c r="M1309" s="396">
        <v>5</v>
      </c>
      <c r="N1309" s="399">
        <v>95</v>
      </c>
      <c r="O1309" s="400">
        <v>108.4</v>
      </c>
      <c r="P1309" s="400"/>
      <c r="Q1309" s="400"/>
      <c r="R1309" s="400"/>
      <c r="S1309" s="400"/>
      <c r="T1309" s="400"/>
      <c r="U1309" s="400"/>
      <c r="V1309" s="400"/>
      <c r="W1309" s="400"/>
      <c r="X1309" s="426">
        <v>860</v>
      </c>
      <c r="Y1309" s="427">
        <v>800</v>
      </c>
      <c r="Z1309" s="427">
        <v>910</v>
      </c>
      <c r="AA1309" s="480">
        <v>51</v>
      </c>
      <c r="AB1309" s="426">
        <v>0.34</v>
      </c>
      <c r="AC1309" s="426">
        <v>1250</v>
      </c>
      <c r="AD1309" s="402">
        <v>640</v>
      </c>
      <c r="AE1309" s="402">
        <v>560</v>
      </c>
      <c r="AF1309" s="402">
        <v>645</v>
      </c>
      <c r="AG1309" s="402">
        <v>645</v>
      </c>
      <c r="AH1309" s="401">
        <v>51</v>
      </c>
      <c r="AI1309" s="400"/>
      <c r="AJ1309" s="400"/>
      <c r="AK1309" s="400"/>
      <c r="AL1309" s="400"/>
      <c r="AM1309" s="400"/>
      <c r="AN1309" s="400"/>
      <c r="AO1309" s="400"/>
      <c r="AP1309" s="400"/>
    </row>
    <row r="1310" spans="1:42" ht="15.75">
      <c r="A1310" s="394" t="s">
        <v>821</v>
      </c>
      <c r="B1310" s="401">
        <v>114.3</v>
      </c>
      <c r="C1310" s="424">
        <v>6.88</v>
      </c>
      <c r="D1310" s="394" t="s">
        <v>822</v>
      </c>
      <c r="E1310" s="395">
        <v>44308</v>
      </c>
      <c r="F1310" s="395" t="s">
        <v>283</v>
      </c>
      <c r="G1310" s="396">
        <v>12750</v>
      </c>
      <c r="H1310" s="397">
        <v>56295</v>
      </c>
      <c r="I1310" s="397">
        <v>4369702</v>
      </c>
      <c r="J1310" s="397">
        <v>350</v>
      </c>
      <c r="K1310" s="397">
        <v>49</v>
      </c>
      <c r="L1310" s="396">
        <v>3.77</v>
      </c>
      <c r="M1310" s="396">
        <v>401</v>
      </c>
      <c r="N1310" s="399">
        <v>94.1</v>
      </c>
      <c r="O1310" s="400">
        <v>108.4</v>
      </c>
      <c r="P1310" s="400"/>
      <c r="Q1310" s="400"/>
      <c r="R1310" s="400"/>
      <c r="S1310" s="400"/>
      <c r="T1310" s="400"/>
      <c r="U1310" s="400"/>
      <c r="V1310" s="400"/>
      <c r="W1310" s="400"/>
      <c r="X1310" s="426">
        <v>860</v>
      </c>
      <c r="Y1310" s="427">
        <v>800</v>
      </c>
      <c r="Z1310" s="427">
        <v>910</v>
      </c>
      <c r="AA1310" s="480">
        <v>51</v>
      </c>
      <c r="AB1310" s="426">
        <v>0.34</v>
      </c>
      <c r="AC1310" s="426">
        <v>1250</v>
      </c>
      <c r="AD1310" s="402">
        <v>640</v>
      </c>
      <c r="AE1310" s="402">
        <v>560</v>
      </c>
      <c r="AF1310" s="402">
        <v>645</v>
      </c>
      <c r="AG1310" s="402">
        <v>645</v>
      </c>
      <c r="AH1310" s="401">
        <v>51</v>
      </c>
      <c r="AI1310" s="400"/>
      <c r="AJ1310" s="400"/>
      <c r="AK1310" s="400"/>
      <c r="AL1310" s="400"/>
      <c r="AM1310" s="400"/>
      <c r="AN1310" s="400"/>
      <c r="AO1310" s="400"/>
      <c r="AP1310" s="400"/>
    </row>
    <row r="1311" spans="1:42" ht="15.75">
      <c r="A1311" s="394" t="s">
        <v>821</v>
      </c>
      <c r="B1311" s="401">
        <v>114.3</v>
      </c>
      <c r="C1311" s="424">
        <v>6.88</v>
      </c>
      <c r="D1311" s="394" t="s">
        <v>822</v>
      </c>
      <c r="E1311" s="395">
        <v>44308</v>
      </c>
      <c r="F1311" s="395" t="s">
        <v>283</v>
      </c>
      <c r="G1311" s="396">
        <v>12751</v>
      </c>
      <c r="H1311" s="397">
        <v>56091</v>
      </c>
      <c r="I1311" s="397">
        <v>4327905</v>
      </c>
      <c r="J1311" s="397">
        <v>350</v>
      </c>
      <c r="K1311" s="468">
        <v>53</v>
      </c>
      <c r="L1311" s="467">
        <v>4.6399999999999997</v>
      </c>
      <c r="M1311" s="396">
        <v>784</v>
      </c>
      <c r="N1311" s="399">
        <v>95.9</v>
      </c>
      <c r="O1311" s="400">
        <v>110</v>
      </c>
      <c r="P1311" s="400"/>
      <c r="Q1311" s="400"/>
      <c r="R1311" s="400"/>
      <c r="S1311" s="400"/>
      <c r="T1311" s="400"/>
      <c r="U1311" s="400"/>
      <c r="V1311" s="400"/>
      <c r="W1311" s="400"/>
      <c r="X1311" s="426">
        <v>860</v>
      </c>
      <c r="Y1311" s="427">
        <v>800</v>
      </c>
      <c r="Z1311" s="427">
        <v>930</v>
      </c>
      <c r="AA1311" s="480">
        <v>51</v>
      </c>
      <c r="AB1311" s="426">
        <v>0.34</v>
      </c>
      <c r="AC1311" s="426">
        <v>1250</v>
      </c>
      <c r="AD1311" s="402">
        <v>660</v>
      </c>
      <c r="AE1311" s="402">
        <v>560</v>
      </c>
      <c r="AF1311" s="402">
        <v>660</v>
      </c>
      <c r="AG1311" s="402">
        <v>660</v>
      </c>
      <c r="AH1311" s="401">
        <v>51</v>
      </c>
      <c r="AI1311" s="400"/>
      <c r="AJ1311" s="400"/>
      <c r="AK1311" s="400"/>
      <c r="AL1311" s="400"/>
      <c r="AM1311" s="400"/>
      <c r="AN1311" s="400"/>
      <c r="AO1311" s="400"/>
      <c r="AP1311" s="400"/>
    </row>
    <row r="1312" spans="1:42" ht="15.75">
      <c r="A1312" s="394" t="s">
        <v>821</v>
      </c>
      <c r="B1312" s="401">
        <v>114.3</v>
      </c>
      <c r="C1312" s="424">
        <v>6.88</v>
      </c>
      <c r="D1312" s="394" t="s">
        <v>822</v>
      </c>
      <c r="E1312" s="421">
        <v>44331</v>
      </c>
      <c r="F1312" s="395" t="s">
        <v>283</v>
      </c>
      <c r="G1312" s="396">
        <v>12909</v>
      </c>
      <c r="H1312" s="397">
        <v>56442</v>
      </c>
      <c r="I1312" s="397">
        <v>4421103</v>
      </c>
      <c r="J1312" s="397">
        <v>350</v>
      </c>
      <c r="K1312" s="397">
        <v>51</v>
      </c>
      <c r="L1312" s="396">
        <v>4.8899999999999997</v>
      </c>
      <c r="M1312" s="396">
        <v>30</v>
      </c>
      <c r="N1312" s="399">
        <v>94.4</v>
      </c>
      <c r="O1312" s="399">
        <v>109.7</v>
      </c>
      <c r="P1312" s="399">
        <v>95.6</v>
      </c>
      <c r="Q1312" s="400">
        <v>110.2</v>
      </c>
      <c r="R1312" s="400">
        <v>95.1</v>
      </c>
      <c r="S1312" s="400">
        <v>110.1</v>
      </c>
      <c r="T1312" s="400">
        <v>93.6</v>
      </c>
      <c r="U1312" s="400">
        <v>112.6</v>
      </c>
      <c r="V1312" s="400">
        <v>96.2</v>
      </c>
      <c r="W1312" s="400">
        <v>111.1</v>
      </c>
      <c r="X1312" s="426">
        <v>860</v>
      </c>
      <c r="Y1312" s="427">
        <v>800</v>
      </c>
      <c r="Z1312" s="427">
        <v>930</v>
      </c>
      <c r="AA1312" s="480">
        <v>51</v>
      </c>
      <c r="AB1312" s="426">
        <v>0.34</v>
      </c>
      <c r="AC1312" s="426">
        <v>1250</v>
      </c>
      <c r="AD1312" s="402">
        <v>645</v>
      </c>
      <c r="AE1312" s="402">
        <v>560</v>
      </c>
      <c r="AF1312" s="402">
        <v>650</v>
      </c>
      <c r="AG1312" s="402">
        <v>650</v>
      </c>
      <c r="AH1312" s="401">
        <v>51</v>
      </c>
      <c r="AI1312" s="400"/>
      <c r="AJ1312" s="400"/>
      <c r="AK1312" s="400"/>
      <c r="AL1312" s="400"/>
      <c r="AM1312" s="400"/>
      <c r="AN1312" s="400"/>
      <c r="AO1312" s="400"/>
      <c r="AP1312" s="400"/>
    </row>
    <row r="1313" spans="1:42" ht="15.75">
      <c r="A1313" s="394" t="s">
        <v>821</v>
      </c>
      <c r="B1313" s="401">
        <v>114.3</v>
      </c>
      <c r="C1313" s="424">
        <v>6.88</v>
      </c>
      <c r="D1313" s="394" t="s">
        <v>822</v>
      </c>
      <c r="E1313" s="421">
        <v>44334</v>
      </c>
      <c r="F1313" s="395" t="s">
        <v>283</v>
      </c>
      <c r="G1313" s="396">
        <v>12910</v>
      </c>
      <c r="H1313" s="397">
        <v>56442</v>
      </c>
      <c r="I1313" s="397">
        <v>4421103</v>
      </c>
      <c r="J1313" s="397">
        <v>350</v>
      </c>
      <c r="K1313" s="397">
        <v>51</v>
      </c>
      <c r="L1313" s="396">
        <v>4.8899999999999997</v>
      </c>
      <c r="M1313" s="396">
        <v>246</v>
      </c>
      <c r="N1313" s="399">
        <v>97.7</v>
      </c>
      <c r="O1313" s="400">
        <v>111.8</v>
      </c>
      <c r="P1313" s="400"/>
      <c r="Q1313" s="400"/>
      <c r="R1313" s="400"/>
      <c r="S1313" s="400"/>
      <c r="T1313" s="400"/>
      <c r="U1313" s="400"/>
      <c r="V1313" s="400"/>
      <c r="W1313" s="400"/>
      <c r="X1313" s="426">
        <v>860</v>
      </c>
      <c r="Y1313" s="427">
        <v>800</v>
      </c>
      <c r="Z1313" s="427">
        <v>930</v>
      </c>
      <c r="AA1313" s="480">
        <v>51</v>
      </c>
      <c r="AB1313" s="426">
        <v>0.34</v>
      </c>
      <c r="AC1313" s="426">
        <v>1250</v>
      </c>
      <c r="AD1313" s="402">
        <v>645</v>
      </c>
      <c r="AE1313" s="402">
        <v>560</v>
      </c>
      <c r="AF1313" s="402">
        <v>650</v>
      </c>
      <c r="AG1313" s="402">
        <v>650</v>
      </c>
      <c r="AH1313" s="401">
        <v>51</v>
      </c>
      <c r="AI1313" s="400"/>
      <c r="AJ1313" s="400"/>
      <c r="AK1313" s="400"/>
      <c r="AL1313" s="400"/>
      <c r="AM1313" s="400"/>
      <c r="AN1313" s="400"/>
      <c r="AO1313" s="400"/>
      <c r="AP1313" s="400"/>
    </row>
    <row r="1314" spans="1:42" ht="15.75">
      <c r="A1314" s="394" t="s">
        <v>821</v>
      </c>
      <c r="B1314" s="401">
        <v>114.3</v>
      </c>
      <c r="C1314" s="424">
        <v>6.88</v>
      </c>
      <c r="D1314" s="394" t="s">
        <v>822</v>
      </c>
      <c r="E1314" s="421">
        <v>44334</v>
      </c>
      <c r="F1314" s="395" t="s">
        <v>283</v>
      </c>
      <c r="G1314" s="396">
        <v>12911</v>
      </c>
      <c r="H1314" s="397">
        <v>56441</v>
      </c>
      <c r="I1314" s="397">
        <v>4421103</v>
      </c>
      <c r="J1314" s="397">
        <v>350</v>
      </c>
      <c r="K1314" s="397">
        <v>49</v>
      </c>
      <c r="L1314" s="398">
        <v>4</v>
      </c>
      <c r="M1314" s="396">
        <v>2</v>
      </c>
      <c r="N1314" s="399">
        <v>101</v>
      </c>
      <c r="O1314" s="400">
        <v>113.2</v>
      </c>
      <c r="P1314" s="400"/>
      <c r="Q1314" s="400"/>
      <c r="R1314" s="400"/>
      <c r="S1314" s="400"/>
      <c r="T1314" s="400"/>
      <c r="U1314" s="400"/>
      <c r="V1314" s="400"/>
      <c r="W1314" s="400"/>
      <c r="X1314" s="426">
        <v>860</v>
      </c>
      <c r="Y1314" s="427">
        <v>800</v>
      </c>
      <c r="Z1314" s="427">
        <v>930</v>
      </c>
      <c r="AA1314" s="480">
        <v>51</v>
      </c>
      <c r="AB1314" s="426">
        <v>0.34</v>
      </c>
      <c r="AC1314" s="426">
        <v>1250</v>
      </c>
      <c r="AD1314" s="402">
        <v>640</v>
      </c>
      <c r="AE1314" s="402">
        <v>560</v>
      </c>
      <c r="AF1314" s="402">
        <v>645</v>
      </c>
      <c r="AG1314" s="402">
        <v>645</v>
      </c>
      <c r="AH1314" s="401">
        <v>51</v>
      </c>
      <c r="AI1314" s="400"/>
      <c r="AJ1314" s="400"/>
      <c r="AK1314" s="400"/>
      <c r="AL1314" s="400"/>
      <c r="AM1314" s="400"/>
      <c r="AN1314" s="400"/>
      <c r="AO1314" s="400"/>
      <c r="AP1314" s="400"/>
    </row>
    <row r="1315" spans="1:42" ht="15.75">
      <c r="A1315" s="394" t="s">
        <v>821</v>
      </c>
      <c r="B1315" s="401">
        <v>114.3</v>
      </c>
      <c r="C1315" s="424">
        <v>6.88</v>
      </c>
      <c r="D1315" s="394" t="s">
        <v>822</v>
      </c>
      <c r="E1315" s="421">
        <v>44335</v>
      </c>
      <c r="F1315" s="395" t="s">
        <v>283</v>
      </c>
      <c r="G1315" s="396">
        <v>12912</v>
      </c>
      <c r="H1315" s="397">
        <v>56441</v>
      </c>
      <c r="I1315" s="397">
        <v>4421103</v>
      </c>
      <c r="J1315" s="397">
        <v>350</v>
      </c>
      <c r="K1315" s="397">
        <v>49</v>
      </c>
      <c r="L1315" s="398">
        <v>4</v>
      </c>
      <c r="M1315" s="396">
        <v>401</v>
      </c>
      <c r="N1315" s="399">
        <v>99.3</v>
      </c>
      <c r="O1315" s="400">
        <v>112</v>
      </c>
      <c r="P1315" s="400"/>
      <c r="Q1315" s="400"/>
      <c r="R1315" s="400"/>
      <c r="S1315" s="400"/>
      <c r="T1315" s="400"/>
      <c r="U1315" s="400"/>
      <c r="V1315" s="400"/>
      <c r="W1315" s="400"/>
      <c r="X1315" s="426">
        <v>860</v>
      </c>
      <c r="Y1315" s="427">
        <v>800</v>
      </c>
      <c r="Z1315" s="427">
        <v>930</v>
      </c>
      <c r="AA1315" s="480">
        <v>51</v>
      </c>
      <c r="AB1315" s="426">
        <v>0.34</v>
      </c>
      <c r="AC1315" s="426">
        <v>1250</v>
      </c>
      <c r="AD1315" s="402">
        <v>640</v>
      </c>
      <c r="AE1315" s="402">
        <v>560</v>
      </c>
      <c r="AF1315" s="402">
        <v>645</v>
      </c>
      <c r="AG1315" s="402">
        <v>645</v>
      </c>
      <c r="AH1315" s="401">
        <v>51</v>
      </c>
      <c r="AI1315" s="400"/>
      <c r="AJ1315" s="400"/>
      <c r="AK1315" s="400"/>
      <c r="AL1315" s="400"/>
      <c r="AM1315" s="400"/>
      <c r="AN1315" s="400"/>
      <c r="AO1315" s="400"/>
      <c r="AP1315" s="400"/>
    </row>
    <row r="1316" spans="1:42" ht="15.75">
      <c r="A1316" s="394" t="s">
        <v>821</v>
      </c>
      <c r="B1316" s="401">
        <v>114.3</v>
      </c>
      <c r="C1316" s="424">
        <v>6.88</v>
      </c>
      <c r="D1316" s="394" t="s">
        <v>822</v>
      </c>
      <c r="E1316" s="421">
        <v>44335</v>
      </c>
      <c r="F1316" s="395" t="s">
        <v>283</v>
      </c>
      <c r="G1316" s="396">
        <v>12913</v>
      </c>
      <c r="H1316" s="397">
        <v>56416</v>
      </c>
      <c r="I1316" s="397">
        <v>4421103</v>
      </c>
      <c r="J1316" s="397">
        <v>350</v>
      </c>
      <c r="K1316" s="397">
        <v>51</v>
      </c>
      <c r="L1316" s="398">
        <v>3.97</v>
      </c>
      <c r="M1316" s="396">
        <v>21</v>
      </c>
      <c r="N1316" s="399">
        <v>102.2</v>
      </c>
      <c r="O1316" s="400">
        <v>114.2</v>
      </c>
      <c r="P1316" s="400"/>
      <c r="Q1316" s="400"/>
      <c r="R1316" s="400"/>
      <c r="S1316" s="400"/>
      <c r="T1316" s="400"/>
      <c r="U1316" s="400"/>
      <c r="V1316" s="400"/>
      <c r="W1316" s="400"/>
      <c r="X1316" s="426">
        <v>860</v>
      </c>
      <c r="Y1316" s="427">
        <v>800</v>
      </c>
      <c r="Z1316" s="427">
        <v>930</v>
      </c>
      <c r="AA1316" s="480">
        <v>51</v>
      </c>
      <c r="AB1316" s="426">
        <v>0.34</v>
      </c>
      <c r="AC1316" s="426">
        <v>1250</v>
      </c>
      <c r="AD1316" s="402">
        <v>640</v>
      </c>
      <c r="AE1316" s="402">
        <v>560</v>
      </c>
      <c r="AF1316" s="402">
        <v>645</v>
      </c>
      <c r="AG1316" s="402">
        <v>645</v>
      </c>
      <c r="AH1316" s="401">
        <v>51</v>
      </c>
      <c r="AI1316" s="400"/>
      <c r="AJ1316" s="400"/>
      <c r="AK1316" s="400"/>
      <c r="AL1316" s="400"/>
      <c r="AM1316" s="400"/>
      <c r="AN1316" s="400"/>
      <c r="AO1316" s="400"/>
      <c r="AP1316" s="400"/>
    </row>
    <row r="1317" spans="1:42" ht="15.75">
      <c r="A1317" s="394" t="s">
        <v>821</v>
      </c>
      <c r="B1317" s="401">
        <v>114.3</v>
      </c>
      <c r="C1317" s="424">
        <v>6.88</v>
      </c>
      <c r="D1317" s="394" t="s">
        <v>822</v>
      </c>
      <c r="E1317" s="421">
        <v>44335</v>
      </c>
      <c r="F1317" s="395" t="s">
        <v>283</v>
      </c>
      <c r="G1317" s="396">
        <v>12914</v>
      </c>
      <c r="H1317" s="397">
        <v>56416</v>
      </c>
      <c r="I1317" s="397">
        <v>4421103</v>
      </c>
      <c r="J1317" s="397">
        <v>350</v>
      </c>
      <c r="K1317" s="397">
        <v>51</v>
      </c>
      <c r="L1317" s="398">
        <v>3.97</v>
      </c>
      <c r="M1317" s="396">
        <v>401</v>
      </c>
      <c r="N1317" s="399">
        <v>99.4</v>
      </c>
      <c r="O1317" s="400">
        <v>111.9</v>
      </c>
      <c r="P1317" s="400"/>
      <c r="Q1317" s="400"/>
      <c r="R1317" s="400"/>
      <c r="S1317" s="400"/>
      <c r="T1317" s="400"/>
      <c r="U1317" s="400"/>
      <c r="V1317" s="400"/>
      <c r="W1317" s="400"/>
      <c r="X1317" s="426">
        <v>860</v>
      </c>
      <c r="Y1317" s="427">
        <v>800</v>
      </c>
      <c r="Z1317" s="427">
        <v>930</v>
      </c>
      <c r="AA1317" s="480">
        <v>51</v>
      </c>
      <c r="AB1317" s="426">
        <v>0.34</v>
      </c>
      <c r="AC1317" s="426">
        <v>1250</v>
      </c>
      <c r="AD1317" s="402">
        <v>645</v>
      </c>
      <c r="AE1317" s="402">
        <v>560</v>
      </c>
      <c r="AF1317" s="402">
        <v>645</v>
      </c>
      <c r="AG1317" s="402">
        <v>645</v>
      </c>
      <c r="AH1317" s="401">
        <v>51</v>
      </c>
      <c r="AI1317" s="400"/>
      <c r="AJ1317" s="400"/>
      <c r="AK1317" s="400"/>
      <c r="AL1317" s="400"/>
      <c r="AM1317" s="400"/>
      <c r="AN1317" s="400"/>
      <c r="AO1317" s="400"/>
      <c r="AP1317" s="400"/>
    </row>
    <row r="1318" spans="1:42" ht="15.75">
      <c r="A1318" s="394" t="s">
        <v>821</v>
      </c>
      <c r="B1318" s="401">
        <v>114.3</v>
      </c>
      <c r="C1318" s="424">
        <v>6.88</v>
      </c>
      <c r="D1318" s="394" t="s">
        <v>822</v>
      </c>
      <c r="E1318" s="421">
        <v>44335</v>
      </c>
      <c r="F1318" s="395" t="s">
        <v>283</v>
      </c>
      <c r="G1318" s="396">
        <v>12915</v>
      </c>
      <c r="H1318" s="397">
        <v>56412</v>
      </c>
      <c r="I1318" s="397">
        <v>4421103</v>
      </c>
      <c r="J1318" s="397">
        <v>350</v>
      </c>
      <c r="K1318" s="397">
        <v>51</v>
      </c>
      <c r="L1318" s="398">
        <v>4.41</v>
      </c>
      <c r="M1318" s="396">
        <v>4</v>
      </c>
      <c r="N1318" s="399">
        <v>101</v>
      </c>
      <c r="O1318" s="400">
        <v>113.2</v>
      </c>
      <c r="P1318" s="400"/>
      <c r="Q1318" s="400"/>
      <c r="R1318" s="400"/>
      <c r="S1318" s="400"/>
      <c r="T1318" s="400"/>
      <c r="U1318" s="400"/>
      <c r="V1318" s="400"/>
      <c r="W1318" s="400"/>
      <c r="X1318" s="426">
        <v>860</v>
      </c>
      <c r="Y1318" s="427">
        <v>800</v>
      </c>
      <c r="Z1318" s="427">
        <v>930</v>
      </c>
      <c r="AA1318" s="480">
        <v>51</v>
      </c>
      <c r="AB1318" s="426">
        <v>0.34</v>
      </c>
      <c r="AC1318" s="426">
        <v>1250</v>
      </c>
      <c r="AD1318" s="402">
        <v>645</v>
      </c>
      <c r="AE1318" s="402">
        <v>560</v>
      </c>
      <c r="AF1318" s="402">
        <v>645</v>
      </c>
      <c r="AG1318" s="402">
        <v>645</v>
      </c>
      <c r="AH1318" s="401">
        <v>51</v>
      </c>
      <c r="AI1318" s="400"/>
      <c r="AJ1318" s="400"/>
      <c r="AK1318" s="400"/>
      <c r="AL1318" s="400"/>
      <c r="AM1318" s="400"/>
      <c r="AN1318" s="400"/>
      <c r="AO1318" s="400"/>
      <c r="AP1318" s="400"/>
    </row>
    <row r="1319" spans="1:42" ht="15.75">
      <c r="A1319" s="394" t="s">
        <v>821</v>
      </c>
      <c r="B1319" s="401">
        <v>114.3</v>
      </c>
      <c r="C1319" s="424">
        <v>6.88</v>
      </c>
      <c r="D1319" s="394" t="s">
        <v>822</v>
      </c>
      <c r="E1319" s="421">
        <v>44335</v>
      </c>
      <c r="F1319" s="395" t="s">
        <v>283</v>
      </c>
      <c r="G1319" s="396">
        <v>12916</v>
      </c>
      <c r="H1319" s="397">
        <v>56414</v>
      </c>
      <c r="I1319" s="397">
        <v>4471303</v>
      </c>
      <c r="J1319" s="397">
        <v>350</v>
      </c>
      <c r="K1319" s="397">
        <v>50</v>
      </c>
      <c r="L1319" s="396">
        <v>4.16</v>
      </c>
      <c r="M1319" s="396">
        <v>39</v>
      </c>
      <c r="N1319" s="399">
        <v>99.3</v>
      </c>
      <c r="O1319" s="400">
        <v>112.5</v>
      </c>
      <c r="P1319" s="400"/>
      <c r="Q1319" s="400"/>
      <c r="R1319" s="400"/>
      <c r="S1319" s="400"/>
      <c r="T1319" s="400"/>
      <c r="U1319" s="400"/>
      <c r="V1319" s="400"/>
      <c r="W1319" s="400"/>
      <c r="X1319" s="426">
        <v>860</v>
      </c>
      <c r="Y1319" s="427">
        <v>800</v>
      </c>
      <c r="Z1319" s="427">
        <v>930</v>
      </c>
      <c r="AA1319" s="480">
        <v>51</v>
      </c>
      <c r="AB1319" s="426">
        <v>0.34</v>
      </c>
      <c r="AC1319" s="426">
        <v>1250</v>
      </c>
      <c r="AD1319" s="402">
        <v>645</v>
      </c>
      <c r="AE1319" s="402">
        <v>560</v>
      </c>
      <c r="AF1319" s="402">
        <v>645</v>
      </c>
      <c r="AG1319" s="402">
        <v>645</v>
      </c>
      <c r="AH1319" s="401">
        <v>51</v>
      </c>
      <c r="AI1319" s="400"/>
      <c r="AJ1319" s="400"/>
      <c r="AK1319" s="400"/>
      <c r="AL1319" s="400"/>
      <c r="AM1319" s="400"/>
      <c r="AN1319" s="400"/>
      <c r="AO1319" s="400"/>
      <c r="AP1319" s="400"/>
    </row>
    <row r="1320" spans="1:42" ht="15.75">
      <c r="A1320" s="394" t="s">
        <v>821</v>
      </c>
      <c r="B1320" s="401">
        <v>114.3</v>
      </c>
      <c r="C1320" s="424">
        <v>6.88</v>
      </c>
      <c r="D1320" s="394" t="s">
        <v>822</v>
      </c>
      <c r="E1320" s="421">
        <v>44335</v>
      </c>
      <c r="F1320" s="395" t="s">
        <v>283</v>
      </c>
      <c r="G1320" s="396">
        <v>12917</v>
      </c>
      <c r="H1320" s="397">
        <v>56415</v>
      </c>
      <c r="I1320" s="397">
        <v>4471303</v>
      </c>
      <c r="J1320" s="397">
        <v>350</v>
      </c>
      <c r="K1320" s="397">
        <v>51</v>
      </c>
      <c r="L1320" s="396">
        <v>3.63</v>
      </c>
      <c r="M1320" s="396">
        <v>8</v>
      </c>
      <c r="N1320" s="399">
        <v>95.7</v>
      </c>
      <c r="O1320" s="400">
        <v>110.2</v>
      </c>
      <c r="P1320" s="400"/>
      <c r="Q1320" s="400"/>
      <c r="R1320" s="400"/>
      <c r="S1320" s="400"/>
      <c r="T1320" s="400"/>
      <c r="U1320" s="400"/>
      <c r="V1320" s="400"/>
      <c r="W1320" s="400"/>
      <c r="X1320" s="426">
        <v>860</v>
      </c>
      <c r="Y1320" s="427">
        <v>800</v>
      </c>
      <c r="Z1320" s="427">
        <v>930</v>
      </c>
      <c r="AA1320" s="480">
        <v>51</v>
      </c>
      <c r="AB1320" s="426">
        <v>0.34</v>
      </c>
      <c r="AC1320" s="426">
        <v>1250</v>
      </c>
      <c r="AD1320" s="402">
        <v>645</v>
      </c>
      <c r="AE1320" s="402">
        <v>560</v>
      </c>
      <c r="AF1320" s="402">
        <v>650</v>
      </c>
      <c r="AG1320" s="402">
        <v>650</v>
      </c>
      <c r="AH1320" s="401">
        <v>51</v>
      </c>
      <c r="AI1320" s="400"/>
      <c r="AJ1320" s="400"/>
      <c r="AK1320" s="400"/>
      <c r="AL1320" s="400"/>
      <c r="AM1320" s="400"/>
      <c r="AN1320" s="400"/>
      <c r="AO1320" s="400"/>
      <c r="AP1320" s="400"/>
    </row>
    <row r="1321" spans="1:42" ht="15.75">
      <c r="A1321" s="394" t="s">
        <v>821</v>
      </c>
      <c r="B1321" s="401">
        <v>114.3</v>
      </c>
      <c r="C1321" s="424">
        <v>6.88</v>
      </c>
      <c r="D1321" s="394" t="s">
        <v>822</v>
      </c>
      <c r="E1321" s="421">
        <v>44335</v>
      </c>
      <c r="F1321" s="395" t="s">
        <v>283</v>
      </c>
      <c r="G1321" s="396">
        <v>12918</v>
      </c>
      <c r="H1321" s="397">
        <v>56417</v>
      </c>
      <c r="I1321" s="397">
        <v>4471303</v>
      </c>
      <c r="J1321" s="397">
        <v>350</v>
      </c>
      <c r="K1321" s="397">
        <v>50</v>
      </c>
      <c r="L1321" s="396">
        <v>3.48</v>
      </c>
      <c r="M1321" s="396">
        <v>2</v>
      </c>
      <c r="N1321" s="399">
        <v>101.9</v>
      </c>
      <c r="O1321" s="400">
        <v>114.2</v>
      </c>
      <c r="P1321" s="400"/>
      <c r="Q1321" s="400"/>
      <c r="R1321" s="400"/>
      <c r="S1321" s="400"/>
      <c r="T1321" s="400"/>
      <c r="U1321" s="400"/>
      <c r="V1321" s="400"/>
      <c r="W1321" s="400"/>
      <c r="X1321" s="426">
        <v>860</v>
      </c>
      <c r="Y1321" s="427">
        <v>800</v>
      </c>
      <c r="Z1321" s="427">
        <v>930</v>
      </c>
      <c r="AA1321" s="480">
        <v>51</v>
      </c>
      <c r="AB1321" s="426">
        <v>0.34</v>
      </c>
      <c r="AC1321" s="426">
        <v>1250</v>
      </c>
      <c r="AD1321" s="402">
        <v>645</v>
      </c>
      <c r="AE1321" s="402">
        <v>560</v>
      </c>
      <c r="AF1321" s="402">
        <v>645</v>
      </c>
      <c r="AG1321" s="402">
        <v>645</v>
      </c>
      <c r="AH1321" s="401">
        <v>51</v>
      </c>
      <c r="AI1321" s="400"/>
      <c r="AJ1321" s="400"/>
      <c r="AK1321" s="400"/>
      <c r="AL1321" s="400"/>
      <c r="AM1321" s="400"/>
      <c r="AN1321" s="400"/>
      <c r="AO1321" s="400"/>
      <c r="AP1321" s="400"/>
    </row>
    <row r="1322" spans="1:42" ht="15.75">
      <c r="A1322" s="394" t="s">
        <v>821</v>
      </c>
      <c r="B1322" s="401">
        <v>114.3</v>
      </c>
      <c r="C1322" s="424">
        <v>6.88</v>
      </c>
      <c r="D1322" s="394" t="s">
        <v>822</v>
      </c>
      <c r="E1322" s="421">
        <v>44335</v>
      </c>
      <c r="F1322" s="395" t="s">
        <v>283</v>
      </c>
      <c r="G1322" s="396">
        <v>12919</v>
      </c>
      <c r="H1322" s="397">
        <v>54597</v>
      </c>
      <c r="I1322" s="397">
        <v>4421103</v>
      </c>
      <c r="J1322" s="397">
        <v>350</v>
      </c>
      <c r="K1322" s="397">
        <v>52</v>
      </c>
      <c r="L1322" s="396">
        <v>4.32</v>
      </c>
      <c r="M1322" s="396">
        <v>2</v>
      </c>
      <c r="N1322" s="399">
        <v>104.1</v>
      </c>
      <c r="O1322" s="400">
        <v>116.2</v>
      </c>
      <c r="P1322" s="400"/>
      <c r="Q1322" s="400"/>
      <c r="R1322" s="400"/>
      <c r="S1322" s="400"/>
      <c r="T1322" s="400"/>
      <c r="U1322" s="400"/>
      <c r="V1322" s="400"/>
      <c r="W1322" s="400"/>
      <c r="X1322" s="426">
        <v>860</v>
      </c>
      <c r="Y1322" s="427">
        <v>800</v>
      </c>
      <c r="Z1322" s="427">
        <v>930</v>
      </c>
      <c r="AA1322" s="480">
        <v>51</v>
      </c>
      <c r="AB1322" s="426">
        <v>0.34</v>
      </c>
      <c r="AC1322" s="426">
        <v>1250</v>
      </c>
      <c r="AD1322" s="402">
        <v>645</v>
      </c>
      <c r="AE1322" s="402">
        <v>560</v>
      </c>
      <c r="AF1322" s="402">
        <v>650</v>
      </c>
      <c r="AG1322" s="402">
        <v>650</v>
      </c>
      <c r="AH1322" s="401">
        <v>51</v>
      </c>
      <c r="AI1322" s="400"/>
      <c r="AJ1322" s="400"/>
      <c r="AK1322" s="400"/>
      <c r="AL1322" s="400"/>
      <c r="AM1322" s="400"/>
      <c r="AN1322" s="400"/>
      <c r="AO1322" s="400"/>
      <c r="AP1322" s="400"/>
    </row>
    <row r="1323" spans="1:42" ht="15.75">
      <c r="A1323" s="394" t="s">
        <v>821</v>
      </c>
      <c r="B1323" s="401">
        <v>114.3</v>
      </c>
      <c r="C1323" s="424">
        <v>6.88</v>
      </c>
      <c r="D1323" s="394" t="s">
        <v>822</v>
      </c>
      <c r="E1323" s="421">
        <v>44335</v>
      </c>
      <c r="F1323" s="395" t="s">
        <v>283</v>
      </c>
      <c r="G1323" s="396">
        <v>12920</v>
      </c>
      <c r="H1323" s="397">
        <v>56413</v>
      </c>
      <c r="I1323" s="397">
        <v>4471303</v>
      </c>
      <c r="J1323" s="397">
        <v>350</v>
      </c>
      <c r="K1323" s="397">
        <v>50</v>
      </c>
      <c r="L1323" s="396">
        <v>4.92</v>
      </c>
      <c r="M1323" s="396">
        <v>2</v>
      </c>
      <c r="N1323" s="399">
        <v>104.3</v>
      </c>
      <c r="O1323" s="400">
        <v>115.7</v>
      </c>
      <c r="P1323" s="400"/>
      <c r="Q1323" s="400"/>
      <c r="R1323" s="400"/>
      <c r="S1323" s="400"/>
      <c r="T1323" s="400"/>
      <c r="U1323" s="400"/>
      <c r="V1323" s="400"/>
      <c r="W1323" s="400"/>
      <c r="X1323" s="426">
        <v>860</v>
      </c>
      <c r="Y1323" s="427">
        <v>800</v>
      </c>
      <c r="Z1323" s="427">
        <v>930</v>
      </c>
      <c r="AA1323" s="480">
        <v>51</v>
      </c>
      <c r="AB1323" s="426">
        <v>0.34</v>
      </c>
      <c r="AC1323" s="426">
        <v>1250</v>
      </c>
      <c r="AD1323" s="402">
        <v>645</v>
      </c>
      <c r="AE1323" s="402">
        <v>560</v>
      </c>
      <c r="AF1323" s="402">
        <v>650</v>
      </c>
      <c r="AG1323" s="402">
        <v>650</v>
      </c>
      <c r="AH1323" s="401">
        <v>51</v>
      </c>
      <c r="AI1323" s="400"/>
      <c r="AJ1323" s="400"/>
      <c r="AK1323" s="400"/>
      <c r="AL1323" s="400"/>
      <c r="AM1323" s="400"/>
      <c r="AN1323" s="400"/>
      <c r="AO1323" s="400"/>
      <c r="AP1323" s="400"/>
    </row>
    <row r="1324" spans="1:42" ht="15.75">
      <c r="A1324" s="394" t="s">
        <v>821</v>
      </c>
      <c r="B1324" s="401">
        <v>114.3</v>
      </c>
      <c r="C1324" s="424">
        <v>6.88</v>
      </c>
      <c r="D1324" s="394" t="s">
        <v>822</v>
      </c>
      <c r="E1324" s="421">
        <v>44335</v>
      </c>
      <c r="F1324" s="395" t="s">
        <v>283</v>
      </c>
      <c r="G1324" s="396">
        <v>12921</v>
      </c>
      <c r="H1324" s="397">
        <v>56413</v>
      </c>
      <c r="I1324" s="397">
        <v>4471303</v>
      </c>
      <c r="J1324" s="397">
        <v>350</v>
      </c>
      <c r="K1324" s="397">
        <v>50</v>
      </c>
      <c r="L1324" s="396">
        <v>4.92</v>
      </c>
      <c r="M1324" s="396">
        <v>401</v>
      </c>
      <c r="N1324" s="399">
        <v>99.1</v>
      </c>
      <c r="O1324" s="400">
        <v>110.7</v>
      </c>
      <c r="P1324" s="400"/>
      <c r="Q1324" s="400"/>
      <c r="R1324" s="400"/>
      <c r="S1324" s="400"/>
      <c r="T1324" s="400"/>
      <c r="U1324" s="400"/>
      <c r="V1324" s="400"/>
      <c r="W1324" s="400"/>
      <c r="X1324" s="426">
        <v>860</v>
      </c>
      <c r="Y1324" s="427">
        <v>800</v>
      </c>
      <c r="Z1324" s="427">
        <v>930</v>
      </c>
      <c r="AA1324" s="480">
        <v>51</v>
      </c>
      <c r="AB1324" s="426">
        <v>0.34</v>
      </c>
      <c r="AC1324" s="426">
        <v>1250</v>
      </c>
      <c r="AD1324" s="402">
        <v>645</v>
      </c>
      <c r="AE1324" s="402">
        <v>560</v>
      </c>
      <c r="AF1324" s="402">
        <v>650</v>
      </c>
      <c r="AG1324" s="402">
        <v>650</v>
      </c>
      <c r="AH1324" s="401">
        <v>51</v>
      </c>
      <c r="AI1324" s="400"/>
      <c r="AJ1324" s="400"/>
      <c r="AK1324" s="400"/>
      <c r="AL1324" s="400"/>
      <c r="AM1324" s="400"/>
      <c r="AN1324" s="400"/>
      <c r="AO1324" s="400"/>
      <c r="AP1324" s="400"/>
    </row>
    <row r="1325" spans="1:42" ht="15.75">
      <c r="A1325" s="394" t="s">
        <v>821</v>
      </c>
      <c r="B1325" s="401">
        <v>114.3</v>
      </c>
      <c r="C1325" s="424">
        <v>6.88</v>
      </c>
      <c r="D1325" s="394" t="s">
        <v>822</v>
      </c>
      <c r="E1325" s="421">
        <v>44335</v>
      </c>
      <c r="F1325" s="395" t="s">
        <v>283</v>
      </c>
      <c r="G1325" s="396">
        <v>12922</v>
      </c>
      <c r="H1325" s="397">
        <v>56442</v>
      </c>
      <c r="I1325" s="397">
        <v>4471303</v>
      </c>
      <c r="J1325" s="397">
        <v>350</v>
      </c>
      <c r="K1325" s="397">
        <v>51</v>
      </c>
      <c r="L1325" s="396">
        <v>4.8899999999999997</v>
      </c>
      <c r="M1325" s="396">
        <v>17</v>
      </c>
      <c r="N1325" s="399">
        <v>91.1</v>
      </c>
      <c r="O1325" s="400">
        <v>106.4</v>
      </c>
      <c r="P1325" s="400"/>
      <c r="Q1325" s="400"/>
      <c r="R1325" s="400"/>
      <c r="S1325" s="400"/>
      <c r="T1325" s="400"/>
      <c r="U1325" s="400"/>
      <c r="V1325" s="400"/>
      <c r="W1325" s="400"/>
      <c r="X1325" s="426">
        <v>860</v>
      </c>
      <c r="Y1325" s="427">
        <v>800</v>
      </c>
      <c r="Z1325" s="427">
        <v>930</v>
      </c>
      <c r="AA1325" s="480">
        <v>51</v>
      </c>
      <c r="AB1325" s="426">
        <v>0.34</v>
      </c>
      <c r="AC1325" s="426">
        <v>1250</v>
      </c>
      <c r="AD1325" s="402">
        <v>645</v>
      </c>
      <c r="AE1325" s="402">
        <v>560</v>
      </c>
      <c r="AF1325" s="402">
        <v>650</v>
      </c>
      <c r="AG1325" s="402">
        <v>650</v>
      </c>
      <c r="AH1325" s="401">
        <v>51</v>
      </c>
      <c r="AI1325" s="400"/>
      <c r="AJ1325" s="400"/>
      <c r="AK1325" s="400"/>
      <c r="AL1325" s="400"/>
      <c r="AM1325" s="400"/>
      <c r="AN1325" s="400"/>
      <c r="AO1325" s="400"/>
      <c r="AP1325" s="400"/>
    </row>
    <row r="1326" spans="1:42" ht="15.75">
      <c r="A1326" s="394" t="s">
        <v>821</v>
      </c>
      <c r="B1326" s="401">
        <v>114.3</v>
      </c>
      <c r="C1326" s="424">
        <v>6.88</v>
      </c>
      <c r="D1326" s="394" t="s">
        <v>822</v>
      </c>
      <c r="E1326" s="421">
        <v>44335</v>
      </c>
      <c r="F1326" s="395" t="s">
        <v>283</v>
      </c>
      <c r="G1326" s="396">
        <v>12923</v>
      </c>
      <c r="H1326" s="397">
        <v>56441</v>
      </c>
      <c r="I1326" s="397">
        <v>4471303</v>
      </c>
      <c r="J1326" s="397">
        <v>350</v>
      </c>
      <c r="K1326" s="397">
        <v>49</v>
      </c>
      <c r="L1326" s="398">
        <v>4</v>
      </c>
      <c r="M1326" s="396">
        <v>28</v>
      </c>
      <c r="N1326" s="399">
        <v>100.4</v>
      </c>
      <c r="O1326" s="400">
        <v>112.8</v>
      </c>
      <c r="P1326" s="400"/>
      <c r="Q1326" s="400"/>
      <c r="R1326" s="400"/>
      <c r="S1326" s="400"/>
      <c r="T1326" s="400"/>
      <c r="U1326" s="400"/>
      <c r="V1326" s="400"/>
      <c r="W1326" s="400"/>
      <c r="X1326" s="426">
        <v>860</v>
      </c>
      <c r="Y1326" s="427">
        <v>800</v>
      </c>
      <c r="Z1326" s="427">
        <v>930</v>
      </c>
      <c r="AA1326" s="480">
        <v>51</v>
      </c>
      <c r="AB1326" s="426">
        <v>0.34</v>
      </c>
      <c r="AC1326" s="426">
        <v>1250</v>
      </c>
      <c r="AD1326" s="402">
        <v>645</v>
      </c>
      <c r="AE1326" s="402">
        <v>560</v>
      </c>
      <c r="AF1326" s="402">
        <v>650</v>
      </c>
      <c r="AG1326" s="402">
        <v>650</v>
      </c>
      <c r="AH1326" s="401">
        <v>51</v>
      </c>
      <c r="AI1326" s="400"/>
      <c r="AJ1326" s="400"/>
      <c r="AK1326" s="400"/>
      <c r="AL1326" s="400"/>
      <c r="AM1326" s="400"/>
      <c r="AN1326" s="400"/>
      <c r="AO1326" s="400"/>
      <c r="AP1326" s="400"/>
    </row>
    <row r="1327" spans="1:42" ht="15.75">
      <c r="A1327" s="394" t="s">
        <v>821</v>
      </c>
      <c r="B1327" s="401">
        <v>114.3</v>
      </c>
      <c r="C1327" s="424">
        <v>6.88</v>
      </c>
      <c r="D1327" s="394" t="s">
        <v>822</v>
      </c>
      <c r="E1327" s="421">
        <v>44336</v>
      </c>
      <c r="F1327" s="395" t="s">
        <v>283</v>
      </c>
      <c r="G1327" s="396">
        <v>12924</v>
      </c>
      <c r="H1327" s="397">
        <v>56412</v>
      </c>
      <c r="I1327" s="397">
        <v>4471303</v>
      </c>
      <c r="J1327" s="397">
        <v>350</v>
      </c>
      <c r="K1327" s="397">
        <v>51</v>
      </c>
      <c r="L1327" s="398">
        <v>4.41</v>
      </c>
      <c r="M1327" s="396">
        <v>1</v>
      </c>
      <c r="N1327" s="399">
        <v>96.8</v>
      </c>
      <c r="O1327" s="400">
        <v>108.7</v>
      </c>
      <c r="P1327" s="400"/>
      <c r="Q1327" s="400"/>
      <c r="R1327" s="400"/>
      <c r="S1327" s="400"/>
      <c r="T1327" s="400"/>
      <c r="U1327" s="400"/>
      <c r="V1327" s="400"/>
      <c r="W1327" s="400"/>
      <c r="X1327" s="426">
        <v>860</v>
      </c>
      <c r="Y1327" s="427">
        <v>800</v>
      </c>
      <c r="Z1327" s="427">
        <v>930</v>
      </c>
      <c r="AA1327" s="480">
        <v>51</v>
      </c>
      <c r="AB1327" s="426">
        <v>0.34</v>
      </c>
      <c r="AC1327" s="426">
        <v>1250</v>
      </c>
      <c r="AD1327" s="402">
        <v>645</v>
      </c>
      <c r="AE1327" s="402">
        <v>560</v>
      </c>
      <c r="AF1327" s="402">
        <v>650</v>
      </c>
      <c r="AG1327" s="402">
        <v>650</v>
      </c>
      <c r="AH1327" s="401">
        <v>51</v>
      </c>
      <c r="AI1327" s="400"/>
      <c r="AJ1327" s="400"/>
      <c r="AK1327" s="400"/>
      <c r="AL1327" s="400"/>
      <c r="AM1327" s="400"/>
      <c r="AN1327" s="400"/>
      <c r="AO1327" s="400"/>
      <c r="AP1327" s="400"/>
    </row>
    <row r="1328" spans="1:42" ht="15.75">
      <c r="A1328" s="394" t="s">
        <v>821</v>
      </c>
      <c r="B1328" s="401">
        <v>114.3</v>
      </c>
      <c r="C1328" s="424">
        <v>6.88</v>
      </c>
      <c r="D1328" s="394" t="s">
        <v>822</v>
      </c>
      <c r="E1328" s="421">
        <v>44336</v>
      </c>
      <c r="F1328" s="395" t="s">
        <v>283</v>
      </c>
      <c r="G1328" s="396">
        <v>12925</v>
      </c>
      <c r="H1328" s="397">
        <v>56412</v>
      </c>
      <c r="I1328" s="397">
        <v>4421103</v>
      </c>
      <c r="J1328" s="397">
        <v>350</v>
      </c>
      <c r="K1328" s="397">
        <v>51</v>
      </c>
      <c r="L1328" s="398">
        <v>4.41</v>
      </c>
      <c r="M1328" s="396">
        <v>75</v>
      </c>
      <c r="N1328" s="399">
        <v>98</v>
      </c>
      <c r="O1328" s="400">
        <v>110.9</v>
      </c>
      <c r="P1328" s="400"/>
      <c r="Q1328" s="400"/>
      <c r="R1328" s="400"/>
      <c r="S1328" s="400"/>
      <c r="T1328" s="400"/>
      <c r="U1328" s="400"/>
      <c r="V1328" s="400"/>
      <c r="W1328" s="400"/>
      <c r="X1328" s="426">
        <v>860</v>
      </c>
      <c r="Y1328" s="427">
        <v>800</v>
      </c>
      <c r="Z1328" s="427">
        <v>930</v>
      </c>
      <c r="AA1328" s="480">
        <v>51</v>
      </c>
      <c r="AB1328" s="426">
        <v>0.34</v>
      </c>
      <c r="AC1328" s="426">
        <v>1250</v>
      </c>
      <c r="AD1328" s="402">
        <v>645</v>
      </c>
      <c r="AE1328" s="402">
        <v>560</v>
      </c>
      <c r="AF1328" s="402">
        <v>650</v>
      </c>
      <c r="AG1328" s="402">
        <v>650</v>
      </c>
      <c r="AH1328" s="401">
        <v>51</v>
      </c>
      <c r="AI1328" s="400"/>
      <c r="AJ1328" s="400"/>
      <c r="AK1328" s="400"/>
      <c r="AL1328" s="400"/>
      <c r="AM1328" s="400"/>
      <c r="AN1328" s="400"/>
      <c r="AO1328" s="400"/>
      <c r="AP1328" s="400"/>
    </row>
    <row r="1329" spans="1:42" ht="15.75">
      <c r="A1329" s="394" t="s">
        <v>821</v>
      </c>
      <c r="B1329" s="401">
        <v>114.3</v>
      </c>
      <c r="C1329" s="424">
        <v>6.88</v>
      </c>
      <c r="D1329" s="394" t="s">
        <v>822</v>
      </c>
      <c r="E1329" s="421">
        <v>44336</v>
      </c>
      <c r="F1329" s="395" t="s">
        <v>283</v>
      </c>
      <c r="G1329" s="396">
        <v>12926</v>
      </c>
      <c r="H1329" s="397">
        <v>56416</v>
      </c>
      <c r="I1329" s="397">
        <v>4471303</v>
      </c>
      <c r="J1329" s="397">
        <v>350</v>
      </c>
      <c r="K1329" s="397">
        <v>51</v>
      </c>
      <c r="L1329" s="396">
        <v>3.97</v>
      </c>
      <c r="M1329" s="396">
        <v>12</v>
      </c>
      <c r="N1329" s="399">
        <v>101.6</v>
      </c>
      <c r="O1329" s="400">
        <v>116.1</v>
      </c>
      <c r="P1329" s="400"/>
      <c r="Q1329" s="400"/>
      <c r="R1329" s="400"/>
      <c r="S1329" s="400"/>
      <c r="T1329" s="400"/>
      <c r="U1329" s="400"/>
      <c r="V1329" s="400"/>
      <c r="W1329" s="400"/>
      <c r="X1329" s="426">
        <v>860</v>
      </c>
      <c r="Y1329" s="427">
        <v>800</v>
      </c>
      <c r="Z1329" s="427">
        <v>930</v>
      </c>
      <c r="AA1329" s="480">
        <v>51</v>
      </c>
      <c r="AB1329" s="426">
        <v>0.34</v>
      </c>
      <c r="AC1329" s="426">
        <v>1250</v>
      </c>
      <c r="AD1329" s="402">
        <v>645</v>
      </c>
      <c r="AE1329" s="402">
        <v>560</v>
      </c>
      <c r="AF1329" s="402">
        <v>650</v>
      </c>
      <c r="AG1329" s="402">
        <v>650</v>
      </c>
      <c r="AH1329" s="401">
        <v>51</v>
      </c>
      <c r="AI1329" s="400"/>
      <c r="AJ1329" s="400"/>
      <c r="AK1329" s="400"/>
      <c r="AL1329" s="400"/>
      <c r="AM1329" s="400"/>
      <c r="AN1329" s="400"/>
      <c r="AO1329" s="400"/>
      <c r="AP1329" s="400"/>
    </row>
    <row r="1330" spans="1:42" ht="15.75">
      <c r="A1330" s="394" t="s">
        <v>821</v>
      </c>
      <c r="B1330" s="401">
        <v>114.3</v>
      </c>
      <c r="C1330" s="424">
        <v>6.88</v>
      </c>
      <c r="D1330" s="394" t="s">
        <v>822</v>
      </c>
      <c r="E1330" s="421">
        <v>44370</v>
      </c>
      <c r="F1330" s="395" t="s">
        <v>283</v>
      </c>
      <c r="G1330" s="396">
        <v>13176</v>
      </c>
      <c r="H1330" s="397">
        <v>56517</v>
      </c>
      <c r="I1330" s="397">
        <v>4478004</v>
      </c>
      <c r="J1330" s="397">
        <v>350</v>
      </c>
      <c r="K1330" s="397">
        <v>50</v>
      </c>
      <c r="L1330" s="398">
        <v>3.65</v>
      </c>
      <c r="M1330" s="396">
        <v>6</v>
      </c>
      <c r="N1330" s="399">
        <v>101.4</v>
      </c>
      <c r="O1330" s="400">
        <v>113.6</v>
      </c>
      <c r="P1330" s="400">
        <v>95.2</v>
      </c>
      <c r="Q1330" s="400">
        <v>109.5</v>
      </c>
      <c r="R1330" s="400">
        <v>95</v>
      </c>
      <c r="S1330" s="400">
        <v>110.8</v>
      </c>
      <c r="T1330" s="400">
        <v>94.7</v>
      </c>
      <c r="U1330" s="400">
        <v>110.7</v>
      </c>
      <c r="V1330" s="400">
        <v>98.4</v>
      </c>
      <c r="W1330" s="400">
        <v>110.4</v>
      </c>
      <c r="X1330" s="426">
        <v>860</v>
      </c>
      <c r="Y1330" s="427">
        <v>800</v>
      </c>
      <c r="Z1330" s="427">
        <v>930</v>
      </c>
      <c r="AA1330" s="480">
        <v>51</v>
      </c>
      <c r="AB1330" s="426">
        <v>0.34</v>
      </c>
      <c r="AC1330" s="426">
        <v>1250</v>
      </c>
      <c r="AD1330" s="402">
        <v>640</v>
      </c>
      <c r="AE1330" s="402">
        <v>560</v>
      </c>
      <c r="AF1330" s="402">
        <v>645</v>
      </c>
      <c r="AG1330" s="402">
        <v>645</v>
      </c>
      <c r="AH1330" s="401">
        <v>51</v>
      </c>
      <c r="AI1330" s="400"/>
      <c r="AJ1330" s="400"/>
      <c r="AK1330" s="400"/>
      <c r="AL1330" s="400"/>
      <c r="AM1330" s="400"/>
      <c r="AN1330" s="400"/>
      <c r="AO1330" s="400"/>
      <c r="AP1330" s="400"/>
    </row>
    <row r="1331" spans="1:42" ht="15.75">
      <c r="A1331" s="394" t="s">
        <v>821</v>
      </c>
      <c r="B1331" s="401">
        <v>114.3</v>
      </c>
      <c r="C1331" s="424">
        <v>6.88</v>
      </c>
      <c r="D1331" s="394" t="s">
        <v>822</v>
      </c>
      <c r="E1331" s="421">
        <v>44370</v>
      </c>
      <c r="F1331" s="395" t="s">
        <v>283</v>
      </c>
      <c r="G1331" s="396">
        <v>13177</v>
      </c>
      <c r="H1331" s="397">
        <v>56517</v>
      </c>
      <c r="I1331" s="397">
        <v>4478004</v>
      </c>
      <c r="J1331" s="397">
        <v>350</v>
      </c>
      <c r="K1331" s="397">
        <v>50</v>
      </c>
      <c r="L1331" s="398">
        <v>3.65</v>
      </c>
      <c r="M1331" s="396">
        <v>401</v>
      </c>
      <c r="N1331" s="399">
        <v>93.3</v>
      </c>
      <c r="O1331" s="400">
        <v>110</v>
      </c>
      <c r="P1331" s="400"/>
      <c r="Q1331" s="400"/>
      <c r="R1331" s="400"/>
      <c r="S1331" s="400"/>
      <c r="T1331" s="400"/>
      <c r="U1331" s="400"/>
      <c r="V1331" s="400"/>
      <c r="W1331" s="400"/>
      <c r="X1331" s="426">
        <v>860</v>
      </c>
      <c r="Y1331" s="427">
        <v>800</v>
      </c>
      <c r="Z1331" s="427">
        <v>930</v>
      </c>
      <c r="AA1331" s="480">
        <v>51</v>
      </c>
      <c r="AB1331" s="426">
        <v>0.34</v>
      </c>
      <c r="AC1331" s="426">
        <v>1250</v>
      </c>
      <c r="AD1331" s="402">
        <v>640</v>
      </c>
      <c r="AE1331" s="402">
        <v>560</v>
      </c>
      <c r="AF1331" s="402">
        <v>645</v>
      </c>
      <c r="AG1331" s="402">
        <v>645</v>
      </c>
      <c r="AH1331" s="401">
        <v>51</v>
      </c>
      <c r="AI1331" s="400"/>
      <c r="AJ1331" s="400"/>
      <c r="AK1331" s="400"/>
      <c r="AL1331" s="400"/>
      <c r="AM1331" s="400"/>
      <c r="AN1331" s="400"/>
      <c r="AO1331" s="400"/>
      <c r="AP1331" s="400"/>
    </row>
    <row r="1332" spans="1:42" ht="15.75">
      <c r="A1332" s="394" t="s">
        <v>821</v>
      </c>
      <c r="B1332" s="401">
        <v>114.3</v>
      </c>
      <c r="C1332" s="424">
        <v>6.88</v>
      </c>
      <c r="D1332" s="394" t="s">
        <v>822</v>
      </c>
      <c r="E1332" s="421">
        <v>44370</v>
      </c>
      <c r="F1332" s="395" t="s">
        <v>283</v>
      </c>
      <c r="G1332" s="396">
        <v>13178</v>
      </c>
      <c r="H1332" s="397">
        <v>56417</v>
      </c>
      <c r="I1332" s="397">
        <v>4478004</v>
      </c>
      <c r="J1332" s="397">
        <v>350</v>
      </c>
      <c r="K1332" s="397">
        <v>51</v>
      </c>
      <c r="L1332" s="398">
        <v>4.17</v>
      </c>
      <c r="M1332" s="396">
        <v>2</v>
      </c>
      <c r="N1332" s="399">
        <v>96.5</v>
      </c>
      <c r="O1332" s="400">
        <v>109.6</v>
      </c>
      <c r="P1332" s="400"/>
      <c r="Q1332" s="400"/>
      <c r="R1332" s="400"/>
      <c r="S1332" s="400"/>
      <c r="T1332" s="400"/>
      <c r="U1332" s="400"/>
      <c r="V1332" s="400"/>
      <c r="W1332" s="400"/>
      <c r="X1332" s="426">
        <v>860</v>
      </c>
      <c r="Y1332" s="427">
        <v>800</v>
      </c>
      <c r="Z1332" s="427">
        <v>930</v>
      </c>
      <c r="AA1332" s="480">
        <v>51</v>
      </c>
      <c r="AB1332" s="426">
        <v>0.34</v>
      </c>
      <c r="AC1332" s="426">
        <v>1250</v>
      </c>
      <c r="AD1332" s="402">
        <v>640</v>
      </c>
      <c r="AE1332" s="402">
        <v>560</v>
      </c>
      <c r="AF1332" s="402">
        <v>645</v>
      </c>
      <c r="AG1332" s="402">
        <v>645</v>
      </c>
      <c r="AH1332" s="401">
        <v>51</v>
      </c>
      <c r="AI1332" s="400"/>
      <c r="AJ1332" s="400"/>
      <c r="AK1332" s="400"/>
      <c r="AL1332" s="400"/>
      <c r="AM1332" s="400"/>
      <c r="AN1332" s="400"/>
      <c r="AO1332" s="400"/>
      <c r="AP1332" s="400"/>
    </row>
    <row r="1333" spans="1:42" ht="15.75">
      <c r="A1333" s="394" t="s">
        <v>821</v>
      </c>
      <c r="B1333" s="401">
        <v>114.3</v>
      </c>
      <c r="C1333" s="424">
        <v>6.88</v>
      </c>
      <c r="D1333" s="394" t="s">
        <v>822</v>
      </c>
      <c r="E1333" s="421">
        <v>44370</v>
      </c>
      <c r="F1333" s="395" t="s">
        <v>283</v>
      </c>
      <c r="G1333" s="396">
        <v>13179</v>
      </c>
      <c r="H1333" s="397">
        <v>56417</v>
      </c>
      <c r="I1333" s="397">
        <v>4478004</v>
      </c>
      <c r="J1333" s="397">
        <v>350</v>
      </c>
      <c r="K1333" s="397">
        <v>51</v>
      </c>
      <c r="L1333" s="398">
        <v>4.17</v>
      </c>
      <c r="M1333" s="396">
        <v>401</v>
      </c>
      <c r="N1333" s="399">
        <v>96.9</v>
      </c>
      <c r="O1333" s="400">
        <v>110.2</v>
      </c>
      <c r="P1333" s="400"/>
      <c r="Q1333" s="400"/>
      <c r="R1333" s="400"/>
      <c r="S1333" s="400"/>
      <c r="T1333" s="400"/>
      <c r="U1333" s="400"/>
      <c r="V1333" s="400"/>
      <c r="W1333" s="400"/>
      <c r="X1333" s="426">
        <v>860</v>
      </c>
      <c r="Y1333" s="427">
        <v>800</v>
      </c>
      <c r="Z1333" s="427">
        <v>930</v>
      </c>
      <c r="AA1333" s="480">
        <v>51</v>
      </c>
      <c r="AB1333" s="426">
        <v>0.34</v>
      </c>
      <c r="AC1333" s="426">
        <v>1250</v>
      </c>
      <c r="AD1333" s="402">
        <v>640</v>
      </c>
      <c r="AE1333" s="402">
        <v>560</v>
      </c>
      <c r="AF1333" s="402">
        <v>645</v>
      </c>
      <c r="AG1333" s="402">
        <v>645</v>
      </c>
      <c r="AH1333" s="401">
        <v>51</v>
      </c>
      <c r="AI1333" s="400"/>
      <c r="AJ1333" s="400"/>
      <c r="AK1333" s="400"/>
      <c r="AL1333" s="400"/>
      <c r="AM1333" s="400"/>
      <c r="AN1333" s="400"/>
      <c r="AO1333" s="400"/>
      <c r="AP1333" s="400"/>
    </row>
    <row r="1334" spans="1:42" ht="15.75">
      <c r="A1334" s="394" t="s">
        <v>821</v>
      </c>
      <c r="B1334" s="401">
        <v>114.3</v>
      </c>
      <c r="C1334" s="424">
        <v>6.88</v>
      </c>
      <c r="D1334" s="394" t="s">
        <v>822</v>
      </c>
      <c r="E1334" s="421">
        <v>44370</v>
      </c>
      <c r="F1334" s="395" t="s">
        <v>283</v>
      </c>
      <c r="G1334" s="396">
        <v>13180</v>
      </c>
      <c r="H1334" s="397">
        <v>56415</v>
      </c>
      <c r="I1334" s="397">
        <v>4478004</v>
      </c>
      <c r="J1334" s="397">
        <v>350</v>
      </c>
      <c r="K1334" s="397">
        <v>51</v>
      </c>
      <c r="L1334" s="398">
        <f>0.032/0.0088</f>
        <v>3.6363636363636362</v>
      </c>
      <c r="M1334" s="396">
        <v>17</v>
      </c>
      <c r="N1334" s="399">
        <v>94.4</v>
      </c>
      <c r="O1334" s="400">
        <v>108</v>
      </c>
      <c r="P1334" s="400"/>
      <c r="Q1334" s="400"/>
      <c r="R1334" s="400"/>
      <c r="S1334" s="400"/>
      <c r="T1334" s="400"/>
      <c r="U1334" s="400"/>
      <c r="V1334" s="400"/>
      <c r="W1334" s="400"/>
      <c r="X1334" s="426">
        <v>860</v>
      </c>
      <c r="Y1334" s="427">
        <v>800</v>
      </c>
      <c r="Z1334" s="427">
        <v>930</v>
      </c>
      <c r="AA1334" s="480">
        <v>51</v>
      </c>
      <c r="AB1334" s="426">
        <v>0.34</v>
      </c>
      <c r="AC1334" s="426">
        <v>1250</v>
      </c>
      <c r="AD1334" s="402">
        <v>640</v>
      </c>
      <c r="AE1334" s="402">
        <v>560</v>
      </c>
      <c r="AF1334" s="402">
        <v>645</v>
      </c>
      <c r="AG1334" s="402">
        <v>645</v>
      </c>
      <c r="AH1334" s="401">
        <v>51</v>
      </c>
      <c r="AI1334" s="400"/>
      <c r="AJ1334" s="400"/>
      <c r="AK1334" s="400"/>
      <c r="AL1334" s="400"/>
      <c r="AM1334" s="400"/>
      <c r="AN1334" s="400"/>
      <c r="AO1334" s="400"/>
      <c r="AP1334" s="400"/>
    </row>
    <row r="1335" spans="1:42" ht="15.75">
      <c r="A1335" s="394" t="s">
        <v>821</v>
      </c>
      <c r="B1335" s="401">
        <v>114.3</v>
      </c>
      <c r="C1335" s="424">
        <v>6.88</v>
      </c>
      <c r="D1335" s="394" t="s">
        <v>822</v>
      </c>
      <c r="E1335" s="421">
        <v>44371</v>
      </c>
      <c r="F1335" s="395" t="s">
        <v>283</v>
      </c>
      <c r="G1335" s="396">
        <v>13181</v>
      </c>
      <c r="H1335" s="397">
        <v>56511</v>
      </c>
      <c r="I1335" s="397">
        <v>4478004</v>
      </c>
      <c r="J1335" s="397">
        <v>350</v>
      </c>
      <c r="K1335" s="397">
        <v>50</v>
      </c>
      <c r="L1335" s="398">
        <f>0.03/0.00875</f>
        <v>3.4285714285714279</v>
      </c>
      <c r="M1335" s="396">
        <v>3</v>
      </c>
      <c r="N1335" s="399">
        <v>101</v>
      </c>
      <c r="O1335" s="400">
        <v>113.8</v>
      </c>
      <c r="P1335" s="400"/>
      <c r="Q1335" s="400"/>
      <c r="R1335" s="400"/>
      <c r="S1335" s="400"/>
      <c r="T1335" s="400"/>
      <c r="U1335" s="400"/>
      <c r="V1335" s="400"/>
      <c r="W1335" s="400"/>
      <c r="X1335" s="426">
        <v>860</v>
      </c>
      <c r="Y1335" s="427">
        <v>800</v>
      </c>
      <c r="Z1335" s="427">
        <v>930</v>
      </c>
      <c r="AA1335" s="480">
        <v>51</v>
      </c>
      <c r="AB1335" s="426">
        <v>0.34</v>
      </c>
      <c r="AC1335" s="426">
        <v>1250</v>
      </c>
      <c r="AD1335" s="402">
        <v>640</v>
      </c>
      <c r="AE1335" s="402">
        <v>560</v>
      </c>
      <c r="AF1335" s="402">
        <v>640</v>
      </c>
      <c r="AG1335" s="402">
        <v>640</v>
      </c>
      <c r="AH1335" s="401">
        <v>51</v>
      </c>
      <c r="AI1335" s="400"/>
      <c r="AJ1335" s="400"/>
      <c r="AK1335" s="400"/>
      <c r="AL1335" s="400"/>
      <c r="AM1335" s="400"/>
      <c r="AN1335" s="400"/>
      <c r="AO1335" s="400"/>
      <c r="AP1335" s="400"/>
    </row>
    <row r="1336" spans="1:42" ht="15.75">
      <c r="A1336" s="394" t="s">
        <v>821</v>
      </c>
      <c r="B1336" s="401">
        <v>114.3</v>
      </c>
      <c r="C1336" s="424">
        <v>6.88</v>
      </c>
      <c r="D1336" s="394" t="s">
        <v>822</v>
      </c>
      <c r="E1336" s="421">
        <v>44371</v>
      </c>
      <c r="F1336" s="395" t="s">
        <v>283</v>
      </c>
      <c r="G1336" s="396">
        <v>13182</v>
      </c>
      <c r="H1336" s="397">
        <v>56511</v>
      </c>
      <c r="I1336" s="397">
        <v>4478004</v>
      </c>
      <c r="J1336" s="397">
        <v>350</v>
      </c>
      <c r="K1336" s="397">
        <v>50</v>
      </c>
      <c r="L1336" s="398">
        <f>0.03/0.00875</f>
        <v>3.4285714285714279</v>
      </c>
      <c r="M1336" s="396">
        <v>401</v>
      </c>
      <c r="N1336" s="399">
        <v>102.9</v>
      </c>
      <c r="O1336" s="400">
        <v>114.5</v>
      </c>
      <c r="P1336" s="400"/>
      <c r="Q1336" s="400"/>
      <c r="R1336" s="400"/>
      <c r="S1336" s="400"/>
      <c r="T1336" s="400"/>
      <c r="U1336" s="400"/>
      <c r="V1336" s="400"/>
      <c r="W1336" s="400"/>
      <c r="X1336" s="426">
        <v>860</v>
      </c>
      <c r="Y1336" s="427">
        <v>800</v>
      </c>
      <c r="Z1336" s="427">
        <v>930</v>
      </c>
      <c r="AA1336" s="480">
        <v>51</v>
      </c>
      <c r="AB1336" s="426">
        <v>0.34</v>
      </c>
      <c r="AC1336" s="426">
        <v>1250</v>
      </c>
      <c r="AD1336" s="402">
        <v>640</v>
      </c>
      <c r="AE1336" s="402">
        <v>560</v>
      </c>
      <c r="AF1336" s="402">
        <v>640</v>
      </c>
      <c r="AG1336" s="402">
        <v>640</v>
      </c>
      <c r="AH1336" s="401">
        <v>51</v>
      </c>
      <c r="AI1336" s="400"/>
      <c r="AJ1336" s="400"/>
      <c r="AK1336" s="400"/>
      <c r="AL1336" s="400"/>
      <c r="AM1336" s="400"/>
      <c r="AN1336" s="400"/>
      <c r="AO1336" s="400"/>
      <c r="AP1336" s="400"/>
    </row>
    <row r="1337" spans="1:42" ht="15.75">
      <c r="A1337" s="394" t="s">
        <v>821</v>
      </c>
      <c r="B1337" s="401">
        <v>114.3</v>
      </c>
      <c r="C1337" s="424">
        <v>6.88</v>
      </c>
      <c r="D1337" s="394" t="s">
        <v>822</v>
      </c>
      <c r="E1337" s="421">
        <v>44371</v>
      </c>
      <c r="F1337" s="395" t="s">
        <v>283</v>
      </c>
      <c r="G1337" s="396">
        <v>13183</v>
      </c>
      <c r="H1337" s="397">
        <v>56512</v>
      </c>
      <c r="I1337" s="397">
        <v>4478004</v>
      </c>
      <c r="J1337" s="397">
        <v>350</v>
      </c>
      <c r="K1337" s="397">
        <v>50</v>
      </c>
      <c r="L1337" s="396">
        <v>3.65</v>
      </c>
      <c r="M1337" s="396">
        <v>14</v>
      </c>
      <c r="N1337" s="399">
        <v>97.5</v>
      </c>
      <c r="O1337" s="400">
        <v>110.4</v>
      </c>
      <c r="P1337" s="400"/>
      <c r="Q1337" s="400"/>
      <c r="R1337" s="400"/>
      <c r="S1337" s="400"/>
      <c r="T1337" s="400"/>
      <c r="U1337" s="400"/>
      <c r="V1337" s="400"/>
      <c r="W1337" s="400"/>
      <c r="X1337" s="426">
        <v>860</v>
      </c>
      <c r="Y1337" s="427">
        <v>800</v>
      </c>
      <c r="Z1337" s="427">
        <v>930</v>
      </c>
      <c r="AA1337" s="480">
        <v>51</v>
      </c>
      <c r="AB1337" s="426">
        <v>0.34</v>
      </c>
      <c r="AC1337" s="426">
        <v>1250</v>
      </c>
      <c r="AD1337" s="402">
        <v>640</v>
      </c>
      <c r="AE1337" s="402">
        <v>560</v>
      </c>
      <c r="AF1337" s="402">
        <v>640</v>
      </c>
      <c r="AG1337" s="402">
        <v>640</v>
      </c>
      <c r="AH1337" s="401">
        <v>51</v>
      </c>
      <c r="AI1337" s="400"/>
      <c r="AJ1337" s="400"/>
      <c r="AK1337" s="400"/>
      <c r="AL1337" s="400"/>
      <c r="AM1337" s="400"/>
      <c r="AN1337" s="400"/>
      <c r="AO1337" s="400"/>
      <c r="AP1337" s="400"/>
    </row>
    <row r="1338" spans="1:42" ht="15.75">
      <c r="A1338" s="394" t="s">
        <v>821</v>
      </c>
      <c r="B1338" s="401">
        <v>114.3</v>
      </c>
      <c r="C1338" s="424">
        <v>6.88</v>
      </c>
      <c r="D1338" s="394" t="s">
        <v>822</v>
      </c>
      <c r="E1338" s="421">
        <v>44371</v>
      </c>
      <c r="F1338" s="395" t="s">
        <v>283</v>
      </c>
      <c r="G1338" s="396">
        <v>13184</v>
      </c>
      <c r="H1338" s="397">
        <v>56512</v>
      </c>
      <c r="I1338" s="397">
        <v>4478004</v>
      </c>
      <c r="J1338" s="397">
        <v>350</v>
      </c>
      <c r="K1338" s="397">
        <v>50</v>
      </c>
      <c r="L1338" s="396">
        <v>3.65</v>
      </c>
      <c r="M1338" s="396">
        <v>401</v>
      </c>
      <c r="N1338" s="399">
        <v>97.8</v>
      </c>
      <c r="O1338" s="400">
        <v>110.9</v>
      </c>
      <c r="P1338" s="400"/>
      <c r="Q1338" s="400"/>
      <c r="R1338" s="400"/>
      <c r="S1338" s="400"/>
      <c r="T1338" s="400"/>
      <c r="U1338" s="400"/>
      <c r="V1338" s="400"/>
      <c r="W1338" s="400"/>
      <c r="X1338" s="426">
        <v>860</v>
      </c>
      <c r="Y1338" s="427">
        <v>800</v>
      </c>
      <c r="Z1338" s="427">
        <v>930</v>
      </c>
      <c r="AA1338" s="480">
        <v>51</v>
      </c>
      <c r="AB1338" s="426">
        <v>0.34</v>
      </c>
      <c r="AC1338" s="426">
        <v>1250</v>
      </c>
      <c r="AD1338" s="402">
        <v>640</v>
      </c>
      <c r="AE1338" s="402">
        <v>560</v>
      </c>
      <c r="AF1338" s="402">
        <v>640</v>
      </c>
      <c r="AG1338" s="402">
        <v>640</v>
      </c>
      <c r="AH1338" s="401">
        <v>51</v>
      </c>
      <c r="AI1338" s="400"/>
      <c r="AJ1338" s="400"/>
      <c r="AK1338" s="400"/>
      <c r="AL1338" s="400"/>
      <c r="AM1338" s="400"/>
      <c r="AN1338" s="400"/>
      <c r="AO1338" s="400"/>
      <c r="AP1338" s="400"/>
    </row>
    <row r="1339" spans="1:42" ht="15.75">
      <c r="A1339" s="394" t="s">
        <v>821</v>
      </c>
      <c r="B1339" s="401">
        <v>114.3</v>
      </c>
      <c r="C1339" s="424">
        <v>6.88</v>
      </c>
      <c r="D1339" s="394" t="s">
        <v>822</v>
      </c>
      <c r="E1339" s="421">
        <v>44372</v>
      </c>
      <c r="F1339" s="395" t="s">
        <v>283</v>
      </c>
      <c r="G1339" s="396">
        <v>13185</v>
      </c>
      <c r="H1339" s="397">
        <v>56512</v>
      </c>
      <c r="I1339" s="397">
        <v>4478004</v>
      </c>
      <c r="J1339" s="397">
        <v>350</v>
      </c>
      <c r="K1339" s="397">
        <v>50</v>
      </c>
      <c r="L1339" s="396">
        <v>3.65</v>
      </c>
      <c r="M1339" s="396">
        <v>801</v>
      </c>
      <c r="N1339" s="399">
        <v>90.9</v>
      </c>
      <c r="O1339" s="400">
        <v>107.6</v>
      </c>
      <c r="P1339" s="400"/>
      <c r="Q1339" s="400"/>
      <c r="R1339" s="400"/>
      <c r="S1339" s="400"/>
      <c r="T1339" s="400"/>
      <c r="U1339" s="400"/>
      <c r="V1339" s="400"/>
      <c r="W1339" s="400"/>
      <c r="X1339" s="426">
        <v>860</v>
      </c>
      <c r="Y1339" s="427">
        <v>800</v>
      </c>
      <c r="Z1339" s="427">
        <v>930</v>
      </c>
      <c r="AA1339" s="480">
        <v>51</v>
      </c>
      <c r="AB1339" s="426">
        <v>0.34</v>
      </c>
      <c r="AC1339" s="426">
        <v>1250</v>
      </c>
      <c r="AD1339" s="402">
        <v>640</v>
      </c>
      <c r="AE1339" s="402">
        <v>560</v>
      </c>
      <c r="AF1339" s="402">
        <v>640</v>
      </c>
      <c r="AG1339" s="402">
        <v>640</v>
      </c>
      <c r="AH1339" s="401">
        <v>51</v>
      </c>
      <c r="AI1339" s="400"/>
      <c r="AJ1339" s="400"/>
      <c r="AK1339" s="400"/>
      <c r="AL1339" s="400"/>
      <c r="AM1339" s="400"/>
      <c r="AN1339" s="400"/>
      <c r="AO1339" s="400"/>
      <c r="AP1339" s="400"/>
    </row>
    <row r="1340" spans="1:42" ht="15.75">
      <c r="A1340" s="394" t="s">
        <v>821</v>
      </c>
      <c r="B1340" s="401">
        <v>114.3</v>
      </c>
      <c r="C1340" s="424">
        <v>6.88</v>
      </c>
      <c r="D1340" s="394" t="s">
        <v>822</v>
      </c>
      <c r="E1340" s="421">
        <v>44372</v>
      </c>
      <c r="F1340" s="395" t="s">
        <v>283</v>
      </c>
      <c r="G1340" s="396">
        <v>13186</v>
      </c>
      <c r="H1340" s="397">
        <v>56414</v>
      </c>
      <c r="I1340" s="397">
        <v>4478004</v>
      </c>
      <c r="J1340" s="397">
        <v>350</v>
      </c>
      <c r="K1340" s="397">
        <v>50</v>
      </c>
      <c r="L1340" s="396">
        <v>4.16</v>
      </c>
      <c r="M1340" s="396">
        <v>2</v>
      </c>
      <c r="N1340" s="399">
        <v>97.7</v>
      </c>
      <c r="O1340" s="400">
        <v>110.8</v>
      </c>
      <c r="P1340" s="400"/>
      <c r="Q1340" s="400"/>
      <c r="R1340" s="400"/>
      <c r="S1340" s="400"/>
      <c r="T1340" s="400"/>
      <c r="U1340" s="400"/>
      <c r="V1340" s="400"/>
      <c r="W1340" s="400"/>
      <c r="X1340" s="426">
        <v>860</v>
      </c>
      <c r="Y1340" s="427">
        <v>800</v>
      </c>
      <c r="Z1340" s="427">
        <v>930</v>
      </c>
      <c r="AA1340" s="480">
        <v>51</v>
      </c>
      <c r="AB1340" s="426">
        <v>0.34</v>
      </c>
      <c r="AC1340" s="426">
        <v>1250</v>
      </c>
      <c r="AD1340" s="402">
        <v>640</v>
      </c>
      <c r="AE1340" s="402">
        <v>560</v>
      </c>
      <c r="AF1340" s="402">
        <v>640</v>
      </c>
      <c r="AG1340" s="402">
        <v>640</v>
      </c>
      <c r="AH1340" s="401">
        <v>51</v>
      </c>
      <c r="AI1340" s="400"/>
      <c r="AJ1340" s="400"/>
      <c r="AK1340" s="400"/>
      <c r="AL1340" s="400"/>
      <c r="AM1340" s="400"/>
      <c r="AN1340" s="400"/>
      <c r="AO1340" s="400"/>
      <c r="AP1340" s="400"/>
    </row>
    <row r="1341" spans="1:42" ht="15.75">
      <c r="A1341" s="394" t="s">
        <v>821</v>
      </c>
      <c r="B1341" s="401">
        <v>114.3</v>
      </c>
      <c r="C1341" s="424">
        <v>6.88</v>
      </c>
      <c r="D1341" s="394" t="s">
        <v>822</v>
      </c>
      <c r="E1341" s="421">
        <v>44372</v>
      </c>
      <c r="F1341" s="395" t="s">
        <v>283</v>
      </c>
      <c r="G1341" s="396">
        <v>13187</v>
      </c>
      <c r="H1341" s="397">
        <v>60327</v>
      </c>
      <c r="I1341" s="397">
        <v>4478004</v>
      </c>
      <c r="J1341" s="397">
        <v>350</v>
      </c>
      <c r="K1341" s="397">
        <v>52</v>
      </c>
      <c r="L1341" s="396">
        <v>4.4400000000000004</v>
      </c>
      <c r="M1341" s="396">
        <v>3</v>
      </c>
      <c r="N1341" s="399">
        <v>96.4</v>
      </c>
      <c r="O1341" s="400">
        <v>114.2</v>
      </c>
      <c r="P1341" s="400"/>
      <c r="Q1341" s="400"/>
      <c r="R1341" s="400"/>
      <c r="S1341" s="400"/>
      <c r="T1341" s="400"/>
      <c r="U1341" s="400"/>
      <c r="V1341" s="400"/>
      <c r="W1341" s="400"/>
      <c r="X1341" s="426">
        <v>860</v>
      </c>
      <c r="Y1341" s="427">
        <v>800</v>
      </c>
      <c r="Z1341" s="427">
        <v>930</v>
      </c>
      <c r="AA1341" s="480">
        <v>51</v>
      </c>
      <c r="AB1341" s="426">
        <v>0.34</v>
      </c>
      <c r="AC1341" s="426">
        <v>1250</v>
      </c>
      <c r="AD1341" s="402">
        <v>640</v>
      </c>
      <c r="AE1341" s="402">
        <v>560</v>
      </c>
      <c r="AF1341" s="402">
        <v>640</v>
      </c>
      <c r="AG1341" s="402">
        <v>640</v>
      </c>
      <c r="AH1341" s="401">
        <v>51</v>
      </c>
      <c r="AI1341" s="400"/>
      <c r="AJ1341" s="400"/>
      <c r="AK1341" s="400"/>
      <c r="AL1341" s="400"/>
      <c r="AM1341" s="400"/>
      <c r="AN1341" s="400"/>
      <c r="AO1341" s="400"/>
      <c r="AP1341" s="400"/>
    </row>
    <row r="1342" spans="1:42" ht="15.75">
      <c r="A1342" s="394" t="s">
        <v>821</v>
      </c>
      <c r="B1342" s="401">
        <v>114.3</v>
      </c>
      <c r="C1342" s="424">
        <v>6.88</v>
      </c>
      <c r="D1342" s="394" t="s">
        <v>822</v>
      </c>
      <c r="E1342" s="421">
        <v>44372</v>
      </c>
      <c r="F1342" s="395" t="s">
        <v>283</v>
      </c>
      <c r="G1342" s="396">
        <v>13188</v>
      </c>
      <c r="H1342" s="397">
        <v>56517</v>
      </c>
      <c r="I1342" s="397">
        <v>4478004</v>
      </c>
      <c r="J1342" s="397">
        <v>350</v>
      </c>
      <c r="K1342" s="397">
        <v>50</v>
      </c>
      <c r="L1342" s="398">
        <v>3.65</v>
      </c>
      <c r="M1342" s="396">
        <v>621</v>
      </c>
      <c r="N1342" s="399">
        <v>96.4</v>
      </c>
      <c r="O1342" s="400">
        <v>109.4</v>
      </c>
      <c r="P1342" s="400"/>
      <c r="Q1342" s="400"/>
      <c r="R1342" s="400"/>
      <c r="S1342" s="400"/>
      <c r="T1342" s="400"/>
      <c r="U1342" s="400"/>
      <c r="V1342" s="400"/>
      <c r="W1342" s="400"/>
      <c r="X1342" s="426">
        <v>860</v>
      </c>
      <c r="Y1342" s="427">
        <v>800</v>
      </c>
      <c r="Z1342" s="427">
        <v>930</v>
      </c>
      <c r="AA1342" s="480">
        <v>51</v>
      </c>
      <c r="AB1342" s="426">
        <v>0.34</v>
      </c>
      <c r="AC1342" s="426">
        <v>1250</v>
      </c>
      <c r="AD1342" s="402">
        <v>640</v>
      </c>
      <c r="AE1342" s="402">
        <v>560</v>
      </c>
      <c r="AF1342" s="402">
        <v>640</v>
      </c>
      <c r="AG1342" s="402">
        <v>640</v>
      </c>
      <c r="AH1342" s="401">
        <v>51</v>
      </c>
      <c r="AI1342" s="400"/>
      <c r="AJ1342" s="400"/>
      <c r="AK1342" s="400"/>
      <c r="AL1342" s="400"/>
      <c r="AM1342" s="400"/>
      <c r="AN1342" s="400"/>
      <c r="AO1342" s="400"/>
      <c r="AP1342" s="400"/>
    </row>
    <row r="1343" spans="1:42" ht="15.75">
      <c r="A1343" s="394" t="s">
        <v>821</v>
      </c>
      <c r="B1343" s="401">
        <v>114.3</v>
      </c>
      <c r="C1343" s="424">
        <v>6.88</v>
      </c>
      <c r="D1343" s="394" t="s">
        <v>822</v>
      </c>
      <c r="E1343" s="421">
        <v>44372</v>
      </c>
      <c r="F1343" s="395" t="s">
        <v>847</v>
      </c>
      <c r="G1343" s="396">
        <v>13189</v>
      </c>
      <c r="H1343" s="397">
        <v>40626</v>
      </c>
      <c r="I1343" s="397">
        <v>3918407</v>
      </c>
      <c r="J1343" s="397" t="s">
        <v>571</v>
      </c>
      <c r="K1343" s="397">
        <v>45</v>
      </c>
      <c r="L1343" s="396">
        <v>5.52</v>
      </c>
      <c r="M1343" s="396">
        <v>1</v>
      </c>
      <c r="N1343" s="399">
        <v>98.6</v>
      </c>
      <c r="O1343" s="400">
        <v>111.9</v>
      </c>
      <c r="P1343" s="400"/>
      <c r="Q1343" s="400"/>
      <c r="R1343" s="400"/>
      <c r="S1343" s="400"/>
      <c r="T1343" s="400"/>
      <c r="U1343" s="400"/>
      <c r="V1343" s="400"/>
      <c r="W1343" s="400"/>
      <c r="X1343" s="426">
        <v>850</v>
      </c>
      <c r="Y1343" s="427">
        <v>800</v>
      </c>
      <c r="Z1343" s="427">
        <v>930</v>
      </c>
      <c r="AA1343" s="480">
        <v>51</v>
      </c>
      <c r="AB1343" s="426">
        <v>0.37</v>
      </c>
      <c r="AC1343" s="426">
        <v>1250</v>
      </c>
      <c r="AD1343" s="402">
        <v>620</v>
      </c>
      <c r="AE1343" s="402">
        <v>560</v>
      </c>
      <c r="AF1343" s="402">
        <v>620</v>
      </c>
      <c r="AG1343" s="402">
        <v>620</v>
      </c>
      <c r="AH1343" s="401">
        <v>51</v>
      </c>
      <c r="AI1343" s="400"/>
      <c r="AJ1343" s="400"/>
      <c r="AK1343" s="400"/>
      <c r="AL1343" s="400"/>
      <c r="AM1343" s="400"/>
      <c r="AN1343" s="400"/>
      <c r="AO1343" s="400"/>
      <c r="AP1343" s="400"/>
    </row>
    <row r="1344" spans="1:42" ht="15.75">
      <c r="A1344" s="394" t="s">
        <v>821</v>
      </c>
      <c r="B1344" s="401">
        <v>114.3</v>
      </c>
      <c r="C1344" s="424">
        <v>6.88</v>
      </c>
      <c r="D1344" s="394" t="s">
        <v>822</v>
      </c>
      <c r="E1344" s="421">
        <v>44372</v>
      </c>
      <c r="F1344" s="395" t="s">
        <v>847</v>
      </c>
      <c r="G1344" s="396">
        <v>13190</v>
      </c>
      <c r="H1344" s="397">
        <v>40628</v>
      </c>
      <c r="I1344" s="397">
        <v>3918407</v>
      </c>
      <c r="J1344" s="397" t="s">
        <v>571</v>
      </c>
      <c r="K1344" s="397">
        <v>45</v>
      </c>
      <c r="L1344" s="396">
        <v>4.34</v>
      </c>
      <c r="M1344" s="396">
        <v>3</v>
      </c>
      <c r="N1344" s="399">
        <v>96.5</v>
      </c>
      <c r="O1344" s="400">
        <v>108.8</v>
      </c>
      <c r="P1344" s="400"/>
      <c r="Q1344" s="400"/>
      <c r="R1344" s="400"/>
      <c r="S1344" s="400"/>
      <c r="T1344" s="400"/>
      <c r="U1344" s="400"/>
      <c r="V1344" s="400"/>
      <c r="W1344" s="400"/>
      <c r="X1344" s="426">
        <v>850</v>
      </c>
      <c r="Y1344" s="427">
        <v>800</v>
      </c>
      <c r="Z1344" s="427">
        <v>930</v>
      </c>
      <c r="AA1344" s="480">
        <v>51</v>
      </c>
      <c r="AB1344" s="426">
        <v>0.37</v>
      </c>
      <c r="AC1344" s="426">
        <v>1250</v>
      </c>
      <c r="AD1344" s="402">
        <v>620</v>
      </c>
      <c r="AE1344" s="402">
        <v>560</v>
      </c>
      <c r="AF1344" s="402">
        <v>620</v>
      </c>
      <c r="AG1344" s="402">
        <v>620</v>
      </c>
      <c r="AH1344" s="401">
        <v>51</v>
      </c>
      <c r="AI1344" s="400"/>
      <c r="AJ1344" s="400"/>
      <c r="AK1344" s="400"/>
      <c r="AL1344" s="400"/>
      <c r="AM1344" s="400"/>
      <c r="AN1344" s="400"/>
      <c r="AO1344" s="400"/>
      <c r="AP1344" s="400"/>
    </row>
    <row r="1345" spans="1:42" ht="15.75">
      <c r="A1345" s="394" t="s">
        <v>821</v>
      </c>
      <c r="B1345" s="401">
        <v>114.3</v>
      </c>
      <c r="C1345" s="424">
        <v>6.88</v>
      </c>
      <c r="D1345" s="394" t="s">
        <v>822</v>
      </c>
      <c r="E1345" s="421">
        <v>44372</v>
      </c>
      <c r="F1345" s="395" t="s">
        <v>688</v>
      </c>
      <c r="G1345" s="396">
        <v>13191</v>
      </c>
      <c r="H1345" s="397">
        <v>40629</v>
      </c>
      <c r="I1345" s="397">
        <v>3958604</v>
      </c>
      <c r="J1345" s="397" t="s">
        <v>571</v>
      </c>
      <c r="K1345" s="397">
        <v>51</v>
      </c>
      <c r="L1345" s="398">
        <v>4.0999999999999996</v>
      </c>
      <c r="M1345" s="396">
        <v>2</v>
      </c>
      <c r="N1345" s="399">
        <v>93.8</v>
      </c>
      <c r="O1345" s="400">
        <v>108.3</v>
      </c>
      <c r="P1345" s="400"/>
      <c r="Q1345" s="400"/>
      <c r="R1345" s="400"/>
      <c r="S1345" s="400"/>
      <c r="T1345" s="400"/>
      <c r="U1345" s="400"/>
      <c r="V1345" s="400"/>
      <c r="W1345" s="400"/>
      <c r="X1345" s="426">
        <v>850</v>
      </c>
      <c r="Y1345" s="427">
        <v>800</v>
      </c>
      <c r="Z1345" s="427">
        <v>930</v>
      </c>
      <c r="AA1345" s="480">
        <v>51</v>
      </c>
      <c r="AB1345" s="426">
        <v>0.37</v>
      </c>
      <c r="AC1345" s="426">
        <v>1250</v>
      </c>
      <c r="AD1345" s="402">
        <v>630</v>
      </c>
      <c r="AE1345" s="402">
        <v>560</v>
      </c>
      <c r="AF1345" s="402">
        <v>635</v>
      </c>
      <c r="AG1345" s="402">
        <v>635</v>
      </c>
      <c r="AH1345" s="401">
        <v>51</v>
      </c>
      <c r="AI1345" s="400"/>
      <c r="AJ1345" s="400"/>
      <c r="AK1345" s="400"/>
      <c r="AL1345" s="400"/>
      <c r="AM1345" s="400"/>
      <c r="AN1345" s="400"/>
      <c r="AO1345" s="400"/>
      <c r="AP1345" s="400"/>
    </row>
    <row r="1346" spans="1:42" ht="15.75">
      <c r="A1346" s="394" t="s">
        <v>821</v>
      </c>
      <c r="B1346" s="401">
        <v>114.3</v>
      </c>
      <c r="C1346" s="424">
        <v>6.88</v>
      </c>
      <c r="D1346" s="394" t="s">
        <v>822</v>
      </c>
      <c r="E1346" s="421">
        <v>44375</v>
      </c>
      <c r="F1346" s="395" t="s">
        <v>283</v>
      </c>
      <c r="G1346" s="396">
        <v>13220</v>
      </c>
      <c r="H1346" s="397">
        <v>56414</v>
      </c>
      <c r="I1346" s="397">
        <v>4478004</v>
      </c>
      <c r="J1346" s="397">
        <v>350</v>
      </c>
      <c r="K1346" s="397">
        <v>50</v>
      </c>
      <c r="L1346" s="396">
        <v>4.16</v>
      </c>
      <c r="M1346" s="396">
        <v>124</v>
      </c>
      <c r="N1346" s="399">
        <v>96.7</v>
      </c>
      <c r="O1346" s="400">
        <v>109.6</v>
      </c>
      <c r="P1346" s="400">
        <v>94.3</v>
      </c>
      <c r="Q1346" s="400">
        <v>109</v>
      </c>
      <c r="R1346" s="400">
        <v>95</v>
      </c>
      <c r="S1346" s="400">
        <v>108.6</v>
      </c>
      <c r="T1346" s="400">
        <v>94.6</v>
      </c>
      <c r="U1346" s="400">
        <v>109.2</v>
      </c>
      <c r="V1346" s="400">
        <v>96.4</v>
      </c>
      <c r="W1346" s="400">
        <v>110.4</v>
      </c>
      <c r="X1346" s="426">
        <v>860</v>
      </c>
      <c r="Y1346" s="427">
        <v>800</v>
      </c>
      <c r="Z1346" s="427">
        <v>930</v>
      </c>
      <c r="AA1346" s="480">
        <v>51</v>
      </c>
      <c r="AB1346" s="426">
        <v>0.34</v>
      </c>
      <c r="AC1346" s="426">
        <v>1250</v>
      </c>
      <c r="AD1346" s="402">
        <v>640</v>
      </c>
      <c r="AE1346" s="402">
        <v>560</v>
      </c>
      <c r="AF1346" s="402">
        <v>640</v>
      </c>
      <c r="AG1346" s="402">
        <v>640</v>
      </c>
      <c r="AH1346" s="401">
        <v>51</v>
      </c>
      <c r="AI1346" s="400"/>
      <c r="AJ1346" s="400"/>
      <c r="AK1346" s="400"/>
      <c r="AL1346" s="400"/>
      <c r="AM1346" s="400"/>
      <c r="AN1346" s="400"/>
      <c r="AO1346" s="400"/>
      <c r="AP1346" s="400"/>
    </row>
    <row r="1347" spans="1:42" ht="15.75">
      <c r="A1347" s="394" t="s">
        <v>821</v>
      </c>
      <c r="B1347" s="401">
        <v>114.3</v>
      </c>
      <c r="C1347" s="424">
        <v>6.88</v>
      </c>
      <c r="D1347" s="394" t="s">
        <v>822</v>
      </c>
      <c r="E1347" s="421">
        <v>44375</v>
      </c>
      <c r="F1347" s="395" t="s">
        <v>283</v>
      </c>
      <c r="G1347" s="396">
        <v>13221</v>
      </c>
      <c r="H1347" s="397">
        <v>56510</v>
      </c>
      <c r="I1347" s="397">
        <v>4478004</v>
      </c>
      <c r="J1347" s="397">
        <v>350</v>
      </c>
      <c r="K1347" s="397">
        <v>51</v>
      </c>
      <c r="L1347" s="396">
        <v>3.51</v>
      </c>
      <c r="M1347" s="396">
        <v>5</v>
      </c>
      <c r="N1347" s="399">
        <v>99.5</v>
      </c>
      <c r="O1347" s="400">
        <v>111.6</v>
      </c>
      <c r="P1347" s="400"/>
      <c r="Q1347" s="400"/>
      <c r="R1347" s="400"/>
      <c r="S1347" s="400"/>
      <c r="T1347" s="400"/>
      <c r="U1347" s="400"/>
      <c r="V1347" s="400"/>
      <c r="W1347" s="400"/>
      <c r="X1347" s="426">
        <v>860</v>
      </c>
      <c r="Y1347" s="427">
        <v>800</v>
      </c>
      <c r="Z1347" s="427">
        <v>930</v>
      </c>
      <c r="AA1347" s="480">
        <v>51</v>
      </c>
      <c r="AB1347" s="426">
        <v>0.34</v>
      </c>
      <c r="AC1347" s="426">
        <v>1250</v>
      </c>
      <c r="AD1347" s="402">
        <v>640</v>
      </c>
      <c r="AE1347" s="402">
        <v>560</v>
      </c>
      <c r="AF1347" s="402">
        <v>640</v>
      </c>
      <c r="AG1347" s="402">
        <v>640</v>
      </c>
      <c r="AH1347" s="401">
        <v>51</v>
      </c>
      <c r="AI1347" s="400"/>
      <c r="AJ1347" s="400"/>
      <c r="AK1347" s="400"/>
      <c r="AL1347" s="400"/>
      <c r="AM1347" s="400"/>
      <c r="AN1347" s="400"/>
      <c r="AO1347" s="400"/>
      <c r="AP1347" s="400"/>
    </row>
    <row r="1348" spans="1:42" ht="15.75">
      <c r="A1348" s="394" t="s">
        <v>821</v>
      </c>
      <c r="B1348" s="401">
        <v>114.3</v>
      </c>
      <c r="C1348" s="424">
        <v>6.88</v>
      </c>
      <c r="D1348" s="394" t="s">
        <v>822</v>
      </c>
      <c r="E1348" s="421">
        <v>44375</v>
      </c>
      <c r="F1348" s="395" t="s">
        <v>283</v>
      </c>
      <c r="G1348" s="396">
        <v>13222</v>
      </c>
      <c r="H1348" s="397">
        <v>56416</v>
      </c>
      <c r="I1348" s="397">
        <v>4478004</v>
      </c>
      <c r="J1348" s="397">
        <v>350</v>
      </c>
      <c r="K1348" s="397">
        <v>51</v>
      </c>
      <c r="L1348" s="396">
        <v>3.97</v>
      </c>
      <c r="M1348" s="396">
        <v>5</v>
      </c>
      <c r="N1348" s="399">
        <v>100.4</v>
      </c>
      <c r="O1348" s="400">
        <v>113.7</v>
      </c>
      <c r="P1348" s="400"/>
      <c r="Q1348" s="400"/>
      <c r="R1348" s="400"/>
      <c r="S1348" s="400"/>
      <c r="T1348" s="400"/>
      <c r="U1348" s="400"/>
      <c r="V1348" s="400"/>
      <c r="W1348" s="400"/>
      <c r="X1348" s="426">
        <v>860</v>
      </c>
      <c r="Y1348" s="427">
        <v>800</v>
      </c>
      <c r="Z1348" s="427">
        <v>930</v>
      </c>
      <c r="AA1348" s="480">
        <v>51</v>
      </c>
      <c r="AB1348" s="426">
        <v>0.34</v>
      </c>
      <c r="AC1348" s="426">
        <v>1250</v>
      </c>
      <c r="AD1348" s="402">
        <v>645</v>
      </c>
      <c r="AE1348" s="402">
        <v>560</v>
      </c>
      <c r="AF1348" s="402">
        <v>650</v>
      </c>
      <c r="AG1348" s="402">
        <v>650</v>
      </c>
      <c r="AH1348" s="401">
        <v>51</v>
      </c>
      <c r="AI1348" s="400"/>
      <c r="AJ1348" s="400"/>
      <c r="AK1348" s="400"/>
      <c r="AL1348" s="400"/>
      <c r="AM1348" s="400"/>
      <c r="AN1348" s="400"/>
      <c r="AO1348" s="400"/>
      <c r="AP1348" s="400"/>
    </row>
    <row r="1349" spans="1:42" ht="15.75">
      <c r="A1349" s="394" t="s">
        <v>821</v>
      </c>
      <c r="B1349" s="401">
        <v>114.3</v>
      </c>
      <c r="C1349" s="424">
        <v>6.88</v>
      </c>
      <c r="D1349" s="394" t="s">
        <v>822</v>
      </c>
      <c r="E1349" s="421">
        <v>44375</v>
      </c>
      <c r="F1349" s="395" t="s">
        <v>283</v>
      </c>
      <c r="G1349" s="396">
        <v>13223</v>
      </c>
      <c r="H1349" s="397">
        <v>56511</v>
      </c>
      <c r="I1349" s="397">
        <v>4478004</v>
      </c>
      <c r="J1349" s="397">
        <v>350</v>
      </c>
      <c r="K1349" s="397">
        <v>50</v>
      </c>
      <c r="L1349" s="398">
        <f>0.03/0.00875</f>
        <v>3.4285714285714279</v>
      </c>
      <c r="M1349" s="396">
        <v>730</v>
      </c>
      <c r="N1349" s="399">
        <v>98.8</v>
      </c>
      <c r="O1349" s="400">
        <v>112.3</v>
      </c>
      <c r="P1349" s="400"/>
      <c r="Q1349" s="400"/>
      <c r="R1349" s="400"/>
      <c r="S1349" s="400"/>
      <c r="T1349" s="400"/>
      <c r="U1349" s="400"/>
      <c r="V1349" s="400"/>
      <c r="W1349" s="400"/>
      <c r="X1349" s="426">
        <v>860</v>
      </c>
      <c r="Y1349" s="427">
        <v>800</v>
      </c>
      <c r="Z1349" s="427">
        <v>930</v>
      </c>
      <c r="AA1349" s="480">
        <v>51</v>
      </c>
      <c r="AB1349" s="426">
        <v>0.34</v>
      </c>
      <c r="AC1349" s="426">
        <v>1250</v>
      </c>
      <c r="AD1349" s="402">
        <v>645</v>
      </c>
      <c r="AE1349" s="402">
        <v>560</v>
      </c>
      <c r="AF1349" s="402">
        <v>650</v>
      </c>
      <c r="AG1349" s="402">
        <v>650</v>
      </c>
      <c r="AH1349" s="401">
        <v>51</v>
      </c>
      <c r="AI1349" s="400"/>
      <c r="AJ1349" s="400"/>
      <c r="AK1349" s="400"/>
      <c r="AL1349" s="400"/>
      <c r="AM1349" s="400"/>
      <c r="AN1349" s="400"/>
      <c r="AO1349" s="400"/>
      <c r="AP1349" s="400"/>
    </row>
    <row r="1350" spans="1:42" ht="15.75">
      <c r="A1350" s="394" t="s">
        <v>821</v>
      </c>
      <c r="B1350" s="401">
        <v>114.3</v>
      </c>
      <c r="C1350" s="424">
        <v>6.88</v>
      </c>
      <c r="D1350" s="394" t="s">
        <v>822</v>
      </c>
      <c r="E1350" s="421">
        <v>44391</v>
      </c>
      <c r="F1350" s="395" t="s">
        <v>283</v>
      </c>
      <c r="G1350" s="396">
        <v>13330</v>
      </c>
      <c r="H1350" s="397">
        <v>56653</v>
      </c>
      <c r="I1350" s="397">
        <v>4547104</v>
      </c>
      <c r="J1350" s="397">
        <v>350</v>
      </c>
      <c r="K1350" s="397">
        <v>50</v>
      </c>
      <c r="L1350" s="396">
        <v>4.0599999999999996</v>
      </c>
      <c r="M1350" s="396">
        <v>3</v>
      </c>
      <c r="N1350" s="399">
        <v>98.9</v>
      </c>
      <c r="O1350" s="400">
        <v>111.8</v>
      </c>
      <c r="P1350" s="400">
        <v>93.9</v>
      </c>
      <c r="Q1350" s="400">
        <v>109</v>
      </c>
      <c r="R1350" s="400">
        <v>91.4</v>
      </c>
      <c r="S1350" s="400">
        <v>106.2</v>
      </c>
      <c r="T1350" s="400">
        <v>93.7</v>
      </c>
      <c r="U1350" s="400">
        <v>107.7</v>
      </c>
      <c r="V1350" s="400">
        <v>93.9</v>
      </c>
      <c r="W1350" s="400">
        <v>108.7</v>
      </c>
      <c r="X1350" s="426">
        <v>860</v>
      </c>
      <c r="Y1350" s="427">
        <v>800</v>
      </c>
      <c r="Z1350" s="427">
        <v>930</v>
      </c>
      <c r="AA1350" s="480">
        <v>51</v>
      </c>
      <c r="AB1350" s="426">
        <v>0.34</v>
      </c>
      <c r="AC1350" s="426">
        <v>1100</v>
      </c>
      <c r="AD1350" s="402">
        <v>645</v>
      </c>
      <c r="AE1350" s="402">
        <v>560</v>
      </c>
      <c r="AF1350" s="402">
        <v>650</v>
      </c>
      <c r="AG1350" s="402">
        <v>650</v>
      </c>
      <c r="AH1350" s="401">
        <v>51</v>
      </c>
      <c r="AI1350" s="400"/>
      <c r="AJ1350" s="400"/>
      <c r="AK1350" s="400"/>
      <c r="AL1350" s="400"/>
      <c r="AM1350" s="400"/>
      <c r="AN1350" s="400"/>
      <c r="AO1350" s="400"/>
      <c r="AP1350" s="400"/>
    </row>
    <row r="1351" spans="1:42" ht="15.75">
      <c r="A1351" s="394" t="s">
        <v>821</v>
      </c>
      <c r="B1351" s="401">
        <v>114.3</v>
      </c>
      <c r="C1351" s="424">
        <v>6.88</v>
      </c>
      <c r="D1351" s="394" t="s">
        <v>822</v>
      </c>
      <c r="E1351" s="421">
        <v>44391</v>
      </c>
      <c r="F1351" s="395" t="s">
        <v>283</v>
      </c>
      <c r="G1351" s="396">
        <v>13331</v>
      </c>
      <c r="H1351" s="397">
        <v>56653</v>
      </c>
      <c r="I1351" s="397">
        <v>4547104</v>
      </c>
      <c r="J1351" s="397">
        <v>350</v>
      </c>
      <c r="K1351" s="397">
        <v>50</v>
      </c>
      <c r="L1351" s="396">
        <v>4.0599999999999996</v>
      </c>
      <c r="M1351" s="396">
        <v>401</v>
      </c>
      <c r="N1351" s="399">
        <v>90.7</v>
      </c>
      <c r="O1351" s="400">
        <v>106.6</v>
      </c>
      <c r="P1351" s="400"/>
      <c r="Q1351" s="400"/>
      <c r="R1351" s="400"/>
      <c r="S1351" s="400"/>
      <c r="T1351" s="400"/>
      <c r="U1351" s="400"/>
      <c r="V1351" s="400"/>
      <c r="W1351" s="400"/>
      <c r="X1351" s="426">
        <v>860</v>
      </c>
      <c r="Y1351" s="427">
        <v>800</v>
      </c>
      <c r="Z1351" s="427">
        <v>930</v>
      </c>
      <c r="AA1351" s="480">
        <v>51</v>
      </c>
      <c r="AB1351" s="426">
        <v>0.34</v>
      </c>
      <c r="AC1351" s="426">
        <v>1100</v>
      </c>
      <c r="AD1351" s="402">
        <v>645</v>
      </c>
      <c r="AE1351" s="402">
        <v>560</v>
      </c>
      <c r="AF1351" s="402">
        <v>650</v>
      </c>
      <c r="AG1351" s="402">
        <v>650</v>
      </c>
      <c r="AH1351" s="401">
        <v>51</v>
      </c>
      <c r="AI1351" s="400"/>
      <c r="AJ1351" s="400"/>
      <c r="AK1351" s="400"/>
      <c r="AL1351" s="400"/>
      <c r="AM1351" s="400"/>
      <c r="AN1351" s="400"/>
      <c r="AO1351" s="400"/>
      <c r="AP1351" s="400"/>
    </row>
    <row r="1352" spans="1:42" ht="15.75">
      <c r="A1352" s="394" t="s">
        <v>821</v>
      </c>
      <c r="B1352" s="401">
        <v>114.3</v>
      </c>
      <c r="C1352" s="424">
        <v>6.88</v>
      </c>
      <c r="D1352" s="394" t="s">
        <v>822</v>
      </c>
      <c r="E1352" s="421">
        <v>44391</v>
      </c>
      <c r="F1352" s="395" t="s">
        <v>283</v>
      </c>
      <c r="G1352" s="396">
        <v>13332</v>
      </c>
      <c r="H1352" s="397">
        <v>56649</v>
      </c>
      <c r="I1352" s="397">
        <v>4547104</v>
      </c>
      <c r="J1352" s="397">
        <v>350</v>
      </c>
      <c r="K1352" s="397">
        <v>50</v>
      </c>
      <c r="L1352" s="396">
        <v>3.44</v>
      </c>
      <c r="M1352" s="396">
        <v>1</v>
      </c>
      <c r="N1352" s="399">
        <v>97.4</v>
      </c>
      <c r="O1352" s="400">
        <v>108.8</v>
      </c>
      <c r="P1352" s="400"/>
      <c r="Q1352" s="400"/>
      <c r="R1352" s="400"/>
      <c r="S1352" s="400"/>
      <c r="T1352" s="400"/>
      <c r="U1352" s="400"/>
      <c r="V1352" s="400"/>
      <c r="W1352" s="400"/>
      <c r="X1352" s="426">
        <v>860</v>
      </c>
      <c r="Y1352" s="427">
        <v>800</v>
      </c>
      <c r="Z1352" s="427">
        <v>930</v>
      </c>
      <c r="AA1352" s="480">
        <v>51</v>
      </c>
      <c r="AB1352" s="426">
        <v>0.34</v>
      </c>
      <c r="AC1352" s="426">
        <v>1100</v>
      </c>
      <c r="AD1352" s="402">
        <v>645</v>
      </c>
      <c r="AE1352" s="402">
        <v>560</v>
      </c>
      <c r="AF1352" s="402">
        <v>650</v>
      </c>
      <c r="AG1352" s="402">
        <v>650</v>
      </c>
      <c r="AH1352" s="401">
        <v>51</v>
      </c>
      <c r="AI1352" s="400"/>
      <c r="AJ1352" s="400"/>
      <c r="AK1352" s="400"/>
      <c r="AL1352" s="400"/>
      <c r="AM1352" s="400"/>
      <c r="AN1352" s="400"/>
      <c r="AO1352" s="400"/>
      <c r="AP1352" s="400"/>
    </row>
    <row r="1353" spans="1:42" ht="15.75">
      <c r="A1353" s="394" t="s">
        <v>821</v>
      </c>
      <c r="B1353" s="401">
        <v>114.3</v>
      </c>
      <c r="C1353" s="424">
        <v>6.88</v>
      </c>
      <c r="D1353" s="394" t="s">
        <v>822</v>
      </c>
      <c r="E1353" s="421">
        <v>44391</v>
      </c>
      <c r="F1353" s="395" t="s">
        <v>283</v>
      </c>
      <c r="G1353" s="396">
        <v>13333</v>
      </c>
      <c r="H1353" s="397">
        <v>56649</v>
      </c>
      <c r="I1353" s="397">
        <v>4547104</v>
      </c>
      <c r="J1353" s="397">
        <v>350</v>
      </c>
      <c r="K1353" s="397">
        <v>50</v>
      </c>
      <c r="L1353" s="396">
        <v>3.44</v>
      </c>
      <c r="M1353" s="396">
        <v>401</v>
      </c>
      <c r="N1353" s="399">
        <v>94.7</v>
      </c>
      <c r="O1353" s="400">
        <v>111.5</v>
      </c>
      <c r="P1353" s="400"/>
      <c r="Q1353" s="400"/>
      <c r="R1353" s="400"/>
      <c r="S1353" s="400"/>
      <c r="T1353" s="400"/>
      <c r="U1353" s="400"/>
      <c r="V1353" s="400"/>
      <c r="W1353" s="400"/>
      <c r="X1353" s="426">
        <v>860</v>
      </c>
      <c r="Y1353" s="427">
        <v>800</v>
      </c>
      <c r="Z1353" s="427">
        <v>930</v>
      </c>
      <c r="AA1353" s="480">
        <v>51</v>
      </c>
      <c r="AB1353" s="426">
        <v>0.32</v>
      </c>
      <c r="AC1353" s="426">
        <v>1100</v>
      </c>
      <c r="AD1353" s="402">
        <v>645</v>
      </c>
      <c r="AE1353" s="402">
        <v>560</v>
      </c>
      <c r="AF1353" s="402">
        <v>650</v>
      </c>
      <c r="AG1353" s="402">
        <v>650</v>
      </c>
      <c r="AH1353" s="401">
        <v>51</v>
      </c>
      <c r="AI1353" s="400"/>
      <c r="AJ1353" s="400"/>
      <c r="AK1353" s="400"/>
      <c r="AL1353" s="400"/>
      <c r="AM1353" s="400"/>
      <c r="AN1353" s="400"/>
      <c r="AO1353" s="400"/>
      <c r="AP1353" s="400"/>
    </row>
    <row r="1354" spans="1:42" ht="15.75">
      <c r="A1354" s="394" t="s">
        <v>821</v>
      </c>
      <c r="B1354" s="401">
        <v>114.3</v>
      </c>
      <c r="C1354" s="424">
        <v>6.88</v>
      </c>
      <c r="D1354" s="394" t="s">
        <v>822</v>
      </c>
      <c r="E1354" s="421">
        <v>44392</v>
      </c>
      <c r="F1354" s="395" t="s">
        <v>283</v>
      </c>
      <c r="G1354" s="396">
        <v>13334</v>
      </c>
      <c r="H1354" s="397">
        <v>56647</v>
      </c>
      <c r="I1354" s="397">
        <v>4547104</v>
      </c>
      <c r="J1354" s="397">
        <v>350</v>
      </c>
      <c r="K1354" s="397">
        <v>51</v>
      </c>
      <c r="L1354" s="398">
        <v>3.5</v>
      </c>
      <c r="M1354" s="396">
        <v>7</v>
      </c>
      <c r="N1354" s="399">
        <v>95.8</v>
      </c>
      <c r="O1354" s="400">
        <v>109</v>
      </c>
      <c r="P1354" s="400"/>
      <c r="Q1354" s="400"/>
      <c r="R1354" s="400"/>
      <c r="S1354" s="400"/>
      <c r="T1354" s="400"/>
      <c r="U1354" s="400"/>
      <c r="V1354" s="400"/>
      <c r="W1354" s="400"/>
      <c r="X1354" s="426">
        <v>860</v>
      </c>
      <c r="Y1354" s="427">
        <v>800</v>
      </c>
      <c r="Z1354" s="427">
        <v>930</v>
      </c>
      <c r="AA1354" s="480">
        <v>51</v>
      </c>
      <c r="AB1354" s="426">
        <v>0.32</v>
      </c>
      <c r="AC1354" s="426">
        <v>1100</v>
      </c>
      <c r="AD1354" s="402">
        <v>645</v>
      </c>
      <c r="AE1354" s="402">
        <v>560</v>
      </c>
      <c r="AF1354" s="402">
        <v>645</v>
      </c>
      <c r="AG1354" s="402">
        <v>645</v>
      </c>
      <c r="AH1354" s="401">
        <v>51</v>
      </c>
      <c r="AI1354" s="400"/>
      <c r="AJ1354" s="400"/>
      <c r="AK1354" s="400"/>
      <c r="AL1354" s="400"/>
      <c r="AM1354" s="400"/>
      <c r="AN1354" s="400"/>
      <c r="AO1354" s="400"/>
      <c r="AP1354" s="400"/>
    </row>
    <row r="1355" spans="1:42" ht="15.75">
      <c r="A1355" s="394" t="s">
        <v>821</v>
      </c>
      <c r="B1355" s="401">
        <v>114.3</v>
      </c>
      <c r="C1355" s="424">
        <v>6.88</v>
      </c>
      <c r="D1355" s="394" t="s">
        <v>822</v>
      </c>
      <c r="E1355" s="421">
        <v>44392</v>
      </c>
      <c r="F1355" s="395" t="s">
        <v>283</v>
      </c>
      <c r="G1355" s="396">
        <v>13335</v>
      </c>
      <c r="H1355" s="397">
        <v>56647</v>
      </c>
      <c r="I1355" s="397">
        <v>4547104</v>
      </c>
      <c r="J1355" s="397">
        <v>350</v>
      </c>
      <c r="K1355" s="397">
        <v>51</v>
      </c>
      <c r="L1355" s="398">
        <v>3.5</v>
      </c>
      <c r="M1355" s="396">
        <v>401</v>
      </c>
      <c r="N1355" s="399">
        <v>93</v>
      </c>
      <c r="O1355" s="400">
        <v>107.8</v>
      </c>
      <c r="P1355" s="400"/>
      <c r="Q1355" s="400"/>
      <c r="R1355" s="400"/>
      <c r="S1355" s="400"/>
      <c r="T1355" s="400"/>
      <c r="U1355" s="400"/>
      <c r="V1355" s="400"/>
      <c r="W1355" s="400"/>
      <c r="X1355" s="426">
        <v>860</v>
      </c>
      <c r="Y1355" s="427">
        <v>800</v>
      </c>
      <c r="Z1355" s="427">
        <v>930</v>
      </c>
      <c r="AA1355" s="480">
        <v>51</v>
      </c>
      <c r="AB1355" s="426">
        <v>0.32</v>
      </c>
      <c r="AC1355" s="426">
        <v>1100</v>
      </c>
      <c r="AD1355" s="402">
        <v>645</v>
      </c>
      <c r="AE1355" s="402">
        <v>560</v>
      </c>
      <c r="AF1355" s="402">
        <v>645</v>
      </c>
      <c r="AG1355" s="402">
        <v>645</v>
      </c>
      <c r="AH1355" s="401">
        <v>51</v>
      </c>
      <c r="AI1355" s="400"/>
      <c r="AJ1355" s="400"/>
      <c r="AK1355" s="400"/>
      <c r="AL1355" s="400"/>
      <c r="AM1355" s="400"/>
      <c r="AN1355" s="400"/>
      <c r="AO1355" s="400"/>
      <c r="AP1355" s="400"/>
    </row>
    <row r="1356" spans="1:42" ht="15.75">
      <c r="A1356" s="394" t="s">
        <v>821</v>
      </c>
      <c r="B1356" s="401">
        <v>114.3</v>
      </c>
      <c r="C1356" s="424">
        <v>6.88</v>
      </c>
      <c r="D1356" s="394" t="s">
        <v>822</v>
      </c>
      <c r="E1356" s="421">
        <v>44392</v>
      </c>
      <c r="F1356" s="395" t="s">
        <v>283</v>
      </c>
      <c r="G1356" s="396">
        <v>13336</v>
      </c>
      <c r="H1356" s="397">
        <v>56648</v>
      </c>
      <c r="I1356" s="397">
        <v>4547104</v>
      </c>
      <c r="J1356" s="397">
        <v>350</v>
      </c>
      <c r="K1356" s="397">
        <v>50</v>
      </c>
      <c r="L1356" s="396">
        <v>4.5199999999999996</v>
      </c>
      <c r="M1356" s="396">
        <v>1</v>
      </c>
      <c r="N1356" s="399">
        <v>93.9</v>
      </c>
      <c r="O1356" s="400">
        <v>107.5</v>
      </c>
      <c r="P1356" s="400"/>
      <c r="Q1356" s="400"/>
      <c r="R1356" s="400"/>
      <c r="S1356" s="400"/>
      <c r="T1356" s="400"/>
      <c r="U1356" s="400"/>
      <c r="V1356" s="400"/>
      <c r="W1356" s="400"/>
      <c r="X1356" s="426">
        <v>860</v>
      </c>
      <c r="Y1356" s="427">
        <v>800</v>
      </c>
      <c r="Z1356" s="427">
        <v>930</v>
      </c>
      <c r="AA1356" s="480">
        <v>51</v>
      </c>
      <c r="AB1356" s="426">
        <v>0.32</v>
      </c>
      <c r="AC1356" s="426">
        <v>1100</v>
      </c>
      <c r="AD1356" s="402">
        <v>645</v>
      </c>
      <c r="AE1356" s="402">
        <v>560</v>
      </c>
      <c r="AF1356" s="402">
        <v>645</v>
      </c>
      <c r="AG1356" s="402">
        <v>645</v>
      </c>
      <c r="AH1356" s="401">
        <v>51</v>
      </c>
      <c r="AI1356" s="400"/>
      <c r="AJ1356" s="400"/>
      <c r="AK1356" s="400"/>
      <c r="AL1356" s="400"/>
      <c r="AM1356" s="400"/>
      <c r="AN1356" s="400"/>
      <c r="AO1356" s="400"/>
      <c r="AP1356" s="400"/>
    </row>
    <row r="1357" spans="1:42" ht="15.75">
      <c r="A1357" s="394" t="s">
        <v>821</v>
      </c>
      <c r="B1357" s="401">
        <v>114.3</v>
      </c>
      <c r="C1357" s="424">
        <v>6.88</v>
      </c>
      <c r="D1357" s="394" t="s">
        <v>822</v>
      </c>
      <c r="E1357" s="421">
        <v>44392</v>
      </c>
      <c r="F1357" s="395" t="s">
        <v>283</v>
      </c>
      <c r="G1357" s="396">
        <v>13337</v>
      </c>
      <c r="H1357" s="397">
        <v>56652</v>
      </c>
      <c r="I1357" s="397">
        <v>4547104</v>
      </c>
      <c r="J1357" s="397">
        <v>350</v>
      </c>
      <c r="K1357" s="397">
        <v>50</v>
      </c>
      <c r="L1357" s="396">
        <v>3.09</v>
      </c>
      <c r="M1357" s="396">
        <v>3</v>
      </c>
      <c r="N1357" s="399">
        <v>92.3</v>
      </c>
      <c r="O1357" s="400">
        <v>106.1</v>
      </c>
      <c r="P1357" s="400"/>
      <c r="Q1357" s="400"/>
      <c r="R1357" s="400"/>
      <c r="S1357" s="400"/>
      <c r="T1357" s="400"/>
      <c r="U1357" s="400"/>
      <c r="V1357" s="400"/>
      <c r="W1357" s="400"/>
      <c r="X1357" s="426">
        <v>860</v>
      </c>
      <c r="Y1357" s="427">
        <v>800</v>
      </c>
      <c r="Z1357" s="427">
        <v>930</v>
      </c>
      <c r="AA1357" s="480">
        <v>51</v>
      </c>
      <c r="AB1357" s="426">
        <v>0.32</v>
      </c>
      <c r="AC1357" s="426">
        <v>1100</v>
      </c>
      <c r="AD1357" s="402">
        <v>645</v>
      </c>
      <c r="AE1357" s="402">
        <v>560</v>
      </c>
      <c r="AF1357" s="402">
        <v>645</v>
      </c>
      <c r="AG1357" s="402">
        <v>645</v>
      </c>
      <c r="AH1357" s="401">
        <v>51</v>
      </c>
      <c r="AI1357" s="400"/>
      <c r="AJ1357" s="400"/>
      <c r="AK1357" s="400"/>
      <c r="AL1357" s="400"/>
      <c r="AM1357" s="400"/>
      <c r="AN1357" s="400"/>
      <c r="AO1357" s="400"/>
      <c r="AP1357" s="400"/>
    </row>
    <row r="1358" spans="1:42" ht="15.75">
      <c r="A1358" s="394" t="s">
        <v>821</v>
      </c>
      <c r="B1358" s="401">
        <v>114.3</v>
      </c>
      <c r="C1358" s="424">
        <v>6.88</v>
      </c>
      <c r="D1358" s="394" t="s">
        <v>822</v>
      </c>
      <c r="E1358" s="421">
        <v>44419</v>
      </c>
      <c r="F1358" s="395" t="s">
        <v>283</v>
      </c>
      <c r="G1358" s="396">
        <v>13539</v>
      </c>
      <c r="H1358" s="397">
        <v>56652</v>
      </c>
      <c r="I1358" s="397">
        <v>4563001</v>
      </c>
      <c r="J1358" s="397">
        <v>350</v>
      </c>
      <c r="K1358" s="397">
        <v>50</v>
      </c>
      <c r="L1358" s="396">
        <v>3.09</v>
      </c>
      <c r="M1358" s="396">
        <v>8</v>
      </c>
      <c r="N1358" s="399">
        <v>95.2</v>
      </c>
      <c r="O1358" s="400">
        <v>109</v>
      </c>
      <c r="P1358" s="400">
        <v>91</v>
      </c>
      <c r="Q1358" s="400">
        <v>107.1</v>
      </c>
      <c r="R1358" s="400">
        <v>91.1</v>
      </c>
      <c r="S1358" s="400">
        <v>108.8</v>
      </c>
      <c r="T1358" s="400">
        <v>92.4</v>
      </c>
      <c r="U1358" s="400">
        <v>106.6</v>
      </c>
      <c r="V1358" s="400">
        <v>92</v>
      </c>
      <c r="W1358" s="400">
        <v>105.9</v>
      </c>
      <c r="X1358" s="426">
        <v>860</v>
      </c>
      <c r="Y1358" s="427">
        <v>800</v>
      </c>
      <c r="Z1358" s="427">
        <v>920</v>
      </c>
      <c r="AA1358" s="480">
        <v>51</v>
      </c>
      <c r="AB1358" s="426">
        <v>0.32</v>
      </c>
      <c r="AC1358" s="426">
        <v>1100</v>
      </c>
      <c r="AD1358" s="402">
        <v>640</v>
      </c>
      <c r="AE1358" s="402">
        <v>560</v>
      </c>
      <c r="AF1358" s="402">
        <v>640</v>
      </c>
      <c r="AG1358" s="402">
        <v>640</v>
      </c>
      <c r="AH1358" s="401">
        <v>51</v>
      </c>
      <c r="AI1358" s="400"/>
      <c r="AJ1358" s="400"/>
      <c r="AK1358" s="400"/>
      <c r="AL1358" s="400"/>
      <c r="AM1358" s="400"/>
      <c r="AN1358" s="400"/>
      <c r="AO1358" s="400"/>
      <c r="AP1358" s="400"/>
    </row>
    <row r="1359" spans="1:42" ht="15.75">
      <c r="A1359" s="394" t="s">
        <v>821</v>
      </c>
      <c r="B1359" s="401">
        <v>114.3</v>
      </c>
      <c r="C1359" s="424">
        <v>6.88</v>
      </c>
      <c r="D1359" s="394" t="s">
        <v>822</v>
      </c>
      <c r="E1359" s="421">
        <v>44420</v>
      </c>
      <c r="F1359" s="395" t="s">
        <v>283</v>
      </c>
      <c r="G1359" s="396">
        <v>13540</v>
      </c>
      <c r="H1359" s="397">
        <v>56652</v>
      </c>
      <c r="I1359" s="397">
        <v>4563001</v>
      </c>
      <c r="J1359" s="397">
        <v>350</v>
      </c>
      <c r="K1359" s="397">
        <v>50</v>
      </c>
      <c r="L1359" s="396">
        <v>3.09</v>
      </c>
      <c r="M1359" s="396">
        <v>401</v>
      </c>
      <c r="N1359" s="399">
        <v>97.2</v>
      </c>
      <c r="O1359" s="400">
        <v>109.3</v>
      </c>
      <c r="P1359" s="400"/>
      <c r="Q1359" s="400"/>
      <c r="R1359" s="400"/>
      <c r="S1359" s="400"/>
      <c r="T1359" s="400"/>
      <c r="U1359" s="400"/>
      <c r="V1359" s="400"/>
      <c r="W1359" s="400"/>
      <c r="X1359" s="426">
        <v>860</v>
      </c>
      <c r="Y1359" s="427">
        <v>800</v>
      </c>
      <c r="Z1359" s="427">
        <v>920</v>
      </c>
      <c r="AA1359" s="480">
        <v>51</v>
      </c>
      <c r="AB1359" s="426">
        <v>0.32</v>
      </c>
      <c r="AC1359" s="426">
        <v>1100</v>
      </c>
      <c r="AD1359" s="402">
        <v>640</v>
      </c>
      <c r="AE1359" s="402">
        <v>560</v>
      </c>
      <c r="AF1359" s="402">
        <v>640</v>
      </c>
      <c r="AG1359" s="402">
        <v>640</v>
      </c>
      <c r="AH1359" s="401">
        <v>51</v>
      </c>
      <c r="AI1359" s="400"/>
      <c r="AJ1359" s="400"/>
      <c r="AK1359" s="400"/>
      <c r="AL1359" s="400"/>
      <c r="AM1359" s="400"/>
      <c r="AN1359" s="400"/>
      <c r="AO1359" s="400"/>
      <c r="AP1359" s="400"/>
    </row>
    <row r="1360" spans="1:42" ht="15.75">
      <c r="A1360" s="394" t="s">
        <v>821</v>
      </c>
      <c r="B1360" s="401">
        <v>114.3</v>
      </c>
      <c r="C1360" s="424">
        <v>6.88</v>
      </c>
      <c r="D1360" s="394" t="s">
        <v>822</v>
      </c>
      <c r="E1360" s="421">
        <v>44420</v>
      </c>
      <c r="F1360" s="395" t="s">
        <v>283</v>
      </c>
      <c r="G1360" s="396">
        <v>13541</v>
      </c>
      <c r="H1360" s="397">
        <v>56650</v>
      </c>
      <c r="I1360" s="397">
        <v>4563001</v>
      </c>
      <c r="J1360" s="397">
        <v>350</v>
      </c>
      <c r="K1360" s="397">
        <v>49</v>
      </c>
      <c r="L1360" s="396">
        <v>4.03</v>
      </c>
      <c r="M1360" s="396">
        <v>6</v>
      </c>
      <c r="N1360" s="399">
        <v>99.1</v>
      </c>
      <c r="O1360" s="400">
        <v>111.4</v>
      </c>
      <c r="P1360" s="400"/>
      <c r="Q1360" s="400"/>
      <c r="R1360" s="400"/>
      <c r="S1360" s="400"/>
      <c r="T1360" s="400"/>
      <c r="U1360" s="400"/>
      <c r="V1360" s="400"/>
      <c r="W1360" s="400"/>
      <c r="X1360" s="426">
        <v>860</v>
      </c>
      <c r="Y1360" s="427">
        <v>800</v>
      </c>
      <c r="Z1360" s="427">
        <v>920</v>
      </c>
      <c r="AA1360" s="480">
        <v>51</v>
      </c>
      <c r="AB1360" s="426">
        <v>0.32</v>
      </c>
      <c r="AC1360" s="426">
        <v>1100</v>
      </c>
      <c r="AD1360" s="402">
        <v>640</v>
      </c>
      <c r="AE1360" s="402">
        <v>560</v>
      </c>
      <c r="AF1360" s="402">
        <v>640</v>
      </c>
      <c r="AG1360" s="402">
        <v>640</v>
      </c>
      <c r="AH1360" s="401">
        <v>51</v>
      </c>
      <c r="AI1360" s="400"/>
      <c r="AJ1360" s="400"/>
      <c r="AK1360" s="400"/>
      <c r="AL1360" s="400"/>
      <c r="AM1360" s="400"/>
      <c r="AN1360" s="400"/>
      <c r="AO1360" s="400"/>
      <c r="AP1360" s="400"/>
    </row>
    <row r="1361" spans="1:42" ht="15.75">
      <c r="A1361" s="394" t="s">
        <v>821</v>
      </c>
      <c r="B1361" s="401">
        <v>114.3</v>
      </c>
      <c r="C1361" s="424">
        <v>6.88</v>
      </c>
      <c r="D1361" s="394" t="s">
        <v>822</v>
      </c>
      <c r="E1361" s="421">
        <v>44420</v>
      </c>
      <c r="F1361" s="395" t="s">
        <v>283</v>
      </c>
      <c r="G1361" s="396">
        <v>13542</v>
      </c>
      <c r="H1361" s="397">
        <v>56650</v>
      </c>
      <c r="I1361" s="397">
        <v>4554304</v>
      </c>
      <c r="J1361" s="397">
        <v>350</v>
      </c>
      <c r="K1361" s="397">
        <v>49</v>
      </c>
      <c r="L1361" s="396">
        <v>4.03</v>
      </c>
      <c r="M1361" s="396">
        <v>1</v>
      </c>
      <c r="N1361" s="399">
        <v>95.6</v>
      </c>
      <c r="O1361" s="400">
        <v>108.4</v>
      </c>
      <c r="P1361" s="400"/>
      <c r="Q1361" s="400"/>
      <c r="R1361" s="400"/>
      <c r="S1361" s="400"/>
      <c r="T1361" s="400"/>
      <c r="U1361" s="400"/>
      <c r="V1361" s="400"/>
      <c r="W1361" s="400"/>
      <c r="X1361" s="426">
        <v>860</v>
      </c>
      <c r="Y1361" s="427">
        <v>800</v>
      </c>
      <c r="Z1361" s="427">
        <v>920</v>
      </c>
      <c r="AA1361" s="480">
        <v>51</v>
      </c>
      <c r="AB1361" s="426">
        <v>0.32</v>
      </c>
      <c r="AC1361" s="426">
        <v>1100</v>
      </c>
      <c r="AD1361" s="402">
        <v>640</v>
      </c>
      <c r="AE1361" s="402">
        <v>560</v>
      </c>
      <c r="AF1361" s="402">
        <v>640</v>
      </c>
      <c r="AG1361" s="402">
        <v>640</v>
      </c>
      <c r="AH1361" s="401">
        <v>51</v>
      </c>
      <c r="AI1361" s="400"/>
      <c r="AJ1361" s="400"/>
      <c r="AK1361" s="400"/>
      <c r="AL1361" s="400"/>
      <c r="AM1361" s="400"/>
      <c r="AN1361" s="400"/>
      <c r="AO1361" s="400"/>
      <c r="AP1361" s="400"/>
    </row>
    <row r="1362" spans="1:42" ht="15.75">
      <c r="A1362" s="394" t="s">
        <v>821</v>
      </c>
      <c r="B1362" s="401">
        <v>114.3</v>
      </c>
      <c r="C1362" s="424">
        <v>6.88</v>
      </c>
      <c r="D1362" s="394" t="s">
        <v>822</v>
      </c>
      <c r="E1362" s="421">
        <v>44420</v>
      </c>
      <c r="F1362" s="395" t="s">
        <v>283</v>
      </c>
      <c r="G1362" s="396">
        <v>13543</v>
      </c>
      <c r="H1362" s="397">
        <v>56650</v>
      </c>
      <c r="I1362" s="397">
        <v>4554304</v>
      </c>
      <c r="J1362" s="397">
        <v>350</v>
      </c>
      <c r="K1362" s="397">
        <v>49</v>
      </c>
      <c r="L1362" s="396">
        <v>4.03</v>
      </c>
      <c r="M1362" s="396">
        <v>401</v>
      </c>
      <c r="N1362" s="399">
        <v>99.4</v>
      </c>
      <c r="O1362" s="400">
        <v>116.2</v>
      </c>
      <c r="P1362" s="400"/>
      <c r="Q1362" s="400"/>
      <c r="R1362" s="400"/>
      <c r="S1362" s="400"/>
      <c r="T1362" s="400"/>
      <c r="U1362" s="400"/>
      <c r="V1362" s="400"/>
      <c r="W1362" s="400"/>
      <c r="X1362" s="426">
        <v>860</v>
      </c>
      <c r="Y1362" s="427">
        <v>800</v>
      </c>
      <c r="Z1362" s="427">
        <v>920</v>
      </c>
      <c r="AA1362" s="480">
        <v>51</v>
      </c>
      <c r="AB1362" s="426">
        <v>0.32</v>
      </c>
      <c r="AC1362" s="426">
        <v>1100</v>
      </c>
      <c r="AD1362" s="402">
        <v>640</v>
      </c>
      <c r="AE1362" s="402">
        <v>560</v>
      </c>
      <c r="AF1362" s="402">
        <v>640</v>
      </c>
      <c r="AG1362" s="402">
        <v>640</v>
      </c>
      <c r="AH1362" s="401">
        <v>51</v>
      </c>
      <c r="AI1362" s="400"/>
      <c r="AJ1362" s="400"/>
      <c r="AK1362" s="400"/>
      <c r="AL1362" s="400"/>
      <c r="AM1362" s="400"/>
      <c r="AN1362" s="400"/>
      <c r="AO1362" s="400"/>
      <c r="AP1362" s="400"/>
    </row>
    <row r="1363" spans="1:42" ht="15.75">
      <c r="A1363" s="394" t="s">
        <v>821</v>
      </c>
      <c r="B1363" s="401">
        <v>114.3</v>
      </c>
      <c r="C1363" s="424">
        <v>6.88</v>
      </c>
      <c r="D1363" s="394" t="s">
        <v>822</v>
      </c>
      <c r="E1363" s="421">
        <v>44420</v>
      </c>
      <c r="F1363" s="395" t="s">
        <v>283</v>
      </c>
      <c r="G1363" s="396">
        <v>13544</v>
      </c>
      <c r="H1363" s="397">
        <v>56651</v>
      </c>
      <c r="I1363" s="397">
        <v>4554304</v>
      </c>
      <c r="J1363" s="397">
        <v>350</v>
      </c>
      <c r="K1363" s="397">
        <v>50</v>
      </c>
      <c r="L1363" s="396">
        <v>3.13</v>
      </c>
      <c r="M1363" s="396">
        <v>1</v>
      </c>
      <c r="N1363" s="399">
        <v>95.3</v>
      </c>
      <c r="O1363" s="400">
        <v>110.1</v>
      </c>
      <c r="P1363" s="400"/>
      <c r="Q1363" s="400"/>
      <c r="R1363" s="400"/>
      <c r="S1363" s="400"/>
      <c r="T1363" s="400"/>
      <c r="U1363" s="400"/>
      <c r="V1363" s="400"/>
      <c r="W1363" s="400"/>
      <c r="X1363" s="426">
        <v>860</v>
      </c>
      <c r="Y1363" s="427">
        <v>800</v>
      </c>
      <c r="Z1363" s="427">
        <v>920</v>
      </c>
      <c r="AA1363" s="480">
        <v>51</v>
      </c>
      <c r="AB1363" s="426">
        <v>0.32</v>
      </c>
      <c r="AC1363" s="426">
        <v>1100</v>
      </c>
      <c r="AD1363" s="402">
        <v>635</v>
      </c>
      <c r="AE1363" s="402">
        <v>560</v>
      </c>
      <c r="AF1363" s="402">
        <v>635</v>
      </c>
      <c r="AG1363" s="402">
        <v>635</v>
      </c>
      <c r="AH1363" s="401">
        <v>51</v>
      </c>
      <c r="AI1363" s="400"/>
      <c r="AJ1363" s="400"/>
      <c r="AK1363" s="400"/>
      <c r="AL1363" s="400"/>
      <c r="AM1363" s="400"/>
      <c r="AN1363" s="400"/>
      <c r="AO1363" s="400"/>
      <c r="AP1363" s="400"/>
    </row>
    <row r="1364" spans="1:42" ht="15.75">
      <c r="A1364" s="394" t="s">
        <v>821</v>
      </c>
      <c r="B1364" s="401">
        <v>114.3</v>
      </c>
      <c r="C1364" s="424">
        <v>6.88</v>
      </c>
      <c r="D1364" s="394" t="s">
        <v>822</v>
      </c>
      <c r="E1364" s="421">
        <v>44481</v>
      </c>
      <c r="F1364" s="395" t="s">
        <v>283</v>
      </c>
      <c r="G1364" s="396">
        <v>14022</v>
      </c>
      <c r="H1364" s="397">
        <v>56804</v>
      </c>
      <c r="I1364" s="397">
        <v>4582903</v>
      </c>
      <c r="J1364" s="397">
        <v>350</v>
      </c>
      <c r="K1364" s="397">
        <v>50</v>
      </c>
      <c r="L1364" s="396">
        <v>4.58</v>
      </c>
      <c r="M1364" s="396">
        <v>3</v>
      </c>
      <c r="N1364" s="399">
        <v>96</v>
      </c>
      <c r="O1364" s="400">
        <v>110</v>
      </c>
      <c r="P1364" s="400">
        <v>96</v>
      </c>
      <c r="Q1364" s="400">
        <v>110.6</v>
      </c>
      <c r="R1364" s="400">
        <v>97.9</v>
      </c>
      <c r="S1364" s="400">
        <v>109.4</v>
      </c>
      <c r="T1364" s="400">
        <v>98.9</v>
      </c>
      <c r="U1364" s="400">
        <v>110.1</v>
      </c>
      <c r="V1364" s="400">
        <v>103.6</v>
      </c>
      <c r="W1364" s="400">
        <v>117.1</v>
      </c>
      <c r="X1364" s="426">
        <v>860</v>
      </c>
      <c r="Y1364" s="427">
        <v>800</v>
      </c>
      <c r="Z1364" s="427">
        <v>920</v>
      </c>
      <c r="AA1364" s="480">
        <v>51</v>
      </c>
      <c r="AB1364" s="426">
        <v>0.34</v>
      </c>
      <c r="AC1364" s="426">
        <v>1350</v>
      </c>
      <c r="AD1364" s="402">
        <v>640</v>
      </c>
      <c r="AE1364" s="402">
        <v>560</v>
      </c>
      <c r="AF1364" s="402">
        <v>640</v>
      </c>
      <c r="AG1364" s="402">
        <v>640</v>
      </c>
      <c r="AH1364" s="401">
        <v>51</v>
      </c>
      <c r="AI1364" s="400"/>
      <c r="AJ1364" s="400"/>
      <c r="AK1364" s="400"/>
      <c r="AL1364" s="400"/>
      <c r="AM1364" s="400"/>
      <c r="AN1364" s="400"/>
      <c r="AO1364" s="400"/>
      <c r="AP1364" s="400"/>
    </row>
    <row r="1365" spans="1:42" ht="15.75">
      <c r="A1365" s="394" t="s">
        <v>821</v>
      </c>
      <c r="B1365" s="401">
        <v>114.3</v>
      </c>
      <c r="C1365" s="424">
        <v>6.88</v>
      </c>
      <c r="D1365" s="394" t="s">
        <v>822</v>
      </c>
      <c r="E1365" s="421">
        <v>44482</v>
      </c>
      <c r="F1365" s="395" t="s">
        <v>283</v>
      </c>
      <c r="G1365" s="396">
        <v>14023</v>
      </c>
      <c r="H1365" s="397">
        <v>56804</v>
      </c>
      <c r="I1365" s="397">
        <v>4582903</v>
      </c>
      <c r="J1365" s="397">
        <v>350</v>
      </c>
      <c r="K1365" s="397">
        <v>50</v>
      </c>
      <c r="L1365" s="396">
        <v>4.58</v>
      </c>
      <c r="M1365" s="396" t="s">
        <v>776</v>
      </c>
      <c r="N1365" s="399">
        <v>97</v>
      </c>
      <c r="O1365" s="400">
        <v>110.4</v>
      </c>
      <c r="P1365" s="400">
        <v>95</v>
      </c>
      <c r="Q1365" s="400">
        <v>108.7</v>
      </c>
      <c r="R1365" s="400">
        <v>93.9</v>
      </c>
      <c r="S1365" s="400">
        <v>107.6</v>
      </c>
      <c r="T1365" s="400">
        <v>95.5</v>
      </c>
      <c r="U1365" s="400">
        <v>108.9</v>
      </c>
      <c r="V1365" s="400">
        <v>99.6</v>
      </c>
      <c r="W1365" s="400">
        <v>112.3</v>
      </c>
      <c r="X1365" s="426">
        <v>860</v>
      </c>
      <c r="Y1365" s="427">
        <v>800</v>
      </c>
      <c r="Z1365" s="427">
        <v>920</v>
      </c>
      <c r="AA1365" s="480">
        <v>51</v>
      </c>
      <c r="AB1365" s="426">
        <v>0.34</v>
      </c>
      <c r="AC1365" s="426">
        <v>1350</v>
      </c>
      <c r="AD1365" s="402">
        <v>640</v>
      </c>
      <c r="AE1365" s="402">
        <v>560</v>
      </c>
      <c r="AF1365" s="402">
        <v>640</v>
      </c>
      <c r="AG1365" s="402">
        <v>640</v>
      </c>
      <c r="AH1365" s="401">
        <v>51</v>
      </c>
      <c r="AI1365" s="400"/>
      <c r="AJ1365" s="400"/>
      <c r="AK1365" s="400"/>
      <c r="AL1365" s="400"/>
      <c r="AM1365" s="400"/>
      <c r="AN1365" s="400"/>
      <c r="AO1365" s="400"/>
      <c r="AP1365" s="400"/>
    </row>
    <row r="1366" spans="1:42" ht="15.75">
      <c r="A1366" s="394" t="s">
        <v>821</v>
      </c>
      <c r="B1366" s="401">
        <v>114.3</v>
      </c>
      <c r="C1366" s="424">
        <v>6.88</v>
      </c>
      <c r="D1366" s="394" t="s">
        <v>822</v>
      </c>
      <c r="E1366" s="421">
        <v>44482</v>
      </c>
      <c r="F1366" s="395" t="s">
        <v>283</v>
      </c>
      <c r="G1366" s="396">
        <v>14024</v>
      </c>
      <c r="H1366" s="397">
        <v>60332</v>
      </c>
      <c r="I1366" s="397">
        <v>4582903</v>
      </c>
      <c r="J1366" s="397">
        <v>350</v>
      </c>
      <c r="K1366" s="397">
        <v>50</v>
      </c>
      <c r="L1366" s="396">
        <v>4.2300000000000004</v>
      </c>
      <c r="M1366" s="396" t="s">
        <v>775</v>
      </c>
      <c r="N1366" s="399">
        <v>97.4</v>
      </c>
      <c r="O1366" s="400">
        <v>111.5</v>
      </c>
      <c r="P1366" s="400">
        <v>92.1</v>
      </c>
      <c r="Q1366" s="400">
        <v>106.5</v>
      </c>
      <c r="R1366" s="400">
        <v>93.9</v>
      </c>
      <c r="S1366" s="400">
        <v>107.5</v>
      </c>
      <c r="T1366" s="400">
        <v>93.3</v>
      </c>
      <c r="U1366" s="400">
        <v>108</v>
      </c>
      <c r="V1366" s="400">
        <v>95.5</v>
      </c>
      <c r="W1366" s="400">
        <v>109.3</v>
      </c>
      <c r="X1366" s="426">
        <v>860</v>
      </c>
      <c r="Y1366" s="427">
        <v>800</v>
      </c>
      <c r="Z1366" s="427">
        <v>920</v>
      </c>
      <c r="AA1366" s="480">
        <v>51</v>
      </c>
      <c r="AB1366" s="426">
        <v>0.34</v>
      </c>
      <c r="AC1366" s="426">
        <v>1350</v>
      </c>
      <c r="AD1366" s="402">
        <v>640</v>
      </c>
      <c r="AE1366" s="402">
        <v>560</v>
      </c>
      <c r="AF1366" s="402">
        <v>640</v>
      </c>
      <c r="AG1366" s="402">
        <v>640</v>
      </c>
      <c r="AH1366" s="401">
        <v>51</v>
      </c>
      <c r="AI1366" s="400"/>
      <c r="AJ1366" s="400"/>
      <c r="AK1366" s="400"/>
      <c r="AL1366" s="400"/>
      <c r="AM1366" s="400"/>
      <c r="AN1366" s="400"/>
      <c r="AO1366" s="400"/>
      <c r="AP1366" s="400"/>
    </row>
    <row r="1367" spans="1:42" ht="15.75">
      <c r="A1367" s="394" t="s">
        <v>821</v>
      </c>
      <c r="B1367" s="401">
        <v>114.3</v>
      </c>
      <c r="C1367" s="424">
        <v>6.88</v>
      </c>
      <c r="D1367" s="394" t="s">
        <v>822</v>
      </c>
      <c r="E1367" s="421">
        <v>44482</v>
      </c>
      <c r="F1367" s="395" t="s">
        <v>283</v>
      </c>
      <c r="G1367" s="396">
        <v>14025</v>
      </c>
      <c r="H1367" s="397">
        <v>56804</v>
      </c>
      <c r="I1367" s="397">
        <v>4619601</v>
      </c>
      <c r="J1367" s="397">
        <v>350</v>
      </c>
      <c r="K1367" s="397">
        <v>50</v>
      </c>
      <c r="L1367" s="396">
        <v>4.58</v>
      </c>
      <c r="M1367" s="396">
        <v>26</v>
      </c>
      <c r="N1367" s="399">
        <v>98.5</v>
      </c>
      <c r="O1367" s="400">
        <v>111.4</v>
      </c>
      <c r="P1367" s="400"/>
      <c r="Q1367" s="400"/>
      <c r="R1367" s="400"/>
      <c r="S1367" s="400"/>
      <c r="T1367" s="400"/>
      <c r="U1367" s="400"/>
      <c r="V1367" s="400"/>
      <c r="W1367" s="400"/>
      <c r="X1367" s="426">
        <v>860</v>
      </c>
      <c r="Y1367" s="427">
        <v>800</v>
      </c>
      <c r="Z1367" s="427">
        <v>920</v>
      </c>
      <c r="AA1367" s="480">
        <v>51</v>
      </c>
      <c r="AB1367" s="426">
        <v>0.34</v>
      </c>
      <c r="AC1367" s="426">
        <v>1350</v>
      </c>
      <c r="AD1367" s="402">
        <v>640</v>
      </c>
      <c r="AE1367" s="402">
        <v>560</v>
      </c>
      <c r="AF1367" s="402">
        <v>640</v>
      </c>
      <c r="AG1367" s="402">
        <v>640</v>
      </c>
      <c r="AH1367" s="401">
        <v>51</v>
      </c>
      <c r="AI1367" s="400"/>
      <c r="AJ1367" s="400"/>
      <c r="AK1367" s="400"/>
      <c r="AL1367" s="400"/>
      <c r="AM1367" s="400"/>
      <c r="AN1367" s="400"/>
      <c r="AO1367" s="400"/>
      <c r="AP1367" s="400"/>
    </row>
    <row r="1368" spans="1:42" ht="15.75">
      <c r="A1368" s="394" t="s">
        <v>821</v>
      </c>
      <c r="B1368" s="401">
        <v>114.3</v>
      </c>
      <c r="C1368" s="424">
        <v>6.88</v>
      </c>
      <c r="D1368" s="394" t="s">
        <v>822</v>
      </c>
      <c r="E1368" s="421">
        <v>44482</v>
      </c>
      <c r="F1368" s="395" t="s">
        <v>283</v>
      </c>
      <c r="G1368" s="396">
        <v>14026</v>
      </c>
      <c r="H1368" s="397">
        <v>56793</v>
      </c>
      <c r="I1368" s="397">
        <v>4619601</v>
      </c>
      <c r="J1368" s="397">
        <v>350</v>
      </c>
      <c r="K1368" s="397">
        <v>50</v>
      </c>
      <c r="L1368" s="396">
        <v>4.03</v>
      </c>
      <c r="M1368" s="396">
        <v>26</v>
      </c>
      <c r="N1368" s="399">
        <v>95.1</v>
      </c>
      <c r="O1368" s="400">
        <v>108.8</v>
      </c>
      <c r="P1368" s="400"/>
      <c r="Q1368" s="400"/>
      <c r="R1368" s="400"/>
      <c r="S1368" s="400"/>
      <c r="T1368" s="400"/>
      <c r="U1368" s="400"/>
      <c r="V1368" s="400"/>
      <c r="W1368" s="400"/>
      <c r="X1368" s="426">
        <v>850</v>
      </c>
      <c r="Y1368" s="427">
        <v>800</v>
      </c>
      <c r="Z1368" s="427">
        <v>920</v>
      </c>
      <c r="AA1368" s="480">
        <v>51</v>
      </c>
      <c r="AB1368" s="426">
        <v>0.34</v>
      </c>
      <c r="AC1368" s="426">
        <v>1350</v>
      </c>
      <c r="AD1368" s="402">
        <v>640</v>
      </c>
      <c r="AE1368" s="402">
        <v>560</v>
      </c>
      <c r="AF1368" s="402">
        <v>640</v>
      </c>
      <c r="AG1368" s="402">
        <v>640</v>
      </c>
      <c r="AH1368" s="401">
        <v>51</v>
      </c>
      <c r="AI1368" s="400"/>
      <c r="AJ1368" s="400"/>
      <c r="AK1368" s="400"/>
      <c r="AL1368" s="400"/>
      <c r="AM1368" s="400"/>
      <c r="AN1368" s="400"/>
      <c r="AO1368" s="400"/>
      <c r="AP1368" s="400"/>
    </row>
    <row r="1369" spans="1:42" ht="15.75">
      <c r="A1369" s="394" t="s">
        <v>821</v>
      </c>
      <c r="B1369" s="401">
        <v>114.3</v>
      </c>
      <c r="C1369" s="424">
        <v>6.88</v>
      </c>
      <c r="D1369" s="394" t="s">
        <v>822</v>
      </c>
      <c r="E1369" s="421">
        <v>44482</v>
      </c>
      <c r="F1369" s="395" t="s">
        <v>283</v>
      </c>
      <c r="G1369" s="396">
        <v>14027</v>
      </c>
      <c r="H1369" s="397">
        <v>56796</v>
      </c>
      <c r="I1369" s="397">
        <v>4619601</v>
      </c>
      <c r="J1369" s="397">
        <v>350</v>
      </c>
      <c r="K1369" s="397">
        <v>50</v>
      </c>
      <c r="L1369" s="396">
        <v>4.46</v>
      </c>
      <c r="M1369" s="396">
        <v>3</v>
      </c>
      <c r="N1369" s="399">
        <v>96.2</v>
      </c>
      <c r="O1369" s="400">
        <v>109</v>
      </c>
      <c r="P1369" s="400"/>
      <c r="Q1369" s="400"/>
      <c r="R1369" s="400"/>
      <c r="S1369" s="400"/>
      <c r="T1369" s="400"/>
      <c r="U1369" s="400"/>
      <c r="V1369" s="400"/>
      <c r="W1369" s="400"/>
      <c r="X1369" s="426">
        <v>850</v>
      </c>
      <c r="Y1369" s="427">
        <v>800</v>
      </c>
      <c r="Z1369" s="427">
        <v>920</v>
      </c>
      <c r="AA1369" s="480">
        <v>51</v>
      </c>
      <c r="AB1369" s="426">
        <v>0.34</v>
      </c>
      <c r="AC1369" s="426">
        <v>1350</v>
      </c>
      <c r="AD1369" s="402">
        <v>640</v>
      </c>
      <c r="AE1369" s="402">
        <v>560</v>
      </c>
      <c r="AF1369" s="402">
        <v>640</v>
      </c>
      <c r="AG1369" s="402">
        <v>640</v>
      </c>
      <c r="AH1369" s="401">
        <v>51</v>
      </c>
      <c r="AI1369" s="400"/>
      <c r="AJ1369" s="400"/>
      <c r="AK1369" s="400"/>
      <c r="AL1369" s="400"/>
      <c r="AM1369" s="400"/>
      <c r="AN1369" s="400"/>
      <c r="AO1369" s="400"/>
      <c r="AP1369" s="400"/>
    </row>
    <row r="1370" spans="1:42" ht="15.75">
      <c r="A1370" s="394" t="s">
        <v>821</v>
      </c>
      <c r="B1370" s="401">
        <v>114.3</v>
      </c>
      <c r="C1370" s="424">
        <v>6.88</v>
      </c>
      <c r="D1370" s="394" t="s">
        <v>822</v>
      </c>
      <c r="E1370" s="421">
        <v>44482</v>
      </c>
      <c r="F1370" s="395" t="s">
        <v>283</v>
      </c>
      <c r="G1370" s="396">
        <v>14028</v>
      </c>
      <c r="H1370" s="397">
        <v>56794</v>
      </c>
      <c r="I1370" s="397">
        <v>4619601</v>
      </c>
      <c r="J1370" s="397">
        <v>350</v>
      </c>
      <c r="K1370" s="397">
        <v>51</v>
      </c>
      <c r="L1370" s="396">
        <v>4.1500000000000004</v>
      </c>
      <c r="M1370" s="396">
        <v>27</v>
      </c>
      <c r="N1370" s="399">
        <v>95.5</v>
      </c>
      <c r="O1370" s="400">
        <v>110.1</v>
      </c>
      <c r="P1370" s="400"/>
      <c r="Q1370" s="400"/>
      <c r="R1370" s="400"/>
      <c r="S1370" s="400"/>
      <c r="T1370" s="400"/>
      <c r="U1370" s="400"/>
      <c r="V1370" s="400"/>
      <c r="W1370" s="400"/>
      <c r="X1370" s="426">
        <v>850</v>
      </c>
      <c r="Y1370" s="427">
        <v>800</v>
      </c>
      <c r="Z1370" s="427">
        <v>920</v>
      </c>
      <c r="AA1370" s="480">
        <v>51</v>
      </c>
      <c r="AB1370" s="426">
        <v>0.34</v>
      </c>
      <c r="AC1370" s="426">
        <v>1350</v>
      </c>
      <c r="AD1370" s="402">
        <v>640</v>
      </c>
      <c r="AE1370" s="402">
        <v>560</v>
      </c>
      <c r="AF1370" s="402">
        <v>640</v>
      </c>
      <c r="AG1370" s="402">
        <v>640</v>
      </c>
      <c r="AH1370" s="401">
        <v>51</v>
      </c>
      <c r="AI1370" s="400"/>
      <c r="AJ1370" s="400"/>
      <c r="AK1370" s="400"/>
      <c r="AL1370" s="400"/>
      <c r="AM1370" s="400"/>
      <c r="AN1370" s="400"/>
      <c r="AO1370" s="400"/>
      <c r="AP1370" s="400"/>
    </row>
    <row r="1371" spans="1:42" ht="15.75">
      <c r="A1371" s="394" t="s">
        <v>821</v>
      </c>
      <c r="B1371" s="401">
        <v>114.3</v>
      </c>
      <c r="C1371" s="424">
        <v>6.88</v>
      </c>
      <c r="D1371" s="394" t="s">
        <v>822</v>
      </c>
      <c r="E1371" s="421">
        <v>44482</v>
      </c>
      <c r="F1371" s="395" t="s">
        <v>283</v>
      </c>
      <c r="G1371" s="396">
        <v>14029</v>
      </c>
      <c r="H1371" s="397">
        <v>56794</v>
      </c>
      <c r="I1371" s="397">
        <v>4610705</v>
      </c>
      <c r="J1371" s="397">
        <v>350</v>
      </c>
      <c r="K1371" s="397">
        <v>51</v>
      </c>
      <c r="L1371" s="396">
        <v>4.1500000000000004</v>
      </c>
      <c r="M1371" s="396">
        <v>1</v>
      </c>
      <c r="N1371" s="399">
        <v>95.5</v>
      </c>
      <c r="O1371" s="400">
        <v>109.4</v>
      </c>
      <c r="P1371" s="400"/>
      <c r="Q1371" s="400"/>
      <c r="R1371" s="400"/>
      <c r="S1371" s="400"/>
      <c r="T1371" s="400"/>
      <c r="U1371" s="400"/>
      <c r="V1371" s="400"/>
      <c r="W1371" s="400"/>
      <c r="X1371" s="426">
        <v>850</v>
      </c>
      <c r="Y1371" s="427">
        <v>800</v>
      </c>
      <c r="Z1371" s="427">
        <v>920</v>
      </c>
      <c r="AA1371" s="480">
        <v>51</v>
      </c>
      <c r="AB1371" s="426">
        <v>0.34</v>
      </c>
      <c r="AC1371" s="426">
        <v>1350</v>
      </c>
      <c r="AD1371" s="402">
        <v>640</v>
      </c>
      <c r="AE1371" s="402">
        <v>560</v>
      </c>
      <c r="AF1371" s="402">
        <v>640</v>
      </c>
      <c r="AG1371" s="402">
        <v>640</v>
      </c>
      <c r="AH1371" s="401">
        <v>51</v>
      </c>
      <c r="AI1371" s="400"/>
      <c r="AJ1371" s="400"/>
      <c r="AK1371" s="400"/>
      <c r="AL1371" s="400"/>
      <c r="AM1371" s="400"/>
      <c r="AN1371" s="400"/>
      <c r="AO1371" s="400"/>
      <c r="AP1371" s="400"/>
    </row>
    <row r="1372" spans="1:42" ht="15.75">
      <c r="A1372" s="394" t="s">
        <v>821</v>
      </c>
      <c r="B1372" s="401">
        <v>114.3</v>
      </c>
      <c r="C1372" s="424">
        <v>6.88</v>
      </c>
      <c r="D1372" s="394" t="s">
        <v>822</v>
      </c>
      <c r="E1372" s="421">
        <v>44482</v>
      </c>
      <c r="F1372" s="395" t="s">
        <v>283</v>
      </c>
      <c r="G1372" s="396">
        <v>14030</v>
      </c>
      <c r="H1372" s="397">
        <v>56651</v>
      </c>
      <c r="I1372" s="397">
        <v>4610705</v>
      </c>
      <c r="J1372" s="397">
        <v>350</v>
      </c>
      <c r="K1372" s="397">
        <v>50</v>
      </c>
      <c r="L1372" s="396">
        <v>3.13</v>
      </c>
      <c r="M1372" s="396">
        <v>2</v>
      </c>
      <c r="N1372" s="399">
        <v>97.2</v>
      </c>
      <c r="O1372" s="400">
        <v>110.9</v>
      </c>
      <c r="P1372" s="400"/>
      <c r="Q1372" s="400"/>
      <c r="R1372" s="400"/>
      <c r="S1372" s="400"/>
      <c r="T1372" s="400"/>
      <c r="U1372" s="400"/>
      <c r="V1372" s="400"/>
      <c r="W1372" s="400"/>
      <c r="X1372" s="426">
        <v>850</v>
      </c>
      <c r="Y1372" s="427">
        <v>800</v>
      </c>
      <c r="Z1372" s="427">
        <v>920</v>
      </c>
      <c r="AA1372" s="480">
        <v>51</v>
      </c>
      <c r="AB1372" s="426">
        <v>0.34</v>
      </c>
      <c r="AC1372" s="426">
        <v>1350</v>
      </c>
      <c r="AD1372" s="402">
        <v>635</v>
      </c>
      <c r="AE1372" s="402">
        <v>560</v>
      </c>
      <c r="AF1372" s="402">
        <v>635</v>
      </c>
      <c r="AG1372" s="402">
        <v>635</v>
      </c>
      <c r="AH1372" s="401">
        <v>51</v>
      </c>
      <c r="AI1372" s="400"/>
      <c r="AJ1372" s="400"/>
      <c r="AK1372" s="400"/>
      <c r="AL1372" s="400"/>
      <c r="AM1372" s="400"/>
      <c r="AN1372" s="400"/>
      <c r="AO1372" s="400"/>
      <c r="AP1372" s="400"/>
    </row>
    <row r="1373" spans="1:42" ht="15.75">
      <c r="A1373" s="394" t="s">
        <v>821</v>
      </c>
      <c r="B1373" s="401">
        <v>114.3</v>
      </c>
      <c r="C1373" s="424">
        <v>6.88</v>
      </c>
      <c r="D1373" s="394" t="s">
        <v>822</v>
      </c>
      <c r="E1373" s="421">
        <v>44482</v>
      </c>
      <c r="F1373" s="395" t="s">
        <v>283</v>
      </c>
      <c r="G1373" s="396">
        <v>14031</v>
      </c>
      <c r="H1373" s="397">
        <v>56651</v>
      </c>
      <c r="I1373" s="397">
        <v>4610705</v>
      </c>
      <c r="J1373" s="397">
        <v>350</v>
      </c>
      <c r="K1373" s="397">
        <v>50</v>
      </c>
      <c r="L1373" s="396">
        <v>3.13</v>
      </c>
      <c r="M1373" s="396">
        <v>401</v>
      </c>
      <c r="N1373" s="399">
        <v>94.3</v>
      </c>
      <c r="O1373" s="400">
        <v>110.2</v>
      </c>
      <c r="P1373" s="400"/>
      <c r="Q1373" s="400"/>
      <c r="R1373" s="400"/>
      <c r="S1373" s="400"/>
      <c r="T1373" s="400"/>
      <c r="U1373" s="400"/>
      <c r="V1373" s="400"/>
      <c r="W1373" s="400"/>
      <c r="X1373" s="426">
        <v>850</v>
      </c>
      <c r="Y1373" s="427">
        <v>800</v>
      </c>
      <c r="Z1373" s="427">
        <v>920</v>
      </c>
      <c r="AA1373" s="480">
        <v>51</v>
      </c>
      <c r="AB1373" s="426">
        <v>0.34</v>
      </c>
      <c r="AC1373" s="426">
        <v>1350</v>
      </c>
      <c r="AD1373" s="402">
        <v>635</v>
      </c>
      <c r="AE1373" s="402">
        <v>560</v>
      </c>
      <c r="AF1373" s="402">
        <v>635</v>
      </c>
      <c r="AG1373" s="402">
        <v>635</v>
      </c>
      <c r="AH1373" s="401">
        <v>51</v>
      </c>
      <c r="AI1373" s="400"/>
      <c r="AJ1373" s="400"/>
      <c r="AK1373" s="400"/>
      <c r="AL1373" s="400"/>
      <c r="AM1373" s="400"/>
      <c r="AN1373" s="400"/>
      <c r="AO1373" s="400"/>
      <c r="AP1373" s="400"/>
    </row>
    <row r="1374" spans="1:42" ht="15.75">
      <c r="A1374" s="394" t="s">
        <v>821</v>
      </c>
      <c r="B1374" s="401">
        <v>114.3</v>
      </c>
      <c r="C1374" s="424">
        <v>6.88</v>
      </c>
      <c r="D1374" s="394" t="s">
        <v>822</v>
      </c>
      <c r="E1374" s="421">
        <v>44483</v>
      </c>
      <c r="F1374" s="395" t="s">
        <v>283</v>
      </c>
      <c r="G1374" s="396">
        <v>14032</v>
      </c>
      <c r="H1374" s="397">
        <v>56799</v>
      </c>
      <c r="I1374" s="397">
        <v>4610705</v>
      </c>
      <c r="J1374" s="397">
        <v>350</v>
      </c>
      <c r="K1374" s="397">
        <v>49</v>
      </c>
      <c r="L1374" s="396">
        <v>3.93</v>
      </c>
      <c r="M1374" s="396">
        <v>44</v>
      </c>
      <c r="N1374" s="399">
        <v>99.3</v>
      </c>
      <c r="O1374" s="400">
        <v>111.2</v>
      </c>
      <c r="P1374" s="400"/>
      <c r="Q1374" s="400"/>
      <c r="R1374" s="400"/>
      <c r="S1374" s="400"/>
      <c r="T1374" s="400"/>
      <c r="U1374" s="400"/>
      <c r="V1374" s="400"/>
      <c r="W1374" s="400"/>
      <c r="X1374" s="426">
        <v>850</v>
      </c>
      <c r="Y1374" s="427">
        <v>800</v>
      </c>
      <c r="Z1374" s="427">
        <v>920</v>
      </c>
      <c r="AA1374" s="480">
        <v>51</v>
      </c>
      <c r="AB1374" s="426">
        <v>0.34</v>
      </c>
      <c r="AC1374" s="426">
        <v>1350</v>
      </c>
      <c r="AD1374" s="402">
        <v>635</v>
      </c>
      <c r="AE1374" s="402">
        <v>560</v>
      </c>
      <c r="AF1374" s="402">
        <v>635</v>
      </c>
      <c r="AG1374" s="402">
        <v>635</v>
      </c>
      <c r="AH1374" s="401">
        <v>51</v>
      </c>
      <c r="AI1374" s="400"/>
      <c r="AJ1374" s="400"/>
      <c r="AK1374" s="400"/>
      <c r="AL1374" s="400"/>
      <c r="AM1374" s="400"/>
      <c r="AN1374" s="400"/>
      <c r="AO1374" s="400"/>
      <c r="AP1374" s="400"/>
    </row>
    <row r="1375" spans="1:42" ht="16.5" customHeight="1">
      <c r="A1375" s="394" t="s">
        <v>821</v>
      </c>
      <c r="B1375" s="401">
        <v>114.3</v>
      </c>
      <c r="C1375" s="424">
        <v>6.88</v>
      </c>
      <c r="D1375" s="394" t="s">
        <v>822</v>
      </c>
      <c r="E1375" s="421">
        <v>44483</v>
      </c>
      <c r="F1375" s="395" t="s">
        <v>283</v>
      </c>
      <c r="G1375" s="396">
        <v>14033</v>
      </c>
      <c r="H1375" s="397">
        <v>56797</v>
      </c>
      <c r="I1375" s="397">
        <v>4610705</v>
      </c>
      <c r="J1375" s="397">
        <v>350</v>
      </c>
      <c r="K1375" s="397">
        <v>49</v>
      </c>
      <c r="L1375" s="396">
        <v>3.87</v>
      </c>
      <c r="M1375" s="396">
        <v>8</v>
      </c>
      <c r="N1375" s="399">
        <v>97.2</v>
      </c>
      <c r="O1375" s="400">
        <v>109.4</v>
      </c>
      <c r="P1375" s="400"/>
      <c r="Q1375" s="400"/>
      <c r="R1375" s="400"/>
      <c r="S1375" s="400"/>
      <c r="T1375" s="400"/>
      <c r="U1375" s="400"/>
      <c r="V1375" s="400"/>
      <c r="W1375" s="400"/>
      <c r="X1375" s="426">
        <v>850</v>
      </c>
      <c r="Y1375" s="427">
        <v>800</v>
      </c>
      <c r="Z1375" s="427">
        <v>920</v>
      </c>
      <c r="AA1375" s="480">
        <v>51</v>
      </c>
      <c r="AB1375" s="426">
        <v>0.34</v>
      </c>
      <c r="AC1375" s="426">
        <v>1350</v>
      </c>
      <c r="AD1375" s="402">
        <v>635</v>
      </c>
      <c r="AE1375" s="402">
        <v>560</v>
      </c>
      <c r="AF1375" s="402">
        <v>635</v>
      </c>
      <c r="AG1375" s="402">
        <v>635</v>
      </c>
      <c r="AH1375" s="401">
        <v>51</v>
      </c>
      <c r="AI1375" s="400"/>
      <c r="AJ1375" s="400"/>
      <c r="AK1375" s="400"/>
      <c r="AL1375" s="400"/>
      <c r="AM1375" s="400"/>
      <c r="AN1375" s="400"/>
      <c r="AO1375" s="400"/>
      <c r="AP1375" s="400"/>
    </row>
    <row r="1376" spans="1:42" ht="15.75">
      <c r="A1376" s="394" t="s">
        <v>821</v>
      </c>
      <c r="B1376" s="401">
        <v>114.3</v>
      </c>
      <c r="C1376" s="424">
        <v>6.88</v>
      </c>
      <c r="D1376" s="394" t="s">
        <v>822</v>
      </c>
      <c r="E1376" s="421">
        <v>44483</v>
      </c>
      <c r="F1376" s="395" t="s">
        <v>283</v>
      </c>
      <c r="G1376" s="396">
        <v>14034</v>
      </c>
      <c r="H1376" s="397">
        <v>56802</v>
      </c>
      <c r="I1376" s="397">
        <v>4610705</v>
      </c>
      <c r="J1376" s="397">
        <v>350</v>
      </c>
      <c r="K1376" s="397">
        <v>51</v>
      </c>
      <c r="L1376" s="396">
        <v>3.58</v>
      </c>
      <c r="M1376" s="396">
        <v>1</v>
      </c>
      <c r="N1376" s="399">
        <v>99.5</v>
      </c>
      <c r="O1376" s="400">
        <v>112.2</v>
      </c>
      <c r="P1376" s="400"/>
      <c r="Q1376" s="400"/>
      <c r="R1376" s="400"/>
      <c r="S1376" s="400"/>
      <c r="T1376" s="400"/>
      <c r="U1376" s="400"/>
      <c r="V1376" s="400"/>
      <c r="W1376" s="400"/>
      <c r="X1376" s="426">
        <v>850</v>
      </c>
      <c r="Y1376" s="427">
        <v>800</v>
      </c>
      <c r="Z1376" s="427">
        <v>920</v>
      </c>
      <c r="AA1376" s="480">
        <v>51</v>
      </c>
      <c r="AB1376" s="426">
        <v>0.34</v>
      </c>
      <c r="AC1376" s="426">
        <v>1350</v>
      </c>
      <c r="AD1376" s="402">
        <v>635</v>
      </c>
      <c r="AE1376" s="402">
        <v>560</v>
      </c>
      <c r="AF1376" s="402">
        <v>635</v>
      </c>
      <c r="AG1376" s="402">
        <v>635</v>
      </c>
      <c r="AH1376" s="401">
        <v>51</v>
      </c>
      <c r="AI1376" s="400"/>
      <c r="AJ1376" s="400"/>
      <c r="AK1376" s="400"/>
      <c r="AL1376" s="400"/>
      <c r="AM1376" s="400"/>
      <c r="AN1376" s="400"/>
      <c r="AO1376" s="400"/>
      <c r="AP1376" s="400"/>
    </row>
    <row r="1377" spans="1:42" ht="15.75">
      <c r="A1377" s="394" t="s">
        <v>821</v>
      </c>
      <c r="B1377" s="401">
        <v>114.3</v>
      </c>
      <c r="C1377" s="424">
        <v>6.88</v>
      </c>
      <c r="D1377" s="394" t="s">
        <v>822</v>
      </c>
      <c r="E1377" s="421">
        <v>44483</v>
      </c>
      <c r="F1377" s="395" t="s">
        <v>283</v>
      </c>
      <c r="G1377" s="396">
        <v>14035</v>
      </c>
      <c r="H1377" s="397">
        <v>56800</v>
      </c>
      <c r="I1377" s="397">
        <v>4610705</v>
      </c>
      <c r="J1377" s="397">
        <v>350</v>
      </c>
      <c r="K1377" s="397">
        <v>50</v>
      </c>
      <c r="L1377" s="396">
        <v>3.87</v>
      </c>
      <c r="M1377" s="396">
        <v>2</v>
      </c>
      <c r="N1377" s="399">
        <v>97.6</v>
      </c>
      <c r="O1377" s="400">
        <v>111</v>
      </c>
      <c r="P1377" s="400"/>
      <c r="Q1377" s="400"/>
      <c r="R1377" s="400"/>
      <c r="S1377" s="400"/>
      <c r="T1377" s="400"/>
      <c r="U1377" s="400"/>
      <c r="V1377" s="400"/>
      <c r="W1377" s="400"/>
      <c r="X1377" s="426">
        <v>850</v>
      </c>
      <c r="Y1377" s="427">
        <v>800</v>
      </c>
      <c r="Z1377" s="427">
        <v>920</v>
      </c>
      <c r="AA1377" s="480">
        <v>51</v>
      </c>
      <c r="AB1377" s="426">
        <v>0.34</v>
      </c>
      <c r="AC1377" s="426">
        <v>1350</v>
      </c>
      <c r="AD1377" s="402">
        <v>635</v>
      </c>
      <c r="AE1377" s="402">
        <v>560</v>
      </c>
      <c r="AF1377" s="402">
        <v>635</v>
      </c>
      <c r="AG1377" s="402">
        <v>635</v>
      </c>
      <c r="AH1377" s="401">
        <v>51</v>
      </c>
      <c r="AI1377" s="400"/>
      <c r="AJ1377" s="400"/>
      <c r="AK1377" s="400"/>
      <c r="AL1377" s="400"/>
      <c r="AM1377" s="400"/>
      <c r="AN1377" s="400"/>
      <c r="AO1377" s="400"/>
      <c r="AP1377" s="400"/>
    </row>
    <row r="1378" spans="1:42" ht="15.75">
      <c r="A1378" s="394" t="s">
        <v>821</v>
      </c>
      <c r="B1378" s="401">
        <v>114.3</v>
      </c>
      <c r="C1378" s="424">
        <v>6.88</v>
      </c>
      <c r="D1378" s="394" t="s">
        <v>822</v>
      </c>
      <c r="E1378" s="421">
        <v>44483</v>
      </c>
      <c r="F1378" s="395" t="s">
        <v>688</v>
      </c>
      <c r="G1378" s="396">
        <v>14036</v>
      </c>
      <c r="H1378" s="397">
        <v>13323</v>
      </c>
      <c r="I1378" s="397">
        <v>3958604</v>
      </c>
      <c r="J1378" s="397" t="s">
        <v>571</v>
      </c>
      <c r="K1378" s="397">
        <v>51</v>
      </c>
      <c r="L1378" s="396">
        <v>5.53</v>
      </c>
      <c r="M1378" s="396">
        <v>557</v>
      </c>
      <c r="N1378" s="399">
        <v>94.3</v>
      </c>
      <c r="O1378" s="400">
        <v>107.5</v>
      </c>
      <c r="P1378" s="400"/>
      <c r="Q1378" s="400"/>
      <c r="R1378" s="400"/>
      <c r="S1378" s="400"/>
      <c r="T1378" s="400"/>
      <c r="U1378" s="400"/>
      <c r="V1378" s="400"/>
      <c r="W1378" s="400"/>
      <c r="X1378" s="426">
        <v>850</v>
      </c>
      <c r="Y1378" s="427">
        <v>800</v>
      </c>
      <c r="Z1378" s="427">
        <v>920</v>
      </c>
      <c r="AA1378" s="480">
        <v>51</v>
      </c>
      <c r="AB1378" s="426">
        <v>0.34</v>
      </c>
      <c r="AC1378" s="426">
        <v>1350</v>
      </c>
      <c r="AD1378" s="402">
        <v>640</v>
      </c>
      <c r="AE1378" s="402">
        <v>560</v>
      </c>
      <c r="AF1378" s="402">
        <v>640</v>
      </c>
      <c r="AG1378" s="402">
        <v>640</v>
      </c>
      <c r="AH1378" s="401">
        <v>51</v>
      </c>
      <c r="AI1378" s="400"/>
      <c r="AJ1378" s="400"/>
      <c r="AK1378" s="400"/>
      <c r="AL1378" s="400"/>
      <c r="AM1378" s="400"/>
      <c r="AN1378" s="400"/>
      <c r="AO1378" s="400"/>
      <c r="AP1378" s="400"/>
    </row>
    <row r="1379" spans="1:42" ht="15.75">
      <c r="A1379" s="394" t="s">
        <v>821</v>
      </c>
      <c r="B1379" s="401">
        <v>114.3</v>
      </c>
      <c r="C1379" s="424">
        <v>6.88</v>
      </c>
      <c r="D1379" s="394" t="s">
        <v>822</v>
      </c>
      <c r="E1379" s="395">
        <v>44490</v>
      </c>
      <c r="F1379" s="395" t="s">
        <v>283</v>
      </c>
      <c r="G1379" s="396">
        <v>14104</v>
      </c>
      <c r="H1379" s="397">
        <v>60340</v>
      </c>
      <c r="I1379" s="397">
        <v>4610705</v>
      </c>
      <c r="J1379" s="397">
        <v>350</v>
      </c>
      <c r="K1379" s="397">
        <v>50</v>
      </c>
      <c r="L1379" s="396">
        <v>3.93</v>
      </c>
      <c r="M1379" s="396">
        <v>3</v>
      </c>
      <c r="N1379" s="399">
        <v>91</v>
      </c>
      <c r="O1379" s="400">
        <v>107.9</v>
      </c>
      <c r="P1379" s="400">
        <v>93.7</v>
      </c>
      <c r="Q1379" s="400">
        <v>108.7</v>
      </c>
      <c r="R1379" s="400">
        <v>94.6</v>
      </c>
      <c r="S1379" s="400">
        <v>108.4</v>
      </c>
      <c r="T1379" s="400">
        <v>94.1</v>
      </c>
      <c r="U1379" s="400">
        <v>110.3</v>
      </c>
      <c r="V1379" s="400">
        <v>93.5</v>
      </c>
      <c r="W1379" s="400">
        <v>108.4</v>
      </c>
      <c r="X1379" s="426">
        <v>850</v>
      </c>
      <c r="Y1379" s="427">
        <v>800</v>
      </c>
      <c r="Z1379" s="427">
        <v>920</v>
      </c>
      <c r="AA1379" s="480">
        <v>51</v>
      </c>
      <c r="AB1379" s="426">
        <v>0.34</v>
      </c>
      <c r="AC1379" s="426">
        <v>1350</v>
      </c>
      <c r="AD1379" s="402">
        <v>635</v>
      </c>
      <c r="AE1379" s="402">
        <v>560</v>
      </c>
      <c r="AF1379" s="402">
        <v>635</v>
      </c>
      <c r="AG1379" s="402">
        <v>635</v>
      </c>
      <c r="AH1379" s="401">
        <v>51</v>
      </c>
      <c r="AI1379" s="400"/>
      <c r="AJ1379" s="400"/>
      <c r="AK1379" s="400"/>
      <c r="AL1379" s="400"/>
      <c r="AM1379" s="400"/>
      <c r="AN1379" s="400"/>
      <c r="AO1379" s="400"/>
      <c r="AP1379" s="400"/>
    </row>
    <row r="1380" spans="1:42" ht="15.75">
      <c r="A1380" s="394" t="s">
        <v>821</v>
      </c>
      <c r="B1380" s="401">
        <v>114.3</v>
      </c>
      <c r="C1380" s="424">
        <v>6.88</v>
      </c>
      <c r="D1380" s="394" t="s">
        <v>822</v>
      </c>
      <c r="E1380" s="395">
        <v>44490</v>
      </c>
      <c r="F1380" s="395" t="s">
        <v>283</v>
      </c>
      <c r="G1380" s="396">
        <v>14105</v>
      </c>
      <c r="H1380" s="397">
        <v>60339</v>
      </c>
      <c r="I1380" s="397">
        <v>4610705</v>
      </c>
      <c r="J1380" s="397">
        <v>350</v>
      </c>
      <c r="K1380" s="397">
        <v>50</v>
      </c>
      <c r="L1380" s="396">
        <v>3.96</v>
      </c>
      <c r="M1380" s="396">
        <v>33</v>
      </c>
      <c r="N1380" s="399">
        <v>90.6</v>
      </c>
      <c r="O1380" s="400">
        <v>105.5</v>
      </c>
      <c r="P1380" s="400"/>
      <c r="Q1380" s="400"/>
      <c r="R1380" s="400"/>
      <c r="S1380" s="400"/>
      <c r="T1380" s="400"/>
      <c r="U1380" s="400"/>
      <c r="V1380" s="400"/>
      <c r="W1380" s="400"/>
      <c r="X1380" s="426">
        <v>850</v>
      </c>
      <c r="Y1380" s="427">
        <v>800</v>
      </c>
      <c r="Z1380" s="427">
        <v>920</v>
      </c>
      <c r="AA1380" s="480">
        <v>51</v>
      </c>
      <c r="AB1380" s="426">
        <v>0.34</v>
      </c>
      <c r="AC1380" s="426">
        <v>1350</v>
      </c>
      <c r="AD1380" s="402">
        <v>635</v>
      </c>
      <c r="AE1380" s="402">
        <v>560</v>
      </c>
      <c r="AF1380" s="402">
        <v>635</v>
      </c>
      <c r="AG1380" s="402">
        <v>635</v>
      </c>
      <c r="AH1380" s="401">
        <v>51</v>
      </c>
      <c r="AI1380" s="400"/>
      <c r="AJ1380" s="400"/>
      <c r="AK1380" s="400"/>
      <c r="AL1380" s="400"/>
      <c r="AM1380" s="400"/>
      <c r="AN1380" s="400"/>
      <c r="AO1380" s="400"/>
      <c r="AP1380" s="400"/>
    </row>
    <row r="1381" spans="1:42" ht="15.75">
      <c r="A1381" s="394" t="s">
        <v>821</v>
      </c>
      <c r="B1381" s="401">
        <v>114.3</v>
      </c>
      <c r="C1381" s="424">
        <v>6.88</v>
      </c>
      <c r="D1381" s="394" t="s">
        <v>822</v>
      </c>
      <c r="E1381" s="395">
        <v>44490</v>
      </c>
      <c r="F1381" s="395" t="s">
        <v>283</v>
      </c>
      <c r="G1381" s="396">
        <v>14106</v>
      </c>
      <c r="H1381" s="397">
        <v>56294</v>
      </c>
      <c r="I1381" s="397">
        <v>4610705</v>
      </c>
      <c r="J1381" s="397">
        <v>350</v>
      </c>
      <c r="K1381" s="397">
        <v>49</v>
      </c>
      <c r="L1381" s="396">
        <v>4.4800000000000004</v>
      </c>
      <c r="M1381" s="396">
        <v>6</v>
      </c>
      <c r="N1381" s="399">
        <v>97.3</v>
      </c>
      <c r="O1381" s="400">
        <v>110</v>
      </c>
      <c r="P1381" s="400"/>
      <c r="Q1381" s="400"/>
      <c r="R1381" s="400"/>
      <c r="S1381" s="400"/>
      <c r="T1381" s="400"/>
      <c r="U1381" s="400"/>
      <c r="V1381" s="400"/>
      <c r="W1381" s="400"/>
      <c r="X1381" s="426">
        <v>850</v>
      </c>
      <c r="Y1381" s="427">
        <v>800</v>
      </c>
      <c r="Z1381" s="427">
        <v>920</v>
      </c>
      <c r="AA1381" s="480">
        <v>51</v>
      </c>
      <c r="AB1381" s="426">
        <v>0.34</v>
      </c>
      <c r="AC1381" s="426">
        <v>1350</v>
      </c>
      <c r="AD1381" s="402">
        <v>635</v>
      </c>
      <c r="AE1381" s="402">
        <v>560</v>
      </c>
      <c r="AF1381" s="402">
        <v>635</v>
      </c>
      <c r="AG1381" s="402">
        <v>635</v>
      </c>
      <c r="AH1381" s="401">
        <v>51</v>
      </c>
      <c r="AI1381" s="400"/>
      <c r="AJ1381" s="400"/>
      <c r="AK1381" s="400"/>
      <c r="AL1381" s="400"/>
      <c r="AM1381" s="400"/>
      <c r="AN1381" s="400"/>
      <c r="AO1381" s="400"/>
      <c r="AP1381" s="400"/>
    </row>
    <row r="1382" spans="1:42" ht="15.75">
      <c r="A1382" s="394" t="s">
        <v>821</v>
      </c>
      <c r="B1382" s="401">
        <v>114.3</v>
      </c>
      <c r="C1382" s="424">
        <v>6.88</v>
      </c>
      <c r="D1382" s="394" t="s">
        <v>822</v>
      </c>
      <c r="E1382" s="395">
        <v>44490</v>
      </c>
      <c r="F1382" s="395" t="s">
        <v>283</v>
      </c>
      <c r="G1382" s="396">
        <v>14107</v>
      </c>
      <c r="H1382" s="397">
        <v>60332</v>
      </c>
      <c r="I1382" s="397">
        <v>4582903</v>
      </c>
      <c r="J1382" s="397">
        <v>350</v>
      </c>
      <c r="K1382" s="397">
        <v>50</v>
      </c>
      <c r="L1382" s="396">
        <v>4.2300000000000004</v>
      </c>
      <c r="M1382" s="396">
        <v>91</v>
      </c>
      <c r="N1382" s="399">
        <v>94.9</v>
      </c>
      <c r="O1382" s="400">
        <v>108.7</v>
      </c>
      <c r="P1382" s="400"/>
      <c r="Q1382" s="400"/>
      <c r="R1382" s="400"/>
      <c r="S1382" s="400"/>
      <c r="T1382" s="400"/>
      <c r="U1382" s="400"/>
      <c r="V1382" s="400"/>
      <c r="W1382" s="400"/>
      <c r="X1382" s="426">
        <v>850</v>
      </c>
      <c r="Y1382" s="427">
        <v>800</v>
      </c>
      <c r="Z1382" s="427">
        <v>920</v>
      </c>
      <c r="AA1382" s="480">
        <v>51</v>
      </c>
      <c r="AB1382" s="426">
        <v>0.34</v>
      </c>
      <c r="AC1382" s="426">
        <v>1350</v>
      </c>
      <c r="AD1382" s="402">
        <v>635</v>
      </c>
      <c r="AE1382" s="402">
        <v>560</v>
      </c>
      <c r="AF1382" s="402">
        <v>635</v>
      </c>
      <c r="AG1382" s="402">
        <v>635</v>
      </c>
      <c r="AH1382" s="401">
        <v>51</v>
      </c>
      <c r="AI1382" s="400"/>
      <c r="AJ1382" s="400"/>
      <c r="AK1382" s="400"/>
      <c r="AL1382" s="400"/>
      <c r="AM1382" s="400"/>
      <c r="AN1382" s="400"/>
      <c r="AO1382" s="400"/>
      <c r="AP1382" s="400"/>
    </row>
    <row r="1383" spans="1:42" ht="15.75">
      <c r="A1383" s="394" t="s">
        <v>821</v>
      </c>
      <c r="B1383" s="401">
        <v>114.3</v>
      </c>
      <c r="C1383" s="424">
        <v>6.88</v>
      </c>
      <c r="D1383" s="394" t="s">
        <v>822</v>
      </c>
      <c r="E1383" s="395">
        <v>44526</v>
      </c>
      <c r="F1383" s="395" t="s">
        <v>283</v>
      </c>
      <c r="G1383" s="396">
        <v>14400</v>
      </c>
      <c r="H1383" s="397">
        <v>56795</v>
      </c>
      <c r="I1383" s="397">
        <v>4653004</v>
      </c>
      <c r="J1383" s="397">
        <v>350</v>
      </c>
      <c r="K1383" s="397">
        <v>50</v>
      </c>
      <c r="L1383" s="396">
        <v>4.5199999999999996</v>
      </c>
      <c r="M1383" s="396">
        <v>9</v>
      </c>
      <c r="N1383" s="399">
        <v>96</v>
      </c>
      <c r="O1383" s="400">
        <v>110.6</v>
      </c>
      <c r="P1383" s="400">
        <v>98</v>
      </c>
      <c r="Q1383" s="400">
        <v>110.5</v>
      </c>
      <c r="R1383" s="400">
        <v>98.5</v>
      </c>
      <c r="S1383" s="400">
        <v>111.1</v>
      </c>
      <c r="T1383" s="400">
        <v>98.2</v>
      </c>
      <c r="U1383" s="400">
        <v>111.2</v>
      </c>
      <c r="V1383" s="400">
        <v>99.4</v>
      </c>
      <c r="W1383" s="400">
        <v>111.2</v>
      </c>
      <c r="X1383" s="426">
        <v>840</v>
      </c>
      <c r="Y1383" s="427">
        <v>800</v>
      </c>
      <c r="Z1383" s="427">
        <v>920</v>
      </c>
      <c r="AA1383" s="480">
        <v>51</v>
      </c>
      <c r="AB1383" s="426">
        <v>0.34</v>
      </c>
      <c r="AC1383" s="426">
        <v>1200</v>
      </c>
      <c r="AD1383" s="402">
        <v>635</v>
      </c>
      <c r="AE1383" s="402">
        <v>560</v>
      </c>
      <c r="AF1383" s="402">
        <v>635</v>
      </c>
      <c r="AG1383" s="402">
        <v>635</v>
      </c>
      <c r="AH1383" s="401">
        <v>51</v>
      </c>
      <c r="AI1383" s="400"/>
      <c r="AJ1383" s="400"/>
      <c r="AK1383" s="400"/>
      <c r="AL1383" s="400"/>
      <c r="AM1383" s="400"/>
      <c r="AN1383" s="400"/>
      <c r="AO1383" s="400"/>
      <c r="AP1383" s="400"/>
    </row>
    <row r="1384" spans="1:42" ht="15.75">
      <c r="A1384" s="394" t="s">
        <v>821</v>
      </c>
      <c r="B1384" s="401">
        <v>114.3</v>
      </c>
      <c r="C1384" s="424">
        <v>6.88</v>
      </c>
      <c r="D1384" s="394" t="s">
        <v>822</v>
      </c>
      <c r="E1384" s="395">
        <v>44527</v>
      </c>
      <c r="F1384" s="395" t="s">
        <v>283</v>
      </c>
      <c r="G1384" s="396">
        <v>14401</v>
      </c>
      <c r="H1384" s="397">
        <v>56792</v>
      </c>
      <c r="I1384" s="397">
        <v>4653004</v>
      </c>
      <c r="J1384" s="397">
        <v>350</v>
      </c>
      <c r="K1384" s="397">
        <v>51</v>
      </c>
      <c r="L1384" s="396">
        <v>3.85</v>
      </c>
      <c r="M1384" s="396">
        <v>1</v>
      </c>
      <c r="N1384" s="399">
        <v>98.5</v>
      </c>
      <c r="O1384" s="400">
        <v>111.1</v>
      </c>
      <c r="P1384" s="400"/>
      <c r="Q1384" s="400"/>
      <c r="R1384" s="400"/>
      <c r="S1384" s="400"/>
      <c r="T1384" s="400"/>
      <c r="U1384" s="400"/>
      <c r="V1384" s="400"/>
      <c r="W1384" s="400"/>
      <c r="X1384" s="426">
        <v>840</v>
      </c>
      <c r="Y1384" s="427">
        <v>800</v>
      </c>
      <c r="Z1384" s="427">
        <v>920</v>
      </c>
      <c r="AA1384" s="480">
        <v>51</v>
      </c>
      <c r="AB1384" s="426">
        <v>0.34</v>
      </c>
      <c r="AC1384" s="426">
        <v>1200</v>
      </c>
      <c r="AD1384" s="402">
        <v>630</v>
      </c>
      <c r="AE1384" s="402">
        <v>560</v>
      </c>
      <c r="AF1384" s="402">
        <v>630</v>
      </c>
      <c r="AG1384" s="402">
        <v>630</v>
      </c>
      <c r="AH1384" s="401">
        <v>51</v>
      </c>
      <c r="AI1384" s="400"/>
      <c r="AJ1384" s="400"/>
      <c r="AK1384" s="400"/>
      <c r="AL1384" s="400"/>
      <c r="AM1384" s="400"/>
      <c r="AN1384" s="400"/>
      <c r="AO1384" s="400"/>
      <c r="AP1384" s="400"/>
    </row>
    <row r="1385" spans="1:42" ht="15.75">
      <c r="A1385" s="394" t="s">
        <v>821</v>
      </c>
      <c r="B1385" s="401">
        <v>114.3</v>
      </c>
      <c r="C1385" s="424">
        <v>6.88</v>
      </c>
      <c r="D1385" s="394" t="s">
        <v>822</v>
      </c>
      <c r="E1385" s="395">
        <v>44527</v>
      </c>
      <c r="F1385" s="395" t="s">
        <v>283</v>
      </c>
      <c r="G1385" s="396">
        <v>14402</v>
      </c>
      <c r="H1385" s="397">
        <v>56801</v>
      </c>
      <c r="I1385" s="397">
        <v>4653004</v>
      </c>
      <c r="J1385" s="397">
        <v>350</v>
      </c>
      <c r="K1385" s="397">
        <v>50</v>
      </c>
      <c r="L1385" s="396">
        <v>4.4800000000000004</v>
      </c>
      <c r="M1385" s="396">
        <v>2</v>
      </c>
      <c r="N1385" s="399">
        <v>99.4</v>
      </c>
      <c r="O1385" s="400">
        <v>112.1</v>
      </c>
      <c r="P1385" s="400"/>
      <c r="Q1385" s="400"/>
      <c r="R1385" s="400"/>
      <c r="S1385" s="400"/>
      <c r="T1385" s="400"/>
      <c r="U1385" s="400"/>
      <c r="V1385" s="400"/>
      <c r="W1385" s="400"/>
      <c r="X1385" s="426">
        <v>840</v>
      </c>
      <c r="Y1385" s="427">
        <v>800</v>
      </c>
      <c r="Z1385" s="427">
        <v>920</v>
      </c>
      <c r="AA1385" s="480">
        <v>51</v>
      </c>
      <c r="AB1385" s="426">
        <v>0.34</v>
      </c>
      <c r="AC1385" s="426">
        <v>1200</v>
      </c>
      <c r="AD1385" s="402">
        <v>630</v>
      </c>
      <c r="AE1385" s="402">
        <v>560</v>
      </c>
      <c r="AF1385" s="402">
        <v>630</v>
      </c>
      <c r="AG1385" s="402">
        <v>630</v>
      </c>
      <c r="AH1385" s="401">
        <v>51</v>
      </c>
      <c r="AI1385" s="400"/>
      <c r="AJ1385" s="400"/>
      <c r="AK1385" s="400"/>
      <c r="AL1385" s="400"/>
      <c r="AM1385" s="400"/>
      <c r="AN1385" s="400"/>
      <c r="AO1385" s="400"/>
      <c r="AP1385" s="400"/>
    </row>
    <row r="1386" spans="1:42" ht="15.75">
      <c r="A1386" s="394" t="s">
        <v>821</v>
      </c>
      <c r="B1386" s="401">
        <v>114.3</v>
      </c>
      <c r="C1386" s="424">
        <v>6.88</v>
      </c>
      <c r="D1386" s="394" t="s">
        <v>822</v>
      </c>
      <c r="E1386" s="395">
        <v>44527</v>
      </c>
      <c r="F1386" s="395" t="s">
        <v>283</v>
      </c>
      <c r="G1386" s="396">
        <v>14403</v>
      </c>
      <c r="H1386" s="397">
        <v>57229</v>
      </c>
      <c r="I1386" s="397">
        <v>4653004</v>
      </c>
      <c r="J1386" s="397">
        <v>350</v>
      </c>
      <c r="K1386" s="397">
        <v>49</v>
      </c>
      <c r="L1386" s="398">
        <v>4</v>
      </c>
      <c r="M1386" s="396">
        <v>2</v>
      </c>
      <c r="N1386" s="399">
        <v>98.9</v>
      </c>
      <c r="O1386" s="400">
        <v>110.9</v>
      </c>
      <c r="P1386" s="400"/>
      <c r="Q1386" s="400"/>
      <c r="R1386" s="400"/>
      <c r="S1386" s="400"/>
      <c r="T1386" s="400"/>
      <c r="U1386" s="400"/>
      <c r="V1386" s="400"/>
      <c r="W1386" s="400"/>
      <c r="X1386" s="426">
        <v>840</v>
      </c>
      <c r="Y1386" s="427">
        <v>800</v>
      </c>
      <c r="Z1386" s="427">
        <v>920</v>
      </c>
      <c r="AA1386" s="480">
        <v>51</v>
      </c>
      <c r="AB1386" s="426">
        <v>0.34</v>
      </c>
      <c r="AC1386" s="426">
        <v>1200</v>
      </c>
      <c r="AD1386" s="402">
        <v>630</v>
      </c>
      <c r="AE1386" s="402">
        <v>560</v>
      </c>
      <c r="AF1386" s="402">
        <v>630</v>
      </c>
      <c r="AG1386" s="402">
        <v>630</v>
      </c>
      <c r="AH1386" s="401">
        <v>51</v>
      </c>
      <c r="AI1386" s="400"/>
      <c r="AJ1386" s="400"/>
      <c r="AK1386" s="400"/>
      <c r="AL1386" s="400"/>
      <c r="AM1386" s="400"/>
      <c r="AN1386" s="400"/>
      <c r="AO1386" s="400"/>
      <c r="AP1386" s="400"/>
    </row>
    <row r="1387" spans="1:42" ht="15.75">
      <c r="A1387" s="394" t="s">
        <v>821</v>
      </c>
      <c r="B1387" s="401">
        <v>114.3</v>
      </c>
      <c r="C1387" s="424">
        <v>6.88</v>
      </c>
      <c r="D1387" s="394" t="s">
        <v>822</v>
      </c>
      <c r="E1387" s="395">
        <v>44527</v>
      </c>
      <c r="F1387" s="395" t="s">
        <v>283</v>
      </c>
      <c r="G1387" s="396">
        <v>14404</v>
      </c>
      <c r="H1387" s="397">
        <v>57229</v>
      </c>
      <c r="I1387" s="397">
        <v>4653004</v>
      </c>
      <c r="J1387" s="397">
        <v>350</v>
      </c>
      <c r="K1387" s="397">
        <v>49</v>
      </c>
      <c r="L1387" s="398">
        <v>4</v>
      </c>
      <c r="M1387" s="396">
        <v>401</v>
      </c>
      <c r="N1387" s="399">
        <v>98</v>
      </c>
      <c r="O1387" s="400">
        <v>111.8</v>
      </c>
      <c r="P1387" s="400"/>
      <c r="Q1387" s="400"/>
      <c r="R1387" s="400"/>
      <c r="S1387" s="400"/>
      <c r="T1387" s="400"/>
      <c r="U1387" s="400"/>
      <c r="V1387" s="400"/>
      <c r="W1387" s="400"/>
      <c r="X1387" s="426">
        <v>840</v>
      </c>
      <c r="Y1387" s="427">
        <v>800</v>
      </c>
      <c r="Z1387" s="427">
        <v>920</v>
      </c>
      <c r="AA1387" s="480">
        <v>51</v>
      </c>
      <c r="AB1387" s="426">
        <v>0.34</v>
      </c>
      <c r="AC1387" s="426">
        <v>1200</v>
      </c>
      <c r="AD1387" s="402">
        <v>630</v>
      </c>
      <c r="AE1387" s="402">
        <v>560</v>
      </c>
      <c r="AF1387" s="402">
        <v>630</v>
      </c>
      <c r="AG1387" s="402">
        <v>630</v>
      </c>
      <c r="AH1387" s="401">
        <v>51</v>
      </c>
      <c r="AI1387" s="400"/>
      <c r="AJ1387" s="400"/>
      <c r="AK1387" s="400"/>
      <c r="AL1387" s="400"/>
      <c r="AM1387" s="400"/>
      <c r="AN1387" s="400"/>
      <c r="AO1387" s="400"/>
      <c r="AP1387" s="400"/>
    </row>
    <row r="1388" spans="1:42" ht="15.75">
      <c r="A1388" s="394" t="s">
        <v>821</v>
      </c>
      <c r="B1388" s="401">
        <v>114.3</v>
      </c>
      <c r="C1388" s="424">
        <v>6.88</v>
      </c>
      <c r="D1388" s="394" t="s">
        <v>822</v>
      </c>
      <c r="E1388" s="395">
        <v>44527</v>
      </c>
      <c r="F1388" s="395" t="s">
        <v>283</v>
      </c>
      <c r="G1388" s="396">
        <v>14405</v>
      </c>
      <c r="H1388" s="397">
        <v>57215</v>
      </c>
      <c r="I1388" s="397">
        <v>4653004</v>
      </c>
      <c r="J1388" s="397">
        <v>350</v>
      </c>
      <c r="K1388" s="397">
        <v>49</v>
      </c>
      <c r="L1388" s="398">
        <v>4.3099999999999996</v>
      </c>
      <c r="M1388" s="396">
        <v>2</v>
      </c>
      <c r="N1388" s="399">
        <v>104.3</v>
      </c>
      <c r="O1388" s="400">
        <v>116.9</v>
      </c>
      <c r="P1388" s="400"/>
      <c r="Q1388" s="400"/>
      <c r="R1388" s="400"/>
      <c r="S1388" s="400"/>
      <c r="T1388" s="400"/>
      <c r="U1388" s="400"/>
      <c r="V1388" s="400"/>
      <c r="W1388" s="400"/>
      <c r="X1388" s="426">
        <v>840</v>
      </c>
      <c r="Y1388" s="427">
        <v>800</v>
      </c>
      <c r="Z1388" s="427">
        <v>920</v>
      </c>
      <c r="AA1388" s="480">
        <v>51</v>
      </c>
      <c r="AB1388" s="426">
        <v>0.34</v>
      </c>
      <c r="AC1388" s="426">
        <v>1200</v>
      </c>
      <c r="AD1388" s="402">
        <v>630</v>
      </c>
      <c r="AE1388" s="402">
        <v>560</v>
      </c>
      <c r="AF1388" s="402">
        <v>630</v>
      </c>
      <c r="AG1388" s="402">
        <v>630</v>
      </c>
      <c r="AH1388" s="401">
        <v>51</v>
      </c>
      <c r="AI1388" s="400"/>
      <c r="AJ1388" s="400"/>
      <c r="AK1388" s="400"/>
      <c r="AL1388" s="400"/>
      <c r="AM1388" s="400"/>
      <c r="AN1388" s="400"/>
      <c r="AO1388" s="400"/>
      <c r="AP1388" s="400"/>
    </row>
    <row r="1389" spans="1:42" ht="15.75">
      <c r="A1389" s="394" t="s">
        <v>821</v>
      </c>
      <c r="B1389" s="401">
        <v>114.3</v>
      </c>
      <c r="C1389" s="424">
        <v>6.88</v>
      </c>
      <c r="D1389" s="394" t="s">
        <v>822</v>
      </c>
      <c r="E1389" s="395">
        <v>44527</v>
      </c>
      <c r="F1389" s="395" t="s">
        <v>283</v>
      </c>
      <c r="G1389" s="396">
        <v>14406</v>
      </c>
      <c r="H1389" s="397">
        <v>57214</v>
      </c>
      <c r="I1389" s="397">
        <v>4653004</v>
      </c>
      <c r="J1389" s="397">
        <v>350</v>
      </c>
      <c r="K1389" s="397">
        <v>49</v>
      </c>
      <c r="L1389" s="396">
        <v>4.26</v>
      </c>
      <c r="M1389" s="396">
        <v>9</v>
      </c>
      <c r="N1389" s="399">
        <v>100.3</v>
      </c>
      <c r="O1389" s="400">
        <v>112.3</v>
      </c>
      <c r="P1389" s="400"/>
      <c r="Q1389" s="400"/>
      <c r="R1389" s="400"/>
      <c r="S1389" s="400"/>
      <c r="T1389" s="400"/>
      <c r="U1389" s="400"/>
      <c r="V1389" s="400"/>
      <c r="W1389" s="400"/>
      <c r="X1389" s="426">
        <v>840</v>
      </c>
      <c r="Y1389" s="427">
        <v>800</v>
      </c>
      <c r="Z1389" s="427">
        <v>920</v>
      </c>
      <c r="AA1389" s="480">
        <v>51</v>
      </c>
      <c r="AB1389" s="426">
        <v>0.34</v>
      </c>
      <c r="AC1389" s="426">
        <v>1200</v>
      </c>
      <c r="AD1389" s="402">
        <v>630</v>
      </c>
      <c r="AE1389" s="402">
        <v>560</v>
      </c>
      <c r="AF1389" s="402">
        <v>630</v>
      </c>
      <c r="AG1389" s="402">
        <v>630</v>
      </c>
      <c r="AH1389" s="401">
        <v>51</v>
      </c>
      <c r="AI1389" s="400"/>
      <c r="AJ1389" s="400"/>
      <c r="AK1389" s="400"/>
      <c r="AL1389" s="400"/>
      <c r="AM1389" s="400"/>
      <c r="AN1389" s="400"/>
      <c r="AO1389" s="400"/>
      <c r="AP1389" s="400"/>
    </row>
    <row r="1390" spans="1:42" ht="15.75">
      <c r="A1390" s="394" t="s">
        <v>821</v>
      </c>
      <c r="B1390" s="401">
        <v>114.3</v>
      </c>
      <c r="C1390" s="424">
        <v>6.88</v>
      </c>
      <c r="D1390" s="394" t="s">
        <v>822</v>
      </c>
      <c r="E1390" s="395">
        <v>44527</v>
      </c>
      <c r="F1390" s="395" t="s">
        <v>283</v>
      </c>
      <c r="G1390" s="396">
        <v>14407</v>
      </c>
      <c r="H1390" s="397">
        <v>57214</v>
      </c>
      <c r="I1390" s="397">
        <v>4653004</v>
      </c>
      <c r="J1390" s="397">
        <v>350</v>
      </c>
      <c r="K1390" s="397">
        <v>49</v>
      </c>
      <c r="L1390" s="396">
        <v>4.26</v>
      </c>
      <c r="M1390" s="396">
        <v>401</v>
      </c>
      <c r="N1390" s="399">
        <v>102.1</v>
      </c>
      <c r="O1390" s="400">
        <v>115.4</v>
      </c>
      <c r="P1390" s="400"/>
      <c r="Q1390" s="400"/>
      <c r="R1390" s="400"/>
      <c r="S1390" s="400"/>
      <c r="T1390" s="400"/>
      <c r="U1390" s="400"/>
      <c r="V1390" s="400"/>
      <c r="W1390" s="400"/>
      <c r="X1390" s="426">
        <v>840</v>
      </c>
      <c r="Y1390" s="427">
        <v>800</v>
      </c>
      <c r="Z1390" s="427">
        <v>920</v>
      </c>
      <c r="AA1390" s="480">
        <v>51</v>
      </c>
      <c r="AB1390" s="426">
        <v>0.34</v>
      </c>
      <c r="AC1390" s="426">
        <v>1200</v>
      </c>
      <c r="AD1390" s="402">
        <v>630</v>
      </c>
      <c r="AE1390" s="402">
        <v>560</v>
      </c>
      <c r="AF1390" s="402">
        <v>630</v>
      </c>
      <c r="AG1390" s="402">
        <v>630</v>
      </c>
      <c r="AH1390" s="401">
        <v>51</v>
      </c>
      <c r="AI1390" s="400"/>
      <c r="AJ1390" s="400"/>
      <c r="AK1390" s="400"/>
      <c r="AL1390" s="400"/>
      <c r="AM1390" s="400"/>
      <c r="AN1390" s="400"/>
      <c r="AO1390" s="400"/>
      <c r="AP1390" s="400"/>
    </row>
    <row r="1391" spans="1:42" ht="15.75">
      <c r="A1391" s="394" t="s">
        <v>821</v>
      </c>
      <c r="B1391" s="401">
        <v>114.3</v>
      </c>
      <c r="C1391" s="424">
        <v>6.88</v>
      </c>
      <c r="D1391" s="394" t="s">
        <v>822</v>
      </c>
      <c r="E1391" s="395">
        <v>44527</v>
      </c>
      <c r="F1391" s="395" t="s">
        <v>283</v>
      </c>
      <c r="G1391" s="396">
        <v>14408</v>
      </c>
      <c r="H1391" s="397">
        <v>57228</v>
      </c>
      <c r="I1391" s="397">
        <v>4653004</v>
      </c>
      <c r="J1391" s="397">
        <v>350</v>
      </c>
      <c r="K1391" s="397">
        <v>49</v>
      </c>
      <c r="L1391" s="396">
        <v>4.28</v>
      </c>
      <c r="M1391" s="396">
        <v>2</v>
      </c>
      <c r="N1391" s="399">
        <v>99.6</v>
      </c>
      <c r="O1391" s="400">
        <v>113.1</v>
      </c>
      <c r="P1391" s="400"/>
      <c r="Q1391" s="400"/>
      <c r="R1391" s="400"/>
      <c r="S1391" s="400"/>
      <c r="T1391" s="400"/>
      <c r="U1391" s="400"/>
      <c r="V1391" s="400"/>
      <c r="W1391" s="400"/>
      <c r="X1391" s="426">
        <v>840</v>
      </c>
      <c r="Y1391" s="427">
        <v>800</v>
      </c>
      <c r="Z1391" s="427">
        <v>920</v>
      </c>
      <c r="AA1391" s="480">
        <v>51</v>
      </c>
      <c r="AB1391" s="426">
        <v>0.34</v>
      </c>
      <c r="AC1391" s="426">
        <v>1200</v>
      </c>
      <c r="AD1391" s="402">
        <v>630</v>
      </c>
      <c r="AE1391" s="402">
        <v>560</v>
      </c>
      <c r="AF1391" s="402">
        <v>630</v>
      </c>
      <c r="AG1391" s="402">
        <v>630</v>
      </c>
      <c r="AH1391" s="401">
        <v>51</v>
      </c>
      <c r="AI1391" s="400"/>
      <c r="AJ1391" s="400"/>
      <c r="AK1391" s="400"/>
      <c r="AL1391" s="400"/>
      <c r="AM1391" s="400"/>
      <c r="AN1391" s="400"/>
      <c r="AO1391" s="400"/>
      <c r="AP1391" s="400"/>
    </row>
    <row r="1392" spans="1:42" ht="15.75">
      <c r="A1392" s="394" t="s">
        <v>821</v>
      </c>
      <c r="B1392" s="401">
        <v>114.3</v>
      </c>
      <c r="C1392" s="424">
        <v>6.88</v>
      </c>
      <c r="D1392" s="394" t="s">
        <v>822</v>
      </c>
      <c r="E1392" s="395">
        <v>44528</v>
      </c>
      <c r="F1392" s="395" t="s">
        <v>283</v>
      </c>
      <c r="G1392" s="396">
        <v>14409</v>
      </c>
      <c r="H1392" s="397">
        <v>56806</v>
      </c>
      <c r="I1392" s="397">
        <v>4653004</v>
      </c>
      <c r="J1392" s="397">
        <v>350</v>
      </c>
      <c r="K1392" s="397">
        <v>50</v>
      </c>
      <c r="L1392" s="396">
        <v>4.37</v>
      </c>
      <c r="M1392" s="396">
        <v>2</v>
      </c>
      <c r="N1392" s="399">
        <v>98</v>
      </c>
      <c r="O1392" s="400">
        <v>113.3</v>
      </c>
      <c r="P1392" s="400"/>
      <c r="Q1392" s="400"/>
      <c r="R1392" s="400"/>
      <c r="S1392" s="400"/>
      <c r="T1392" s="400"/>
      <c r="U1392" s="400"/>
      <c r="V1392" s="400"/>
      <c r="W1392" s="400"/>
      <c r="X1392" s="426">
        <v>840</v>
      </c>
      <c r="Y1392" s="427">
        <v>800</v>
      </c>
      <c r="Z1392" s="427">
        <v>920</v>
      </c>
      <c r="AA1392" s="480">
        <v>51</v>
      </c>
      <c r="AB1392" s="426">
        <v>0.34</v>
      </c>
      <c r="AC1392" s="426">
        <v>1200</v>
      </c>
      <c r="AD1392" s="402">
        <v>635</v>
      </c>
      <c r="AE1392" s="402">
        <v>560</v>
      </c>
      <c r="AF1392" s="402">
        <v>635</v>
      </c>
      <c r="AG1392" s="402">
        <v>635</v>
      </c>
      <c r="AH1392" s="401">
        <v>51</v>
      </c>
      <c r="AI1392" s="400"/>
      <c r="AJ1392" s="400"/>
      <c r="AK1392" s="400"/>
      <c r="AL1392" s="400"/>
      <c r="AM1392" s="400"/>
      <c r="AN1392" s="400"/>
      <c r="AO1392" s="400"/>
      <c r="AP1392" s="400"/>
    </row>
    <row r="1393" spans="1:42" ht="15.75">
      <c r="A1393" s="394" t="s">
        <v>821</v>
      </c>
      <c r="B1393" s="401">
        <v>114.3</v>
      </c>
      <c r="C1393" s="424">
        <v>6.88</v>
      </c>
      <c r="D1393" s="394" t="s">
        <v>822</v>
      </c>
      <c r="E1393" s="395">
        <v>44528</v>
      </c>
      <c r="F1393" s="395" t="s">
        <v>283</v>
      </c>
      <c r="G1393" s="396">
        <v>14410</v>
      </c>
      <c r="H1393" s="397">
        <v>56805</v>
      </c>
      <c r="I1393" s="397">
        <v>4653004</v>
      </c>
      <c r="J1393" s="397">
        <v>350</v>
      </c>
      <c r="K1393" s="397">
        <v>50</v>
      </c>
      <c r="L1393" s="396">
        <v>4.3099999999999996</v>
      </c>
      <c r="M1393" s="396">
        <v>2</v>
      </c>
      <c r="N1393" s="399">
        <v>96.1</v>
      </c>
      <c r="O1393" s="400">
        <v>110.5</v>
      </c>
      <c r="P1393" s="400"/>
      <c r="Q1393" s="400"/>
      <c r="R1393" s="400"/>
      <c r="S1393" s="400"/>
      <c r="T1393" s="400"/>
      <c r="U1393" s="400"/>
      <c r="V1393" s="400"/>
      <c r="W1393" s="400"/>
      <c r="X1393" s="426">
        <v>840</v>
      </c>
      <c r="Y1393" s="427">
        <v>800</v>
      </c>
      <c r="Z1393" s="427">
        <v>920</v>
      </c>
      <c r="AA1393" s="480">
        <v>51</v>
      </c>
      <c r="AB1393" s="426">
        <v>0.34</v>
      </c>
      <c r="AC1393" s="426">
        <v>1200</v>
      </c>
      <c r="AD1393" s="402">
        <v>635</v>
      </c>
      <c r="AE1393" s="402">
        <v>560</v>
      </c>
      <c r="AF1393" s="402">
        <v>635</v>
      </c>
      <c r="AG1393" s="402">
        <v>635</v>
      </c>
      <c r="AH1393" s="401">
        <v>51</v>
      </c>
      <c r="AI1393" s="400"/>
      <c r="AJ1393" s="400"/>
      <c r="AK1393" s="400"/>
      <c r="AL1393" s="400"/>
      <c r="AM1393" s="400"/>
      <c r="AN1393" s="400"/>
      <c r="AO1393" s="400"/>
      <c r="AP1393" s="400"/>
    </row>
    <row r="1394" spans="1:42" ht="15.75">
      <c r="A1394" s="394" t="s">
        <v>821</v>
      </c>
      <c r="B1394" s="401">
        <v>114.3</v>
      </c>
      <c r="C1394" s="424">
        <v>6.88</v>
      </c>
      <c r="D1394" s="394" t="s">
        <v>822</v>
      </c>
      <c r="E1394" s="395">
        <v>44528</v>
      </c>
      <c r="F1394" s="395" t="s">
        <v>283</v>
      </c>
      <c r="G1394" s="396">
        <v>14411</v>
      </c>
      <c r="H1394" s="397">
        <v>56803</v>
      </c>
      <c r="I1394" s="397">
        <v>4653004</v>
      </c>
      <c r="J1394" s="397">
        <v>350</v>
      </c>
      <c r="K1394" s="397">
        <v>50</v>
      </c>
      <c r="L1394" s="396">
        <v>4.62</v>
      </c>
      <c r="M1394" s="396">
        <v>2</v>
      </c>
      <c r="N1394" s="399">
        <v>98.3</v>
      </c>
      <c r="O1394" s="400">
        <v>113.5</v>
      </c>
      <c r="P1394" s="400"/>
      <c r="Q1394" s="400"/>
      <c r="R1394" s="400"/>
      <c r="S1394" s="400"/>
      <c r="T1394" s="400"/>
      <c r="U1394" s="400"/>
      <c r="V1394" s="400"/>
      <c r="W1394" s="400"/>
      <c r="X1394" s="426">
        <v>840</v>
      </c>
      <c r="Y1394" s="427">
        <v>800</v>
      </c>
      <c r="Z1394" s="427">
        <v>920</v>
      </c>
      <c r="AA1394" s="480">
        <v>51</v>
      </c>
      <c r="AB1394" s="426">
        <v>0.34</v>
      </c>
      <c r="AC1394" s="426">
        <v>1200</v>
      </c>
      <c r="AD1394" s="402">
        <v>635</v>
      </c>
      <c r="AE1394" s="402">
        <v>560</v>
      </c>
      <c r="AF1394" s="402">
        <v>635</v>
      </c>
      <c r="AG1394" s="402">
        <v>635</v>
      </c>
      <c r="AH1394" s="401">
        <v>51</v>
      </c>
      <c r="AI1394" s="400"/>
      <c r="AJ1394" s="400"/>
      <c r="AK1394" s="400"/>
      <c r="AL1394" s="400"/>
      <c r="AM1394" s="400"/>
      <c r="AN1394" s="400"/>
      <c r="AO1394" s="400"/>
      <c r="AP1394" s="400"/>
    </row>
    <row r="1395" spans="1:42" ht="15.75">
      <c r="A1395" s="394" t="s">
        <v>821</v>
      </c>
      <c r="B1395" s="401">
        <v>114.3</v>
      </c>
      <c r="C1395" s="424">
        <v>6.88</v>
      </c>
      <c r="D1395" s="394" t="s">
        <v>822</v>
      </c>
      <c r="E1395" s="395">
        <v>44528</v>
      </c>
      <c r="F1395" s="395" t="s">
        <v>283</v>
      </c>
      <c r="G1395" s="396">
        <v>14413</v>
      </c>
      <c r="H1395" s="397">
        <v>56791</v>
      </c>
      <c r="I1395" s="397">
        <v>4653004</v>
      </c>
      <c r="J1395" s="397">
        <v>350</v>
      </c>
      <c r="K1395" s="397">
        <v>49</v>
      </c>
      <c r="L1395" s="396">
        <v>3.67</v>
      </c>
      <c r="M1395" s="396">
        <v>2</v>
      </c>
      <c r="N1395" s="399">
        <v>96.7</v>
      </c>
      <c r="O1395" s="400">
        <v>110.7</v>
      </c>
      <c r="P1395" s="400"/>
      <c r="Q1395" s="400"/>
      <c r="R1395" s="400"/>
      <c r="S1395" s="400"/>
      <c r="T1395" s="400"/>
      <c r="U1395" s="400"/>
      <c r="V1395" s="400"/>
      <c r="W1395" s="400"/>
      <c r="X1395" s="426">
        <v>840</v>
      </c>
      <c r="Y1395" s="427">
        <v>800</v>
      </c>
      <c r="Z1395" s="427">
        <v>920</v>
      </c>
      <c r="AA1395" s="480">
        <v>51</v>
      </c>
      <c r="AB1395" s="426">
        <v>0.34</v>
      </c>
      <c r="AC1395" s="426">
        <v>1200</v>
      </c>
      <c r="AD1395" s="402">
        <v>635</v>
      </c>
      <c r="AE1395" s="402">
        <v>560</v>
      </c>
      <c r="AF1395" s="402">
        <v>635</v>
      </c>
      <c r="AG1395" s="402">
        <v>635</v>
      </c>
      <c r="AH1395" s="401">
        <v>51</v>
      </c>
      <c r="AI1395" s="400"/>
      <c r="AJ1395" s="400"/>
      <c r="AK1395" s="400"/>
      <c r="AL1395" s="400"/>
      <c r="AM1395" s="400"/>
      <c r="AN1395" s="400"/>
      <c r="AO1395" s="400"/>
      <c r="AP1395" s="400"/>
    </row>
    <row r="1396" spans="1:42" ht="15.75">
      <c r="A1396" s="394" t="s">
        <v>821</v>
      </c>
      <c r="B1396" s="401">
        <v>114.3</v>
      </c>
      <c r="C1396" s="424">
        <v>6.88</v>
      </c>
      <c r="D1396" s="394" t="s">
        <v>822</v>
      </c>
      <c r="E1396" s="395">
        <v>44528</v>
      </c>
      <c r="F1396" s="395" t="s">
        <v>283</v>
      </c>
      <c r="G1396" s="396">
        <v>14414</v>
      </c>
      <c r="H1396" s="397">
        <v>57213</v>
      </c>
      <c r="I1396" s="397">
        <v>4653004</v>
      </c>
      <c r="J1396" s="397">
        <v>350</v>
      </c>
      <c r="K1396" s="397">
        <v>49</v>
      </c>
      <c r="L1396" s="398">
        <v>4</v>
      </c>
      <c r="M1396" s="396">
        <v>3</v>
      </c>
      <c r="N1396" s="399">
        <v>98.4</v>
      </c>
      <c r="O1396" s="400">
        <v>111.2</v>
      </c>
      <c r="P1396" s="400"/>
      <c r="Q1396" s="400"/>
      <c r="R1396" s="400"/>
      <c r="S1396" s="400"/>
      <c r="T1396" s="400"/>
      <c r="U1396" s="400"/>
      <c r="V1396" s="400"/>
      <c r="W1396" s="400"/>
      <c r="X1396" s="426">
        <v>840</v>
      </c>
      <c r="Y1396" s="427">
        <v>800</v>
      </c>
      <c r="Z1396" s="427">
        <v>920</v>
      </c>
      <c r="AA1396" s="480">
        <v>51</v>
      </c>
      <c r="AB1396" s="426">
        <v>0.34</v>
      </c>
      <c r="AC1396" s="426">
        <v>1200</v>
      </c>
      <c r="AD1396" s="402">
        <v>635</v>
      </c>
      <c r="AE1396" s="402">
        <v>560</v>
      </c>
      <c r="AF1396" s="402">
        <v>635</v>
      </c>
      <c r="AG1396" s="402">
        <v>635</v>
      </c>
      <c r="AH1396" s="401">
        <v>51</v>
      </c>
      <c r="AI1396" s="400"/>
      <c r="AJ1396" s="400"/>
      <c r="AK1396" s="400"/>
      <c r="AL1396" s="400"/>
      <c r="AM1396" s="400"/>
      <c r="AN1396" s="400"/>
      <c r="AO1396" s="400"/>
      <c r="AP1396" s="400"/>
    </row>
    <row r="1397" spans="1:42" ht="15.75">
      <c r="A1397" s="394" t="s">
        <v>821</v>
      </c>
      <c r="B1397" s="401">
        <v>114.3</v>
      </c>
      <c r="C1397" s="424">
        <v>6.88</v>
      </c>
      <c r="D1397" s="394" t="s">
        <v>822</v>
      </c>
      <c r="E1397" s="395">
        <v>44528</v>
      </c>
      <c r="F1397" s="395" t="s">
        <v>283</v>
      </c>
      <c r="G1397" s="396">
        <v>14415</v>
      </c>
      <c r="H1397" s="397">
        <v>56798</v>
      </c>
      <c r="I1397" s="397">
        <v>4653004</v>
      </c>
      <c r="J1397" s="397">
        <v>350</v>
      </c>
      <c r="K1397" s="397">
        <v>50</v>
      </c>
      <c r="L1397" s="396">
        <v>3.25</v>
      </c>
      <c r="M1397" s="396">
        <v>2</v>
      </c>
      <c r="N1397" s="399">
        <v>97.1</v>
      </c>
      <c r="O1397" s="400">
        <v>111.7</v>
      </c>
      <c r="P1397" s="400"/>
      <c r="Q1397" s="400"/>
      <c r="R1397" s="400"/>
      <c r="S1397" s="400"/>
      <c r="T1397" s="400"/>
      <c r="U1397" s="400"/>
      <c r="V1397" s="400"/>
      <c r="W1397" s="400"/>
      <c r="X1397" s="426">
        <v>840</v>
      </c>
      <c r="Y1397" s="427">
        <v>800</v>
      </c>
      <c r="Z1397" s="427">
        <v>920</v>
      </c>
      <c r="AA1397" s="480">
        <v>51</v>
      </c>
      <c r="AB1397" s="426">
        <v>0.34</v>
      </c>
      <c r="AC1397" s="426">
        <v>1200</v>
      </c>
      <c r="AD1397" s="402">
        <v>635</v>
      </c>
      <c r="AE1397" s="402">
        <v>560</v>
      </c>
      <c r="AF1397" s="402">
        <v>635</v>
      </c>
      <c r="AG1397" s="402">
        <v>635</v>
      </c>
      <c r="AH1397" s="401">
        <v>51</v>
      </c>
      <c r="AI1397" s="400"/>
      <c r="AJ1397" s="400"/>
      <c r="AK1397" s="400"/>
      <c r="AL1397" s="400"/>
      <c r="AM1397" s="400"/>
      <c r="AN1397" s="400"/>
      <c r="AO1397" s="400"/>
      <c r="AP1397" s="400"/>
    </row>
    <row r="1398" spans="1:42" ht="15.75">
      <c r="A1398" s="394" t="s">
        <v>821</v>
      </c>
      <c r="B1398" s="401">
        <v>114.3</v>
      </c>
      <c r="C1398" s="424">
        <v>6.88</v>
      </c>
      <c r="D1398" s="394" t="s">
        <v>822</v>
      </c>
      <c r="E1398" s="395">
        <v>44528</v>
      </c>
      <c r="F1398" s="395" t="s">
        <v>283</v>
      </c>
      <c r="G1398" s="396">
        <v>14416</v>
      </c>
      <c r="H1398" s="397">
        <v>56809</v>
      </c>
      <c r="I1398" s="397">
        <v>4653004</v>
      </c>
      <c r="J1398" s="397">
        <v>350</v>
      </c>
      <c r="K1398" s="397">
        <v>52</v>
      </c>
      <c r="L1398" s="396">
        <v>3.55</v>
      </c>
      <c r="M1398" s="396">
        <v>16</v>
      </c>
      <c r="N1398" s="399">
        <v>99</v>
      </c>
      <c r="O1398" s="400">
        <v>113.9</v>
      </c>
      <c r="P1398" s="400"/>
      <c r="Q1398" s="400"/>
      <c r="R1398" s="400"/>
      <c r="S1398" s="400"/>
      <c r="T1398" s="400"/>
      <c r="U1398" s="400"/>
      <c r="V1398" s="400"/>
      <c r="W1398" s="400"/>
      <c r="X1398" s="426">
        <v>840</v>
      </c>
      <c r="Y1398" s="427">
        <v>800</v>
      </c>
      <c r="Z1398" s="427">
        <v>920</v>
      </c>
      <c r="AA1398" s="480">
        <v>51</v>
      </c>
      <c r="AB1398" s="426">
        <v>0.34</v>
      </c>
      <c r="AC1398" s="426">
        <v>1200</v>
      </c>
      <c r="AD1398" s="402">
        <v>635</v>
      </c>
      <c r="AE1398" s="402">
        <v>560</v>
      </c>
      <c r="AF1398" s="402">
        <v>635</v>
      </c>
      <c r="AG1398" s="402">
        <v>635</v>
      </c>
      <c r="AH1398" s="401">
        <v>51</v>
      </c>
      <c r="AI1398" s="400"/>
      <c r="AJ1398" s="400"/>
      <c r="AK1398" s="400"/>
      <c r="AL1398" s="400"/>
      <c r="AM1398" s="400"/>
      <c r="AN1398" s="400"/>
      <c r="AO1398" s="400"/>
      <c r="AP1398" s="400"/>
    </row>
    <row r="1399" spans="1:42" ht="15.75">
      <c r="A1399" s="394" t="s">
        <v>821</v>
      </c>
      <c r="B1399" s="401">
        <v>114.3</v>
      </c>
      <c r="C1399" s="424">
        <v>6.88</v>
      </c>
      <c r="D1399" s="394" t="s">
        <v>822</v>
      </c>
      <c r="E1399" s="481">
        <v>44585</v>
      </c>
      <c r="F1399" s="395" t="s">
        <v>283</v>
      </c>
      <c r="G1399" s="396">
        <v>14952</v>
      </c>
      <c r="H1399" s="397">
        <v>57528</v>
      </c>
      <c r="I1399" s="397">
        <v>4717801</v>
      </c>
      <c r="J1399" s="397">
        <v>350</v>
      </c>
      <c r="K1399" s="397">
        <v>53</v>
      </c>
      <c r="L1399" s="396">
        <v>4.91</v>
      </c>
      <c r="M1399" s="396">
        <v>14</v>
      </c>
      <c r="N1399" s="399">
        <v>101.3</v>
      </c>
      <c r="O1399" s="400">
        <v>120.2</v>
      </c>
      <c r="P1399" s="400">
        <v>101.7</v>
      </c>
      <c r="Q1399" s="400">
        <v>117.8</v>
      </c>
      <c r="R1399" s="400">
        <v>97.7</v>
      </c>
      <c r="S1399" s="400">
        <v>116</v>
      </c>
      <c r="T1399" s="400">
        <v>100.2</v>
      </c>
      <c r="U1399" s="400">
        <v>120.5</v>
      </c>
      <c r="V1399" s="400">
        <v>100.6</v>
      </c>
      <c r="W1399" s="400">
        <v>118.7</v>
      </c>
      <c r="X1399" s="426">
        <v>840</v>
      </c>
      <c r="Y1399" s="427">
        <v>800</v>
      </c>
      <c r="Z1399" s="427">
        <v>900</v>
      </c>
      <c r="AA1399" s="480">
        <v>51</v>
      </c>
      <c r="AB1399" s="426">
        <v>0.36</v>
      </c>
      <c r="AC1399" s="426">
        <v>1250</v>
      </c>
      <c r="AD1399" s="402">
        <v>635</v>
      </c>
      <c r="AE1399" s="402">
        <v>560</v>
      </c>
      <c r="AF1399" s="402">
        <v>635</v>
      </c>
      <c r="AG1399" s="402">
        <v>635</v>
      </c>
      <c r="AH1399" s="401">
        <v>51</v>
      </c>
      <c r="AI1399" s="400"/>
      <c r="AJ1399" s="400"/>
      <c r="AK1399" s="400"/>
      <c r="AL1399" s="400"/>
      <c r="AM1399" s="400"/>
      <c r="AN1399" s="400"/>
      <c r="AO1399" s="400"/>
      <c r="AP1399" s="400"/>
    </row>
    <row r="1400" spans="1:42" ht="15.75">
      <c r="A1400" s="394" t="s">
        <v>821</v>
      </c>
      <c r="B1400" s="401">
        <v>114.3</v>
      </c>
      <c r="C1400" s="424">
        <v>6.88</v>
      </c>
      <c r="D1400" s="394" t="s">
        <v>822</v>
      </c>
      <c r="E1400" s="481">
        <v>44585</v>
      </c>
      <c r="F1400" s="395" t="s">
        <v>283</v>
      </c>
      <c r="G1400" s="396">
        <v>14953</v>
      </c>
      <c r="H1400" s="397">
        <v>57521</v>
      </c>
      <c r="I1400" s="397">
        <v>4717801</v>
      </c>
      <c r="J1400" s="397">
        <v>350</v>
      </c>
      <c r="K1400" s="397">
        <v>51</v>
      </c>
      <c r="L1400" s="398">
        <v>4.0999999999999996</v>
      </c>
      <c r="M1400" s="396">
        <v>4</v>
      </c>
      <c r="N1400" s="399">
        <v>101.7</v>
      </c>
      <c r="O1400" s="400">
        <v>115</v>
      </c>
      <c r="P1400" s="400"/>
      <c r="Q1400" s="400"/>
      <c r="R1400" s="400"/>
      <c r="S1400" s="400"/>
      <c r="T1400" s="400"/>
      <c r="U1400" s="400"/>
      <c r="V1400" s="400"/>
      <c r="W1400" s="400"/>
      <c r="X1400" s="426">
        <v>840</v>
      </c>
      <c r="Y1400" s="427">
        <v>800</v>
      </c>
      <c r="Z1400" s="427">
        <v>900</v>
      </c>
      <c r="AA1400" s="480">
        <v>51</v>
      </c>
      <c r="AB1400" s="426">
        <v>0.36</v>
      </c>
      <c r="AC1400" s="426">
        <v>1250</v>
      </c>
      <c r="AD1400" s="402">
        <v>635</v>
      </c>
      <c r="AE1400" s="402">
        <v>560</v>
      </c>
      <c r="AF1400" s="402">
        <v>635</v>
      </c>
      <c r="AG1400" s="402">
        <v>635</v>
      </c>
      <c r="AH1400" s="401">
        <v>51</v>
      </c>
      <c r="AI1400" s="400"/>
      <c r="AJ1400" s="400"/>
      <c r="AK1400" s="400"/>
      <c r="AL1400" s="400"/>
      <c r="AM1400" s="400"/>
      <c r="AN1400" s="400"/>
      <c r="AO1400" s="400"/>
      <c r="AP1400" s="400"/>
    </row>
    <row r="1401" spans="1:42" ht="15.75">
      <c r="A1401" s="394" t="s">
        <v>821</v>
      </c>
      <c r="B1401" s="401">
        <v>114.3</v>
      </c>
      <c r="C1401" s="424">
        <v>6.88</v>
      </c>
      <c r="D1401" s="394" t="s">
        <v>822</v>
      </c>
      <c r="E1401" s="421">
        <v>44585</v>
      </c>
      <c r="F1401" s="395" t="s">
        <v>283</v>
      </c>
      <c r="G1401" s="396">
        <v>14954</v>
      </c>
      <c r="H1401" s="397">
        <v>57523</v>
      </c>
      <c r="I1401" s="397">
        <v>4684701</v>
      </c>
      <c r="J1401" s="397">
        <v>350</v>
      </c>
      <c r="K1401" s="397">
        <v>48</v>
      </c>
      <c r="L1401" s="396">
        <v>3.33</v>
      </c>
      <c r="M1401" s="396">
        <v>16</v>
      </c>
      <c r="N1401" s="399">
        <v>95.4</v>
      </c>
      <c r="O1401" s="400">
        <v>110.4</v>
      </c>
      <c r="P1401" s="400"/>
      <c r="Q1401" s="400"/>
      <c r="R1401" s="400"/>
      <c r="S1401" s="400"/>
      <c r="T1401" s="400"/>
      <c r="U1401" s="400"/>
      <c r="V1401" s="400"/>
      <c r="W1401" s="400"/>
      <c r="X1401" s="426">
        <v>840</v>
      </c>
      <c r="Y1401" s="427">
        <v>800</v>
      </c>
      <c r="Z1401" s="427">
        <v>900</v>
      </c>
      <c r="AA1401" s="480">
        <v>51</v>
      </c>
      <c r="AB1401" s="427">
        <v>0.36</v>
      </c>
      <c r="AC1401" s="427">
        <v>1250</v>
      </c>
      <c r="AD1401" s="402">
        <v>635</v>
      </c>
      <c r="AE1401" s="402">
        <v>550</v>
      </c>
      <c r="AF1401" s="402">
        <v>635</v>
      </c>
      <c r="AG1401" s="402">
        <v>635</v>
      </c>
      <c r="AH1401" s="401">
        <v>51</v>
      </c>
      <c r="AI1401" s="400"/>
      <c r="AJ1401" s="400"/>
      <c r="AK1401" s="400"/>
      <c r="AL1401" s="400"/>
      <c r="AM1401" s="400"/>
      <c r="AN1401" s="400"/>
      <c r="AO1401" s="400"/>
      <c r="AP1401" s="400"/>
    </row>
    <row r="1402" spans="1:42" ht="15.75">
      <c r="A1402" s="394" t="s">
        <v>821</v>
      </c>
      <c r="B1402" s="401">
        <v>114.3</v>
      </c>
      <c r="C1402" s="424">
        <v>6.88</v>
      </c>
      <c r="D1402" s="394" t="s">
        <v>822</v>
      </c>
      <c r="E1402" s="421">
        <v>44585</v>
      </c>
      <c r="F1402" s="395" t="s">
        <v>283</v>
      </c>
      <c r="G1402" s="396">
        <v>14955</v>
      </c>
      <c r="H1402" s="397">
        <v>57523</v>
      </c>
      <c r="I1402" s="397">
        <v>4684701</v>
      </c>
      <c r="J1402" s="397">
        <v>350</v>
      </c>
      <c r="K1402" s="397">
        <v>48</v>
      </c>
      <c r="L1402" s="396">
        <v>3.33</v>
      </c>
      <c r="M1402" s="396">
        <v>401</v>
      </c>
      <c r="N1402" s="399">
        <v>98</v>
      </c>
      <c r="O1402" s="400">
        <v>110.7</v>
      </c>
      <c r="P1402" s="400"/>
      <c r="Q1402" s="400"/>
      <c r="R1402" s="400"/>
      <c r="S1402" s="400"/>
      <c r="T1402" s="400"/>
      <c r="U1402" s="400"/>
      <c r="V1402" s="400"/>
      <c r="W1402" s="400"/>
      <c r="X1402" s="426">
        <v>840</v>
      </c>
      <c r="Y1402" s="427">
        <v>800</v>
      </c>
      <c r="Z1402" s="427">
        <v>900</v>
      </c>
      <c r="AA1402" s="480">
        <v>51</v>
      </c>
      <c r="AB1402" s="427">
        <v>0.36</v>
      </c>
      <c r="AC1402" s="427">
        <v>1250</v>
      </c>
      <c r="AD1402" s="402">
        <v>635</v>
      </c>
      <c r="AE1402" s="402">
        <v>550</v>
      </c>
      <c r="AF1402" s="402">
        <v>635</v>
      </c>
      <c r="AG1402" s="402">
        <v>635</v>
      </c>
      <c r="AH1402" s="401">
        <v>51</v>
      </c>
      <c r="AI1402" s="400"/>
      <c r="AJ1402" s="400"/>
      <c r="AK1402" s="400"/>
      <c r="AL1402" s="400"/>
      <c r="AM1402" s="400"/>
      <c r="AN1402" s="400"/>
      <c r="AO1402" s="400"/>
      <c r="AP1402" s="400"/>
    </row>
    <row r="1403" spans="1:42" ht="15.75">
      <c r="A1403" s="394" t="s">
        <v>821</v>
      </c>
      <c r="B1403" s="401">
        <v>114.3</v>
      </c>
      <c r="C1403" s="424">
        <v>6.88</v>
      </c>
      <c r="D1403" s="394" t="s">
        <v>822</v>
      </c>
      <c r="E1403" s="421">
        <v>44585</v>
      </c>
      <c r="F1403" s="395" t="s">
        <v>283</v>
      </c>
      <c r="G1403" s="396">
        <v>14956</v>
      </c>
      <c r="H1403" s="397">
        <v>57523</v>
      </c>
      <c r="I1403" s="397">
        <v>4684701</v>
      </c>
      <c r="J1403" s="397">
        <v>350</v>
      </c>
      <c r="K1403" s="397">
        <v>48</v>
      </c>
      <c r="L1403" s="396">
        <v>3.33</v>
      </c>
      <c r="M1403" s="396">
        <v>801</v>
      </c>
      <c r="N1403" s="399">
        <v>98.2</v>
      </c>
      <c r="O1403" s="400">
        <v>110.9</v>
      </c>
      <c r="P1403" s="400"/>
      <c r="Q1403" s="400"/>
      <c r="R1403" s="400"/>
      <c r="S1403" s="400"/>
      <c r="T1403" s="400"/>
      <c r="U1403" s="400"/>
      <c r="V1403" s="400"/>
      <c r="W1403" s="400"/>
      <c r="X1403" s="426">
        <v>840</v>
      </c>
      <c r="Y1403" s="427">
        <v>800</v>
      </c>
      <c r="Z1403" s="427">
        <v>900</v>
      </c>
      <c r="AA1403" s="480">
        <v>51</v>
      </c>
      <c r="AB1403" s="427">
        <v>0.36</v>
      </c>
      <c r="AC1403" s="427">
        <v>1250</v>
      </c>
      <c r="AD1403" s="402">
        <v>635</v>
      </c>
      <c r="AE1403" s="402">
        <v>550</v>
      </c>
      <c r="AF1403" s="402">
        <v>635</v>
      </c>
      <c r="AG1403" s="402">
        <v>635</v>
      </c>
      <c r="AH1403" s="401">
        <v>51</v>
      </c>
      <c r="AI1403" s="400"/>
      <c r="AJ1403" s="400"/>
      <c r="AK1403" s="400"/>
      <c r="AL1403" s="400"/>
      <c r="AM1403" s="400"/>
      <c r="AN1403" s="400"/>
      <c r="AO1403" s="400"/>
      <c r="AP1403" s="400"/>
    </row>
    <row r="1404" spans="1:42" ht="15.75">
      <c r="A1404" s="394" t="s">
        <v>821</v>
      </c>
      <c r="B1404" s="401">
        <v>114.3</v>
      </c>
      <c r="C1404" s="424">
        <v>6.88</v>
      </c>
      <c r="D1404" s="394" t="s">
        <v>822</v>
      </c>
      <c r="E1404" s="421">
        <v>44585</v>
      </c>
      <c r="F1404" s="395" t="s">
        <v>283</v>
      </c>
      <c r="G1404" s="396">
        <v>14957</v>
      </c>
      <c r="H1404" s="397">
        <v>57520</v>
      </c>
      <c r="I1404" s="397">
        <v>4684701</v>
      </c>
      <c r="J1404" s="397">
        <v>350</v>
      </c>
      <c r="K1404" s="397">
        <v>51</v>
      </c>
      <c r="L1404" s="396">
        <v>3.48</v>
      </c>
      <c r="M1404" s="396">
        <v>2</v>
      </c>
      <c r="N1404" s="399">
        <v>99.8</v>
      </c>
      <c r="O1404" s="400">
        <v>113.4</v>
      </c>
      <c r="P1404" s="400"/>
      <c r="Q1404" s="400"/>
      <c r="R1404" s="400"/>
      <c r="S1404" s="400"/>
      <c r="T1404" s="400"/>
      <c r="U1404" s="400"/>
      <c r="V1404" s="400"/>
      <c r="W1404" s="400"/>
      <c r="X1404" s="426">
        <v>840</v>
      </c>
      <c r="Y1404" s="427">
        <v>800</v>
      </c>
      <c r="Z1404" s="427">
        <v>900</v>
      </c>
      <c r="AA1404" s="480">
        <v>51</v>
      </c>
      <c r="AB1404" s="427">
        <v>0.36</v>
      </c>
      <c r="AC1404" s="427">
        <v>1250</v>
      </c>
      <c r="AD1404" s="402">
        <v>635</v>
      </c>
      <c r="AE1404" s="402">
        <v>550</v>
      </c>
      <c r="AF1404" s="402">
        <v>635</v>
      </c>
      <c r="AG1404" s="402">
        <v>635</v>
      </c>
      <c r="AH1404" s="401">
        <v>51</v>
      </c>
      <c r="AI1404" s="400"/>
      <c r="AJ1404" s="400"/>
      <c r="AK1404" s="400"/>
      <c r="AL1404" s="400"/>
      <c r="AM1404" s="400"/>
      <c r="AN1404" s="400"/>
      <c r="AO1404" s="400"/>
      <c r="AP1404" s="400"/>
    </row>
    <row r="1405" spans="1:42" ht="15.75">
      <c r="A1405" s="394" t="s">
        <v>821</v>
      </c>
      <c r="B1405" s="401">
        <v>114.3</v>
      </c>
      <c r="C1405" s="424">
        <v>6.88</v>
      </c>
      <c r="D1405" s="394" t="s">
        <v>822</v>
      </c>
      <c r="E1405" s="421">
        <v>44585</v>
      </c>
      <c r="F1405" s="395" t="s">
        <v>283</v>
      </c>
      <c r="G1405" s="396">
        <v>14958</v>
      </c>
      <c r="H1405" s="397">
        <v>57520</v>
      </c>
      <c r="I1405" s="397">
        <v>4684701</v>
      </c>
      <c r="J1405" s="397">
        <v>350</v>
      </c>
      <c r="K1405" s="397">
        <v>51</v>
      </c>
      <c r="L1405" s="396">
        <v>3.48</v>
      </c>
      <c r="M1405" s="396">
        <v>401</v>
      </c>
      <c r="N1405" s="399">
        <v>98</v>
      </c>
      <c r="O1405" s="400">
        <v>111.6</v>
      </c>
      <c r="P1405" s="400"/>
      <c r="Q1405" s="400"/>
      <c r="R1405" s="400"/>
      <c r="S1405" s="400"/>
      <c r="T1405" s="400"/>
      <c r="U1405" s="400"/>
      <c r="V1405" s="400"/>
      <c r="W1405" s="400"/>
      <c r="X1405" s="426">
        <v>840</v>
      </c>
      <c r="Y1405" s="427">
        <v>800</v>
      </c>
      <c r="Z1405" s="427">
        <v>900</v>
      </c>
      <c r="AA1405" s="480">
        <v>51</v>
      </c>
      <c r="AB1405" s="427">
        <v>0.36</v>
      </c>
      <c r="AC1405" s="427">
        <v>1250</v>
      </c>
      <c r="AD1405" s="402">
        <v>635</v>
      </c>
      <c r="AE1405" s="402">
        <v>550</v>
      </c>
      <c r="AF1405" s="402">
        <v>635</v>
      </c>
      <c r="AG1405" s="402">
        <v>635</v>
      </c>
      <c r="AH1405" s="401">
        <v>51</v>
      </c>
      <c r="AI1405" s="400"/>
      <c r="AJ1405" s="400"/>
      <c r="AK1405" s="400"/>
      <c r="AL1405" s="400"/>
      <c r="AM1405" s="400"/>
      <c r="AN1405" s="400"/>
      <c r="AO1405" s="400"/>
      <c r="AP1405" s="400"/>
    </row>
    <row r="1406" spans="1:42" ht="15.75">
      <c r="A1406" s="394" t="s">
        <v>821</v>
      </c>
      <c r="B1406" s="401">
        <v>114.3</v>
      </c>
      <c r="C1406" s="424">
        <v>6.88</v>
      </c>
      <c r="D1406" s="394" t="s">
        <v>822</v>
      </c>
      <c r="E1406" s="421">
        <v>44585</v>
      </c>
      <c r="F1406" s="395" t="s">
        <v>283</v>
      </c>
      <c r="G1406" s="396">
        <v>14959</v>
      </c>
      <c r="H1406" s="397">
        <v>57524</v>
      </c>
      <c r="I1406" s="397">
        <v>4684701</v>
      </c>
      <c r="J1406" s="397">
        <v>350</v>
      </c>
      <c r="K1406" s="397">
        <v>50</v>
      </c>
      <c r="L1406" s="396">
        <v>4.12</v>
      </c>
      <c r="M1406" s="396">
        <v>9</v>
      </c>
      <c r="N1406" s="399">
        <v>100</v>
      </c>
      <c r="O1406" s="400">
        <v>114.9</v>
      </c>
      <c r="P1406" s="400"/>
      <c r="Q1406" s="400"/>
      <c r="R1406" s="400"/>
      <c r="S1406" s="400"/>
      <c r="T1406" s="400"/>
      <c r="U1406" s="400"/>
      <c r="V1406" s="400"/>
      <c r="W1406" s="400"/>
      <c r="X1406" s="426">
        <v>840</v>
      </c>
      <c r="Y1406" s="427">
        <v>800</v>
      </c>
      <c r="Z1406" s="427">
        <v>900</v>
      </c>
      <c r="AA1406" s="480">
        <v>51</v>
      </c>
      <c r="AB1406" s="427">
        <v>0.36</v>
      </c>
      <c r="AC1406" s="427">
        <v>1250</v>
      </c>
      <c r="AD1406" s="402">
        <v>635</v>
      </c>
      <c r="AE1406" s="402">
        <v>550</v>
      </c>
      <c r="AF1406" s="402">
        <v>635</v>
      </c>
      <c r="AG1406" s="402">
        <v>635</v>
      </c>
      <c r="AH1406" s="401">
        <v>51</v>
      </c>
      <c r="AI1406" s="400"/>
      <c r="AJ1406" s="400"/>
      <c r="AK1406" s="400"/>
      <c r="AL1406" s="400"/>
      <c r="AM1406" s="400"/>
      <c r="AN1406" s="400"/>
      <c r="AO1406" s="400"/>
      <c r="AP1406" s="400"/>
    </row>
    <row r="1407" spans="1:42" ht="15.75">
      <c r="A1407" s="394" t="s">
        <v>821</v>
      </c>
      <c r="B1407" s="401">
        <v>114.3</v>
      </c>
      <c r="C1407" s="424">
        <v>6.88</v>
      </c>
      <c r="D1407" s="394" t="s">
        <v>822</v>
      </c>
      <c r="E1407" s="421">
        <v>44585</v>
      </c>
      <c r="F1407" s="395" t="s">
        <v>283</v>
      </c>
      <c r="G1407" s="396">
        <v>14960</v>
      </c>
      <c r="H1407" s="397">
        <v>57519</v>
      </c>
      <c r="I1407" s="397">
        <v>4684701</v>
      </c>
      <c r="J1407" s="397">
        <v>350</v>
      </c>
      <c r="K1407" s="397">
        <v>50</v>
      </c>
      <c r="L1407" s="396">
        <v>3.54</v>
      </c>
      <c r="M1407" s="396">
        <v>1</v>
      </c>
      <c r="N1407" s="399">
        <v>93.2</v>
      </c>
      <c r="O1407" s="400">
        <v>111.6</v>
      </c>
      <c r="P1407" s="400"/>
      <c r="Q1407" s="400"/>
      <c r="R1407" s="400"/>
      <c r="S1407" s="400"/>
      <c r="T1407" s="400"/>
      <c r="U1407" s="400"/>
      <c r="V1407" s="400"/>
      <c r="W1407" s="400"/>
      <c r="X1407" s="426">
        <v>840</v>
      </c>
      <c r="Y1407" s="427">
        <v>800</v>
      </c>
      <c r="Z1407" s="427">
        <v>900</v>
      </c>
      <c r="AA1407" s="480">
        <v>51</v>
      </c>
      <c r="AB1407" s="427">
        <v>0.36</v>
      </c>
      <c r="AC1407" s="427">
        <v>1250</v>
      </c>
      <c r="AD1407" s="402">
        <v>635</v>
      </c>
      <c r="AE1407" s="402">
        <v>550</v>
      </c>
      <c r="AF1407" s="402">
        <v>635</v>
      </c>
      <c r="AG1407" s="402">
        <v>635</v>
      </c>
      <c r="AH1407" s="401">
        <v>51</v>
      </c>
      <c r="AI1407" s="400"/>
      <c r="AJ1407" s="400"/>
      <c r="AK1407" s="400"/>
      <c r="AL1407" s="400"/>
      <c r="AM1407" s="400"/>
      <c r="AN1407" s="400"/>
      <c r="AO1407" s="400"/>
      <c r="AP1407" s="400"/>
    </row>
    <row r="1408" spans="1:42" ht="15.75">
      <c r="A1408" s="394" t="s">
        <v>821</v>
      </c>
      <c r="B1408" s="401">
        <v>114.3</v>
      </c>
      <c r="C1408" s="424">
        <v>6.88</v>
      </c>
      <c r="D1408" s="394" t="s">
        <v>822</v>
      </c>
      <c r="E1408" s="421">
        <v>44585</v>
      </c>
      <c r="F1408" s="395" t="s">
        <v>283</v>
      </c>
      <c r="G1408" s="396">
        <v>14961</v>
      </c>
      <c r="H1408" s="397">
        <v>57521</v>
      </c>
      <c r="I1408" s="397">
        <v>4684701</v>
      </c>
      <c r="J1408" s="397">
        <v>350</v>
      </c>
      <c r="K1408" s="397">
        <v>51</v>
      </c>
      <c r="L1408" s="398">
        <v>4.0999999999999996</v>
      </c>
      <c r="M1408" s="396">
        <v>19</v>
      </c>
      <c r="N1408" s="399">
        <v>99.6</v>
      </c>
      <c r="O1408" s="400">
        <v>115.4</v>
      </c>
      <c r="P1408" s="400"/>
      <c r="Q1408" s="400"/>
      <c r="R1408" s="400"/>
      <c r="S1408" s="400"/>
      <c r="T1408" s="400"/>
      <c r="U1408" s="400"/>
      <c r="V1408" s="400"/>
      <c r="W1408" s="400"/>
      <c r="X1408" s="426">
        <v>840</v>
      </c>
      <c r="Y1408" s="427">
        <v>800</v>
      </c>
      <c r="Z1408" s="427">
        <v>900</v>
      </c>
      <c r="AA1408" s="480">
        <v>51</v>
      </c>
      <c r="AB1408" s="427">
        <v>0.36</v>
      </c>
      <c r="AC1408" s="427">
        <v>1250</v>
      </c>
      <c r="AD1408" s="402">
        <v>635</v>
      </c>
      <c r="AE1408" s="402">
        <v>550</v>
      </c>
      <c r="AF1408" s="402">
        <v>635</v>
      </c>
      <c r="AG1408" s="402">
        <v>635</v>
      </c>
      <c r="AH1408" s="401">
        <v>51</v>
      </c>
      <c r="AI1408" s="400"/>
      <c r="AJ1408" s="400"/>
      <c r="AK1408" s="400"/>
      <c r="AL1408" s="400"/>
      <c r="AM1408" s="400"/>
      <c r="AN1408" s="400"/>
      <c r="AO1408" s="400"/>
      <c r="AP1408" s="400"/>
    </row>
    <row r="1409" spans="1:42" ht="15.75">
      <c r="A1409" s="394" t="s">
        <v>821</v>
      </c>
      <c r="B1409" s="401">
        <v>114.3</v>
      </c>
      <c r="C1409" s="424">
        <v>6.88</v>
      </c>
      <c r="D1409" s="394" t="s">
        <v>822</v>
      </c>
      <c r="E1409" s="421">
        <v>44585</v>
      </c>
      <c r="F1409" s="395" t="s">
        <v>283</v>
      </c>
      <c r="G1409" s="396">
        <v>14962</v>
      </c>
      <c r="H1409" s="397">
        <v>60347</v>
      </c>
      <c r="I1409" s="397">
        <v>4684701</v>
      </c>
      <c r="J1409" s="397">
        <v>350</v>
      </c>
      <c r="K1409" s="397">
        <v>50</v>
      </c>
      <c r="L1409" s="396">
        <v>3.93</v>
      </c>
      <c r="M1409" s="396">
        <v>1</v>
      </c>
      <c r="N1409" s="399">
        <v>96.7</v>
      </c>
      <c r="O1409" s="400">
        <v>109.6</v>
      </c>
      <c r="P1409" s="400"/>
      <c r="Q1409" s="400"/>
      <c r="R1409" s="400"/>
      <c r="S1409" s="400"/>
      <c r="T1409" s="400"/>
      <c r="U1409" s="400"/>
      <c r="V1409" s="400"/>
      <c r="W1409" s="400"/>
      <c r="X1409" s="426">
        <v>840</v>
      </c>
      <c r="Y1409" s="427">
        <v>800</v>
      </c>
      <c r="Z1409" s="427">
        <v>900</v>
      </c>
      <c r="AA1409" s="480">
        <v>51</v>
      </c>
      <c r="AB1409" s="427">
        <v>0.36</v>
      </c>
      <c r="AC1409" s="427">
        <v>1250</v>
      </c>
      <c r="AD1409" s="402">
        <v>635</v>
      </c>
      <c r="AE1409" s="402">
        <v>550</v>
      </c>
      <c r="AF1409" s="402">
        <v>635</v>
      </c>
      <c r="AG1409" s="402">
        <v>635</v>
      </c>
      <c r="AH1409" s="401">
        <v>51</v>
      </c>
      <c r="AI1409" s="400"/>
      <c r="AJ1409" s="400"/>
      <c r="AK1409" s="400"/>
      <c r="AL1409" s="400"/>
      <c r="AM1409" s="400"/>
      <c r="AN1409" s="400"/>
      <c r="AO1409" s="400"/>
      <c r="AP1409" s="400"/>
    </row>
    <row r="1410" spans="1:42" ht="15.75">
      <c r="A1410" s="394" t="s">
        <v>821</v>
      </c>
      <c r="B1410" s="401">
        <v>114.3</v>
      </c>
      <c r="C1410" s="424">
        <v>6.88</v>
      </c>
      <c r="D1410" s="394" t="s">
        <v>822</v>
      </c>
      <c r="E1410" s="421">
        <v>44585</v>
      </c>
      <c r="F1410" s="395" t="s">
        <v>283</v>
      </c>
      <c r="G1410" s="396">
        <v>14963</v>
      </c>
      <c r="H1410" s="397">
        <v>57528</v>
      </c>
      <c r="I1410" s="397">
        <v>4653004</v>
      </c>
      <c r="J1410" s="397">
        <v>350</v>
      </c>
      <c r="K1410" s="397">
        <v>53</v>
      </c>
      <c r="L1410" s="396">
        <v>4.91</v>
      </c>
      <c r="M1410" s="396">
        <v>4</v>
      </c>
      <c r="N1410" s="399">
        <v>106.1</v>
      </c>
      <c r="O1410" s="400">
        <v>117.8</v>
      </c>
      <c r="P1410" s="400"/>
      <c r="Q1410" s="400"/>
      <c r="R1410" s="400"/>
      <c r="S1410" s="400"/>
      <c r="T1410" s="400"/>
      <c r="U1410" s="400"/>
      <c r="V1410" s="400"/>
      <c r="W1410" s="400"/>
      <c r="X1410" s="426">
        <v>840</v>
      </c>
      <c r="Y1410" s="427">
        <v>800</v>
      </c>
      <c r="Z1410" s="427">
        <v>900</v>
      </c>
      <c r="AA1410" s="480">
        <v>51</v>
      </c>
      <c r="AB1410" s="427">
        <v>0.36</v>
      </c>
      <c r="AC1410" s="427">
        <v>1250</v>
      </c>
      <c r="AD1410" s="402">
        <v>635</v>
      </c>
      <c r="AE1410" s="402">
        <v>550</v>
      </c>
      <c r="AF1410" s="402">
        <v>635</v>
      </c>
      <c r="AG1410" s="402">
        <v>635</v>
      </c>
      <c r="AH1410" s="401">
        <v>51</v>
      </c>
      <c r="AI1410" s="400"/>
      <c r="AJ1410" s="400"/>
      <c r="AK1410" s="400"/>
      <c r="AL1410" s="400"/>
      <c r="AM1410" s="400"/>
      <c r="AN1410" s="400"/>
      <c r="AO1410" s="400"/>
      <c r="AP1410" s="400"/>
    </row>
    <row r="1411" spans="1:42" ht="15.75">
      <c r="A1411" s="394" t="s">
        <v>821</v>
      </c>
      <c r="B1411" s="401">
        <v>114.3</v>
      </c>
      <c r="C1411" s="424">
        <v>6.88</v>
      </c>
      <c r="D1411" s="394" t="s">
        <v>822</v>
      </c>
      <c r="E1411" s="421">
        <v>44585</v>
      </c>
      <c r="F1411" s="395" t="s">
        <v>283</v>
      </c>
      <c r="G1411" s="396">
        <v>14964</v>
      </c>
      <c r="H1411" s="397">
        <v>57522</v>
      </c>
      <c r="I1411" s="397">
        <v>4653004</v>
      </c>
      <c r="J1411" s="397">
        <v>350</v>
      </c>
      <c r="K1411" s="397">
        <v>50</v>
      </c>
      <c r="L1411" s="396">
        <v>3.55</v>
      </c>
      <c r="M1411" s="396">
        <v>9</v>
      </c>
      <c r="N1411" s="399">
        <v>99.7</v>
      </c>
      <c r="O1411" s="400">
        <v>111.8</v>
      </c>
      <c r="P1411" s="400"/>
      <c r="Q1411" s="400"/>
      <c r="R1411" s="400"/>
      <c r="S1411" s="400"/>
      <c r="T1411" s="400"/>
      <c r="U1411" s="400"/>
      <c r="V1411" s="400"/>
      <c r="W1411" s="400"/>
      <c r="X1411" s="426">
        <v>840</v>
      </c>
      <c r="Y1411" s="427">
        <v>800</v>
      </c>
      <c r="Z1411" s="427">
        <v>900</v>
      </c>
      <c r="AA1411" s="480">
        <v>51</v>
      </c>
      <c r="AB1411" s="427">
        <v>0.36</v>
      </c>
      <c r="AC1411" s="427">
        <v>1250</v>
      </c>
      <c r="AD1411" s="402">
        <v>635</v>
      </c>
      <c r="AE1411" s="402">
        <v>550</v>
      </c>
      <c r="AF1411" s="402">
        <v>635</v>
      </c>
      <c r="AG1411" s="402">
        <v>635</v>
      </c>
      <c r="AH1411" s="401">
        <v>51</v>
      </c>
      <c r="AI1411" s="400"/>
      <c r="AJ1411" s="400"/>
      <c r="AK1411" s="400"/>
      <c r="AL1411" s="400"/>
      <c r="AM1411" s="400"/>
      <c r="AN1411" s="400"/>
      <c r="AO1411" s="400"/>
      <c r="AP1411" s="400"/>
    </row>
    <row r="1412" spans="1:42" ht="15.75">
      <c r="A1412" s="394" t="s">
        <v>821</v>
      </c>
      <c r="B1412" s="401">
        <v>114.3</v>
      </c>
      <c r="C1412" s="424">
        <v>6.88</v>
      </c>
      <c r="D1412" s="394" t="s">
        <v>822</v>
      </c>
      <c r="E1412" s="421">
        <v>44585</v>
      </c>
      <c r="F1412" s="395" t="s">
        <v>283</v>
      </c>
      <c r="G1412" s="396">
        <v>14965</v>
      </c>
      <c r="H1412" s="397">
        <v>57525</v>
      </c>
      <c r="I1412" s="397">
        <v>4723901</v>
      </c>
      <c r="J1412" s="397">
        <v>350</v>
      </c>
      <c r="K1412" s="397">
        <v>50</v>
      </c>
      <c r="L1412" s="398">
        <f>0.028/0.0086</f>
        <v>3.2558139534883721</v>
      </c>
      <c r="M1412" s="396">
        <v>4</v>
      </c>
      <c r="N1412" s="399">
        <v>95.9</v>
      </c>
      <c r="O1412" s="400">
        <v>110.7</v>
      </c>
      <c r="P1412" s="400"/>
      <c r="Q1412" s="400"/>
      <c r="R1412" s="400"/>
      <c r="S1412" s="400"/>
      <c r="T1412" s="400"/>
      <c r="U1412" s="400"/>
      <c r="V1412" s="400"/>
      <c r="W1412" s="400"/>
      <c r="X1412" s="426">
        <v>840</v>
      </c>
      <c r="Y1412" s="427">
        <v>800</v>
      </c>
      <c r="Z1412" s="427">
        <v>900</v>
      </c>
      <c r="AA1412" s="480">
        <v>51</v>
      </c>
      <c r="AB1412" s="427">
        <v>0.36</v>
      </c>
      <c r="AC1412" s="427">
        <v>1250</v>
      </c>
      <c r="AD1412" s="402">
        <v>635</v>
      </c>
      <c r="AE1412" s="402">
        <v>550</v>
      </c>
      <c r="AF1412" s="402">
        <v>635</v>
      </c>
      <c r="AG1412" s="402">
        <v>635</v>
      </c>
      <c r="AH1412" s="401">
        <v>51</v>
      </c>
      <c r="AI1412" s="400"/>
      <c r="AJ1412" s="400"/>
      <c r="AK1412" s="400"/>
      <c r="AL1412" s="400"/>
      <c r="AM1412" s="400"/>
      <c r="AN1412" s="400"/>
      <c r="AO1412" s="400"/>
      <c r="AP1412" s="400"/>
    </row>
    <row r="1413" spans="1:42" ht="15.75">
      <c r="A1413" s="394" t="s">
        <v>821</v>
      </c>
      <c r="B1413" s="401">
        <v>114.3</v>
      </c>
      <c r="C1413" s="424">
        <v>6.88</v>
      </c>
      <c r="D1413" s="394" t="s">
        <v>822</v>
      </c>
      <c r="E1413" s="421">
        <v>44586</v>
      </c>
      <c r="F1413" s="395" t="s">
        <v>283</v>
      </c>
      <c r="G1413" s="396">
        <v>14966</v>
      </c>
      <c r="H1413" s="397">
        <v>57526</v>
      </c>
      <c r="I1413" s="397">
        <v>4723901</v>
      </c>
      <c r="J1413" s="397">
        <v>350</v>
      </c>
      <c r="K1413" s="397">
        <v>55</v>
      </c>
      <c r="L1413" s="396">
        <v>4.63</v>
      </c>
      <c r="M1413" s="396">
        <v>9</v>
      </c>
      <c r="N1413" s="399">
        <v>101.7</v>
      </c>
      <c r="O1413" s="400">
        <v>117.9</v>
      </c>
      <c r="P1413" s="400"/>
      <c r="Q1413" s="400"/>
      <c r="R1413" s="400"/>
      <c r="S1413" s="400"/>
      <c r="T1413" s="400"/>
      <c r="U1413" s="400"/>
      <c r="V1413" s="400"/>
      <c r="W1413" s="400"/>
      <c r="X1413" s="426">
        <v>840</v>
      </c>
      <c r="Y1413" s="427">
        <v>800</v>
      </c>
      <c r="Z1413" s="427">
        <v>900</v>
      </c>
      <c r="AA1413" s="480">
        <v>51</v>
      </c>
      <c r="AB1413" s="427">
        <v>0.36</v>
      </c>
      <c r="AC1413" s="427">
        <v>1250</v>
      </c>
      <c r="AD1413" s="402">
        <v>635</v>
      </c>
      <c r="AE1413" s="402">
        <v>550</v>
      </c>
      <c r="AF1413" s="402">
        <v>635</v>
      </c>
      <c r="AG1413" s="402">
        <v>635</v>
      </c>
      <c r="AH1413" s="401">
        <v>51</v>
      </c>
      <c r="AI1413" s="400"/>
      <c r="AJ1413" s="400"/>
      <c r="AK1413" s="400"/>
      <c r="AL1413" s="400"/>
      <c r="AM1413" s="400"/>
      <c r="AN1413" s="400"/>
      <c r="AO1413" s="400"/>
      <c r="AP1413" s="400"/>
    </row>
    <row r="1414" spans="1:42" ht="15.75">
      <c r="A1414" s="394" t="s">
        <v>821</v>
      </c>
      <c r="B1414" s="401">
        <v>114.3</v>
      </c>
      <c r="C1414" s="424">
        <v>6.88</v>
      </c>
      <c r="D1414" s="394" t="s">
        <v>822</v>
      </c>
      <c r="E1414" s="421">
        <v>44586</v>
      </c>
      <c r="F1414" s="395" t="s">
        <v>283</v>
      </c>
      <c r="G1414" s="396">
        <v>14967</v>
      </c>
      <c r="H1414" s="397">
        <v>57522</v>
      </c>
      <c r="I1414" s="397">
        <v>4723901</v>
      </c>
      <c r="J1414" s="397">
        <v>350</v>
      </c>
      <c r="K1414" s="397">
        <v>50</v>
      </c>
      <c r="L1414" s="396">
        <v>3.55</v>
      </c>
      <c r="M1414" s="396">
        <v>1</v>
      </c>
      <c r="N1414" s="399">
        <v>96</v>
      </c>
      <c r="O1414" s="400">
        <v>111.2</v>
      </c>
      <c r="P1414" s="400"/>
      <c r="Q1414" s="400"/>
      <c r="R1414" s="400"/>
      <c r="S1414" s="400"/>
      <c r="T1414" s="400"/>
      <c r="U1414" s="400"/>
      <c r="V1414" s="400"/>
      <c r="W1414" s="400"/>
      <c r="X1414" s="426">
        <v>840</v>
      </c>
      <c r="Y1414" s="427">
        <v>800</v>
      </c>
      <c r="Z1414" s="427">
        <v>900</v>
      </c>
      <c r="AA1414" s="480">
        <v>51</v>
      </c>
      <c r="AB1414" s="427">
        <v>0.36</v>
      </c>
      <c r="AC1414" s="427">
        <v>1250</v>
      </c>
      <c r="AD1414" s="402">
        <v>635</v>
      </c>
      <c r="AE1414" s="402">
        <v>550</v>
      </c>
      <c r="AF1414" s="402">
        <v>635</v>
      </c>
      <c r="AG1414" s="402">
        <v>635</v>
      </c>
      <c r="AH1414" s="401">
        <v>51</v>
      </c>
      <c r="AI1414" s="400"/>
      <c r="AJ1414" s="400"/>
      <c r="AK1414" s="400"/>
      <c r="AL1414" s="400"/>
      <c r="AM1414" s="400"/>
      <c r="AN1414" s="400"/>
      <c r="AO1414" s="400"/>
      <c r="AP1414" s="400"/>
    </row>
    <row r="1415" spans="1:42" ht="15.75">
      <c r="A1415" s="394" t="s">
        <v>821</v>
      </c>
      <c r="B1415" s="401">
        <v>114.3</v>
      </c>
      <c r="C1415" s="424">
        <v>6.88</v>
      </c>
      <c r="D1415" s="394" t="s">
        <v>822</v>
      </c>
      <c r="E1415" s="421">
        <v>44586</v>
      </c>
      <c r="F1415" s="395" t="s">
        <v>368</v>
      </c>
      <c r="G1415" s="396">
        <v>14968</v>
      </c>
      <c r="H1415" s="397">
        <v>57484</v>
      </c>
      <c r="I1415" s="397">
        <v>4732601</v>
      </c>
      <c r="J1415" s="397">
        <v>701</v>
      </c>
      <c r="K1415" s="397">
        <v>49</v>
      </c>
      <c r="L1415" s="396">
        <v>6.07</v>
      </c>
      <c r="M1415" s="396">
        <v>3</v>
      </c>
      <c r="N1415" s="399">
        <v>99.1</v>
      </c>
      <c r="O1415" s="400">
        <v>112.1</v>
      </c>
      <c r="P1415" s="400"/>
      <c r="Q1415" s="400"/>
      <c r="R1415" s="400"/>
      <c r="S1415" s="400"/>
      <c r="T1415" s="400"/>
      <c r="U1415" s="400"/>
      <c r="V1415" s="400"/>
      <c r="W1415" s="400"/>
      <c r="X1415" s="426">
        <v>840</v>
      </c>
      <c r="Y1415" s="427">
        <v>800</v>
      </c>
      <c r="Z1415" s="427">
        <v>900</v>
      </c>
      <c r="AA1415" s="480">
        <v>51</v>
      </c>
      <c r="AB1415" s="427">
        <v>0.36</v>
      </c>
      <c r="AC1415" s="427">
        <v>1250</v>
      </c>
      <c r="AD1415" s="402">
        <v>645</v>
      </c>
      <c r="AE1415" s="402">
        <v>550</v>
      </c>
      <c r="AF1415" s="402">
        <v>645</v>
      </c>
      <c r="AG1415" s="402">
        <v>645</v>
      </c>
      <c r="AH1415" s="401">
        <v>51</v>
      </c>
      <c r="AI1415" s="400"/>
      <c r="AJ1415" s="400"/>
      <c r="AK1415" s="400"/>
      <c r="AL1415" s="400"/>
      <c r="AM1415" s="400"/>
      <c r="AN1415" s="400"/>
      <c r="AO1415" s="400"/>
      <c r="AP1415" s="400"/>
    </row>
    <row r="1416" spans="1:42" ht="15.75">
      <c r="A1416" s="394" t="s">
        <v>821</v>
      </c>
      <c r="B1416" s="401">
        <v>114.3</v>
      </c>
      <c r="C1416" s="424">
        <v>6.88</v>
      </c>
      <c r="D1416" s="394" t="s">
        <v>822</v>
      </c>
      <c r="E1416" s="421">
        <v>44638</v>
      </c>
      <c r="F1416" s="395" t="s">
        <v>794</v>
      </c>
      <c r="G1416" s="396">
        <v>15430</v>
      </c>
      <c r="H1416" s="397">
        <v>13441</v>
      </c>
      <c r="I1416" s="397">
        <v>4758001</v>
      </c>
      <c r="J1416" s="397" t="s">
        <v>571</v>
      </c>
      <c r="K1416" s="397">
        <v>47</v>
      </c>
      <c r="L1416" s="398">
        <v>4</v>
      </c>
      <c r="M1416" s="396">
        <v>15</v>
      </c>
      <c r="N1416" s="399">
        <v>97.8</v>
      </c>
      <c r="O1416" s="400">
        <v>110.9</v>
      </c>
      <c r="P1416" s="400"/>
      <c r="Q1416" s="400"/>
      <c r="R1416" s="400">
        <v>97.9</v>
      </c>
      <c r="S1416" s="400">
        <v>111.4</v>
      </c>
      <c r="T1416" s="400"/>
      <c r="U1416" s="400"/>
      <c r="V1416" s="400"/>
      <c r="W1416" s="400"/>
      <c r="X1416" s="426">
        <v>850</v>
      </c>
      <c r="Y1416" s="427">
        <v>800</v>
      </c>
      <c r="Z1416" s="427">
        <v>900</v>
      </c>
      <c r="AA1416" s="480">
        <v>51</v>
      </c>
      <c r="AB1416" s="427">
        <v>0.36</v>
      </c>
      <c r="AC1416" s="427">
        <v>1250</v>
      </c>
      <c r="AD1416" s="402">
        <v>630</v>
      </c>
      <c r="AE1416" s="402">
        <v>530</v>
      </c>
      <c r="AF1416" s="402">
        <v>630</v>
      </c>
      <c r="AG1416" s="402">
        <v>630</v>
      </c>
      <c r="AH1416" s="402">
        <v>51</v>
      </c>
      <c r="AI1416" s="400"/>
      <c r="AJ1416" s="400"/>
      <c r="AK1416" s="400"/>
      <c r="AL1416" s="400"/>
      <c r="AM1416" s="400"/>
      <c r="AN1416" s="400"/>
      <c r="AO1416" s="400"/>
      <c r="AP1416" s="400"/>
    </row>
    <row r="1417" spans="1:42" ht="15.75">
      <c r="A1417" s="394" t="s">
        <v>821</v>
      </c>
      <c r="B1417" s="401">
        <v>114.3</v>
      </c>
      <c r="C1417" s="424">
        <v>6.88</v>
      </c>
      <c r="D1417" s="394" t="s">
        <v>822</v>
      </c>
      <c r="E1417" s="421">
        <v>44638</v>
      </c>
      <c r="F1417" s="395" t="s">
        <v>794</v>
      </c>
      <c r="G1417" s="396">
        <v>15430</v>
      </c>
      <c r="H1417" s="397">
        <v>13441</v>
      </c>
      <c r="I1417" s="397">
        <v>4758001</v>
      </c>
      <c r="J1417" s="397" t="s">
        <v>571</v>
      </c>
      <c r="K1417" s="397">
        <v>47</v>
      </c>
      <c r="L1417" s="398">
        <v>4</v>
      </c>
      <c r="M1417" s="396">
        <v>70</v>
      </c>
      <c r="N1417" s="399">
        <v>97.7</v>
      </c>
      <c r="O1417" s="400">
        <v>111</v>
      </c>
      <c r="P1417" s="400">
        <v>98.5</v>
      </c>
      <c r="Q1417" s="400">
        <v>112.2</v>
      </c>
      <c r="R1417" s="400">
        <v>98.4</v>
      </c>
      <c r="S1417" s="400">
        <v>112.3</v>
      </c>
      <c r="T1417" s="400">
        <v>96.9</v>
      </c>
      <c r="U1417" s="400">
        <v>111.6</v>
      </c>
      <c r="V1417" s="400">
        <v>99.2</v>
      </c>
      <c r="W1417" s="400">
        <v>113.1</v>
      </c>
      <c r="X1417" s="426">
        <v>850</v>
      </c>
      <c r="Y1417" s="427">
        <v>800</v>
      </c>
      <c r="Z1417" s="427">
        <v>900</v>
      </c>
      <c r="AA1417" s="480">
        <v>51</v>
      </c>
      <c r="AB1417" s="427">
        <v>0.36</v>
      </c>
      <c r="AC1417" s="427">
        <v>1250</v>
      </c>
      <c r="AD1417" s="402">
        <v>630</v>
      </c>
      <c r="AE1417" s="402">
        <v>530</v>
      </c>
      <c r="AF1417" s="402">
        <v>630</v>
      </c>
      <c r="AG1417" s="402">
        <v>630</v>
      </c>
      <c r="AH1417" s="402">
        <v>51</v>
      </c>
      <c r="AI1417" s="400"/>
      <c r="AJ1417" s="400"/>
      <c r="AK1417" s="400"/>
      <c r="AL1417" s="400"/>
      <c r="AM1417" s="400"/>
      <c r="AN1417" s="400"/>
      <c r="AO1417" s="400"/>
      <c r="AP1417" s="400"/>
    </row>
    <row r="1418" spans="1:42" ht="15.75">
      <c r="A1418" s="394" t="s">
        <v>821</v>
      </c>
      <c r="B1418" s="401">
        <v>114.3</v>
      </c>
      <c r="C1418" s="424">
        <v>6.88</v>
      </c>
      <c r="D1418" s="394" t="s">
        <v>822</v>
      </c>
      <c r="E1418" s="421">
        <v>44640</v>
      </c>
      <c r="F1418" s="395" t="s">
        <v>794</v>
      </c>
      <c r="G1418" s="396">
        <v>15439</v>
      </c>
      <c r="H1418" s="410">
        <v>13443</v>
      </c>
      <c r="I1418" s="410">
        <v>4758001</v>
      </c>
      <c r="J1418" s="410" t="s">
        <v>571</v>
      </c>
      <c r="K1418" s="410">
        <v>47</v>
      </c>
      <c r="L1418" s="411">
        <f>0.022/0.005</f>
        <v>4.3999999999999995</v>
      </c>
      <c r="M1418" s="396" t="s">
        <v>795</v>
      </c>
      <c r="N1418" s="399">
        <v>101.1</v>
      </c>
      <c r="O1418" s="400">
        <v>114.2</v>
      </c>
      <c r="P1418" s="400">
        <v>101.5</v>
      </c>
      <c r="Q1418" s="400">
        <v>114.3</v>
      </c>
      <c r="R1418" s="400">
        <v>102.1</v>
      </c>
      <c r="S1418" s="400">
        <v>114.6</v>
      </c>
      <c r="T1418" s="400">
        <v>101.3</v>
      </c>
      <c r="U1418" s="400">
        <v>113.7</v>
      </c>
      <c r="V1418" s="400">
        <v>104.4</v>
      </c>
      <c r="W1418" s="400">
        <v>116.6</v>
      </c>
      <c r="X1418" s="426">
        <v>850</v>
      </c>
      <c r="Y1418" s="427">
        <v>800</v>
      </c>
      <c r="Z1418" s="427">
        <v>900</v>
      </c>
      <c r="AA1418" s="480">
        <v>51</v>
      </c>
      <c r="AB1418" s="427">
        <v>0.36</v>
      </c>
      <c r="AC1418" s="427">
        <v>1250</v>
      </c>
      <c r="AD1418" s="402">
        <v>630</v>
      </c>
      <c r="AE1418" s="402">
        <v>530</v>
      </c>
      <c r="AF1418" s="402">
        <v>630</v>
      </c>
      <c r="AG1418" s="402">
        <v>630</v>
      </c>
      <c r="AH1418" s="402">
        <v>51</v>
      </c>
      <c r="AI1418" s="400"/>
      <c r="AJ1418" s="400"/>
      <c r="AK1418" s="400"/>
      <c r="AL1418" s="400"/>
      <c r="AM1418" s="400"/>
      <c r="AN1418" s="400"/>
      <c r="AO1418" s="400"/>
      <c r="AP1418" s="400"/>
    </row>
    <row r="1419" spans="1:42" ht="15.75">
      <c r="A1419" s="394" t="s">
        <v>821</v>
      </c>
      <c r="B1419" s="401">
        <v>114.3</v>
      </c>
      <c r="C1419" s="424">
        <v>6.88</v>
      </c>
      <c r="D1419" s="394" t="s">
        <v>822</v>
      </c>
      <c r="E1419" s="421">
        <v>44640</v>
      </c>
      <c r="F1419" s="395" t="s">
        <v>794</v>
      </c>
      <c r="G1419" s="396">
        <v>15440</v>
      </c>
      <c r="H1419" s="410">
        <v>13443</v>
      </c>
      <c r="I1419" s="410">
        <v>4758001</v>
      </c>
      <c r="J1419" s="410" t="s">
        <v>571</v>
      </c>
      <c r="K1419" s="410">
        <v>47</v>
      </c>
      <c r="L1419" s="411">
        <f>0.022/0.005</f>
        <v>4.3999999999999995</v>
      </c>
      <c r="M1419" s="396" t="s">
        <v>796</v>
      </c>
      <c r="N1419" s="399">
        <v>103.9</v>
      </c>
      <c r="O1419" s="400">
        <v>115.7</v>
      </c>
      <c r="P1419" s="400"/>
      <c r="Q1419" s="400"/>
      <c r="R1419" s="400"/>
      <c r="S1419" s="400"/>
      <c r="T1419" s="400"/>
      <c r="U1419" s="400"/>
      <c r="V1419" s="400"/>
      <c r="W1419" s="400"/>
      <c r="X1419" s="426">
        <v>850</v>
      </c>
      <c r="Y1419" s="427">
        <v>800</v>
      </c>
      <c r="Z1419" s="427">
        <v>900</v>
      </c>
      <c r="AA1419" s="480">
        <v>51</v>
      </c>
      <c r="AB1419" s="427">
        <v>0.36</v>
      </c>
      <c r="AC1419" s="427">
        <v>1250</v>
      </c>
      <c r="AD1419" s="402">
        <v>630</v>
      </c>
      <c r="AE1419" s="402">
        <v>530</v>
      </c>
      <c r="AF1419" s="402">
        <v>630</v>
      </c>
      <c r="AG1419" s="402">
        <v>630</v>
      </c>
      <c r="AH1419" s="402">
        <v>51</v>
      </c>
      <c r="AI1419" s="400"/>
      <c r="AJ1419" s="400"/>
      <c r="AK1419" s="400"/>
      <c r="AL1419" s="400"/>
      <c r="AM1419" s="400"/>
      <c r="AN1419" s="400"/>
      <c r="AO1419" s="400"/>
      <c r="AP1419" s="400"/>
    </row>
    <row r="1420" spans="1:42" ht="15.75">
      <c r="A1420" s="394" t="s">
        <v>821</v>
      </c>
      <c r="B1420" s="401">
        <v>114.3</v>
      </c>
      <c r="C1420" s="424">
        <v>6.88</v>
      </c>
      <c r="D1420" s="394" t="s">
        <v>822</v>
      </c>
      <c r="E1420" s="421">
        <v>44640</v>
      </c>
      <c r="F1420" s="395" t="s">
        <v>794</v>
      </c>
      <c r="G1420" s="396">
        <v>15441</v>
      </c>
      <c r="H1420" s="410">
        <v>13443</v>
      </c>
      <c r="I1420" s="410">
        <v>4758001</v>
      </c>
      <c r="J1420" s="410" t="s">
        <v>571</v>
      </c>
      <c r="K1420" s="410">
        <v>47</v>
      </c>
      <c r="L1420" s="411">
        <f>0.022/0.005</f>
        <v>4.3999999999999995</v>
      </c>
      <c r="M1420" s="396">
        <v>810</v>
      </c>
      <c r="N1420" s="399">
        <v>102.4</v>
      </c>
      <c r="O1420" s="400">
        <v>114.2</v>
      </c>
      <c r="P1420" s="400"/>
      <c r="Q1420" s="400"/>
      <c r="R1420" s="400"/>
      <c r="S1420" s="400"/>
      <c r="T1420" s="400"/>
      <c r="U1420" s="400"/>
      <c r="V1420" s="400"/>
      <c r="W1420" s="400"/>
      <c r="X1420" s="426">
        <v>850</v>
      </c>
      <c r="Y1420" s="427">
        <v>800</v>
      </c>
      <c r="Z1420" s="427">
        <v>900</v>
      </c>
      <c r="AA1420" s="480">
        <v>51</v>
      </c>
      <c r="AB1420" s="427">
        <v>0.36</v>
      </c>
      <c r="AC1420" s="427">
        <v>1250</v>
      </c>
      <c r="AD1420" s="402">
        <v>630</v>
      </c>
      <c r="AE1420" s="402">
        <v>530</v>
      </c>
      <c r="AF1420" s="402">
        <v>630</v>
      </c>
      <c r="AG1420" s="402">
        <v>630</v>
      </c>
      <c r="AH1420" s="402">
        <v>51</v>
      </c>
      <c r="AI1420" s="400"/>
      <c r="AJ1420" s="400"/>
      <c r="AK1420" s="400"/>
      <c r="AL1420" s="400"/>
      <c r="AM1420" s="400"/>
      <c r="AN1420" s="400"/>
      <c r="AO1420" s="400"/>
      <c r="AP1420" s="400"/>
    </row>
    <row r="1421" spans="1:42" ht="15.75">
      <c r="A1421" s="394" t="s">
        <v>821</v>
      </c>
      <c r="B1421" s="401">
        <v>114.3</v>
      </c>
      <c r="C1421" s="424">
        <v>6.88</v>
      </c>
      <c r="D1421" s="394" t="s">
        <v>822</v>
      </c>
      <c r="E1421" s="421">
        <v>44640</v>
      </c>
      <c r="F1421" s="395" t="s">
        <v>847</v>
      </c>
      <c r="G1421" s="396">
        <v>15442</v>
      </c>
      <c r="H1421" s="410">
        <v>40426</v>
      </c>
      <c r="I1421" s="410">
        <v>3958604</v>
      </c>
      <c r="J1421" s="410" t="s">
        <v>571</v>
      </c>
      <c r="K1421" s="410">
        <v>45</v>
      </c>
      <c r="L1421" s="411">
        <v>5.52</v>
      </c>
      <c r="M1421" s="396">
        <v>5</v>
      </c>
      <c r="N1421" s="399">
        <v>93.7</v>
      </c>
      <c r="O1421" s="400">
        <v>107</v>
      </c>
      <c r="P1421" s="400"/>
      <c r="Q1421" s="400"/>
      <c r="R1421" s="400"/>
      <c r="S1421" s="400"/>
      <c r="T1421" s="400"/>
      <c r="U1421" s="400"/>
      <c r="V1421" s="400"/>
      <c r="W1421" s="400"/>
      <c r="X1421" s="426">
        <v>850</v>
      </c>
      <c r="Y1421" s="427">
        <v>800</v>
      </c>
      <c r="Z1421" s="427">
        <v>900</v>
      </c>
      <c r="AA1421" s="480">
        <v>51</v>
      </c>
      <c r="AB1421" s="427">
        <v>0.36</v>
      </c>
      <c r="AC1421" s="427">
        <v>1250</v>
      </c>
      <c r="AD1421" s="402">
        <v>620</v>
      </c>
      <c r="AE1421" s="402">
        <v>560</v>
      </c>
      <c r="AF1421" s="402">
        <v>620</v>
      </c>
      <c r="AG1421" s="402">
        <v>620</v>
      </c>
      <c r="AH1421" s="401">
        <v>51</v>
      </c>
      <c r="AI1421" s="400"/>
      <c r="AJ1421" s="400"/>
      <c r="AK1421" s="400"/>
      <c r="AL1421" s="400"/>
      <c r="AM1421" s="400"/>
      <c r="AN1421" s="400"/>
      <c r="AO1421" s="400"/>
      <c r="AP1421" s="400"/>
    </row>
    <row r="1422" spans="1:42" ht="15.75">
      <c r="A1422" s="394" t="s">
        <v>821</v>
      </c>
      <c r="B1422" s="401">
        <v>114.3</v>
      </c>
      <c r="C1422" s="424">
        <v>6.88</v>
      </c>
      <c r="D1422" s="394" t="s">
        <v>822</v>
      </c>
      <c r="E1422" s="421">
        <v>44640</v>
      </c>
      <c r="F1422" s="395" t="s">
        <v>283</v>
      </c>
      <c r="G1422" s="396">
        <v>15443</v>
      </c>
      <c r="H1422" s="397">
        <v>60359</v>
      </c>
      <c r="I1422" s="397">
        <v>3590504</v>
      </c>
      <c r="J1422" s="397">
        <v>350</v>
      </c>
      <c r="K1422" s="397">
        <v>50</v>
      </c>
      <c r="L1422" s="396">
        <v>3.84</v>
      </c>
      <c r="M1422" s="396">
        <v>1</v>
      </c>
      <c r="N1422" s="399">
        <v>101.4</v>
      </c>
      <c r="O1422" s="400">
        <v>116.2</v>
      </c>
      <c r="P1422" s="400"/>
      <c r="Q1422" s="400"/>
      <c r="R1422" s="400"/>
      <c r="S1422" s="400"/>
      <c r="T1422" s="400"/>
      <c r="U1422" s="400"/>
      <c r="V1422" s="400"/>
      <c r="W1422" s="400"/>
      <c r="X1422" s="426">
        <v>850</v>
      </c>
      <c r="Y1422" s="427">
        <v>800</v>
      </c>
      <c r="Z1422" s="427">
        <v>900</v>
      </c>
      <c r="AA1422" s="480">
        <v>51</v>
      </c>
      <c r="AB1422" s="427">
        <v>0.36</v>
      </c>
      <c r="AC1422" s="427">
        <v>1250</v>
      </c>
      <c r="AD1422" s="402">
        <v>635</v>
      </c>
      <c r="AE1422" s="402">
        <v>550</v>
      </c>
      <c r="AF1422" s="402">
        <v>635</v>
      </c>
      <c r="AG1422" s="402">
        <v>635</v>
      </c>
      <c r="AH1422" s="401">
        <v>51</v>
      </c>
      <c r="AI1422" s="400"/>
      <c r="AJ1422" s="400"/>
      <c r="AK1422" s="400"/>
      <c r="AL1422" s="400"/>
      <c r="AM1422" s="400"/>
      <c r="AN1422" s="400"/>
      <c r="AO1422" s="400"/>
      <c r="AP1422" s="400"/>
    </row>
    <row r="1423" spans="1:42" ht="15.75">
      <c r="A1423" s="394" t="s">
        <v>821</v>
      </c>
      <c r="B1423" s="401">
        <v>114.3</v>
      </c>
      <c r="C1423" s="424">
        <v>6.88</v>
      </c>
      <c r="D1423" s="394" t="s">
        <v>822</v>
      </c>
      <c r="E1423" s="421">
        <v>44640</v>
      </c>
      <c r="F1423" s="395" t="s">
        <v>283</v>
      </c>
      <c r="G1423" s="396">
        <v>15444</v>
      </c>
      <c r="H1423" s="397">
        <v>60357</v>
      </c>
      <c r="I1423" s="397">
        <v>3590504</v>
      </c>
      <c r="J1423" s="397">
        <v>350</v>
      </c>
      <c r="K1423" s="397">
        <v>51</v>
      </c>
      <c r="L1423" s="398">
        <f>0.026/0.0061</f>
        <v>4.2622950819672125</v>
      </c>
      <c r="M1423" s="396">
        <v>3</v>
      </c>
      <c r="N1423" s="399">
        <v>101.9</v>
      </c>
      <c r="O1423" s="400">
        <v>115.1</v>
      </c>
      <c r="P1423" s="400"/>
      <c r="Q1423" s="400"/>
      <c r="R1423" s="400"/>
      <c r="S1423" s="400"/>
      <c r="T1423" s="400"/>
      <c r="U1423" s="400"/>
      <c r="V1423" s="400"/>
      <c r="W1423" s="400"/>
      <c r="X1423" s="426">
        <v>850</v>
      </c>
      <c r="Y1423" s="427">
        <v>800</v>
      </c>
      <c r="Z1423" s="427">
        <v>900</v>
      </c>
      <c r="AA1423" s="480">
        <v>51</v>
      </c>
      <c r="AB1423" s="427">
        <v>0.36</v>
      </c>
      <c r="AC1423" s="427">
        <v>1250</v>
      </c>
      <c r="AD1423" s="402">
        <v>635</v>
      </c>
      <c r="AE1423" s="402">
        <v>550</v>
      </c>
      <c r="AF1423" s="402">
        <v>635</v>
      </c>
      <c r="AG1423" s="402">
        <v>635</v>
      </c>
      <c r="AH1423" s="401">
        <v>51</v>
      </c>
      <c r="AI1423" s="400"/>
      <c r="AJ1423" s="400"/>
      <c r="AK1423" s="400"/>
      <c r="AL1423" s="400"/>
      <c r="AM1423" s="400"/>
      <c r="AN1423" s="400"/>
      <c r="AO1423" s="400"/>
      <c r="AP1423" s="400"/>
    </row>
    <row r="1424" spans="1:42" ht="15.75">
      <c r="A1424" s="394" t="s">
        <v>821</v>
      </c>
      <c r="B1424" s="401">
        <v>114.3</v>
      </c>
      <c r="C1424" s="424">
        <v>6.88</v>
      </c>
      <c r="D1424" s="394" t="s">
        <v>822</v>
      </c>
      <c r="E1424" s="421">
        <v>44640</v>
      </c>
      <c r="F1424" s="395" t="s">
        <v>283</v>
      </c>
      <c r="G1424" s="396">
        <v>15445</v>
      </c>
      <c r="H1424" s="397">
        <v>57758</v>
      </c>
      <c r="I1424" s="397">
        <v>4740001</v>
      </c>
      <c r="J1424" s="397">
        <v>350</v>
      </c>
      <c r="K1424" s="397">
        <v>50</v>
      </c>
      <c r="L1424" s="396">
        <v>4.1399999999999997</v>
      </c>
      <c r="M1424" s="396">
        <v>9</v>
      </c>
      <c r="N1424" s="399">
        <v>103.7</v>
      </c>
      <c r="O1424" s="400">
        <v>114.8</v>
      </c>
      <c r="P1424" s="400"/>
      <c r="Q1424" s="400"/>
      <c r="R1424" s="400"/>
      <c r="S1424" s="400"/>
      <c r="T1424" s="400"/>
      <c r="U1424" s="400"/>
      <c r="V1424" s="400"/>
      <c r="W1424" s="400"/>
      <c r="X1424" s="426">
        <v>850</v>
      </c>
      <c r="Y1424" s="427">
        <v>800</v>
      </c>
      <c r="Z1424" s="427">
        <v>900</v>
      </c>
      <c r="AA1424" s="480">
        <v>51</v>
      </c>
      <c r="AB1424" s="427">
        <v>0.36</v>
      </c>
      <c r="AC1424" s="427">
        <v>1250</v>
      </c>
      <c r="AD1424" s="402">
        <v>635</v>
      </c>
      <c r="AE1424" s="402">
        <v>550</v>
      </c>
      <c r="AF1424" s="402">
        <v>635</v>
      </c>
      <c r="AG1424" s="402">
        <v>635</v>
      </c>
      <c r="AH1424" s="401">
        <v>51</v>
      </c>
      <c r="AI1424" s="400"/>
      <c r="AJ1424" s="400"/>
      <c r="AK1424" s="400"/>
      <c r="AL1424" s="400"/>
      <c r="AM1424" s="400"/>
      <c r="AN1424" s="400"/>
      <c r="AO1424" s="400"/>
      <c r="AP1424" s="400"/>
    </row>
    <row r="1425" spans="1:42" ht="15.75">
      <c r="A1425" s="394" t="s">
        <v>821</v>
      </c>
      <c r="B1425" s="401">
        <v>114.3</v>
      </c>
      <c r="C1425" s="424">
        <v>6.88</v>
      </c>
      <c r="D1425" s="394" t="s">
        <v>822</v>
      </c>
      <c r="E1425" s="421">
        <v>44640</v>
      </c>
      <c r="F1425" s="395" t="s">
        <v>283</v>
      </c>
      <c r="G1425" s="396">
        <v>15446</v>
      </c>
      <c r="H1425" s="397">
        <v>57758</v>
      </c>
      <c r="I1425" s="397">
        <v>4740001</v>
      </c>
      <c r="J1425" s="397">
        <v>350</v>
      </c>
      <c r="K1425" s="397">
        <v>50</v>
      </c>
      <c r="L1425" s="396">
        <v>4.1399999999999997</v>
      </c>
      <c r="M1425" s="396">
        <v>401</v>
      </c>
      <c r="N1425" s="399">
        <v>97.1</v>
      </c>
      <c r="O1425" s="400">
        <v>110.6</v>
      </c>
      <c r="P1425" s="400"/>
      <c r="Q1425" s="400"/>
      <c r="R1425" s="400"/>
      <c r="S1425" s="400"/>
      <c r="T1425" s="400"/>
      <c r="U1425" s="400"/>
      <c r="V1425" s="400"/>
      <c r="W1425" s="400"/>
      <c r="X1425" s="426">
        <v>850</v>
      </c>
      <c r="Y1425" s="427">
        <v>800</v>
      </c>
      <c r="Z1425" s="427">
        <v>900</v>
      </c>
      <c r="AA1425" s="480">
        <v>51</v>
      </c>
      <c r="AB1425" s="427">
        <v>0.36</v>
      </c>
      <c r="AC1425" s="427">
        <v>1250</v>
      </c>
      <c r="AD1425" s="402">
        <v>635</v>
      </c>
      <c r="AE1425" s="402">
        <v>550</v>
      </c>
      <c r="AF1425" s="402">
        <v>635</v>
      </c>
      <c r="AG1425" s="402">
        <v>635</v>
      </c>
      <c r="AH1425" s="401">
        <v>51</v>
      </c>
      <c r="AI1425" s="400"/>
      <c r="AJ1425" s="400"/>
      <c r="AK1425" s="400"/>
      <c r="AL1425" s="400"/>
      <c r="AM1425" s="400"/>
      <c r="AN1425" s="400"/>
      <c r="AO1425" s="400"/>
      <c r="AP1425" s="400"/>
    </row>
    <row r="1426" spans="1:42" ht="15.75">
      <c r="A1426" s="394" t="s">
        <v>821</v>
      </c>
      <c r="B1426" s="401">
        <v>114.3</v>
      </c>
      <c r="C1426" s="424">
        <v>6.88</v>
      </c>
      <c r="D1426" s="394" t="s">
        <v>822</v>
      </c>
      <c r="E1426" s="421">
        <v>44644</v>
      </c>
      <c r="F1426" s="395" t="s">
        <v>283</v>
      </c>
      <c r="G1426" s="396">
        <v>15481</v>
      </c>
      <c r="H1426" s="397">
        <v>57756</v>
      </c>
      <c r="I1426" s="397">
        <v>4762701</v>
      </c>
      <c r="J1426" s="397">
        <v>350</v>
      </c>
      <c r="K1426" s="397">
        <v>49</v>
      </c>
      <c r="L1426" s="396">
        <v>3.53</v>
      </c>
      <c r="M1426" s="396">
        <v>16</v>
      </c>
      <c r="N1426" s="399">
        <v>96.4</v>
      </c>
      <c r="O1426" s="400">
        <v>110.4</v>
      </c>
      <c r="P1426" s="400">
        <v>96.8</v>
      </c>
      <c r="Q1426" s="400">
        <v>109.7</v>
      </c>
      <c r="R1426" s="400">
        <v>91.1</v>
      </c>
      <c r="S1426" s="400">
        <v>107</v>
      </c>
      <c r="T1426" s="400">
        <v>93.4</v>
      </c>
      <c r="U1426" s="400">
        <v>110</v>
      </c>
      <c r="V1426" s="400">
        <v>97.9</v>
      </c>
      <c r="W1426" s="400">
        <v>111.6</v>
      </c>
      <c r="X1426" s="426">
        <v>850</v>
      </c>
      <c r="Y1426" s="427">
        <v>800</v>
      </c>
      <c r="Z1426" s="427">
        <v>900</v>
      </c>
      <c r="AA1426" s="480">
        <v>51</v>
      </c>
      <c r="AB1426" s="427">
        <v>0.36</v>
      </c>
      <c r="AC1426" s="427">
        <v>1250</v>
      </c>
      <c r="AD1426" s="402">
        <v>635</v>
      </c>
      <c r="AE1426" s="402">
        <v>550</v>
      </c>
      <c r="AF1426" s="402">
        <v>635</v>
      </c>
      <c r="AG1426" s="402">
        <v>635</v>
      </c>
      <c r="AH1426" s="401">
        <v>51</v>
      </c>
      <c r="AI1426" s="400"/>
      <c r="AJ1426" s="400"/>
      <c r="AK1426" s="400"/>
      <c r="AL1426" s="400"/>
      <c r="AM1426" s="400"/>
      <c r="AN1426" s="400"/>
      <c r="AO1426" s="400"/>
      <c r="AP1426" s="400"/>
    </row>
    <row r="1427" spans="1:42" ht="15.75">
      <c r="A1427" s="394" t="s">
        <v>821</v>
      </c>
      <c r="B1427" s="401">
        <v>114.3</v>
      </c>
      <c r="C1427" s="424">
        <v>6.88</v>
      </c>
      <c r="D1427" s="394" t="s">
        <v>822</v>
      </c>
      <c r="E1427" s="421">
        <v>44645</v>
      </c>
      <c r="F1427" s="395" t="s">
        <v>283</v>
      </c>
      <c r="G1427" s="396">
        <v>15482</v>
      </c>
      <c r="H1427" s="397">
        <v>57756</v>
      </c>
      <c r="I1427" s="397">
        <v>4762701</v>
      </c>
      <c r="J1427" s="397">
        <v>350</v>
      </c>
      <c r="K1427" s="397">
        <v>49</v>
      </c>
      <c r="L1427" s="396">
        <v>3.53</v>
      </c>
      <c r="M1427" s="396">
        <v>401</v>
      </c>
      <c r="N1427" s="399">
        <v>98.2</v>
      </c>
      <c r="O1427" s="400">
        <v>111.4</v>
      </c>
      <c r="P1427" s="400"/>
      <c r="Q1427" s="400"/>
      <c r="R1427" s="400"/>
      <c r="S1427" s="400"/>
      <c r="T1427" s="400"/>
      <c r="U1427" s="400"/>
      <c r="V1427" s="400"/>
      <c r="W1427" s="400"/>
      <c r="X1427" s="426">
        <v>850</v>
      </c>
      <c r="Y1427" s="427">
        <v>800</v>
      </c>
      <c r="Z1427" s="427">
        <v>900</v>
      </c>
      <c r="AA1427" s="480">
        <v>51</v>
      </c>
      <c r="AB1427" s="427">
        <v>0.36</v>
      </c>
      <c r="AC1427" s="427">
        <v>1250</v>
      </c>
      <c r="AD1427" s="402">
        <v>635</v>
      </c>
      <c r="AE1427" s="402">
        <v>550</v>
      </c>
      <c r="AF1427" s="402">
        <v>635</v>
      </c>
      <c r="AG1427" s="402">
        <v>635</v>
      </c>
      <c r="AH1427" s="401">
        <v>51</v>
      </c>
      <c r="AI1427" s="400"/>
      <c r="AJ1427" s="400"/>
      <c r="AK1427" s="400"/>
      <c r="AL1427" s="400"/>
      <c r="AM1427" s="400"/>
      <c r="AN1427" s="400"/>
      <c r="AO1427" s="400"/>
      <c r="AP1427" s="400"/>
    </row>
    <row r="1428" spans="1:42" ht="15.75">
      <c r="A1428" s="394" t="s">
        <v>821</v>
      </c>
      <c r="B1428" s="401">
        <v>114.3</v>
      </c>
      <c r="C1428" s="424">
        <v>6.88</v>
      </c>
      <c r="D1428" s="394" t="s">
        <v>822</v>
      </c>
      <c r="E1428" s="421">
        <v>44645</v>
      </c>
      <c r="F1428" s="395" t="s">
        <v>283</v>
      </c>
      <c r="G1428" s="396">
        <v>15483</v>
      </c>
      <c r="H1428" s="397">
        <v>57754</v>
      </c>
      <c r="I1428" s="397">
        <v>4762701</v>
      </c>
      <c r="J1428" s="397">
        <v>350</v>
      </c>
      <c r="K1428" s="397">
        <v>49</v>
      </c>
      <c r="L1428" s="398">
        <f>0.025/0.0054</f>
        <v>4.6296296296296298</v>
      </c>
      <c r="M1428" s="396">
        <v>7</v>
      </c>
      <c r="N1428" s="399">
        <v>101.8</v>
      </c>
      <c r="O1428" s="400">
        <v>113.5</v>
      </c>
      <c r="P1428" s="400"/>
      <c r="Q1428" s="400"/>
      <c r="R1428" s="400"/>
      <c r="S1428" s="400"/>
      <c r="T1428" s="400"/>
      <c r="U1428" s="400"/>
      <c r="V1428" s="400"/>
      <c r="W1428" s="400"/>
      <c r="X1428" s="426">
        <v>850</v>
      </c>
      <c r="Y1428" s="427">
        <v>800</v>
      </c>
      <c r="Z1428" s="427">
        <v>900</v>
      </c>
      <c r="AA1428" s="480">
        <v>51</v>
      </c>
      <c r="AB1428" s="427">
        <v>0.36</v>
      </c>
      <c r="AC1428" s="427">
        <v>1250</v>
      </c>
      <c r="AD1428" s="402">
        <v>635</v>
      </c>
      <c r="AE1428" s="402">
        <v>550</v>
      </c>
      <c r="AF1428" s="402">
        <v>635</v>
      </c>
      <c r="AG1428" s="402">
        <v>635</v>
      </c>
      <c r="AH1428" s="401">
        <v>51</v>
      </c>
      <c r="AI1428" s="400"/>
      <c r="AJ1428" s="400"/>
      <c r="AK1428" s="400"/>
      <c r="AL1428" s="400"/>
      <c r="AM1428" s="400"/>
      <c r="AN1428" s="400"/>
      <c r="AO1428" s="400"/>
      <c r="AP1428" s="400"/>
    </row>
    <row r="1429" spans="1:42" ht="15.75">
      <c r="A1429" s="394" t="s">
        <v>821</v>
      </c>
      <c r="B1429" s="401">
        <v>114.3</v>
      </c>
      <c r="C1429" s="424">
        <v>6.88</v>
      </c>
      <c r="D1429" s="394" t="s">
        <v>822</v>
      </c>
      <c r="E1429" s="421">
        <v>44645</v>
      </c>
      <c r="F1429" s="395" t="s">
        <v>283</v>
      </c>
      <c r="G1429" s="396">
        <v>15484</v>
      </c>
      <c r="H1429" s="397">
        <v>57754</v>
      </c>
      <c r="I1429" s="397">
        <v>4762701</v>
      </c>
      <c r="J1429" s="397">
        <v>350</v>
      </c>
      <c r="K1429" s="397">
        <v>49</v>
      </c>
      <c r="L1429" s="398">
        <f>0.025/0.0054</f>
        <v>4.6296296296296298</v>
      </c>
      <c r="M1429" s="396">
        <v>401</v>
      </c>
      <c r="N1429" s="399">
        <v>98.7</v>
      </c>
      <c r="O1429" s="400">
        <v>110.4</v>
      </c>
      <c r="P1429" s="400"/>
      <c r="Q1429" s="400"/>
      <c r="R1429" s="400"/>
      <c r="S1429" s="400"/>
      <c r="T1429" s="400"/>
      <c r="U1429" s="400"/>
      <c r="V1429" s="400"/>
      <c r="W1429" s="400"/>
      <c r="X1429" s="426">
        <v>850</v>
      </c>
      <c r="Y1429" s="427">
        <v>800</v>
      </c>
      <c r="Z1429" s="427">
        <v>900</v>
      </c>
      <c r="AA1429" s="480">
        <v>51</v>
      </c>
      <c r="AB1429" s="427">
        <v>0.36</v>
      </c>
      <c r="AC1429" s="427">
        <v>1250</v>
      </c>
      <c r="AD1429" s="402">
        <v>635</v>
      </c>
      <c r="AE1429" s="402">
        <v>550</v>
      </c>
      <c r="AF1429" s="402">
        <v>635</v>
      </c>
      <c r="AG1429" s="402">
        <v>635</v>
      </c>
      <c r="AH1429" s="401">
        <v>51</v>
      </c>
      <c r="AI1429" s="400"/>
      <c r="AJ1429" s="400"/>
      <c r="AK1429" s="400"/>
      <c r="AL1429" s="400"/>
      <c r="AM1429" s="400"/>
      <c r="AN1429" s="400"/>
      <c r="AO1429" s="400"/>
      <c r="AP1429" s="400"/>
    </row>
    <row r="1430" spans="1:42" ht="15.75">
      <c r="A1430" s="394" t="s">
        <v>821</v>
      </c>
      <c r="B1430" s="401">
        <v>114.3</v>
      </c>
      <c r="C1430" s="424">
        <v>6.88</v>
      </c>
      <c r="D1430" s="394" t="s">
        <v>822</v>
      </c>
      <c r="E1430" s="421">
        <v>44645</v>
      </c>
      <c r="F1430" s="395" t="s">
        <v>283</v>
      </c>
      <c r="G1430" s="396">
        <v>15485</v>
      </c>
      <c r="H1430" s="397">
        <v>57753</v>
      </c>
      <c r="I1430" s="397">
        <v>4762701</v>
      </c>
      <c r="J1430" s="397">
        <v>350</v>
      </c>
      <c r="K1430" s="397">
        <v>49</v>
      </c>
      <c r="L1430" s="396">
        <v>4.16</v>
      </c>
      <c r="M1430" s="396">
        <v>39</v>
      </c>
      <c r="N1430" s="399">
        <v>98.1</v>
      </c>
      <c r="O1430" s="400">
        <v>111.5</v>
      </c>
      <c r="P1430" s="400"/>
      <c r="Q1430" s="400"/>
      <c r="R1430" s="400"/>
      <c r="S1430" s="400"/>
      <c r="T1430" s="400"/>
      <c r="U1430" s="400"/>
      <c r="V1430" s="400"/>
      <c r="W1430" s="400"/>
      <c r="X1430" s="426">
        <v>850</v>
      </c>
      <c r="Y1430" s="427">
        <v>800</v>
      </c>
      <c r="Z1430" s="427">
        <v>900</v>
      </c>
      <c r="AA1430" s="480">
        <v>51</v>
      </c>
      <c r="AB1430" s="427">
        <v>0.36</v>
      </c>
      <c r="AC1430" s="427">
        <v>1250</v>
      </c>
      <c r="AD1430" s="402">
        <v>635</v>
      </c>
      <c r="AE1430" s="402">
        <v>550</v>
      </c>
      <c r="AF1430" s="402">
        <v>635</v>
      </c>
      <c r="AG1430" s="402">
        <v>635</v>
      </c>
      <c r="AH1430" s="401">
        <v>51</v>
      </c>
      <c r="AI1430" s="400"/>
      <c r="AJ1430" s="400"/>
      <c r="AK1430" s="400"/>
      <c r="AL1430" s="400"/>
      <c r="AM1430" s="400"/>
      <c r="AN1430" s="400"/>
      <c r="AO1430" s="400"/>
      <c r="AP1430" s="400"/>
    </row>
    <row r="1431" spans="1:42" ht="15.75">
      <c r="A1431" s="394" t="s">
        <v>821</v>
      </c>
      <c r="B1431" s="401">
        <v>114.3</v>
      </c>
      <c r="C1431" s="424">
        <v>6.88</v>
      </c>
      <c r="D1431" s="394" t="s">
        <v>822</v>
      </c>
      <c r="E1431" s="421">
        <v>44645</v>
      </c>
      <c r="F1431" s="395" t="s">
        <v>283</v>
      </c>
      <c r="G1431" s="396">
        <v>15486</v>
      </c>
      <c r="H1431" s="397">
        <v>57521</v>
      </c>
      <c r="I1431" s="397">
        <v>4762701</v>
      </c>
      <c r="J1431" s="397">
        <v>350</v>
      </c>
      <c r="K1431" s="397">
        <v>51</v>
      </c>
      <c r="L1431" s="398">
        <v>4.0999999999999996</v>
      </c>
      <c r="M1431" s="396">
        <v>1</v>
      </c>
      <c r="N1431" s="399">
        <v>100.8</v>
      </c>
      <c r="O1431" s="400">
        <v>116</v>
      </c>
      <c r="P1431" s="400"/>
      <c r="Q1431" s="400"/>
      <c r="R1431" s="400"/>
      <c r="S1431" s="400"/>
      <c r="T1431" s="400"/>
      <c r="U1431" s="400"/>
      <c r="V1431" s="400"/>
      <c r="W1431" s="400"/>
      <c r="X1431" s="426">
        <v>850</v>
      </c>
      <c r="Y1431" s="427">
        <v>800</v>
      </c>
      <c r="Z1431" s="427">
        <v>900</v>
      </c>
      <c r="AA1431" s="480">
        <v>51</v>
      </c>
      <c r="AB1431" s="427">
        <v>0.36</v>
      </c>
      <c r="AC1431" s="427">
        <v>1250</v>
      </c>
      <c r="AD1431" s="402">
        <v>635</v>
      </c>
      <c r="AE1431" s="402">
        <v>550</v>
      </c>
      <c r="AF1431" s="402">
        <v>635</v>
      </c>
      <c r="AG1431" s="402">
        <v>635</v>
      </c>
      <c r="AH1431" s="401">
        <v>51</v>
      </c>
      <c r="AI1431" s="400"/>
      <c r="AJ1431" s="400"/>
      <c r="AK1431" s="400"/>
      <c r="AL1431" s="400"/>
      <c r="AM1431" s="400"/>
      <c r="AN1431" s="400"/>
      <c r="AO1431" s="400"/>
      <c r="AP1431" s="400"/>
    </row>
    <row r="1432" spans="1:42" ht="15.75">
      <c r="A1432" s="394" t="s">
        <v>821</v>
      </c>
      <c r="B1432" s="401">
        <v>114.3</v>
      </c>
      <c r="C1432" s="424">
        <v>6.88</v>
      </c>
      <c r="D1432" s="394" t="s">
        <v>822</v>
      </c>
      <c r="E1432" s="421">
        <v>44645</v>
      </c>
      <c r="F1432" s="395" t="s">
        <v>283</v>
      </c>
      <c r="G1432" s="396">
        <v>15487</v>
      </c>
      <c r="H1432" s="397">
        <v>60362</v>
      </c>
      <c r="I1432" s="397">
        <v>4762701</v>
      </c>
      <c r="J1432" s="397">
        <v>350</v>
      </c>
      <c r="K1432" s="397">
        <v>50</v>
      </c>
      <c r="L1432" s="396">
        <v>3.83</v>
      </c>
      <c r="M1432" s="396">
        <v>2</v>
      </c>
      <c r="N1432" s="399">
        <v>101.2</v>
      </c>
      <c r="O1432" s="400">
        <v>114.9</v>
      </c>
      <c r="P1432" s="400"/>
      <c r="Q1432" s="400"/>
      <c r="R1432" s="400"/>
      <c r="S1432" s="400"/>
      <c r="T1432" s="400"/>
      <c r="U1432" s="400"/>
      <c r="V1432" s="400"/>
      <c r="W1432" s="400"/>
      <c r="X1432" s="426">
        <v>850</v>
      </c>
      <c r="Y1432" s="427">
        <v>800</v>
      </c>
      <c r="Z1432" s="427">
        <v>900</v>
      </c>
      <c r="AA1432" s="480">
        <v>51</v>
      </c>
      <c r="AB1432" s="427">
        <v>0.36</v>
      </c>
      <c r="AC1432" s="427">
        <v>1250</v>
      </c>
      <c r="AD1432" s="402">
        <v>635</v>
      </c>
      <c r="AE1432" s="402">
        <v>550</v>
      </c>
      <c r="AF1432" s="402">
        <v>635</v>
      </c>
      <c r="AG1432" s="402">
        <v>635</v>
      </c>
      <c r="AH1432" s="401">
        <v>51</v>
      </c>
      <c r="AI1432" s="400"/>
      <c r="AJ1432" s="400"/>
      <c r="AK1432" s="400"/>
      <c r="AL1432" s="400"/>
      <c r="AM1432" s="400"/>
      <c r="AN1432" s="400"/>
      <c r="AO1432" s="400"/>
      <c r="AP1432" s="400"/>
    </row>
    <row r="1433" spans="1:42" ht="15.75">
      <c r="A1433" s="394" t="s">
        <v>821</v>
      </c>
      <c r="B1433" s="401">
        <v>114.3</v>
      </c>
      <c r="C1433" s="424">
        <v>6.88</v>
      </c>
      <c r="D1433" s="394" t="s">
        <v>822</v>
      </c>
      <c r="E1433" s="421">
        <v>44645</v>
      </c>
      <c r="F1433" s="395" t="s">
        <v>283</v>
      </c>
      <c r="G1433" s="396">
        <v>15488</v>
      </c>
      <c r="H1433" s="397">
        <v>57754</v>
      </c>
      <c r="I1433" s="397">
        <v>4740001</v>
      </c>
      <c r="J1433" s="397">
        <v>350</v>
      </c>
      <c r="K1433" s="397">
        <v>49</v>
      </c>
      <c r="L1433" s="398">
        <f>0.025/0.0054</f>
        <v>4.6296296296296298</v>
      </c>
      <c r="M1433" s="396">
        <v>12</v>
      </c>
      <c r="N1433" s="399">
        <v>97.2</v>
      </c>
      <c r="O1433" s="400">
        <v>111.1</v>
      </c>
      <c r="P1433" s="400"/>
      <c r="Q1433" s="400"/>
      <c r="R1433" s="400"/>
      <c r="S1433" s="400"/>
      <c r="T1433" s="400"/>
      <c r="U1433" s="400"/>
      <c r="V1433" s="400"/>
      <c r="W1433" s="400"/>
      <c r="X1433" s="426">
        <v>850</v>
      </c>
      <c r="Y1433" s="427">
        <v>800</v>
      </c>
      <c r="Z1433" s="427">
        <v>900</v>
      </c>
      <c r="AA1433" s="480">
        <v>51</v>
      </c>
      <c r="AB1433" s="427">
        <v>0.36</v>
      </c>
      <c r="AC1433" s="427">
        <v>1250</v>
      </c>
      <c r="AD1433" s="402">
        <v>635</v>
      </c>
      <c r="AE1433" s="402">
        <v>550</v>
      </c>
      <c r="AF1433" s="402">
        <v>635</v>
      </c>
      <c r="AG1433" s="402">
        <v>635</v>
      </c>
      <c r="AH1433" s="401">
        <v>51</v>
      </c>
      <c r="AI1433" s="400"/>
      <c r="AJ1433" s="400"/>
      <c r="AK1433" s="400"/>
      <c r="AL1433" s="400"/>
      <c r="AM1433" s="400"/>
      <c r="AN1433" s="400"/>
      <c r="AO1433" s="400"/>
      <c r="AP1433" s="400"/>
    </row>
    <row r="1434" spans="1:42" ht="15.75">
      <c r="A1434" s="394" t="s">
        <v>821</v>
      </c>
      <c r="B1434" s="401">
        <v>114.3</v>
      </c>
      <c r="C1434" s="424">
        <v>6.88</v>
      </c>
      <c r="D1434" s="394" t="s">
        <v>822</v>
      </c>
      <c r="E1434" s="421">
        <v>44645</v>
      </c>
      <c r="F1434" s="395" t="s">
        <v>283</v>
      </c>
      <c r="G1434" s="396">
        <v>15489</v>
      </c>
      <c r="H1434" s="397">
        <v>57757</v>
      </c>
      <c r="I1434" s="397">
        <v>4740001</v>
      </c>
      <c r="J1434" s="397">
        <v>350</v>
      </c>
      <c r="K1434" s="397">
        <v>52</v>
      </c>
      <c r="L1434" s="396">
        <v>3.25</v>
      </c>
      <c r="M1434" s="396">
        <v>1</v>
      </c>
      <c r="N1434" s="399">
        <v>98.9</v>
      </c>
      <c r="O1434" s="400">
        <v>111.7</v>
      </c>
      <c r="P1434" s="400"/>
      <c r="Q1434" s="400"/>
      <c r="R1434" s="400"/>
      <c r="S1434" s="400"/>
      <c r="T1434" s="400"/>
      <c r="U1434" s="400"/>
      <c r="V1434" s="400"/>
      <c r="W1434" s="400"/>
      <c r="X1434" s="426">
        <v>850</v>
      </c>
      <c r="Y1434" s="427">
        <v>800</v>
      </c>
      <c r="Z1434" s="427">
        <v>900</v>
      </c>
      <c r="AA1434" s="480">
        <v>51</v>
      </c>
      <c r="AB1434" s="427">
        <v>0.36</v>
      </c>
      <c r="AC1434" s="427">
        <v>1250</v>
      </c>
      <c r="AD1434" s="402">
        <v>635</v>
      </c>
      <c r="AE1434" s="402">
        <v>550</v>
      </c>
      <c r="AF1434" s="402">
        <v>635</v>
      </c>
      <c r="AG1434" s="402">
        <v>635</v>
      </c>
      <c r="AH1434" s="401">
        <v>51</v>
      </c>
      <c r="AI1434" s="400"/>
      <c r="AJ1434" s="400"/>
      <c r="AK1434" s="400"/>
      <c r="AL1434" s="400"/>
      <c r="AM1434" s="400"/>
      <c r="AN1434" s="400"/>
      <c r="AO1434" s="400"/>
      <c r="AP1434" s="400"/>
    </row>
    <row r="1435" spans="1:42" ht="15.75">
      <c r="A1435" s="394" t="s">
        <v>821</v>
      </c>
      <c r="B1435" s="401">
        <v>114.3</v>
      </c>
      <c r="C1435" s="424">
        <v>6.88</v>
      </c>
      <c r="D1435" s="394" t="s">
        <v>822</v>
      </c>
      <c r="E1435" s="421">
        <v>44645</v>
      </c>
      <c r="F1435" s="395" t="s">
        <v>283</v>
      </c>
      <c r="G1435" s="396">
        <v>15490</v>
      </c>
      <c r="H1435" s="397">
        <v>57758</v>
      </c>
      <c r="I1435" s="397">
        <v>4740001</v>
      </c>
      <c r="J1435" s="397">
        <v>350</v>
      </c>
      <c r="K1435" s="397">
        <v>50</v>
      </c>
      <c r="L1435" s="396">
        <v>4.1399999999999997</v>
      </c>
      <c r="M1435" s="396">
        <v>562</v>
      </c>
      <c r="N1435" s="399">
        <v>97.8</v>
      </c>
      <c r="O1435" s="400">
        <v>112.6</v>
      </c>
      <c r="P1435" s="400"/>
      <c r="Q1435" s="400"/>
      <c r="R1435" s="400"/>
      <c r="S1435" s="400"/>
      <c r="T1435" s="400"/>
      <c r="U1435" s="400"/>
      <c r="V1435" s="400"/>
      <c r="W1435" s="400"/>
      <c r="X1435" s="426">
        <v>850</v>
      </c>
      <c r="Y1435" s="427">
        <v>800</v>
      </c>
      <c r="Z1435" s="427">
        <v>900</v>
      </c>
      <c r="AA1435" s="480">
        <v>51</v>
      </c>
      <c r="AB1435" s="427">
        <v>0.36</v>
      </c>
      <c r="AC1435" s="427">
        <v>1250</v>
      </c>
      <c r="AD1435" s="402">
        <v>635</v>
      </c>
      <c r="AE1435" s="402">
        <v>550</v>
      </c>
      <c r="AF1435" s="402">
        <v>635</v>
      </c>
      <c r="AG1435" s="402">
        <v>635</v>
      </c>
      <c r="AH1435" s="401">
        <v>51</v>
      </c>
      <c r="AI1435" s="400"/>
      <c r="AJ1435" s="400"/>
      <c r="AK1435" s="400"/>
      <c r="AL1435" s="400"/>
      <c r="AM1435" s="400"/>
      <c r="AN1435" s="400"/>
      <c r="AO1435" s="400"/>
      <c r="AP1435" s="400"/>
    </row>
    <row r="1436" spans="1:42" ht="15.75">
      <c r="A1436" s="394" t="s">
        <v>821</v>
      </c>
      <c r="B1436" s="401">
        <v>114.3</v>
      </c>
      <c r="C1436" s="424">
        <v>6.88</v>
      </c>
      <c r="D1436" s="394" t="s">
        <v>822</v>
      </c>
      <c r="E1436" s="421">
        <v>44645</v>
      </c>
      <c r="F1436" s="395" t="s">
        <v>794</v>
      </c>
      <c r="G1436" s="396">
        <v>15491</v>
      </c>
      <c r="H1436" s="397">
        <v>13444</v>
      </c>
      <c r="I1436" s="397">
        <v>4758001</v>
      </c>
      <c r="J1436" s="410" t="s">
        <v>571</v>
      </c>
      <c r="K1436" s="397">
        <v>48</v>
      </c>
      <c r="L1436" s="396">
        <v>6.75</v>
      </c>
      <c r="M1436" s="396" t="s">
        <v>795</v>
      </c>
      <c r="N1436" s="399">
        <v>101.9</v>
      </c>
      <c r="O1436" s="400">
        <v>115</v>
      </c>
      <c r="P1436" s="400">
        <v>102.7</v>
      </c>
      <c r="Q1436" s="400">
        <v>114.2</v>
      </c>
      <c r="R1436" s="400">
        <v>99.9</v>
      </c>
      <c r="S1436" s="400">
        <v>112.9</v>
      </c>
      <c r="T1436" s="400">
        <v>103.6</v>
      </c>
      <c r="U1436" s="400">
        <v>114.7</v>
      </c>
      <c r="V1436" s="400">
        <v>104.3</v>
      </c>
      <c r="W1436" s="400">
        <v>116.8</v>
      </c>
      <c r="X1436" s="426">
        <v>850</v>
      </c>
      <c r="Y1436" s="427">
        <v>800</v>
      </c>
      <c r="Z1436" s="427">
        <v>900</v>
      </c>
      <c r="AA1436" s="480">
        <v>51</v>
      </c>
      <c r="AB1436" s="427">
        <v>0.36</v>
      </c>
      <c r="AC1436" s="427">
        <v>1250</v>
      </c>
      <c r="AD1436" s="402">
        <v>635</v>
      </c>
      <c r="AE1436" s="402">
        <v>550</v>
      </c>
      <c r="AF1436" s="402">
        <v>635</v>
      </c>
      <c r="AG1436" s="402">
        <v>635</v>
      </c>
      <c r="AH1436" s="401">
        <v>51</v>
      </c>
      <c r="AI1436" s="400"/>
      <c r="AJ1436" s="400"/>
      <c r="AK1436" s="400"/>
      <c r="AL1436" s="400"/>
      <c r="AM1436" s="400"/>
      <c r="AN1436" s="400"/>
      <c r="AO1436" s="400"/>
      <c r="AP1436" s="400"/>
    </row>
    <row r="1437" spans="1:42" ht="15.75">
      <c r="A1437" s="394" t="s">
        <v>821</v>
      </c>
      <c r="B1437" s="401">
        <v>114.3</v>
      </c>
      <c r="C1437" s="424">
        <v>6.88</v>
      </c>
      <c r="D1437" s="394" t="s">
        <v>822</v>
      </c>
      <c r="E1437" s="421">
        <v>44646</v>
      </c>
      <c r="F1437" s="395" t="s">
        <v>794</v>
      </c>
      <c r="G1437" s="396">
        <v>15492</v>
      </c>
      <c r="H1437" s="397">
        <v>13444</v>
      </c>
      <c r="I1437" s="397">
        <v>4758001</v>
      </c>
      <c r="J1437" s="410" t="s">
        <v>571</v>
      </c>
      <c r="K1437" s="397">
        <v>48</v>
      </c>
      <c r="L1437" s="396">
        <v>6.75</v>
      </c>
      <c r="M1437" s="396">
        <v>422</v>
      </c>
      <c r="N1437" s="399">
        <v>98.7</v>
      </c>
      <c r="O1437" s="400">
        <v>111.2</v>
      </c>
      <c r="P1437" s="400"/>
      <c r="Q1437" s="400"/>
      <c r="R1437" s="400"/>
      <c r="S1437" s="400"/>
      <c r="T1437" s="400"/>
      <c r="U1437" s="400"/>
      <c r="V1437" s="400"/>
      <c r="W1437" s="400"/>
      <c r="X1437" s="426">
        <v>850</v>
      </c>
      <c r="Y1437" s="427">
        <v>800</v>
      </c>
      <c r="Z1437" s="427">
        <v>900</v>
      </c>
      <c r="AA1437" s="480">
        <v>51</v>
      </c>
      <c r="AB1437" s="427">
        <v>0.36</v>
      </c>
      <c r="AC1437" s="427">
        <v>1250</v>
      </c>
      <c r="AD1437" s="402">
        <v>635</v>
      </c>
      <c r="AE1437" s="402">
        <v>550</v>
      </c>
      <c r="AF1437" s="402">
        <v>635</v>
      </c>
      <c r="AG1437" s="402">
        <v>635</v>
      </c>
      <c r="AH1437" s="401">
        <v>51</v>
      </c>
      <c r="AI1437" s="400"/>
      <c r="AJ1437" s="400"/>
      <c r="AK1437" s="400"/>
      <c r="AL1437" s="400"/>
      <c r="AM1437" s="400"/>
      <c r="AN1437" s="400"/>
      <c r="AO1437" s="400"/>
      <c r="AP1437" s="400"/>
    </row>
    <row r="1438" spans="1:42" ht="15.75">
      <c r="A1438" s="394" t="s">
        <v>821</v>
      </c>
      <c r="B1438" s="401">
        <v>114.3</v>
      </c>
      <c r="C1438" s="424">
        <v>6.88</v>
      </c>
      <c r="D1438" s="394" t="s">
        <v>822</v>
      </c>
      <c r="E1438" s="421">
        <v>44646</v>
      </c>
      <c r="F1438" s="395" t="s">
        <v>794</v>
      </c>
      <c r="G1438" s="396">
        <v>15493</v>
      </c>
      <c r="H1438" s="397">
        <v>13445</v>
      </c>
      <c r="I1438" s="397">
        <v>4758001</v>
      </c>
      <c r="J1438" s="410" t="s">
        <v>571</v>
      </c>
      <c r="K1438" s="397">
        <v>47</v>
      </c>
      <c r="L1438" s="398">
        <f>0.026/0.005</f>
        <v>5.1999999999999993</v>
      </c>
      <c r="M1438" s="396">
        <v>1</v>
      </c>
      <c r="N1438" s="399">
        <v>103</v>
      </c>
      <c r="O1438" s="400">
        <v>114.7</v>
      </c>
      <c r="P1438" s="400"/>
      <c r="Q1438" s="400"/>
      <c r="R1438" s="400"/>
      <c r="S1438" s="400"/>
      <c r="T1438" s="400"/>
      <c r="U1438" s="400"/>
      <c r="V1438" s="400"/>
      <c r="W1438" s="400"/>
      <c r="X1438" s="426">
        <v>850</v>
      </c>
      <c r="Y1438" s="427">
        <v>800</v>
      </c>
      <c r="Z1438" s="427">
        <v>900</v>
      </c>
      <c r="AA1438" s="480">
        <v>51</v>
      </c>
      <c r="AB1438" s="427">
        <v>0.36</v>
      </c>
      <c r="AC1438" s="427">
        <v>1250</v>
      </c>
      <c r="AD1438" s="402">
        <v>635</v>
      </c>
      <c r="AE1438" s="402">
        <v>550</v>
      </c>
      <c r="AF1438" s="402">
        <v>635</v>
      </c>
      <c r="AG1438" s="402">
        <v>635</v>
      </c>
      <c r="AH1438" s="401">
        <v>51</v>
      </c>
      <c r="AI1438" s="400"/>
      <c r="AJ1438" s="400"/>
      <c r="AK1438" s="400"/>
      <c r="AL1438" s="400"/>
      <c r="AM1438" s="400"/>
      <c r="AN1438" s="400"/>
      <c r="AO1438" s="400"/>
      <c r="AP1438" s="400"/>
    </row>
    <row r="1439" spans="1:42" ht="15.75">
      <c r="A1439" s="394" t="s">
        <v>821</v>
      </c>
      <c r="B1439" s="401">
        <v>114.3</v>
      </c>
      <c r="C1439" s="424">
        <v>6.88</v>
      </c>
      <c r="D1439" s="394" t="s">
        <v>822</v>
      </c>
      <c r="E1439" s="421">
        <v>44646</v>
      </c>
      <c r="F1439" s="395" t="s">
        <v>794</v>
      </c>
      <c r="G1439" s="396">
        <v>15494</v>
      </c>
      <c r="H1439" s="397">
        <v>13445</v>
      </c>
      <c r="I1439" s="397">
        <v>4758001</v>
      </c>
      <c r="J1439" s="410" t="s">
        <v>571</v>
      </c>
      <c r="K1439" s="397">
        <v>47</v>
      </c>
      <c r="L1439" s="398">
        <f>0.026/0.005</f>
        <v>5.1999999999999993</v>
      </c>
      <c r="M1439" s="396">
        <v>401</v>
      </c>
      <c r="N1439" s="399">
        <v>103.1</v>
      </c>
      <c r="O1439" s="400">
        <v>114.6</v>
      </c>
      <c r="P1439" s="400"/>
      <c r="Q1439" s="400"/>
      <c r="R1439" s="400"/>
      <c r="S1439" s="400"/>
      <c r="T1439" s="400"/>
      <c r="U1439" s="400"/>
      <c r="V1439" s="400"/>
      <c r="W1439" s="400"/>
      <c r="X1439" s="426">
        <v>850</v>
      </c>
      <c r="Y1439" s="427">
        <v>800</v>
      </c>
      <c r="Z1439" s="427">
        <v>900</v>
      </c>
      <c r="AA1439" s="480">
        <v>51</v>
      </c>
      <c r="AB1439" s="427">
        <v>0.36</v>
      </c>
      <c r="AC1439" s="427">
        <v>1250</v>
      </c>
      <c r="AD1439" s="402">
        <v>635</v>
      </c>
      <c r="AE1439" s="402">
        <v>550</v>
      </c>
      <c r="AF1439" s="402">
        <v>635</v>
      </c>
      <c r="AG1439" s="402">
        <v>635</v>
      </c>
      <c r="AH1439" s="401">
        <v>51</v>
      </c>
      <c r="AI1439" s="400"/>
      <c r="AJ1439" s="400"/>
      <c r="AK1439" s="400"/>
      <c r="AL1439" s="400"/>
      <c r="AM1439" s="400"/>
      <c r="AN1439" s="400"/>
      <c r="AO1439" s="400"/>
      <c r="AP1439" s="400"/>
    </row>
    <row r="1440" spans="1:42" ht="15.75">
      <c r="A1440" s="394" t="s">
        <v>821</v>
      </c>
      <c r="B1440" s="401">
        <v>114.3</v>
      </c>
      <c r="C1440" s="424">
        <v>6.88</v>
      </c>
      <c r="D1440" s="394" t="s">
        <v>822</v>
      </c>
      <c r="E1440" s="421">
        <v>44646</v>
      </c>
      <c r="F1440" s="395" t="s">
        <v>794</v>
      </c>
      <c r="G1440" s="396">
        <v>15495</v>
      </c>
      <c r="H1440" s="397">
        <v>13445</v>
      </c>
      <c r="I1440" s="397">
        <v>4758001</v>
      </c>
      <c r="J1440" s="410" t="s">
        <v>571</v>
      </c>
      <c r="K1440" s="397">
        <v>47</v>
      </c>
      <c r="L1440" s="398">
        <f>0.026/0.005</f>
        <v>5.1999999999999993</v>
      </c>
      <c r="M1440" s="396">
        <v>802</v>
      </c>
      <c r="N1440" s="399">
        <v>101.9</v>
      </c>
      <c r="O1440" s="400">
        <v>114.8</v>
      </c>
      <c r="P1440" s="400"/>
      <c r="Q1440" s="400"/>
      <c r="R1440" s="400"/>
      <c r="S1440" s="400"/>
      <c r="T1440" s="400"/>
      <c r="U1440" s="400"/>
      <c r="V1440" s="400"/>
      <c r="W1440" s="400"/>
      <c r="X1440" s="426">
        <v>850</v>
      </c>
      <c r="Y1440" s="427">
        <v>800</v>
      </c>
      <c r="Z1440" s="427">
        <v>900</v>
      </c>
      <c r="AA1440" s="480">
        <v>51</v>
      </c>
      <c r="AB1440" s="427">
        <v>0.36</v>
      </c>
      <c r="AC1440" s="427">
        <v>1250</v>
      </c>
      <c r="AD1440" s="402">
        <v>635</v>
      </c>
      <c r="AE1440" s="402">
        <v>550</v>
      </c>
      <c r="AF1440" s="402">
        <v>635</v>
      </c>
      <c r="AG1440" s="402">
        <v>635</v>
      </c>
      <c r="AH1440" s="401">
        <v>51</v>
      </c>
      <c r="AI1440" s="400"/>
      <c r="AJ1440" s="400"/>
      <c r="AK1440" s="400"/>
      <c r="AL1440" s="400"/>
      <c r="AM1440" s="400"/>
      <c r="AN1440" s="400"/>
      <c r="AO1440" s="400"/>
      <c r="AP1440" s="400"/>
    </row>
    <row r="1441" spans="1:42" ht="15.75">
      <c r="A1441" s="394" t="s">
        <v>821</v>
      </c>
      <c r="B1441" s="401">
        <v>114.3</v>
      </c>
      <c r="C1441" s="424">
        <v>6.88</v>
      </c>
      <c r="D1441" s="394" t="s">
        <v>822</v>
      </c>
      <c r="E1441" s="421">
        <v>44646</v>
      </c>
      <c r="F1441" s="395" t="s">
        <v>794</v>
      </c>
      <c r="G1441" s="396">
        <v>15496</v>
      </c>
      <c r="H1441" s="397">
        <v>13442</v>
      </c>
      <c r="I1441" s="397">
        <v>4758001</v>
      </c>
      <c r="J1441" s="410" t="s">
        <v>571</v>
      </c>
      <c r="K1441" s="397">
        <v>48</v>
      </c>
      <c r="L1441" s="398">
        <v>5.2</v>
      </c>
      <c r="M1441" s="396">
        <v>1</v>
      </c>
      <c r="N1441" s="399">
        <v>100.6</v>
      </c>
      <c r="O1441" s="400">
        <v>115.1</v>
      </c>
      <c r="P1441" s="400"/>
      <c r="Q1441" s="400"/>
      <c r="R1441" s="400"/>
      <c r="S1441" s="400"/>
      <c r="T1441" s="400"/>
      <c r="U1441" s="400"/>
      <c r="V1441" s="400"/>
      <c r="W1441" s="400"/>
      <c r="X1441" s="426">
        <v>850</v>
      </c>
      <c r="Y1441" s="427">
        <v>800</v>
      </c>
      <c r="Z1441" s="427">
        <v>900</v>
      </c>
      <c r="AA1441" s="480">
        <v>51</v>
      </c>
      <c r="AB1441" s="427">
        <v>0.36</v>
      </c>
      <c r="AC1441" s="427">
        <v>1250</v>
      </c>
      <c r="AD1441" s="402">
        <v>635</v>
      </c>
      <c r="AE1441" s="402">
        <v>550</v>
      </c>
      <c r="AF1441" s="402">
        <v>635</v>
      </c>
      <c r="AG1441" s="402">
        <v>635</v>
      </c>
      <c r="AH1441" s="401">
        <v>51</v>
      </c>
      <c r="AI1441" s="400"/>
      <c r="AJ1441" s="400"/>
      <c r="AK1441" s="400"/>
      <c r="AL1441" s="400"/>
      <c r="AM1441" s="400"/>
      <c r="AN1441" s="400"/>
      <c r="AO1441" s="400"/>
      <c r="AP1441" s="400"/>
    </row>
    <row r="1442" spans="1:42" ht="15.75">
      <c r="A1442" s="394" t="s">
        <v>821</v>
      </c>
      <c r="B1442" s="401">
        <v>114.3</v>
      </c>
      <c r="C1442" s="424">
        <v>6.88</v>
      </c>
      <c r="D1442" s="394" t="s">
        <v>822</v>
      </c>
      <c r="E1442" s="421">
        <v>44647</v>
      </c>
      <c r="F1442" s="395" t="s">
        <v>794</v>
      </c>
      <c r="G1442" s="396">
        <v>15497</v>
      </c>
      <c r="H1442" s="397">
        <v>13442</v>
      </c>
      <c r="I1442" s="397">
        <v>4758001</v>
      </c>
      <c r="J1442" s="410" t="s">
        <v>571</v>
      </c>
      <c r="K1442" s="397">
        <v>48</v>
      </c>
      <c r="L1442" s="398">
        <v>5.2</v>
      </c>
      <c r="M1442" s="396" t="s">
        <v>808</v>
      </c>
      <c r="N1442" s="399">
        <v>103.4</v>
      </c>
      <c r="O1442" s="400">
        <v>116.1</v>
      </c>
      <c r="P1442" s="400"/>
      <c r="Q1442" s="400"/>
      <c r="R1442" s="400"/>
      <c r="S1442" s="400"/>
      <c r="T1442" s="400"/>
      <c r="U1442" s="400"/>
      <c r="V1442" s="400"/>
      <c r="W1442" s="400"/>
      <c r="X1442" s="426">
        <v>850</v>
      </c>
      <c r="Y1442" s="427">
        <v>800</v>
      </c>
      <c r="Z1442" s="427">
        <v>900</v>
      </c>
      <c r="AA1442" s="480">
        <v>51</v>
      </c>
      <c r="AB1442" s="427">
        <v>0.36</v>
      </c>
      <c r="AC1442" s="427">
        <v>1250</v>
      </c>
      <c r="AD1442" s="402">
        <v>635</v>
      </c>
      <c r="AE1442" s="402">
        <v>550</v>
      </c>
      <c r="AF1442" s="402">
        <v>635</v>
      </c>
      <c r="AG1442" s="402">
        <v>635</v>
      </c>
      <c r="AH1442" s="401">
        <v>51</v>
      </c>
      <c r="AI1442" s="400"/>
      <c r="AJ1442" s="400"/>
      <c r="AK1442" s="400"/>
      <c r="AL1442" s="400"/>
      <c r="AM1442" s="400"/>
      <c r="AN1442" s="400"/>
      <c r="AO1442" s="400"/>
      <c r="AP1442" s="400"/>
    </row>
    <row r="1443" spans="1:42" ht="15.75">
      <c r="A1443" s="394" t="s">
        <v>821</v>
      </c>
      <c r="B1443" s="401">
        <v>114.3</v>
      </c>
      <c r="C1443" s="424">
        <v>6.88</v>
      </c>
      <c r="D1443" s="394" t="s">
        <v>822</v>
      </c>
      <c r="E1443" s="421">
        <v>44647</v>
      </c>
      <c r="F1443" s="395" t="s">
        <v>794</v>
      </c>
      <c r="G1443" s="396">
        <v>15498</v>
      </c>
      <c r="H1443" s="397">
        <v>13441</v>
      </c>
      <c r="I1443" s="397">
        <v>4758001</v>
      </c>
      <c r="J1443" s="397" t="s">
        <v>571</v>
      </c>
      <c r="K1443" s="397">
        <v>47</v>
      </c>
      <c r="L1443" s="398">
        <v>4</v>
      </c>
      <c r="M1443" s="396" t="s">
        <v>807</v>
      </c>
      <c r="N1443" s="399">
        <v>98.9</v>
      </c>
      <c r="O1443" s="400">
        <v>112.1</v>
      </c>
      <c r="P1443" s="400"/>
      <c r="Q1443" s="400"/>
      <c r="R1443" s="400"/>
      <c r="S1443" s="400"/>
      <c r="T1443" s="400"/>
      <c r="U1443" s="400"/>
      <c r="V1443" s="400"/>
      <c r="W1443" s="400"/>
      <c r="X1443" s="426">
        <v>850</v>
      </c>
      <c r="Y1443" s="427">
        <v>800</v>
      </c>
      <c r="Z1443" s="427">
        <v>900</v>
      </c>
      <c r="AA1443" s="480">
        <v>51</v>
      </c>
      <c r="AB1443" s="427">
        <v>0.36</v>
      </c>
      <c r="AC1443" s="427">
        <v>1250</v>
      </c>
      <c r="AD1443" s="402">
        <v>635</v>
      </c>
      <c r="AE1443" s="402">
        <v>550</v>
      </c>
      <c r="AF1443" s="402">
        <v>635</v>
      </c>
      <c r="AG1443" s="402">
        <v>635</v>
      </c>
      <c r="AH1443" s="401">
        <v>51</v>
      </c>
      <c r="AI1443" s="400"/>
      <c r="AJ1443" s="400"/>
      <c r="AK1443" s="400"/>
      <c r="AL1443" s="400"/>
      <c r="AM1443" s="400"/>
      <c r="AN1443" s="400"/>
      <c r="AO1443" s="400"/>
      <c r="AP1443" s="400"/>
    </row>
    <row r="1444" spans="1:42" ht="15.75">
      <c r="A1444" s="394" t="s">
        <v>821</v>
      </c>
      <c r="B1444" s="401">
        <v>114.3</v>
      </c>
      <c r="C1444" s="424">
        <v>6.88</v>
      </c>
      <c r="D1444" s="394" t="s">
        <v>822</v>
      </c>
      <c r="E1444" s="421">
        <v>44647</v>
      </c>
      <c r="F1444" s="395" t="s">
        <v>794</v>
      </c>
      <c r="G1444" s="396">
        <v>15499</v>
      </c>
      <c r="H1444" s="397">
        <v>13444</v>
      </c>
      <c r="I1444" s="397">
        <v>4758001</v>
      </c>
      <c r="J1444" s="410" t="s">
        <v>571</v>
      </c>
      <c r="K1444" s="397">
        <v>48</v>
      </c>
      <c r="L1444" s="396">
        <v>6.75</v>
      </c>
      <c r="M1444" s="396">
        <v>622</v>
      </c>
      <c r="N1444" s="399">
        <v>106.2</v>
      </c>
      <c r="O1444" s="400">
        <v>116.9</v>
      </c>
      <c r="P1444" s="400"/>
      <c r="Q1444" s="400"/>
      <c r="R1444" s="400"/>
      <c r="S1444" s="400"/>
      <c r="T1444" s="400"/>
      <c r="U1444" s="400"/>
      <c r="V1444" s="400"/>
      <c r="W1444" s="400"/>
      <c r="X1444" s="426">
        <v>850</v>
      </c>
      <c r="Y1444" s="427">
        <v>800</v>
      </c>
      <c r="Z1444" s="427">
        <v>900</v>
      </c>
      <c r="AA1444" s="480">
        <v>51</v>
      </c>
      <c r="AB1444" s="427">
        <v>0.36</v>
      </c>
      <c r="AC1444" s="427">
        <v>1250</v>
      </c>
      <c r="AD1444" s="402">
        <v>635</v>
      </c>
      <c r="AE1444" s="402">
        <v>550</v>
      </c>
      <c r="AF1444" s="402">
        <v>635</v>
      </c>
      <c r="AG1444" s="402">
        <v>635</v>
      </c>
      <c r="AH1444" s="401">
        <v>51</v>
      </c>
      <c r="AI1444" s="400"/>
      <c r="AJ1444" s="400"/>
      <c r="AK1444" s="400"/>
      <c r="AL1444" s="400"/>
      <c r="AM1444" s="400"/>
      <c r="AN1444" s="400"/>
      <c r="AO1444" s="400"/>
      <c r="AP1444" s="400"/>
    </row>
    <row r="1445" spans="1:42" ht="15.75">
      <c r="A1445" s="394" t="s">
        <v>821</v>
      </c>
      <c r="B1445" s="401">
        <v>114.3</v>
      </c>
      <c r="C1445" s="424">
        <v>6.88</v>
      </c>
      <c r="D1445" s="394" t="s">
        <v>822</v>
      </c>
      <c r="E1445" s="421">
        <v>44717</v>
      </c>
      <c r="F1445" s="395" t="s">
        <v>847</v>
      </c>
      <c r="G1445" s="396">
        <v>16219</v>
      </c>
      <c r="H1445" s="397">
        <v>40636</v>
      </c>
      <c r="I1445" s="397">
        <v>4864501</v>
      </c>
      <c r="J1445" s="410" t="s">
        <v>571</v>
      </c>
      <c r="K1445" s="397">
        <v>45</v>
      </c>
      <c r="L1445" s="398">
        <v>5.4</v>
      </c>
      <c r="M1445" s="396">
        <v>23</v>
      </c>
      <c r="N1445" s="399">
        <v>97.8</v>
      </c>
      <c r="O1445" s="400">
        <v>110.6</v>
      </c>
      <c r="P1445" s="400">
        <v>98.4</v>
      </c>
      <c r="Q1445" s="400">
        <v>110.7</v>
      </c>
      <c r="R1445" s="400">
        <v>99.6</v>
      </c>
      <c r="S1445" s="400">
        <v>111.4</v>
      </c>
      <c r="T1445" s="400">
        <v>100.3</v>
      </c>
      <c r="U1445" s="400">
        <v>112.2</v>
      </c>
      <c r="V1445" s="400">
        <v>98.8</v>
      </c>
      <c r="W1445" s="400">
        <v>111.8</v>
      </c>
      <c r="X1445" s="426">
        <v>850</v>
      </c>
      <c r="Y1445" s="427">
        <v>800</v>
      </c>
      <c r="Z1445" s="427">
        <v>900</v>
      </c>
      <c r="AA1445" s="480">
        <v>51</v>
      </c>
      <c r="AB1445" s="427">
        <v>0.36</v>
      </c>
      <c r="AC1445" s="427">
        <v>1250</v>
      </c>
      <c r="AD1445" s="402">
        <v>615</v>
      </c>
      <c r="AE1445" s="402">
        <v>560</v>
      </c>
      <c r="AF1445" s="402">
        <v>615</v>
      </c>
      <c r="AG1445" s="402">
        <v>615</v>
      </c>
      <c r="AH1445" s="401">
        <v>51</v>
      </c>
      <c r="AI1445" s="400"/>
      <c r="AJ1445" s="400"/>
      <c r="AK1445" s="400"/>
      <c r="AL1445" s="400"/>
      <c r="AM1445" s="400"/>
      <c r="AN1445" s="400"/>
      <c r="AO1445" s="400"/>
      <c r="AP1445" s="400"/>
    </row>
    <row r="1446" spans="1:42" ht="15.75">
      <c r="A1446" s="394" t="s">
        <v>821</v>
      </c>
      <c r="B1446" s="401">
        <v>114.3</v>
      </c>
      <c r="C1446" s="424">
        <v>6.88</v>
      </c>
      <c r="D1446" s="394" t="s">
        <v>822</v>
      </c>
      <c r="E1446" s="421">
        <v>44717</v>
      </c>
      <c r="F1446" s="395" t="s">
        <v>847</v>
      </c>
      <c r="G1446" s="396">
        <v>16220</v>
      </c>
      <c r="H1446" s="397">
        <v>13459</v>
      </c>
      <c r="I1446" s="397">
        <v>4812501</v>
      </c>
      <c r="J1446" s="410" t="s">
        <v>571</v>
      </c>
      <c r="K1446" s="397">
        <v>45</v>
      </c>
      <c r="L1446" s="396">
        <v>7.33</v>
      </c>
      <c r="M1446" s="396">
        <v>1</v>
      </c>
      <c r="N1446" s="399">
        <v>97.9</v>
      </c>
      <c r="O1446" s="400">
        <v>111.3</v>
      </c>
      <c r="P1446" s="400">
        <v>99.2</v>
      </c>
      <c r="Q1446" s="400">
        <v>111.9</v>
      </c>
      <c r="R1446" s="400">
        <v>98.9</v>
      </c>
      <c r="S1446" s="400">
        <v>111.4</v>
      </c>
      <c r="T1446" s="400">
        <v>98.8</v>
      </c>
      <c r="U1446" s="400">
        <v>111.3</v>
      </c>
      <c r="V1446" s="400">
        <v>100.4</v>
      </c>
      <c r="W1446" s="400">
        <v>113</v>
      </c>
      <c r="X1446" s="426">
        <v>850</v>
      </c>
      <c r="Y1446" s="427">
        <v>800</v>
      </c>
      <c r="Z1446" s="427">
        <v>900</v>
      </c>
      <c r="AA1446" s="480">
        <v>51</v>
      </c>
      <c r="AB1446" s="427">
        <v>0.36</v>
      </c>
      <c r="AC1446" s="427">
        <v>1250</v>
      </c>
      <c r="AD1446" s="402">
        <v>625</v>
      </c>
      <c r="AE1446" s="402">
        <v>560</v>
      </c>
      <c r="AF1446" s="402">
        <v>625</v>
      </c>
      <c r="AG1446" s="402">
        <v>625</v>
      </c>
      <c r="AH1446" s="401">
        <v>51</v>
      </c>
      <c r="AI1446" s="400"/>
      <c r="AJ1446" s="400"/>
      <c r="AK1446" s="400"/>
      <c r="AL1446" s="400"/>
      <c r="AM1446" s="400"/>
      <c r="AN1446" s="400"/>
      <c r="AO1446" s="400"/>
      <c r="AP1446" s="400"/>
    </row>
    <row r="1447" spans="1:42" ht="15.75">
      <c r="A1447" s="394" t="s">
        <v>821</v>
      </c>
      <c r="B1447" s="401">
        <v>114.3</v>
      </c>
      <c r="C1447" s="424">
        <v>6.88</v>
      </c>
      <c r="D1447" s="394" t="s">
        <v>822</v>
      </c>
      <c r="E1447" s="421">
        <v>44717</v>
      </c>
      <c r="F1447" s="395" t="s">
        <v>847</v>
      </c>
      <c r="G1447" s="396">
        <v>16221</v>
      </c>
      <c r="H1447" s="397">
        <v>13459</v>
      </c>
      <c r="I1447" s="397">
        <v>4812501</v>
      </c>
      <c r="J1447" s="410" t="s">
        <v>571</v>
      </c>
      <c r="K1447" s="397">
        <v>45</v>
      </c>
      <c r="L1447" s="396">
        <v>7.33</v>
      </c>
      <c r="M1447" s="396">
        <v>405</v>
      </c>
      <c r="N1447" s="399">
        <v>93.8</v>
      </c>
      <c r="O1447" s="400">
        <v>112.4</v>
      </c>
      <c r="P1447" s="400"/>
      <c r="Q1447" s="400"/>
      <c r="R1447" s="400"/>
      <c r="S1447" s="400"/>
      <c r="T1447" s="400"/>
      <c r="U1447" s="400"/>
      <c r="V1447" s="400"/>
      <c r="W1447" s="400"/>
      <c r="X1447" s="426">
        <v>850</v>
      </c>
      <c r="Y1447" s="427">
        <v>800</v>
      </c>
      <c r="Z1447" s="427">
        <v>900</v>
      </c>
      <c r="AA1447" s="480">
        <v>51</v>
      </c>
      <c r="AB1447" s="427">
        <v>0.36</v>
      </c>
      <c r="AC1447" s="427">
        <v>1250</v>
      </c>
      <c r="AD1447" s="402">
        <v>625</v>
      </c>
      <c r="AE1447" s="402">
        <v>560</v>
      </c>
      <c r="AF1447" s="402">
        <v>625</v>
      </c>
      <c r="AG1447" s="402">
        <v>625</v>
      </c>
      <c r="AH1447" s="401">
        <v>51</v>
      </c>
      <c r="AI1447" s="400"/>
      <c r="AJ1447" s="400"/>
      <c r="AK1447" s="400"/>
      <c r="AL1447" s="400"/>
      <c r="AM1447" s="400"/>
      <c r="AN1447" s="400"/>
      <c r="AO1447" s="400"/>
      <c r="AP1447" s="400"/>
    </row>
    <row r="1448" spans="1:42" ht="14.25" customHeight="1">
      <c r="A1448" s="394" t="s">
        <v>821</v>
      </c>
      <c r="B1448" s="401">
        <v>114.3</v>
      </c>
      <c r="C1448" s="424">
        <v>6.88</v>
      </c>
      <c r="D1448" s="394" t="s">
        <v>822</v>
      </c>
      <c r="E1448" s="421">
        <v>44718</v>
      </c>
      <c r="F1448" s="395" t="s">
        <v>847</v>
      </c>
      <c r="G1448" s="396">
        <v>16222</v>
      </c>
      <c r="H1448" s="397">
        <v>13459</v>
      </c>
      <c r="I1448" s="397">
        <v>4812501</v>
      </c>
      <c r="J1448" s="410" t="s">
        <v>571</v>
      </c>
      <c r="K1448" s="397">
        <v>45</v>
      </c>
      <c r="L1448" s="396">
        <v>7.33</v>
      </c>
      <c r="M1448" s="396">
        <v>807</v>
      </c>
      <c r="N1448" s="399">
        <v>96.8</v>
      </c>
      <c r="O1448" s="400">
        <v>113.2</v>
      </c>
      <c r="P1448" s="400"/>
      <c r="Q1448" s="400"/>
      <c r="R1448" s="400"/>
      <c r="S1448" s="400"/>
      <c r="T1448" s="400"/>
      <c r="U1448" s="400"/>
      <c r="V1448" s="400"/>
      <c r="W1448" s="400"/>
      <c r="X1448" s="426">
        <v>850</v>
      </c>
      <c r="Y1448" s="427">
        <v>800</v>
      </c>
      <c r="Z1448" s="427">
        <v>900</v>
      </c>
      <c r="AA1448" s="480">
        <v>51</v>
      </c>
      <c r="AB1448" s="427">
        <v>0.36</v>
      </c>
      <c r="AC1448" s="427">
        <v>1250</v>
      </c>
      <c r="AD1448" s="402">
        <v>625</v>
      </c>
      <c r="AE1448" s="402">
        <v>560</v>
      </c>
      <c r="AF1448" s="402">
        <v>625</v>
      </c>
      <c r="AG1448" s="402">
        <v>625</v>
      </c>
      <c r="AH1448" s="401">
        <v>51</v>
      </c>
      <c r="AI1448" s="400"/>
      <c r="AJ1448" s="400"/>
      <c r="AK1448" s="400"/>
      <c r="AL1448" s="400"/>
      <c r="AM1448" s="400"/>
      <c r="AN1448" s="400"/>
      <c r="AO1448" s="400"/>
      <c r="AP1448" s="400"/>
    </row>
    <row r="1449" spans="1:42" ht="14.25" customHeight="1">
      <c r="A1449" s="394" t="s">
        <v>821</v>
      </c>
      <c r="B1449" s="401">
        <v>114.3</v>
      </c>
      <c r="C1449" s="424">
        <v>6.88</v>
      </c>
      <c r="D1449" s="394" t="s">
        <v>822</v>
      </c>
      <c r="E1449" s="421">
        <v>44718</v>
      </c>
      <c r="F1449" s="395" t="s">
        <v>847</v>
      </c>
      <c r="G1449" s="396">
        <v>16223</v>
      </c>
      <c r="H1449" s="397">
        <v>40636</v>
      </c>
      <c r="I1449" s="397">
        <v>4864501</v>
      </c>
      <c r="J1449" s="410" t="s">
        <v>571</v>
      </c>
      <c r="K1449" s="397">
        <v>45</v>
      </c>
      <c r="L1449" s="398">
        <v>5.4</v>
      </c>
      <c r="M1449" s="396">
        <v>37</v>
      </c>
      <c r="N1449" s="399">
        <v>96</v>
      </c>
      <c r="O1449" s="400">
        <v>109</v>
      </c>
      <c r="P1449" s="400"/>
      <c r="Q1449" s="400"/>
      <c r="R1449" s="400"/>
      <c r="S1449" s="400"/>
      <c r="T1449" s="400"/>
      <c r="U1449" s="400"/>
      <c r="V1449" s="400"/>
      <c r="W1449" s="400"/>
      <c r="X1449" s="426">
        <v>850</v>
      </c>
      <c r="Y1449" s="427">
        <v>800</v>
      </c>
      <c r="Z1449" s="427">
        <v>900</v>
      </c>
      <c r="AA1449" s="480">
        <v>51</v>
      </c>
      <c r="AB1449" s="427">
        <v>0.36</v>
      </c>
      <c r="AC1449" s="427">
        <v>1250</v>
      </c>
      <c r="AD1449" s="402">
        <v>615</v>
      </c>
      <c r="AE1449" s="402">
        <v>560</v>
      </c>
      <c r="AF1449" s="402">
        <v>615</v>
      </c>
      <c r="AG1449" s="402">
        <v>615</v>
      </c>
      <c r="AH1449" s="401">
        <v>51</v>
      </c>
      <c r="AI1449" s="400"/>
      <c r="AJ1449" s="400"/>
      <c r="AK1449" s="400"/>
      <c r="AL1449" s="400"/>
      <c r="AM1449" s="400"/>
      <c r="AN1449" s="400"/>
      <c r="AO1449" s="400"/>
      <c r="AP1449" s="400"/>
    </row>
    <row r="1450" spans="1:42" ht="14.25" customHeight="1">
      <c r="A1450" s="394" t="s">
        <v>821</v>
      </c>
      <c r="B1450" s="401">
        <v>114.3</v>
      </c>
      <c r="C1450" s="424">
        <v>6.88</v>
      </c>
      <c r="D1450" s="394" t="s">
        <v>822</v>
      </c>
      <c r="E1450" s="421">
        <v>44718</v>
      </c>
      <c r="F1450" s="395" t="s">
        <v>847</v>
      </c>
      <c r="G1450" s="396">
        <v>16224</v>
      </c>
      <c r="H1450" s="397">
        <v>13461</v>
      </c>
      <c r="I1450" s="397">
        <v>4864501</v>
      </c>
      <c r="J1450" s="410" t="s">
        <v>571</v>
      </c>
      <c r="K1450" s="397">
        <v>43</v>
      </c>
      <c r="L1450" s="396">
        <v>5.38</v>
      </c>
      <c r="M1450" s="396">
        <v>1</v>
      </c>
      <c r="N1450" s="399">
        <v>94.1</v>
      </c>
      <c r="O1450" s="400">
        <v>110.8</v>
      </c>
      <c r="P1450" s="400"/>
      <c r="Q1450" s="400"/>
      <c r="R1450" s="400"/>
      <c r="S1450" s="400"/>
      <c r="T1450" s="400"/>
      <c r="U1450" s="400"/>
      <c r="V1450" s="400"/>
      <c r="W1450" s="400"/>
      <c r="X1450" s="426">
        <v>850</v>
      </c>
      <c r="Y1450" s="427">
        <v>800</v>
      </c>
      <c r="Z1450" s="427">
        <v>900</v>
      </c>
      <c r="AA1450" s="480">
        <v>51</v>
      </c>
      <c r="AB1450" s="427">
        <v>0.36</v>
      </c>
      <c r="AC1450" s="427">
        <v>1250</v>
      </c>
      <c r="AD1450" s="402">
        <v>615</v>
      </c>
      <c r="AE1450" s="402">
        <v>560</v>
      </c>
      <c r="AF1450" s="402">
        <v>615</v>
      </c>
      <c r="AG1450" s="402">
        <v>615</v>
      </c>
      <c r="AH1450" s="401">
        <v>51</v>
      </c>
      <c r="AI1450" s="400"/>
      <c r="AJ1450" s="400"/>
      <c r="AK1450" s="400"/>
      <c r="AL1450" s="400"/>
      <c r="AM1450" s="400"/>
      <c r="AN1450" s="400"/>
      <c r="AO1450" s="400"/>
      <c r="AP1450" s="400"/>
    </row>
    <row r="1451" spans="1:42" ht="14.25" customHeight="1">
      <c r="A1451" s="394" t="s">
        <v>821</v>
      </c>
      <c r="B1451" s="401">
        <v>114.3</v>
      </c>
      <c r="C1451" s="424">
        <v>6.88</v>
      </c>
      <c r="D1451" s="394" t="s">
        <v>822</v>
      </c>
      <c r="E1451" s="421">
        <v>44718</v>
      </c>
      <c r="F1451" s="395" t="s">
        <v>847</v>
      </c>
      <c r="G1451" s="396">
        <v>16225</v>
      </c>
      <c r="H1451" s="397">
        <v>13461</v>
      </c>
      <c r="I1451" s="397">
        <v>4864501</v>
      </c>
      <c r="J1451" s="410" t="s">
        <v>571</v>
      </c>
      <c r="K1451" s="397">
        <v>43</v>
      </c>
      <c r="L1451" s="396">
        <v>5.38</v>
      </c>
      <c r="M1451" s="396">
        <v>401</v>
      </c>
      <c r="N1451" s="399">
        <v>97.4</v>
      </c>
      <c r="O1451" s="400">
        <v>109</v>
      </c>
      <c r="P1451" s="400"/>
      <c r="Q1451" s="400"/>
      <c r="R1451" s="400"/>
      <c r="S1451" s="400"/>
      <c r="T1451" s="400"/>
      <c r="U1451" s="400"/>
      <c r="V1451" s="400"/>
      <c r="W1451" s="400"/>
      <c r="X1451" s="426">
        <v>850</v>
      </c>
      <c r="Y1451" s="427">
        <v>800</v>
      </c>
      <c r="Z1451" s="427">
        <v>900</v>
      </c>
      <c r="AA1451" s="480">
        <v>51</v>
      </c>
      <c r="AB1451" s="427">
        <v>0.36</v>
      </c>
      <c r="AC1451" s="427">
        <v>1250</v>
      </c>
      <c r="AD1451" s="402">
        <v>615</v>
      </c>
      <c r="AE1451" s="402">
        <v>560</v>
      </c>
      <c r="AF1451" s="402">
        <v>615</v>
      </c>
      <c r="AG1451" s="402">
        <v>615</v>
      </c>
      <c r="AH1451" s="401">
        <v>51</v>
      </c>
      <c r="AI1451" s="400"/>
      <c r="AJ1451" s="400"/>
      <c r="AK1451" s="400"/>
      <c r="AL1451" s="400"/>
      <c r="AM1451" s="400"/>
      <c r="AN1451" s="400"/>
      <c r="AO1451" s="400"/>
      <c r="AP1451" s="400"/>
    </row>
    <row r="1452" spans="1:42" ht="14.25" customHeight="1">
      <c r="A1452" s="394" t="s">
        <v>821</v>
      </c>
      <c r="B1452" s="401">
        <v>114.3</v>
      </c>
      <c r="C1452" s="424">
        <v>6.88</v>
      </c>
      <c r="D1452" s="394" t="s">
        <v>822</v>
      </c>
      <c r="E1452" s="421">
        <v>44718</v>
      </c>
      <c r="F1452" s="395" t="s">
        <v>847</v>
      </c>
      <c r="G1452" s="396">
        <v>16226</v>
      </c>
      <c r="H1452" s="397">
        <v>13461</v>
      </c>
      <c r="I1452" s="397">
        <v>4864501</v>
      </c>
      <c r="J1452" s="410" t="s">
        <v>571</v>
      </c>
      <c r="K1452" s="397">
        <v>43</v>
      </c>
      <c r="L1452" s="396">
        <v>5.38</v>
      </c>
      <c r="M1452" s="396">
        <v>801</v>
      </c>
      <c r="N1452" s="399">
        <v>99.3</v>
      </c>
      <c r="O1452" s="400">
        <v>112.9</v>
      </c>
      <c r="P1452" s="400"/>
      <c r="Q1452" s="400"/>
      <c r="R1452" s="400"/>
      <c r="S1452" s="400"/>
      <c r="T1452" s="400"/>
      <c r="U1452" s="400"/>
      <c r="V1452" s="400"/>
      <c r="W1452" s="400"/>
      <c r="X1452" s="426">
        <v>850</v>
      </c>
      <c r="Y1452" s="427">
        <v>800</v>
      </c>
      <c r="Z1452" s="427">
        <v>900</v>
      </c>
      <c r="AA1452" s="480">
        <v>51</v>
      </c>
      <c r="AB1452" s="427">
        <v>0.36</v>
      </c>
      <c r="AC1452" s="427">
        <v>1250</v>
      </c>
      <c r="AD1452" s="402">
        <v>615</v>
      </c>
      <c r="AE1452" s="402">
        <v>560</v>
      </c>
      <c r="AF1452" s="402">
        <v>615</v>
      </c>
      <c r="AG1452" s="402">
        <v>615</v>
      </c>
      <c r="AH1452" s="401">
        <v>51</v>
      </c>
      <c r="AI1452" s="400"/>
      <c r="AJ1452" s="400"/>
      <c r="AK1452" s="400"/>
      <c r="AL1452" s="400"/>
      <c r="AM1452" s="400"/>
      <c r="AN1452" s="400"/>
      <c r="AO1452" s="400"/>
      <c r="AP1452" s="400"/>
    </row>
    <row r="1453" spans="1:42" ht="14.25" customHeight="1">
      <c r="A1453" s="394" t="s">
        <v>821</v>
      </c>
      <c r="B1453" s="401">
        <v>114.3</v>
      </c>
      <c r="C1453" s="424">
        <v>6.88</v>
      </c>
      <c r="D1453" s="394" t="s">
        <v>822</v>
      </c>
      <c r="E1453" s="421">
        <v>44718</v>
      </c>
      <c r="F1453" s="395" t="s">
        <v>847</v>
      </c>
      <c r="G1453" s="396">
        <v>16227</v>
      </c>
      <c r="H1453" s="397">
        <v>13460</v>
      </c>
      <c r="I1453" s="397">
        <v>4864501</v>
      </c>
      <c r="J1453" s="410" t="s">
        <v>571</v>
      </c>
      <c r="K1453" s="397">
        <v>43</v>
      </c>
      <c r="L1453" s="396">
        <v>4.32</v>
      </c>
      <c r="M1453" s="396">
        <v>9</v>
      </c>
      <c r="N1453" s="399">
        <v>101.1</v>
      </c>
      <c r="O1453" s="400">
        <v>112.1</v>
      </c>
      <c r="P1453" s="400"/>
      <c r="Q1453" s="400"/>
      <c r="R1453" s="400"/>
      <c r="S1453" s="400"/>
      <c r="T1453" s="400"/>
      <c r="U1453" s="400"/>
      <c r="V1453" s="400"/>
      <c r="W1453" s="400"/>
      <c r="X1453" s="426">
        <v>850</v>
      </c>
      <c r="Y1453" s="427">
        <v>800</v>
      </c>
      <c r="Z1453" s="427">
        <v>900</v>
      </c>
      <c r="AA1453" s="480">
        <v>51</v>
      </c>
      <c r="AB1453" s="427">
        <v>0.36</v>
      </c>
      <c r="AC1453" s="427">
        <v>1250</v>
      </c>
      <c r="AD1453" s="402">
        <v>610</v>
      </c>
      <c r="AE1453" s="402">
        <v>560</v>
      </c>
      <c r="AF1453" s="402">
        <v>610</v>
      </c>
      <c r="AG1453" s="402">
        <v>610</v>
      </c>
      <c r="AH1453" s="401">
        <v>51</v>
      </c>
      <c r="AI1453" s="400"/>
      <c r="AJ1453" s="400"/>
      <c r="AK1453" s="400"/>
      <c r="AL1453" s="400"/>
      <c r="AM1453" s="400"/>
      <c r="AN1453" s="400"/>
      <c r="AO1453" s="400"/>
      <c r="AP1453" s="400"/>
    </row>
    <row r="1454" spans="1:42" ht="15.75">
      <c r="A1454" s="394" t="s">
        <v>821</v>
      </c>
      <c r="B1454" s="401">
        <v>114.3</v>
      </c>
      <c r="C1454" s="424">
        <v>6.88</v>
      </c>
      <c r="D1454" s="394" t="s">
        <v>822</v>
      </c>
      <c r="E1454" s="421">
        <v>44718</v>
      </c>
      <c r="F1454" s="395" t="s">
        <v>794</v>
      </c>
      <c r="G1454" s="396">
        <v>16228</v>
      </c>
      <c r="H1454" s="397">
        <v>13484</v>
      </c>
      <c r="I1454" s="397">
        <v>4758001</v>
      </c>
      <c r="J1454" s="410" t="s">
        <v>571</v>
      </c>
      <c r="K1454" s="397">
        <v>48</v>
      </c>
      <c r="L1454" s="398">
        <v>4.8</v>
      </c>
      <c r="M1454" s="396">
        <v>1</v>
      </c>
      <c r="N1454" s="399">
        <v>92.7</v>
      </c>
      <c r="O1454" s="400">
        <v>108.3</v>
      </c>
      <c r="P1454" s="400"/>
      <c r="Q1454" s="400"/>
      <c r="R1454" s="400"/>
      <c r="S1454" s="400"/>
      <c r="T1454" s="400"/>
      <c r="U1454" s="400"/>
      <c r="V1454" s="400"/>
      <c r="W1454" s="400"/>
      <c r="X1454" s="426">
        <v>850</v>
      </c>
      <c r="Y1454" s="427">
        <v>800</v>
      </c>
      <c r="Z1454" s="427">
        <v>900</v>
      </c>
      <c r="AA1454" s="480">
        <v>51</v>
      </c>
      <c r="AB1454" s="427">
        <v>0.36</v>
      </c>
      <c r="AC1454" s="427">
        <v>1250</v>
      </c>
      <c r="AD1454" s="402">
        <v>635</v>
      </c>
      <c r="AE1454" s="402">
        <v>550</v>
      </c>
      <c r="AF1454" s="402">
        <v>635</v>
      </c>
      <c r="AG1454" s="402">
        <v>635</v>
      </c>
      <c r="AH1454" s="401">
        <v>51</v>
      </c>
      <c r="AI1454" s="400"/>
      <c r="AJ1454" s="400"/>
      <c r="AK1454" s="400"/>
      <c r="AL1454" s="400"/>
      <c r="AM1454" s="400"/>
      <c r="AN1454" s="400"/>
      <c r="AO1454" s="400"/>
      <c r="AP1454" s="400"/>
    </row>
    <row r="1455" spans="1:42" ht="15.75">
      <c r="A1455" s="394" t="s">
        <v>821</v>
      </c>
      <c r="B1455" s="401">
        <v>114.3</v>
      </c>
      <c r="C1455" s="424">
        <v>6.88</v>
      </c>
      <c r="D1455" s="394" t="s">
        <v>822</v>
      </c>
      <c r="E1455" s="421">
        <v>44718</v>
      </c>
      <c r="F1455" s="395" t="s">
        <v>794</v>
      </c>
      <c r="G1455" s="396">
        <v>16229</v>
      </c>
      <c r="H1455" s="397">
        <v>13444</v>
      </c>
      <c r="I1455" s="397">
        <v>4758001</v>
      </c>
      <c r="J1455" s="410" t="s">
        <v>571</v>
      </c>
      <c r="K1455" s="397">
        <v>48</v>
      </c>
      <c r="L1455" s="396">
        <v>6.75</v>
      </c>
      <c r="M1455" s="396">
        <v>1</v>
      </c>
      <c r="N1455" s="399">
        <v>99.1</v>
      </c>
      <c r="O1455" s="400">
        <v>112.7</v>
      </c>
      <c r="P1455" s="400"/>
      <c r="Q1455" s="400"/>
      <c r="R1455" s="400"/>
      <c r="S1455" s="400"/>
      <c r="T1455" s="400"/>
      <c r="U1455" s="400"/>
      <c r="V1455" s="400"/>
      <c r="W1455" s="400"/>
      <c r="X1455" s="426">
        <v>850</v>
      </c>
      <c r="Y1455" s="427">
        <v>800</v>
      </c>
      <c r="Z1455" s="427">
        <v>900</v>
      </c>
      <c r="AA1455" s="480">
        <v>51</v>
      </c>
      <c r="AB1455" s="427">
        <v>0.36</v>
      </c>
      <c r="AC1455" s="427">
        <v>1250</v>
      </c>
      <c r="AD1455" s="402">
        <v>635</v>
      </c>
      <c r="AE1455" s="402">
        <v>550</v>
      </c>
      <c r="AF1455" s="402">
        <v>640</v>
      </c>
      <c r="AG1455" s="402">
        <v>640</v>
      </c>
      <c r="AH1455" s="401">
        <v>51</v>
      </c>
      <c r="AI1455" s="400"/>
      <c r="AJ1455" s="400"/>
      <c r="AK1455" s="400"/>
      <c r="AL1455" s="400"/>
      <c r="AM1455" s="400"/>
      <c r="AN1455" s="400"/>
      <c r="AO1455" s="400"/>
      <c r="AP1455" s="400"/>
    </row>
    <row r="1456" spans="1:42" ht="15.75">
      <c r="A1456" s="394" t="s">
        <v>821</v>
      </c>
      <c r="B1456" s="401">
        <v>114.3</v>
      </c>
      <c r="C1456" s="424">
        <v>6.88</v>
      </c>
      <c r="D1456" s="394" t="s">
        <v>822</v>
      </c>
      <c r="E1456" s="421">
        <v>44718</v>
      </c>
      <c r="F1456" s="395" t="s">
        <v>283</v>
      </c>
      <c r="G1456" s="396">
        <v>16230</v>
      </c>
      <c r="H1456" s="397">
        <v>60367</v>
      </c>
      <c r="I1456" s="397">
        <v>4864502</v>
      </c>
      <c r="J1456" s="397">
        <v>350</v>
      </c>
      <c r="K1456" s="397">
        <v>50</v>
      </c>
      <c r="L1456" s="396">
        <v>3.87</v>
      </c>
      <c r="M1456" s="396">
        <v>2</v>
      </c>
      <c r="N1456" s="399">
        <v>88.3</v>
      </c>
      <c r="O1456" s="400">
        <v>104.2</v>
      </c>
      <c r="P1456" s="400"/>
      <c r="Q1456" s="400"/>
      <c r="R1456" s="400"/>
      <c r="S1456" s="400"/>
      <c r="T1456" s="400"/>
      <c r="U1456" s="400"/>
      <c r="V1456" s="400"/>
      <c r="W1456" s="400"/>
      <c r="X1456" s="426">
        <v>850</v>
      </c>
      <c r="Y1456" s="427">
        <v>800</v>
      </c>
      <c r="Z1456" s="427">
        <v>900</v>
      </c>
      <c r="AA1456" s="480">
        <v>51</v>
      </c>
      <c r="AB1456" s="427">
        <v>0.36</v>
      </c>
      <c r="AC1456" s="427">
        <v>1250</v>
      </c>
      <c r="AD1456" s="402">
        <v>635</v>
      </c>
      <c r="AE1456" s="402">
        <v>550</v>
      </c>
      <c r="AF1456" s="402">
        <v>635</v>
      </c>
      <c r="AG1456" s="402">
        <v>635</v>
      </c>
      <c r="AH1456" s="401">
        <v>51</v>
      </c>
      <c r="AI1456" s="400"/>
      <c r="AJ1456" s="400"/>
      <c r="AK1456" s="400"/>
      <c r="AL1456" s="400"/>
      <c r="AM1456" s="400"/>
      <c r="AN1456" s="400"/>
      <c r="AO1456" s="400"/>
      <c r="AP1456" s="400"/>
    </row>
    <row r="1457" spans="1:42" ht="15.75">
      <c r="A1457" s="394" t="s">
        <v>821</v>
      </c>
      <c r="B1457" s="401">
        <v>114.3</v>
      </c>
      <c r="C1457" s="424">
        <v>6.88</v>
      </c>
      <c r="D1457" s="394" t="s">
        <v>822</v>
      </c>
      <c r="E1457" s="421">
        <v>44718</v>
      </c>
      <c r="F1457" s="395" t="s">
        <v>283</v>
      </c>
      <c r="G1457" s="396">
        <v>16231</v>
      </c>
      <c r="H1457" s="397">
        <v>60368</v>
      </c>
      <c r="I1457" s="397">
        <v>4864502</v>
      </c>
      <c r="J1457" s="397">
        <v>350</v>
      </c>
      <c r="K1457" s="397">
        <v>50</v>
      </c>
      <c r="L1457" s="396">
        <v>4.09</v>
      </c>
      <c r="M1457" s="396">
        <v>2</v>
      </c>
      <c r="N1457" s="399">
        <v>94.9</v>
      </c>
      <c r="O1457" s="400">
        <v>111.3</v>
      </c>
      <c r="P1457" s="400"/>
      <c r="Q1457" s="400"/>
      <c r="R1457" s="400"/>
      <c r="S1457" s="400"/>
      <c r="T1457" s="400"/>
      <c r="U1457" s="400"/>
      <c r="V1457" s="400"/>
      <c r="W1457" s="400"/>
      <c r="X1457" s="426">
        <v>850</v>
      </c>
      <c r="Y1457" s="427">
        <v>800</v>
      </c>
      <c r="Z1457" s="427">
        <v>900</v>
      </c>
      <c r="AA1457" s="480">
        <v>51</v>
      </c>
      <c r="AB1457" s="427">
        <v>0.36</v>
      </c>
      <c r="AC1457" s="427">
        <v>1250</v>
      </c>
      <c r="AD1457" s="402">
        <v>635</v>
      </c>
      <c r="AE1457" s="402">
        <v>550</v>
      </c>
      <c r="AF1457" s="402">
        <v>635</v>
      </c>
      <c r="AG1457" s="402">
        <v>635</v>
      </c>
      <c r="AH1457" s="401">
        <v>51</v>
      </c>
      <c r="AI1457" s="400"/>
      <c r="AJ1457" s="400"/>
      <c r="AK1457" s="400"/>
      <c r="AL1457" s="400"/>
      <c r="AM1457" s="400"/>
      <c r="AN1457" s="400"/>
      <c r="AO1457" s="400"/>
      <c r="AP1457" s="400"/>
    </row>
    <row r="1458" spans="1:42" ht="14.25" customHeight="1">
      <c r="A1458" s="394" t="s">
        <v>821</v>
      </c>
      <c r="B1458" s="401">
        <v>114.3</v>
      </c>
      <c r="C1458" s="424">
        <v>6.88</v>
      </c>
      <c r="D1458" s="394" t="s">
        <v>822</v>
      </c>
      <c r="E1458" s="421">
        <v>44756</v>
      </c>
      <c r="F1458" s="395" t="s">
        <v>283</v>
      </c>
      <c r="G1458" s="396">
        <v>16560</v>
      </c>
      <c r="H1458" s="397">
        <v>58421</v>
      </c>
      <c r="I1458" s="397">
        <v>4762701</v>
      </c>
      <c r="J1458" s="397">
        <v>350</v>
      </c>
      <c r="K1458" s="397">
        <v>48</v>
      </c>
      <c r="L1458" s="396">
        <v>4.3099999999999996</v>
      </c>
      <c r="M1458" s="396">
        <v>5</v>
      </c>
      <c r="N1458" s="399">
        <v>92.9</v>
      </c>
      <c r="O1458" s="400">
        <v>105.7</v>
      </c>
      <c r="P1458" s="400">
        <v>94.8</v>
      </c>
      <c r="Q1458" s="400">
        <v>108.6</v>
      </c>
      <c r="R1458" s="400">
        <v>95.7</v>
      </c>
      <c r="S1458" s="400">
        <v>109.5</v>
      </c>
      <c r="T1458" s="400">
        <v>96.8</v>
      </c>
      <c r="U1458" s="400">
        <v>110.6</v>
      </c>
      <c r="V1458" s="400">
        <v>96.4</v>
      </c>
      <c r="W1458" s="400">
        <v>109.3</v>
      </c>
      <c r="X1458" s="426">
        <v>850</v>
      </c>
      <c r="Y1458" s="427">
        <v>800</v>
      </c>
      <c r="Z1458" s="427">
        <v>900</v>
      </c>
      <c r="AA1458" s="480">
        <v>51</v>
      </c>
      <c r="AB1458" s="427">
        <v>0.36</v>
      </c>
      <c r="AC1458" s="427">
        <v>1250</v>
      </c>
      <c r="AD1458" s="402">
        <v>635</v>
      </c>
      <c r="AE1458" s="402">
        <v>550</v>
      </c>
      <c r="AF1458" s="402">
        <v>635</v>
      </c>
      <c r="AG1458" s="402">
        <v>635</v>
      </c>
      <c r="AH1458" s="401">
        <v>51</v>
      </c>
      <c r="AI1458" s="400"/>
      <c r="AJ1458" s="400"/>
      <c r="AK1458" s="400"/>
      <c r="AL1458" s="400"/>
      <c r="AM1458" s="400"/>
      <c r="AN1458" s="400"/>
      <c r="AO1458" s="400"/>
      <c r="AP1458" s="400"/>
    </row>
    <row r="1459" spans="1:42" ht="14.25" customHeight="1">
      <c r="A1459" s="394" t="s">
        <v>821</v>
      </c>
      <c r="B1459" s="401">
        <v>114.3</v>
      </c>
      <c r="C1459" s="424">
        <v>6.88</v>
      </c>
      <c r="D1459" s="394" t="s">
        <v>822</v>
      </c>
      <c r="E1459" s="421">
        <v>44756</v>
      </c>
      <c r="F1459" s="395" t="s">
        <v>283</v>
      </c>
      <c r="G1459" s="396">
        <v>16560</v>
      </c>
      <c r="H1459" s="397">
        <v>58421</v>
      </c>
      <c r="I1459" s="397">
        <v>4762701</v>
      </c>
      <c r="J1459" s="397">
        <v>350</v>
      </c>
      <c r="K1459" s="397">
        <v>48</v>
      </c>
      <c r="L1459" s="396">
        <v>4.3099999999999996</v>
      </c>
      <c r="M1459" s="396" t="s">
        <v>829</v>
      </c>
      <c r="N1459" s="399">
        <v>93.4</v>
      </c>
      <c r="O1459" s="400">
        <v>106.8</v>
      </c>
      <c r="P1459" s="400"/>
      <c r="Q1459" s="400"/>
      <c r="R1459" s="400"/>
      <c r="S1459" s="400"/>
      <c r="T1459" s="400"/>
      <c r="U1459" s="400"/>
      <c r="V1459" s="400"/>
      <c r="W1459" s="400"/>
      <c r="X1459" s="426">
        <v>850</v>
      </c>
      <c r="Y1459" s="427">
        <v>800</v>
      </c>
      <c r="Z1459" s="427">
        <v>900</v>
      </c>
      <c r="AA1459" s="480">
        <v>51</v>
      </c>
      <c r="AB1459" s="427">
        <v>0.36</v>
      </c>
      <c r="AC1459" s="427">
        <v>1250</v>
      </c>
      <c r="AD1459" s="402">
        <v>635</v>
      </c>
      <c r="AE1459" s="402">
        <v>550</v>
      </c>
      <c r="AF1459" s="402">
        <v>635</v>
      </c>
      <c r="AG1459" s="402">
        <v>635</v>
      </c>
      <c r="AH1459" s="401">
        <v>51</v>
      </c>
      <c r="AI1459" s="400"/>
      <c r="AJ1459" s="400"/>
      <c r="AK1459" s="400"/>
      <c r="AL1459" s="400"/>
      <c r="AM1459" s="400"/>
      <c r="AN1459" s="400"/>
      <c r="AO1459" s="400"/>
      <c r="AP1459" s="400"/>
    </row>
    <row r="1460" spans="1:42" ht="14.25" customHeight="1">
      <c r="A1460" s="394" t="s">
        <v>821</v>
      </c>
      <c r="B1460" s="401">
        <v>114.3</v>
      </c>
      <c r="C1460" s="424">
        <v>6.88</v>
      </c>
      <c r="D1460" s="394" t="s">
        <v>822</v>
      </c>
      <c r="E1460" s="421">
        <v>44756</v>
      </c>
      <c r="F1460" s="395" t="s">
        <v>283</v>
      </c>
      <c r="G1460" s="396">
        <v>16560</v>
      </c>
      <c r="H1460" s="397">
        <v>58421</v>
      </c>
      <c r="I1460" s="397">
        <v>4762701</v>
      </c>
      <c r="J1460" s="397">
        <v>350</v>
      </c>
      <c r="K1460" s="397">
        <v>48</v>
      </c>
      <c r="L1460" s="396">
        <v>4.3099999999999996</v>
      </c>
      <c r="M1460" s="396" t="s">
        <v>828</v>
      </c>
      <c r="N1460" s="399">
        <v>90.9</v>
      </c>
      <c r="O1460" s="400">
        <v>104.5</v>
      </c>
      <c r="P1460" s="400">
        <v>88.6</v>
      </c>
      <c r="Q1460" s="400">
        <v>102.9</v>
      </c>
      <c r="R1460" s="400">
        <v>88.9</v>
      </c>
      <c r="S1460" s="400">
        <v>102.8</v>
      </c>
      <c r="T1460" s="400">
        <v>90.3</v>
      </c>
      <c r="U1460" s="400">
        <v>104.5</v>
      </c>
      <c r="V1460" s="400">
        <v>91.2</v>
      </c>
      <c r="W1460" s="400">
        <v>104.6</v>
      </c>
      <c r="X1460" s="426">
        <v>850</v>
      </c>
      <c r="Y1460" s="427">
        <v>800</v>
      </c>
      <c r="Z1460" s="427">
        <v>900</v>
      </c>
      <c r="AA1460" s="480">
        <v>51</v>
      </c>
      <c r="AB1460" s="427">
        <v>0.36</v>
      </c>
      <c r="AC1460" s="427">
        <v>1250</v>
      </c>
      <c r="AD1460" s="402">
        <v>630</v>
      </c>
      <c r="AE1460" s="402">
        <v>550</v>
      </c>
      <c r="AF1460" s="402">
        <v>630</v>
      </c>
      <c r="AG1460" s="402">
        <v>630</v>
      </c>
      <c r="AH1460" s="401">
        <v>51</v>
      </c>
      <c r="AI1460" s="400"/>
      <c r="AJ1460" s="400"/>
      <c r="AK1460" s="400"/>
      <c r="AL1460" s="400"/>
      <c r="AM1460" s="400"/>
      <c r="AN1460" s="400"/>
      <c r="AO1460" s="400"/>
      <c r="AP1460" s="400"/>
    </row>
    <row r="1461" spans="1:42" ht="14.25" customHeight="1">
      <c r="A1461" s="394" t="s">
        <v>821</v>
      </c>
      <c r="B1461" s="401">
        <v>114.3</v>
      </c>
      <c r="C1461" s="424">
        <v>6.88</v>
      </c>
      <c r="D1461" s="394" t="s">
        <v>822</v>
      </c>
      <c r="E1461" s="421">
        <v>44756</v>
      </c>
      <c r="F1461" s="395" t="s">
        <v>283</v>
      </c>
      <c r="G1461" s="396">
        <v>16561</v>
      </c>
      <c r="H1461" s="397">
        <v>58421</v>
      </c>
      <c r="I1461" s="397">
        <v>4762701</v>
      </c>
      <c r="J1461" s="397">
        <v>350</v>
      </c>
      <c r="K1461" s="397">
        <v>48</v>
      </c>
      <c r="L1461" s="396">
        <v>4.3099999999999996</v>
      </c>
      <c r="M1461" s="396">
        <v>401</v>
      </c>
      <c r="N1461" s="399">
        <v>99</v>
      </c>
      <c r="O1461" s="400">
        <v>111.4</v>
      </c>
      <c r="P1461" s="400"/>
      <c r="Q1461" s="400"/>
      <c r="R1461" s="400"/>
      <c r="S1461" s="400"/>
      <c r="T1461" s="400"/>
      <c r="U1461" s="400"/>
      <c r="V1461" s="400"/>
      <c r="W1461" s="400"/>
      <c r="X1461" s="426">
        <v>850</v>
      </c>
      <c r="Y1461" s="427">
        <v>800</v>
      </c>
      <c r="Z1461" s="427">
        <v>900</v>
      </c>
      <c r="AA1461" s="480">
        <v>51</v>
      </c>
      <c r="AB1461" s="427">
        <v>0.36</v>
      </c>
      <c r="AC1461" s="427">
        <v>1250</v>
      </c>
      <c r="AD1461" s="402">
        <v>630</v>
      </c>
      <c r="AE1461" s="402">
        <v>550</v>
      </c>
      <c r="AF1461" s="402">
        <v>630</v>
      </c>
      <c r="AG1461" s="402">
        <v>630</v>
      </c>
      <c r="AH1461" s="401">
        <v>51</v>
      </c>
      <c r="AI1461" s="400"/>
      <c r="AJ1461" s="400"/>
      <c r="AK1461" s="400"/>
      <c r="AL1461" s="400"/>
      <c r="AM1461" s="400"/>
      <c r="AN1461" s="400"/>
      <c r="AO1461" s="400"/>
      <c r="AP1461" s="400"/>
    </row>
    <row r="1462" spans="1:42" ht="14.25" customHeight="1">
      <c r="A1462" s="394" t="s">
        <v>821</v>
      </c>
      <c r="B1462" s="401">
        <v>114.3</v>
      </c>
      <c r="C1462" s="424">
        <v>6.88</v>
      </c>
      <c r="D1462" s="394" t="s">
        <v>822</v>
      </c>
      <c r="E1462" s="421">
        <v>44766</v>
      </c>
      <c r="F1462" s="395" t="s">
        <v>847</v>
      </c>
      <c r="G1462" s="396">
        <v>16686</v>
      </c>
      <c r="H1462" s="397">
        <v>13542</v>
      </c>
      <c r="I1462" s="397">
        <v>4907501</v>
      </c>
      <c r="J1462" s="410" t="s">
        <v>571</v>
      </c>
      <c r="K1462" s="397">
        <v>45</v>
      </c>
      <c r="L1462" s="398">
        <v>5.47</v>
      </c>
      <c r="M1462" s="396">
        <v>1</v>
      </c>
      <c r="N1462" s="399">
        <v>97.2</v>
      </c>
      <c r="O1462" s="400">
        <v>111.3</v>
      </c>
      <c r="P1462" s="400">
        <v>97.5</v>
      </c>
      <c r="Q1462" s="400">
        <v>111</v>
      </c>
      <c r="R1462" s="400">
        <v>96.5</v>
      </c>
      <c r="S1462" s="400">
        <v>110.8</v>
      </c>
      <c r="T1462" s="400">
        <v>98.3</v>
      </c>
      <c r="U1462" s="400">
        <v>111.7</v>
      </c>
      <c r="V1462" s="400">
        <v>101.4</v>
      </c>
      <c r="W1462" s="400">
        <v>112.9</v>
      </c>
      <c r="X1462" s="426">
        <v>850</v>
      </c>
      <c r="Y1462" s="427">
        <v>800</v>
      </c>
      <c r="Z1462" s="427">
        <v>900</v>
      </c>
      <c r="AA1462" s="480">
        <v>51</v>
      </c>
      <c r="AB1462" s="427">
        <v>0.36</v>
      </c>
      <c r="AC1462" s="427">
        <v>1250</v>
      </c>
      <c r="AD1462" s="402">
        <v>615</v>
      </c>
      <c r="AE1462" s="402">
        <v>560</v>
      </c>
      <c r="AF1462" s="402">
        <v>615</v>
      </c>
      <c r="AG1462" s="402">
        <v>615</v>
      </c>
      <c r="AH1462" s="401">
        <v>51</v>
      </c>
      <c r="AI1462" s="400"/>
      <c r="AJ1462" s="400"/>
      <c r="AK1462" s="400"/>
      <c r="AL1462" s="400"/>
      <c r="AM1462" s="400"/>
      <c r="AN1462" s="400"/>
      <c r="AO1462" s="400"/>
      <c r="AP1462" s="400"/>
    </row>
    <row r="1463" spans="1:42" ht="14.25" customHeight="1">
      <c r="A1463" s="394" t="s">
        <v>821</v>
      </c>
      <c r="B1463" s="401">
        <v>114.3</v>
      </c>
      <c r="C1463" s="424">
        <v>6.88</v>
      </c>
      <c r="D1463" s="394" t="s">
        <v>822</v>
      </c>
      <c r="E1463" s="421">
        <v>44767</v>
      </c>
      <c r="F1463" s="395" t="s">
        <v>794</v>
      </c>
      <c r="G1463" s="396">
        <v>16687</v>
      </c>
      <c r="H1463" s="397">
        <v>13528</v>
      </c>
      <c r="I1463" s="397">
        <v>4907501</v>
      </c>
      <c r="J1463" s="410" t="s">
        <v>571</v>
      </c>
      <c r="K1463" s="397">
        <v>47</v>
      </c>
      <c r="L1463" s="396">
        <v>3.83</v>
      </c>
      <c r="M1463" s="396">
        <v>29</v>
      </c>
      <c r="N1463" s="399">
        <v>95.9</v>
      </c>
      <c r="O1463" s="400">
        <v>110.5</v>
      </c>
      <c r="P1463" s="400"/>
      <c r="Q1463" s="400"/>
      <c r="R1463" s="400"/>
      <c r="S1463" s="400"/>
      <c r="T1463" s="400"/>
      <c r="U1463" s="400"/>
      <c r="V1463" s="400"/>
      <c r="W1463" s="400"/>
      <c r="X1463" s="426">
        <v>830</v>
      </c>
      <c r="Y1463" s="427">
        <v>800</v>
      </c>
      <c r="Z1463" s="427">
        <v>900</v>
      </c>
      <c r="AA1463" s="480">
        <v>51</v>
      </c>
      <c r="AB1463" s="427">
        <v>0.36</v>
      </c>
      <c r="AC1463" s="427">
        <v>1250</v>
      </c>
      <c r="AD1463" s="402">
        <v>635</v>
      </c>
      <c r="AE1463" s="402">
        <v>550</v>
      </c>
      <c r="AF1463" s="402">
        <v>635</v>
      </c>
      <c r="AG1463" s="402">
        <v>635</v>
      </c>
      <c r="AH1463" s="401">
        <v>51</v>
      </c>
      <c r="AI1463" s="400"/>
      <c r="AJ1463" s="400"/>
      <c r="AK1463" s="400"/>
      <c r="AL1463" s="400"/>
      <c r="AM1463" s="400"/>
      <c r="AN1463" s="400"/>
      <c r="AO1463" s="400"/>
      <c r="AP1463" s="400"/>
    </row>
    <row r="1464" spans="1:42" ht="14.25" customHeight="1">
      <c r="A1464" s="394" t="s">
        <v>821</v>
      </c>
      <c r="B1464" s="401">
        <v>114.3</v>
      </c>
      <c r="C1464" s="424">
        <v>6.88</v>
      </c>
      <c r="D1464" s="394" t="s">
        <v>822</v>
      </c>
      <c r="E1464" s="421">
        <v>44767</v>
      </c>
      <c r="F1464" s="395" t="s">
        <v>794</v>
      </c>
      <c r="G1464" s="396">
        <v>16688</v>
      </c>
      <c r="H1464" s="397">
        <v>13528</v>
      </c>
      <c r="I1464" s="397">
        <v>4907501</v>
      </c>
      <c r="J1464" s="410" t="s">
        <v>571</v>
      </c>
      <c r="K1464" s="397">
        <v>47</v>
      </c>
      <c r="L1464" s="396">
        <v>3.83</v>
      </c>
      <c r="M1464" s="396">
        <v>416</v>
      </c>
      <c r="N1464" s="399">
        <v>94.5</v>
      </c>
      <c r="O1464" s="400">
        <v>110.4</v>
      </c>
      <c r="P1464" s="400"/>
      <c r="Q1464" s="400"/>
      <c r="R1464" s="400"/>
      <c r="S1464" s="400"/>
      <c r="T1464" s="400"/>
      <c r="U1464" s="400"/>
      <c r="V1464" s="400"/>
      <c r="W1464" s="400"/>
      <c r="X1464" s="426">
        <v>830</v>
      </c>
      <c r="Y1464" s="427">
        <v>800</v>
      </c>
      <c r="Z1464" s="427">
        <v>900</v>
      </c>
      <c r="AA1464" s="480">
        <v>51</v>
      </c>
      <c r="AB1464" s="427">
        <v>0.36</v>
      </c>
      <c r="AC1464" s="427">
        <v>1250</v>
      </c>
      <c r="AD1464" s="402">
        <v>635</v>
      </c>
      <c r="AE1464" s="402">
        <v>550</v>
      </c>
      <c r="AF1464" s="402">
        <v>635</v>
      </c>
      <c r="AG1464" s="402">
        <v>635</v>
      </c>
      <c r="AH1464" s="401">
        <v>51</v>
      </c>
      <c r="AI1464" s="400"/>
      <c r="AJ1464" s="400"/>
      <c r="AK1464" s="400"/>
      <c r="AL1464" s="400"/>
      <c r="AM1464" s="400"/>
      <c r="AN1464" s="400"/>
      <c r="AO1464" s="400"/>
      <c r="AP1464" s="400"/>
    </row>
    <row r="1465" spans="1:42" ht="14.25" customHeight="1">
      <c r="A1465" s="394" t="s">
        <v>821</v>
      </c>
      <c r="B1465" s="401">
        <v>114.3</v>
      </c>
      <c r="C1465" s="424">
        <v>6.88</v>
      </c>
      <c r="D1465" s="394" t="s">
        <v>822</v>
      </c>
      <c r="E1465" s="421">
        <v>44767</v>
      </c>
      <c r="F1465" s="395" t="s">
        <v>283</v>
      </c>
      <c r="G1465" s="396">
        <v>16689</v>
      </c>
      <c r="H1465" s="397">
        <v>60374</v>
      </c>
      <c r="I1465" s="30">
        <v>4984701</v>
      </c>
      <c r="J1465" s="410">
        <v>350</v>
      </c>
      <c r="K1465" s="397">
        <v>50</v>
      </c>
      <c r="L1465" s="396">
        <v>3.97</v>
      </c>
      <c r="M1465" s="396">
        <v>1</v>
      </c>
      <c r="N1465" s="399">
        <v>101.1</v>
      </c>
      <c r="O1465" s="400">
        <v>114.1</v>
      </c>
      <c r="P1465" s="400"/>
      <c r="Q1465" s="400"/>
      <c r="R1465" s="400"/>
      <c r="S1465" s="400"/>
      <c r="T1465" s="400"/>
      <c r="U1465" s="400"/>
      <c r="V1465" s="400"/>
      <c r="W1465" s="400"/>
      <c r="X1465" s="426">
        <v>830</v>
      </c>
      <c r="Y1465" s="427">
        <v>800</v>
      </c>
      <c r="Z1465" s="427">
        <v>900</v>
      </c>
      <c r="AA1465" s="480">
        <v>51</v>
      </c>
      <c r="AB1465" s="427">
        <v>0.36</v>
      </c>
      <c r="AC1465" s="427">
        <v>1250</v>
      </c>
      <c r="AD1465" s="402">
        <v>635</v>
      </c>
      <c r="AE1465" s="402">
        <v>550</v>
      </c>
      <c r="AF1465" s="402">
        <v>635</v>
      </c>
      <c r="AG1465" s="402">
        <v>635</v>
      </c>
      <c r="AH1465" s="401">
        <v>51</v>
      </c>
      <c r="AI1465" s="400"/>
      <c r="AJ1465" s="400"/>
      <c r="AK1465" s="400"/>
      <c r="AL1465" s="400"/>
      <c r="AM1465" s="400"/>
      <c r="AN1465" s="400"/>
      <c r="AO1465" s="400"/>
      <c r="AP1465" s="400"/>
    </row>
    <row r="1466" spans="1:42" ht="14.25" customHeight="1">
      <c r="A1466" s="394" t="s">
        <v>821</v>
      </c>
      <c r="B1466" s="401">
        <v>114.3</v>
      </c>
      <c r="C1466" s="424">
        <v>6.88</v>
      </c>
      <c r="D1466" s="394" t="s">
        <v>822</v>
      </c>
      <c r="E1466" s="421">
        <v>44767</v>
      </c>
      <c r="F1466" s="395" t="s">
        <v>283</v>
      </c>
      <c r="G1466" s="396">
        <v>16690</v>
      </c>
      <c r="H1466" s="397">
        <v>57527</v>
      </c>
      <c r="I1466" s="30">
        <v>4762701</v>
      </c>
      <c r="J1466" s="410">
        <v>350</v>
      </c>
      <c r="K1466" s="397">
        <v>52</v>
      </c>
      <c r="L1466" s="398">
        <v>5</v>
      </c>
      <c r="M1466" s="396">
        <v>2</v>
      </c>
      <c r="N1466" s="399">
        <v>102.9</v>
      </c>
      <c r="O1466" s="400">
        <v>115.2</v>
      </c>
      <c r="P1466" s="400"/>
      <c r="Q1466" s="400"/>
      <c r="R1466" s="400"/>
      <c r="S1466" s="400"/>
      <c r="T1466" s="400"/>
      <c r="U1466" s="400"/>
      <c r="V1466" s="400"/>
      <c r="W1466" s="400"/>
      <c r="X1466" s="426">
        <v>830</v>
      </c>
      <c r="Y1466" s="427">
        <v>800</v>
      </c>
      <c r="Z1466" s="427">
        <v>900</v>
      </c>
      <c r="AA1466" s="480">
        <v>51</v>
      </c>
      <c r="AB1466" s="427">
        <v>0.36</v>
      </c>
      <c r="AC1466" s="427">
        <v>1250</v>
      </c>
      <c r="AD1466" s="402">
        <v>635</v>
      </c>
      <c r="AE1466" s="402">
        <v>550</v>
      </c>
      <c r="AF1466" s="402">
        <v>635</v>
      </c>
      <c r="AG1466" s="402">
        <v>635</v>
      </c>
      <c r="AH1466" s="401">
        <v>51</v>
      </c>
      <c r="AI1466" s="400"/>
      <c r="AJ1466" s="400"/>
      <c r="AK1466" s="400"/>
      <c r="AL1466" s="400"/>
      <c r="AM1466" s="400"/>
      <c r="AN1466" s="400"/>
      <c r="AO1466" s="400"/>
      <c r="AP1466" s="400"/>
    </row>
    <row r="1467" spans="1:42" ht="14.25" customHeight="1">
      <c r="A1467" s="394" t="s">
        <v>821</v>
      </c>
      <c r="B1467" s="401">
        <v>114.3</v>
      </c>
      <c r="C1467" s="424">
        <v>6.88</v>
      </c>
      <c r="D1467" s="394" t="s">
        <v>822</v>
      </c>
      <c r="E1467" s="421">
        <v>44767</v>
      </c>
      <c r="F1467" s="395" t="s">
        <v>847</v>
      </c>
      <c r="G1467" s="396">
        <v>16691</v>
      </c>
      <c r="H1467" s="397">
        <v>13542</v>
      </c>
      <c r="I1467" s="397">
        <v>4907501</v>
      </c>
      <c r="J1467" s="410" t="s">
        <v>571</v>
      </c>
      <c r="K1467" s="397">
        <v>45</v>
      </c>
      <c r="L1467" s="398">
        <v>5.47</v>
      </c>
      <c r="M1467" s="396">
        <v>305</v>
      </c>
      <c r="N1467" s="399">
        <v>99.6</v>
      </c>
      <c r="O1467" s="400">
        <v>112.9</v>
      </c>
      <c r="P1467" s="400"/>
      <c r="Q1467" s="400"/>
      <c r="R1467" s="400"/>
      <c r="S1467" s="400"/>
      <c r="T1467" s="400"/>
      <c r="U1467" s="400"/>
      <c r="V1467" s="400"/>
      <c r="W1467" s="400"/>
      <c r="X1467" s="426">
        <v>830</v>
      </c>
      <c r="Y1467" s="427">
        <v>800</v>
      </c>
      <c r="Z1467" s="427">
        <v>900</v>
      </c>
      <c r="AA1467" s="480">
        <v>51</v>
      </c>
      <c r="AB1467" s="427">
        <v>0.36</v>
      </c>
      <c r="AC1467" s="427">
        <v>1250</v>
      </c>
      <c r="AD1467" s="402">
        <v>615</v>
      </c>
      <c r="AE1467" s="402">
        <v>560</v>
      </c>
      <c r="AF1467" s="402">
        <v>615</v>
      </c>
      <c r="AG1467" s="402">
        <v>615</v>
      </c>
      <c r="AH1467" s="401">
        <v>51</v>
      </c>
      <c r="AI1467" s="400"/>
      <c r="AJ1467" s="400"/>
      <c r="AK1467" s="400"/>
      <c r="AL1467" s="400"/>
      <c r="AM1467" s="400"/>
      <c r="AN1467" s="400"/>
      <c r="AO1467" s="400"/>
      <c r="AP1467" s="400"/>
    </row>
    <row r="1468" spans="1:42" ht="14.25" customHeight="1">
      <c r="A1468" s="394" t="s">
        <v>821</v>
      </c>
      <c r="B1468" s="401">
        <v>114.3</v>
      </c>
      <c r="C1468" s="424">
        <v>6.88</v>
      </c>
      <c r="D1468" s="394" t="s">
        <v>822</v>
      </c>
      <c r="E1468" s="421">
        <v>44767</v>
      </c>
      <c r="F1468" s="395" t="s">
        <v>847</v>
      </c>
      <c r="G1468" s="396">
        <v>16692</v>
      </c>
      <c r="H1468" s="397">
        <v>13542</v>
      </c>
      <c r="I1468" s="397">
        <v>4907501</v>
      </c>
      <c r="J1468" s="410" t="s">
        <v>571</v>
      </c>
      <c r="K1468" s="397">
        <v>45</v>
      </c>
      <c r="L1468" s="398">
        <v>5.47</v>
      </c>
      <c r="M1468" s="396">
        <v>705</v>
      </c>
      <c r="N1468" s="399">
        <v>96.4</v>
      </c>
      <c r="O1468" s="400">
        <v>111.4</v>
      </c>
      <c r="P1468" s="400"/>
      <c r="Q1468" s="400"/>
      <c r="R1468" s="400"/>
      <c r="S1468" s="400"/>
      <c r="T1468" s="400"/>
      <c r="U1468" s="400"/>
      <c r="V1468" s="400"/>
      <c r="W1468" s="400"/>
      <c r="X1468" s="426">
        <v>830</v>
      </c>
      <c r="Y1468" s="427">
        <v>800</v>
      </c>
      <c r="Z1468" s="427">
        <v>900</v>
      </c>
      <c r="AA1468" s="480">
        <v>51</v>
      </c>
      <c r="AB1468" s="427">
        <v>0.36</v>
      </c>
      <c r="AC1468" s="427">
        <v>1250</v>
      </c>
      <c r="AD1468" s="402">
        <v>615</v>
      </c>
      <c r="AE1468" s="402">
        <v>560</v>
      </c>
      <c r="AF1468" s="402">
        <v>615</v>
      </c>
      <c r="AG1468" s="402">
        <v>615</v>
      </c>
      <c r="AH1468" s="401">
        <v>51</v>
      </c>
      <c r="AI1468" s="400"/>
      <c r="AJ1468" s="400"/>
      <c r="AK1468" s="400"/>
      <c r="AL1468" s="400"/>
      <c r="AM1468" s="400"/>
      <c r="AN1468" s="400"/>
      <c r="AO1468" s="400"/>
      <c r="AP1468" s="400"/>
    </row>
    <row r="1469" spans="1:42" ht="14.25" customHeight="1">
      <c r="A1469" s="394" t="s">
        <v>821</v>
      </c>
      <c r="B1469" s="401">
        <v>114.3</v>
      </c>
      <c r="C1469" s="424">
        <v>6.88</v>
      </c>
      <c r="D1469" s="394" t="s">
        <v>822</v>
      </c>
      <c r="E1469" s="421">
        <v>44767</v>
      </c>
      <c r="F1469" s="395" t="s">
        <v>794</v>
      </c>
      <c r="G1469" s="396">
        <v>16693</v>
      </c>
      <c r="H1469" s="397">
        <v>40637</v>
      </c>
      <c r="I1469" s="397">
        <v>4812501</v>
      </c>
      <c r="J1469" s="410" t="s">
        <v>571</v>
      </c>
      <c r="K1469" s="397">
        <v>48</v>
      </c>
      <c r="L1469" s="396">
        <v>4.6100000000000003</v>
      </c>
      <c r="M1469" s="396">
        <v>2</v>
      </c>
      <c r="N1469" s="399">
        <v>99.1</v>
      </c>
      <c r="O1469" s="400">
        <v>111.7</v>
      </c>
      <c r="P1469" s="400"/>
      <c r="Q1469" s="400"/>
      <c r="R1469" s="400"/>
      <c r="S1469" s="400"/>
      <c r="T1469" s="400"/>
      <c r="U1469" s="400"/>
      <c r="V1469" s="400"/>
      <c r="W1469" s="400"/>
      <c r="X1469" s="426">
        <v>830</v>
      </c>
      <c r="Y1469" s="427">
        <v>800</v>
      </c>
      <c r="Z1469" s="427">
        <v>900</v>
      </c>
      <c r="AA1469" s="480">
        <v>51</v>
      </c>
      <c r="AB1469" s="427">
        <v>0.36</v>
      </c>
      <c r="AC1469" s="427">
        <v>1250</v>
      </c>
      <c r="AD1469" s="402">
        <v>640</v>
      </c>
      <c r="AE1469" s="402">
        <v>560</v>
      </c>
      <c r="AF1469" s="402">
        <v>640</v>
      </c>
      <c r="AG1469" s="402">
        <v>640</v>
      </c>
      <c r="AH1469" s="401">
        <v>51</v>
      </c>
      <c r="AI1469" s="400"/>
      <c r="AJ1469" s="400"/>
      <c r="AK1469" s="400"/>
      <c r="AL1469" s="400"/>
      <c r="AM1469" s="400"/>
      <c r="AN1469" s="400"/>
      <c r="AO1469" s="400"/>
      <c r="AP1469" s="400"/>
    </row>
    <row r="1470" spans="1:42" ht="14.25" customHeight="1">
      <c r="A1470" s="394" t="s">
        <v>821</v>
      </c>
      <c r="B1470" s="401">
        <v>114.3</v>
      </c>
      <c r="C1470" s="424">
        <v>6.88</v>
      </c>
      <c r="D1470" s="394" t="s">
        <v>822</v>
      </c>
      <c r="E1470" s="421">
        <v>44767</v>
      </c>
      <c r="F1470" s="395" t="s">
        <v>368</v>
      </c>
      <c r="G1470" s="396">
        <v>16694</v>
      </c>
      <c r="H1470" s="397">
        <v>57484</v>
      </c>
      <c r="I1470" s="397">
        <v>4684701</v>
      </c>
      <c r="J1470" s="397">
        <v>701</v>
      </c>
      <c r="K1470" s="397">
        <v>49</v>
      </c>
      <c r="L1470" s="396">
        <v>6.07</v>
      </c>
      <c r="M1470" s="396">
        <v>1</v>
      </c>
      <c r="N1470" s="399">
        <v>103.5</v>
      </c>
      <c r="O1470" s="400">
        <v>114.7</v>
      </c>
      <c r="P1470" s="400"/>
      <c r="Q1470" s="400"/>
      <c r="R1470" s="400"/>
      <c r="S1470" s="400"/>
      <c r="T1470" s="400"/>
      <c r="U1470" s="400"/>
      <c r="V1470" s="400"/>
      <c r="W1470" s="400"/>
      <c r="X1470" s="426">
        <v>850</v>
      </c>
      <c r="Y1470" s="427">
        <v>800</v>
      </c>
      <c r="Z1470" s="427">
        <v>900</v>
      </c>
      <c r="AA1470" s="480">
        <v>51</v>
      </c>
      <c r="AB1470" s="427">
        <v>0.36</v>
      </c>
      <c r="AC1470" s="427">
        <v>1250</v>
      </c>
      <c r="AD1470" s="402">
        <v>640</v>
      </c>
      <c r="AE1470" s="402">
        <v>560</v>
      </c>
      <c r="AF1470" s="402">
        <v>640</v>
      </c>
      <c r="AG1470" s="402">
        <v>640</v>
      </c>
      <c r="AH1470" s="401">
        <v>51</v>
      </c>
      <c r="AI1470" s="400"/>
      <c r="AJ1470" s="400"/>
      <c r="AK1470" s="400"/>
      <c r="AL1470" s="400"/>
      <c r="AM1470" s="400"/>
      <c r="AN1470" s="400"/>
      <c r="AO1470" s="400"/>
      <c r="AP1470" s="400"/>
    </row>
    <row r="1471" spans="1:42" ht="14.25" customHeight="1">
      <c r="A1471" s="394" t="s">
        <v>821</v>
      </c>
      <c r="B1471" s="401">
        <v>114.3</v>
      </c>
      <c r="C1471" s="424">
        <v>6.88</v>
      </c>
      <c r="D1471" s="394" t="s">
        <v>822</v>
      </c>
      <c r="E1471" s="421">
        <v>44769</v>
      </c>
      <c r="F1471" s="395" t="s">
        <v>847</v>
      </c>
      <c r="G1471" s="396">
        <v>16719</v>
      </c>
      <c r="H1471" s="397">
        <v>13543</v>
      </c>
      <c r="I1471" s="397">
        <v>4907501</v>
      </c>
      <c r="J1471" s="397" t="s">
        <v>571</v>
      </c>
      <c r="K1471" s="397">
        <v>45</v>
      </c>
      <c r="L1471" s="396">
        <v>5.47</v>
      </c>
      <c r="M1471" s="396">
        <v>2</v>
      </c>
      <c r="N1471" s="399">
        <v>96.7</v>
      </c>
      <c r="O1471" s="400">
        <v>111.2</v>
      </c>
      <c r="P1471" s="400">
        <v>95.7</v>
      </c>
      <c r="Q1471" s="400">
        <v>110</v>
      </c>
      <c r="R1471" s="400">
        <v>97.1</v>
      </c>
      <c r="S1471" s="400">
        <v>110</v>
      </c>
      <c r="T1471" s="400">
        <v>95.9</v>
      </c>
      <c r="U1471" s="400">
        <v>109.6</v>
      </c>
      <c r="V1471" s="400">
        <v>94.7</v>
      </c>
      <c r="W1471" s="400">
        <v>110.2</v>
      </c>
      <c r="X1471" s="426">
        <v>830</v>
      </c>
      <c r="Y1471" s="427">
        <v>800</v>
      </c>
      <c r="Z1471" s="427">
        <v>900</v>
      </c>
      <c r="AA1471" s="480">
        <v>51</v>
      </c>
      <c r="AB1471" s="427">
        <v>0.36</v>
      </c>
      <c r="AC1471" s="427">
        <v>1250</v>
      </c>
      <c r="AD1471" s="402">
        <v>615</v>
      </c>
      <c r="AE1471" s="402">
        <v>560</v>
      </c>
      <c r="AF1471" s="402">
        <v>615</v>
      </c>
      <c r="AG1471" s="402">
        <v>615</v>
      </c>
      <c r="AH1471" s="401">
        <v>51</v>
      </c>
      <c r="AI1471" s="400"/>
      <c r="AJ1471" s="400"/>
      <c r="AK1471" s="400"/>
      <c r="AL1471" s="400"/>
      <c r="AM1471" s="400"/>
      <c r="AN1471" s="400"/>
      <c r="AO1471" s="400"/>
      <c r="AP1471" s="400"/>
    </row>
    <row r="1472" spans="1:42" ht="14.25" customHeight="1">
      <c r="A1472" s="394" t="s">
        <v>821</v>
      </c>
      <c r="B1472" s="401">
        <v>114.3</v>
      </c>
      <c r="C1472" s="424">
        <v>6.88</v>
      </c>
      <c r="D1472" s="394" t="s">
        <v>822</v>
      </c>
      <c r="E1472" s="421">
        <v>44769</v>
      </c>
      <c r="F1472" s="395" t="s">
        <v>847</v>
      </c>
      <c r="G1472" s="396">
        <v>16720</v>
      </c>
      <c r="H1472" s="397">
        <v>13543</v>
      </c>
      <c r="I1472" s="397">
        <v>4907501</v>
      </c>
      <c r="J1472" s="397" t="s">
        <v>571</v>
      </c>
      <c r="K1472" s="397">
        <v>45</v>
      </c>
      <c r="L1472" s="396">
        <v>5.47</v>
      </c>
      <c r="M1472" s="396">
        <v>401</v>
      </c>
      <c r="N1472" s="399">
        <v>99.8</v>
      </c>
      <c r="O1472" s="400">
        <v>112.1</v>
      </c>
      <c r="P1472" s="400"/>
      <c r="Q1472" s="400"/>
      <c r="R1472" s="400"/>
      <c r="S1472" s="400"/>
      <c r="T1472" s="400"/>
      <c r="U1472" s="400"/>
      <c r="V1472" s="400"/>
      <c r="W1472" s="400"/>
      <c r="X1472" s="426">
        <v>830</v>
      </c>
      <c r="Y1472" s="427">
        <v>800</v>
      </c>
      <c r="Z1472" s="427">
        <v>900</v>
      </c>
      <c r="AA1472" s="480">
        <v>51</v>
      </c>
      <c r="AB1472" s="427">
        <v>0.36</v>
      </c>
      <c r="AC1472" s="427">
        <v>1250</v>
      </c>
      <c r="AD1472" s="402">
        <v>615</v>
      </c>
      <c r="AE1472" s="402">
        <v>560</v>
      </c>
      <c r="AF1472" s="402">
        <v>615</v>
      </c>
      <c r="AG1472" s="402">
        <v>615</v>
      </c>
      <c r="AH1472" s="401">
        <v>51</v>
      </c>
      <c r="AI1472" s="400"/>
      <c r="AJ1472" s="400"/>
      <c r="AK1472" s="400"/>
      <c r="AL1472" s="400"/>
      <c r="AM1472" s="400"/>
      <c r="AN1472" s="400"/>
      <c r="AO1472" s="400"/>
      <c r="AP1472" s="400"/>
    </row>
    <row r="1473" spans="1:42" ht="14.25" customHeight="1">
      <c r="A1473" s="394" t="s">
        <v>821</v>
      </c>
      <c r="B1473" s="401">
        <v>114.3</v>
      </c>
      <c r="C1473" s="424">
        <v>6.88</v>
      </c>
      <c r="D1473" s="394" t="s">
        <v>822</v>
      </c>
      <c r="E1473" s="421">
        <v>44769</v>
      </c>
      <c r="F1473" s="395" t="s">
        <v>847</v>
      </c>
      <c r="G1473" s="396">
        <v>16721</v>
      </c>
      <c r="H1473" s="397">
        <v>13542</v>
      </c>
      <c r="I1473" s="397">
        <v>4907501</v>
      </c>
      <c r="J1473" s="397" t="s">
        <v>571</v>
      </c>
      <c r="K1473" s="397">
        <v>45</v>
      </c>
      <c r="L1473" s="396">
        <v>5.47</v>
      </c>
      <c r="M1473" s="396">
        <v>755</v>
      </c>
      <c r="N1473" s="399">
        <v>99.7</v>
      </c>
      <c r="O1473" s="400">
        <v>111.6</v>
      </c>
      <c r="P1473" s="400"/>
      <c r="Q1473" s="400"/>
      <c r="R1473" s="400"/>
      <c r="S1473" s="400"/>
      <c r="T1473" s="400"/>
      <c r="U1473" s="400"/>
      <c r="V1473" s="400"/>
      <c r="W1473" s="400"/>
      <c r="X1473" s="426">
        <v>830</v>
      </c>
      <c r="Y1473" s="427">
        <v>800</v>
      </c>
      <c r="Z1473" s="427">
        <v>900</v>
      </c>
      <c r="AA1473" s="480">
        <v>51</v>
      </c>
      <c r="AB1473" s="427">
        <v>0.35</v>
      </c>
      <c r="AC1473" s="427">
        <v>1250</v>
      </c>
      <c r="AD1473" s="402">
        <v>615</v>
      </c>
      <c r="AE1473" s="402">
        <v>560</v>
      </c>
      <c r="AF1473" s="402">
        <v>615</v>
      </c>
      <c r="AG1473" s="402">
        <v>615</v>
      </c>
      <c r="AH1473" s="401">
        <v>51</v>
      </c>
      <c r="AI1473" s="400"/>
      <c r="AJ1473" s="400"/>
      <c r="AK1473" s="400"/>
      <c r="AL1473" s="400"/>
      <c r="AM1473" s="400"/>
      <c r="AN1473" s="400"/>
      <c r="AO1473" s="400"/>
      <c r="AP1473" s="400"/>
    </row>
    <row r="1474" spans="1:42" ht="14.25" customHeight="1">
      <c r="A1474" s="394" t="s">
        <v>821</v>
      </c>
      <c r="B1474" s="401">
        <v>114.3</v>
      </c>
      <c r="C1474" s="424">
        <v>6.88</v>
      </c>
      <c r="D1474" s="394" t="s">
        <v>822</v>
      </c>
      <c r="E1474" s="421">
        <v>44767</v>
      </c>
      <c r="F1474" s="395" t="s">
        <v>794</v>
      </c>
      <c r="G1474" s="396">
        <v>16722</v>
      </c>
      <c r="H1474" s="397">
        <v>13528</v>
      </c>
      <c r="I1474" s="397">
        <v>4907501</v>
      </c>
      <c r="J1474" s="410" t="s">
        <v>571</v>
      </c>
      <c r="K1474" s="397">
        <v>47</v>
      </c>
      <c r="L1474" s="396">
        <v>3.83</v>
      </c>
      <c r="M1474" s="396">
        <v>442</v>
      </c>
      <c r="N1474" s="399">
        <v>91.4</v>
      </c>
      <c r="O1474" s="400">
        <v>107</v>
      </c>
      <c r="P1474" s="400"/>
      <c r="Q1474" s="400"/>
      <c r="R1474" s="400"/>
      <c r="S1474" s="400"/>
      <c r="T1474" s="400"/>
      <c r="U1474" s="400"/>
      <c r="V1474" s="400"/>
      <c r="W1474" s="400"/>
      <c r="X1474" s="426">
        <v>830</v>
      </c>
      <c r="Y1474" s="427">
        <v>800</v>
      </c>
      <c r="Z1474" s="427">
        <v>900</v>
      </c>
      <c r="AA1474" s="480">
        <v>51</v>
      </c>
      <c r="AB1474" s="427">
        <v>0.36</v>
      </c>
      <c r="AC1474" s="427">
        <v>1250</v>
      </c>
      <c r="AD1474" s="402">
        <v>635</v>
      </c>
      <c r="AE1474" s="402">
        <v>550</v>
      </c>
      <c r="AF1474" s="402">
        <v>635</v>
      </c>
      <c r="AG1474" s="402">
        <v>635</v>
      </c>
      <c r="AH1474" s="401">
        <v>51</v>
      </c>
      <c r="AI1474" s="400"/>
      <c r="AJ1474" s="400"/>
      <c r="AK1474" s="400"/>
      <c r="AL1474" s="400"/>
      <c r="AM1474" s="400"/>
      <c r="AN1474" s="400"/>
      <c r="AO1474" s="400"/>
      <c r="AP1474" s="400"/>
    </row>
    <row r="1475" spans="1:42" ht="14.25" customHeight="1">
      <c r="A1475" s="394" t="s">
        <v>821</v>
      </c>
      <c r="B1475" s="401">
        <v>114.3</v>
      </c>
      <c r="C1475" s="424">
        <v>6.88</v>
      </c>
      <c r="D1475" s="394" t="s">
        <v>822</v>
      </c>
      <c r="E1475" s="421">
        <v>44770</v>
      </c>
      <c r="F1475" s="395" t="s">
        <v>794</v>
      </c>
      <c r="G1475" s="396">
        <v>16723</v>
      </c>
      <c r="H1475" s="397">
        <v>13528</v>
      </c>
      <c r="I1475" s="397">
        <v>4907501</v>
      </c>
      <c r="J1475" s="410" t="s">
        <v>571</v>
      </c>
      <c r="K1475" s="397">
        <v>47</v>
      </c>
      <c r="L1475" s="396">
        <v>3.83</v>
      </c>
      <c r="M1475" s="396">
        <v>853</v>
      </c>
      <c r="N1475" s="399">
        <v>95.4</v>
      </c>
      <c r="O1475" s="400">
        <v>111.4</v>
      </c>
      <c r="P1475" s="400"/>
      <c r="Q1475" s="400"/>
      <c r="R1475" s="400"/>
      <c r="S1475" s="400"/>
      <c r="T1475" s="400"/>
      <c r="U1475" s="400"/>
      <c r="V1475" s="400"/>
      <c r="W1475" s="400"/>
      <c r="X1475" s="426">
        <v>830</v>
      </c>
      <c r="Y1475" s="427">
        <v>800</v>
      </c>
      <c r="Z1475" s="427">
        <v>900</v>
      </c>
      <c r="AA1475" s="480">
        <v>51</v>
      </c>
      <c r="AB1475" s="427">
        <v>0.36</v>
      </c>
      <c r="AC1475" s="427">
        <v>1250</v>
      </c>
      <c r="AD1475" s="402">
        <v>635</v>
      </c>
      <c r="AE1475" s="402">
        <v>550</v>
      </c>
      <c r="AF1475" s="402">
        <v>635</v>
      </c>
      <c r="AG1475" s="402">
        <v>635</v>
      </c>
      <c r="AH1475" s="401">
        <v>51</v>
      </c>
      <c r="AI1475" s="400"/>
      <c r="AJ1475" s="400"/>
      <c r="AK1475" s="400"/>
      <c r="AL1475" s="400"/>
      <c r="AM1475" s="400"/>
      <c r="AN1475" s="400"/>
      <c r="AO1475" s="400"/>
      <c r="AP1475" s="400"/>
    </row>
    <row r="1476" spans="1:42" ht="14.25" customHeight="1">
      <c r="A1476" s="394" t="s">
        <v>821</v>
      </c>
      <c r="B1476" s="401">
        <v>114.3</v>
      </c>
      <c r="C1476" s="424">
        <v>6.88</v>
      </c>
      <c r="D1476" s="394" t="s">
        <v>822</v>
      </c>
      <c r="E1476" s="421">
        <v>44770</v>
      </c>
      <c r="F1476" s="395" t="s">
        <v>794</v>
      </c>
      <c r="G1476" s="396">
        <v>16724</v>
      </c>
      <c r="H1476" s="397">
        <v>13526</v>
      </c>
      <c r="I1476" s="397">
        <v>4907501</v>
      </c>
      <c r="J1476" s="410" t="s">
        <v>571</v>
      </c>
      <c r="K1476" s="397">
        <v>49</v>
      </c>
      <c r="L1476" s="396">
        <v>3.57</v>
      </c>
      <c r="M1476" s="396">
        <v>26</v>
      </c>
      <c r="N1476" s="399">
        <v>94.9</v>
      </c>
      <c r="O1476" s="400">
        <v>109.6</v>
      </c>
      <c r="P1476" s="400"/>
      <c r="Q1476" s="400"/>
      <c r="R1476" s="400"/>
      <c r="S1476" s="400"/>
      <c r="T1476" s="400"/>
      <c r="U1476" s="400"/>
      <c r="V1476" s="400"/>
      <c r="W1476" s="400"/>
      <c r="X1476" s="426">
        <v>830</v>
      </c>
      <c r="Y1476" s="427">
        <v>800</v>
      </c>
      <c r="Z1476" s="427">
        <v>900</v>
      </c>
      <c r="AA1476" s="480">
        <v>51</v>
      </c>
      <c r="AB1476" s="427">
        <v>0.36</v>
      </c>
      <c r="AC1476" s="427">
        <v>1250</v>
      </c>
      <c r="AD1476" s="402">
        <v>635</v>
      </c>
      <c r="AE1476" s="402">
        <v>550</v>
      </c>
      <c r="AF1476" s="402">
        <v>635</v>
      </c>
      <c r="AG1476" s="402">
        <v>635</v>
      </c>
      <c r="AH1476" s="401">
        <v>51</v>
      </c>
      <c r="AI1476" s="400"/>
      <c r="AJ1476" s="400"/>
      <c r="AK1476" s="400"/>
      <c r="AL1476" s="400"/>
      <c r="AM1476" s="400"/>
      <c r="AN1476" s="400"/>
      <c r="AO1476" s="400"/>
      <c r="AP1476" s="400"/>
    </row>
    <row r="1477" spans="1:42" ht="14.25" customHeight="1">
      <c r="A1477" s="394" t="s">
        <v>821</v>
      </c>
      <c r="B1477" s="401">
        <v>114.3</v>
      </c>
      <c r="C1477" s="424">
        <v>6.88</v>
      </c>
      <c r="D1477" s="394" t="s">
        <v>822</v>
      </c>
      <c r="E1477" s="421">
        <v>44770</v>
      </c>
      <c r="F1477" s="395" t="s">
        <v>794</v>
      </c>
      <c r="G1477" s="396">
        <v>16725</v>
      </c>
      <c r="H1477" s="397">
        <v>13526</v>
      </c>
      <c r="I1477" s="397">
        <v>4907501</v>
      </c>
      <c r="J1477" s="410" t="s">
        <v>571</v>
      </c>
      <c r="K1477" s="397">
        <v>49</v>
      </c>
      <c r="L1477" s="396">
        <v>3.57</v>
      </c>
      <c r="M1477" s="396">
        <v>401</v>
      </c>
      <c r="N1477" s="399">
        <v>94.9</v>
      </c>
      <c r="O1477" s="400">
        <v>110.6</v>
      </c>
      <c r="P1477" s="400"/>
      <c r="Q1477" s="400"/>
      <c r="R1477" s="400"/>
      <c r="S1477" s="400"/>
      <c r="T1477" s="400"/>
      <c r="U1477" s="400"/>
      <c r="V1477" s="400"/>
      <c r="W1477" s="400"/>
      <c r="X1477" s="426">
        <v>830</v>
      </c>
      <c r="Y1477" s="427">
        <v>800</v>
      </c>
      <c r="Z1477" s="427">
        <v>900</v>
      </c>
      <c r="AA1477" s="480">
        <v>51</v>
      </c>
      <c r="AB1477" s="427">
        <v>0.36</v>
      </c>
      <c r="AC1477" s="427">
        <v>1250</v>
      </c>
      <c r="AD1477" s="402">
        <v>635</v>
      </c>
      <c r="AE1477" s="402">
        <v>550</v>
      </c>
      <c r="AF1477" s="402">
        <v>635</v>
      </c>
      <c r="AG1477" s="402">
        <v>635</v>
      </c>
      <c r="AH1477" s="401">
        <v>51</v>
      </c>
      <c r="AI1477" s="400"/>
      <c r="AJ1477" s="400"/>
      <c r="AK1477" s="400"/>
      <c r="AL1477" s="400"/>
      <c r="AM1477" s="400"/>
      <c r="AN1477" s="400"/>
      <c r="AO1477" s="400"/>
      <c r="AP1477" s="400"/>
    </row>
    <row r="1478" spans="1:42" ht="14.25" customHeight="1">
      <c r="A1478" s="394" t="s">
        <v>821</v>
      </c>
      <c r="B1478" s="401">
        <v>114.3</v>
      </c>
      <c r="C1478" s="424">
        <v>6.88</v>
      </c>
      <c r="D1478" s="394" t="s">
        <v>822</v>
      </c>
      <c r="E1478" s="421">
        <v>44770</v>
      </c>
      <c r="F1478" s="395" t="s">
        <v>794</v>
      </c>
      <c r="G1478" s="396">
        <v>16726</v>
      </c>
      <c r="H1478" s="397">
        <v>13528</v>
      </c>
      <c r="I1478" s="397">
        <v>4907501</v>
      </c>
      <c r="J1478" s="410" t="s">
        <v>571</v>
      </c>
      <c r="K1478" s="397">
        <v>47</v>
      </c>
      <c r="L1478" s="396">
        <v>3.83</v>
      </c>
      <c r="M1478" s="396">
        <v>1220</v>
      </c>
      <c r="N1478" s="399">
        <v>93.4</v>
      </c>
      <c r="O1478" s="400">
        <v>111.2</v>
      </c>
      <c r="P1478" s="400"/>
      <c r="Q1478" s="400"/>
      <c r="R1478" s="400"/>
      <c r="S1478" s="400"/>
      <c r="T1478" s="400"/>
      <c r="U1478" s="400"/>
      <c r="V1478" s="400"/>
      <c r="W1478" s="400"/>
      <c r="X1478" s="426">
        <v>830</v>
      </c>
      <c r="Y1478" s="427">
        <v>800</v>
      </c>
      <c r="Z1478" s="427">
        <v>900</v>
      </c>
      <c r="AA1478" s="480">
        <v>51</v>
      </c>
      <c r="AB1478" s="427">
        <v>0.36</v>
      </c>
      <c r="AC1478" s="427">
        <v>1250</v>
      </c>
      <c r="AD1478" s="402">
        <v>635</v>
      </c>
      <c r="AE1478" s="402">
        <v>550</v>
      </c>
      <c r="AF1478" s="402">
        <v>635</v>
      </c>
      <c r="AG1478" s="402">
        <v>635</v>
      </c>
      <c r="AH1478" s="401">
        <v>51</v>
      </c>
      <c r="AI1478" s="400"/>
      <c r="AJ1478" s="400"/>
      <c r="AK1478" s="400"/>
      <c r="AL1478" s="400"/>
      <c r="AM1478" s="400"/>
      <c r="AN1478" s="400"/>
      <c r="AO1478" s="400"/>
      <c r="AP1478" s="400"/>
    </row>
    <row r="1479" spans="1:42" ht="14.25" customHeight="1">
      <c r="A1479" s="394" t="s">
        <v>821</v>
      </c>
      <c r="B1479" s="401">
        <v>114.3</v>
      </c>
      <c r="C1479" s="424">
        <v>6.88</v>
      </c>
      <c r="D1479" s="394" t="s">
        <v>822</v>
      </c>
      <c r="E1479" s="421">
        <v>44770</v>
      </c>
      <c r="F1479" s="395" t="s">
        <v>794</v>
      </c>
      <c r="G1479" s="396">
        <v>16727</v>
      </c>
      <c r="H1479" s="397">
        <v>13527</v>
      </c>
      <c r="I1479" s="397">
        <v>4907501</v>
      </c>
      <c r="J1479" s="410" t="s">
        <v>571</v>
      </c>
      <c r="K1479" s="397">
        <v>48</v>
      </c>
      <c r="L1479" s="396">
        <v>4.33</v>
      </c>
      <c r="M1479" s="396">
        <v>1</v>
      </c>
      <c r="N1479" s="399">
        <v>94.1</v>
      </c>
      <c r="O1479" s="400">
        <v>110.3</v>
      </c>
      <c r="P1479" s="400"/>
      <c r="Q1479" s="400"/>
      <c r="R1479" s="400"/>
      <c r="S1479" s="400"/>
      <c r="T1479" s="400"/>
      <c r="U1479" s="400"/>
      <c r="V1479" s="400"/>
      <c r="W1479" s="400"/>
      <c r="X1479" s="426">
        <v>830</v>
      </c>
      <c r="Y1479" s="427">
        <v>800</v>
      </c>
      <c r="Z1479" s="427">
        <v>900</v>
      </c>
      <c r="AA1479" s="480">
        <v>51</v>
      </c>
      <c r="AB1479" s="427">
        <v>0.36</v>
      </c>
      <c r="AC1479" s="427">
        <v>1250</v>
      </c>
      <c r="AD1479" s="402">
        <v>635</v>
      </c>
      <c r="AE1479" s="402">
        <v>550</v>
      </c>
      <c r="AF1479" s="402">
        <v>635</v>
      </c>
      <c r="AG1479" s="402">
        <v>635</v>
      </c>
      <c r="AH1479" s="401">
        <v>51</v>
      </c>
      <c r="AI1479" s="400"/>
      <c r="AJ1479" s="400"/>
      <c r="AK1479" s="400"/>
      <c r="AL1479" s="400"/>
      <c r="AM1479" s="400"/>
      <c r="AN1479" s="400"/>
      <c r="AO1479" s="400"/>
      <c r="AP1479" s="400"/>
    </row>
    <row r="1480" spans="1:42" ht="14.25" customHeight="1">
      <c r="A1480" s="394" t="s">
        <v>821</v>
      </c>
      <c r="B1480" s="401">
        <v>114.3</v>
      </c>
      <c r="C1480" s="424">
        <v>6.88</v>
      </c>
      <c r="D1480" s="394" t="s">
        <v>822</v>
      </c>
      <c r="E1480" s="421">
        <v>44770</v>
      </c>
      <c r="F1480" s="395" t="s">
        <v>794</v>
      </c>
      <c r="G1480" s="396">
        <v>16728</v>
      </c>
      <c r="H1480" s="397">
        <v>13525</v>
      </c>
      <c r="I1480" s="397">
        <v>4812501</v>
      </c>
      <c r="J1480" s="410" t="s">
        <v>571</v>
      </c>
      <c r="K1480" s="397">
        <v>46</v>
      </c>
      <c r="L1480" s="398">
        <v>4.8</v>
      </c>
      <c r="M1480" s="396">
        <v>1</v>
      </c>
      <c r="N1480" s="399">
        <v>97.4</v>
      </c>
      <c r="O1480" s="400">
        <v>111.1</v>
      </c>
      <c r="P1480" s="400"/>
      <c r="Q1480" s="400"/>
      <c r="R1480" s="400"/>
      <c r="S1480" s="400"/>
      <c r="T1480" s="400"/>
      <c r="U1480" s="400"/>
      <c r="V1480" s="400"/>
      <c r="W1480" s="400"/>
      <c r="X1480" s="426">
        <v>830</v>
      </c>
      <c r="Y1480" s="427">
        <v>800</v>
      </c>
      <c r="Z1480" s="427">
        <v>900</v>
      </c>
      <c r="AA1480" s="480">
        <v>51</v>
      </c>
      <c r="AB1480" s="427">
        <v>0.36</v>
      </c>
      <c r="AC1480" s="427">
        <v>1250</v>
      </c>
      <c r="AD1480" s="402">
        <v>635</v>
      </c>
      <c r="AE1480" s="402">
        <v>550</v>
      </c>
      <c r="AF1480" s="402">
        <v>635</v>
      </c>
      <c r="AG1480" s="402">
        <v>635</v>
      </c>
      <c r="AH1480" s="401">
        <v>51</v>
      </c>
      <c r="AI1480" s="400"/>
      <c r="AJ1480" s="400"/>
      <c r="AK1480" s="400"/>
      <c r="AL1480" s="400"/>
      <c r="AM1480" s="400"/>
      <c r="AN1480" s="400"/>
      <c r="AO1480" s="400"/>
      <c r="AP1480" s="400"/>
    </row>
    <row r="1481" spans="1:42" ht="14.25" customHeight="1">
      <c r="A1481" s="394" t="s">
        <v>821</v>
      </c>
      <c r="B1481" s="401">
        <v>114.3</v>
      </c>
      <c r="C1481" s="424">
        <v>6.88</v>
      </c>
      <c r="D1481" s="394" t="s">
        <v>822</v>
      </c>
      <c r="E1481" s="421">
        <v>44770</v>
      </c>
      <c r="F1481" s="395" t="s">
        <v>794</v>
      </c>
      <c r="G1481" s="396">
        <v>16729</v>
      </c>
      <c r="H1481" s="397">
        <v>13526</v>
      </c>
      <c r="I1481" s="397">
        <v>4812501</v>
      </c>
      <c r="J1481" s="410" t="s">
        <v>571</v>
      </c>
      <c r="K1481" s="397">
        <v>49</v>
      </c>
      <c r="L1481" s="396">
        <v>3.57</v>
      </c>
      <c r="M1481" s="396">
        <v>1</v>
      </c>
      <c r="N1481" s="399">
        <v>96.7</v>
      </c>
      <c r="O1481" s="400">
        <v>111.7</v>
      </c>
      <c r="P1481" s="400"/>
      <c r="Q1481" s="400"/>
      <c r="R1481" s="400"/>
      <c r="S1481" s="400"/>
      <c r="T1481" s="400"/>
      <c r="U1481" s="400"/>
      <c r="V1481" s="400"/>
      <c r="W1481" s="400"/>
      <c r="X1481" s="426">
        <v>830</v>
      </c>
      <c r="Y1481" s="427">
        <v>800</v>
      </c>
      <c r="Z1481" s="427">
        <v>900</v>
      </c>
      <c r="AA1481" s="480">
        <v>51</v>
      </c>
      <c r="AB1481" s="427">
        <v>0.36</v>
      </c>
      <c r="AC1481" s="427">
        <v>1250</v>
      </c>
      <c r="AD1481" s="402">
        <v>635</v>
      </c>
      <c r="AE1481" s="402">
        <v>550</v>
      </c>
      <c r="AF1481" s="402">
        <v>635</v>
      </c>
      <c r="AG1481" s="402">
        <v>635</v>
      </c>
      <c r="AH1481" s="401">
        <v>51</v>
      </c>
      <c r="AI1481" s="400"/>
      <c r="AJ1481" s="400"/>
      <c r="AK1481" s="400"/>
      <c r="AL1481" s="400"/>
      <c r="AM1481" s="400"/>
      <c r="AN1481" s="400"/>
      <c r="AO1481" s="400"/>
      <c r="AP1481" s="400"/>
    </row>
    <row r="1482" spans="1:42" ht="14.25" customHeight="1">
      <c r="A1482" s="394" t="s">
        <v>821</v>
      </c>
      <c r="B1482" s="401">
        <v>114.3</v>
      </c>
      <c r="C1482" s="424">
        <v>6.88</v>
      </c>
      <c r="D1482" s="394" t="s">
        <v>822</v>
      </c>
      <c r="E1482" s="421">
        <v>44770</v>
      </c>
      <c r="F1482" s="395" t="s">
        <v>794</v>
      </c>
      <c r="G1482" s="396">
        <v>16730</v>
      </c>
      <c r="H1482" s="397">
        <v>13444</v>
      </c>
      <c r="I1482" s="397">
        <v>4812501</v>
      </c>
      <c r="J1482" s="410" t="s">
        <v>571</v>
      </c>
      <c r="K1482" s="397">
        <v>48</v>
      </c>
      <c r="L1482" s="396">
        <v>6.75</v>
      </c>
      <c r="M1482" s="396">
        <v>142</v>
      </c>
      <c r="N1482" s="399">
        <v>100.2</v>
      </c>
      <c r="O1482" s="400">
        <v>117.4</v>
      </c>
      <c r="P1482" s="400"/>
      <c r="Q1482" s="400"/>
      <c r="R1482" s="400"/>
      <c r="S1482" s="400"/>
      <c r="T1482" s="400"/>
      <c r="U1482" s="400"/>
      <c r="V1482" s="400"/>
      <c r="W1482" s="400"/>
      <c r="X1482" s="426">
        <v>830</v>
      </c>
      <c r="Y1482" s="427">
        <v>800</v>
      </c>
      <c r="Z1482" s="427">
        <v>900</v>
      </c>
      <c r="AA1482" s="480">
        <v>51</v>
      </c>
      <c r="AB1482" s="427">
        <v>0.36</v>
      </c>
      <c r="AC1482" s="427">
        <v>1250</v>
      </c>
      <c r="AD1482" s="402">
        <v>635</v>
      </c>
      <c r="AE1482" s="402">
        <v>550</v>
      </c>
      <c r="AF1482" s="402">
        <v>635</v>
      </c>
      <c r="AG1482" s="402">
        <v>635</v>
      </c>
      <c r="AH1482" s="401">
        <v>51</v>
      </c>
      <c r="AI1482" s="400"/>
      <c r="AJ1482" s="400"/>
      <c r="AK1482" s="400"/>
      <c r="AL1482" s="400"/>
      <c r="AM1482" s="400"/>
      <c r="AN1482" s="400"/>
      <c r="AO1482" s="400"/>
      <c r="AP1482" s="400"/>
    </row>
    <row r="1483" spans="1:42" ht="14.25" customHeight="1">
      <c r="A1483" s="394" t="s">
        <v>821</v>
      </c>
      <c r="B1483" s="401">
        <v>114.3</v>
      </c>
      <c r="C1483" s="424">
        <v>6.88</v>
      </c>
      <c r="D1483" s="394" t="s">
        <v>822</v>
      </c>
      <c r="E1483" s="421">
        <v>44770</v>
      </c>
      <c r="F1483" s="395" t="s">
        <v>368</v>
      </c>
      <c r="G1483" s="396">
        <v>16731</v>
      </c>
      <c r="H1483" s="397">
        <v>57484</v>
      </c>
      <c r="I1483" s="397">
        <v>4732601</v>
      </c>
      <c r="J1483" s="397">
        <v>701</v>
      </c>
      <c r="K1483" s="397">
        <v>49</v>
      </c>
      <c r="L1483" s="396">
        <v>6.07</v>
      </c>
      <c r="M1483" s="396">
        <v>265</v>
      </c>
      <c r="N1483" s="399">
        <v>100</v>
      </c>
      <c r="O1483" s="400">
        <v>113.7</v>
      </c>
      <c r="P1483" s="400"/>
      <c r="Q1483" s="400"/>
      <c r="R1483" s="400"/>
      <c r="S1483" s="400"/>
      <c r="T1483" s="400"/>
      <c r="U1483" s="400"/>
      <c r="V1483" s="400"/>
      <c r="W1483" s="400"/>
      <c r="X1483" s="426">
        <v>830</v>
      </c>
      <c r="Y1483" s="427">
        <v>800</v>
      </c>
      <c r="Z1483" s="427">
        <v>900</v>
      </c>
      <c r="AA1483" s="480">
        <v>51</v>
      </c>
      <c r="AB1483" s="427">
        <v>0.36</v>
      </c>
      <c r="AC1483" s="427">
        <v>1250</v>
      </c>
      <c r="AD1483" s="402">
        <v>640</v>
      </c>
      <c r="AE1483" s="402">
        <v>550</v>
      </c>
      <c r="AF1483" s="402">
        <v>640</v>
      </c>
      <c r="AG1483" s="402">
        <v>640</v>
      </c>
      <c r="AH1483" s="401">
        <v>51</v>
      </c>
      <c r="AI1483" s="400"/>
      <c r="AJ1483" s="400"/>
      <c r="AK1483" s="400"/>
      <c r="AL1483" s="400"/>
      <c r="AM1483" s="400"/>
      <c r="AN1483" s="400"/>
      <c r="AO1483" s="400"/>
      <c r="AP1483" s="400"/>
    </row>
    <row r="1484" spans="1:42" ht="14.25" customHeight="1">
      <c r="A1484" s="394" t="s">
        <v>821</v>
      </c>
      <c r="B1484" s="401">
        <v>114.3</v>
      </c>
      <c r="C1484" s="424">
        <v>6.88</v>
      </c>
      <c r="D1484" s="394" t="s">
        <v>822</v>
      </c>
      <c r="E1484" s="421">
        <v>44850</v>
      </c>
      <c r="F1484" s="395" t="s">
        <v>283</v>
      </c>
      <c r="G1484" s="396">
        <v>17574</v>
      </c>
      <c r="H1484" s="397">
        <v>58950</v>
      </c>
      <c r="I1484" s="397">
        <v>4972201</v>
      </c>
      <c r="J1484" s="397">
        <v>350</v>
      </c>
      <c r="K1484" s="397">
        <v>50</v>
      </c>
      <c r="L1484" s="396">
        <v>4.13</v>
      </c>
      <c r="M1484" s="396">
        <v>6</v>
      </c>
      <c r="N1484" s="399">
        <v>102.9</v>
      </c>
      <c r="O1484" s="400">
        <v>115.7</v>
      </c>
      <c r="P1484" s="400">
        <v>103.3</v>
      </c>
      <c r="Q1484" s="400">
        <v>116.3</v>
      </c>
      <c r="R1484" s="400">
        <v>103.1</v>
      </c>
      <c r="S1484" s="400">
        <v>116.5</v>
      </c>
      <c r="T1484" s="400">
        <v>101.9</v>
      </c>
      <c r="U1484" s="400">
        <v>115.3</v>
      </c>
      <c r="V1484" s="400">
        <v>103.8</v>
      </c>
      <c r="W1484" s="400">
        <v>116.6</v>
      </c>
      <c r="X1484" s="426">
        <v>830</v>
      </c>
      <c r="Y1484" s="427">
        <v>800</v>
      </c>
      <c r="Z1484" s="427">
        <v>900</v>
      </c>
      <c r="AA1484" s="480">
        <v>51</v>
      </c>
      <c r="AB1484" s="427">
        <v>0.36</v>
      </c>
      <c r="AC1484" s="427">
        <v>1250</v>
      </c>
      <c r="AD1484" s="402">
        <v>635</v>
      </c>
      <c r="AE1484" s="402">
        <v>550</v>
      </c>
      <c r="AF1484" s="402">
        <v>635</v>
      </c>
      <c r="AG1484" s="402">
        <v>635</v>
      </c>
      <c r="AH1484" s="401">
        <v>51</v>
      </c>
      <c r="AI1484" s="400"/>
      <c r="AJ1484" s="400"/>
      <c r="AK1484" s="400"/>
      <c r="AL1484" s="400"/>
      <c r="AM1484" s="400"/>
      <c r="AN1484" s="400"/>
      <c r="AO1484" s="400"/>
      <c r="AP1484" s="400"/>
    </row>
    <row r="1485" spans="1:42" ht="14.25" customHeight="1">
      <c r="A1485" s="394" t="s">
        <v>821</v>
      </c>
      <c r="B1485" s="401">
        <v>114.3</v>
      </c>
      <c r="C1485" s="424">
        <v>6.88</v>
      </c>
      <c r="D1485" s="394" t="s">
        <v>822</v>
      </c>
      <c r="E1485" s="421">
        <v>44850</v>
      </c>
      <c r="F1485" s="395" t="s">
        <v>283</v>
      </c>
      <c r="G1485" s="396">
        <v>17575</v>
      </c>
      <c r="H1485" s="397">
        <v>58949</v>
      </c>
      <c r="I1485" s="397">
        <v>4972201</v>
      </c>
      <c r="J1485" s="397">
        <v>350</v>
      </c>
      <c r="K1485" s="397">
        <v>51</v>
      </c>
      <c r="L1485" s="396">
        <v>4.03</v>
      </c>
      <c r="M1485" s="396">
        <v>3</v>
      </c>
      <c r="N1485" s="399">
        <v>102</v>
      </c>
      <c r="O1485" s="400">
        <v>116.1</v>
      </c>
      <c r="P1485" s="400"/>
      <c r="Q1485" s="400"/>
      <c r="R1485" s="400"/>
      <c r="S1485" s="400"/>
      <c r="T1485" s="400"/>
      <c r="U1485" s="400"/>
      <c r="V1485" s="400"/>
      <c r="W1485" s="400"/>
      <c r="X1485" s="426">
        <v>830</v>
      </c>
      <c r="Y1485" s="427">
        <v>800</v>
      </c>
      <c r="Z1485" s="427">
        <v>900</v>
      </c>
      <c r="AA1485" s="480">
        <v>51</v>
      </c>
      <c r="AB1485" s="427">
        <v>0.36</v>
      </c>
      <c r="AC1485" s="427">
        <v>1250</v>
      </c>
      <c r="AD1485" s="402">
        <v>635</v>
      </c>
      <c r="AE1485" s="402">
        <v>550</v>
      </c>
      <c r="AF1485" s="402">
        <v>635</v>
      </c>
      <c r="AG1485" s="402">
        <v>635</v>
      </c>
      <c r="AH1485" s="401">
        <v>51</v>
      </c>
      <c r="AI1485" s="400"/>
      <c r="AJ1485" s="400"/>
      <c r="AK1485" s="400"/>
      <c r="AL1485" s="400"/>
      <c r="AM1485" s="400"/>
      <c r="AN1485" s="400"/>
      <c r="AO1485" s="400"/>
      <c r="AP1485" s="400"/>
    </row>
    <row r="1486" spans="1:42" ht="14.25" customHeight="1">
      <c r="A1486" s="394" t="s">
        <v>821</v>
      </c>
      <c r="B1486" s="401">
        <v>114.3</v>
      </c>
      <c r="C1486" s="424">
        <v>6.88</v>
      </c>
      <c r="D1486" s="394" t="s">
        <v>822</v>
      </c>
      <c r="E1486" s="421">
        <v>44851</v>
      </c>
      <c r="F1486" s="395" t="s">
        <v>283</v>
      </c>
      <c r="G1486" s="396">
        <v>17576</v>
      </c>
      <c r="H1486" s="397">
        <v>58951</v>
      </c>
      <c r="I1486" s="397">
        <v>4972201</v>
      </c>
      <c r="J1486" s="397">
        <v>350</v>
      </c>
      <c r="K1486" s="397">
        <v>51</v>
      </c>
      <c r="L1486" s="396">
        <v>3.59</v>
      </c>
      <c r="M1486" s="396">
        <v>5</v>
      </c>
      <c r="N1486" s="399">
        <v>99.3</v>
      </c>
      <c r="O1486" s="400">
        <v>112.4</v>
      </c>
      <c r="P1486" s="400"/>
      <c r="Q1486" s="400"/>
      <c r="R1486" s="400"/>
      <c r="S1486" s="400"/>
      <c r="T1486" s="400"/>
      <c r="U1486" s="400"/>
      <c r="V1486" s="400"/>
      <c r="W1486" s="400"/>
      <c r="X1486" s="426">
        <v>830</v>
      </c>
      <c r="Y1486" s="427">
        <v>800</v>
      </c>
      <c r="Z1486" s="427">
        <v>900</v>
      </c>
      <c r="AA1486" s="480">
        <v>51</v>
      </c>
      <c r="AB1486" s="427">
        <v>0.36</v>
      </c>
      <c r="AC1486" s="427">
        <v>1250</v>
      </c>
      <c r="AD1486" s="402">
        <v>635</v>
      </c>
      <c r="AE1486" s="402">
        <v>550</v>
      </c>
      <c r="AF1486" s="402">
        <v>635</v>
      </c>
      <c r="AG1486" s="402">
        <v>635</v>
      </c>
      <c r="AH1486" s="401">
        <v>51</v>
      </c>
      <c r="AI1486" s="400"/>
      <c r="AJ1486" s="400"/>
      <c r="AK1486" s="400"/>
      <c r="AL1486" s="400"/>
      <c r="AM1486" s="400"/>
      <c r="AN1486" s="400"/>
      <c r="AO1486" s="400"/>
      <c r="AP1486" s="400"/>
    </row>
    <row r="1487" spans="1:42" ht="14.25" customHeight="1">
      <c r="A1487" s="394" t="s">
        <v>821</v>
      </c>
      <c r="B1487" s="401">
        <v>114.3</v>
      </c>
      <c r="C1487" s="424">
        <v>6.88</v>
      </c>
      <c r="D1487" s="394" t="s">
        <v>822</v>
      </c>
      <c r="E1487" s="421">
        <v>44851</v>
      </c>
      <c r="F1487" s="395" t="s">
        <v>283</v>
      </c>
      <c r="G1487" s="396">
        <v>17577</v>
      </c>
      <c r="H1487" s="397">
        <v>58948</v>
      </c>
      <c r="I1487" s="397">
        <v>4972201</v>
      </c>
      <c r="J1487" s="397">
        <v>350</v>
      </c>
      <c r="K1487" s="397">
        <v>50</v>
      </c>
      <c r="L1487" s="396">
        <v>3.95</v>
      </c>
      <c r="M1487" s="396">
        <v>1</v>
      </c>
      <c r="N1487" s="399">
        <v>96.4</v>
      </c>
      <c r="O1487" s="400">
        <v>111</v>
      </c>
      <c r="P1487" s="400"/>
      <c r="Q1487" s="400"/>
      <c r="R1487" s="400"/>
      <c r="S1487" s="400"/>
      <c r="T1487" s="400"/>
      <c r="U1487" s="400"/>
      <c r="V1487" s="400"/>
      <c r="W1487" s="400"/>
      <c r="X1487" s="426">
        <v>830</v>
      </c>
      <c r="Y1487" s="427">
        <v>800</v>
      </c>
      <c r="Z1487" s="427">
        <v>900</v>
      </c>
      <c r="AA1487" s="480">
        <v>51</v>
      </c>
      <c r="AB1487" s="427">
        <v>0.36</v>
      </c>
      <c r="AC1487" s="427">
        <v>1250</v>
      </c>
      <c r="AD1487" s="402">
        <v>635</v>
      </c>
      <c r="AE1487" s="402">
        <v>550</v>
      </c>
      <c r="AF1487" s="402">
        <v>635</v>
      </c>
      <c r="AG1487" s="402">
        <v>635</v>
      </c>
      <c r="AH1487" s="401">
        <v>51</v>
      </c>
      <c r="AI1487" s="400"/>
      <c r="AJ1487" s="400"/>
      <c r="AK1487" s="400"/>
      <c r="AL1487" s="400"/>
      <c r="AM1487" s="400"/>
      <c r="AN1487" s="400"/>
      <c r="AO1487" s="400"/>
      <c r="AP1487" s="400"/>
    </row>
    <row r="1488" spans="1:42" ht="14.25" customHeight="1">
      <c r="A1488" s="394" t="s">
        <v>821</v>
      </c>
      <c r="B1488" s="401">
        <v>114.3</v>
      </c>
      <c r="C1488" s="424">
        <v>6.88</v>
      </c>
      <c r="D1488" s="394" t="s">
        <v>822</v>
      </c>
      <c r="E1488" s="421">
        <v>44851</v>
      </c>
      <c r="F1488" s="395" t="s">
        <v>283</v>
      </c>
      <c r="G1488" s="396">
        <v>17578</v>
      </c>
      <c r="H1488" s="397">
        <v>58807</v>
      </c>
      <c r="I1488" s="397">
        <v>5021601</v>
      </c>
      <c r="J1488" s="397">
        <v>350</v>
      </c>
      <c r="K1488" s="397">
        <v>50</v>
      </c>
      <c r="L1488" s="396">
        <v>3.84</v>
      </c>
      <c r="M1488" s="396">
        <v>1</v>
      </c>
      <c r="N1488" s="399">
        <v>97.5</v>
      </c>
      <c r="O1488" s="400">
        <v>112.4</v>
      </c>
      <c r="P1488" s="400"/>
      <c r="Q1488" s="400"/>
      <c r="R1488" s="400"/>
      <c r="S1488" s="400"/>
      <c r="T1488" s="400"/>
      <c r="U1488" s="400"/>
      <c r="V1488" s="400"/>
      <c r="W1488" s="400"/>
      <c r="X1488" s="426">
        <v>830</v>
      </c>
      <c r="Y1488" s="427">
        <v>800</v>
      </c>
      <c r="Z1488" s="427">
        <v>900</v>
      </c>
      <c r="AA1488" s="480">
        <v>51</v>
      </c>
      <c r="AB1488" s="427">
        <v>0.36</v>
      </c>
      <c r="AC1488" s="427">
        <v>1250</v>
      </c>
      <c r="AD1488" s="402">
        <v>635</v>
      </c>
      <c r="AE1488" s="402">
        <v>550</v>
      </c>
      <c r="AF1488" s="402">
        <v>635</v>
      </c>
      <c r="AG1488" s="402">
        <v>635</v>
      </c>
      <c r="AH1488" s="401">
        <v>51</v>
      </c>
      <c r="AI1488" s="400"/>
      <c r="AJ1488" s="400"/>
      <c r="AK1488" s="400"/>
      <c r="AL1488" s="400"/>
      <c r="AM1488" s="400"/>
      <c r="AN1488" s="400"/>
      <c r="AO1488" s="400"/>
      <c r="AP1488" s="400"/>
    </row>
    <row r="1489" spans="1:42" ht="14.25" customHeight="1">
      <c r="A1489" s="394" t="s">
        <v>821</v>
      </c>
      <c r="B1489" s="401">
        <v>114.3</v>
      </c>
      <c r="C1489" s="424">
        <v>6.88</v>
      </c>
      <c r="D1489" s="394" t="s">
        <v>822</v>
      </c>
      <c r="E1489" s="421">
        <v>44851</v>
      </c>
      <c r="F1489" s="395" t="s">
        <v>283</v>
      </c>
      <c r="G1489" s="396">
        <v>17579</v>
      </c>
      <c r="H1489" s="397">
        <v>58806</v>
      </c>
      <c r="I1489" s="397">
        <v>5021601</v>
      </c>
      <c r="J1489" s="397">
        <v>350</v>
      </c>
      <c r="K1489" s="397">
        <v>51</v>
      </c>
      <c r="L1489" s="398">
        <v>3.5</v>
      </c>
      <c r="M1489" s="396">
        <v>25</v>
      </c>
      <c r="N1489" s="399">
        <v>98.9</v>
      </c>
      <c r="O1489" s="400">
        <v>112.8</v>
      </c>
      <c r="P1489" s="400"/>
      <c r="Q1489" s="400"/>
      <c r="R1489" s="400"/>
      <c r="S1489" s="400"/>
      <c r="T1489" s="400"/>
      <c r="U1489" s="400"/>
      <c r="V1489" s="400"/>
      <c r="W1489" s="400"/>
      <c r="X1489" s="426">
        <v>830</v>
      </c>
      <c r="Y1489" s="427">
        <v>800</v>
      </c>
      <c r="Z1489" s="427">
        <v>900</v>
      </c>
      <c r="AA1489" s="480">
        <v>51</v>
      </c>
      <c r="AB1489" s="427">
        <v>0.36</v>
      </c>
      <c r="AC1489" s="427">
        <v>1250</v>
      </c>
      <c r="AD1489" s="402">
        <v>635</v>
      </c>
      <c r="AE1489" s="402">
        <v>550</v>
      </c>
      <c r="AF1489" s="402">
        <v>635</v>
      </c>
      <c r="AG1489" s="402">
        <v>635</v>
      </c>
      <c r="AH1489" s="401">
        <v>51</v>
      </c>
      <c r="AI1489" s="400"/>
      <c r="AJ1489" s="400"/>
      <c r="AK1489" s="400"/>
      <c r="AL1489" s="400"/>
      <c r="AM1489" s="400"/>
      <c r="AN1489" s="400"/>
      <c r="AO1489" s="400"/>
      <c r="AP1489" s="400"/>
    </row>
    <row r="1490" spans="1:42" ht="14.25" customHeight="1">
      <c r="A1490" s="394" t="s">
        <v>821</v>
      </c>
      <c r="B1490" s="401">
        <v>114.3</v>
      </c>
      <c r="C1490" s="424">
        <v>6.88</v>
      </c>
      <c r="D1490" s="394" t="s">
        <v>822</v>
      </c>
      <c r="E1490" s="421">
        <v>44851</v>
      </c>
      <c r="F1490" s="395" t="s">
        <v>283</v>
      </c>
      <c r="G1490" s="396">
        <v>17580</v>
      </c>
      <c r="H1490" s="397">
        <v>58951</v>
      </c>
      <c r="I1490" s="397">
        <v>5021601</v>
      </c>
      <c r="J1490" s="397">
        <v>350</v>
      </c>
      <c r="K1490" s="397">
        <v>51</v>
      </c>
      <c r="L1490" s="396">
        <v>3.59</v>
      </c>
      <c r="M1490" s="396">
        <v>4</v>
      </c>
      <c r="N1490" s="399">
        <v>97.1</v>
      </c>
      <c r="O1490" s="400">
        <v>113.3</v>
      </c>
      <c r="P1490" s="400"/>
      <c r="Q1490" s="400"/>
      <c r="R1490" s="400"/>
      <c r="S1490" s="400"/>
      <c r="T1490" s="400"/>
      <c r="U1490" s="400"/>
      <c r="V1490" s="400"/>
      <c r="W1490" s="400"/>
      <c r="X1490" s="426">
        <v>830</v>
      </c>
      <c r="Y1490" s="427">
        <v>800</v>
      </c>
      <c r="Z1490" s="427">
        <v>900</v>
      </c>
      <c r="AA1490" s="480">
        <v>51</v>
      </c>
      <c r="AB1490" s="427">
        <v>0.36</v>
      </c>
      <c r="AC1490" s="427">
        <v>1250</v>
      </c>
      <c r="AD1490" s="402">
        <v>635</v>
      </c>
      <c r="AE1490" s="402">
        <v>550</v>
      </c>
      <c r="AF1490" s="402">
        <v>635</v>
      </c>
      <c r="AG1490" s="402">
        <v>635</v>
      </c>
      <c r="AH1490" s="401">
        <v>51</v>
      </c>
      <c r="AI1490" s="400"/>
      <c r="AJ1490" s="400"/>
      <c r="AK1490" s="400"/>
      <c r="AL1490" s="400"/>
      <c r="AM1490" s="400"/>
      <c r="AN1490" s="400"/>
      <c r="AO1490" s="400"/>
      <c r="AP1490" s="400"/>
    </row>
    <row r="1491" spans="1:42" ht="14.25" customHeight="1">
      <c r="A1491" s="394" t="s">
        <v>821</v>
      </c>
      <c r="B1491" s="401">
        <v>114.3</v>
      </c>
      <c r="C1491" s="424">
        <v>6.88</v>
      </c>
      <c r="D1491" s="394" t="s">
        <v>822</v>
      </c>
      <c r="E1491" s="421">
        <v>44851</v>
      </c>
      <c r="F1491" s="395" t="s">
        <v>283</v>
      </c>
      <c r="G1491" s="396">
        <v>17581</v>
      </c>
      <c r="H1491" s="397">
        <v>58806</v>
      </c>
      <c r="I1491" s="397">
        <v>5021601</v>
      </c>
      <c r="J1491" s="397">
        <v>350</v>
      </c>
      <c r="K1491" s="397">
        <v>51</v>
      </c>
      <c r="L1491" s="396">
        <v>3.59</v>
      </c>
      <c r="M1491" s="396">
        <v>7</v>
      </c>
      <c r="N1491" s="399">
        <v>98.3</v>
      </c>
      <c r="O1491" s="400">
        <v>112.9</v>
      </c>
      <c r="P1491" s="400"/>
      <c r="Q1491" s="400"/>
      <c r="R1491" s="400"/>
      <c r="S1491" s="400"/>
      <c r="T1491" s="400"/>
      <c r="U1491" s="400"/>
      <c r="V1491" s="400"/>
      <c r="W1491" s="400"/>
      <c r="X1491" s="426">
        <v>830</v>
      </c>
      <c r="Y1491" s="427">
        <v>800</v>
      </c>
      <c r="Z1491" s="427">
        <v>900</v>
      </c>
      <c r="AA1491" s="480">
        <v>51</v>
      </c>
      <c r="AB1491" s="427">
        <v>0.36</v>
      </c>
      <c r="AC1491" s="427">
        <v>1250</v>
      </c>
      <c r="AD1491" s="402">
        <v>635</v>
      </c>
      <c r="AE1491" s="402">
        <v>550</v>
      </c>
      <c r="AF1491" s="402">
        <v>635</v>
      </c>
      <c r="AG1491" s="402">
        <v>635</v>
      </c>
      <c r="AH1491" s="401">
        <v>51</v>
      </c>
      <c r="AI1491" s="400"/>
      <c r="AJ1491" s="400"/>
      <c r="AK1491" s="400"/>
      <c r="AL1491" s="400"/>
      <c r="AM1491" s="400"/>
      <c r="AN1491" s="400"/>
      <c r="AO1491" s="400"/>
      <c r="AP1491" s="400"/>
    </row>
    <row r="1492" spans="1:42" ht="14.25" customHeight="1">
      <c r="A1492" s="394" t="s">
        <v>821</v>
      </c>
      <c r="B1492" s="401">
        <v>114.3</v>
      </c>
      <c r="C1492" s="424">
        <v>6.88</v>
      </c>
      <c r="D1492" s="394" t="s">
        <v>822</v>
      </c>
      <c r="E1492" s="421">
        <v>44851</v>
      </c>
      <c r="F1492" s="395" t="s">
        <v>283</v>
      </c>
      <c r="G1492" s="396">
        <v>17581</v>
      </c>
      <c r="H1492" s="397">
        <v>58806</v>
      </c>
      <c r="I1492" s="397">
        <v>5021601</v>
      </c>
      <c r="J1492" s="397">
        <v>350</v>
      </c>
      <c r="K1492" s="397">
        <v>51</v>
      </c>
      <c r="L1492" s="396">
        <v>3.59</v>
      </c>
      <c r="M1492" s="396">
        <v>49</v>
      </c>
      <c r="N1492" s="399">
        <v>99.8</v>
      </c>
      <c r="O1492" s="400">
        <v>113.3</v>
      </c>
      <c r="P1492" s="400"/>
      <c r="Q1492" s="400"/>
      <c r="R1492" s="400"/>
      <c r="S1492" s="400"/>
      <c r="T1492" s="400"/>
      <c r="U1492" s="400"/>
      <c r="V1492" s="400"/>
      <c r="W1492" s="400"/>
      <c r="X1492" s="426">
        <v>830</v>
      </c>
      <c r="Y1492" s="427">
        <v>800</v>
      </c>
      <c r="Z1492" s="427">
        <v>900</v>
      </c>
      <c r="AA1492" s="480">
        <v>51</v>
      </c>
      <c r="AB1492" s="427">
        <v>0.36</v>
      </c>
      <c r="AC1492" s="427">
        <v>1250</v>
      </c>
      <c r="AD1492" s="402">
        <v>635</v>
      </c>
      <c r="AE1492" s="402">
        <v>550</v>
      </c>
      <c r="AF1492" s="402">
        <v>635</v>
      </c>
      <c r="AG1492" s="402">
        <v>635</v>
      </c>
      <c r="AH1492" s="401">
        <v>51</v>
      </c>
      <c r="AI1492" s="400"/>
      <c r="AJ1492" s="400"/>
      <c r="AK1492" s="400"/>
      <c r="AL1492" s="400"/>
      <c r="AM1492" s="400"/>
      <c r="AN1492" s="400"/>
      <c r="AO1492" s="400"/>
      <c r="AP1492" s="400"/>
    </row>
    <row r="1493" spans="1:42" s="489" customFormat="1" ht="14.25" customHeight="1">
      <c r="A1493" s="487" t="s">
        <v>821</v>
      </c>
      <c r="B1493" s="401">
        <v>114.3</v>
      </c>
      <c r="C1493" s="424">
        <v>6.88</v>
      </c>
      <c r="D1493" s="487" t="s">
        <v>822</v>
      </c>
      <c r="E1493" s="465">
        <v>44854</v>
      </c>
      <c r="F1493" s="466" t="s">
        <v>847</v>
      </c>
      <c r="G1493" s="467" t="s">
        <v>846</v>
      </c>
      <c r="H1493" s="468">
        <v>13541</v>
      </c>
      <c r="I1493" s="468">
        <v>5022401</v>
      </c>
      <c r="J1493" s="468" t="s">
        <v>571</v>
      </c>
      <c r="K1493" s="468">
        <v>46</v>
      </c>
      <c r="L1493" s="467">
        <v>5.64</v>
      </c>
      <c r="M1493" s="467">
        <v>10</v>
      </c>
      <c r="N1493" s="469">
        <v>102.1</v>
      </c>
      <c r="O1493" s="470" t="s">
        <v>843</v>
      </c>
      <c r="P1493" s="470">
        <v>100.9</v>
      </c>
      <c r="Q1493" s="470">
        <v>114.5</v>
      </c>
      <c r="R1493" s="470">
        <v>100.7</v>
      </c>
      <c r="S1493" s="470">
        <v>114.6</v>
      </c>
      <c r="T1493" s="470">
        <v>101.7</v>
      </c>
      <c r="U1493" s="470">
        <v>114.7</v>
      </c>
      <c r="V1493" s="495">
        <v>104.8</v>
      </c>
      <c r="W1493" s="470">
        <v>116.2</v>
      </c>
      <c r="X1493" s="471">
        <v>830</v>
      </c>
      <c r="Y1493" s="472">
        <v>800</v>
      </c>
      <c r="Z1493" s="472">
        <v>900</v>
      </c>
      <c r="AA1493" s="488">
        <v>48</v>
      </c>
      <c r="AB1493" s="472">
        <v>0.37</v>
      </c>
      <c r="AC1493" s="472">
        <v>1300</v>
      </c>
      <c r="AD1493" s="472">
        <v>623</v>
      </c>
      <c r="AE1493" s="472">
        <v>550</v>
      </c>
      <c r="AF1493" s="472">
        <v>623</v>
      </c>
      <c r="AG1493" s="472">
        <v>623</v>
      </c>
      <c r="AH1493" s="488">
        <v>48</v>
      </c>
      <c r="AI1493" s="470"/>
      <c r="AJ1493" s="470"/>
      <c r="AK1493" s="470"/>
      <c r="AL1493" s="470"/>
      <c r="AM1493" s="470"/>
      <c r="AN1493" s="470"/>
      <c r="AO1493" s="470"/>
      <c r="AP1493" s="470"/>
    </row>
    <row r="1494" spans="1:42" ht="14.25" customHeight="1">
      <c r="A1494" s="394" t="s">
        <v>821</v>
      </c>
      <c r="B1494" s="401">
        <v>114.3</v>
      </c>
      <c r="C1494" s="424">
        <v>6.88</v>
      </c>
      <c r="D1494" s="394" t="s">
        <v>822</v>
      </c>
      <c r="E1494" s="421">
        <v>44854</v>
      </c>
      <c r="F1494" s="395" t="s">
        <v>847</v>
      </c>
      <c r="G1494" s="396">
        <v>17612</v>
      </c>
      <c r="H1494" s="397">
        <v>13541</v>
      </c>
      <c r="I1494" s="397">
        <v>5022401</v>
      </c>
      <c r="J1494" s="410" t="s">
        <v>571</v>
      </c>
      <c r="K1494" s="397">
        <v>46</v>
      </c>
      <c r="L1494" s="396">
        <v>5.64</v>
      </c>
      <c r="M1494" s="396">
        <v>70</v>
      </c>
      <c r="N1494" s="399">
        <v>104.1</v>
      </c>
      <c r="O1494" s="400">
        <v>116</v>
      </c>
      <c r="P1494" s="400">
        <v>102.5</v>
      </c>
      <c r="Q1494" s="400">
        <v>114.9</v>
      </c>
      <c r="R1494" s="400">
        <v>103.1</v>
      </c>
      <c r="S1494" s="400">
        <v>116.3</v>
      </c>
      <c r="T1494" s="400">
        <v>105.4</v>
      </c>
      <c r="U1494" s="400">
        <v>118.4</v>
      </c>
      <c r="V1494" s="494">
        <v>108.3</v>
      </c>
      <c r="W1494" s="400">
        <v>119.5</v>
      </c>
      <c r="X1494" s="426">
        <v>830</v>
      </c>
      <c r="Y1494" s="427">
        <v>800</v>
      </c>
      <c r="Z1494" s="427">
        <v>900</v>
      </c>
      <c r="AA1494" s="480">
        <v>51</v>
      </c>
      <c r="AB1494" s="427">
        <v>0.36</v>
      </c>
      <c r="AC1494" s="427">
        <v>1300</v>
      </c>
      <c r="AD1494" s="402">
        <v>615</v>
      </c>
      <c r="AE1494" s="402">
        <v>550</v>
      </c>
      <c r="AF1494" s="402">
        <v>615</v>
      </c>
      <c r="AG1494" s="402">
        <v>615</v>
      </c>
      <c r="AH1494" s="401">
        <v>51</v>
      </c>
      <c r="AI1494" s="400"/>
      <c r="AJ1494" s="400"/>
      <c r="AK1494" s="400"/>
      <c r="AL1494" s="400"/>
      <c r="AM1494" s="400"/>
      <c r="AN1494" s="400"/>
      <c r="AO1494" s="400"/>
      <c r="AP1494" s="400"/>
    </row>
    <row r="1495" spans="1:42" ht="14.25" customHeight="1">
      <c r="A1495" s="394" t="s">
        <v>821</v>
      </c>
      <c r="B1495" s="401">
        <v>114.3</v>
      </c>
      <c r="C1495" s="424">
        <v>6.88</v>
      </c>
      <c r="D1495" s="394" t="s">
        <v>822</v>
      </c>
      <c r="E1495" s="421">
        <v>44854</v>
      </c>
      <c r="F1495" s="395" t="s">
        <v>847</v>
      </c>
      <c r="G1495" s="396">
        <v>17613</v>
      </c>
      <c r="H1495" s="397">
        <v>13541</v>
      </c>
      <c r="I1495" s="397">
        <v>5022401</v>
      </c>
      <c r="J1495" s="410" t="s">
        <v>571</v>
      </c>
      <c r="K1495" s="397">
        <v>46</v>
      </c>
      <c r="L1495" s="396">
        <v>5.64</v>
      </c>
      <c r="M1495" s="396">
        <v>466</v>
      </c>
      <c r="N1495" s="399">
        <v>96.9</v>
      </c>
      <c r="O1495" s="400">
        <v>112</v>
      </c>
      <c r="P1495" s="400"/>
      <c r="Q1495" s="400"/>
      <c r="R1495" s="400"/>
      <c r="S1495" s="400"/>
      <c r="T1495" s="400"/>
      <c r="U1495" s="400"/>
      <c r="V1495" s="400"/>
      <c r="W1495" s="400"/>
      <c r="X1495" s="426">
        <v>830</v>
      </c>
      <c r="Y1495" s="427">
        <v>800</v>
      </c>
      <c r="Z1495" s="427">
        <v>900</v>
      </c>
      <c r="AA1495" s="480">
        <v>48</v>
      </c>
      <c r="AB1495" s="427">
        <v>0.36</v>
      </c>
      <c r="AC1495" s="427">
        <v>1400</v>
      </c>
      <c r="AD1495" s="402">
        <v>615</v>
      </c>
      <c r="AE1495" s="402">
        <v>550</v>
      </c>
      <c r="AF1495" s="402">
        <v>615</v>
      </c>
      <c r="AG1495" s="402">
        <v>615</v>
      </c>
      <c r="AH1495" s="401">
        <v>51</v>
      </c>
      <c r="AI1495" s="400"/>
      <c r="AJ1495" s="400"/>
      <c r="AK1495" s="400"/>
      <c r="AL1495" s="400"/>
      <c r="AM1495" s="400"/>
      <c r="AN1495" s="400"/>
      <c r="AO1495" s="400"/>
      <c r="AP1495" s="400"/>
    </row>
    <row r="1496" spans="1:42" ht="14.25" customHeight="1">
      <c r="A1496" s="394" t="s">
        <v>821</v>
      </c>
      <c r="B1496" s="401">
        <v>114.3</v>
      </c>
      <c r="C1496" s="424">
        <v>6.88</v>
      </c>
      <c r="D1496" s="394" t="s">
        <v>822</v>
      </c>
      <c r="E1496" s="421">
        <v>44854</v>
      </c>
      <c r="F1496" s="395" t="s">
        <v>847</v>
      </c>
      <c r="G1496" s="396">
        <v>17614</v>
      </c>
      <c r="H1496" s="397">
        <v>13541</v>
      </c>
      <c r="I1496" s="397">
        <v>5022401</v>
      </c>
      <c r="J1496" s="410" t="s">
        <v>571</v>
      </c>
      <c r="K1496" s="397">
        <v>46</v>
      </c>
      <c r="L1496" s="396">
        <v>5.64</v>
      </c>
      <c r="M1496" s="396">
        <v>481</v>
      </c>
      <c r="N1496" s="399">
        <v>100.8</v>
      </c>
      <c r="O1496" s="400">
        <v>112.8</v>
      </c>
      <c r="P1496" s="400"/>
      <c r="Q1496" s="400"/>
      <c r="R1496" s="400"/>
      <c r="S1496" s="400"/>
      <c r="T1496" s="400"/>
      <c r="U1496" s="400"/>
      <c r="V1496" s="400"/>
      <c r="W1496" s="400"/>
      <c r="X1496" s="426">
        <v>830</v>
      </c>
      <c r="Y1496" s="427">
        <v>800</v>
      </c>
      <c r="Z1496" s="427">
        <v>900</v>
      </c>
      <c r="AA1496" s="480">
        <v>48</v>
      </c>
      <c r="AB1496" s="427">
        <v>0.37</v>
      </c>
      <c r="AC1496" s="427">
        <v>1400</v>
      </c>
      <c r="AD1496" s="402">
        <v>630</v>
      </c>
      <c r="AE1496" s="402">
        <v>550</v>
      </c>
      <c r="AF1496" s="402">
        <v>630</v>
      </c>
      <c r="AG1496" s="402">
        <v>630</v>
      </c>
      <c r="AH1496" s="480">
        <v>48</v>
      </c>
      <c r="AI1496" s="400"/>
      <c r="AJ1496" s="400"/>
      <c r="AK1496" s="400"/>
      <c r="AL1496" s="400"/>
      <c r="AM1496" s="400"/>
      <c r="AN1496" s="400"/>
      <c r="AO1496" s="400"/>
      <c r="AP1496" s="400"/>
    </row>
    <row r="1497" spans="1:42" ht="14.25" customHeight="1">
      <c r="A1497" s="394" t="s">
        <v>821</v>
      </c>
      <c r="B1497" s="401">
        <v>114.3</v>
      </c>
      <c r="C1497" s="424">
        <v>6.88</v>
      </c>
      <c r="D1497" s="394" t="s">
        <v>822</v>
      </c>
      <c r="E1497" s="421">
        <v>44854</v>
      </c>
      <c r="F1497" s="395" t="s">
        <v>847</v>
      </c>
      <c r="G1497" s="396">
        <v>17615</v>
      </c>
      <c r="H1497" s="397">
        <v>13578</v>
      </c>
      <c r="I1497" s="397">
        <v>5022401</v>
      </c>
      <c r="J1497" s="410" t="s">
        <v>571</v>
      </c>
      <c r="K1497" s="397">
        <v>47</v>
      </c>
      <c r="L1497" s="398">
        <v>5</v>
      </c>
      <c r="M1497" s="396">
        <v>1</v>
      </c>
      <c r="N1497" s="399">
        <v>97.7</v>
      </c>
      <c r="O1497" s="400">
        <v>110.8</v>
      </c>
      <c r="P1497" s="400"/>
      <c r="Q1497" s="400"/>
      <c r="R1497" s="400"/>
      <c r="S1497" s="400"/>
      <c r="T1497" s="400"/>
      <c r="U1497" s="400"/>
      <c r="V1497" s="400"/>
      <c r="W1497" s="400"/>
      <c r="X1497" s="426">
        <v>830</v>
      </c>
      <c r="Y1497" s="427">
        <v>800</v>
      </c>
      <c r="Z1497" s="427">
        <v>900</v>
      </c>
      <c r="AA1497" s="480">
        <v>48</v>
      </c>
      <c r="AB1497" s="427">
        <v>0.37</v>
      </c>
      <c r="AC1497" s="427">
        <v>1400</v>
      </c>
      <c r="AD1497" s="402">
        <v>630</v>
      </c>
      <c r="AE1497" s="402">
        <v>550</v>
      </c>
      <c r="AF1497" s="402">
        <v>630</v>
      </c>
      <c r="AG1497" s="402">
        <v>630</v>
      </c>
      <c r="AH1497" s="480">
        <v>48</v>
      </c>
      <c r="AI1497" s="400"/>
      <c r="AJ1497" s="400"/>
      <c r="AK1497" s="400"/>
      <c r="AL1497" s="400"/>
      <c r="AM1497" s="400"/>
      <c r="AN1497" s="400"/>
      <c r="AO1497" s="400"/>
      <c r="AP1497" s="400"/>
    </row>
    <row r="1498" spans="1:42" ht="14.25" customHeight="1">
      <c r="A1498" s="394" t="s">
        <v>821</v>
      </c>
      <c r="B1498" s="401">
        <v>114.3</v>
      </c>
      <c r="C1498" s="424">
        <v>6.88</v>
      </c>
      <c r="D1498" s="394" t="s">
        <v>822</v>
      </c>
      <c r="E1498" s="421">
        <v>44854</v>
      </c>
      <c r="F1498" s="395" t="s">
        <v>847</v>
      </c>
      <c r="G1498" s="396">
        <v>17615</v>
      </c>
      <c r="H1498" s="397">
        <v>13578</v>
      </c>
      <c r="I1498" s="397">
        <v>5022401</v>
      </c>
      <c r="J1498" s="410" t="s">
        <v>571</v>
      </c>
      <c r="K1498" s="397">
        <v>47</v>
      </c>
      <c r="L1498" s="398">
        <v>5</v>
      </c>
      <c r="M1498" s="396" t="s">
        <v>854</v>
      </c>
      <c r="N1498" s="399">
        <v>94.7</v>
      </c>
      <c r="O1498" s="400">
        <v>107.4</v>
      </c>
      <c r="P1498" s="400">
        <v>92.2</v>
      </c>
      <c r="Q1498" s="400">
        <v>104.7</v>
      </c>
      <c r="R1498" s="400">
        <v>94.4</v>
      </c>
      <c r="S1498" s="400">
        <v>107.3</v>
      </c>
      <c r="T1498" s="400">
        <v>92.8</v>
      </c>
      <c r="U1498" s="400">
        <v>106.4</v>
      </c>
      <c r="V1498" s="400">
        <v>95.2</v>
      </c>
      <c r="W1498" s="400">
        <v>107.6</v>
      </c>
      <c r="X1498" s="426">
        <v>830</v>
      </c>
      <c r="Y1498" s="427">
        <v>800</v>
      </c>
      <c r="Z1498" s="427">
        <v>900</v>
      </c>
      <c r="AA1498" s="480">
        <v>48</v>
      </c>
      <c r="AB1498" s="427">
        <v>0.37</v>
      </c>
      <c r="AC1498" s="427">
        <v>1400</v>
      </c>
      <c r="AD1498" s="402">
        <v>630</v>
      </c>
      <c r="AE1498" s="402">
        <v>550</v>
      </c>
      <c r="AF1498" s="402">
        <v>630</v>
      </c>
      <c r="AG1498" s="402">
        <v>630</v>
      </c>
      <c r="AH1498" s="480">
        <v>48</v>
      </c>
      <c r="AI1498" s="400"/>
      <c r="AJ1498" s="400"/>
      <c r="AK1498" s="400"/>
      <c r="AL1498" s="400"/>
      <c r="AM1498" s="400"/>
      <c r="AN1498" s="400"/>
      <c r="AO1498" s="400"/>
      <c r="AP1498" s="400"/>
    </row>
    <row r="1499" spans="1:42" ht="14.25" customHeight="1">
      <c r="A1499" s="394" t="s">
        <v>821</v>
      </c>
      <c r="B1499" s="401">
        <v>114.3</v>
      </c>
      <c r="C1499" s="424">
        <v>6.88</v>
      </c>
      <c r="D1499" s="394" t="s">
        <v>822</v>
      </c>
      <c r="E1499" s="421">
        <v>44854</v>
      </c>
      <c r="F1499" s="395" t="s">
        <v>847</v>
      </c>
      <c r="G1499" s="396">
        <v>17616</v>
      </c>
      <c r="H1499" s="397">
        <v>13578</v>
      </c>
      <c r="I1499" s="397">
        <v>5022401</v>
      </c>
      <c r="J1499" s="410" t="s">
        <v>571</v>
      </c>
      <c r="K1499" s="397">
        <v>47</v>
      </c>
      <c r="L1499" s="398">
        <v>5</v>
      </c>
      <c r="M1499" s="396">
        <v>422</v>
      </c>
      <c r="N1499" s="399">
        <v>99.6</v>
      </c>
      <c r="O1499" s="400">
        <v>111.9</v>
      </c>
      <c r="P1499" s="400"/>
      <c r="Q1499" s="400"/>
      <c r="R1499" s="400"/>
      <c r="S1499" s="400"/>
      <c r="T1499" s="400"/>
      <c r="U1499" s="400"/>
      <c r="V1499" s="400"/>
      <c r="W1499" s="400"/>
      <c r="X1499" s="426">
        <v>830</v>
      </c>
      <c r="Y1499" s="427">
        <v>800</v>
      </c>
      <c r="Z1499" s="427">
        <v>900</v>
      </c>
      <c r="AA1499" s="480">
        <v>48</v>
      </c>
      <c r="AB1499" s="427">
        <v>0.37</v>
      </c>
      <c r="AC1499" s="427">
        <v>1400</v>
      </c>
      <c r="AD1499" s="402">
        <v>630</v>
      </c>
      <c r="AE1499" s="402">
        <v>550</v>
      </c>
      <c r="AF1499" s="402">
        <v>630</v>
      </c>
      <c r="AG1499" s="402">
        <v>630</v>
      </c>
      <c r="AH1499" s="480">
        <v>48</v>
      </c>
      <c r="AI1499" s="400"/>
      <c r="AJ1499" s="400"/>
      <c r="AK1499" s="400"/>
      <c r="AL1499" s="400"/>
      <c r="AM1499" s="400"/>
      <c r="AN1499" s="400"/>
      <c r="AO1499" s="400"/>
      <c r="AP1499" s="400"/>
    </row>
    <row r="1500" spans="1:42" ht="14.25" customHeight="1">
      <c r="A1500" s="394" t="s">
        <v>821</v>
      </c>
      <c r="B1500" s="401">
        <v>114.3</v>
      </c>
      <c r="C1500" s="424">
        <v>6.88</v>
      </c>
      <c r="D1500" s="394" t="s">
        <v>822</v>
      </c>
      <c r="E1500" s="421">
        <v>44854</v>
      </c>
      <c r="F1500" s="395" t="s">
        <v>847</v>
      </c>
      <c r="G1500" s="396">
        <v>17617</v>
      </c>
      <c r="H1500" s="397">
        <v>13578</v>
      </c>
      <c r="I1500" s="397">
        <v>5022401</v>
      </c>
      <c r="J1500" s="410" t="s">
        <v>571</v>
      </c>
      <c r="K1500" s="397">
        <v>47</v>
      </c>
      <c r="L1500" s="398">
        <v>5</v>
      </c>
      <c r="M1500" s="396">
        <v>801</v>
      </c>
      <c r="N1500" s="399">
        <v>96.4</v>
      </c>
      <c r="O1500" s="400">
        <v>110.9</v>
      </c>
      <c r="P1500" s="400"/>
      <c r="Q1500" s="400"/>
      <c r="R1500" s="400"/>
      <c r="S1500" s="400"/>
      <c r="T1500" s="400"/>
      <c r="U1500" s="400"/>
      <c r="V1500" s="400"/>
      <c r="W1500" s="400"/>
      <c r="X1500" s="426">
        <v>830</v>
      </c>
      <c r="Y1500" s="427">
        <v>800</v>
      </c>
      <c r="Z1500" s="427">
        <v>900</v>
      </c>
      <c r="AA1500" s="480">
        <v>48</v>
      </c>
      <c r="AB1500" s="427">
        <v>0.37</v>
      </c>
      <c r="AC1500" s="427">
        <v>1400</v>
      </c>
      <c r="AD1500" s="402">
        <v>630</v>
      </c>
      <c r="AE1500" s="402">
        <v>550</v>
      </c>
      <c r="AF1500" s="402">
        <v>630</v>
      </c>
      <c r="AG1500" s="402">
        <v>630</v>
      </c>
      <c r="AH1500" s="480">
        <v>48</v>
      </c>
      <c r="AI1500" s="400"/>
      <c r="AJ1500" s="400"/>
      <c r="AK1500" s="400"/>
      <c r="AL1500" s="400"/>
      <c r="AM1500" s="400"/>
      <c r="AN1500" s="400"/>
      <c r="AO1500" s="400"/>
      <c r="AP1500" s="400"/>
    </row>
    <row r="1501" spans="1:42" ht="14.25" customHeight="1">
      <c r="A1501" s="394" t="s">
        <v>821</v>
      </c>
      <c r="B1501" s="401">
        <v>114.3</v>
      </c>
      <c r="C1501" s="424">
        <v>6.88</v>
      </c>
      <c r="D1501" s="394" t="s">
        <v>822</v>
      </c>
      <c r="E1501" s="421">
        <v>44854</v>
      </c>
      <c r="F1501" s="395" t="s">
        <v>847</v>
      </c>
      <c r="G1501" s="396">
        <v>17618</v>
      </c>
      <c r="H1501" s="397">
        <v>13521</v>
      </c>
      <c r="I1501" s="397">
        <v>5022401</v>
      </c>
      <c r="J1501" s="410" t="s">
        <v>571</v>
      </c>
      <c r="K1501" s="397">
        <v>46</v>
      </c>
      <c r="L1501" s="396">
        <v>4.88</v>
      </c>
      <c r="M1501" s="396">
        <v>5</v>
      </c>
      <c r="N1501" s="399">
        <v>96.1</v>
      </c>
      <c r="O1501" s="400">
        <v>109.6</v>
      </c>
      <c r="P1501" s="400"/>
      <c r="Q1501" s="400"/>
      <c r="R1501" s="400"/>
      <c r="S1501" s="400"/>
      <c r="T1501" s="400"/>
      <c r="U1501" s="400"/>
      <c r="V1501" s="400"/>
      <c r="W1501" s="400"/>
      <c r="X1501" s="426">
        <v>830</v>
      </c>
      <c r="Y1501" s="427">
        <v>800</v>
      </c>
      <c r="Z1501" s="427">
        <v>900</v>
      </c>
      <c r="AA1501" s="480">
        <v>48</v>
      </c>
      <c r="AB1501" s="427">
        <v>0.37</v>
      </c>
      <c r="AC1501" s="427">
        <v>1400</v>
      </c>
      <c r="AD1501" s="402">
        <v>630</v>
      </c>
      <c r="AE1501" s="402">
        <v>550</v>
      </c>
      <c r="AF1501" s="402">
        <v>630</v>
      </c>
      <c r="AG1501" s="402">
        <v>630</v>
      </c>
      <c r="AH1501" s="480">
        <v>48</v>
      </c>
      <c r="AI1501" s="400"/>
      <c r="AJ1501" s="400"/>
      <c r="AK1501" s="400"/>
      <c r="AL1501" s="400"/>
      <c r="AM1501" s="400"/>
      <c r="AN1501" s="400"/>
      <c r="AO1501" s="400"/>
      <c r="AP1501" s="400"/>
    </row>
    <row r="1502" spans="1:42" ht="14.25" customHeight="1">
      <c r="A1502" s="394" t="s">
        <v>821</v>
      </c>
      <c r="B1502" s="401">
        <v>114.3</v>
      </c>
      <c r="C1502" s="424">
        <v>6.88</v>
      </c>
      <c r="D1502" s="394" t="s">
        <v>822</v>
      </c>
      <c r="E1502" s="421">
        <v>44855</v>
      </c>
      <c r="F1502" s="395" t="s">
        <v>847</v>
      </c>
      <c r="G1502" s="396">
        <v>17619</v>
      </c>
      <c r="H1502" s="397">
        <v>13521</v>
      </c>
      <c r="I1502" s="397">
        <v>5022401</v>
      </c>
      <c r="J1502" s="410" t="s">
        <v>571</v>
      </c>
      <c r="K1502" s="397">
        <v>46</v>
      </c>
      <c r="L1502" s="396">
        <v>4.88</v>
      </c>
      <c r="M1502" s="396">
        <v>414</v>
      </c>
      <c r="N1502" s="399">
        <v>94.9</v>
      </c>
      <c r="O1502" s="400">
        <v>113</v>
      </c>
      <c r="P1502" s="400"/>
      <c r="Q1502" s="400"/>
      <c r="R1502" s="400"/>
      <c r="S1502" s="400"/>
      <c r="T1502" s="400"/>
      <c r="U1502" s="400"/>
      <c r="V1502" s="400"/>
      <c r="W1502" s="400"/>
      <c r="X1502" s="426">
        <v>830</v>
      </c>
      <c r="Y1502" s="427">
        <v>800</v>
      </c>
      <c r="Z1502" s="427">
        <v>900</v>
      </c>
      <c r="AA1502" s="480">
        <v>48</v>
      </c>
      <c r="AB1502" s="427">
        <v>0.37</v>
      </c>
      <c r="AC1502" s="427">
        <v>1400</v>
      </c>
      <c r="AD1502" s="402">
        <v>630</v>
      </c>
      <c r="AE1502" s="402">
        <v>550</v>
      </c>
      <c r="AF1502" s="402">
        <v>630</v>
      </c>
      <c r="AG1502" s="402">
        <v>630</v>
      </c>
      <c r="AH1502" s="480">
        <v>48</v>
      </c>
      <c r="AI1502" s="400"/>
      <c r="AJ1502" s="400"/>
      <c r="AK1502" s="400"/>
      <c r="AL1502" s="400"/>
      <c r="AM1502" s="400"/>
      <c r="AN1502" s="400"/>
      <c r="AO1502" s="400"/>
      <c r="AP1502" s="400"/>
    </row>
    <row r="1503" spans="1:42" ht="14.25" customHeight="1">
      <c r="A1503" s="394" t="s">
        <v>821</v>
      </c>
      <c r="B1503" s="401">
        <v>114.3</v>
      </c>
      <c r="C1503" s="424">
        <v>6.88</v>
      </c>
      <c r="D1503" s="394" t="s">
        <v>822</v>
      </c>
      <c r="E1503" s="421">
        <v>44855</v>
      </c>
      <c r="F1503" s="395" t="s">
        <v>847</v>
      </c>
      <c r="G1503" s="396">
        <v>17620</v>
      </c>
      <c r="H1503" s="397">
        <v>13543</v>
      </c>
      <c r="I1503" s="397">
        <v>5022401</v>
      </c>
      <c r="J1503" s="410" t="s">
        <v>571</v>
      </c>
      <c r="K1503" s="397">
        <v>45</v>
      </c>
      <c r="L1503" s="396">
        <v>5.47</v>
      </c>
      <c r="M1503" s="396">
        <v>17</v>
      </c>
      <c r="N1503" s="399">
        <v>92.7</v>
      </c>
      <c r="O1503" s="400">
        <v>110.8</v>
      </c>
      <c r="P1503" s="400"/>
      <c r="Q1503" s="400"/>
      <c r="R1503" s="400"/>
      <c r="S1503" s="400"/>
      <c r="T1503" s="400"/>
      <c r="U1503" s="400"/>
      <c r="V1503" s="400"/>
      <c r="W1503" s="400"/>
      <c r="X1503" s="426">
        <v>830</v>
      </c>
      <c r="Y1503" s="427">
        <v>800</v>
      </c>
      <c r="Z1503" s="427">
        <v>900</v>
      </c>
      <c r="AA1503" s="480">
        <v>48</v>
      </c>
      <c r="AB1503" s="427">
        <v>0.37</v>
      </c>
      <c r="AC1503" s="427">
        <v>1400</v>
      </c>
      <c r="AD1503" s="402">
        <v>630</v>
      </c>
      <c r="AE1503" s="402">
        <v>550</v>
      </c>
      <c r="AF1503" s="402">
        <v>630</v>
      </c>
      <c r="AG1503" s="402">
        <v>630</v>
      </c>
      <c r="AH1503" s="480">
        <v>48</v>
      </c>
      <c r="AI1503" s="400"/>
      <c r="AJ1503" s="400"/>
      <c r="AK1503" s="400"/>
      <c r="AL1503" s="400"/>
      <c r="AM1503" s="400"/>
      <c r="AN1503" s="400"/>
      <c r="AO1503" s="400"/>
      <c r="AP1503" s="400"/>
    </row>
    <row r="1504" spans="1:42" ht="14.25" customHeight="1">
      <c r="A1504" s="394" t="s">
        <v>821</v>
      </c>
      <c r="B1504" s="401">
        <v>114.3</v>
      </c>
      <c r="C1504" s="424">
        <v>6.88</v>
      </c>
      <c r="D1504" s="394" t="s">
        <v>822</v>
      </c>
      <c r="E1504" s="421">
        <v>44855</v>
      </c>
      <c r="F1504" s="395" t="s">
        <v>847</v>
      </c>
      <c r="G1504" s="396">
        <v>17621</v>
      </c>
      <c r="H1504" s="397">
        <v>13522</v>
      </c>
      <c r="I1504" s="397">
        <v>5022401</v>
      </c>
      <c r="J1504" s="410" t="s">
        <v>571</v>
      </c>
      <c r="K1504" s="397">
        <v>45</v>
      </c>
      <c r="L1504" s="396">
        <v>3.67</v>
      </c>
      <c r="M1504" s="396">
        <v>21</v>
      </c>
      <c r="N1504" s="399">
        <v>98.7</v>
      </c>
      <c r="O1504" s="400">
        <v>111.3</v>
      </c>
      <c r="P1504" s="400"/>
      <c r="Q1504" s="400"/>
      <c r="R1504" s="400"/>
      <c r="S1504" s="400"/>
      <c r="T1504" s="400"/>
      <c r="U1504" s="400"/>
      <c r="V1504" s="400"/>
      <c r="W1504" s="400"/>
      <c r="X1504" s="426">
        <v>830</v>
      </c>
      <c r="Y1504" s="427">
        <v>800</v>
      </c>
      <c r="Z1504" s="427">
        <v>900</v>
      </c>
      <c r="AA1504" s="480">
        <v>48</v>
      </c>
      <c r="AB1504" s="427">
        <v>0.37</v>
      </c>
      <c r="AC1504" s="427">
        <v>1400</v>
      </c>
      <c r="AD1504" s="402">
        <v>620</v>
      </c>
      <c r="AE1504" s="402">
        <v>550</v>
      </c>
      <c r="AF1504" s="402">
        <v>620</v>
      </c>
      <c r="AG1504" s="402">
        <v>620</v>
      </c>
      <c r="AH1504" s="480">
        <v>48</v>
      </c>
      <c r="AI1504" s="400"/>
      <c r="AJ1504" s="400"/>
      <c r="AK1504" s="400"/>
      <c r="AL1504" s="400"/>
      <c r="AM1504" s="400"/>
      <c r="AN1504" s="400"/>
      <c r="AO1504" s="400"/>
      <c r="AP1504" s="400"/>
    </row>
    <row r="1505" spans="1:42" ht="14.25" customHeight="1">
      <c r="A1505" s="394" t="s">
        <v>821</v>
      </c>
      <c r="B1505" s="401">
        <v>114.3</v>
      </c>
      <c r="C1505" s="424">
        <v>6.88</v>
      </c>
      <c r="D1505" s="394" t="s">
        <v>822</v>
      </c>
      <c r="E1505" s="421">
        <v>44855</v>
      </c>
      <c r="F1505" s="395" t="s">
        <v>847</v>
      </c>
      <c r="G1505" s="396">
        <v>17622</v>
      </c>
      <c r="H1505" s="397">
        <v>13522</v>
      </c>
      <c r="I1505" s="397">
        <v>5022401</v>
      </c>
      <c r="J1505" s="410" t="s">
        <v>571</v>
      </c>
      <c r="K1505" s="397">
        <v>45</v>
      </c>
      <c r="L1505" s="396">
        <v>3.67</v>
      </c>
      <c r="M1505" s="396">
        <v>419</v>
      </c>
      <c r="N1505" s="399">
        <v>99.9</v>
      </c>
      <c r="O1505" s="400">
        <v>112.1</v>
      </c>
      <c r="P1505" s="400"/>
      <c r="Q1505" s="400"/>
      <c r="R1505" s="400"/>
      <c r="S1505" s="400"/>
      <c r="T1505" s="400"/>
      <c r="U1505" s="400"/>
      <c r="V1505" s="400"/>
      <c r="W1505" s="400"/>
      <c r="X1505" s="426">
        <v>830</v>
      </c>
      <c r="Y1505" s="427">
        <v>800</v>
      </c>
      <c r="Z1505" s="427">
        <v>900</v>
      </c>
      <c r="AA1505" s="480">
        <v>48</v>
      </c>
      <c r="AB1505" s="427">
        <v>0.37</v>
      </c>
      <c r="AC1505" s="427">
        <v>1400</v>
      </c>
      <c r="AD1505" s="402">
        <v>620</v>
      </c>
      <c r="AE1505" s="402">
        <v>550</v>
      </c>
      <c r="AF1505" s="402">
        <v>620</v>
      </c>
      <c r="AG1505" s="402">
        <v>620</v>
      </c>
      <c r="AH1505" s="480">
        <v>48</v>
      </c>
      <c r="AI1505" s="400"/>
      <c r="AJ1505" s="400"/>
      <c r="AK1505" s="400"/>
      <c r="AL1505" s="400"/>
      <c r="AM1505" s="400"/>
      <c r="AN1505" s="400"/>
      <c r="AO1505" s="400"/>
      <c r="AP1505" s="400"/>
    </row>
    <row r="1506" spans="1:42" ht="14.25" customHeight="1">
      <c r="A1506" s="394" t="s">
        <v>821</v>
      </c>
      <c r="B1506" s="401">
        <v>114.3</v>
      </c>
      <c r="C1506" s="424">
        <v>6.88</v>
      </c>
      <c r="D1506" s="394" t="s">
        <v>822</v>
      </c>
      <c r="E1506" s="421">
        <v>44856</v>
      </c>
      <c r="F1506" s="395" t="s">
        <v>847</v>
      </c>
      <c r="G1506" s="396">
        <v>17623</v>
      </c>
      <c r="H1506" s="397">
        <v>13522</v>
      </c>
      <c r="I1506" s="397">
        <v>5022401</v>
      </c>
      <c r="J1506" s="410" t="s">
        <v>571</v>
      </c>
      <c r="K1506" s="397">
        <v>45</v>
      </c>
      <c r="L1506" s="396">
        <v>3.67</v>
      </c>
      <c r="M1506" s="396">
        <v>801</v>
      </c>
      <c r="N1506" s="399">
        <v>94.2</v>
      </c>
      <c r="O1506" s="400">
        <v>110.6</v>
      </c>
      <c r="P1506" s="400"/>
      <c r="Q1506" s="400"/>
      <c r="R1506" s="400"/>
      <c r="S1506" s="400"/>
      <c r="T1506" s="400"/>
      <c r="U1506" s="400"/>
      <c r="V1506" s="400"/>
      <c r="W1506" s="400"/>
      <c r="X1506" s="426">
        <v>830</v>
      </c>
      <c r="Y1506" s="427">
        <v>800</v>
      </c>
      <c r="Z1506" s="427">
        <v>900</v>
      </c>
      <c r="AA1506" s="480">
        <v>48</v>
      </c>
      <c r="AB1506" s="427">
        <v>0.37</v>
      </c>
      <c r="AC1506" s="427">
        <v>1400</v>
      </c>
      <c r="AD1506" s="402">
        <v>620</v>
      </c>
      <c r="AE1506" s="402">
        <v>550</v>
      </c>
      <c r="AF1506" s="402">
        <v>620</v>
      </c>
      <c r="AG1506" s="402">
        <v>620</v>
      </c>
      <c r="AH1506" s="480">
        <v>48</v>
      </c>
      <c r="AI1506" s="400"/>
      <c r="AJ1506" s="400"/>
      <c r="AK1506" s="400"/>
      <c r="AL1506" s="400"/>
      <c r="AM1506" s="400"/>
      <c r="AN1506" s="400"/>
      <c r="AO1506" s="400"/>
      <c r="AP1506" s="400"/>
    </row>
    <row r="1507" spans="1:42" ht="14.25" customHeight="1">
      <c r="A1507" s="394" t="s">
        <v>821</v>
      </c>
      <c r="B1507" s="401">
        <v>114.3</v>
      </c>
      <c r="C1507" s="424">
        <v>6.88</v>
      </c>
      <c r="D1507" s="394" t="s">
        <v>822</v>
      </c>
      <c r="E1507" s="421">
        <v>44858</v>
      </c>
      <c r="F1507" s="395" t="s">
        <v>847</v>
      </c>
      <c r="G1507" s="396">
        <v>17644</v>
      </c>
      <c r="H1507" s="397">
        <v>13523</v>
      </c>
      <c r="I1507" s="397">
        <v>5022401</v>
      </c>
      <c r="J1507" s="410" t="s">
        <v>571</v>
      </c>
      <c r="K1507" s="397">
        <v>45</v>
      </c>
      <c r="L1507" s="396">
        <v>4.6500000000000004</v>
      </c>
      <c r="M1507" s="396">
        <v>24</v>
      </c>
      <c r="N1507" s="399">
        <v>96.5</v>
      </c>
      <c r="O1507" s="400">
        <v>108.5</v>
      </c>
      <c r="P1507" s="400">
        <v>95.3</v>
      </c>
      <c r="Q1507" s="400">
        <v>107</v>
      </c>
      <c r="R1507" s="400">
        <v>94.5</v>
      </c>
      <c r="S1507" s="400">
        <v>107.2</v>
      </c>
      <c r="T1507" s="400">
        <v>95.3</v>
      </c>
      <c r="U1507" s="400">
        <v>107.8</v>
      </c>
      <c r="V1507" s="400">
        <v>97.2</v>
      </c>
      <c r="W1507" s="400">
        <v>109.2</v>
      </c>
      <c r="X1507" s="426">
        <v>830</v>
      </c>
      <c r="Y1507" s="427">
        <v>800</v>
      </c>
      <c r="Z1507" s="427">
        <v>900</v>
      </c>
      <c r="AA1507" s="480">
        <v>48</v>
      </c>
      <c r="AB1507" s="427">
        <v>0.37</v>
      </c>
      <c r="AC1507" s="427">
        <v>1400</v>
      </c>
      <c r="AD1507" s="402">
        <v>620</v>
      </c>
      <c r="AE1507" s="402">
        <v>550</v>
      </c>
      <c r="AF1507" s="402">
        <v>620</v>
      </c>
      <c r="AG1507" s="402">
        <v>620</v>
      </c>
      <c r="AH1507" s="480">
        <v>48</v>
      </c>
      <c r="AI1507" s="400"/>
      <c r="AJ1507" s="400"/>
      <c r="AK1507" s="400"/>
      <c r="AL1507" s="400"/>
      <c r="AM1507" s="400"/>
      <c r="AN1507" s="400"/>
      <c r="AO1507" s="400"/>
      <c r="AP1507" s="400"/>
    </row>
    <row r="1508" spans="1:42" ht="14.25" customHeight="1">
      <c r="A1508" s="394" t="s">
        <v>821</v>
      </c>
      <c r="B1508" s="401">
        <v>114.3</v>
      </c>
      <c r="C1508" s="424">
        <v>6.88</v>
      </c>
      <c r="D1508" s="394" t="s">
        <v>822</v>
      </c>
      <c r="E1508" s="421">
        <v>44859</v>
      </c>
      <c r="F1508" s="395" t="s">
        <v>847</v>
      </c>
      <c r="G1508" s="396">
        <v>17645</v>
      </c>
      <c r="H1508" s="397">
        <v>13523</v>
      </c>
      <c r="I1508" s="397">
        <v>5022401</v>
      </c>
      <c r="J1508" s="410" t="s">
        <v>571</v>
      </c>
      <c r="K1508" s="397">
        <v>45</v>
      </c>
      <c r="L1508" s="396">
        <v>4.6500000000000004</v>
      </c>
      <c r="M1508" s="396">
        <v>410</v>
      </c>
      <c r="N1508" s="399">
        <v>96.3</v>
      </c>
      <c r="O1508" s="400">
        <v>111</v>
      </c>
      <c r="P1508" s="400"/>
      <c r="Q1508" s="400"/>
      <c r="R1508" s="400"/>
      <c r="S1508" s="400"/>
      <c r="T1508" s="400"/>
      <c r="U1508" s="400"/>
      <c r="V1508" s="400"/>
      <c r="W1508" s="400"/>
      <c r="X1508" s="426">
        <v>830</v>
      </c>
      <c r="Y1508" s="427">
        <v>800</v>
      </c>
      <c r="Z1508" s="427">
        <v>900</v>
      </c>
      <c r="AA1508" s="480">
        <v>48</v>
      </c>
      <c r="AB1508" s="427">
        <v>0.37</v>
      </c>
      <c r="AC1508" s="427">
        <v>1400</v>
      </c>
      <c r="AD1508" s="402">
        <v>620</v>
      </c>
      <c r="AE1508" s="402">
        <v>550</v>
      </c>
      <c r="AF1508" s="402">
        <v>620</v>
      </c>
      <c r="AG1508" s="402">
        <v>620</v>
      </c>
      <c r="AH1508" s="480">
        <v>48</v>
      </c>
      <c r="AI1508" s="400"/>
      <c r="AJ1508" s="400"/>
      <c r="AK1508" s="400"/>
      <c r="AL1508" s="400"/>
      <c r="AM1508" s="400"/>
      <c r="AN1508" s="400"/>
      <c r="AO1508" s="400"/>
      <c r="AP1508" s="400"/>
    </row>
    <row r="1509" spans="1:42" ht="14.25" customHeight="1">
      <c r="A1509" s="394" t="s">
        <v>821</v>
      </c>
      <c r="B1509" s="401">
        <v>114.3</v>
      </c>
      <c r="C1509" s="424">
        <v>6.88</v>
      </c>
      <c r="D1509" s="394" t="s">
        <v>822</v>
      </c>
      <c r="E1509" s="421">
        <v>44859</v>
      </c>
      <c r="F1509" s="395" t="s">
        <v>847</v>
      </c>
      <c r="G1509" s="396">
        <v>17646</v>
      </c>
      <c r="H1509" s="397">
        <v>13521</v>
      </c>
      <c r="I1509" s="397">
        <v>5022401</v>
      </c>
      <c r="J1509" s="410" t="s">
        <v>571</v>
      </c>
      <c r="K1509" s="397">
        <v>46</v>
      </c>
      <c r="L1509" s="396">
        <v>4.88</v>
      </c>
      <c r="M1509" s="396">
        <v>668</v>
      </c>
      <c r="N1509" s="399">
        <v>98.2</v>
      </c>
      <c r="O1509" s="400">
        <v>112.7</v>
      </c>
      <c r="P1509" s="400"/>
      <c r="Q1509" s="400"/>
      <c r="R1509" s="400"/>
      <c r="S1509" s="400"/>
      <c r="T1509" s="400"/>
      <c r="U1509" s="400"/>
      <c r="V1509" s="400"/>
      <c r="W1509" s="400"/>
      <c r="X1509" s="426">
        <v>830</v>
      </c>
      <c r="Y1509" s="427">
        <v>800</v>
      </c>
      <c r="Z1509" s="427">
        <v>900</v>
      </c>
      <c r="AA1509" s="480">
        <v>48</v>
      </c>
      <c r="AB1509" s="427">
        <v>0.37</v>
      </c>
      <c r="AC1509" s="427">
        <v>1400</v>
      </c>
      <c r="AD1509" s="402">
        <v>620</v>
      </c>
      <c r="AE1509" s="402">
        <v>550</v>
      </c>
      <c r="AF1509" s="402">
        <v>620</v>
      </c>
      <c r="AG1509" s="402">
        <v>620</v>
      </c>
      <c r="AH1509" s="480">
        <v>48</v>
      </c>
      <c r="AI1509" s="400"/>
      <c r="AJ1509" s="400"/>
      <c r="AK1509" s="400"/>
      <c r="AL1509" s="400"/>
      <c r="AM1509" s="400"/>
      <c r="AN1509" s="400"/>
      <c r="AO1509" s="400"/>
      <c r="AP1509" s="400"/>
    </row>
    <row r="1510" spans="1:42" ht="14.25" customHeight="1">
      <c r="A1510" s="394" t="s">
        <v>821</v>
      </c>
      <c r="B1510" s="401">
        <v>114.3</v>
      </c>
      <c r="C1510" s="424">
        <v>6.88</v>
      </c>
      <c r="D1510" s="394" t="s">
        <v>822</v>
      </c>
      <c r="E1510" s="421">
        <v>44859</v>
      </c>
      <c r="F1510" s="395" t="s">
        <v>847</v>
      </c>
      <c r="G1510" s="396">
        <v>17647</v>
      </c>
      <c r="H1510" s="397">
        <v>13523</v>
      </c>
      <c r="I1510" s="397">
        <v>5022401</v>
      </c>
      <c r="J1510" s="410" t="s">
        <v>571</v>
      </c>
      <c r="K1510" s="397">
        <v>45</v>
      </c>
      <c r="L1510" s="396">
        <v>4.6500000000000004</v>
      </c>
      <c r="M1510" s="396">
        <v>729</v>
      </c>
      <c r="N1510" s="399">
        <v>95.7</v>
      </c>
      <c r="O1510" s="400">
        <v>111.3</v>
      </c>
      <c r="P1510" s="400"/>
      <c r="Q1510" s="400"/>
      <c r="R1510" s="400"/>
      <c r="S1510" s="400"/>
      <c r="T1510" s="400"/>
      <c r="U1510" s="400"/>
      <c r="V1510" s="400"/>
      <c r="W1510" s="400"/>
      <c r="X1510" s="426">
        <v>830</v>
      </c>
      <c r="Y1510" s="427">
        <v>800</v>
      </c>
      <c r="Z1510" s="427">
        <v>900</v>
      </c>
      <c r="AA1510" s="480">
        <v>48</v>
      </c>
      <c r="AB1510" s="427">
        <v>0.37</v>
      </c>
      <c r="AC1510" s="427">
        <v>1400</v>
      </c>
      <c r="AD1510" s="402">
        <v>620</v>
      </c>
      <c r="AE1510" s="402">
        <v>550</v>
      </c>
      <c r="AF1510" s="402">
        <v>620</v>
      </c>
      <c r="AG1510" s="402">
        <v>620</v>
      </c>
      <c r="AH1510" s="480">
        <v>48</v>
      </c>
      <c r="AI1510" s="400"/>
      <c r="AJ1510" s="400"/>
      <c r="AK1510" s="400"/>
      <c r="AL1510" s="400"/>
      <c r="AM1510" s="400"/>
      <c r="AN1510" s="400"/>
      <c r="AO1510" s="400"/>
      <c r="AP1510" s="400"/>
    </row>
    <row r="1511" spans="1:42" ht="14.25" customHeight="1">
      <c r="A1511" s="394" t="s">
        <v>821</v>
      </c>
      <c r="B1511" s="401">
        <v>114.3</v>
      </c>
      <c r="C1511" s="424">
        <v>6.88</v>
      </c>
      <c r="D1511" s="394" t="s">
        <v>822</v>
      </c>
      <c r="E1511" s="421">
        <v>44859</v>
      </c>
      <c r="F1511" s="395" t="s">
        <v>847</v>
      </c>
      <c r="G1511" s="396">
        <v>17648</v>
      </c>
      <c r="H1511" s="397">
        <v>13543</v>
      </c>
      <c r="I1511" s="397">
        <v>5022401</v>
      </c>
      <c r="J1511" s="397" t="s">
        <v>571</v>
      </c>
      <c r="K1511" s="397">
        <v>45</v>
      </c>
      <c r="L1511" s="396">
        <v>5.47</v>
      </c>
      <c r="M1511" s="396">
        <v>270</v>
      </c>
      <c r="N1511" s="399">
        <v>95.5</v>
      </c>
      <c r="O1511" s="400">
        <v>112.3</v>
      </c>
      <c r="P1511" s="400"/>
      <c r="Q1511" s="400"/>
      <c r="R1511" s="400"/>
      <c r="S1511" s="400"/>
      <c r="T1511" s="400"/>
      <c r="U1511" s="400"/>
      <c r="V1511" s="400"/>
      <c r="W1511" s="400"/>
      <c r="X1511" s="426">
        <v>830</v>
      </c>
      <c r="Y1511" s="427">
        <v>800</v>
      </c>
      <c r="Z1511" s="427">
        <v>900</v>
      </c>
      <c r="AA1511" s="480">
        <v>48</v>
      </c>
      <c r="AB1511" s="427">
        <v>0.37</v>
      </c>
      <c r="AC1511" s="427">
        <v>1400</v>
      </c>
      <c r="AD1511" s="402">
        <v>620</v>
      </c>
      <c r="AE1511" s="402">
        <v>550</v>
      </c>
      <c r="AF1511" s="402">
        <v>620</v>
      </c>
      <c r="AG1511" s="402">
        <v>620</v>
      </c>
      <c r="AH1511" s="480">
        <v>48</v>
      </c>
      <c r="AI1511" s="400"/>
      <c r="AJ1511" s="400"/>
      <c r="AK1511" s="400"/>
      <c r="AL1511" s="400"/>
      <c r="AM1511" s="400"/>
      <c r="AN1511" s="400"/>
      <c r="AO1511" s="400"/>
      <c r="AP1511" s="400"/>
    </row>
    <row r="1512" spans="1:42" ht="14.25" customHeight="1">
      <c r="A1512" s="394" t="s">
        <v>821</v>
      </c>
      <c r="B1512" s="401">
        <v>114.3</v>
      </c>
      <c r="C1512" s="424">
        <v>6.88</v>
      </c>
      <c r="D1512" s="394" t="s">
        <v>822</v>
      </c>
      <c r="E1512" s="421">
        <v>44859</v>
      </c>
      <c r="F1512" s="395" t="s">
        <v>847</v>
      </c>
      <c r="G1512" s="396">
        <v>17649</v>
      </c>
      <c r="H1512" s="468">
        <v>13577</v>
      </c>
      <c r="I1512" s="397">
        <v>5022401</v>
      </c>
      <c r="J1512" s="397" t="s">
        <v>571</v>
      </c>
      <c r="K1512" s="397">
        <v>43</v>
      </c>
      <c r="L1512" s="396">
        <v>5.45</v>
      </c>
      <c r="M1512" s="396">
        <v>24</v>
      </c>
      <c r="N1512" s="399">
        <v>97.9</v>
      </c>
      <c r="O1512" s="400">
        <v>114.6</v>
      </c>
      <c r="P1512" s="400"/>
      <c r="Q1512" s="400"/>
      <c r="R1512" s="400"/>
      <c r="S1512" s="400"/>
      <c r="T1512" s="400"/>
      <c r="U1512" s="400"/>
      <c r="V1512" s="400"/>
      <c r="W1512" s="400"/>
      <c r="X1512" s="426">
        <v>830</v>
      </c>
      <c r="Y1512" s="427">
        <v>800</v>
      </c>
      <c r="Z1512" s="427">
        <v>900</v>
      </c>
      <c r="AA1512" s="480">
        <v>48</v>
      </c>
      <c r="AB1512" s="427">
        <v>0.37</v>
      </c>
      <c r="AC1512" s="427">
        <v>1400</v>
      </c>
      <c r="AD1512" s="402">
        <v>620</v>
      </c>
      <c r="AE1512" s="402">
        <v>550</v>
      </c>
      <c r="AF1512" s="402">
        <v>620</v>
      </c>
      <c r="AG1512" s="402">
        <v>620</v>
      </c>
      <c r="AH1512" s="480">
        <v>48</v>
      </c>
      <c r="AI1512" s="400"/>
      <c r="AJ1512" s="400"/>
      <c r="AK1512" s="400"/>
      <c r="AL1512" s="400"/>
      <c r="AM1512" s="400"/>
      <c r="AN1512" s="400"/>
      <c r="AO1512" s="400"/>
      <c r="AP1512" s="400"/>
    </row>
    <row r="1513" spans="1:42" ht="14.25" customHeight="1">
      <c r="A1513" s="394" t="s">
        <v>821</v>
      </c>
      <c r="B1513" s="401">
        <v>114.3</v>
      </c>
      <c r="C1513" s="424">
        <v>6.88</v>
      </c>
      <c r="D1513" s="394" t="s">
        <v>822</v>
      </c>
      <c r="E1513" s="421">
        <v>44859</v>
      </c>
      <c r="F1513" s="395" t="s">
        <v>794</v>
      </c>
      <c r="G1513" s="396">
        <v>17650</v>
      </c>
      <c r="H1513" s="397">
        <v>13525</v>
      </c>
      <c r="I1513" s="397">
        <v>5022401</v>
      </c>
      <c r="J1513" s="410" t="s">
        <v>571</v>
      </c>
      <c r="K1513" s="397">
        <v>46</v>
      </c>
      <c r="L1513" s="398">
        <v>4.8</v>
      </c>
      <c r="M1513" s="396">
        <v>5</v>
      </c>
      <c r="N1513" s="399">
        <v>96</v>
      </c>
      <c r="O1513" s="400">
        <v>109.5</v>
      </c>
      <c r="P1513" s="400"/>
      <c r="Q1513" s="400"/>
      <c r="R1513" s="400"/>
      <c r="S1513" s="400"/>
      <c r="T1513" s="400"/>
      <c r="U1513" s="400"/>
      <c r="V1513" s="400"/>
      <c r="W1513" s="400"/>
      <c r="X1513" s="426">
        <v>830</v>
      </c>
      <c r="Y1513" s="427">
        <v>800</v>
      </c>
      <c r="Z1513" s="427">
        <v>900</v>
      </c>
      <c r="AA1513" s="401">
        <v>51</v>
      </c>
      <c r="AB1513" s="427">
        <v>0.36</v>
      </c>
      <c r="AC1513" s="427">
        <v>1400</v>
      </c>
      <c r="AD1513" s="402">
        <v>635</v>
      </c>
      <c r="AE1513" s="402">
        <v>550</v>
      </c>
      <c r="AF1513" s="402">
        <v>635</v>
      </c>
      <c r="AG1513" s="402">
        <v>635</v>
      </c>
      <c r="AH1513" s="401">
        <v>51</v>
      </c>
      <c r="AI1513" s="400"/>
      <c r="AJ1513" s="400"/>
      <c r="AK1513" s="400"/>
      <c r="AL1513" s="400"/>
      <c r="AM1513" s="400"/>
      <c r="AN1513" s="400"/>
      <c r="AO1513" s="400"/>
      <c r="AP1513" s="400"/>
    </row>
    <row r="1514" spans="1:42" ht="14.25" customHeight="1">
      <c r="A1514" s="394" t="s">
        <v>821</v>
      </c>
      <c r="B1514" s="401">
        <v>114.3</v>
      </c>
      <c r="C1514" s="424">
        <v>6.88</v>
      </c>
      <c r="D1514" s="394" t="s">
        <v>822</v>
      </c>
      <c r="E1514" s="421">
        <v>44859</v>
      </c>
      <c r="F1514" s="395" t="s">
        <v>283</v>
      </c>
      <c r="G1514" s="396">
        <v>17651</v>
      </c>
      <c r="H1514" s="397">
        <v>57755</v>
      </c>
      <c r="I1514" s="397">
        <v>4972201</v>
      </c>
      <c r="J1514" s="397">
        <v>350</v>
      </c>
      <c r="K1514" s="397">
        <v>48</v>
      </c>
      <c r="L1514" s="396">
        <v>4.3099999999999996</v>
      </c>
      <c r="M1514" s="396">
        <v>2</v>
      </c>
      <c r="N1514" s="399">
        <v>96.3</v>
      </c>
      <c r="O1514" s="400">
        <v>109</v>
      </c>
      <c r="P1514" s="400"/>
      <c r="Q1514" s="400"/>
      <c r="R1514" s="400"/>
      <c r="S1514" s="400"/>
      <c r="T1514" s="400"/>
      <c r="U1514" s="400"/>
      <c r="V1514" s="400"/>
      <c r="W1514" s="400"/>
      <c r="X1514" s="426">
        <v>830</v>
      </c>
      <c r="Y1514" s="427">
        <v>800</v>
      </c>
      <c r="Z1514" s="427">
        <v>900</v>
      </c>
      <c r="AA1514" s="401">
        <v>51</v>
      </c>
      <c r="AB1514" s="427">
        <v>0.36</v>
      </c>
      <c r="AC1514" s="427">
        <v>1400</v>
      </c>
      <c r="AD1514" s="402">
        <v>635</v>
      </c>
      <c r="AE1514" s="402">
        <v>550</v>
      </c>
      <c r="AF1514" s="402">
        <v>635</v>
      </c>
      <c r="AG1514" s="402">
        <v>635</v>
      </c>
      <c r="AH1514" s="401">
        <v>51</v>
      </c>
      <c r="AI1514" s="400"/>
      <c r="AJ1514" s="400"/>
      <c r="AK1514" s="400"/>
      <c r="AL1514" s="400"/>
      <c r="AM1514" s="400"/>
      <c r="AN1514" s="400"/>
      <c r="AO1514" s="400"/>
      <c r="AP1514" s="400"/>
    </row>
    <row r="1515" spans="1:42" ht="14.25" customHeight="1">
      <c r="A1515" s="394" t="s">
        <v>821</v>
      </c>
      <c r="B1515" s="401">
        <v>114.3</v>
      </c>
      <c r="C1515" s="424">
        <v>6.88</v>
      </c>
      <c r="D1515" s="394" t="s">
        <v>822</v>
      </c>
      <c r="E1515" s="421">
        <v>44942</v>
      </c>
      <c r="F1515" s="395" t="s">
        <v>847</v>
      </c>
      <c r="G1515" s="396">
        <v>18464</v>
      </c>
      <c r="H1515" s="397">
        <v>13584</v>
      </c>
      <c r="I1515" s="397">
        <v>5145101</v>
      </c>
      <c r="J1515" s="397" t="s">
        <v>571</v>
      </c>
      <c r="K1515" s="397">
        <v>45</v>
      </c>
      <c r="L1515" s="398">
        <v>5</v>
      </c>
      <c r="M1515" s="396">
        <v>15</v>
      </c>
      <c r="N1515" s="399">
        <v>95.7</v>
      </c>
      <c r="O1515" s="400">
        <v>110.4</v>
      </c>
      <c r="P1515" s="400"/>
      <c r="Q1515" s="400"/>
      <c r="R1515" s="400"/>
      <c r="S1515" s="400"/>
      <c r="T1515" s="400"/>
      <c r="U1515" s="400"/>
      <c r="V1515" s="400"/>
      <c r="W1515" s="400"/>
      <c r="X1515" s="426">
        <v>830</v>
      </c>
      <c r="Y1515" s="427">
        <v>800</v>
      </c>
      <c r="Z1515" s="427">
        <v>900</v>
      </c>
      <c r="AA1515" s="480">
        <v>48</v>
      </c>
      <c r="AB1515" s="427">
        <v>0.37</v>
      </c>
      <c r="AC1515" s="427">
        <v>1400</v>
      </c>
      <c r="AD1515" s="402">
        <v>620</v>
      </c>
      <c r="AE1515" s="402">
        <v>550</v>
      </c>
      <c r="AF1515" s="402">
        <v>620</v>
      </c>
      <c r="AG1515" s="402">
        <v>620</v>
      </c>
      <c r="AH1515" s="480">
        <v>48</v>
      </c>
      <c r="AI1515" s="402"/>
      <c r="AJ1515" s="402"/>
      <c r="AK1515" s="402"/>
      <c r="AL1515" s="480"/>
      <c r="AM1515" s="400"/>
      <c r="AN1515" s="400"/>
      <c r="AO1515" s="400"/>
      <c r="AP1515" s="400"/>
    </row>
    <row r="1516" spans="1:42" ht="14.25" customHeight="1">
      <c r="A1516" s="394" t="s">
        <v>821</v>
      </c>
      <c r="B1516" s="401">
        <v>114.3</v>
      </c>
      <c r="C1516" s="424">
        <v>6.88</v>
      </c>
      <c r="D1516" s="394" t="s">
        <v>822</v>
      </c>
      <c r="E1516" s="421">
        <v>44942</v>
      </c>
      <c r="F1516" s="395" t="s">
        <v>847</v>
      </c>
      <c r="G1516" s="396">
        <v>18465</v>
      </c>
      <c r="H1516" s="397">
        <v>13584</v>
      </c>
      <c r="I1516" s="397">
        <v>5145101</v>
      </c>
      <c r="J1516" s="397" t="s">
        <v>571</v>
      </c>
      <c r="K1516" s="397">
        <v>45</v>
      </c>
      <c r="L1516" s="398">
        <v>5</v>
      </c>
      <c r="M1516" s="396">
        <v>401</v>
      </c>
      <c r="N1516" s="399">
        <v>99.1</v>
      </c>
      <c r="O1516" s="400">
        <v>111.4</v>
      </c>
      <c r="P1516" s="400"/>
      <c r="Q1516" s="400"/>
      <c r="R1516" s="400"/>
      <c r="S1516" s="400"/>
      <c r="T1516" s="400"/>
      <c r="U1516" s="400"/>
      <c r="V1516" s="400"/>
      <c r="W1516" s="400"/>
      <c r="X1516" s="426">
        <v>830</v>
      </c>
      <c r="Y1516" s="427">
        <v>800</v>
      </c>
      <c r="Z1516" s="427">
        <v>900</v>
      </c>
      <c r="AA1516" s="480">
        <v>48</v>
      </c>
      <c r="AB1516" s="427">
        <v>0.37</v>
      </c>
      <c r="AC1516" s="427">
        <v>1400</v>
      </c>
      <c r="AD1516" s="402">
        <v>620</v>
      </c>
      <c r="AE1516" s="402">
        <v>550</v>
      </c>
      <c r="AF1516" s="402">
        <v>620</v>
      </c>
      <c r="AG1516" s="402">
        <v>620</v>
      </c>
      <c r="AH1516" s="480">
        <v>48</v>
      </c>
      <c r="AI1516" s="400"/>
      <c r="AJ1516" s="400"/>
      <c r="AK1516" s="400"/>
      <c r="AL1516" s="400"/>
      <c r="AM1516" s="400"/>
      <c r="AN1516" s="400"/>
      <c r="AO1516" s="400"/>
      <c r="AP1516" s="400"/>
    </row>
    <row r="1517" spans="1:42" ht="14.25" customHeight="1">
      <c r="A1517" s="394" t="s">
        <v>821</v>
      </c>
      <c r="B1517" s="401">
        <v>114.3</v>
      </c>
      <c r="C1517" s="424">
        <v>6.88</v>
      </c>
      <c r="D1517" s="394" t="s">
        <v>822</v>
      </c>
      <c r="E1517" s="421">
        <v>44942</v>
      </c>
      <c r="F1517" s="395" t="s">
        <v>847</v>
      </c>
      <c r="G1517" s="396">
        <v>18466</v>
      </c>
      <c r="H1517" s="397">
        <v>13584</v>
      </c>
      <c r="I1517" s="397">
        <v>5145101</v>
      </c>
      <c r="J1517" s="397" t="s">
        <v>571</v>
      </c>
      <c r="K1517" s="397">
        <v>45</v>
      </c>
      <c r="L1517" s="398">
        <v>5</v>
      </c>
      <c r="M1517" s="396">
        <v>801</v>
      </c>
      <c r="N1517" s="399">
        <v>99.5</v>
      </c>
      <c r="O1517" s="400">
        <v>112.8</v>
      </c>
      <c r="P1517" s="400"/>
      <c r="Q1517" s="400"/>
      <c r="R1517" s="400"/>
      <c r="S1517" s="400"/>
      <c r="T1517" s="400"/>
      <c r="U1517" s="400"/>
      <c r="V1517" s="400"/>
      <c r="W1517" s="400"/>
      <c r="X1517" s="426">
        <v>830</v>
      </c>
      <c r="Y1517" s="427">
        <v>800</v>
      </c>
      <c r="Z1517" s="427">
        <v>900</v>
      </c>
      <c r="AA1517" s="480">
        <v>48</v>
      </c>
      <c r="AB1517" s="427">
        <v>0.37</v>
      </c>
      <c r="AC1517" s="427">
        <v>1400</v>
      </c>
      <c r="AD1517" s="402">
        <v>620</v>
      </c>
      <c r="AE1517" s="402">
        <v>550</v>
      </c>
      <c r="AF1517" s="402">
        <v>620</v>
      </c>
      <c r="AG1517" s="402">
        <v>620</v>
      </c>
      <c r="AH1517" s="480">
        <v>48</v>
      </c>
      <c r="AI1517" s="400"/>
      <c r="AJ1517" s="400"/>
      <c r="AK1517" s="400"/>
      <c r="AL1517" s="400"/>
      <c r="AM1517" s="400"/>
      <c r="AN1517" s="400"/>
      <c r="AO1517" s="400"/>
      <c r="AP1517" s="400"/>
    </row>
    <row r="1518" spans="1:42" ht="14.25" customHeight="1">
      <c r="A1518" s="394" t="s">
        <v>821</v>
      </c>
      <c r="B1518" s="401">
        <v>114.3</v>
      </c>
      <c r="C1518" s="424">
        <v>6.88</v>
      </c>
      <c r="D1518" s="394" t="s">
        <v>822</v>
      </c>
      <c r="E1518" s="421">
        <v>44942</v>
      </c>
      <c r="F1518" s="395" t="s">
        <v>847</v>
      </c>
      <c r="G1518" s="396">
        <v>18467</v>
      </c>
      <c r="H1518" s="397">
        <v>13585</v>
      </c>
      <c r="I1518" s="397">
        <v>5145101</v>
      </c>
      <c r="J1518" s="397" t="s">
        <v>571</v>
      </c>
      <c r="K1518" s="397">
        <v>46</v>
      </c>
      <c r="L1518" s="398">
        <v>4.88</v>
      </c>
      <c r="M1518" s="396">
        <v>1</v>
      </c>
      <c r="N1518" s="399">
        <v>90.7</v>
      </c>
      <c r="O1518" s="400">
        <v>107.4</v>
      </c>
      <c r="P1518" s="400"/>
      <c r="Q1518" s="400"/>
      <c r="R1518" s="400"/>
      <c r="S1518" s="400"/>
      <c r="T1518" s="400"/>
      <c r="U1518" s="400"/>
      <c r="V1518" s="400"/>
      <c r="W1518" s="400"/>
      <c r="X1518" s="426">
        <v>830</v>
      </c>
      <c r="Y1518" s="427">
        <v>800</v>
      </c>
      <c r="Z1518" s="427">
        <v>900</v>
      </c>
      <c r="AA1518" s="480">
        <v>48</v>
      </c>
      <c r="AB1518" s="427">
        <v>0.37</v>
      </c>
      <c r="AC1518" s="427">
        <v>1400</v>
      </c>
      <c r="AD1518" s="402">
        <v>620</v>
      </c>
      <c r="AE1518" s="402">
        <v>550</v>
      </c>
      <c r="AF1518" s="402">
        <v>620</v>
      </c>
      <c r="AG1518" s="402">
        <v>620</v>
      </c>
      <c r="AH1518" s="480">
        <v>48</v>
      </c>
      <c r="AI1518" s="400"/>
      <c r="AJ1518" s="400"/>
      <c r="AK1518" s="400"/>
      <c r="AL1518" s="400"/>
      <c r="AM1518" s="400"/>
      <c r="AN1518" s="400"/>
      <c r="AO1518" s="400"/>
      <c r="AP1518" s="400"/>
    </row>
    <row r="1519" spans="1:42" ht="14.25" customHeight="1">
      <c r="A1519" s="394" t="s">
        <v>821</v>
      </c>
      <c r="B1519" s="401">
        <v>114.3</v>
      </c>
      <c r="C1519" s="424">
        <v>6.88</v>
      </c>
      <c r="D1519" s="394" t="s">
        <v>822</v>
      </c>
      <c r="E1519" s="421">
        <v>44942</v>
      </c>
      <c r="F1519" s="395" t="s">
        <v>847</v>
      </c>
      <c r="G1519" s="396">
        <v>18468</v>
      </c>
      <c r="H1519" s="397">
        <v>13585</v>
      </c>
      <c r="I1519" s="397">
        <v>5145101</v>
      </c>
      <c r="J1519" s="397" t="s">
        <v>571</v>
      </c>
      <c r="K1519" s="397">
        <v>46</v>
      </c>
      <c r="L1519" s="398">
        <v>4.88</v>
      </c>
      <c r="M1519" s="396">
        <v>404</v>
      </c>
      <c r="N1519" s="399">
        <v>96.9</v>
      </c>
      <c r="O1519" s="400">
        <v>112.7</v>
      </c>
      <c r="P1519" s="400"/>
      <c r="Q1519" s="400"/>
      <c r="R1519" s="400"/>
      <c r="S1519" s="400"/>
      <c r="T1519" s="400"/>
      <c r="U1519" s="400"/>
      <c r="V1519" s="400"/>
      <c r="W1519" s="400"/>
      <c r="X1519" s="426">
        <v>830</v>
      </c>
      <c r="Y1519" s="427">
        <v>800</v>
      </c>
      <c r="Z1519" s="427">
        <v>900</v>
      </c>
      <c r="AA1519" s="480">
        <v>48</v>
      </c>
      <c r="AB1519" s="427">
        <v>0.37</v>
      </c>
      <c r="AC1519" s="427">
        <v>1400</v>
      </c>
      <c r="AD1519" s="402">
        <v>620</v>
      </c>
      <c r="AE1519" s="402">
        <v>550</v>
      </c>
      <c r="AF1519" s="402">
        <v>620</v>
      </c>
      <c r="AG1519" s="402">
        <v>620</v>
      </c>
      <c r="AH1519" s="480">
        <v>48</v>
      </c>
      <c r="AI1519" s="400"/>
      <c r="AJ1519" s="400"/>
      <c r="AK1519" s="400"/>
      <c r="AL1519" s="400"/>
      <c r="AM1519" s="400"/>
      <c r="AN1519" s="400"/>
      <c r="AO1519" s="400"/>
      <c r="AP1519" s="400"/>
    </row>
    <row r="1520" spans="1:42" ht="14.25" customHeight="1">
      <c r="A1520" s="394" t="s">
        <v>821</v>
      </c>
      <c r="B1520" s="401">
        <v>114.3</v>
      </c>
      <c r="C1520" s="424">
        <v>6.88</v>
      </c>
      <c r="D1520" s="394" t="s">
        <v>822</v>
      </c>
      <c r="E1520" s="421">
        <v>44942</v>
      </c>
      <c r="F1520" s="395" t="s">
        <v>847</v>
      </c>
      <c r="G1520" s="396">
        <v>18469</v>
      </c>
      <c r="H1520" s="397">
        <v>13585</v>
      </c>
      <c r="I1520" s="397">
        <v>5145101</v>
      </c>
      <c r="J1520" s="397" t="s">
        <v>571</v>
      </c>
      <c r="K1520" s="397">
        <v>46</v>
      </c>
      <c r="L1520" s="398">
        <v>4.88</v>
      </c>
      <c r="M1520" s="396">
        <v>801</v>
      </c>
      <c r="N1520" s="399">
        <v>96.8</v>
      </c>
      <c r="O1520" s="400">
        <v>112.1</v>
      </c>
      <c r="P1520" s="400"/>
      <c r="Q1520" s="400"/>
      <c r="R1520" s="400"/>
      <c r="S1520" s="400"/>
      <c r="T1520" s="400"/>
      <c r="U1520" s="400"/>
      <c r="V1520" s="400"/>
      <c r="W1520" s="400"/>
      <c r="X1520" s="426">
        <v>830</v>
      </c>
      <c r="Y1520" s="427">
        <v>800</v>
      </c>
      <c r="Z1520" s="427">
        <v>900</v>
      </c>
      <c r="AA1520" s="480">
        <v>48</v>
      </c>
      <c r="AB1520" s="427">
        <v>0.37</v>
      </c>
      <c r="AC1520" s="427">
        <v>1400</v>
      </c>
      <c r="AD1520" s="402">
        <v>620</v>
      </c>
      <c r="AE1520" s="402">
        <v>550</v>
      </c>
      <c r="AF1520" s="402">
        <v>620</v>
      </c>
      <c r="AG1520" s="402">
        <v>620</v>
      </c>
      <c r="AH1520" s="480">
        <v>48</v>
      </c>
      <c r="AI1520" s="400"/>
      <c r="AJ1520" s="400"/>
      <c r="AK1520" s="400"/>
      <c r="AL1520" s="400"/>
      <c r="AM1520" s="400"/>
      <c r="AN1520" s="400"/>
      <c r="AO1520" s="400"/>
      <c r="AP1520" s="400"/>
    </row>
    <row r="1521" spans="1:42" ht="14.25" customHeight="1">
      <c r="A1521" s="394" t="s">
        <v>821</v>
      </c>
      <c r="B1521" s="401">
        <v>114.3</v>
      </c>
      <c r="C1521" s="424">
        <v>6.88</v>
      </c>
      <c r="D1521" s="394" t="s">
        <v>822</v>
      </c>
      <c r="E1521" s="421">
        <v>44942</v>
      </c>
      <c r="F1521" s="395" t="s">
        <v>847</v>
      </c>
      <c r="G1521" s="396">
        <v>18470</v>
      </c>
      <c r="H1521" s="397">
        <v>13586</v>
      </c>
      <c r="I1521" s="397">
        <v>5145101</v>
      </c>
      <c r="J1521" s="397" t="s">
        <v>571</v>
      </c>
      <c r="K1521" s="397">
        <v>46</v>
      </c>
      <c r="L1521" s="398">
        <v>4.88</v>
      </c>
      <c r="M1521" s="396">
        <v>24</v>
      </c>
      <c r="N1521" s="399">
        <v>97.8</v>
      </c>
      <c r="O1521" s="400">
        <v>111</v>
      </c>
      <c r="P1521" s="400"/>
      <c r="Q1521" s="400"/>
      <c r="R1521" s="400"/>
      <c r="S1521" s="400"/>
      <c r="T1521" s="400"/>
      <c r="U1521" s="400"/>
      <c r="V1521" s="400"/>
      <c r="W1521" s="400"/>
      <c r="X1521" s="426">
        <v>830</v>
      </c>
      <c r="Y1521" s="427">
        <v>800</v>
      </c>
      <c r="Z1521" s="427">
        <v>900</v>
      </c>
      <c r="AA1521" s="480">
        <v>48</v>
      </c>
      <c r="AB1521" s="427">
        <v>0.37</v>
      </c>
      <c r="AC1521" s="427">
        <v>1400</v>
      </c>
      <c r="AD1521" s="402">
        <v>620</v>
      </c>
      <c r="AE1521" s="402">
        <v>550</v>
      </c>
      <c r="AF1521" s="402">
        <v>620</v>
      </c>
      <c r="AG1521" s="402">
        <v>620</v>
      </c>
      <c r="AH1521" s="480">
        <v>48</v>
      </c>
      <c r="AI1521" s="400"/>
      <c r="AJ1521" s="400"/>
      <c r="AK1521" s="400"/>
      <c r="AL1521" s="400"/>
      <c r="AM1521" s="400"/>
      <c r="AN1521" s="400"/>
      <c r="AO1521" s="400"/>
      <c r="AP1521" s="400"/>
    </row>
    <row r="1522" spans="1:42" ht="14.25" customHeight="1">
      <c r="A1522" s="394" t="s">
        <v>821</v>
      </c>
      <c r="B1522" s="401">
        <v>114.3</v>
      </c>
      <c r="C1522" s="424">
        <v>6.88</v>
      </c>
      <c r="D1522" s="394" t="s">
        <v>822</v>
      </c>
      <c r="E1522" s="421">
        <v>44942</v>
      </c>
      <c r="F1522" s="395" t="s">
        <v>847</v>
      </c>
      <c r="G1522" s="396">
        <v>18471</v>
      </c>
      <c r="H1522" s="397">
        <v>13577</v>
      </c>
      <c r="I1522" s="397">
        <v>5145101</v>
      </c>
      <c r="J1522" s="397" t="s">
        <v>571</v>
      </c>
      <c r="K1522" s="397">
        <v>43</v>
      </c>
      <c r="L1522" s="396">
        <v>5.45</v>
      </c>
      <c r="M1522" s="396">
        <v>47</v>
      </c>
      <c r="N1522" s="399">
        <v>103.2</v>
      </c>
      <c r="O1522" s="400">
        <v>115.6</v>
      </c>
      <c r="P1522" s="400"/>
      <c r="Q1522" s="400"/>
      <c r="R1522" s="400"/>
      <c r="S1522" s="400"/>
      <c r="T1522" s="400"/>
      <c r="U1522" s="400"/>
      <c r="V1522" s="400"/>
      <c r="W1522" s="400"/>
      <c r="X1522" s="426">
        <v>830</v>
      </c>
      <c r="Y1522" s="427">
        <v>800</v>
      </c>
      <c r="Z1522" s="427">
        <v>900</v>
      </c>
      <c r="AA1522" s="480">
        <v>48</v>
      </c>
      <c r="AB1522" s="427">
        <v>0.37</v>
      </c>
      <c r="AC1522" s="427">
        <v>1400</v>
      </c>
      <c r="AD1522" s="402">
        <v>620</v>
      </c>
      <c r="AE1522" s="402">
        <v>550</v>
      </c>
      <c r="AF1522" s="402">
        <v>620</v>
      </c>
      <c r="AG1522" s="402">
        <v>620</v>
      </c>
      <c r="AH1522" s="480">
        <v>48</v>
      </c>
      <c r="AI1522" s="400"/>
      <c r="AJ1522" s="400"/>
      <c r="AK1522" s="400"/>
      <c r="AL1522" s="400"/>
      <c r="AM1522" s="400"/>
      <c r="AN1522" s="400"/>
      <c r="AO1522" s="400"/>
      <c r="AP1522" s="400"/>
    </row>
    <row r="1523" spans="1:42" ht="14.25" customHeight="1">
      <c r="A1523" s="394" t="s">
        <v>821</v>
      </c>
      <c r="B1523" s="401">
        <v>114.3</v>
      </c>
      <c r="C1523" s="424">
        <v>6.88</v>
      </c>
      <c r="D1523" s="394" t="s">
        <v>822</v>
      </c>
      <c r="E1523" s="421">
        <v>44942</v>
      </c>
      <c r="F1523" s="395" t="s">
        <v>847</v>
      </c>
      <c r="G1523" s="396">
        <v>18472</v>
      </c>
      <c r="H1523" s="397">
        <v>40653</v>
      </c>
      <c r="I1523" s="397">
        <v>5145101</v>
      </c>
      <c r="J1523" s="397" t="s">
        <v>571</v>
      </c>
      <c r="K1523" s="397">
        <v>44</v>
      </c>
      <c r="L1523" s="398">
        <v>5</v>
      </c>
      <c r="M1523" s="396">
        <v>10</v>
      </c>
      <c r="N1523" s="399">
        <v>103.8</v>
      </c>
      <c r="O1523" s="400">
        <v>115.4</v>
      </c>
      <c r="P1523" s="400"/>
      <c r="Q1523" s="400"/>
      <c r="R1523" s="400"/>
      <c r="S1523" s="400"/>
      <c r="T1523" s="400"/>
      <c r="U1523" s="400"/>
      <c r="V1523" s="400"/>
      <c r="W1523" s="400"/>
      <c r="X1523" s="426">
        <v>830</v>
      </c>
      <c r="Y1523" s="427">
        <v>800</v>
      </c>
      <c r="Z1523" s="427">
        <v>900</v>
      </c>
      <c r="AA1523" s="480">
        <v>48</v>
      </c>
      <c r="AB1523" s="427">
        <v>0.37</v>
      </c>
      <c r="AC1523" s="427">
        <v>1400</v>
      </c>
      <c r="AD1523" s="402">
        <v>620</v>
      </c>
      <c r="AE1523" s="402">
        <v>550</v>
      </c>
      <c r="AF1523" s="402">
        <v>620</v>
      </c>
      <c r="AG1523" s="402">
        <v>620</v>
      </c>
      <c r="AH1523" s="480">
        <v>48</v>
      </c>
      <c r="AI1523" s="400"/>
      <c r="AJ1523" s="400"/>
      <c r="AK1523" s="400"/>
      <c r="AL1523" s="400"/>
      <c r="AM1523" s="400"/>
      <c r="AN1523" s="400"/>
      <c r="AO1523" s="400"/>
      <c r="AP1523" s="400"/>
    </row>
    <row r="1524" spans="1:42" ht="14.25" customHeight="1">
      <c r="A1524" s="394" t="s">
        <v>821</v>
      </c>
      <c r="B1524" s="401">
        <v>114.3</v>
      </c>
      <c r="C1524" s="424">
        <v>6.88</v>
      </c>
      <c r="D1524" s="394" t="s">
        <v>822</v>
      </c>
      <c r="E1524" s="421">
        <v>44947</v>
      </c>
      <c r="F1524" s="395" t="s">
        <v>847</v>
      </c>
      <c r="G1524" s="396">
        <v>18496</v>
      </c>
      <c r="H1524" s="397">
        <v>13586</v>
      </c>
      <c r="I1524" s="397">
        <v>5145101</v>
      </c>
      <c r="J1524" s="397" t="s">
        <v>571</v>
      </c>
      <c r="K1524" s="397">
        <v>46</v>
      </c>
      <c r="L1524" s="398">
        <v>4.88</v>
      </c>
      <c r="M1524" s="396">
        <v>238</v>
      </c>
      <c r="N1524" s="399">
        <v>95.2</v>
      </c>
      <c r="O1524" s="400">
        <v>108.6</v>
      </c>
      <c r="P1524" s="400"/>
      <c r="Q1524" s="400"/>
      <c r="R1524" s="400"/>
      <c r="S1524" s="400"/>
      <c r="T1524" s="400"/>
      <c r="U1524" s="400"/>
      <c r="V1524" s="400"/>
      <c r="W1524" s="400"/>
      <c r="X1524" s="426">
        <v>840</v>
      </c>
      <c r="Y1524" s="427">
        <v>800</v>
      </c>
      <c r="Z1524" s="427">
        <v>920</v>
      </c>
      <c r="AA1524" s="480">
        <v>48</v>
      </c>
      <c r="AB1524" s="427">
        <v>0.37</v>
      </c>
      <c r="AC1524" s="427">
        <v>1400</v>
      </c>
      <c r="AD1524" s="402">
        <v>620</v>
      </c>
      <c r="AE1524" s="402">
        <v>550</v>
      </c>
      <c r="AF1524" s="402">
        <v>620</v>
      </c>
      <c r="AG1524" s="402">
        <v>620</v>
      </c>
      <c r="AH1524" s="480">
        <v>48</v>
      </c>
      <c r="AI1524" s="400"/>
      <c r="AJ1524" s="400"/>
      <c r="AK1524" s="400"/>
      <c r="AL1524" s="400"/>
      <c r="AM1524" s="400"/>
      <c r="AN1524" s="400"/>
      <c r="AO1524" s="400"/>
      <c r="AP1524" s="400"/>
    </row>
    <row r="1525" spans="1:42" ht="14.25" customHeight="1">
      <c r="A1525" s="394" t="s">
        <v>821</v>
      </c>
      <c r="B1525" s="401">
        <v>114.3</v>
      </c>
      <c r="C1525" s="424">
        <v>6.88</v>
      </c>
      <c r="D1525" s="394" t="s">
        <v>822</v>
      </c>
      <c r="E1525" s="421">
        <v>44947</v>
      </c>
      <c r="F1525" s="395" t="s">
        <v>847</v>
      </c>
      <c r="G1525" s="396">
        <v>18497</v>
      </c>
      <c r="H1525" s="397">
        <v>13586</v>
      </c>
      <c r="I1525" s="397">
        <v>5145101</v>
      </c>
      <c r="J1525" s="397" t="s">
        <v>571</v>
      </c>
      <c r="K1525" s="397">
        <v>46</v>
      </c>
      <c r="L1525" s="398">
        <v>4.88</v>
      </c>
      <c r="M1525" s="396">
        <v>628</v>
      </c>
      <c r="N1525" s="399">
        <v>96</v>
      </c>
      <c r="O1525" s="400">
        <v>108.9</v>
      </c>
      <c r="P1525" s="400"/>
      <c r="Q1525" s="400"/>
      <c r="R1525" s="400"/>
      <c r="S1525" s="400"/>
      <c r="T1525" s="400"/>
      <c r="U1525" s="400"/>
      <c r="V1525" s="400"/>
      <c r="W1525" s="400"/>
      <c r="X1525" s="426">
        <v>840</v>
      </c>
      <c r="Y1525" s="427">
        <v>800</v>
      </c>
      <c r="Z1525" s="427">
        <v>920</v>
      </c>
      <c r="AA1525" s="480">
        <v>48</v>
      </c>
      <c r="AB1525" s="427">
        <v>0.37</v>
      </c>
      <c r="AC1525" s="427">
        <v>1400</v>
      </c>
      <c r="AD1525" s="402">
        <v>620</v>
      </c>
      <c r="AE1525" s="402">
        <v>550</v>
      </c>
      <c r="AF1525" s="402">
        <v>620</v>
      </c>
      <c r="AG1525" s="402">
        <v>620</v>
      </c>
      <c r="AH1525" s="480">
        <v>48</v>
      </c>
      <c r="AI1525" s="400"/>
      <c r="AJ1525" s="400"/>
      <c r="AK1525" s="400"/>
      <c r="AL1525" s="400"/>
      <c r="AM1525" s="400"/>
      <c r="AN1525" s="400"/>
      <c r="AO1525" s="400"/>
      <c r="AP1525" s="400"/>
    </row>
    <row r="1526" spans="1:42" ht="14.25" customHeight="1">
      <c r="A1526" s="394" t="s">
        <v>821</v>
      </c>
      <c r="B1526" s="401">
        <v>114.3</v>
      </c>
      <c r="C1526" s="424">
        <v>6.88</v>
      </c>
      <c r="D1526" s="394" t="s">
        <v>822</v>
      </c>
      <c r="E1526" s="421">
        <v>44947</v>
      </c>
      <c r="F1526" s="395" t="s">
        <v>847</v>
      </c>
      <c r="G1526" s="396">
        <v>18498</v>
      </c>
      <c r="H1526" s="397">
        <v>13577</v>
      </c>
      <c r="I1526" s="397">
        <v>5145101</v>
      </c>
      <c r="J1526" s="397" t="s">
        <v>571</v>
      </c>
      <c r="K1526" s="397">
        <v>43</v>
      </c>
      <c r="L1526" s="396">
        <v>5.45</v>
      </c>
      <c r="M1526" s="396">
        <v>180</v>
      </c>
      <c r="N1526" s="399">
        <v>101.2</v>
      </c>
      <c r="O1526" s="400">
        <v>112.9</v>
      </c>
      <c r="P1526" s="400"/>
      <c r="Q1526" s="400"/>
      <c r="R1526" s="400"/>
      <c r="S1526" s="400"/>
      <c r="T1526" s="400"/>
      <c r="U1526" s="400"/>
      <c r="V1526" s="400"/>
      <c r="W1526" s="400"/>
      <c r="X1526" s="426">
        <v>840</v>
      </c>
      <c r="Y1526" s="427">
        <v>800</v>
      </c>
      <c r="Z1526" s="427">
        <v>920</v>
      </c>
      <c r="AA1526" s="480">
        <v>48</v>
      </c>
      <c r="AB1526" s="427">
        <v>0.37</v>
      </c>
      <c r="AC1526" s="427">
        <v>1400</v>
      </c>
      <c r="AD1526" s="402">
        <v>620</v>
      </c>
      <c r="AE1526" s="402">
        <v>550</v>
      </c>
      <c r="AF1526" s="402">
        <v>620</v>
      </c>
      <c r="AG1526" s="402">
        <v>620</v>
      </c>
      <c r="AH1526" s="480">
        <v>48</v>
      </c>
      <c r="AI1526" s="400"/>
      <c r="AJ1526" s="400"/>
      <c r="AK1526" s="400"/>
      <c r="AL1526" s="400"/>
      <c r="AM1526" s="400"/>
      <c r="AN1526" s="400"/>
      <c r="AO1526" s="400"/>
      <c r="AP1526" s="400"/>
    </row>
    <row r="1527" spans="1:42" ht="14.25" customHeight="1">
      <c r="A1527" s="394" t="s">
        <v>821</v>
      </c>
      <c r="B1527" s="401">
        <v>114.3</v>
      </c>
      <c r="C1527" s="424">
        <v>6.88</v>
      </c>
      <c r="D1527" s="394" t="s">
        <v>822</v>
      </c>
      <c r="E1527" s="421">
        <v>44947</v>
      </c>
      <c r="F1527" s="395" t="s">
        <v>847</v>
      </c>
      <c r="G1527" s="396">
        <v>18499</v>
      </c>
      <c r="H1527" s="397">
        <v>40659</v>
      </c>
      <c r="I1527" s="397">
        <v>5145101</v>
      </c>
      <c r="J1527" s="397" t="s">
        <v>571</v>
      </c>
      <c r="K1527" s="397">
        <v>46</v>
      </c>
      <c r="L1527" s="398">
        <v>4.76</v>
      </c>
      <c r="M1527" s="396">
        <v>1</v>
      </c>
      <c r="N1527" s="399">
        <v>97.6</v>
      </c>
      <c r="O1527" s="400">
        <v>110.1</v>
      </c>
      <c r="P1527" s="400"/>
      <c r="Q1527" s="400"/>
      <c r="R1527" s="400"/>
      <c r="S1527" s="400"/>
      <c r="T1527" s="400"/>
      <c r="U1527" s="400"/>
      <c r="V1527" s="400"/>
      <c r="W1527" s="400"/>
      <c r="X1527" s="426">
        <v>840</v>
      </c>
      <c r="Y1527" s="427">
        <v>800</v>
      </c>
      <c r="Z1527" s="427">
        <v>920</v>
      </c>
      <c r="AA1527" s="480">
        <v>48</v>
      </c>
      <c r="AB1527" s="427">
        <v>0.37</v>
      </c>
      <c r="AC1527" s="427">
        <v>1400</v>
      </c>
      <c r="AD1527" s="402">
        <v>620</v>
      </c>
      <c r="AE1527" s="402">
        <v>550</v>
      </c>
      <c r="AF1527" s="402">
        <v>620</v>
      </c>
      <c r="AG1527" s="402">
        <v>620</v>
      </c>
      <c r="AH1527" s="480">
        <v>48</v>
      </c>
      <c r="AI1527" s="400"/>
      <c r="AJ1527" s="400"/>
      <c r="AK1527" s="400"/>
      <c r="AL1527" s="400"/>
      <c r="AM1527" s="400"/>
      <c r="AN1527" s="400"/>
      <c r="AO1527" s="400"/>
      <c r="AP1527" s="400"/>
    </row>
    <row r="1528" spans="1:42" ht="14.25" customHeight="1">
      <c r="A1528" s="394" t="s">
        <v>821</v>
      </c>
      <c r="B1528" s="401">
        <v>114.3</v>
      </c>
      <c r="C1528" s="424">
        <v>6.88</v>
      </c>
      <c r="D1528" s="394" t="s">
        <v>822</v>
      </c>
      <c r="E1528" s="421">
        <v>44947</v>
      </c>
      <c r="F1528" s="395" t="s">
        <v>847</v>
      </c>
      <c r="G1528" s="396">
        <v>18500</v>
      </c>
      <c r="H1528" s="397">
        <v>13578</v>
      </c>
      <c r="I1528" s="397">
        <v>5022401</v>
      </c>
      <c r="J1528" s="410" t="s">
        <v>571</v>
      </c>
      <c r="K1528" s="397">
        <v>47</v>
      </c>
      <c r="L1528" s="398">
        <v>5</v>
      </c>
      <c r="M1528" s="396">
        <v>14</v>
      </c>
      <c r="N1528" s="399">
        <v>96.8</v>
      </c>
      <c r="O1528" s="400">
        <v>111.5</v>
      </c>
      <c r="P1528" s="400"/>
      <c r="Q1528" s="400"/>
      <c r="R1528" s="400"/>
      <c r="S1528" s="400"/>
      <c r="T1528" s="400"/>
      <c r="U1528" s="400"/>
      <c r="V1528" s="400"/>
      <c r="W1528" s="400"/>
      <c r="X1528" s="426">
        <v>840</v>
      </c>
      <c r="Y1528" s="427">
        <v>800</v>
      </c>
      <c r="Z1528" s="427">
        <v>920</v>
      </c>
      <c r="AA1528" s="480">
        <v>48</v>
      </c>
      <c r="AB1528" s="427">
        <v>0.37</v>
      </c>
      <c r="AC1528" s="427">
        <v>1400</v>
      </c>
      <c r="AD1528" s="402">
        <v>625</v>
      </c>
      <c r="AE1528" s="402">
        <v>550</v>
      </c>
      <c r="AF1528" s="402">
        <v>625</v>
      </c>
      <c r="AG1528" s="402">
        <v>625</v>
      </c>
      <c r="AH1528" s="480">
        <v>48</v>
      </c>
      <c r="AI1528" s="400"/>
      <c r="AJ1528" s="400"/>
      <c r="AK1528" s="400"/>
      <c r="AL1528" s="400"/>
      <c r="AM1528" s="400"/>
      <c r="AN1528" s="400"/>
      <c r="AO1528" s="400"/>
      <c r="AP1528" s="400"/>
    </row>
    <row r="1529" spans="1:42" ht="14.25" customHeight="1">
      <c r="A1529" s="394" t="s">
        <v>821</v>
      </c>
      <c r="B1529" s="401">
        <v>114.3</v>
      </c>
      <c r="C1529" s="424">
        <v>6.88</v>
      </c>
      <c r="D1529" s="394" t="s">
        <v>822</v>
      </c>
      <c r="E1529" s="421">
        <v>44947</v>
      </c>
      <c r="F1529" s="395" t="s">
        <v>847</v>
      </c>
      <c r="G1529" s="396">
        <v>18501</v>
      </c>
      <c r="H1529" s="397">
        <v>13541</v>
      </c>
      <c r="I1529" s="397">
        <v>5022401</v>
      </c>
      <c r="J1529" s="410" t="s">
        <v>571</v>
      </c>
      <c r="K1529" s="397">
        <v>46</v>
      </c>
      <c r="L1529" s="396">
        <v>5.64</v>
      </c>
      <c r="M1529" s="396">
        <v>992</v>
      </c>
      <c r="N1529" s="399">
        <v>96.7</v>
      </c>
      <c r="O1529" s="400">
        <v>109.2</v>
      </c>
      <c r="P1529" s="400"/>
      <c r="Q1529" s="400"/>
      <c r="R1529" s="400"/>
      <c r="S1529" s="400"/>
      <c r="T1529" s="400"/>
      <c r="U1529" s="400"/>
      <c r="V1529" s="400"/>
      <c r="W1529" s="400"/>
      <c r="X1529" s="426">
        <v>840</v>
      </c>
      <c r="Y1529" s="427">
        <v>800</v>
      </c>
      <c r="Z1529" s="427">
        <v>920</v>
      </c>
      <c r="AA1529" s="480">
        <v>48</v>
      </c>
      <c r="AB1529" s="427">
        <v>0.37</v>
      </c>
      <c r="AC1529" s="427">
        <v>1400</v>
      </c>
      <c r="AD1529" s="402">
        <v>625</v>
      </c>
      <c r="AE1529" s="402">
        <v>550</v>
      </c>
      <c r="AF1529" s="402">
        <v>625</v>
      </c>
      <c r="AG1529" s="402">
        <v>625</v>
      </c>
      <c r="AH1529" s="480">
        <v>48</v>
      </c>
      <c r="AI1529" s="400"/>
      <c r="AJ1529" s="400"/>
      <c r="AK1529" s="400"/>
      <c r="AL1529" s="400"/>
      <c r="AM1529" s="400"/>
      <c r="AN1529" s="400"/>
      <c r="AO1529" s="400"/>
      <c r="AP1529" s="400"/>
    </row>
    <row r="1530" spans="1:42" ht="14.25" customHeight="1">
      <c r="A1530" s="394" t="s">
        <v>821</v>
      </c>
      <c r="B1530" s="401">
        <v>114.3</v>
      </c>
      <c r="C1530" s="424">
        <v>6.88</v>
      </c>
      <c r="D1530" s="394" t="s">
        <v>822</v>
      </c>
      <c r="E1530" s="421">
        <v>44947</v>
      </c>
      <c r="F1530" s="395" t="s">
        <v>847</v>
      </c>
      <c r="G1530" s="396">
        <v>18502</v>
      </c>
      <c r="H1530" s="397">
        <v>13521</v>
      </c>
      <c r="I1530" s="397">
        <v>5022401</v>
      </c>
      <c r="J1530" s="410" t="s">
        <v>571</v>
      </c>
      <c r="K1530" s="397">
        <v>46</v>
      </c>
      <c r="L1530" s="396">
        <v>4.88</v>
      </c>
      <c r="M1530" s="396">
        <v>793</v>
      </c>
      <c r="N1530" s="399">
        <v>97.7</v>
      </c>
      <c r="O1530" s="400">
        <v>111</v>
      </c>
      <c r="P1530" s="400"/>
      <c r="Q1530" s="400"/>
      <c r="R1530" s="400"/>
      <c r="S1530" s="400"/>
      <c r="T1530" s="400"/>
      <c r="U1530" s="400"/>
      <c r="V1530" s="400"/>
      <c r="W1530" s="400"/>
      <c r="X1530" s="426">
        <v>840</v>
      </c>
      <c r="Y1530" s="427">
        <v>800</v>
      </c>
      <c r="Z1530" s="427">
        <v>920</v>
      </c>
      <c r="AA1530" s="480">
        <v>48</v>
      </c>
      <c r="AB1530" s="427">
        <v>0.37</v>
      </c>
      <c r="AC1530" s="427">
        <v>1400</v>
      </c>
      <c r="AD1530" s="402">
        <v>620</v>
      </c>
      <c r="AE1530" s="402">
        <v>550</v>
      </c>
      <c r="AF1530" s="402">
        <v>620</v>
      </c>
      <c r="AG1530" s="402">
        <v>620</v>
      </c>
      <c r="AH1530" s="480">
        <v>48</v>
      </c>
      <c r="AI1530" s="400"/>
      <c r="AJ1530" s="400"/>
      <c r="AK1530" s="400"/>
      <c r="AL1530" s="400"/>
      <c r="AM1530" s="400"/>
      <c r="AN1530" s="400"/>
      <c r="AO1530" s="400"/>
      <c r="AP1530" s="400"/>
    </row>
    <row r="1531" spans="1:42" ht="14.25" customHeight="1">
      <c r="A1531" s="394" t="s">
        <v>821</v>
      </c>
      <c r="B1531" s="401">
        <v>114.3</v>
      </c>
      <c r="C1531" s="424">
        <v>6.88</v>
      </c>
      <c r="D1531" s="394" t="s">
        <v>822</v>
      </c>
      <c r="E1531" s="421">
        <v>44947</v>
      </c>
      <c r="F1531" s="395" t="s">
        <v>794</v>
      </c>
      <c r="G1531" s="396">
        <v>18503</v>
      </c>
      <c r="H1531" s="397">
        <v>40660</v>
      </c>
      <c r="I1531" s="397">
        <v>4864501</v>
      </c>
      <c r="J1531" s="410" t="s">
        <v>571</v>
      </c>
      <c r="K1531" s="397">
        <v>48</v>
      </c>
      <c r="L1531" s="396">
        <v>4.3600000000000003</v>
      </c>
      <c r="M1531" s="396">
        <v>1</v>
      </c>
      <c r="N1531" s="399">
        <v>91.6</v>
      </c>
      <c r="O1531" s="400">
        <v>105.3</v>
      </c>
      <c r="P1531" s="400"/>
      <c r="Q1531" s="400"/>
      <c r="R1531" s="400"/>
      <c r="S1531" s="400"/>
      <c r="T1531" s="400"/>
      <c r="U1531" s="400"/>
      <c r="V1531" s="400"/>
      <c r="W1531" s="400"/>
      <c r="X1531" s="426">
        <v>850</v>
      </c>
      <c r="Y1531" s="427">
        <v>800</v>
      </c>
      <c r="Z1531" s="427">
        <v>920</v>
      </c>
      <c r="AA1531" s="401">
        <v>51</v>
      </c>
      <c r="AB1531" s="426">
        <v>0.36</v>
      </c>
      <c r="AC1531" s="426">
        <v>1400</v>
      </c>
      <c r="AD1531" s="401">
        <v>635</v>
      </c>
      <c r="AE1531" s="401">
        <v>550</v>
      </c>
      <c r="AF1531" s="401">
        <v>635</v>
      </c>
      <c r="AG1531" s="401">
        <v>635</v>
      </c>
      <c r="AH1531" s="401">
        <v>51</v>
      </c>
      <c r="AI1531" s="400"/>
      <c r="AJ1531" s="400"/>
      <c r="AK1531" s="400"/>
      <c r="AL1531" s="400"/>
      <c r="AM1531" s="400"/>
      <c r="AN1531" s="400"/>
      <c r="AO1531" s="400"/>
      <c r="AP1531" s="400"/>
    </row>
    <row r="1532" spans="1:42" ht="14.25" customHeight="1">
      <c r="A1532" s="394" t="s">
        <v>821</v>
      </c>
      <c r="B1532" s="401">
        <v>114.3</v>
      </c>
      <c r="C1532" s="424">
        <v>6.88</v>
      </c>
      <c r="D1532" s="394" t="s">
        <v>822</v>
      </c>
      <c r="E1532" s="421">
        <v>44947</v>
      </c>
      <c r="F1532" s="395" t="s">
        <v>794</v>
      </c>
      <c r="G1532" s="396">
        <v>18504</v>
      </c>
      <c r="H1532" s="397">
        <v>40658</v>
      </c>
      <c r="I1532" s="397">
        <v>5145101</v>
      </c>
      <c r="J1532" s="410" t="s">
        <v>571</v>
      </c>
      <c r="K1532" s="397">
        <v>48</v>
      </c>
      <c r="L1532" s="396">
        <v>4.28</v>
      </c>
      <c r="M1532" s="396">
        <v>2</v>
      </c>
      <c r="N1532" s="399">
        <v>93.5</v>
      </c>
      <c r="O1532" s="400">
        <v>108.3</v>
      </c>
      <c r="P1532" s="400"/>
      <c r="Q1532" s="400"/>
      <c r="R1532" s="400"/>
      <c r="S1532" s="400"/>
      <c r="T1532" s="400"/>
      <c r="U1532" s="400"/>
      <c r="V1532" s="400"/>
      <c r="W1532" s="400"/>
      <c r="X1532" s="426">
        <v>850</v>
      </c>
      <c r="Y1532" s="427">
        <v>800</v>
      </c>
      <c r="Z1532" s="427">
        <v>920</v>
      </c>
      <c r="AA1532" s="401">
        <v>51</v>
      </c>
      <c r="AB1532" s="426">
        <v>0.36</v>
      </c>
      <c r="AC1532" s="426">
        <v>1400</v>
      </c>
      <c r="AD1532" s="401">
        <v>635</v>
      </c>
      <c r="AE1532" s="401">
        <v>550</v>
      </c>
      <c r="AF1532" s="401">
        <v>635</v>
      </c>
      <c r="AG1532" s="401">
        <v>635</v>
      </c>
      <c r="AH1532" s="401">
        <v>51</v>
      </c>
      <c r="AI1532" s="400"/>
      <c r="AJ1532" s="400"/>
      <c r="AK1532" s="400"/>
      <c r="AL1532" s="400"/>
      <c r="AM1532" s="400"/>
      <c r="AN1532" s="400"/>
      <c r="AO1532" s="400"/>
      <c r="AP1532" s="400"/>
    </row>
    <row r="1533" spans="1:42" ht="14.25" customHeight="1">
      <c r="A1533" s="394" t="s">
        <v>821</v>
      </c>
      <c r="B1533" s="401">
        <v>114.3</v>
      </c>
      <c r="C1533" s="424">
        <v>6.88</v>
      </c>
      <c r="D1533" s="394" t="s">
        <v>822</v>
      </c>
      <c r="E1533" s="421">
        <v>44947</v>
      </c>
      <c r="F1533" s="395" t="s">
        <v>283</v>
      </c>
      <c r="G1533" s="396">
        <v>18505</v>
      </c>
      <c r="H1533" s="397">
        <v>59030</v>
      </c>
      <c r="I1533" s="397">
        <v>5142301</v>
      </c>
      <c r="J1533" s="410">
        <v>350</v>
      </c>
      <c r="K1533" s="397">
        <v>50</v>
      </c>
      <c r="L1533" s="396">
        <v>3.27</v>
      </c>
      <c r="M1533" s="396">
        <v>1</v>
      </c>
      <c r="N1533" s="399">
        <v>97.8</v>
      </c>
      <c r="O1533" s="400">
        <v>111.3</v>
      </c>
      <c r="P1533" s="400"/>
      <c r="Q1533" s="400"/>
      <c r="R1533" s="400"/>
      <c r="S1533" s="400"/>
      <c r="T1533" s="400"/>
      <c r="U1533" s="400"/>
      <c r="V1533" s="400"/>
      <c r="W1533" s="400"/>
      <c r="X1533" s="426">
        <v>850</v>
      </c>
      <c r="Y1533" s="427">
        <v>800</v>
      </c>
      <c r="Z1533" s="427">
        <v>920</v>
      </c>
      <c r="AA1533" s="401">
        <v>51</v>
      </c>
      <c r="AB1533" s="426">
        <v>0.36</v>
      </c>
      <c r="AC1533" s="426">
        <v>1400</v>
      </c>
      <c r="AD1533" s="401">
        <v>635</v>
      </c>
      <c r="AE1533" s="401">
        <v>550</v>
      </c>
      <c r="AF1533" s="401">
        <v>635</v>
      </c>
      <c r="AG1533" s="401">
        <v>635</v>
      </c>
      <c r="AH1533" s="401">
        <v>51</v>
      </c>
      <c r="AI1533" s="400"/>
      <c r="AJ1533" s="400"/>
      <c r="AK1533" s="400"/>
      <c r="AL1533" s="400"/>
      <c r="AM1533" s="400"/>
      <c r="AN1533" s="400"/>
      <c r="AO1533" s="400"/>
      <c r="AP1533" s="400"/>
    </row>
    <row r="1534" spans="1:42" ht="14.25" customHeight="1">
      <c r="A1534" s="394" t="s">
        <v>821</v>
      </c>
      <c r="B1534" s="401">
        <v>114.3</v>
      </c>
      <c r="C1534" s="424">
        <v>6.88</v>
      </c>
      <c r="D1534" s="394" t="s">
        <v>822</v>
      </c>
      <c r="E1534" s="421">
        <v>44947</v>
      </c>
      <c r="F1534" s="395" t="s">
        <v>283</v>
      </c>
      <c r="G1534" s="396">
        <v>18506</v>
      </c>
      <c r="H1534" s="397">
        <v>60405</v>
      </c>
      <c r="I1534" s="397">
        <v>5142301</v>
      </c>
      <c r="J1534" s="410">
        <v>350</v>
      </c>
      <c r="K1534" s="397">
        <v>50</v>
      </c>
      <c r="L1534" s="396">
        <v>4.09</v>
      </c>
      <c r="M1534" s="396">
        <v>10</v>
      </c>
      <c r="N1534" s="399">
        <v>96.3</v>
      </c>
      <c r="O1534" s="400">
        <v>111.5</v>
      </c>
      <c r="P1534" s="400"/>
      <c r="Q1534" s="400"/>
      <c r="R1534" s="400"/>
      <c r="S1534" s="400"/>
      <c r="T1534" s="400"/>
      <c r="U1534" s="400"/>
      <c r="V1534" s="400"/>
      <c r="W1534" s="400"/>
      <c r="X1534" s="426">
        <v>850</v>
      </c>
      <c r="Y1534" s="427">
        <v>800</v>
      </c>
      <c r="Z1534" s="427">
        <v>920</v>
      </c>
      <c r="AA1534" s="401">
        <v>51</v>
      </c>
      <c r="AB1534" s="426">
        <v>0.36</v>
      </c>
      <c r="AC1534" s="426">
        <v>1400</v>
      </c>
      <c r="AD1534" s="401">
        <v>635</v>
      </c>
      <c r="AE1534" s="401">
        <v>550</v>
      </c>
      <c r="AF1534" s="401">
        <v>635</v>
      </c>
      <c r="AG1534" s="401">
        <v>635</v>
      </c>
      <c r="AH1534" s="401">
        <v>51</v>
      </c>
      <c r="AI1534" s="400"/>
      <c r="AJ1534" s="400"/>
      <c r="AK1534" s="400"/>
      <c r="AL1534" s="400"/>
      <c r="AM1534" s="400"/>
      <c r="AN1534" s="400"/>
      <c r="AO1534" s="400"/>
      <c r="AP1534" s="400"/>
    </row>
    <row r="1535" spans="1:42" ht="14.25" customHeight="1">
      <c r="A1535" s="394" t="s">
        <v>821</v>
      </c>
      <c r="B1535" s="401">
        <v>114.3</v>
      </c>
      <c r="C1535" s="424">
        <v>6.88</v>
      </c>
      <c r="D1535" s="394" t="s">
        <v>822</v>
      </c>
      <c r="E1535" s="421">
        <v>44947</v>
      </c>
      <c r="F1535" s="395" t="s">
        <v>283</v>
      </c>
      <c r="G1535" s="396">
        <v>18507</v>
      </c>
      <c r="H1535" s="397">
        <v>59027</v>
      </c>
      <c r="I1535" s="397">
        <v>5142301</v>
      </c>
      <c r="J1535" s="410">
        <v>350</v>
      </c>
      <c r="K1535" s="397">
        <v>51</v>
      </c>
      <c r="L1535" s="396">
        <v>5.12</v>
      </c>
      <c r="M1535" s="396">
        <v>1</v>
      </c>
      <c r="N1535" s="399">
        <v>97.4</v>
      </c>
      <c r="O1535" s="400">
        <v>112.1</v>
      </c>
      <c r="P1535" s="400"/>
      <c r="Q1535" s="400"/>
      <c r="R1535" s="400"/>
      <c r="S1535" s="400"/>
      <c r="T1535" s="400"/>
      <c r="U1535" s="400"/>
      <c r="V1535" s="400"/>
      <c r="W1535" s="400"/>
      <c r="X1535" s="426">
        <v>850</v>
      </c>
      <c r="Y1535" s="427">
        <v>800</v>
      </c>
      <c r="Z1535" s="427">
        <v>920</v>
      </c>
      <c r="AA1535" s="401">
        <v>51</v>
      </c>
      <c r="AB1535" s="426">
        <v>0.36</v>
      </c>
      <c r="AC1535" s="426">
        <v>1400</v>
      </c>
      <c r="AD1535" s="401">
        <v>635</v>
      </c>
      <c r="AE1535" s="401">
        <v>550</v>
      </c>
      <c r="AF1535" s="401">
        <v>635</v>
      </c>
      <c r="AG1535" s="401">
        <v>635</v>
      </c>
      <c r="AH1535" s="401">
        <v>51</v>
      </c>
      <c r="AI1535" s="400"/>
      <c r="AJ1535" s="400"/>
      <c r="AK1535" s="400"/>
      <c r="AL1535" s="400"/>
      <c r="AM1535" s="400"/>
      <c r="AN1535" s="400"/>
      <c r="AO1535" s="400"/>
      <c r="AP1535" s="400"/>
    </row>
    <row r="1536" spans="1:42" ht="14.25" customHeight="1">
      <c r="A1536" s="394" t="s">
        <v>821</v>
      </c>
      <c r="B1536" s="401">
        <v>114.3</v>
      </c>
      <c r="C1536" s="424">
        <v>6.88</v>
      </c>
      <c r="D1536" s="394" t="s">
        <v>822</v>
      </c>
      <c r="E1536" s="421">
        <v>44947</v>
      </c>
      <c r="F1536" s="395" t="s">
        <v>283</v>
      </c>
      <c r="G1536" s="396">
        <v>18508</v>
      </c>
      <c r="H1536" s="397">
        <v>59033</v>
      </c>
      <c r="I1536" s="397">
        <v>5145901</v>
      </c>
      <c r="J1536" s="410">
        <v>350</v>
      </c>
      <c r="K1536" s="397">
        <v>50</v>
      </c>
      <c r="L1536" s="398">
        <v>3.9</v>
      </c>
      <c r="M1536" s="396">
        <v>2</v>
      </c>
      <c r="N1536" s="399">
        <v>97</v>
      </c>
      <c r="O1536" s="400">
        <v>112.8</v>
      </c>
      <c r="P1536" s="400"/>
      <c r="Q1536" s="400"/>
      <c r="R1536" s="400"/>
      <c r="S1536" s="400"/>
      <c r="T1536" s="400"/>
      <c r="U1536" s="400"/>
      <c r="V1536" s="400"/>
      <c r="W1536" s="400"/>
      <c r="X1536" s="426">
        <v>850</v>
      </c>
      <c r="Y1536" s="427">
        <v>800</v>
      </c>
      <c r="Z1536" s="427">
        <v>920</v>
      </c>
      <c r="AA1536" s="401">
        <v>51</v>
      </c>
      <c r="AB1536" s="426">
        <v>0.36</v>
      </c>
      <c r="AC1536" s="426">
        <v>1400</v>
      </c>
      <c r="AD1536" s="401">
        <v>635</v>
      </c>
      <c r="AE1536" s="401">
        <v>550</v>
      </c>
      <c r="AF1536" s="401">
        <v>635</v>
      </c>
      <c r="AG1536" s="401">
        <v>635</v>
      </c>
      <c r="AH1536" s="401">
        <v>51</v>
      </c>
      <c r="AI1536" s="400"/>
      <c r="AJ1536" s="400"/>
      <c r="AK1536" s="400"/>
      <c r="AL1536" s="400"/>
      <c r="AM1536" s="400"/>
      <c r="AN1536" s="400"/>
      <c r="AO1536" s="400"/>
      <c r="AP1536" s="400"/>
    </row>
    <row r="1537" spans="1:42" ht="14.25" customHeight="1">
      <c r="A1537" s="394" t="s">
        <v>821</v>
      </c>
      <c r="B1537" s="401">
        <v>114.3</v>
      </c>
      <c r="C1537" s="424">
        <v>6.88</v>
      </c>
      <c r="D1537" s="394" t="s">
        <v>822</v>
      </c>
      <c r="E1537" s="421">
        <v>44947</v>
      </c>
      <c r="F1537" s="395" t="s">
        <v>283</v>
      </c>
      <c r="G1537" s="396">
        <v>18509</v>
      </c>
      <c r="H1537" s="397">
        <v>59033</v>
      </c>
      <c r="I1537" s="397">
        <v>5145901</v>
      </c>
      <c r="J1537" s="410">
        <v>350</v>
      </c>
      <c r="K1537" s="397">
        <v>50</v>
      </c>
      <c r="L1537" s="398">
        <v>3.9</v>
      </c>
      <c r="M1537" s="396">
        <v>401</v>
      </c>
      <c r="N1537" s="399">
        <v>96.3</v>
      </c>
      <c r="O1537" s="400">
        <v>109.4</v>
      </c>
      <c r="P1537" s="400"/>
      <c r="Q1537" s="400"/>
      <c r="R1537" s="400"/>
      <c r="S1537" s="400"/>
      <c r="T1537" s="400"/>
      <c r="U1537" s="400"/>
      <c r="V1537" s="400"/>
      <c r="W1537" s="400"/>
      <c r="X1537" s="426">
        <v>850</v>
      </c>
      <c r="Y1537" s="427">
        <v>800</v>
      </c>
      <c r="Z1537" s="427">
        <v>920</v>
      </c>
      <c r="AA1537" s="401">
        <v>51</v>
      </c>
      <c r="AB1537" s="426">
        <v>0.36</v>
      </c>
      <c r="AC1537" s="426">
        <v>1400</v>
      </c>
      <c r="AD1537" s="401">
        <v>635</v>
      </c>
      <c r="AE1537" s="401">
        <v>550</v>
      </c>
      <c r="AF1537" s="401">
        <v>635</v>
      </c>
      <c r="AG1537" s="401">
        <v>635</v>
      </c>
      <c r="AH1537" s="401">
        <v>51</v>
      </c>
      <c r="AI1537" s="400"/>
      <c r="AJ1537" s="400"/>
      <c r="AK1537" s="400"/>
      <c r="AL1537" s="400"/>
      <c r="AM1537" s="400"/>
      <c r="AN1537" s="400"/>
      <c r="AO1537" s="400"/>
      <c r="AP1537" s="400"/>
    </row>
    <row r="1538" spans="1:42" ht="14.25" customHeight="1">
      <c r="A1538" s="394" t="s">
        <v>821</v>
      </c>
      <c r="B1538" s="401">
        <v>114.3</v>
      </c>
      <c r="C1538" s="424">
        <v>6.88</v>
      </c>
      <c r="D1538" s="394" t="s">
        <v>822</v>
      </c>
      <c r="E1538" s="421">
        <v>44947</v>
      </c>
      <c r="F1538" s="395" t="s">
        <v>283</v>
      </c>
      <c r="G1538" s="396">
        <v>18510</v>
      </c>
      <c r="H1538" s="397">
        <v>59035</v>
      </c>
      <c r="I1538" s="397">
        <v>5145901</v>
      </c>
      <c r="J1538" s="410">
        <v>350</v>
      </c>
      <c r="K1538" s="397">
        <v>52</v>
      </c>
      <c r="L1538" s="398">
        <v>4.25</v>
      </c>
      <c r="M1538" s="396">
        <v>4</v>
      </c>
      <c r="N1538" s="399">
        <v>99.2</v>
      </c>
      <c r="O1538" s="400">
        <v>112.9</v>
      </c>
      <c r="P1538" s="400"/>
      <c r="Q1538" s="400"/>
      <c r="R1538" s="400"/>
      <c r="S1538" s="400"/>
      <c r="T1538" s="400"/>
      <c r="U1538" s="400"/>
      <c r="V1538" s="400"/>
      <c r="W1538" s="400"/>
      <c r="X1538" s="426">
        <v>850</v>
      </c>
      <c r="Y1538" s="427">
        <v>800</v>
      </c>
      <c r="Z1538" s="427">
        <v>920</v>
      </c>
      <c r="AA1538" s="401">
        <v>51</v>
      </c>
      <c r="AB1538" s="426">
        <v>0.36</v>
      </c>
      <c r="AC1538" s="426">
        <v>1400</v>
      </c>
      <c r="AD1538" s="401">
        <v>635</v>
      </c>
      <c r="AE1538" s="401">
        <v>550</v>
      </c>
      <c r="AF1538" s="401">
        <v>635</v>
      </c>
      <c r="AG1538" s="401">
        <v>635</v>
      </c>
      <c r="AH1538" s="401">
        <v>51</v>
      </c>
      <c r="AI1538" s="400"/>
      <c r="AJ1538" s="400"/>
      <c r="AK1538" s="400"/>
      <c r="AL1538" s="400"/>
      <c r="AM1538" s="400"/>
      <c r="AN1538" s="400"/>
      <c r="AO1538" s="400"/>
      <c r="AP1538" s="400"/>
    </row>
    <row r="1539" spans="1:42" ht="14.25" customHeight="1">
      <c r="A1539" s="394" t="s">
        <v>821</v>
      </c>
      <c r="B1539" s="401">
        <v>114.3</v>
      </c>
      <c r="C1539" s="424">
        <v>6.88</v>
      </c>
      <c r="D1539" s="394" t="s">
        <v>822</v>
      </c>
      <c r="E1539" s="421">
        <v>44947</v>
      </c>
      <c r="F1539" s="395" t="s">
        <v>283</v>
      </c>
      <c r="G1539" s="396">
        <v>18511</v>
      </c>
      <c r="H1539" s="397">
        <v>59034</v>
      </c>
      <c r="I1539" s="397">
        <v>5145901</v>
      </c>
      <c r="J1539" s="410">
        <v>350</v>
      </c>
      <c r="K1539" s="397">
        <v>51</v>
      </c>
      <c r="L1539" s="398">
        <v>4.09</v>
      </c>
      <c r="M1539" s="396">
        <v>4</v>
      </c>
      <c r="N1539" s="399">
        <v>99.8</v>
      </c>
      <c r="O1539" s="400">
        <v>112.6</v>
      </c>
      <c r="P1539" s="400"/>
      <c r="Q1539" s="400"/>
      <c r="R1539" s="400"/>
      <c r="S1539" s="400"/>
      <c r="T1539" s="400"/>
      <c r="U1539" s="400"/>
      <c r="V1539" s="400"/>
      <c r="W1539" s="400"/>
      <c r="X1539" s="426">
        <v>850</v>
      </c>
      <c r="Y1539" s="427">
        <v>800</v>
      </c>
      <c r="Z1539" s="427">
        <v>920</v>
      </c>
      <c r="AA1539" s="401">
        <v>51</v>
      </c>
      <c r="AB1539" s="426">
        <v>0.36</v>
      </c>
      <c r="AC1539" s="426">
        <v>1400</v>
      </c>
      <c r="AD1539" s="401">
        <v>635</v>
      </c>
      <c r="AE1539" s="401">
        <v>550</v>
      </c>
      <c r="AF1539" s="401">
        <v>635</v>
      </c>
      <c r="AG1539" s="401">
        <v>635</v>
      </c>
      <c r="AH1539" s="401">
        <v>51</v>
      </c>
      <c r="AI1539" s="400"/>
      <c r="AJ1539" s="400"/>
      <c r="AK1539" s="400"/>
      <c r="AL1539" s="400"/>
      <c r="AM1539" s="400"/>
      <c r="AN1539" s="400"/>
      <c r="AO1539" s="400"/>
      <c r="AP1539" s="400"/>
    </row>
    <row r="1540" spans="1:42" ht="14.25" customHeight="1">
      <c r="A1540" s="394" t="s">
        <v>821</v>
      </c>
      <c r="B1540" s="401">
        <v>114.3</v>
      </c>
      <c r="C1540" s="424">
        <v>6.88</v>
      </c>
      <c r="D1540" s="394" t="s">
        <v>822</v>
      </c>
      <c r="E1540" s="421">
        <v>44947</v>
      </c>
      <c r="F1540" s="395" t="s">
        <v>283</v>
      </c>
      <c r="G1540" s="396">
        <v>18512</v>
      </c>
      <c r="H1540" s="397">
        <v>59034</v>
      </c>
      <c r="I1540" s="397">
        <v>5145901</v>
      </c>
      <c r="J1540" s="410">
        <v>350</v>
      </c>
      <c r="K1540" s="397">
        <v>51</v>
      </c>
      <c r="L1540" s="398">
        <v>4.09</v>
      </c>
      <c r="M1540" s="396">
        <v>401</v>
      </c>
      <c r="N1540" s="399">
        <v>98.1</v>
      </c>
      <c r="O1540" s="400">
        <v>110.9</v>
      </c>
      <c r="P1540" s="400"/>
      <c r="Q1540" s="400"/>
      <c r="R1540" s="400"/>
      <c r="S1540" s="400"/>
      <c r="T1540" s="400"/>
      <c r="U1540" s="400"/>
      <c r="V1540" s="400"/>
      <c r="W1540" s="400"/>
      <c r="X1540" s="426">
        <v>850</v>
      </c>
      <c r="Y1540" s="427">
        <v>800</v>
      </c>
      <c r="Z1540" s="427">
        <v>920</v>
      </c>
      <c r="AA1540" s="401">
        <v>51</v>
      </c>
      <c r="AB1540" s="426">
        <v>0.36</v>
      </c>
      <c r="AC1540" s="426">
        <v>1400</v>
      </c>
      <c r="AD1540" s="401">
        <v>635</v>
      </c>
      <c r="AE1540" s="401">
        <v>550</v>
      </c>
      <c r="AF1540" s="401">
        <v>635</v>
      </c>
      <c r="AG1540" s="401">
        <v>635</v>
      </c>
      <c r="AH1540" s="401">
        <v>51</v>
      </c>
      <c r="AI1540" s="400"/>
      <c r="AJ1540" s="400"/>
      <c r="AK1540" s="400"/>
      <c r="AL1540" s="400"/>
      <c r="AM1540" s="400"/>
      <c r="AN1540" s="400"/>
      <c r="AO1540" s="400"/>
      <c r="AP1540" s="400"/>
    </row>
    <row r="1541" spans="1:42" ht="14.25" customHeight="1">
      <c r="A1541" s="394" t="s">
        <v>821</v>
      </c>
      <c r="B1541" s="401">
        <v>114.3</v>
      </c>
      <c r="C1541" s="424">
        <v>6.88</v>
      </c>
      <c r="D1541" s="394" t="s">
        <v>822</v>
      </c>
      <c r="E1541" s="421">
        <v>44947</v>
      </c>
      <c r="F1541" s="395" t="s">
        <v>283</v>
      </c>
      <c r="G1541" s="396">
        <v>18513</v>
      </c>
      <c r="H1541" s="397">
        <v>59026</v>
      </c>
      <c r="I1541" s="397">
        <v>5145901</v>
      </c>
      <c r="J1541" s="410">
        <v>350</v>
      </c>
      <c r="K1541" s="397">
        <v>51</v>
      </c>
      <c r="L1541" s="398">
        <v>3.8</v>
      </c>
      <c r="M1541" s="396">
        <v>5</v>
      </c>
      <c r="N1541" s="399">
        <v>98.1</v>
      </c>
      <c r="O1541" s="400">
        <v>110.9</v>
      </c>
      <c r="P1541" s="400"/>
      <c r="Q1541" s="400"/>
      <c r="R1541" s="400"/>
      <c r="S1541" s="400"/>
      <c r="T1541" s="400"/>
      <c r="U1541" s="400"/>
      <c r="V1541" s="400"/>
      <c r="W1541" s="400"/>
      <c r="X1541" s="426">
        <v>850</v>
      </c>
      <c r="Y1541" s="427">
        <v>800</v>
      </c>
      <c r="Z1541" s="427">
        <v>920</v>
      </c>
      <c r="AA1541" s="401">
        <v>51</v>
      </c>
      <c r="AB1541" s="426">
        <v>0.36</v>
      </c>
      <c r="AC1541" s="426">
        <v>1400</v>
      </c>
      <c r="AD1541" s="401">
        <v>635</v>
      </c>
      <c r="AE1541" s="401">
        <v>550</v>
      </c>
      <c r="AF1541" s="401">
        <v>635</v>
      </c>
      <c r="AG1541" s="401">
        <v>635</v>
      </c>
      <c r="AH1541" s="401">
        <v>51</v>
      </c>
      <c r="AI1541" s="400"/>
      <c r="AJ1541" s="400"/>
      <c r="AK1541" s="400"/>
      <c r="AL1541" s="400"/>
      <c r="AM1541" s="400"/>
      <c r="AN1541" s="400"/>
      <c r="AO1541" s="400"/>
      <c r="AP1541" s="400"/>
    </row>
    <row r="1542" spans="1:42" ht="14.25" customHeight="1">
      <c r="A1542" s="394" t="s">
        <v>821</v>
      </c>
      <c r="B1542" s="401">
        <v>114.3</v>
      </c>
      <c r="C1542" s="424">
        <v>6.88</v>
      </c>
      <c r="D1542" s="394" t="s">
        <v>822</v>
      </c>
      <c r="E1542" s="421">
        <v>44947</v>
      </c>
      <c r="F1542" s="395" t="s">
        <v>283</v>
      </c>
      <c r="G1542" s="396">
        <v>18514</v>
      </c>
      <c r="H1542" s="397">
        <v>59032</v>
      </c>
      <c r="I1542" s="397">
        <v>5145901</v>
      </c>
      <c r="J1542" s="410">
        <v>350</v>
      </c>
      <c r="K1542" s="397">
        <v>50</v>
      </c>
      <c r="L1542" s="398">
        <v>4.03</v>
      </c>
      <c r="M1542" s="396">
        <v>5</v>
      </c>
      <c r="N1542" s="399">
        <v>100.1</v>
      </c>
      <c r="O1542" s="400">
        <v>113.6</v>
      </c>
      <c r="P1542" s="400"/>
      <c r="Q1542" s="400"/>
      <c r="R1542" s="400"/>
      <c r="S1542" s="400"/>
      <c r="T1542" s="400"/>
      <c r="U1542" s="400"/>
      <c r="V1542" s="400"/>
      <c r="W1542" s="400"/>
      <c r="X1542" s="426">
        <v>850</v>
      </c>
      <c r="Y1542" s="427">
        <v>800</v>
      </c>
      <c r="Z1542" s="427">
        <v>920</v>
      </c>
      <c r="AA1542" s="401">
        <v>51</v>
      </c>
      <c r="AB1542" s="426">
        <v>0.36</v>
      </c>
      <c r="AC1542" s="426">
        <v>1400</v>
      </c>
      <c r="AD1542" s="401">
        <v>635</v>
      </c>
      <c r="AE1542" s="401">
        <v>550</v>
      </c>
      <c r="AF1542" s="401">
        <v>635</v>
      </c>
      <c r="AG1542" s="401">
        <v>635</v>
      </c>
      <c r="AH1542" s="401">
        <v>51</v>
      </c>
      <c r="AI1542" s="400"/>
      <c r="AJ1542" s="400"/>
      <c r="AK1542" s="400"/>
      <c r="AL1542" s="400"/>
      <c r="AM1542" s="400"/>
      <c r="AN1542" s="400"/>
      <c r="AO1542" s="400"/>
      <c r="AP1542" s="400"/>
    </row>
    <row r="1543" spans="1:42" ht="14.25" customHeight="1">
      <c r="A1543" s="394" t="s">
        <v>821</v>
      </c>
      <c r="B1543" s="401">
        <v>114.3</v>
      </c>
      <c r="C1543" s="424">
        <v>6.88</v>
      </c>
      <c r="D1543" s="394" t="s">
        <v>822</v>
      </c>
      <c r="E1543" s="421">
        <v>44947</v>
      </c>
      <c r="F1543" s="395" t="s">
        <v>283</v>
      </c>
      <c r="G1543" s="396">
        <v>18515</v>
      </c>
      <c r="H1543" s="397">
        <v>59029</v>
      </c>
      <c r="I1543" s="397">
        <v>5145901</v>
      </c>
      <c r="J1543" s="410">
        <v>350</v>
      </c>
      <c r="K1543" s="397">
        <v>51</v>
      </c>
      <c r="L1543" s="398">
        <v>3.58</v>
      </c>
      <c r="M1543" s="396">
        <v>1</v>
      </c>
      <c r="N1543" s="399">
        <v>98.2</v>
      </c>
      <c r="O1543" s="400">
        <v>110.7</v>
      </c>
      <c r="P1543" s="400"/>
      <c r="Q1543" s="400"/>
      <c r="R1543" s="400"/>
      <c r="S1543" s="400"/>
      <c r="T1543" s="400"/>
      <c r="U1543" s="400"/>
      <c r="V1543" s="400"/>
      <c r="W1543" s="400"/>
      <c r="X1543" s="426">
        <v>850</v>
      </c>
      <c r="Y1543" s="427">
        <v>800</v>
      </c>
      <c r="Z1543" s="427">
        <v>920</v>
      </c>
      <c r="AA1543" s="401">
        <v>51</v>
      </c>
      <c r="AB1543" s="426">
        <v>0.36</v>
      </c>
      <c r="AC1543" s="426">
        <v>1400</v>
      </c>
      <c r="AD1543" s="401">
        <v>635</v>
      </c>
      <c r="AE1543" s="401">
        <v>550</v>
      </c>
      <c r="AF1543" s="401">
        <v>635</v>
      </c>
      <c r="AG1543" s="401">
        <v>635</v>
      </c>
      <c r="AH1543" s="401">
        <v>51</v>
      </c>
      <c r="AI1543" s="400"/>
      <c r="AJ1543" s="400"/>
      <c r="AK1543" s="400"/>
      <c r="AL1543" s="400"/>
      <c r="AM1543" s="400"/>
      <c r="AN1543" s="400"/>
      <c r="AO1543" s="400"/>
      <c r="AP1543" s="400"/>
    </row>
    <row r="1544" spans="1:42" ht="14.25" customHeight="1">
      <c r="A1544" s="394" t="s">
        <v>821</v>
      </c>
      <c r="B1544" s="401">
        <v>114.3</v>
      </c>
      <c r="C1544" s="424">
        <v>6.88</v>
      </c>
      <c r="D1544" s="394" t="s">
        <v>822</v>
      </c>
      <c r="E1544" s="421">
        <v>44947</v>
      </c>
      <c r="F1544" s="395" t="s">
        <v>283</v>
      </c>
      <c r="G1544" s="396">
        <v>18516</v>
      </c>
      <c r="H1544" s="397">
        <v>59028</v>
      </c>
      <c r="I1544" s="397">
        <v>5145901</v>
      </c>
      <c r="J1544" s="410">
        <v>350</v>
      </c>
      <c r="K1544" s="397">
        <v>50</v>
      </c>
      <c r="L1544" s="398">
        <v>3.96</v>
      </c>
      <c r="M1544" s="396">
        <v>2</v>
      </c>
      <c r="N1544" s="399">
        <v>96.7</v>
      </c>
      <c r="O1544" s="400">
        <v>110.7</v>
      </c>
      <c r="P1544" s="400"/>
      <c r="Q1544" s="400"/>
      <c r="R1544" s="400"/>
      <c r="S1544" s="400"/>
      <c r="T1544" s="400"/>
      <c r="U1544" s="400"/>
      <c r="V1544" s="400"/>
      <c r="W1544" s="400"/>
      <c r="X1544" s="426">
        <v>850</v>
      </c>
      <c r="Y1544" s="427">
        <v>800</v>
      </c>
      <c r="Z1544" s="427">
        <v>920</v>
      </c>
      <c r="AA1544" s="401">
        <v>51</v>
      </c>
      <c r="AB1544" s="426">
        <v>0.36</v>
      </c>
      <c r="AC1544" s="426">
        <v>1400</v>
      </c>
      <c r="AD1544" s="401">
        <v>635</v>
      </c>
      <c r="AE1544" s="401">
        <v>550</v>
      </c>
      <c r="AF1544" s="401">
        <v>635</v>
      </c>
      <c r="AG1544" s="401">
        <v>635</v>
      </c>
      <c r="AH1544" s="401">
        <v>51</v>
      </c>
      <c r="AI1544" s="400"/>
      <c r="AJ1544" s="400"/>
      <c r="AK1544" s="400"/>
      <c r="AL1544" s="400"/>
      <c r="AM1544" s="400"/>
      <c r="AN1544" s="400"/>
      <c r="AO1544" s="400"/>
      <c r="AP1544" s="400"/>
    </row>
    <row r="1545" spans="1:42" ht="14.25" customHeight="1">
      <c r="A1545" s="394" t="s">
        <v>821</v>
      </c>
      <c r="B1545" s="401">
        <v>114.3</v>
      </c>
      <c r="C1545" s="424">
        <v>6.88</v>
      </c>
      <c r="D1545" s="394" t="s">
        <v>822</v>
      </c>
      <c r="E1545" s="421">
        <v>44947</v>
      </c>
      <c r="F1545" s="395" t="s">
        <v>283</v>
      </c>
      <c r="G1545" s="396">
        <v>18517</v>
      </c>
      <c r="H1545" s="397">
        <v>59031</v>
      </c>
      <c r="I1545" s="397">
        <v>5145901</v>
      </c>
      <c r="J1545" s="410">
        <v>350</v>
      </c>
      <c r="K1545" s="397">
        <v>50</v>
      </c>
      <c r="L1545" s="398">
        <v>3.66</v>
      </c>
      <c r="M1545" s="396">
        <v>2</v>
      </c>
      <c r="N1545" s="399">
        <v>98.9</v>
      </c>
      <c r="O1545" s="400">
        <v>112.8</v>
      </c>
      <c r="P1545" s="400"/>
      <c r="Q1545" s="400"/>
      <c r="R1545" s="400"/>
      <c r="S1545" s="400"/>
      <c r="T1545" s="400"/>
      <c r="U1545" s="400"/>
      <c r="V1545" s="400"/>
      <c r="W1545" s="400"/>
      <c r="X1545" s="426">
        <v>850</v>
      </c>
      <c r="Y1545" s="427">
        <v>800</v>
      </c>
      <c r="Z1545" s="427">
        <v>920</v>
      </c>
      <c r="AA1545" s="401">
        <v>51</v>
      </c>
      <c r="AB1545" s="426">
        <v>0.36</v>
      </c>
      <c r="AC1545" s="426">
        <v>1400</v>
      </c>
      <c r="AD1545" s="401">
        <v>635</v>
      </c>
      <c r="AE1545" s="401">
        <v>550</v>
      </c>
      <c r="AF1545" s="401">
        <v>635</v>
      </c>
      <c r="AG1545" s="401">
        <v>635</v>
      </c>
      <c r="AH1545" s="401">
        <v>51</v>
      </c>
      <c r="AI1545" s="400"/>
      <c r="AJ1545" s="400"/>
      <c r="AK1545" s="400"/>
      <c r="AL1545" s="400"/>
      <c r="AM1545" s="400"/>
      <c r="AN1545" s="400"/>
      <c r="AO1545" s="400"/>
      <c r="AP1545" s="400"/>
    </row>
    <row r="1546" spans="1:42" ht="14.25" customHeight="1">
      <c r="A1546" s="394" t="s">
        <v>821</v>
      </c>
      <c r="B1546" s="401">
        <v>114.3</v>
      </c>
      <c r="C1546" s="424">
        <v>6.88</v>
      </c>
      <c r="D1546" s="394" t="s">
        <v>822</v>
      </c>
      <c r="E1546" s="477">
        <v>44947</v>
      </c>
      <c r="F1546" s="478" t="s">
        <v>283</v>
      </c>
      <c r="G1546" s="396">
        <v>18518</v>
      </c>
      <c r="H1546" s="397">
        <v>60406</v>
      </c>
      <c r="I1546" s="397">
        <v>4864502</v>
      </c>
      <c r="J1546" s="397">
        <v>350</v>
      </c>
      <c r="K1546" s="397">
        <v>50</v>
      </c>
      <c r="L1546" s="398">
        <v>4.12</v>
      </c>
      <c r="M1546" s="396">
        <v>2</v>
      </c>
      <c r="N1546" s="399">
        <v>89.8</v>
      </c>
      <c r="O1546" s="400">
        <v>104.2</v>
      </c>
      <c r="P1546" s="400"/>
      <c r="Q1546" s="400"/>
      <c r="R1546" s="400"/>
      <c r="S1546" s="400"/>
      <c r="T1546" s="400"/>
      <c r="U1546" s="400"/>
      <c r="V1546" s="400"/>
      <c r="W1546" s="400"/>
      <c r="X1546" s="401">
        <v>850</v>
      </c>
      <c r="Y1546" s="402">
        <v>800</v>
      </c>
      <c r="Z1546" s="402">
        <v>920</v>
      </c>
      <c r="AA1546" s="401">
        <v>51</v>
      </c>
      <c r="AB1546" s="401">
        <v>0.36</v>
      </c>
      <c r="AC1546" s="401">
        <v>1400</v>
      </c>
      <c r="AD1546" s="401">
        <v>635</v>
      </c>
      <c r="AE1546" s="401">
        <v>550</v>
      </c>
      <c r="AF1546" s="401">
        <v>635</v>
      </c>
      <c r="AG1546" s="401">
        <v>635</v>
      </c>
      <c r="AH1546" s="401">
        <v>51</v>
      </c>
      <c r="AI1546" s="400"/>
      <c r="AJ1546" s="400"/>
      <c r="AK1546" s="400"/>
      <c r="AL1546" s="400"/>
      <c r="AM1546" s="400"/>
      <c r="AN1546" s="400"/>
      <c r="AO1546" s="400"/>
      <c r="AP1546" s="400"/>
    </row>
    <row r="1547" spans="1:42" s="507" customFormat="1" ht="14.25" customHeight="1">
      <c r="A1547" s="497" t="s">
        <v>821</v>
      </c>
      <c r="B1547" s="401">
        <v>114.3</v>
      </c>
      <c r="C1547" s="424">
        <v>6.88</v>
      </c>
      <c r="D1547" s="497" t="s">
        <v>822</v>
      </c>
      <c r="E1547" s="499">
        <v>44947</v>
      </c>
      <c r="F1547" s="500" t="s">
        <v>368</v>
      </c>
      <c r="G1547" s="501">
        <v>18519</v>
      </c>
      <c r="H1547" s="502">
        <v>57484</v>
      </c>
      <c r="I1547" s="502">
        <v>4732601</v>
      </c>
      <c r="J1547" s="502">
        <v>701</v>
      </c>
      <c r="K1547" s="502">
        <v>49</v>
      </c>
      <c r="L1547" s="503">
        <v>6.07</v>
      </c>
      <c r="M1547" s="501">
        <v>274</v>
      </c>
      <c r="N1547" s="504">
        <v>96.5</v>
      </c>
      <c r="O1547" s="505">
        <v>108</v>
      </c>
      <c r="P1547" s="505"/>
      <c r="Q1547" s="505"/>
      <c r="R1547" s="505"/>
      <c r="S1547" s="505"/>
      <c r="T1547" s="505"/>
      <c r="U1547" s="505"/>
      <c r="V1547" s="505"/>
      <c r="W1547" s="505"/>
      <c r="X1547" s="498">
        <v>850</v>
      </c>
      <c r="Y1547" s="506">
        <v>800</v>
      </c>
      <c r="Z1547" s="506">
        <v>920</v>
      </c>
      <c r="AA1547" s="498">
        <v>51</v>
      </c>
      <c r="AB1547" s="498">
        <v>0.36</v>
      </c>
      <c r="AC1547" s="498">
        <v>1400</v>
      </c>
      <c r="AD1547" s="498">
        <v>645</v>
      </c>
      <c r="AE1547" s="498">
        <v>560</v>
      </c>
      <c r="AF1547" s="498">
        <v>645</v>
      </c>
      <c r="AG1547" s="498">
        <v>645</v>
      </c>
      <c r="AH1547" s="498">
        <v>51</v>
      </c>
      <c r="AI1547" s="505"/>
      <c r="AJ1547" s="505"/>
      <c r="AK1547" s="505"/>
      <c r="AL1547" s="505"/>
      <c r="AM1547" s="505"/>
      <c r="AN1547" s="505"/>
      <c r="AO1547" s="505"/>
      <c r="AP1547" s="505"/>
    </row>
    <row r="1548" spans="1:42" ht="14.25" customHeight="1">
      <c r="A1548" s="394" t="s">
        <v>821</v>
      </c>
      <c r="B1548" s="401">
        <v>114.3</v>
      </c>
      <c r="C1548" s="424">
        <v>6.88</v>
      </c>
      <c r="D1548" s="394" t="s">
        <v>822</v>
      </c>
      <c r="E1548" s="421">
        <v>45009</v>
      </c>
      <c r="F1548" s="395" t="s">
        <v>368</v>
      </c>
      <c r="G1548" s="396" t="s">
        <v>877</v>
      </c>
      <c r="H1548" s="397">
        <v>59858</v>
      </c>
      <c r="I1548" s="397">
        <v>5240501</v>
      </c>
      <c r="J1548" s="410">
        <v>701</v>
      </c>
      <c r="K1548" s="397">
        <v>49</v>
      </c>
      <c r="L1548" s="396">
        <v>5.51</v>
      </c>
      <c r="M1548" s="396">
        <v>5</v>
      </c>
      <c r="N1548" s="399">
        <v>101.6</v>
      </c>
      <c r="O1548" s="400">
        <v>114</v>
      </c>
      <c r="P1548" s="400">
        <v>102.3</v>
      </c>
      <c r="Q1548" s="400">
        <v>114.6</v>
      </c>
      <c r="R1548" s="400">
        <v>99.1</v>
      </c>
      <c r="S1548" s="400">
        <v>111.3</v>
      </c>
      <c r="T1548" s="400">
        <v>99.4</v>
      </c>
      <c r="U1548" s="400">
        <v>112.5</v>
      </c>
      <c r="V1548" s="494">
        <v>105.5</v>
      </c>
      <c r="W1548" s="400">
        <v>116.8</v>
      </c>
      <c r="X1548" s="426">
        <v>840</v>
      </c>
      <c r="Y1548" s="427">
        <v>800</v>
      </c>
      <c r="Z1548" s="427">
        <v>890</v>
      </c>
      <c r="AA1548" s="479">
        <v>48</v>
      </c>
      <c r="AB1548" s="426">
        <v>0.37</v>
      </c>
      <c r="AC1548" s="426">
        <v>1400</v>
      </c>
      <c r="AD1548" s="401">
        <v>650</v>
      </c>
      <c r="AE1548" s="401">
        <v>560</v>
      </c>
      <c r="AF1548" s="401">
        <v>650</v>
      </c>
      <c r="AG1548" s="401">
        <v>650</v>
      </c>
      <c r="AH1548" s="479">
        <v>48</v>
      </c>
      <c r="AI1548" s="400"/>
      <c r="AJ1548" s="400"/>
      <c r="AK1548" s="400"/>
      <c r="AL1548" s="400"/>
      <c r="AM1548" s="400"/>
      <c r="AN1548" s="400"/>
      <c r="AO1548" s="400"/>
      <c r="AP1548" s="400"/>
    </row>
    <row r="1549" spans="1:42" ht="14.25" customHeight="1">
      <c r="A1549" s="394" t="s">
        <v>821</v>
      </c>
      <c r="B1549" s="401">
        <v>114.3</v>
      </c>
      <c r="C1549" s="424">
        <v>6.88</v>
      </c>
      <c r="D1549" s="394" t="s">
        <v>822</v>
      </c>
      <c r="E1549" s="421">
        <v>45009</v>
      </c>
      <c r="F1549" s="395" t="s">
        <v>368</v>
      </c>
      <c r="G1549" s="396">
        <v>18809</v>
      </c>
      <c r="H1549" s="397">
        <v>59859</v>
      </c>
      <c r="I1549" s="397">
        <v>5240501</v>
      </c>
      <c r="J1549" s="410">
        <v>701</v>
      </c>
      <c r="K1549" s="397">
        <v>49</v>
      </c>
      <c r="L1549" s="396">
        <v>5.45</v>
      </c>
      <c r="M1549" s="396">
        <v>4</v>
      </c>
      <c r="N1549" s="496">
        <v>106.7</v>
      </c>
      <c r="O1549" s="400">
        <v>116.9</v>
      </c>
      <c r="P1549" s="400"/>
      <c r="Q1549" s="400"/>
      <c r="R1549" s="400"/>
      <c r="S1549" s="400"/>
      <c r="T1549" s="400"/>
      <c r="U1549" s="400"/>
      <c r="V1549" s="400"/>
      <c r="W1549" s="400"/>
      <c r="X1549" s="426">
        <v>840</v>
      </c>
      <c r="Y1549" s="427">
        <v>800</v>
      </c>
      <c r="Z1549" s="427">
        <v>890</v>
      </c>
      <c r="AA1549" s="479">
        <v>48</v>
      </c>
      <c r="AB1549" s="426">
        <v>0.37</v>
      </c>
      <c r="AC1549" s="426">
        <v>1400</v>
      </c>
      <c r="AD1549" s="401">
        <v>650</v>
      </c>
      <c r="AE1549" s="401">
        <v>560</v>
      </c>
      <c r="AF1549" s="401">
        <v>650</v>
      </c>
      <c r="AG1549" s="401">
        <v>650</v>
      </c>
      <c r="AH1549" s="479">
        <v>48</v>
      </c>
      <c r="AI1549" s="400"/>
      <c r="AJ1549" s="400"/>
      <c r="AK1549" s="400"/>
      <c r="AL1549" s="400"/>
      <c r="AM1549" s="400"/>
      <c r="AN1549" s="400"/>
      <c r="AO1549" s="400"/>
      <c r="AP1549" s="400"/>
    </row>
    <row r="1550" spans="1:42" ht="14.25" customHeight="1">
      <c r="A1550" s="394" t="s">
        <v>821</v>
      </c>
      <c r="B1550" s="401">
        <v>114.3</v>
      </c>
      <c r="C1550" s="424">
        <v>6.88</v>
      </c>
      <c r="D1550" s="394" t="s">
        <v>822</v>
      </c>
      <c r="E1550" s="421">
        <v>45009</v>
      </c>
      <c r="F1550" s="395" t="s">
        <v>368</v>
      </c>
      <c r="G1550" s="396">
        <v>18810</v>
      </c>
      <c r="H1550" s="397">
        <v>59860</v>
      </c>
      <c r="I1550" s="397">
        <v>5240501</v>
      </c>
      <c r="J1550" s="410">
        <v>701</v>
      </c>
      <c r="K1550" s="397">
        <v>49</v>
      </c>
      <c r="L1550" s="396">
        <v>4.78</v>
      </c>
      <c r="M1550" s="396">
        <v>2</v>
      </c>
      <c r="N1550" s="399">
        <v>97.6</v>
      </c>
      <c r="O1550" s="400">
        <v>110.5</v>
      </c>
      <c r="P1550" s="400"/>
      <c r="Q1550" s="400"/>
      <c r="R1550" s="400"/>
      <c r="S1550" s="400"/>
      <c r="T1550" s="400"/>
      <c r="U1550" s="400"/>
      <c r="V1550" s="400"/>
      <c r="W1550" s="400"/>
      <c r="X1550" s="426">
        <v>840</v>
      </c>
      <c r="Y1550" s="427">
        <v>800</v>
      </c>
      <c r="Z1550" s="427">
        <v>890</v>
      </c>
      <c r="AA1550" s="479">
        <v>48</v>
      </c>
      <c r="AB1550" s="426">
        <v>0.37</v>
      </c>
      <c r="AC1550" s="426">
        <v>1400</v>
      </c>
      <c r="AD1550" s="401">
        <v>650</v>
      </c>
      <c r="AE1550" s="401">
        <v>560</v>
      </c>
      <c r="AF1550" s="401">
        <v>650</v>
      </c>
      <c r="AG1550" s="401">
        <v>650</v>
      </c>
      <c r="AH1550" s="479">
        <v>48</v>
      </c>
      <c r="AI1550" s="400"/>
      <c r="AJ1550" s="400"/>
      <c r="AK1550" s="400"/>
      <c r="AL1550" s="400"/>
      <c r="AM1550" s="400"/>
      <c r="AN1550" s="400"/>
      <c r="AO1550" s="400"/>
      <c r="AP1550" s="400"/>
    </row>
    <row r="1551" spans="1:42" ht="14.25" customHeight="1">
      <c r="A1551" s="394" t="s">
        <v>821</v>
      </c>
      <c r="B1551" s="401">
        <v>114.3</v>
      </c>
      <c r="C1551" s="424">
        <v>6.88</v>
      </c>
      <c r="D1551" s="394" t="s">
        <v>822</v>
      </c>
      <c r="E1551" s="421">
        <v>45009</v>
      </c>
      <c r="F1551" s="395" t="s">
        <v>368</v>
      </c>
      <c r="G1551" s="396">
        <v>18811</v>
      </c>
      <c r="H1551" s="397">
        <v>59858</v>
      </c>
      <c r="I1551" s="397">
        <v>5240501</v>
      </c>
      <c r="J1551" s="410">
        <v>701</v>
      </c>
      <c r="K1551" s="397">
        <v>49</v>
      </c>
      <c r="L1551" s="396">
        <v>5.51</v>
      </c>
      <c r="M1551" s="396">
        <v>401</v>
      </c>
      <c r="N1551" s="399">
        <v>100.8</v>
      </c>
      <c r="O1551" s="400">
        <v>112.3</v>
      </c>
      <c r="P1551" s="400"/>
      <c r="Q1551" s="400"/>
      <c r="R1551" s="400"/>
      <c r="S1551" s="400"/>
      <c r="T1551" s="400"/>
      <c r="U1551" s="400"/>
      <c r="V1551" s="400"/>
      <c r="W1551" s="400"/>
      <c r="X1551" s="426">
        <v>840</v>
      </c>
      <c r="Y1551" s="427">
        <v>800</v>
      </c>
      <c r="Z1551" s="427">
        <v>890</v>
      </c>
      <c r="AA1551" s="479">
        <v>48</v>
      </c>
      <c r="AB1551" s="426">
        <v>0.37</v>
      </c>
      <c r="AC1551" s="426">
        <v>1400</v>
      </c>
      <c r="AD1551" s="401">
        <v>650</v>
      </c>
      <c r="AE1551" s="401">
        <v>560</v>
      </c>
      <c r="AF1551" s="401">
        <v>650</v>
      </c>
      <c r="AG1551" s="401">
        <v>650</v>
      </c>
      <c r="AH1551" s="479">
        <v>48</v>
      </c>
      <c r="AI1551" s="400"/>
      <c r="AJ1551" s="400"/>
      <c r="AK1551" s="400"/>
      <c r="AL1551" s="400"/>
      <c r="AM1551" s="400"/>
      <c r="AN1551" s="400"/>
      <c r="AO1551" s="400"/>
      <c r="AP1551" s="400"/>
    </row>
    <row r="1552" spans="1:42" ht="14.25" customHeight="1">
      <c r="A1552" s="394" t="s">
        <v>821</v>
      </c>
      <c r="B1552" s="401">
        <v>114.3</v>
      </c>
      <c r="C1552" s="424">
        <v>6.88</v>
      </c>
      <c r="D1552" s="394" t="s">
        <v>822</v>
      </c>
      <c r="E1552" s="421">
        <v>45012</v>
      </c>
      <c r="F1552" s="395" t="s">
        <v>847</v>
      </c>
      <c r="G1552" s="396">
        <v>18831</v>
      </c>
      <c r="H1552" s="397">
        <v>13601</v>
      </c>
      <c r="I1552" s="397">
        <v>5211601</v>
      </c>
      <c r="J1552" s="410" t="s">
        <v>571</v>
      </c>
      <c r="K1552" s="397">
        <v>46</v>
      </c>
      <c r="L1552" s="398">
        <v>6</v>
      </c>
      <c r="M1552" s="396">
        <v>7</v>
      </c>
      <c r="N1552" s="399">
        <v>99.5</v>
      </c>
      <c r="O1552" s="400">
        <v>110.7</v>
      </c>
      <c r="P1552" s="400"/>
      <c r="Q1552" s="400"/>
      <c r="R1552" s="400"/>
      <c r="S1552" s="400"/>
      <c r="T1552" s="400"/>
      <c r="U1552" s="400"/>
      <c r="V1552" s="400"/>
      <c r="W1552" s="400"/>
      <c r="X1552" s="426">
        <v>840</v>
      </c>
      <c r="Y1552" s="427">
        <v>800</v>
      </c>
      <c r="Z1552" s="427">
        <v>900</v>
      </c>
      <c r="AA1552" s="479">
        <v>48</v>
      </c>
      <c r="AB1552" s="426">
        <v>0.38</v>
      </c>
      <c r="AC1552" s="426">
        <v>1400</v>
      </c>
      <c r="AD1552" s="401">
        <v>620</v>
      </c>
      <c r="AE1552" s="401">
        <v>560</v>
      </c>
      <c r="AF1552" s="401">
        <v>620</v>
      </c>
      <c r="AG1552" s="401">
        <v>620</v>
      </c>
      <c r="AH1552" s="479">
        <v>48</v>
      </c>
      <c r="AI1552" s="400"/>
      <c r="AJ1552" s="400"/>
      <c r="AK1552" s="400"/>
      <c r="AL1552" s="400"/>
      <c r="AM1552" s="400"/>
      <c r="AN1552" s="400"/>
      <c r="AO1552" s="400"/>
      <c r="AP1552" s="400"/>
    </row>
    <row r="1553" spans="1:42" ht="14.25" customHeight="1">
      <c r="A1553" s="394" t="s">
        <v>821</v>
      </c>
      <c r="B1553" s="401">
        <v>114.3</v>
      </c>
      <c r="C1553" s="424">
        <v>6.88</v>
      </c>
      <c r="D1553" s="394" t="s">
        <v>822</v>
      </c>
      <c r="E1553" s="421">
        <v>45012</v>
      </c>
      <c r="F1553" s="395" t="s">
        <v>847</v>
      </c>
      <c r="G1553" s="396">
        <v>18832</v>
      </c>
      <c r="H1553" s="397">
        <v>13602</v>
      </c>
      <c r="I1553" s="397">
        <v>5211601</v>
      </c>
      <c r="J1553" s="410" t="s">
        <v>571</v>
      </c>
      <c r="K1553" s="397">
        <v>46</v>
      </c>
      <c r="L1553" s="398">
        <v>6</v>
      </c>
      <c r="M1553" s="396">
        <v>401</v>
      </c>
      <c r="N1553" s="399">
        <v>101.1</v>
      </c>
      <c r="O1553" s="400">
        <v>113.1</v>
      </c>
      <c r="P1553" s="400"/>
      <c r="Q1553" s="400"/>
      <c r="R1553" s="400"/>
      <c r="S1553" s="400"/>
      <c r="T1553" s="400"/>
      <c r="U1553" s="400"/>
      <c r="V1553" s="400"/>
      <c r="W1553" s="400"/>
      <c r="X1553" s="426">
        <v>840</v>
      </c>
      <c r="Y1553" s="427">
        <v>800</v>
      </c>
      <c r="Z1553" s="427">
        <v>900</v>
      </c>
      <c r="AA1553" s="479">
        <v>48</v>
      </c>
      <c r="AB1553" s="426">
        <v>0.38</v>
      </c>
      <c r="AC1553" s="426">
        <v>1400</v>
      </c>
      <c r="AD1553" s="401">
        <v>620</v>
      </c>
      <c r="AE1553" s="401">
        <v>560</v>
      </c>
      <c r="AF1553" s="401">
        <v>620</v>
      </c>
      <c r="AG1553" s="401">
        <v>620</v>
      </c>
      <c r="AH1553" s="479">
        <v>48</v>
      </c>
      <c r="AI1553" s="400"/>
      <c r="AJ1553" s="400"/>
      <c r="AK1553" s="400"/>
      <c r="AL1553" s="400"/>
      <c r="AM1553" s="400"/>
      <c r="AN1553" s="400"/>
      <c r="AO1553" s="400"/>
      <c r="AP1553" s="400"/>
    </row>
    <row r="1554" spans="1:42" ht="14.25" customHeight="1">
      <c r="A1554" s="394" t="s">
        <v>821</v>
      </c>
      <c r="B1554" s="401">
        <v>114.3</v>
      </c>
      <c r="C1554" s="424">
        <v>6.88</v>
      </c>
      <c r="D1554" s="394" t="s">
        <v>822</v>
      </c>
      <c r="E1554" s="421">
        <v>45012</v>
      </c>
      <c r="F1554" s="395" t="s">
        <v>847</v>
      </c>
      <c r="G1554" s="396">
        <v>18833</v>
      </c>
      <c r="H1554" s="397">
        <v>13624</v>
      </c>
      <c r="I1554" s="397">
        <v>5211601</v>
      </c>
      <c r="J1554" s="410" t="s">
        <v>571</v>
      </c>
      <c r="K1554" s="397">
        <v>43</v>
      </c>
      <c r="L1554" s="396">
        <v>5.58</v>
      </c>
      <c r="M1554" s="396">
        <v>13</v>
      </c>
      <c r="N1554" s="399">
        <v>101.9</v>
      </c>
      <c r="O1554" s="400">
        <v>114.4</v>
      </c>
      <c r="P1554" s="400"/>
      <c r="Q1554" s="400"/>
      <c r="R1554" s="400"/>
      <c r="S1554" s="400"/>
      <c r="T1554" s="400"/>
      <c r="U1554" s="400"/>
      <c r="V1554" s="400"/>
      <c r="W1554" s="400"/>
      <c r="X1554" s="426">
        <v>840</v>
      </c>
      <c r="Y1554" s="427">
        <v>800</v>
      </c>
      <c r="Z1554" s="427">
        <v>900</v>
      </c>
      <c r="AA1554" s="479">
        <v>48</v>
      </c>
      <c r="AB1554" s="426">
        <v>0.38</v>
      </c>
      <c r="AC1554" s="426">
        <v>1400</v>
      </c>
      <c r="AD1554" s="401">
        <v>620</v>
      </c>
      <c r="AE1554" s="401">
        <v>560</v>
      </c>
      <c r="AF1554" s="401">
        <v>620</v>
      </c>
      <c r="AG1554" s="401">
        <v>620</v>
      </c>
      <c r="AH1554" s="479">
        <v>48</v>
      </c>
      <c r="AI1554" s="400"/>
      <c r="AJ1554" s="400"/>
      <c r="AK1554" s="400"/>
      <c r="AL1554" s="400"/>
      <c r="AM1554" s="400"/>
      <c r="AN1554" s="400"/>
      <c r="AO1554" s="400"/>
      <c r="AP1554" s="400"/>
    </row>
    <row r="1555" spans="1:42" ht="14.25" customHeight="1">
      <c r="A1555" s="394" t="s">
        <v>821</v>
      </c>
      <c r="B1555" s="401">
        <v>114.3</v>
      </c>
      <c r="C1555" s="424">
        <v>6.88</v>
      </c>
      <c r="D1555" s="394" t="s">
        <v>822</v>
      </c>
      <c r="E1555" s="421">
        <v>45012</v>
      </c>
      <c r="F1555" s="395" t="s">
        <v>847</v>
      </c>
      <c r="G1555" s="396">
        <v>18834</v>
      </c>
      <c r="H1555" s="397">
        <v>13624</v>
      </c>
      <c r="I1555" s="397">
        <v>5211601</v>
      </c>
      <c r="J1555" s="410" t="s">
        <v>571</v>
      </c>
      <c r="K1555" s="397">
        <v>43</v>
      </c>
      <c r="L1555" s="396">
        <v>5.58</v>
      </c>
      <c r="M1555" s="396">
        <v>408</v>
      </c>
      <c r="N1555" s="399">
        <v>101.4</v>
      </c>
      <c r="O1555" s="400">
        <v>112.1</v>
      </c>
      <c r="P1555" s="400"/>
      <c r="Q1555" s="400"/>
      <c r="R1555" s="400"/>
      <c r="S1555" s="400"/>
      <c r="T1555" s="400"/>
      <c r="U1555" s="400"/>
      <c r="V1555" s="400"/>
      <c r="W1555" s="400"/>
      <c r="X1555" s="426">
        <v>840</v>
      </c>
      <c r="Y1555" s="427">
        <v>800</v>
      </c>
      <c r="Z1555" s="427">
        <v>900</v>
      </c>
      <c r="AA1555" s="479">
        <v>48</v>
      </c>
      <c r="AB1555" s="426">
        <v>0.38</v>
      </c>
      <c r="AC1555" s="426">
        <v>1400</v>
      </c>
      <c r="AD1555" s="401">
        <v>620</v>
      </c>
      <c r="AE1555" s="401">
        <v>560</v>
      </c>
      <c r="AF1555" s="401">
        <v>620</v>
      </c>
      <c r="AG1555" s="401">
        <v>620</v>
      </c>
      <c r="AH1555" s="479">
        <v>48</v>
      </c>
      <c r="AI1555" s="400"/>
      <c r="AJ1555" s="400"/>
      <c r="AK1555" s="400"/>
      <c r="AL1555" s="400"/>
      <c r="AM1555" s="400"/>
      <c r="AN1555" s="400"/>
      <c r="AO1555" s="400"/>
      <c r="AP1555" s="400"/>
    </row>
    <row r="1556" spans="1:42" ht="14.25" customHeight="1">
      <c r="A1556" s="394" t="s">
        <v>821</v>
      </c>
      <c r="B1556" s="401">
        <v>114.3</v>
      </c>
      <c r="C1556" s="424">
        <v>6.88</v>
      </c>
      <c r="D1556" s="394" t="s">
        <v>822</v>
      </c>
      <c r="E1556" s="421">
        <v>45012</v>
      </c>
      <c r="F1556" s="395" t="s">
        <v>847</v>
      </c>
      <c r="G1556" s="396">
        <v>18835</v>
      </c>
      <c r="H1556" s="397">
        <v>13610</v>
      </c>
      <c r="I1556" s="397">
        <v>5211601</v>
      </c>
      <c r="J1556" s="410" t="s">
        <v>571</v>
      </c>
      <c r="K1556" s="397">
        <v>44</v>
      </c>
      <c r="L1556" s="396">
        <v>5.47</v>
      </c>
      <c r="M1556" s="396" t="s">
        <v>881</v>
      </c>
      <c r="N1556" s="399">
        <v>100.4</v>
      </c>
      <c r="O1556" s="400">
        <v>111.5</v>
      </c>
      <c r="P1556" s="400"/>
      <c r="Q1556" s="400"/>
      <c r="R1556" s="400"/>
      <c r="S1556" s="400"/>
      <c r="T1556" s="400"/>
      <c r="U1556" s="400"/>
      <c r="V1556" s="400"/>
      <c r="W1556" s="400"/>
      <c r="X1556" s="426">
        <v>840</v>
      </c>
      <c r="Y1556" s="427">
        <v>800</v>
      </c>
      <c r="Z1556" s="427">
        <v>900</v>
      </c>
      <c r="AA1556" s="479">
        <v>48</v>
      </c>
      <c r="AB1556" s="426">
        <v>0.38</v>
      </c>
      <c r="AC1556" s="426">
        <v>1400</v>
      </c>
      <c r="AD1556" s="401">
        <v>620</v>
      </c>
      <c r="AE1556" s="401">
        <v>560</v>
      </c>
      <c r="AF1556" s="401">
        <v>620</v>
      </c>
      <c r="AG1556" s="401">
        <v>620</v>
      </c>
      <c r="AH1556" s="479">
        <v>48</v>
      </c>
      <c r="AI1556" s="400"/>
      <c r="AJ1556" s="400"/>
      <c r="AK1556" s="400"/>
      <c r="AL1556" s="400"/>
      <c r="AM1556" s="400"/>
      <c r="AN1556" s="400"/>
      <c r="AO1556" s="400"/>
      <c r="AP1556" s="400"/>
    </row>
    <row r="1557" spans="1:42" ht="14.25" customHeight="1">
      <c r="A1557" s="394" t="s">
        <v>821</v>
      </c>
      <c r="B1557" s="401">
        <v>114.3</v>
      </c>
      <c r="C1557" s="424">
        <v>6.88</v>
      </c>
      <c r="D1557" s="394" t="s">
        <v>822</v>
      </c>
      <c r="E1557" s="421">
        <v>45013</v>
      </c>
      <c r="F1557" s="395" t="s">
        <v>847</v>
      </c>
      <c r="G1557" s="396">
        <v>18836</v>
      </c>
      <c r="H1557" s="397">
        <v>13610</v>
      </c>
      <c r="I1557" s="397">
        <v>5211601</v>
      </c>
      <c r="J1557" s="410" t="s">
        <v>571</v>
      </c>
      <c r="K1557" s="397">
        <v>44</v>
      </c>
      <c r="L1557" s="396">
        <v>5.47</v>
      </c>
      <c r="M1557" s="396">
        <v>407</v>
      </c>
      <c r="N1557" s="399">
        <v>102.9</v>
      </c>
      <c r="O1557" s="400">
        <v>113.3</v>
      </c>
      <c r="P1557" s="400"/>
      <c r="Q1557" s="400"/>
      <c r="R1557" s="400"/>
      <c r="S1557" s="400"/>
      <c r="T1557" s="400"/>
      <c r="U1557" s="400"/>
      <c r="V1557" s="400"/>
      <c r="W1557" s="400"/>
      <c r="X1557" s="426">
        <v>840</v>
      </c>
      <c r="Y1557" s="427">
        <v>800</v>
      </c>
      <c r="Z1557" s="427">
        <v>900</v>
      </c>
      <c r="AA1557" s="479">
        <v>48</v>
      </c>
      <c r="AB1557" s="426">
        <v>0.38</v>
      </c>
      <c r="AC1557" s="426">
        <v>1400</v>
      </c>
      <c r="AD1557" s="401">
        <v>620</v>
      </c>
      <c r="AE1557" s="401">
        <v>560</v>
      </c>
      <c r="AF1557" s="401">
        <v>620</v>
      </c>
      <c r="AG1557" s="401">
        <v>620</v>
      </c>
      <c r="AH1557" s="479">
        <v>48</v>
      </c>
      <c r="AI1557" s="400"/>
      <c r="AJ1557" s="400"/>
      <c r="AK1557" s="400"/>
      <c r="AL1557" s="400"/>
      <c r="AM1557" s="400"/>
      <c r="AN1557" s="400"/>
      <c r="AO1557" s="400"/>
      <c r="AP1557" s="400"/>
    </row>
    <row r="1558" spans="1:42" ht="14.25" customHeight="1">
      <c r="A1558" s="394" t="s">
        <v>821</v>
      </c>
      <c r="B1558" s="401">
        <v>114.3</v>
      </c>
      <c r="C1558" s="424">
        <v>6.88</v>
      </c>
      <c r="D1558" s="394" t="s">
        <v>822</v>
      </c>
      <c r="E1558" s="421">
        <v>45013</v>
      </c>
      <c r="F1558" s="395" t="s">
        <v>847</v>
      </c>
      <c r="G1558" s="396">
        <v>18837</v>
      </c>
      <c r="H1558" s="397">
        <v>13586</v>
      </c>
      <c r="I1558" s="397">
        <v>5211601</v>
      </c>
      <c r="J1558" s="410" t="s">
        <v>571</v>
      </c>
      <c r="K1558" s="397">
        <v>46</v>
      </c>
      <c r="L1558" s="396">
        <v>3.85</v>
      </c>
      <c r="M1558" s="396">
        <v>2</v>
      </c>
      <c r="N1558" s="399">
        <v>98.4</v>
      </c>
      <c r="O1558" s="400">
        <v>110</v>
      </c>
      <c r="P1558" s="400"/>
      <c r="Q1558" s="400"/>
      <c r="R1558" s="400"/>
      <c r="S1558" s="400"/>
      <c r="T1558" s="400"/>
      <c r="U1558" s="400"/>
      <c r="V1558" s="400"/>
      <c r="W1558" s="400"/>
      <c r="X1558" s="426">
        <v>840</v>
      </c>
      <c r="Y1558" s="427">
        <v>800</v>
      </c>
      <c r="Z1558" s="427">
        <v>900</v>
      </c>
      <c r="AA1558" s="479">
        <v>48</v>
      </c>
      <c r="AB1558" s="426">
        <v>0.38</v>
      </c>
      <c r="AC1558" s="426">
        <v>1400</v>
      </c>
      <c r="AD1558" s="401">
        <v>620</v>
      </c>
      <c r="AE1558" s="401">
        <v>560</v>
      </c>
      <c r="AF1558" s="401">
        <v>620</v>
      </c>
      <c r="AG1558" s="401">
        <v>620</v>
      </c>
      <c r="AH1558" s="479">
        <v>48</v>
      </c>
      <c r="AI1558" s="400"/>
      <c r="AJ1558" s="400"/>
      <c r="AK1558" s="400"/>
      <c r="AL1558" s="400"/>
      <c r="AM1558" s="400"/>
      <c r="AN1558" s="400"/>
      <c r="AO1558" s="400"/>
      <c r="AP1558" s="400"/>
    </row>
    <row r="1559" spans="1:42" ht="14.25" customHeight="1">
      <c r="A1559" s="394" t="s">
        <v>821</v>
      </c>
      <c r="B1559" s="401">
        <v>114.3</v>
      </c>
      <c r="C1559" s="424">
        <v>6.88</v>
      </c>
      <c r="D1559" s="394" t="s">
        <v>822</v>
      </c>
      <c r="E1559" s="421">
        <v>45013</v>
      </c>
      <c r="F1559" s="395" t="s">
        <v>847</v>
      </c>
      <c r="G1559" s="396">
        <v>18838</v>
      </c>
      <c r="H1559" s="397">
        <v>13577</v>
      </c>
      <c r="I1559" s="397">
        <v>5211601</v>
      </c>
      <c r="J1559" s="410" t="s">
        <v>571</v>
      </c>
      <c r="K1559" s="397">
        <v>43</v>
      </c>
      <c r="L1559" s="396">
        <v>5.45</v>
      </c>
      <c r="M1559" s="396">
        <v>1</v>
      </c>
      <c r="N1559" s="399">
        <v>102.7</v>
      </c>
      <c r="O1559" s="400">
        <v>113.6</v>
      </c>
      <c r="P1559" s="400"/>
      <c r="Q1559" s="400"/>
      <c r="R1559" s="400"/>
      <c r="S1559" s="400"/>
      <c r="T1559" s="400"/>
      <c r="U1559" s="400"/>
      <c r="V1559" s="400"/>
      <c r="W1559" s="400"/>
      <c r="X1559" s="426">
        <v>840</v>
      </c>
      <c r="Y1559" s="427">
        <v>800</v>
      </c>
      <c r="Z1559" s="427">
        <v>900</v>
      </c>
      <c r="AA1559" s="479">
        <v>48</v>
      </c>
      <c r="AB1559" s="426">
        <v>0.38</v>
      </c>
      <c r="AC1559" s="426">
        <v>1400</v>
      </c>
      <c r="AD1559" s="401">
        <v>620</v>
      </c>
      <c r="AE1559" s="401">
        <v>560</v>
      </c>
      <c r="AF1559" s="401">
        <v>620</v>
      </c>
      <c r="AG1559" s="401">
        <v>620</v>
      </c>
      <c r="AH1559" s="479">
        <v>48</v>
      </c>
      <c r="AI1559" s="400"/>
      <c r="AJ1559" s="400"/>
      <c r="AK1559" s="400"/>
      <c r="AL1559" s="400"/>
      <c r="AM1559" s="400"/>
      <c r="AN1559" s="400"/>
      <c r="AO1559" s="400"/>
      <c r="AP1559" s="400"/>
    </row>
    <row r="1560" spans="1:42" ht="14.25" customHeight="1">
      <c r="A1560" s="394" t="s">
        <v>821</v>
      </c>
      <c r="B1560" s="401">
        <v>114.3</v>
      </c>
      <c r="C1560" s="424">
        <v>6.88</v>
      </c>
      <c r="D1560" s="394" t="s">
        <v>822</v>
      </c>
      <c r="E1560" s="421">
        <v>45013</v>
      </c>
      <c r="F1560" s="395" t="s">
        <v>847</v>
      </c>
      <c r="G1560" s="396">
        <v>18839</v>
      </c>
      <c r="H1560" s="397">
        <v>13625</v>
      </c>
      <c r="I1560" s="397">
        <v>5211601</v>
      </c>
      <c r="J1560" s="410" t="s">
        <v>571</v>
      </c>
      <c r="K1560" s="397">
        <v>44</v>
      </c>
      <c r="L1560" s="396">
        <v>5.71</v>
      </c>
      <c r="M1560" s="396">
        <v>1</v>
      </c>
      <c r="N1560" s="399">
        <v>103.5</v>
      </c>
      <c r="O1560" s="400">
        <v>113.8</v>
      </c>
      <c r="P1560" s="400"/>
      <c r="Q1560" s="400"/>
      <c r="R1560" s="400"/>
      <c r="S1560" s="400"/>
      <c r="T1560" s="400"/>
      <c r="U1560" s="400"/>
      <c r="V1560" s="400"/>
      <c r="W1560" s="400"/>
      <c r="X1560" s="426">
        <v>840</v>
      </c>
      <c r="Y1560" s="427">
        <v>800</v>
      </c>
      <c r="Z1560" s="427">
        <v>900</v>
      </c>
      <c r="AA1560" s="479">
        <v>48</v>
      </c>
      <c r="AB1560" s="426">
        <v>0.38</v>
      </c>
      <c r="AC1560" s="426">
        <v>1400</v>
      </c>
      <c r="AD1560" s="401">
        <v>620</v>
      </c>
      <c r="AE1560" s="401">
        <v>560</v>
      </c>
      <c r="AF1560" s="401">
        <v>620</v>
      </c>
      <c r="AG1560" s="401">
        <v>620</v>
      </c>
      <c r="AH1560" s="479">
        <v>48</v>
      </c>
      <c r="AI1560" s="400"/>
      <c r="AJ1560" s="400"/>
      <c r="AK1560" s="400"/>
      <c r="AL1560" s="400"/>
      <c r="AM1560" s="400"/>
      <c r="AN1560" s="400"/>
      <c r="AO1560" s="400"/>
      <c r="AP1560" s="400"/>
    </row>
    <row r="1561" spans="1:42" ht="14.25" customHeight="1">
      <c r="A1561" s="394" t="s">
        <v>821</v>
      </c>
      <c r="B1561" s="401">
        <v>114.3</v>
      </c>
      <c r="C1561" s="424">
        <v>6.88</v>
      </c>
      <c r="D1561" s="394" t="s">
        <v>822</v>
      </c>
      <c r="E1561" s="421">
        <v>45013</v>
      </c>
      <c r="F1561" s="395" t="s">
        <v>847</v>
      </c>
      <c r="G1561" s="396">
        <v>18840</v>
      </c>
      <c r="H1561" s="397">
        <v>13625</v>
      </c>
      <c r="I1561" s="397">
        <v>5211601</v>
      </c>
      <c r="J1561" s="410" t="s">
        <v>571</v>
      </c>
      <c r="K1561" s="397">
        <v>44</v>
      </c>
      <c r="L1561" s="396">
        <v>5.71</v>
      </c>
      <c r="M1561" s="396">
        <v>426</v>
      </c>
      <c r="N1561" s="399">
        <v>103</v>
      </c>
      <c r="O1561" s="400">
        <v>114</v>
      </c>
      <c r="P1561" s="400"/>
      <c r="Q1561" s="400"/>
      <c r="R1561" s="400"/>
      <c r="S1561" s="400"/>
      <c r="T1561" s="400"/>
      <c r="U1561" s="400"/>
      <c r="V1561" s="400"/>
      <c r="W1561" s="400"/>
      <c r="X1561" s="426">
        <v>840</v>
      </c>
      <c r="Y1561" s="427">
        <v>800</v>
      </c>
      <c r="Z1561" s="427">
        <v>900</v>
      </c>
      <c r="AA1561" s="479">
        <v>48</v>
      </c>
      <c r="AB1561" s="426">
        <v>0.38</v>
      </c>
      <c r="AC1561" s="426">
        <v>1400</v>
      </c>
      <c r="AD1561" s="401">
        <v>620</v>
      </c>
      <c r="AE1561" s="401">
        <v>560</v>
      </c>
      <c r="AF1561" s="401">
        <v>620</v>
      </c>
      <c r="AG1561" s="401">
        <v>620</v>
      </c>
      <c r="AH1561" s="479">
        <v>48</v>
      </c>
      <c r="AI1561" s="400"/>
      <c r="AJ1561" s="400"/>
      <c r="AK1561" s="400"/>
      <c r="AL1561" s="400"/>
      <c r="AM1561" s="400"/>
      <c r="AN1561" s="400"/>
      <c r="AO1561" s="400"/>
      <c r="AP1561" s="400"/>
    </row>
    <row r="1562" spans="1:42" ht="14.25" customHeight="1">
      <c r="A1562" s="394" t="s">
        <v>821</v>
      </c>
      <c r="B1562" s="401">
        <v>114.3</v>
      </c>
      <c r="C1562" s="424">
        <v>6.88</v>
      </c>
      <c r="D1562" s="394" t="s">
        <v>822</v>
      </c>
      <c r="E1562" s="421">
        <v>45013</v>
      </c>
      <c r="F1562" s="395" t="s">
        <v>847</v>
      </c>
      <c r="G1562" s="396">
        <v>18841</v>
      </c>
      <c r="H1562" s="397">
        <v>13600</v>
      </c>
      <c r="I1562" s="397">
        <v>5211601</v>
      </c>
      <c r="J1562" s="410" t="s">
        <v>571</v>
      </c>
      <c r="K1562" s="397">
        <v>44</v>
      </c>
      <c r="L1562" s="396">
        <v>3.45</v>
      </c>
      <c r="M1562" s="396">
        <v>24</v>
      </c>
      <c r="N1562" s="399">
        <v>97.6</v>
      </c>
      <c r="O1562" s="400">
        <v>111.1</v>
      </c>
      <c r="P1562" s="400"/>
      <c r="Q1562" s="400"/>
      <c r="R1562" s="400"/>
      <c r="S1562" s="400"/>
      <c r="T1562" s="400"/>
      <c r="U1562" s="400"/>
      <c r="V1562" s="400"/>
      <c r="W1562" s="400"/>
      <c r="X1562" s="426">
        <v>840</v>
      </c>
      <c r="Y1562" s="427">
        <v>800</v>
      </c>
      <c r="Z1562" s="427">
        <v>900</v>
      </c>
      <c r="AA1562" s="479">
        <v>48</v>
      </c>
      <c r="AB1562" s="426">
        <v>0.38</v>
      </c>
      <c r="AC1562" s="426">
        <v>1400</v>
      </c>
      <c r="AD1562" s="401">
        <v>620</v>
      </c>
      <c r="AE1562" s="401">
        <v>560</v>
      </c>
      <c r="AF1562" s="401">
        <v>620</v>
      </c>
      <c r="AG1562" s="401">
        <v>620</v>
      </c>
      <c r="AH1562" s="479">
        <v>48</v>
      </c>
      <c r="AI1562" s="400"/>
      <c r="AJ1562" s="400"/>
      <c r="AK1562" s="400"/>
      <c r="AL1562" s="400"/>
      <c r="AM1562" s="400"/>
      <c r="AN1562" s="400"/>
      <c r="AO1562" s="400"/>
      <c r="AP1562" s="400"/>
    </row>
    <row r="1563" spans="1:42" ht="14.25" customHeight="1">
      <c r="A1563" s="394" t="s">
        <v>821</v>
      </c>
      <c r="B1563" s="401">
        <v>114.3</v>
      </c>
      <c r="C1563" s="424">
        <v>6.88</v>
      </c>
      <c r="D1563" s="394" t="s">
        <v>822</v>
      </c>
      <c r="E1563" s="421">
        <v>45014</v>
      </c>
      <c r="F1563" s="395" t="s">
        <v>847</v>
      </c>
      <c r="G1563" s="396">
        <v>18842</v>
      </c>
      <c r="H1563" s="397">
        <v>13600</v>
      </c>
      <c r="I1563" s="397">
        <v>5211601</v>
      </c>
      <c r="J1563" s="410" t="s">
        <v>571</v>
      </c>
      <c r="K1563" s="397">
        <v>44</v>
      </c>
      <c r="L1563" s="396">
        <v>3.45</v>
      </c>
      <c r="M1563" s="396">
        <v>401</v>
      </c>
      <c r="N1563" s="399">
        <v>99.6</v>
      </c>
      <c r="O1563" s="400">
        <v>110.4</v>
      </c>
      <c r="P1563" s="400"/>
      <c r="Q1563" s="400"/>
      <c r="R1563" s="400"/>
      <c r="S1563" s="400"/>
      <c r="T1563" s="400"/>
      <c r="U1563" s="400"/>
      <c r="V1563" s="400"/>
      <c r="W1563" s="400"/>
      <c r="X1563" s="426">
        <v>840</v>
      </c>
      <c r="Y1563" s="427">
        <v>800</v>
      </c>
      <c r="Z1563" s="427">
        <v>900</v>
      </c>
      <c r="AA1563" s="479">
        <v>48</v>
      </c>
      <c r="AB1563" s="426">
        <v>0.38</v>
      </c>
      <c r="AC1563" s="426">
        <v>1400</v>
      </c>
      <c r="AD1563" s="401">
        <v>620</v>
      </c>
      <c r="AE1563" s="401">
        <v>560</v>
      </c>
      <c r="AF1563" s="401">
        <v>620</v>
      </c>
      <c r="AG1563" s="401">
        <v>620</v>
      </c>
      <c r="AH1563" s="479">
        <v>48</v>
      </c>
      <c r="AI1563" s="400"/>
      <c r="AJ1563" s="400"/>
      <c r="AK1563" s="400"/>
      <c r="AL1563" s="400"/>
      <c r="AM1563" s="400"/>
      <c r="AN1563" s="400"/>
      <c r="AO1563" s="400"/>
      <c r="AP1563" s="400"/>
    </row>
    <row r="1564" spans="1:42" ht="14.25" customHeight="1">
      <c r="A1564" s="394" t="s">
        <v>821</v>
      </c>
      <c r="B1564" s="401">
        <v>114.3</v>
      </c>
      <c r="C1564" s="424">
        <v>6.88</v>
      </c>
      <c r="D1564" s="394" t="s">
        <v>822</v>
      </c>
      <c r="E1564" s="421">
        <v>45014</v>
      </c>
      <c r="F1564" s="395" t="s">
        <v>847</v>
      </c>
      <c r="G1564" s="396">
        <v>18843</v>
      </c>
      <c r="H1564" s="397">
        <v>13602</v>
      </c>
      <c r="I1564" s="397">
        <v>5211601</v>
      </c>
      <c r="J1564" s="410" t="s">
        <v>571</v>
      </c>
      <c r="K1564" s="397">
        <v>45</v>
      </c>
      <c r="L1564" s="396">
        <v>5.23</v>
      </c>
      <c r="M1564" s="396">
        <v>1</v>
      </c>
      <c r="N1564" s="399">
        <v>102.7</v>
      </c>
      <c r="O1564" s="400">
        <v>114.1</v>
      </c>
      <c r="P1564" s="400"/>
      <c r="Q1564" s="400"/>
      <c r="R1564" s="400"/>
      <c r="S1564" s="400"/>
      <c r="T1564" s="400"/>
      <c r="U1564" s="400"/>
      <c r="V1564" s="400"/>
      <c r="W1564" s="400"/>
      <c r="X1564" s="426">
        <v>840</v>
      </c>
      <c r="Y1564" s="427">
        <v>800</v>
      </c>
      <c r="Z1564" s="427">
        <v>900</v>
      </c>
      <c r="AA1564" s="479">
        <v>48</v>
      </c>
      <c r="AB1564" s="426">
        <v>0.38</v>
      </c>
      <c r="AC1564" s="426">
        <v>1400</v>
      </c>
      <c r="AD1564" s="401">
        <v>620</v>
      </c>
      <c r="AE1564" s="401">
        <v>560</v>
      </c>
      <c r="AF1564" s="401">
        <v>620</v>
      </c>
      <c r="AG1564" s="401">
        <v>620</v>
      </c>
      <c r="AH1564" s="479">
        <v>48</v>
      </c>
      <c r="AI1564" s="400"/>
      <c r="AJ1564" s="400"/>
      <c r="AK1564" s="400"/>
      <c r="AL1564" s="400"/>
      <c r="AM1564" s="400"/>
      <c r="AN1564" s="400"/>
      <c r="AO1564" s="400"/>
      <c r="AP1564" s="400"/>
    </row>
    <row r="1565" spans="1:42" ht="14.25" customHeight="1">
      <c r="A1565" s="394" t="s">
        <v>821</v>
      </c>
      <c r="B1565" s="401">
        <v>114.3</v>
      </c>
      <c r="C1565" s="424">
        <v>6.88</v>
      </c>
      <c r="D1565" s="394" t="s">
        <v>822</v>
      </c>
      <c r="E1565" s="421">
        <v>45014</v>
      </c>
      <c r="F1565" s="395" t="s">
        <v>847</v>
      </c>
      <c r="G1565" s="396">
        <v>18844</v>
      </c>
      <c r="H1565" s="397">
        <v>13603</v>
      </c>
      <c r="I1565" s="397">
        <v>5211601</v>
      </c>
      <c r="J1565" s="410" t="s">
        <v>571</v>
      </c>
      <c r="K1565" s="397">
        <v>43</v>
      </c>
      <c r="L1565" s="396">
        <v>4.28</v>
      </c>
      <c r="M1565" s="396" t="s">
        <v>850</v>
      </c>
      <c r="N1565" s="399">
        <v>99</v>
      </c>
      <c r="O1565" s="400">
        <v>110.9</v>
      </c>
      <c r="P1565" s="400"/>
      <c r="Q1565" s="400"/>
      <c r="R1565" s="400"/>
      <c r="S1565" s="400"/>
      <c r="T1565" s="400"/>
      <c r="U1565" s="400"/>
      <c r="V1565" s="400"/>
      <c r="W1565" s="400"/>
      <c r="X1565" s="426">
        <v>840</v>
      </c>
      <c r="Y1565" s="427">
        <v>800</v>
      </c>
      <c r="Z1565" s="427">
        <v>900</v>
      </c>
      <c r="AA1565" s="479">
        <v>48</v>
      </c>
      <c r="AB1565" s="426">
        <v>0.38</v>
      </c>
      <c r="AC1565" s="426">
        <v>1400</v>
      </c>
      <c r="AD1565" s="401">
        <v>620</v>
      </c>
      <c r="AE1565" s="401">
        <v>560</v>
      </c>
      <c r="AF1565" s="401">
        <v>620</v>
      </c>
      <c r="AG1565" s="401">
        <v>620</v>
      </c>
      <c r="AH1565" s="479">
        <v>48</v>
      </c>
      <c r="AI1565" s="400"/>
      <c r="AJ1565" s="400"/>
      <c r="AK1565" s="400"/>
      <c r="AL1565" s="400"/>
      <c r="AM1565" s="400"/>
      <c r="AN1565" s="400"/>
      <c r="AO1565" s="400"/>
      <c r="AP1565" s="400"/>
    </row>
    <row r="1566" spans="1:42" ht="14.25" customHeight="1">
      <c r="A1566" s="394" t="s">
        <v>821</v>
      </c>
      <c r="B1566" s="401">
        <v>114.3</v>
      </c>
      <c r="C1566" s="424">
        <v>6.88</v>
      </c>
      <c r="D1566" s="394" t="s">
        <v>822</v>
      </c>
      <c r="E1566" s="481">
        <v>45058</v>
      </c>
      <c r="F1566" s="395" t="s">
        <v>847</v>
      </c>
      <c r="G1566" s="396">
        <v>19079</v>
      </c>
      <c r="H1566" s="397">
        <v>13626</v>
      </c>
      <c r="I1566" s="397">
        <v>5256301</v>
      </c>
      <c r="J1566" s="410" t="s">
        <v>571</v>
      </c>
      <c r="K1566" s="397">
        <v>45</v>
      </c>
      <c r="L1566" s="396">
        <v>5.55</v>
      </c>
      <c r="M1566" s="396">
        <v>26</v>
      </c>
      <c r="N1566" s="399">
        <v>98.2</v>
      </c>
      <c r="O1566" s="400">
        <v>109</v>
      </c>
      <c r="P1566" s="400"/>
      <c r="Q1566" s="400"/>
      <c r="R1566" s="400"/>
      <c r="S1566" s="400"/>
      <c r="T1566" s="400"/>
      <c r="U1566" s="400"/>
      <c r="V1566" s="400"/>
      <c r="W1566" s="400"/>
      <c r="X1566" s="426">
        <v>840</v>
      </c>
      <c r="Y1566" s="427">
        <v>800</v>
      </c>
      <c r="Z1566" s="427">
        <v>900</v>
      </c>
      <c r="AA1566" s="479">
        <v>48</v>
      </c>
      <c r="AB1566" s="426">
        <v>0.38</v>
      </c>
      <c r="AC1566" s="426">
        <v>1400</v>
      </c>
      <c r="AD1566" s="401">
        <v>625</v>
      </c>
      <c r="AE1566" s="401">
        <v>560</v>
      </c>
      <c r="AF1566" s="401">
        <v>625</v>
      </c>
      <c r="AG1566" s="401">
        <v>625</v>
      </c>
      <c r="AH1566" s="479">
        <v>48</v>
      </c>
      <c r="AI1566" s="400"/>
      <c r="AJ1566" s="400"/>
      <c r="AK1566" s="400"/>
      <c r="AL1566" s="400"/>
      <c r="AM1566" s="400"/>
      <c r="AN1566" s="400"/>
      <c r="AO1566" s="400"/>
      <c r="AP1566" s="400"/>
    </row>
    <row r="1567" spans="1:42" ht="14.25" customHeight="1">
      <c r="A1567" s="394" t="s">
        <v>821</v>
      </c>
      <c r="B1567" s="401">
        <v>114.3</v>
      </c>
      <c r="C1567" s="424">
        <v>6.88</v>
      </c>
      <c r="D1567" s="394" t="s">
        <v>822</v>
      </c>
      <c r="E1567" s="481">
        <v>45085</v>
      </c>
      <c r="F1567" s="395" t="s">
        <v>847</v>
      </c>
      <c r="G1567" s="396">
        <v>19087</v>
      </c>
      <c r="H1567" s="397">
        <v>13667</v>
      </c>
      <c r="I1567" s="397">
        <v>5256301</v>
      </c>
      <c r="J1567" s="410" t="s">
        <v>571</v>
      </c>
      <c r="K1567" s="397">
        <v>46</v>
      </c>
      <c r="L1567" s="396">
        <v>6.47</v>
      </c>
      <c r="M1567" s="396" t="s">
        <v>684</v>
      </c>
      <c r="N1567" s="399">
        <v>94.2</v>
      </c>
      <c r="O1567" s="400">
        <v>104.9</v>
      </c>
      <c r="P1567" s="400">
        <v>96.1</v>
      </c>
      <c r="Q1567" s="400">
        <v>106.9</v>
      </c>
      <c r="R1567" s="400">
        <v>96</v>
      </c>
      <c r="S1567" s="400">
        <v>106.4</v>
      </c>
      <c r="T1567" s="400">
        <v>98</v>
      </c>
      <c r="U1567" s="400">
        <v>107.9</v>
      </c>
      <c r="V1567" s="400">
        <v>100</v>
      </c>
      <c r="W1567" s="400">
        <v>111</v>
      </c>
      <c r="X1567" s="426">
        <v>840</v>
      </c>
      <c r="Y1567" s="427">
        <v>800</v>
      </c>
      <c r="Z1567" s="427">
        <v>900</v>
      </c>
      <c r="AA1567" s="479">
        <v>48</v>
      </c>
      <c r="AB1567" s="426">
        <v>0.37</v>
      </c>
      <c r="AC1567" s="426">
        <v>1400</v>
      </c>
      <c r="AD1567" s="401">
        <v>625</v>
      </c>
      <c r="AE1567" s="401">
        <v>560</v>
      </c>
      <c r="AF1567" s="401">
        <v>625</v>
      </c>
      <c r="AG1567" s="401">
        <v>625</v>
      </c>
      <c r="AH1567" s="479">
        <v>48</v>
      </c>
      <c r="AI1567" s="400"/>
      <c r="AJ1567" s="400"/>
      <c r="AK1567" s="400"/>
      <c r="AL1567" s="400"/>
      <c r="AM1567" s="400"/>
      <c r="AN1567" s="400"/>
      <c r="AO1567" s="400"/>
      <c r="AP1567" s="400"/>
    </row>
    <row r="1568" spans="1:42" ht="14.25" customHeight="1">
      <c r="A1568" s="394" t="s">
        <v>821</v>
      </c>
      <c r="B1568" s="401">
        <v>114.3</v>
      </c>
      <c r="C1568" s="424">
        <v>6.88</v>
      </c>
      <c r="D1568" s="394" t="s">
        <v>822</v>
      </c>
      <c r="E1568" s="481">
        <v>45085</v>
      </c>
      <c r="F1568" s="395" t="s">
        <v>847</v>
      </c>
      <c r="G1568" s="396">
        <v>19087</v>
      </c>
      <c r="H1568" s="397">
        <v>13667</v>
      </c>
      <c r="I1568" s="397">
        <v>5256301</v>
      </c>
      <c r="J1568" s="410" t="s">
        <v>571</v>
      </c>
      <c r="K1568" s="397">
        <v>46</v>
      </c>
      <c r="L1568" s="396">
        <v>6.47</v>
      </c>
      <c r="M1568" s="396">
        <v>40</v>
      </c>
      <c r="N1568" s="399">
        <v>98</v>
      </c>
      <c r="O1568" s="400">
        <v>108.7</v>
      </c>
      <c r="P1568" s="400">
        <v>99.7</v>
      </c>
      <c r="Q1568" s="400">
        <v>110.1</v>
      </c>
      <c r="R1568" s="400">
        <v>97.8</v>
      </c>
      <c r="S1568" s="400">
        <v>107.7</v>
      </c>
      <c r="T1568" s="400">
        <v>100.5</v>
      </c>
      <c r="U1568" s="400">
        <v>108.4</v>
      </c>
      <c r="V1568" s="400">
        <v>101.1</v>
      </c>
      <c r="W1568" s="400">
        <v>111.5</v>
      </c>
      <c r="X1568" s="426">
        <v>840</v>
      </c>
      <c r="Y1568" s="427">
        <v>800</v>
      </c>
      <c r="Z1568" s="427">
        <v>900</v>
      </c>
      <c r="AA1568" s="479">
        <v>48</v>
      </c>
      <c r="AB1568" s="426">
        <v>0.37</v>
      </c>
      <c r="AC1568" s="426">
        <v>1400</v>
      </c>
      <c r="AD1568" s="401">
        <v>625</v>
      </c>
      <c r="AE1568" s="401">
        <v>560</v>
      </c>
      <c r="AF1568" s="401">
        <v>625</v>
      </c>
      <c r="AG1568" s="401">
        <v>625</v>
      </c>
      <c r="AH1568" s="479">
        <v>48</v>
      </c>
      <c r="AI1568" s="400"/>
      <c r="AJ1568" s="400"/>
      <c r="AK1568" s="400"/>
      <c r="AL1568" s="400"/>
      <c r="AM1568" s="400"/>
      <c r="AN1568" s="400"/>
      <c r="AO1568" s="400"/>
      <c r="AP1568" s="400"/>
    </row>
    <row r="1569" spans="1:42" ht="14.25" customHeight="1">
      <c r="A1569" s="394" t="s">
        <v>821</v>
      </c>
      <c r="B1569" s="401">
        <v>114.3</v>
      </c>
      <c r="C1569" s="424">
        <v>6.88</v>
      </c>
      <c r="D1569" s="394" t="s">
        <v>822</v>
      </c>
      <c r="E1569" s="481">
        <v>45085</v>
      </c>
      <c r="F1569" s="395" t="s">
        <v>847</v>
      </c>
      <c r="G1569" s="396">
        <v>19088</v>
      </c>
      <c r="H1569" s="397">
        <v>13667</v>
      </c>
      <c r="I1569" s="397">
        <v>5256301</v>
      </c>
      <c r="J1569" s="410" t="s">
        <v>571</v>
      </c>
      <c r="K1569" s="397">
        <v>46</v>
      </c>
      <c r="L1569" s="396">
        <v>6.47</v>
      </c>
      <c r="M1569" s="396">
        <v>419</v>
      </c>
      <c r="N1569" s="399">
        <v>102.9</v>
      </c>
      <c r="O1569" s="400">
        <v>114.2</v>
      </c>
      <c r="P1569" s="400"/>
      <c r="Q1569" s="400"/>
      <c r="R1569" s="400"/>
      <c r="S1569" s="400"/>
      <c r="T1569" s="400"/>
      <c r="U1569" s="400"/>
      <c r="V1569" s="400"/>
      <c r="W1569" s="400"/>
      <c r="X1569" s="426">
        <v>840</v>
      </c>
      <c r="Y1569" s="427">
        <v>800</v>
      </c>
      <c r="Z1569" s="427">
        <v>900</v>
      </c>
      <c r="AA1569" s="479">
        <v>48</v>
      </c>
      <c r="AB1569" s="426">
        <v>0.37</v>
      </c>
      <c r="AC1569" s="426">
        <v>1400</v>
      </c>
      <c r="AD1569" s="401">
        <v>625</v>
      </c>
      <c r="AE1569" s="401">
        <v>560</v>
      </c>
      <c r="AF1569" s="401">
        <v>625</v>
      </c>
      <c r="AG1569" s="401">
        <v>625</v>
      </c>
      <c r="AH1569" s="479">
        <v>48</v>
      </c>
      <c r="AI1569" s="400"/>
      <c r="AJ1569" s="400"/>
      <c r="AK1569" s="400"/>
      <c r="AL1569" s="400"/>
      <c r="AM1569" s="400"/>
      <c r="AN1569" s="400"/>
      <c r="AO1569" s="400"/>
      <c r="AP1569" s="400"/>
    </row>
    <row r="1570" spans="1:42" ht="14.25" customHeight="1">
      <c r="A1570" s="394" t="s">
        <v>821</v>
      </c>
      <c r="B1570" s="401">
        <v>114.3</v>
      </c>
      <c r="C1570" s="424">
        <v>6.88</v>
      </c>
      <c r="D1570" s="394" t="s">
        <v>822</v>
      </c>
      <c r="E1570" s="481">
        <v>45085</v>
      </c>
      <c r="F1570" s="395" t="s">
        <v>847</v>
      </c>
      <c r="G1570" s="396">
        <v>19089</v>
      </c>
      <c r="H1570" s="397">
        <v>13667</v>
      </c>
      <c r="I1570" s="397">
        <v>5256301</v>
      </c>
      <c r="J1570" s="410" t="s">
        <v>571</v>
      </c>
      <c r="K1570" s="397">
        <v>46</v>
      </c>
      <c r="L1570" s="396">
        <v>6.47</v>
      </c>
      <c r="M1570" s="396">
        <v>801</v>
      </c>
      <c r="N1570" s="399">
        <v>102.9</v>
      </c>
      <c r="O1570" s="400">
        <v>113.6</v>
      </c>
      <c r="P1570" s="400"/>
      <c r="Q1570" s="400"/>
      <c r="R1570" s="400"/>
      <c r="S1570" s="400"/>
      <c r="T1570" s="400"/>
      <c r="U1570" s="400"/>
      <c r="V1570" s="400"/>
      <c r="W1570" s="400"/>
      <c r="X1570" s="426">
        <v>840</v>
      </c>
      <c r="Y1570" s="427">
        <v>800</v>
      </c>
      <c r="Z1570" s="427">
        <v>900</v>
      </c>
      <c r="AA1570" s="479">
        <v>48</v>
      </c>
      <c r="AB1570" s="426">
        <v>0.37</v>
      </c>
      <c r="AC1570" s="426">
        <v>1400</v>
      </c>
      <c r="AD1570" s="401">
        <v>625</v>
      </c>
      <c r="AE1570" s="401">
        <v>560</v>
      </c>
      <c r="AF1570" s="401">
        <v>625</v>
      </c>
      <c r="AG1570" s="401">
        <v>625</v>
      </c>
      <c r="AH1570" s="479">
        <v>48</v>
      </c>
      <c r="AI1570" s="400"/>
      <c r="AJ1570" s="400"/>
      <c r="AK1570" s="400"/>
      <c r="AL1570" s="400"/>
      <c r="AM1570" s="400"/>
      <c r="AN1570" s="400"/>
      <c r="AO1570" s="400"/>
      <c r="AP1570" s="400"/>
    </row>
    <row r="1571" spans="1:42" ht="14.25" customHeight="1">
      <c r="A1571" s="394" t="s">
        <v>821</v>
      </c>
      <c r="B1571" s="401">
        <v>114.3</v>
      </c>
      <c r="C1571" s="424">
        <v>6.88</v>
      </c>
      <c r="D1571" s="394" t="s">
        <v>822</v>
      </c>
      <c r="E1571" s="481">
        <v>45085</v>
      </c>
      <c r="F1571" s="395" t="s">
        <v>847</v>
      </c>
      <c r="G1571" s="396">
        <v>19090</v>
      </c>
      <c r="H1571" s="397">
        <v>13665</v>
      </c>
      <c r="I1571" s="397">
        <v>5256301</v>
      </c>
      <c r="J1571" s="410" t="s">
        <v>571</v>
      </c>
      <c r="K1571" s="397">
        <v>45</v>
      </c>
      <c r="L1571" s="396">
        <v>3.95</v>
      </c>
      <c r="M1571" s="396" t="s">
        <v>850</v>
      </c>
      <c r="N1571" s="399">
        <v>100.9</v>
      </c>
      <c r="O1571" s="400">
        <v>111.9</v>
      </c>
      <c r="P1571" s="400"/>
      <c r="Q1571" s="400"/>
      <c r="R1571" s="400"/>
      <c r="S1571" s="400"/>
      <c r="T1571" s="400"/>
      <c r="U1571" s="400"/>
      <c r="V1571" s="400"/>
      <c r="W1571" s="400"/>
      <c r="X1571" s="426">
        <v>840</v>
      </c>
      <c r="Y1571" s="427">
        <v>800</v>
      </c>
      <c r="Z1571" s="427">
        <v>900</v>
      </c>
      <c r="AA1571" s="479">
        <v>48</v>
      </c>
      <c r="AB1571" s="426">
        <v>0.37</v>
      </c>
      <c r="AC1571" s="426">
        <v>1400</v>
      </c>
      <c r="AD1571" s="401">
        <v>620</v>
      </c>
      <c r="AE1571" s="401">
        <v>560</v>
      </c>
      <c r="AF1571" s="401">
        <v>620</v>
      </c>
      <c r="AG1571" s="401">
        <v>620</v>
      </c>
      <c r="AH1571" s="479">
        <v>48</v>
      </c>
      <c r="AI1571" s="400"/>
      <c r="AJ1571" s="400"/>
      <c r="AK1571" s="400"/>
      <c r="AL1571" s="400"/>
      <c r="AM1571" s="400"/>
      <c r="AN1571" s="400"/>
      <c r="AO1571" s="400"/>
      <c r="AP1571" s="400"/>
    </row>
    <row r="1572" spans="1:42" ht="14.25" customHeight="1">
      <c r="A1572" s="394" t="s">
        <v>821</v>
      </c>
      <c r="B1572" s="401">
        <v>114.3</v>
      </c>
      <c r="C1572" s="424">
        <v>6.88</v>
      </c>
      <c r="D1572" s="394" t="s">
        <v>822</v>
      </c>
      <c r="E1572" s="481">
        <v>45085</v>
      </c>
      <c r="F1572" s="395" t="s">
        <v>847</v>
      </c>
      <c r="G1572" s="396">
        <v>19091</v>
      </c>
      <c r="H1572" s="397">
        <v>13665</v>
      </c>
      <c r="I1572" s="397">
        <v>5256301</v>
      </c>
      <c r="J1572" s="410" t="s">
        <v>571</v>
      </c>
      <c r="K1572" s="397">
        <v>45</v>
      </c>
      <c r="L1572" s="396">
        <v>3.95</v>
      </c>
      <c r="M1572" s="396">
        <v>413</v>
      </c>
      <c r="N1572" s="399">
        <v>99.1</v>
      </c>
      <c r="O1572" s="400">
        <v>111.4</v>
      </c>
      <c r="P1572" s="400"/>
      <c r="Q1572" s="400"/>
      <c r="R1572" s="400"/>
      <c r="S1572" s="400"/>
      <c r="T1572" s="400"/>
      <c r="U1572" s="400"/>
      <c r="V1572" s="400"/>
      <c r="W1572" s="400"/>
      <c r="X1572" s="426">
        <v>840</v>
      </c>
      <c r="Y1572" s="427">
        <v>800</v>
      </c>
      <c r="Z1572" s="427">
        <v>900</v>
      </c>
      <c r="AA1572" s="479">
        <v>48</v>
      </c>
      <c r="AB1572" s="426">
        <v>0.37</v>
      </c>
      <c r="AC1572" s="426">
        <v>1400</v>
      </c>
      <c r="AD1572" s="401">
        <v>620</v>
      </c>
      <c r="AE1572" s="401">
        <v>560</v>
      </c>
      <c r="AF1572" s="401">
        <v>620</v>
      </c>
      <c r="AG1572" s="401">
        <v>620</v>
      </c>
      <c r="AH1572" s="479">
        <v>48</v>
      </c>
      <c r="AI1572" s="400"/>
      <c r="AJ1572" s="400"/>
      <c r="AK1572" s="400"/>
      <c r="AL1572" s="400"/>
      <c r="AM1572" s="400"/>
      <c r="AN1572" s="400"/>
      <c r="AO1572" s="400"/>
      <c r="AP1572" s="400"/>
    </row>
    <row r="1573" spans="1:42" ht="14.25" customHeight="1">
      <c r="A1573" s="394" t="s">
        <v>821</v>
      </c>
      <c r="B1573" s="401">
        <v>114.3</v>
      </c>
      <c r="C1573" s="424">
        <v>6.88</v>
      </c>
      <c r="D1573" s="394" t="s">
        <v>822</v>
      </c>
      <c r="E1573" s="481">
        <v>45087</v>
      </c>
      <c r="F1573" s="395" t="s">
        <v>847</v>
      </c>
      <c r="G1573" s="396">
        <v>19092</v>
      </c>
      <c r="H1573" s="397">
        <v>13664</v>
      </c>
      <c r="I1573" s="397">
        <v>5256301</v>
      </c>
      <c r="J1573" s="410" t="s">
        <v>571</v>
      </c>
      <c r="K1573" s="397">
        <v>46</v>
      </c>
      <c r="L1573" s="398">
        <v>5.2</v>
      </c>
      <c r="M1573" s="396">
        <v>26</v>
      </c>
      <c r="N1573" s="399">
        <v>99.9</v>
      </c>
      <c r="O1573" s="400">
        <v>112.1</v>
      </c>
      <c r="P1573" s="400"/>
      <c r="Q1573" s="400"/>
      <c r="R1573" s="400"/>
      <c r="S1573" s="400"/>
      <c r="T1573" s="400"/>
      <c r="U1573" s="400"/>
      <c r="V1573" s="400"/>
      <c r="W1573" s="400"/>
      <c r="X1573" s="426">
        <v>840</v>
      </c>
      <c r="Y1573" s="427">
        <v>800</v>
      </c>
      <c r="Z1573" s="427">
        <v>900</v>
      </c>
      <c r="AA1573" s="479">
        <v>48</v>
      </c>
      <c r="AB1573" s="426">
        <v>0.37</v>
      </c>
      <c r="AC1573" s="426">
        <v>1400</v>
      </c>
      <c r="AD1573" s="401">
        <v>620</v>
      </c>
      <c r="AE1573" s="401">
        <v>560</v>
      </c>
      <c r="AF1573" s="401">
        <v>620</v>
      </c>
      <c r="AG1573" s="401">
        <v>620</v>
      </c>
      <c r="AH1573" s="479">
        <v>48</v>
      </c>
      <c r="AI1573" s="400"/>
      <c r="AJ1573" s="400"/>
      <c r="AK1573" s="400"/>
      <c r="AL1573" s="400"/>
      <c r="AM1573" s="400"/>
      <c r="AN1573" s="400"/>
      <c r="AO1573" s="400"/>
      <c r="AP1573" s="400"/>
    </row>
    <row r="1574" spans="1:42" ht="14.25" customHeight="1">
      <c r="A1574" s="394" t="s">
        <v>821</v>
      </c>
      <c r="B1574" s="401">
        <v>114.3</v>
      </c>
      <c r="C1574" s="424">
        <v>6.88</v>
      </c>
      <c r="D1574" s="394" t="s">
        <v>822</v>
      </c>
      <c r="E1574" s="481">
        <v>45087</v>
      </c>
      <c r="F1574" s="395" t="s">
        <v>847</v>
      </c>
      <c r="G1574" s="396">
        <v>19093</v>
      </c>
      <c r="H1574" s="397">
        <v>13664</v>
      </c>
      <c r="I1574" s="397">
        <v>5256301</v>
      </c>
      <c r="J1574" s="410" t="s">
        <v>571</v>
      </c>
      <c r="K1574" s="397">
        <v>46</v>
      </c>
      <c r="L1574" s="398">
        <v>5.2</v>
      </c>
      <c r="M1574" s="396">
        <v>401</v>
      </c>
      <c r="N1574" s="399">
        <v>101.5</v>
      </c>
      <c r="O1574" s="400">
        <v>112.3</v>
      </c>
      <c r="P1574" s="400"/>
      <c r="Q1574" s="400"/>
      <c r="R1574" s="400"/>
      <c r="S1574" s="400"/>
      <c r="T1574" s="400"/>
      <c r="U1574" s="400"/>
      <c r="V1574" s="400"/>
      <c r="W1574" s="400"/>
      <c r="X1574" s="426">
        <v>840</v>
      </c>
      <c r="Y1574" s="427">
        <v>800</v>
      </c>
      <c r="Z1574" s="427">
        <v>900</v>
      </c>
      <c r="AA1574" s="479">
        <v>48</v>
      </c>
      <c r="AB1574" s="426">
        <v>0.37</v>
      </c>
      <c r="AC1574" s="426">
        <v>1400</v>
      </c>
      <c r="AD1574" s="401">
        <v>620</v>
      </c>
      <c r="AE1574" s="401">
        <v>560</v>
      </c>
      <c r="AF1574" s="401">
        <v>620</v>
      </c>
      <c r="AG1574" s="401">
        <v>620</v>
      </c>
      <c r="AH1574" s="479">
        <v>48</v>
      </c>
      <c r="AI1574" s="400"/>
      <c r="AJ1574" s="400"/>
      <c r="AK1574" s="400"/>
      <c r="AL1574" s="400"/>
      <c r="AM1574" s="400"/>
      <c r="AN1574" s="400"/>
      <c r="AO1574" s="400"/>
      <c r="AP1574" s="400"/>
    </row>
    <row r="1575" spans="1:42" ht="14.25" customHeight="1">
      <c r="A1575" s="394" t="s">
        <v>821</v>
      </c>
      <c r="B1575" s="401">
        <v>114.3</v>
      </c>
      <c r="C1575" s="424">
        <v>6.88</v>
      </c>
      <c r="D1575" s="394" t="s">
        <v>822</v>
      </c>
      <c r="E1575" s="481">
        <v>45093</v>
      </c>
      <c r="F1575" s="395" t="s">
        <v>368</v>
      </c>
      <c r="G1575" s="396">
        <v>19158</v>
      </c>
      <c r="H1575" s="397">
        <v>59983</v>
      </c>
      <c r="I1575" s="397">
        <v>5328701</v>
      </c>
      <c r="J1575" s="397">
        <v>701</v>
      </c>
      <c r="K1575" s="397">
        <v>49</v>
      </c>
      <c r="L1575" s="396">
        <v>5.84</v>
      </c>
      <c r="M1575" s="396">
        <v>2</v>
      </c>
      <c r="N1575" s="399">
        <v>99.6</v>
      </c>
      <c r="O1575" s="400">
        <v>113.4</v>
      </c>
      <c r="P1575" s="400">
        <v>101.9</v>
      </c>
      <c r="Q1575" s="400">
        <v>114.9</v>
      </c>
      <c r="R1575" s="400">
        <v>101.5</v>
      </c>
      <c r="S1575" s="400">
        <v>113.6</v>
      </c>
      <c r="T1575" s="400">
        <v>103.6</v>
      </c>
      <c r="U1575" s="400">
        <v>115.1</v>
      </c>
      <c r="V1575" s="400">
        <v>105</v>
      </c>
      <c r="W1575" s="400">
        <v>116.5</v>
      </c>
      <c r="X1575" s="426">
        <v>840</v>
      </c>
      <c r="Y1575" s="427">
        <v>800</v>
      </c>
      <c r="Z1575" s="427">
        <v>890</v>
      </c>
      <c r="AA1575" s="479">
        <v>48</v>
      </c>
      <c r="AB1575" s="426">
        <v>0.37</v>
      </c>
      <c r="AC1575" s="426">
        <v>1400</v>
      </c>
      <c r="AD1575" s="401">
        <v>655</v>
      </c>
      <c r="AE1575" s="401">
        <v>560</v>
      </c>
      <c r="AF1575" s="401">
        <v>655</v>
      </c>
      <c r="AG1575" s="401">
        <v>655</v>
      </c>
      <c r="AH1575" s="479">
        <v>48</v>
      </c>
      <c r="AI1575" s="400"/>
      <c r="AJ1575" s="400"/>
      <c r="AK1575" s="400"/>
      <c r="AL1575" s="400"/>
      <c r="AM1575" s="400"/>
      <c r="AN1575" s="400"/>
      <c r="AO1575" s="400"/>
      <c r="AP1575" s="400"/>
    </row>
    <row r="1576" spans="1:42" ht="13.5" customHeight="1">
      <c r="A1576" s="394" t="s">
        <v>821</v>
      </c>
      <c r="B1576" s="401">
        <v>114.3</v>
      </c>
      <c r="C1576" s="424">
        <v>6.88</v>
      </c>
      <c r="D1576" s="394" t="s">
        <v>822</v>
      </c>
      <c r="E1576" s="481">
        <v>45094</v>
      </c>
      <c r="F1576" s="395" t="s">
        <v>368</v>
      </c>
      <c r="G1576" s="396">
        <v>19159</v>
      </c>
      <c r="H1576" s="397">
        <v>59986</v>
      </c>
      <c r="I1576" s="397">
        <v>5328701</v>
      </c>
      <c r="J1576" s="397">
        <v>701</v>
      </c>
      <c r="K1576" s="397">
        <v>51</v>
      </c>
      <c r="L1576" s="396">
        <v>4.4800000000000004</v>
      </c>
      <c r="M1576" s="396">
        <v>6</v>
      </c>
      <c r="N1576" s="399">
        <v>100.3</v>
      </c>
      <c r="O1576" s="400">
        <v>112.3</v>
      </c>
      <c r="P1576" s="400"/>
      <c r="Q1576" s="400"/>
      <c r="R1576" s="400"/>
      <c r="S1576" s="400"/>
      <c r="T1576" s="400"/>
      <c r="U1576" s="400"/>
      <c r="V1576" s="400"/>
      <c r="W1576" s="400"/>
      <c r="X1576" s="426">
        <v>840</v>
      </c>
      <c r="Y1576" s="427">
        <v>800</v>
      </c>
      <c r="Z1576" s="427">
        <v>890</v>
      </c>
      <c r="AA1576" s="479">
        <v>48</v>
      </c>
      <c r="AB1576" s="426">
        <v>0.37</v>
      </c>
      <c r="AC1576" s="426">
        <v>1400</v>
      </c>
      <c r="AD1576" s="401">
        <v>655</v>
      </c>
      <c r="AE1576" s="401">
        <v>560</v>
      </c>
      <c r="AF1576" s="401">
        <v>655</v>
      </c>
      <c r="AG1576" s="401">
        <v>655</v>
      </c>
      <c r="AH1576" s="479">
        <v>48</v>
      </c>
      <c r="AI1576" s="400"/>
      <c r="AJ1576" s="400"/>
      <c r="AK1576" s="400"/>
      <c r="AL1576" s="400"/>
      <c r="AM1576" s="400"/>
      <c r="AN1576" s="400"/>
      <c r="AO1576" s="400"/>
      <c r="AP1576" s="400"/>
    </row>
    <row r="1577" spans="1:42" ht="14.25" customHeight="1">
      <c r="A1577" s="394" t="s">
        <v>821</v>
      </c>
      <c r="B1577" s="401">
        <v>114.3</v>
      </c>
      <c r="C1577" s="424">
        <v>6.88</v>
      </c>
      <c r="D1577" s="394" t="s">
        <v>822</v>
      </c>
      <c r="E1577" s="481">
        <v>45094</v>
      </c>
      <c r="F1577" s="395" t="s">
        <v>368</v>
      </c>
      <c r="G1577" s="396">
        <v>19160</v>
      </c>
      <c r="H1577" s="397">
        <v>59984</v>
      </c>
      <c r="I1577" s="397">
        <v>5328701</v>
      </c>
      <c r="J1577" s="397">
        <v>701</v>
      </c>
      <c r="K1577" s="397">
        <v>48</v>
      </c>
      <c r="L1577" s="398">
        <v>5.0999999999999996</v>
      </c>
      <c r="M1577" s="396">
        <v>1</v>
      </c>
      <c r="N1577" s="399">
        <v>100.1</v>
      </c>
      <c r="O1577" s="400">
        <v>112.3</v>
      </c>
      <c r="P1577" s="400"/>
      <c r="Q1577" s="400"/>
      <c r="R1577" s="400"/>
      <c r="S1577" s="400"/>
      <c r="T1577" s="400"/>
      <c r="U1577" s="400"/>
      <c r="V1577" s="400"/>
      <c r="W1577" s="400"/>
      <c r="X1577" s="426">
        <v>840</v>
      </c>
      <c r="Y1577" s="427">
        <v>800</v>
      </c>
      <c r="Z1577" s="427">
        <v>890</v>
      </c>
      <c r="AA1577" s="479">
        <v>48</v>
      </c>
      <c r="AB1577" s="426">
        <v>0.37</v>
      </c>
      <c r="AC1577" s="426">
        <v>1400</v>
      </c>
      <c r="AD1577" s="401">
        <v>655</v>
      </c>
      <c r="AE1577" s="401">
        <v>560</v>
      </c>
      <c r="AF1577" s="401">
        <v>655</v>
      </c>
      <c r="AG1577" s="401">
        <v>655</v>
      </c>
      <c r="AH1577" s="479">
        <v>48</v>
      </c>
      <c r="AI1577" s="400"/>
      <c r="AJ1577" s="400"/>
      <c r="AK1577" s="400"/>
      <c r="AL1577" s="400"/>
      <c r="AM1577" s="400"/>
      <c r="AN1577" s="400"/>
      <c r="AO1577" s="400"/>
      <c r="AP1577" s="400"/>
    </row>
    <row r="1578" spans="1:42" ht="14.25" customHeight="1">
      <c r="A1578" s="394" t="s">
        <v>821</v>
      </c>
      <c r="B1578" s="401">
        <v>114.3</v>
      </c>
      <c r="C1578" s="424">
        <v>6.88</v>
      </c>
      <c r="D1578" s="394" t="s">
        <v>822</v>
      </c>
      <c r="E1578" s="481">
        <v>45094</v>
      </c>
      <c r="F1578" s="395" t="s">
        <v>368</v>
      </c>
      <c r="G1578" s="396">
        <v>19160</v>
      </c>
      <c r="H1578" s="397">
        <v>59984</v>
      </c>
      <c r="I1578" s="397">
        <v>5328701</v>
      </c>
      <c r="J1578" s="397">
        <v>701</v>
      </c>
      <c r="K1578" s="397">
        <v>48</v>
      </c>
      <c r="L1578" s="398">
        <v>5.0999999999999996</v>
      </c>
      <c r="M1578" s="396" t="s">
        <v>890</v>
      </c>
      <c r="N1578" s="399">
        <v>98.2</v>
      </c>
      <c r="O1578" s="400">
        <v>109.8</v>
      </c>
      <c r="P1578" s="400">
        <v>99.3</v>
      </c>
      <c r="Q1578" s="400">
        <v>111.9</v>
      </c>
      <c r="R1578" s="400">
        <v>97.8</v>
      </c>
      <c r="S1578" s="400">
        <v>110.2</v>
      </c>
      <c r="T1578" s="400">
        <v>98.4</v>
      </c>
      <c r="U1578" s="400">
        <v>110.5</v>
      </c>
      <c r="V1578" s="400">
        <v>101.3</v>
      </c>
      <c r="W1578" s="400">
        <v>112.8</v>
      </c>
      <c r="X1578" s="426">
        <v>840</v>
      </c>
      <c r="Y1578" s="427">
        <v>800</v>
      </c>
      <c r="Z1578" s="427">
        <v>890</v>
      </c>
      <c r="AA1578" s="479">
        <v>48</v>
      </c>
      <c r="AB1578" s="426">
        <v>0.37</v>
      </c>
      <c r="AC1578" s="426">
        <v>1400</v>
      </c>
      <c r="AD1578" s="401">
        <v>655</v>
      </c>
      <c r="AE1578" s="401">
        <v>560</v>
      </c>
      <c r="AF1578" s="401">
        <v>655</v>
      </c>
      <c r="AG1578" s="401">
        <v>655</v>
      </c>
      <c r="AH1578" s="479">
        <v>48</v>
      </c>
      <c r="AI1578" s="400"/>
      <c r="AJ1578" s="400"/>
      <c r="AK1578" s="400"/>
      <c r="AL1578" s="400"/>
      <c r="AM1578" s="400"/>
      <c r="AN1578" s="400"/>
      <c r="AO1578" s="400"/>
      <c r="AP1578" s="400"/>
    </row>
    <row r="1579" spans="1:42" ht="14.25" customHeight="1">
      <c r="A1579" s="394" t="s">
        <v>821</v>
      </c>
      <c r="B1579" s="401">
        <v>114.3</v>
      </c>
      <c r="C1579" s="424">
        <v>6.88</v>
      </c>
      <c r="D1579" s="394" t="s">
        <v>822</v>
      </c>
      <c r="E1579" s="481">
        <v>45094</v>
      </c>
      <c r="F1579" s="395" t="s">
        <v>368</v>
      </c>
      <c r="G1579" s="396">
        <v>19160</v>
      </c>
      <c r="H1579" s="397">
        <v>59984</v>
      </c>
      <c r="I1579" s="397">
        <v>5328701</v>
      </c>
      <c r="J1579" s="397">
        <v>701</v>
      </c>
      <c r="K1579" s="397">
        <v>48</v>
      </c>
      <c r="L1579" s="398">
        <v>5.0999999999999996</v>
      </c>
      <c r="M1579" s="396" t="s">
        <v>891</v>
      </c>
      <c r="N1579" s="399">
        <v>91.6</v>
      </c>
      <c r="O1579" s="400">
        <v>103.7</v>
      </c>
      <c r="P1579" s="400">
        <v>92.9</v>
      </c>
      <c r="Q1579" s="400">
        <v>105.5</v>
      </c>
      <c r="R1579" s="400">
        <v>93.5</v>
      </c>
      <c r="S1579" s="400">
        <v>105.5</v>
      </c>
      <c r="T1579" s="400">
        <v>92.7</v>
      </c>
      <c r="U1579" s="400">
        <v>104.8</v>
      </c>
      <c r="V1579" s="400">
        <v>94.9</v>
      </c>
      <c r="W1579" s="400">
        <v>106.8</v>
      </c>
      <c r="X1579" s="426">
        <v>840</v>
      </c>
      <c r="Y1579" s="427">
        <v>800</v>
      </c>
      <c r="Z1579" s="427">
        <v>890</v>
      </c>
      <c r="AA1579" s="479">
        <v>48</v>
      </c>
      <c r="AB1579" s="426">
        <v>0.37</v>
      </c>
      <c r="AC1579" s="426">
        <v>1400</v>
      </c>
      <c r="AD1579" s="401">
        <v>655</v>
      </c>
      <c r="AE1579" s="401">
        <v>560</v>
      </c>
      <c r="AF1579" s="401">
        <v>655</v>
      </c>
      <c r="AG1579" s="401">
        <v>655</v>
      </c>
      <c r="AH1579" s="479">
        <v>48</v>
      </c>
      <c r="AI1579" s="400"/>
      <c r="AJ1579" s="400"/>
      <c r="AK1579" s="400"/>
      <c r="AL1579" s="400"/>
      <c r="AM1579" s="400"/>
      <c r="AN1579" s="400"/>
      <c r="AO1579" s="400"/>
      <c r="AP1579" s="400"/>
    </row>
    <row r="1580" spans="1:42" ht="14.25" customHeight="1">
      <c r="A1580" s="394" t="s">
        <v>821</v>
      </c>
      <c r="B1580" s="401">
        <v>114.3</v>
      </c>
      <c r="C1580" s="424">
        <v>6.88</v>
      </c>
      <c r="D1580" s="394" t="s">
        <v>822</v>
      </c>
      <c r="E1580" s="481">
        <v>45094</v>
      </c>
      <c r="F1580" s="395" t="s">
        <v>368</v>
      </c>
      <c r="G1580" s="396">
        <v>19161</v>
      </c>
      <c r="H1580" s="397">
        <v>59982</v>
      </c>
      <c r="I1580" s="397">
        <v>5328701</v>
      </c>
      <c r="J1580" s="397">
        <v>701</v>
      </c>
      <c r="K1580" s="397">
        <v>49</v>
      </c>
      <c r="L1580" s="396">
        <v>5.43</v>
      </c>
      <c r="M1580" s="396">
        <v>5</v>
      </c>
      <c r="N1580" s="399">
        <v>103.9</v>
      </c>
      <c r="O1580" s="400">
        <v>115.4</v>
      </c>
      <c r="P1580" s="400"/>
      <c r="Q1580" s="400"/>
      <c r="R1580" s="400"/>
      <c r="S1580" s="400"/>
      <c r="T1580" s="400"/>
      <c r="U1580" s="400"/>
      <c r="V1580" s="400"/>
      <c r="W1580" s="400"/>
      <c r="X1580" s="426">
        <v>840</v>
      </c>
      <c r="Y1580" s="427">
        <v>800</v>
      </c>
      <c r="Z1580" s="427">
        <v>890</v>
      </c>
      <c r="AA1580" s="479">
        <v>48</v>
      </c>
      <c r="AB1580" s="426">
        <v>0.37</v>
      </c>
      <c r="AC1580" s="426">
        <v>1400</v>
      </c>
      <c r="AD1580" s="401">
        <v>655</v>
      </c>
      <c r="AE1580" s="401">
        <v>560</v>
      </c>
      <c r="AF1580" s="401">
        <v>655</v>
      </c>
      <c r="AG1580" s="401">
        <v>655</v>
      </c>
      <c r="AH1580" s="479">
        <v>48</v>
      </c>
      <c r="AI1580" s="400"/>
      <c r="AJ1580" s="400"/>
      <c r="AK1580" s="400"/>
      <c r="AL1580" s="400"/>
      <c r="AM1580" s="400"/>
      <c r="AN1580" s="400"/>
      <c r="AO1580" s="400"/>
      <c r="AP1580" s="400"/>
    </row>
    <row r="1581" spans="1:42" ht="14.25" customHeight="1">
      <c r="A1581" s="394" t="s">
        <v>821</v>
      </c>
      <c r="B1581" s="401">
        <v>114.3</v>
      </c>
      <c r="C1581" s="424">
        <v>6.88</v>
      </c>
      <c r="D1581" s="394" t="s">
        <v>822</v>
      </c>
      <c r="E1581" s="481">
        <v>45094</v>
      </c>
      <c r="F1581" s="395" t="s">
        <v>368</v>
      </c>
      <c r="G1581" s="396">
        <v>19162</v>
      </c>
      <c r="H1581" s="397">
        <v>59981</v>
      </c>
      <c r="I1581" s="397">
        <v>5328701</v>
      </c>
      <c r="J1581" s="397">
        <v>701</v>
      </c>
      <c r="K1581" s="397">
        <v>49</v>
      </c>
      <c r="L1581" s="396">
        <v>7.31</v>
      </c>
      <c r="M1581" s="396">
        <v>1</v>
      </c>
      <c r="N1581" s="399">
        <v>103.7</v>
      </c>
      <c r="O1581" s="400">
        <v>114.9</v>
      </c>
      <c r="P1581" s="400"/>
      <c r="Q1581" s="400"/>
      <c r="R1581" s="400"/>
      <c r="S1581" s="400"/>
      <c r="T1581" s="400"/>
      <c r="U1581" s="400"/>
      <c r="V1581" s="400"/>
      <c r="W1581" s="400"/>
      <c r="X1581" s="426">
        <v>840</v>
      </c>
      <c r="Y1581" s="427">
        <v>800</v>
      </c>
      <c r="Z1581" s="427">
        <v>890</v>
      </c>
      <c r="AA1581" s="479">
        <v>48</v>
      </c>
      <c r="AB1581" s="426">
        <v>0.37</v>
      </c>
      <c r="AC1581" s="426">
        <v>1400</v>
      </c>
      <c r="AD1581" s="401">
        <v>655</v>
      </c>
      <c r="AE1581" s="401">
        <v>560</v>
      </c>
      <c r="AF1581" s="401">
        <v>655</v>
      </c>
      <c r="AG1581" s="401">
        <v>655</v>
      </c>
      <c r="AH1581" s="479">
        <v>48</v>
      </c>
      <c r="AI1581" s="400"/>
      <c r="AJ1581" s="400"/>
      <c r="AK1581" s="400"/>
      <c r="AL1581" s="400"/>
      <c r="AM1581" s="400"/>
      <c r="AN1581" s="400"/>
      <c r="AO1581" s="400"/>
      <c r="AP1581" s="400"/>
    </row>
    <row r="1582" spans="1:42" ht="14.25" customHeight="1">
      <c r="A1582" s="394" t="s">
        <v>821</v>
      </c>
      <c r="B1582" s="401">
        <v>114.3</v>
      </c>
      <c r="C1582" s="424">
        <v>6.88</v>
      </c>
      <c r="D1582" s="394" t="s">
        <v>822</v>
      </c>
      <c r="E1582" s="481">
        <v>45094</v>
      </c>
      <c r="F1582" s="395" t="s">
        <v>368</v>
      </c>
      <c r="G1582" s="396">
        <v>19163</v>
      </c>
      <c r="H1582" s="397">
        <v>59860</v>
      </c>
      <c r="I1582" s="397">
        <v>5328701</v>
      </c>
      <c r="J1582" s="397">
        <v>701</v>
      </c>
      <c r="K1582" s="397">
        <v>49</v>
      </c>
      <c r="L1582" s="396">
        <v>4.78</v>
      </c>
      <c r="M1582" s="396">
        <v>1</v>
      </c>
      <c r="N1582" s="399">
        <v>103.2</v>
      </c>
      <c r="O1582" s="400">
        <v>114.8</v>
      </c>
      <c r="P1582" s="400"/>
      <c r="Q1582" s="400"/>
      <c r="R1582" s="400"/>
      <c r="S1582" s="400"/>
      <c r="T1582" s="400"/>
      <c r="U1582" s="400"/>
      <c r="V1582" s="400"/>
      <c r="W1582" s="400"/>
      <c r="X1582" s="426">
        <v>840</v>
      </c>
      <c r="Y1582" s="427">
        <v>800</v>
      </c>
      <c r="Z1582" s="427">
        <v>890</v>
      </c>
      <c r="AA1582" s="479">
        <v>48</v>
      </c>
      <c r="AB1582" s="426">
        <v>0.37</v>
      </c>
      <c r="AC1582" s="426">
        <v>1400</v>
      </c>
      <c r="AD1582" s="401">
        <v>655</v>
      </c>
      <c r="AE1582" s="401">
        <v>560</v>
      </c>
      <c r="AF1582" s="401">
        <v>655</v>
      </c>
      <c r="AG1582" s="401">
        <v>655</v>
      </c>
      <c r="AH1582" s="479">
        <v>48</v>
      </c>
      <c r="AI1582" s="400"/>
      <c r="AJ1582" s="400"/>
      <c r="AK1582" s="400"/>
      <c r="AL1582" s="400"/>
      <c r="AM1582" s="400"/>
      <c r="AN1582" s="400"/>
      <c r="AO1582" s="400"/>
      <c r="AP1582" s="400"/>
    </row>
    <row r="1583" spans="1:42" ht="14.25" customHeight="1">
      <c r="A1583" s="394" t="s">
        <v>821</v>
      </c>
      <c r="B1583" s="401">
        <v>114.3</v>
      </c>
      <c r="C1583" s="424">
        <v>6.88</v>
      </c>
      <c r="D1583" s="394" t="s">
        <v>822</v>
      </c>
      <c r="E1583" s="481">
        <v>45094</v>
      </c>
      <c r="F1583" s="395" t="s">
        <v>368</v>
      </c>
      <c r="G1583" s="396">
        <v>19164</v>
      </c>
      <c r="H1583" s="397">
        <v>59858</v>
      </c>
      <c r="I1583" s="397">
        <v>5328701</v>
      </c>
      <c r="J1583" s="397">
        <v>701</v>
      </c>
      <c r="K1583" s="397">
        <v>49</v>
      </c>
      <c r="L1583" s="396">
        <v>5.51</v>
      </c>
      <c r="M1583" s="396">
        <v>1</v>
      </c>
      <c r="N1583" s="399">
        <v>103.7</v>
      </c>
      <c r="O1583" s="400">
        <v>115.5</v>
      </c>
      <c r="P1583" s="400"/>
      <c r="Q1583" s="400"/>
      <c r="R1583" s="400"/>
      <c r="S1583" s="400"/>
      <c r="T1583" s="400"/>
      <c r="U1583" s="400"/>
      <c r="V1583" s="400"/>
      <c r="W1583" s="400"/>
      <c r="X1583" s="426">
        <v>840</v>
      </c>
      <c r="Y1583" s="427">
        <v>800</v>
      </c>
      <c r="Z1583" s="427">
        <v>890</v>
      </c>
      <c r="AA1583" s="479">
        <v>48</v>
      </c>
      <c r="AB1583" s="426">
        <v>0.37</v>
      </c>
      <c r="AC1583" s="426">
        <v>1400</v>
      </c>
      <c r="AD1583" s="401">
        <v>655</v>
      </c>
      <c r="AE1583" s="401">
        <v>560</v>
      </c>
      <c r="AF1583" s="401">
        <v>655</v>
      </c>
      <c r="AG1583" s="401">
        <v>655</v>
      </c>
      <c r="AH1583" s="479">
        <v>48</v>
      </c>
      <c r="AI1583" s="400"/>
      <c r="AJ1583" s="400"/>
      <c r="AK1583" s="400"/>
      <c r="AL1583" s="400"/>
      <c r="AM1583" s="400"/>
      <c r="AN1583" s="400"/>
      <c r="AO1583" s="400"/>
      <c r="AP1583" s="400"/>
    </row>
    <row r="1584" spans="1:42" ht="14.25" customHeight="1">
      <c r="A1584" s="394" t="s">
        <v>821</v>
      </c>
      <c r="B1584" s="401">
        <v>114.3</v>
      </c>
      <c r="C1584" s="424">
        <v>6.88</v>
      </c>
      <c r="D1584" s="394" t="s">
        <v>822</v>
      </c>
      <c r="E1584" s="481">
        <v>45094</v>
      </c>
      <c r="F1584" s="395" t="s">
        <v>283</v>
      </c>
      <c r="G1584" s="396">
        <v>19165</v>
      </c>
      <c r="H1584" s="397">
        <v>60424</v>
      </c>
      <c r="I1584" s="397">
        <v>5328701</v>
      </c>
      <c r="J1584" s="410">
        <v>350</v>
      </c>
      <c r="K1584" s="397">
        <v>51</v>
      </c>
      <c r="L1584" s="396">
        <v>3.96</v>
      </c>
      <c r="M1584" s="396">
        <v>2</v>
      </c>
      <c r="N1584" s="399">
        <v>99.5</v>
      </c>
      <c r="O1584" s="400">
        <v>113</v>
      </c>
      <c r="P1584" s="400"/>
      <c r="Q1584" s="400"/>
      <c r="R1584" s="400"/>
      <c r="S1584" s="400"/>
      <c r="T1584" s="400"/>
      <c r="U1584" s="400"/>
      <c r="V1584" s="400"/>
      <c r="W1584" s="400"/>
      <c r="X1584" s="426">
        <v>840</v>
      </c>
      <c r="Y1584" s="427">
        <v>800</v>
      </c>
      <c r="Z1584" s="427">
        <v>890</v>
      </c>
      <c r="AA1584" s="479">
        <v>51</v>
      </c>
      <c r="AB1584" s="426">
        <v>0.37</v>
      </c>
      <c r="AC1584" s="426">
        <v>1400</v>
      </c>
      <c r="AD1584" s="402">
        <v>635</v>
      </c>
      <c r="AE1584" s="402">
        <v>560</v>
      </c>
      <c r="AF1584" s="402">
        <v>635</v>
      </c>
      <c r="AG1584" s="402">
        <v>635</v>
      </c>
      <c r="AH1584" s="479">
        <v>51</v>
      </c>
      <c r="AI1584" s="400"/>
      <c r="AJ1584" s="400"/>
      <c r="AK1584" s="400"/>
      <c r="AL1584" s="400"/>
      <c r="AM1584" s="400"/>
      <c r="AN1584" s="400"/>
      <c r="AO1584" s="400"/>
      <c r="AP1584" s="400"/>
    </row>
    <row r="1585" spans="1:42" ht="14.25" customHeight="1">
      <c r="A1585" s="394" t="s">
        <v>821</v>
      </c>
      <c r="B1585" s="401">
        <v>114.3</v>
      </c>
      <c r="C1585" s="424">
        <v>6.88</v>
      </c>
      <c r="D1585" s="394" t="s">
        <v>822</v>
      </c>
      <c r="E1585" s="481">
        <v>45094</v>
      </c>
      <c r="F1585" s="395" t="s">
        <v>283</v>
      </c>
      <c r="G1585" s="396">
        <v>19166</v>
      </c>
      <c r="H1585" s="397">
        <v>56807</v>
      </c>
      <c r="I1585" s="397">
        <v>5328701</v>
      </c>
      <c r="J1585" s="410">
        <v>350</v>
      </c>
      <c r="K1585" s="397">
        <v>49</v>
      </c>
      <c r="L1585" s="396">
        <v>3.92</v>
      </c>
      <c r="M1585" s="396">
        <v>1</v>
      </c>
      <c r="N1585" s="399">
        <v>98.8</v>
      </c>
      <c r="O1585" s="400">
        <v>111.6</v>
      </c>
      <c r="P1585" s="400"/>
      <c r="Q1585" s="400"/>
      <c r="R1585" s="400"/>
      <c r="S1585" s="400"/>
      <c r="T1585" s="400"/>
      <c r="U1585" s="400"/>
      <c r="V1585" s="400"/>
      <c r="W1585" s="400"/>
      <c r="X1585" s="426">
        <v>840</v>
      </c>
      <c r="Y1585" s="427">
        <v>800</v>
      </c>
      <c r="Z1585" s="427">
        <v>890</v>
      </c>
      <c r="AA1585" s="479">
        <v>51</v>
      </c>
      <c r="AB1585" s="426">
        <v>0.37</v>
      </c>
      <c r="AC1585" s="426">
        <v>1400</v>
      </c>
      <c r="AD1585" s="402">
        <v>635</v>
      </c>
      <c r="AE1585" s="402">
        <v>560</v>
      </c>
      <c r="AF1585" s="402">
        <v>635</v>
      </c>
      <c r="AG1585" s="402">
        <v>635</v>
      </c>
      <c r="AH1585" s="479">
        <v>51</v>
      </c>
      <c r="AI1585" s="400"/>
      <c r="AJ1585" s="400"/>
      <c r="AK1585" s="400"/>
      <c r="AL1585" s="400"/>
      <c r="AM1585" s="400"/>
      <c r="AN1585" s="400"/>
      <c r="AO1585" s="400"/>
      <c r="AP1585" s="400"/>
    </row>
    <row r="1586" spans="1:42" ht="14.25" customHeight="1">
      <c r="A1586" s="394" t="s">
        <v>821</v>
      </c>
      <c r="B1586" s="401">
        <v>114.3</v>
      </c>
      <c r="C1586" s="424">
        <v>6.88</v>
      </c>
      <c r="D1586" s="394" t="s">
        <v>822</v>
      </c>
      <c r="E1586" s="481">
        <v>45094</v>
      </c>
      <c r="F1586" s="395" t="s">
        <v>847</v>
      </c>
      <c r="G1586" s="396">
        <v>19167</v>
      </c>
      <c r="H1586" s="397">
        <v>13625</v>
      </c>
      <c r="I1586" s="397">
        <v>5256301</v>
      </c>
      <c r="J1586" s="397" t="s">
        <v>571</v>
      </c>
      <c r="K1586" s="397">
        <v>44</v>
      </c>
      <c r="L1586" s="396">
        <v>5.71</v>
      </c>
      <c r="M1586" s="396">
        <v>2</v>
      </c>
      <c r="N1586" s="399">
        <v>103</v>
      </c>
      <c r="O1586" s="400">
        <v>113.3</v>
      </c>
      <c r="P1586" s="400"/>
      <c r="Q1586" s="400"/>
      <c r="R1586" s="400"/>
      <c r="S1586" s="400"/>
      <c r="T1586" s="400"/>
      <c r="U1586" s="400"/>
      <c r="V1586" s="400"/>
      <c r="W1586" s="400"/>
      <c r="X1586" s="426">
        <v>860</v>
      </c>
      <c r="Y1586" s="427">
        <v>800</v>
      </c>
      <c r="Z1586" s="427">
        <v>920</v>
      </c>
      <c r="AA1586" s="479">
        <v>48</v>
      </c>
      <c r="AB1586" s="426">
        <v>0.37</v>
      </c>
      <c r="AC1586" s="427">
        <v>1400</v>
      </c>
      <c r="AD1586" s="402">
        <v>625</v>
      </c>
      <c r="AE1586" s="402">
        <v>560</v>
      </c>
      <c r="AF1586" s="402">
        <v>625</v>
      </c>
      <c r="AG1586" s="402">
        <v>625</v>
      </c>
      <c r="AH1586" s="480">
        <v>48</v>
      </c>
      <c r="AI1586" s="400"/>
      <c r="AJ1586" s="400"/>
      <c r="AK1586" s="400"/>
      <c r="AL1586" s="400"/>
      <c r="AM1586" s="400"/>
      <c r="AN1586" s="400"/>
      <c r="AO1586" s="400"/>
      <c r="AP1586" s="400"/>
    </row>
    <row r="1587" spans="1:42" ht="14.25" customHeight="1">
      <c r="A1587" s="394" t="s">
        <v>821</v>
      </c>
      <c r="B1587" s="401">
        <v>114.3</v>
      </c>
      <c r="C1587" s="424">
        <v>6.88</v>
      </c>
      <c r="D1587" s="394" t="s">
        <v>822</v>
      </c>
      <c r="E1587" s="481">
        <v>45094</v>
      </c>
      <c r="F1587" s="395" t="s">
        <v>847</v>
      </c>
      <c r="G1587" s="396">
        <v>19168</v>
      </c>
      <c r="H1587" s="397">
        <v>13666</v>
      </c>
      <c r="I1587" s="397">
        <v>5256301</v>
      </c>
      <c r="J1587" s="397" t="s">
        <v>571</v>
      </c>
      <c r="K1587" s="397">
        <v>44</v>
      </c>
      <c r="L1587" s="396">
        <v>5.85</v>
      </c>
      <c r="M1587" s="396">
        <v>5</v>
      </c>
      <c r="N1587" s="399">
        <v>98.4</v>
      </c>
      <c r="O1587" s="400">
        <v>111.2</v>
      </c>
      <c r="P1587" s="400"/>
      <c r="Q1587" s="400"/>
      <c r="R1587" s="400"/>
      <c r="S1587" s="400"/>
      <c r="T1587" s="400"/>
      <c r="U1587" s="400"/>
      <c r="V1587" s="400"/>
      <c r="W1587" s="400"/>
      <c r="X1587" s="426">
        <v>860</v>
      </c>
      <c r="Y1587" s="427">
        <v>800</v>
      </c>
      <c r="Z1587" s="427">
        <v>920</v>
      </c>
      <c r="AA1587" s="479">
        <v>48</v>
      </c>
      <c r="AB1587" s="426">
        <v>0.37</v>
      </c>
      <c r="AC1587" s="427">
        <v>1400</v>
      </c>
      <c r="AD1587" s="402">
        <v>625</v>
      </c>
      <c r="AE1587" s="402">
        <v>560</v>
      </c>
      <c r="AF1587" s="402">
        <v>625</v>
      </c>
      <c r="AG1587" s="402">
        <v>625</v>
      </c>
      <c r="AH1587" s="480">
        <v>48</v>
      </c>
      <c r="AI1587" s="400"/>
      <c r="AJ1587" s="400"/>
      <c r="AK1587" s="400"/>
      <c r="AL1587" s="400"/>
      <c r="AM1587" s="400"/>
      <c r="AN1587" s="400"/>
      <c r="AO1587" s="400"/>
      <c r="AP1587" s="400"/>
    </row>
    <row r="1588" spans="1:42" ht="14.25" customHeight="1">
      <c r="A1588" s="394" t="s">
        <v>821</v>
      </c>
      <c r="B1588" s="401">
        <v>114.3</v>
      </c>
      <c r="C1588" s="424">
        <v>6.88</v>
      </c>
      <c r="D1588" s="394" t="s">
        <v>822</v>
      </c>
      <c r="E1588" s="481">
        <v>45098</v>
      </c>
      <c r="F1588" s="395" t="s">
        <v>847</v>
      </c>
      <c r="G1588" s="396">
        <v>19169</v>
      </c>
      <c r="H1588" s="397">
        <v>13666</v>
      </c>
      <c r="I1588" s="397">
        <v>5256301</v>
      </c>
      <c r="J1588" s="397" t="s">
        <v>571</v>
      </c>
      <c r="K1588" s="397">
        <v>44</v>
      </c>
      <c r="L1588" s="396">
        <v>5.85</v>
      </c>
      <c r="M1588" s="396">
        <v>5</v>
      </c>
      <c r="N1588" s="399">
        <v>98.4</v>
      </c>
      <c r="O1588" s="400">
        <v>111.2</v>
      </c>
      <c r="P1588" s="400"/>
      <c r="Q1588" s="400"/>
      <c r="R1588" s="400"/>
      <c r="S1588" s="400"/>
      <c r="T1588" s="400"/>
      <c r="U1588" s="400"/>
      <c r="V1588" s="400"/>
      <c r="W1588" s="400"/>
      <c r="X1588" s="426">
        <v>860</v>
      </c>
      <c r="Y1588" s="427">
        <v>800</v>
      </c>
      <c r="Z1588" s="427">
        <v>920</v>
      </c>
      <c r="AA1588" s="479">
        <v>48</v>
      </c>
      <c r="AB1588" s="426">
        <v>0.37</v>
      </c>
      <c r="AC1588" s="427">
        <v>1400</v>
      </c>
      <c r="AD1588" s="402">
        <v>625</v>
      </c>
      <c r="AE1588" s="402">
        <v>560</v>
      </c>
      <c r="AF1588" s="402">
        <v>625</v>
      </c>
      <c r="AG1588" s="402">
        <v>625</v>
      </c>
      <c r="AH1588" s="480">
        <v>48</v>
      </c>
      <c r="AI1588" s="400"/>
      <c r="AJ1588" s="400"/>
      <c r="AK1588" s="400"/>
      <c r="AL1588" s="400"/>
      <c r="AM1588" s="400"/>
      <c r="AN1588" s="400"/>
      <c r="AO1588" s="400"/>
      <c r="AP1588" s="400"/>
    </row>
    <row r="1589" spans="1:42" ht="14.25" customHeight="1">
      <c r="A1589" s="394" t="s">
        <v>821</v>
      </c>
      <c r="B1589" s="401">
        <v>114.3</v>
      </c>
      <c r="C1589" s="424">
        <v>6.88</v>
      </c>
      <c r="D1589" s="394" t="s">
        <v>822</v>
      </c>
      <c r="E1589" s="481">
        <v>45098</v>
      </c>
      <c r="F1589" s="395" t="s">
        <v>847</v>
      </c>
      <c r="G1589" s="396">
        <v>19170</v>
      </c>
      <c r="H1589" s="397">
        <v>40664</v>
      </c>
      <c r="I1589" s="397">
        <v>5256301</v>
      </c>
      <c r="J1589" s="410" t="s">
        <v>571</v>
      </c>
      <c r="K1589" s="397">
        <v>45</v>
      </c>
      <c r="L1589" s="396">
        <v>4.78</v>
      </c>
      <c r="M1589" s="396">
        <v>3</v>
      </c>
      <c r="N1589" s="399">
        <v>97</v>
      </c>
      <c r="O1589" s="400">
        <v>109.1</v>
      </c>
      <c r="P1589" s="400"/>
      <c r="Q1589" s="400"/>
      <c r="R1589" s="400"/>
      <c r="S1589" s="400"/>
      <c r="T1589" s="400"/>
      <c r="U1589" s="400"/>
      <c r="V1589" s="400"/>
      <c r="W1589" s="400"/>
      <c r="X1589" s="426">
        <v>860</v>
      </c>
      <c r="Y1589" s="427">
        <v>800</v>
      </c>
      <c r="Z1589" s="427">
        <v>920</v>
      </c>
      <c r="AA1589" s="479">
        <v>48</v>
      </c>
      <c r="AB1589" s="426">
        <v>0.37</v>
      </c>
      <c r="AC1589" s="427">
        <v>1400</v>
      </c>
      <c r="AD1589" s="402">
        <v>625</v>
      </c>
      <c r="AE1589" s="402">
        <v>560</v>
      </c>
      <c r="AF1589" s="402">
        <v>625</v>
      </c>
      <c r="AG1589" s="402">
        <v>625</v>
      </c>
      <c r="AH1589" s="480">
        <v>48</v>
      </c>
      <c r="AI1589" s="400"/>
      <c r="AJ1589" s="400"/>
      <c r="AK1589" s="400"/>
      <c r="AL1589" s="400"/>
      <c r="AM1589" s="400"/>
      <c r="AN1589" s="400"/>
      <c r="AO1589" s="400"/>
      <c r="AP1589" s="400"/>
    </row>
    <row r="1590" spans="1:42" ht="14.25" customHeight="1">
      <c r="A1590" s="394" t="s">
        <v>821</v>
      </c>
      <c r="B1590" s="401">
        <v>114.3</v>
      </c>
      <c r="C1590" s="424">
        <v>6.88</v>
      </c>
      <c r="D1590" s="394" t="s">
        <v>822</v>
      </c>
      <c r="E1590" s="481">
        <v>45098</v>
      </c>
      <c r="F1590" s="395" t="s">
        <v>847</v>
      </c>
      <c r="G1590" s="396">
        <v>19171</v>
      </c>
      <c r="H1590" s="397">
        <v>13627</v>
      </c>
      <c r="I1590" s="397">
        <v>5256301</v>
      </c>
      <c r="J1590" s="410" t="s">
        <v>571</v>
      </c>
      <c r="K1590" s="397">
        <v>44</v>
      </c>
      <c r="L1590" s="396">
        <v>5.45</v>
      </c>
      <c r="M1590" s="396">
        <v>2</v>
      </c>
      <c r="N1590" s="399">
        <v>99.7</v>
      </c>
      <c r="O1590" s="400">
        <v>111.2</v>
      </c>
      <c r="P1590" s="400"/>
      <c r="Q1590" s="400"/>
      <c r="R1590" s="400"/>
      <c r="S1590" s="400"/>
      <c r="T1590" s="400"/>
      <c r="U1590" s="400"/>
      <c r="V1590" s="400"/>
      <c r="W1590" s="400"/>
      <c r="X1590" s="426">
        <v>860</v>
      </c>
      <c r="Y1590" s="427">
        <v>800</v>
      </c>
      <c r="Z1590" s="427">
        <v>920</v>
      </c>
      <c r="AA1590" s="479">
        <v>48</v>
      </c>
      <c r="AB1590" s="426">
        <v>0.37</v>
      </c>
      <c r="AC1590" s="427">
        <v>1400</v>
      </c>
      <c r="AD1590" s="402">
        <v>625</v>
      </c>
      <c r="AE1590" s="402">
        <v>560</v>
      </c>
      <c r="AF1590" s="402">
        <v>625</v>
      </c>
      <c r="AG1590" s="402">
        <v>625</v>
      </c>
      <c r="AH1590" s="480">
        <v>48</v>
      </c>
      <c r="AI1590" s="400"/>
      <c r="AJ1590" s="400"/>
      <c r="AK1590" s="400"/>
      <c r="AL1590" s="400"/>
      <c r="AM1590" s="400"/>
      <c r="AN1590" s="400"/>
      <c r="AO1590" s="400"/>
      <c r="AP1590" s="400"/>
    </row>
    <row r="1591" spans="1:42" ht="14.25" customHeight="1">
      <c r="A1591" s="394" t="s">
        <v>821</v>
      </c>
      <c r="B1591" s="401">
        <v>114.3</v>
      </c>
      <c r="C1591" s="424">
        <v>6.88</v>
      </c>
      <c r="D1591" s="394" t="s">
        <v>822</v>
      </c>
      <c r="E1591" s="481">
        <v>45098</v>
      </c>
      <c r="F1591" s="395" t="s">
        <v>847</v>
      </c>
      <c r="G1591" s="396">
        <v>19172</v>
      </c>
      <c r="H1591" s="397">
        <v>13627</v>
      </c>
      <c r="I1591" s="397">
        <v>5256301</v>
      </c>
      <c r="J1591" s="410" t="s">
        <v>571</v>
      </c>
      <c r="K1591" s="397">
        <v>44</v>
      </c>
      <c r="L1591" s="396">
        <v>5.45</v>
      </c>
      <c r="M1591" s="396">
        <v>401</v>
      </c>
      <c r="N1591" s="399">
        <v>97.4</v>
      </c>
      <c r="O1591" s="400">
        <v>110.5</v>
      </c>
      <c r="P1591" s="400"/>
      <c r="Q1591" s="400"/>
      <c r="R1591" s="400"/>
      <c r="S1591" s="400"/>
      <c r="T1591" s="400"/>
      <c r="U1591" s="400"/>
      <c r="V1591" s="400"/>
      <c r="W1591" s="400"/>
      <c r="X1591" s="426">
        <v>860</v>
      </c>
      <c r="Y1591" s="427">
        <v>800</v>
      </c>
      <c r="Z1591" s="427">
        <v>920</v>
      </c>
      <c r="AA1591" s="479">
        <v>48</v>
      </c>
      <c r="AB1591" s="426">
        <v>0.37</v>
      </c>
      <c r="AC1591" s="427">
        <v>1400</v>
      </c>
      <c r="AD1591" s="402">
        <v>625</v>
      </c>
      <c r="AE1591" s="402">
        <v>560</v>
      </c>
      <c r="AF1591" s="402">
        <v>625</v>
      </c>
      <c r="AG1591" s="402">
        <v>625</v>
      </c>
      <c r="AH1591" s="480">
        <v>48</v>
      </c>
      <c r="AI1591" s="400"/>
      <c r="AJ1591" s="400"/>
      <c r="AK1591" s="400"/>
      <c r="AL1591" s="400"/>
      <c r="AM1591" s="400"/>
      <c r="AN1591" s="400"/>
      <c r="AO1591" s="400"/>
      <c r="AP1591" s="400"/>
    </row>
    <row r="1592" spans="1:42" ht="14.25" customHeight="1">
      <c r="A1592" s="394" t="s">
        <v>821</v>
      </c>
      <c r="B1592" s="401">
        <v>114.3</v>
      </c>
      <c r="C1592" s="424">
        <v>6.88</v>
      </c>
      <c r="D1592" s="394" t="s">
        <v>822</v>
      </c>
      <c r="E1592" s="481">
        <v>45115</v>
      </c>
      <c r="F1592" s="395" t="s">
        <v>847</v>
      </c>
      <c r="G1592" s="396">
        <v>19303</v>
      </c>
      <c r="H1592" s="397">
        <v>13586</v>
      </c>
      <c r="I1592" s="397">
        <v>5256301</v>
      </c>
      <c r="J1592" s="410" t="s">
        <v>571</v>
      </c>
      <c r="K1592" s="397">
        <v>46</v>
      </c>
      <c r="L1592" s="396">
        <v>3.85</v>
      </c>
      <c r="M1592" s="396">
        <v>3</v>
      </c>
      <c r="N1592" s="399">
        <v>97.4</v>
      </c>
      <c r="O1592" s="400">
        <v>110.9</v>
      </c>
      <c r="P1592" s="400"/>
      <c r="Q1592" s="400"/>
      <c r="R1592" s="400"/>
      <c r="S1592" s="400"/>
      <c r="T1592" s="400"/>
      <c r="U1592" s="400"/>
      <c r="V1592" s="400"/>
      <c r="W1592" s="400"/>
      <c r="X1592" s="426">
        <v>860</v>
      </c>
      <c r="Y1592" s="427">
        <v>800</v>
      </c>
      <c r="Z1592" s="427">
        <v>920</v>
      </c>
      <c r="AA1592" s="479">
        <v>48</v>
      </c>
      <c r="AB1592" s="426">
        <v>0.37</v>
      </c>
      <c r="AC1592" s="427">
        <v>1400</v>
      </c>
      <c r="AD1592" s="402">
        <v>620</v>
      </c>
      <c r="AE1592" s="402">
        <v>560</v>
      </c>
      <c r="AF1592" s="402">
        <v>620</v>
      </c>
      <c r="AG1592" s="402">
        <v>620</v>
      </c>
      <c r="AH1592" s="480">
        <v>48</v>
      </c>
      <c r="AI1592" s="400"/>
      <c r="AJ1592" s="400"/>
      <c r="AK1592" s="400"/>
      <c r="AL1592" s="400"/>
      <c r="AM1592" s="400"/>
      <c r="AN1592" s="400"/>
      <c r="AO1592" s="400"/>
      <c r="AP1592" s="400"/>
    </row>
    <row r="1593" spans="1:42" ht="14.25" customHeight="1">
      <c r="A1593" s="394" t="s">
        <v>821</v>
      </c>
      <c r="B1593" s="401">
        <v>114.3</v>
      </c>
      <c r="C1593" s="424">
        <v>6.88</v>
      </c>
      <c r="D1593" s="394" t="s">
        <v>822</v>
      </c>
      <c r="E1593" s="481">
        <v>45115</v>
      </c>
      <c r="F1593" s="395" t="s">
        <v>847</v>
      </c>
      <c r="G1593" s="396">
        <v>19304</v>
      </c>
      <c r="H1593" s="397">
        <v>13668</v>
      </c>
      <c r="I1593" s="397">
        <v>5256301</v>
      </c>
      <c r="J1593" s="410" t="s">
        <v>571</v>
      </c>
      <c r="K1593" s="397">
        <v>46</v>
      </c>
      <c r="L1593" s="396">
        <v>5.12</v>
      </c>
      <c r="M1593" s="396">
        <v>4</v>
      </c>
      <c r="N1593" s="399">
        <v>98</v>
      </c>
      <c r="O1593" s="400">
        <v>111.4</v>
      </c>
      <c r="P1593" s="400"/>
      <c r="Q1593" s="400"/>
      <c r="R1593" s="400"/>
      <c r="S1593" s="400"/>
      <c r="T1593" s="400"/>
      <c r="U1593" s="400"/>
      <c r="V1593" s="400"/>
      <c r="W1593" s="400"/>
      <c r="X1593" s="426">
        <v>860</v>
      </c>
      <c r="Y1593" s="427">
        <v>800</v>
      </c>
      <c r="Z1593" s="427">
        <v>920</v>
      </c>
      <c r="AA1593" s="479">
        <v>48</v>
      </c>
      <c r="AB1593" s="426">
        <v>0.37</v>
      </c>
      <c r="AC1593" s="427">
        <v>1400</v>
      </c>
      <c r="AD1593" s="402">
        <v>625</v>
      </c>
      <c r="AE1593" s="402">
        <v>560</v>
      </c>
      <c r="AF1593" s="402">
        <v>625</v>
      </c>
      <c r="AG1593" s="402">
        <v>625</v>
      </c>
      <c r="AH1593" s="480">
        <v>48</v>
      </c>
      <c r="AI1593" s="400"/>
      <c r="AJ1593" s="400"/>
      <c r="AK1593" s="400"/>
      <c r="AL1593" s="400"/>
      <c r="AM1593" s="400"/>
      <c r="AN1593" s="400"/>
      <c r="AO1593" s="400"/>
      <c r="AP1593" s="400"/>
    </row>
    <row r="1594" spans="1:42" ht="14.25" customHeight="1">
      <c r="A1594" s="394" t="s">
        <v>821</v>
      </c>
      <c r="B1594" s="401">
        <v>114.3</v>
      </c>
      <c r="C1594" s="424">
        <v>6.88</v>
      </c>
      <c r="D1594" s="394" t="s">
        <v>822</v>
      </c>
      <c r="E1594" s="481">
        <v>45115</v>
      </c>
      <c r="F1594" s="395" t="s">
        <v>847</v>
      </c>
      <c r="G1594" s="396">
        <v>19305</v>
      </c>
      <c r="H1594" s="397">
        <v>13668</v>
      </c>
      <c r="I1594" s="397">
        <v>5256301</v>
      </c>
      <c r="J1594" s="410" t="s">
        <v>571</v>
      </c>
      <c r="K1594" s="397">
        <v>46</v>
      </c>
      <c r="L1594" s="396">
        <v>5.12</v>
      </c>
      <c r="M1594" s="396">
        <v>401</v>
      </c>
      <c r="N1594" s="399">
        <v>97.4</v>
      </c>
      <c r="O1594" s="400">
        <v>110.1</v>
      </c>
      <c r="P1594" s="400"/>
      <c r="Q1594" s="400"/>
      <c r="R1594" s="400"/>
      <c r="S1594" s="400"/>
      <c r="T1594" s="400"/>
      <c r="U1594" s="400"/>
      <c r="V1594" s="400"/>
      <c r="W1594" s="400"/>
      <c r="X1594" s="426">
        <v>860</v>
      </c>
      <c r="Y1594" s="427">
        <v>800</v>
      </c>
      <c r="Z1594" s="427">
        <v>920</v>
      </c>
      <c r="AA1594" s="479">
        <v>48</v>
      </c>
      <c r="AB1594" s="426">
        <v>0.37</v>
      </c>
      <c r="AC1594" s="427">
        <v>1400</v>
      </c>
      <c r="AD1594" s="402">
        <v>625</v>
      </c>
      <c r="AE1594" s="402">
        <v>560</v>
      </c>
      <c r="AF1594" s="402">
        <v>625</v>
      </c>
      <c r="AG1594" s="402">
        <v>625</v>
      </c>
      <c r="AH1594" s="480">
        <v>48</v>
      </c>
      <c r="AI1594" s="400"/>
      <c r="AJ1594" s="400"/>
      <c r="AK1594" s="400"/>
      <c r="AL1594" s="400"/>
      <c r="AM1594" s="400"/>
      <c r="AN1594" s="400"/>
      <c r="AO1594" s="400"/>
      <c r="AP1594" s="400"/>
    </row>
    <row r="1595" spans="1:42" ht="15.75">
      <c r="A1595" s="394" t="s">
        <v>821</v>
      </c>
      <c r="B1595" s="401">
        <v>114.3</v>
      </c>
      <c r="C1595" s="424">
        <v>6.88</v>
      </c>
      <c r="D1595" s="394" t="s">
        <v>822</v>
      </c>
      <c r="E1595" s="481">
        <v>45116</v>
      </c>
      <c r="F1595" s="395" t="s">
        <v>847</v>
      </c>
      <c r="G1595" s="396">
        <v>19306</v>
      </c>
      <c r="H1595" s="397">
        <v>13624</v>
      </c>
      <c r="I1595" s="397">
        <v>5256301</v>
      </c>
      <c r="J1595" s="410" t="s">
        <v>571</v>
      </c>
      <c r="K1595" s="397">
        <v>43</v>
      </c>
      <c r="L1595" s="396">
        <v>5.58</v>
      </c>
      <c r="M1595" s="396">
        <v>42</v>
      </c>
      <c r="N1595" s="399">
        <v>96.9</v>
      </c>
      <c r="O1595" s="400">
        <v>111.8</v>
      </c>
      <c r="P1595" s="400"/>
      <c r="Q1595" s="400"/>
      <c r="R1595" s="400"/>
      <c r="S1595" s="400"/>
      <c r="T1595" s="400"/>
      <c r="U1595" s="400"/>
      <c r="V1595" s="400"/>
      <c r="W1595" s="400"/>
      <c r="X1595" s="426">
        <v>860</v>
      </c>
      <c r="Y1595" s="427">
        <v>800</v>
      </c>
      <c r="Z1595" s="427">
        <v>920</v>
      </c>
      <c r="AA1595" s="479">
        <v>48</v>
      </c>
      <c r="AB1595" s="426">
        <v>0.37</v>
      </c>
      <c r="AC1595" s="427">
        <v>1400</v>
      </c>
      <c r="AD1595" s="402">
        <v>625</v>
      </c>
      <c r="AE1595" s="402">
        <v>560</v>
      </c>
      <c r="AF1595" s="402">
        <v>625</v>
      </c>
      <c r="AG1595" s="402">
        <v>625</v>
      </c>
      <c r="AH1595" s="480">
        <v>48</v>
      </c>
      <c r="AI1595" s="400"/>
      <c r="AJ1595" s="400"/>
      <c r="AK1595" s="400"/>
      <c r="AL1595" s="400"/>
      <c r="AM1595" s="400"/>
      <c r="AN1595" s="400"/>
      <c r="AO1595" s="400"/>
      <c r="AP1595" s="400"/>
    </row>
    <row r="1596" spans="1:42" ht="14.25" customHeight="1">
      <c r="A1596" s="394" t="s">
        <v>821</v>
      </c>
      <c r="B1596" s="401">
        <v>114.3</v>
      </c>
      <c r="C1596" s="424">
        <v>6.88</v>
      </c>
      <c r="D1596" s="394" t="s">
        <v>822</v>
      </c>
      <c r="E1596" s="481">
        <v>45116</v>
      </c>
      <c r="F1596" s="395" t="s">
        <v>847</v>
      </c>
      <c r="G1596" s="396">
        <v>19307</v>
      </c>
      <c r="H1596" s="397">
        <v>13664</v>
      </c>
      <c r="I1596" s="397">
        <v>5256301</v>
      </c>
      <c r="J1596" s="410" t="s">
        <v>571</v>
      </c>
      <c r="K1596" s="397">
        <v>46</v>
      </c>
      <c r="L1596" s="398">
        <v>5.2</v>
      </c>
      <c r="M1596" s="396">
        <v>544</v>
      </c>
      <c r="N1596" s="399">
        <v>98.2</v>
      </c>
      <c r="O1596" s="400">
        <v>110.2</v>
      </c>
      <c r="P1596" s="400"/>
      <c r="Q1596" s="400"/>
      <c r="R1596" s="400"/>
      <c r="S1596" s="400"/>
      <c r="T1596" s="400"/>
      <c r="U1596" s="400"/>
      <c r="V1596" s="400"/>
      <c r="W1596" s="400"/>
      <c r="X1596" s="426">
        <v>860</v>
      </c>
      <c r="Y1596" s="427">
        <v>800</v>
      </c>
      <c r="Z1596" s="427">
        <v>920</v>
      </c>
      <c r="AA1596" s="479">
        <v>48</v>
      </c>
      <c r="AB1596" s="426">
        <v>0.37</v>
      </c>
      <c r="AC1596" s="427">
        <v>1400</v>
      </c>
      <c r="AD1596" s="402">
        <v>625</v>
      </c>
      <c r="AE1596" s="402">
        <v>560</v>
      </c>
      <c r="AF1596" s="402">
        <v>625</v>
      </c>
      <c r="AG1596" s="402">
        <v>625</v>
      </c>
      <c r="AH1596" s="480">
        <v>48</v>
      </c>
      <c r="AI1596" s="400"/>
      <c r="AJ1596" s="400"/>
      <c r="AK1596" s="400"/>
      <c r="AL1596" s="400"/>
      <c r="AM1596" s="400"/>
      <c r="AN1596" s="400"/>
      <c r="AO1596" s="400"/>
      <c r="AP1596" s="400"/>
    </row>
    <row r="1597" spans="1:42" ht="14.25" customHeight="1">
      <c r="A1597" s="394" t="s">
        <v>821</v>
      </c>
      <c r="B1597" s="401">
        <v>114.3</v>
      </c>
      <c r="C1597" s="424">
        <v>6.88</v>
      </c>
      <c r="D1597" s="394" t="s">
        <v>822</v>
      </c>
      <c r="E1597" s="481">
        <v>45116</v>
      </c>
      <c r="F1597" s="395" t="s">
        <v>847</v>
      </c>
      <c r="G1597" s="396">
        <v>19308</v>
      </c>
      <c r="H1597" s="397">
        <v>13626</v>
      </c>
      <c r="I1597" s="397">
        <v>5256301</v>
      </c>
      <c r="J1597" s="410" t="s">
        <v>571</v>
      </c>
      <c r="K1597" s="397">
        <v>45</v>
      </c>
      <c r="L1597" s="396">
        <v>5.55</v>
      </c>
      <c r="M1597" s="396">
        <v>517</v>
      </c>
      <c r="N1597" s="399">
        <v>96</v>
      </c>
      <c r="O1597" s="400">
        <v>111.8</v>
      </c>
      <c r="P1597" s="400"/>
      <c r="Q1597" s="400"/>
      <c r="R1597" s="400"/>
      <c r="S1597" s="400"/>
      <c r="T1597" s="400"/>
      <c r="U1597" s="400"/>
      <c r="V1597" s="400"/>
      <c r="W1597" s="400"/>
      <c r="X1597" s="426">
        <v>860</v>
      </c>
      <c r="Y1597" s="427">
        <v>800</v>
      </c>
      <c r="Z1597" s="427">
        <v>920</v>
      </c>
      <c r="AA1597" s="479">
        <v>48</v>
      </c>
      <c r="AB1597" s="426">
        <v>0.37</v>
      </c>
      <c r="AC1597" s="427">
        <v>1400</v>
      </c>
      <c r="AD1597" s="402">
        <v>625</v>
      </c>
      <c r="AE1597" s="402">
        <v>560</v>
      </c>
      <c r="AF1597" s="402">
        <v>625</v>
      </c>
      <c r="AG1597" s="402">
        <v>625</v>
      </c>
      <c r="AH1597" s="480">
        <v>48</v>
      </c>
      <c r="AI1597" s="400"/>
      <c r="AJ1597" s="400"/>
      <c r="AK1597" s="400"/>
      <c r="AL1597" s="400"/>
      <c r="AM1597" s="400"/>
      <c r="AN1597" s="400"/>
      <c r="AO1597" s="400"/>
      <c r="AP1597" s="400"/>
    </row>
    <row r="1598" spans="1:42" ht="14.25" customHeight="1">
      <c r="A1598" s="394" t="s">
        <v>821</v>
      </c>
      <c r="B1598" s="401">
        <v>114.3</v>
      </c>
      <c r="C1598" s="424">
        <v>6.88</v>
      </c>
      <c r="D1598" s="394" t="s">
        <v>822</v>
      </c>
      <c r="E1598" s="481">
        <v>45117</v>
      </c>
      <c r="F1598" s="395" t="s">
        <v>847</v>
      </c>
      <c r="G1598" s="396">
        <v>19309</v>
      </c>
      <c r="H1598" s="397">
        <v>13627</v>
      </c>
      <c r="I1598" s="397">
        <v>5256301</v>
      </c>
      <c r="J1598" s="410" t="s">
        <v>571</v>
      </c>
      <c r="K1598" s="397">
        <v>44</v>
      </c>
      <c r="L1598" s="396">
        <v>5.45</v>
      </c>
      <c r="M1598" s="396">
        <v>460</v>
      </c>
      <c r="N1598" s="399">
        <v>100.9</v>
      </c>
      <c r="O1598" s="400">
        <v>112.1</v>
      </c>
      <c r="P1598" s="400"/>
      <c r="Q1598" s="400"/>
      <c r="R1598" s="400"/>
      <c r="S1598" s="400"/>
      <c r="T1598" s="400"/>
      <c r="U1598" s="400"/>
      <c r="V1598" s="400"/>
      <c r="W1598" s="400"/>
      <c r="X1598" s="426">
        <v>860</v>
      </c>
      <c r="Y1598" s="427">
        <v>800</v>
      </c>
      <c r="Z1598" s="427">
        <v>920</v>
      </c>
      <c r="AA1598" s="479">
        <v>48</v>
      </c>
      <c r="AB1598" s="426">
        <v>0.37</v>
      </c>
      <c r="AC1598" s="427">
        <v>1400</v>
      </c>
      <c r="AD1598" s="402">
        <v>625</v>
      </c>
      <c r="AE1598" s="402">
        <v>560</v>
      </c>
      <c r="AF1598" s="402">
        <v>625</v>
      </c>
      <c r="AG1598" s="402">
        <v>625</v>
      </c>
      <c r="AH1598" s="480">
        <v>48</v>
      </c>
      <c r="AI1598" s="400"/>
      <c r="AJ1598" s="400"/>
      <c r="AK1598" s="400"/>
      <c r="AL1598" s="400"/>
      <c r="AM1598" s="400"/>
      <c r="AN1598" s="400"/>
      <c r="AO1598" s="400"/>
      <c r="AP1598" s="400"/>
    </row>
    <row r="1599" spans="1:42" ht="14.25" customHeight="1">
      <c r="A1599" s="394" t="s">
        <v>821</v>
      </c>
      <c r="B1599" s="401">
        <v>114.3</v>
      </c>
      <c r="C1599" s="424">
        <v>6.88</v>
      </c>
      <c r="D1599" s="394" t="s">
        <v>822</v>
      </c>
      <c r="E1599" s="481">
        <v>45117</v>
      </c>
      <c r="F1599" s="395" t="s">
        <v>847</v>
      </c>
      <c r="G1599" s="396">
        <v>19310</v>
      </c>
      <c r="H1599" s="397">
        <v>13663</v>
      </c>
      <c r="I1599" s="397">
        <v>5256301</v>
      </c>
      <c r="J1599" s="410" t="s">
        <v>571</v>
      </c>
      <c r="K1599" s="397">
        <v>45</v>
      </c>
      <c r="L1599" s="396">
        <v>5.21</v>
      </c>
      <c r="M1599" s="396">
        <v>1</v>
      </c>
      <c r="N1599" s="399">
        <v>98.9</v>
      </c>
      <c r="O1599" s="400">
        <v>110.8</v>
      </c>
      <c r="P1599" s="400"/>
      <c r="Q1599" s="400"/>
      <c r="R1599" s="400"/>
      <c r="S1599" s="400"/>
      <c r="T1599" s="400"/>
      <c r="U1599" s="400"/>
      <c r="V1599" s="400"/>
      <c r="W1599" s="400"/>
      <c r="X1599" s="426">
        <v>860</v>
      </c>
      <c r="Y1599" s="427">
        <v>800</v>
      </c>
      <c r="Z1599" s="427">
        <v>920</v>
      </c>
      <c r="AA1599" s="479">
        <v>48</v>
      </c>
      <c r="AB1599" s="426">
        <v>0.37</v>
      </c>
      <c r="AC1599" s="427">
        <v>1400</v>
      </c>
      <c r="AD1599" s="402">
        <v>625</v>
      </c>
      <c r="AE1599" s="402">
        <v>560</v>
      </c>
      <c r="AF1599" s="402">
        <v>625</v>
      </c>
      <c r="AG1599" s="402">
        <v>625</v>
      </c>
      <c r="AH1599" s="480">
        <v>48</v>
      </c>
      <c r="AI1599" s="400"/>
      <c r="AJ1599" s="400"/>
      <c r="AK1599" s="400"/>
      <c r="AL1599" s="400"/>
      <c r="AM1599" s="400"/>
      <c r="AN1599" s="400"/>
      <c r="AO1599" s="400"/>
      <c r="AP1599" s="400"/>
    </row>
    <row r="1600" spans="1:42" ht="14.25" customHeight="1">
      <c r="A1600" s="394" t="s">
        <v>821</v>
      </c>
      <c r="B1600" s="401">
        <v>114.3</v>
      </c>
      <c r="C1600" s="424">
        <v>6.88</v>
      </c>
      <c r="D1600" s="394" t="s">
        <v>822</v>
      </c>
      <c r="E1600" s="481">
        <v>45117</v>
      </c>
      <c r="F1600" s="395" t="s">
        <v>847</v>
      </c>
      <c r="G1600" s="396">
        <v>19310</v>
      </c>
      <c r="H1600" s="397">
        <v>13663</v>
      </c>
      <c r="I1600" s="397">
        <v>5256301</v>
      </c>
      <c r="J1600" s="410" t="s">
        <v>571</v>
      </c>
      <c r="K1600" s="397">
        <v>45</v>
      </c>
      <c r="L1600" s="396">
        <v>5.21</v>
      </c>
      <c r="M1600" s="396" t="s">
        <v>896</v>
      </c>
      <c r="N1600" s="399">
        <v>95.8</v>
      </c>
      <c r="O1600" s="400">
        <v>107.4</v>
      </c>
      <c r="P1600" s="400"/>
      <c r="Q1600" s="400"/>
      <c r="R1600" s="400"/>
      <c r="S1600" s="400"/>
      <c r="T1600" s="400"/>
      <c r="U1600" s="400"/>
      <c r="V1600" s="400"/>
      <c r="W1600" s="400"/>
      <c r="X1600" s="426">
        <v>860</v>
      </c>
      <c r="Y1600" s="427">
        <v>800</v>
      </c>
      <c r="Z1600" s="427">
        <v>920</v>
      </c>
      <c r="AA1600" s="479">
        <v>48</v>
      </c>
      <c r="AB1600" s="426">
        <v>0.37</v>
      </c>
      <c r="AC1600" s="427">
        <v>1400</v>
      </c>
      <c r="AD1600" s="402">
        <v>625</v>
      </c>
      <c r="AE1600" s="402">
        <v>560</v>
      </c>
      <c r="AF1600" s="402">
        <v>625</v>
      </c>
      <c r="AG1600" s="402">
        <v>625</v>
      </c>
      <c r="AH1600" s="480">
        <v>48</v>
      </c>
      <c r="AI1600" s="400"/>
      <c r="AJ1600" s="400"/>
      <c r="AK1600" s="400"/>
      <c r="AL1600" s="400"/>
      <c r="AM1600" s="400"/>
      <c r="AN1600" s="400"/>
      <c r="AO1600" s="400"/>
      <c r="AP1600" s="400"/>
    </row>
    <row r="1601" spans="1:42" ht="14.25" customHeight="1">
      <c r="A1601" s="394" t="s">
        <v>821</v>
      </c>
      <c r="B1601" s="401">
        <v>114.3</v>
      </c>
      <c r="C1601" s="424">
        <v>6.88</v>
      </c>
      <c r="D1601" s="394" t="s">
        <v>822</v>
      </c>
      <c r="E1601" s="481">
        <v>45117</v>
      </c>
      <c r="F1601" s="395" t="s">
        <v>847</v>
      </c>
      <c r="G1601" s="396">
        <v>19311</v>
      </c>
      <c r="H1601" s="397">
        <v>13663</v>
      </c>
      <c r="I1601" s="397">
        <v>5256301</v>
      </c>
      <c r="J1601" s="410" t="s">
        <v>571</v>
      </c>
      <c r="K1601" s="397">
        <v>45</v>
      </c>
      <c r="L1601" s="396">
        <v>5.21</v>
      </c>
      <c r="M1601" s="396">
        <v>424</v>
      </c>
      <c r="N1601" s="399">
        <v>97.1</v>
      </c>
      <c r="O1601" s="400">
        <v>108.2</v>
      </c>
      <c r="P1601" s="400"/>
      <c r="Q1601" s="400"/>
      <c r="R1601" s="400"/>
      <c r="S1601" s="400"/>
      <c r="T1601" s="400"/>
      <c r="U1601" s="400"/>
      <c r="V1601" s="400"/>
      <c r="W1601" s="400"/>
      <c r="X1601" s="426">
        <v>860</v>
      </c>
      <c r="Y1601" s="427">
        <v>800</v>
      </c>
      <c r="Z1601" s="427">
        <v>920</v>
      </c>
      <c r="AA1601" s="479">
        <v>48</v>
      </c>
      <c r="AB1601" s="426">
        <v>0.37</v>
      </c>
      <c r="AC1601" s="427">
        <v>1400</v>
      </c>
      <c r="AD1601" s="402">
        <v>625</v>
      </c>
      <c r="AE1601" s="402">
        <v>560</v>
      </c>
      <c r="AF1601" s="402">
        <v>625</v>
      </c>
      <c r="AG1601" s="402">
        <v>625</v>
      </c>
      <c r="AH1601" s="480">
        <v>48</v>
      </c>
      <c r="AI1601" s="400"/>
      <c r="AJ1601" s="400"/>
      <c r="AK1601" s="400"/>
      <c r="AL1601" s="400"/>
      <c r="AM1601" s="400"/>
      <c r="AN1601" s="400"/>
      <c r="AO1601" s="400"/>
      <c r="AP1601" s="400"/>
    </row>
    <row r="1602" spans="1:42" ht="14.25" customHeight="1">
      <c r="A1602" s="394" t="s">
        <v>821</v>
      </c>
      <c r="B1602" s="401">
        <v>114.3</v>
      </c>
      <c r="C1602" s="424">
        <v>6.88</v>
      </c>
      <c r="D1602" s="394" t="s">
        <v>822</v>
      </c>
      <c r="E1602" s="481">
        <v>45129</v>
      </c>
      <c r="F1602" s="395" t="s">
        <v>368</v>
      </c>
      <c r="G1602" s="396">
        <v>19424</v>
      </c>
      <c r="H1602" s="397">
        <v>70252</v>
      </c>
      <c r="I1602" s="397">
        <v>5337801</v>
      </c>
      <c r="J1602" s="397">
        <v>701</v>
      </c>
      <c r="K1602" s="397">
        <v>49</v>
      </c>
      <c r="L1602" s="396">
        <v>5.31</v>
      </c>
      <c r="M1602" s="396">
        <v>2</v>
      </c>
      <c r="N1602" s="399">
        <v>102.7</v>
      </c>
      <c r="O1602" s="400">
        <v>114.7</v>
      </c>
      <c r="P1602" s="400"/>
      <c r="Q1602" s="400"/>
      <c r="R1602" s="400"/>
      <c r="S1602" s="400"/>
      <c r="T1602" s="400"/>
      <c r="U1602" s="400"/>
      <c r="V1602" s="400"/>
      <c r="W1602" s="400"/>
      <c r="X1602" s="426">
        <v>860</v>
      </c>
      <c r="Y1602" s="427">
        <v>800</v>
      </c>
      <c r="Z1602" s="427">
        <v>920</v>
      </c>
      <c r="AA1602" s="479">
        <v>48</v>
      </c>
      <c r="AB1602" s="426">
        <v>0.37</v>
      </c>
      <c r="AC1602" s="426">
        <v>1400</v>
      </c>
      <c r="AD1602" s="401">
        <v>655</v>
      </c>
      <c r="AE1602" s="401">
        <v>560</v>
      </c>
      <c r="AF1602" s="401">
        <v>655</v>
      </c>
      <c r="AG1602" s="401">
        <v>655</v>
      </c>
      <c r="AH1602" s="479">
        <v>48</v>
      </c>
      <c r="AI1602" s="400"/>
      <c r="AJ1602" s="400"/>
      <c r="AK1602" s="400"/>
      <c r="AL1602" s="400"/>
      <c r="AM1602" s="400"/>
      <c r="AN1602" s="400"/>
      <c r="AO1602" s="400"/>
      <c r="AP1602" s="400"/>
    </row>
    <row r="1603" spans="1:42" ht="14.25" customHeight="1">
      <c r="A1603" s="394" t="s">
        <v>821</v>
      </c>
      <c r="B1603" s="401">
        <v>114.3</v>
      </c>
      <c r="C1603" s="424">
        <v>6.88</v>
      </c>
      <c r="D1603" s="394" t="s">
        <v>822</v>
      </c>
      <c r="E1603" s="481">
        <v>45131</v>
      </c>
      <c r="F1603" s="395" t="s">
        <v>368</v>
      </c>
      <c r="G1603" s="396">
        <v>19425</v>
      </c>
      <c r="H1603" s="397">
        <v>70252</v>
      </c>
      <c r="I1603" s="397">
        <v>5337801</v>
      </c>
      <c r="J1603" s="397">
        <v>701</v>
      </c>
      <c r="K1603" s="397">
        <v>49</v>
      </c>
      <c r="L1603" s="396">
        <v>5.31</v>
      </c>
      <c r="M1603" s="396">
        <v>401</v>
      </c>
      <c r="N1603" s="399">
        <v>90.3</v>
      </c>
      <c r="O1603" s="400">
        <v>103.2</v>
      </c>
      <c r="P1603" s="400"/>
      <c r="Q1603" s="400"/>
      <c r="R1603" s="400"/>
      <c r="S1603" s="400"/>
      <c r="T1603" s="400"/>
      <c r="U1603" s="400"/>
      <c r="V1603" s="400"/>
      <c r="W1603" s="400"/>
      <c r="X1603" s="426">
        <v>860</v>
      </c>
      <c r="Y1603" s="427">
        <v>800</v>
      </c>
      <c r="Z1603" s="427">
        <v>920</v>
      </c>
      <c r="AA1603" s="479">
        <v>48</v>
      </c>
      <c r="AB1603" s="426">
        <v>0.37</v>
      </c>
      <c r="AC1603" s="426">
        <v>1400</v>
      </c>
      <c r="AD1603" s="401">
        <v>655</v>
      </c>
      <c r="AE1603" s="401">
        <v>560</v>
      </c>
      <c r="AF1603" s="401">
        <v>655</v>
      </c>
      <c r="AG1603" s="401">
        <v>655</v>
      </c>
      <c r="AH1603" s="479">
        <v>48</v>
      </c>
      <c r="AI1603" s="400"/>
      <c r="AJ1603" s="400"/>
      <c r="AK1603" s="400"/>
      <c r="AL1603" s="400"/>
      <c r="AM1603" s="400"/>
      <c r="AN1603" s="400"/>
      <c r="AO1603" s="400"/>
      <c r="AP1603" s="400"/>
    </row>
    <row r="1604" spans="1:42" ht="14.25" customHeight="1">
      <c r="A1604" s="394" t="s">
        <v>821</v>
      </c>
      <c r="B1604" s="401">
        <v>114.3</v>
      </c>
      <c r="C1604" s="424">
        <v>6.88</v>
      </c>
      <c r="D1604" s="394" t="s">
        <v>822</v>
      </c>
      <c r="E1604" s="481">
        <v>45131</v>
      </c>
      <c r="F1604" s="395" t="s">
        <v>368</v>
      </c>
      <c r="G1604" s="396">
        <v>19426</v>
      </c>
      <c r="H1604" s="397">
        <v>70206</v>
      </c>
      <c r="I1604" s="397">
        <v>5337801</v>
      </c>
      <c r="J1604" s="397">
        <v>701</v>
      </c>
      <c r="K1604" s="397">
        <v>49</v>
      </c>
      <c r="L1604" s="398">
        <v>4.5999999999999996</v>
      </c>
      <c r="M1604" s="396">
        <v>19</v>
      </c>
      <c r="N1604" s="399">
        <v>92.9</v>
      </c>
      <c r="O1604" s="400">
        <v>104.5</v>
      </c>
      <c r="P1604" s="400"/>
      <c r="Q1604" s="400"/>
      <c r="R1604" s="400"/>
      <c r="S1604" s="400"/>
      <c r="T1604" s="400"/>
      <c r="U1604" s="400"/>
      <c r="V1604" s="400"/>
      <c r="W1604" s="400"/>
      <c r="X1604" s="426">
        <v>860</v>
      </c>
      <c r="Y1604" s="427">
        <v>800</v>
      </c>
      <c r="Z1604" s="427">
        <v>920</v>
      </c>
      <c r="AA1604" s="479">
        <v>48</v>
      </c>
      <c r="AB1604" s="426">
        <v>0.37</v>
      </c>
      <c r="AC1604" s="426">
        <v>1400</v>
      </c>
      <c r="AD1604" s="401">
        <v>655</v>
      </c>
      <c r="AE1604" s="401">
        <v>560</v>
      </c>
      <c r="AF1604" s="401">
        <v>655</v>
      </c>
      <c r="AG1604" s="401">
        <v>655</v>
      </c>
      <c r="AH1604" s="479">
        <v>48</v>
      </c>
      <c r="AI1604" s="400"/>
      <c r="AJ1604" s="400"/>
      <c r="AK1604" s="400"/>
      <c r="AL1604" s="400"/>
      <c r="AM1604" s="400"/>
      <c r="AN1604" s="400"/>
      <c r="AO1604" s="400"/>
      <c r="AP1604" s="400"/>
    </row>
    <row r="1605" spans="1:42" ht="14.25" customHeight="1">
      <c r="A1605" s="394" t="s">
        <v>821</v>
      </c>
      <c r="B1605" s="401">
        <v>114.3</v>
      </c>
      <c r="C1605" s="424">
        <v>6.88</v>
      </c>
      <c r="D1605" s="394" t="s">
        <v>822</v>
      </c>
      <c r="E1605" s="481">
        <v>45131</v>
      </c>
      <c r="F1605" s="395" t="s">
        <v>368</v>
      </c>
      <c r="G1605" s="396">
        <v>19427</v>
      </c>
      <c r="H1605" s="397">
        <v>70301</v>
      </c>
      <c r="I1605" s="397">
        <v>5337801</v>
      </c>
      <c r="J1605" s="397">
        <v>701</v>
      </c>
      <c r="K1605" s="397">
        <v>50</v>
      </c>
      <c r="L1605" s="398">
        <v>4.8</v>
      </c>
      <c r="M1605" s="396">
        <v>2</v>
      </c>
      <c r="N1605" s="399">
        <v>100</v>
      </c>
      <c r="O1605" s="400">
        <v>112.9</v>
      </c>
      <c r="P1605" s="400"/>
      <c r="Q1605" s="400"/>
      <c r="R1605" s="400"/>
      <c r="S1605" s="400"/>
      <c r="T1605" s="400"/>
      <c r="U1605" s="400"/>
      <c r="V1605" s="400"/>
      <c r="W1605" s="400"/>
      <c r="X1605" s="426">
        <v>860</v>
      </c>
      <c r="Y1605" s="427">
        <v>800</v>
      </c>
      <c r="Z1605" s="427">
        <v>920</v>
      </c>
      <c r="AA1605" s="479">
        <v>48</v>
      </c>
      <c r="AB1605" s="426">
        <v>0.37</v>
      </c>
      <c r="AC1605" s="426">
        <v>1400</v>
      </c>
      <c r="AD1605" s="401">
        <v>655</v>
      </c>
      <c r="AE1605" s="401">
        <v>560</v>
      </c>
      <c r="AF1605" s="401">
        <v>655</v>
      </c>
      <c r="AG1605" s="401">
        <v>655</v>
      </c>
      <c r="AH1605" s="479">
        <v>48</v>
      </c>
      <c r="AI1605" s="400"/>
      <c r="AJ1605" s="400"/>
      <c r="AK1605" s="400"/>
      <c r="AL1605" s="400"/>
      <c r="AM1605" s="400"/>
      <c r="AN1605" s="400"/>
      <c r="AO1605" s="400"/>
      <c r="AP1605" s="400"/>
    </row>
    <row r="1606" spans="1:42" ht="14.25" customHeight="1">
      <c r="A1606" s="394" t="s">
        <v>821</v>
      </c>
      <c r="B1606" s="401">
        <v>114.3</v>
      </c>
      <c r="C1606" s="424">
        <v>6.88</v>
      </c>
      <c r="D1606" s="394" t="s">
        <v>822</v>
      </c>
      <c r="E1606" s="481">
        <v>45131</v>
      </c>
      <c r="F1606" s="395" t="s">
        <v>368</v>
      </c>
      <c r="G1606" s="396">
        <v>19428</v>
      </c>
      <c r="H1606" s="397">
        <v>59982</v>
      </c>
      <c r="I1606" s="397">
        <v>5337801</v>
      </c>
      <c r="J1606" s="397">
        <v>701</v>
      </c>
      <c r="K1606" s="397">
        <v>49</v>
      </c>
      <c r="L1606" s="398">
        <v>5.43</v>
      </c>
      <c r="M1606" s="396">
        <v>2</v>
      </c>
      <c r="N1606" s="399">
        <v>101.1</v>
      </c>
      <c r="O1606" s="400">
        <v>112.4</v>
      </c>
      <c r="P1606" s="400"/>
      <c r="Q1606" s="400"/>
      <c r="R1606" s="400"/>
      <c r="S1606" s="400"/>
      <c r="T1606" s="400"/>
      <c r="U1606" s="400"/>
      <c r="V1606" s="400"/>
      <c r="W1606" s="400"/>
      <c r="X1606" s="426">
        <v>860</v>
      </c>
      <c r="Y1606" s="427">
        <v>800</v>
      </c>
      <c r="Z1606" s="427">
        <v>920</v>
      </c>
      <c r="AA1606" s="479">
        <v>48</v>
      </c>
      <c r="AB1606" s="426">
        <v>0.37</v>
      </c>
      <c r="AC1606" s="426">
        <v>1400</v>
      </c>
      <c r="AD1606" s="401">
        <v>655</v>
      </c>
      <c r="AE1606" s="401">
        <v>560</v>
      </c>
      <c r="AF1606" s="401">
        <v>655</v>
      </c>
      <c r="AG1606" s="401">
        <v>655</v>
      </c>
      <c r="AH1606" s="479">
        <v>48</v>
      </c>
      <c r="AI1606" s="400"/>
      <c r="AJ1606" s="400"/>
      <c r="AK1606" s="400"/>
      <c r="AL1606" s="400"/>
      <c r="AM1606" s="400"/>
      <c r="AN1606" s="400"/>
      <c r="AO1606" s="400"/>
      <c r="AP1606" s="400"/>
    </row>
    <row r="1607" spans="1:42" ht="14.25" customHeight="1">
      <c r="A1607" s="394" t="s">
        <v>821</v>
      </c>
      <c r="B1607" s="401">
        <v>114.3</v>
      </c>
      <c r="C1607" s="424">
        <v>6.88</v>
      </c>
      <c r="D1607" s="394" t="s">
        <v>822</v>
      </c>
      <c r="E1607" s="481">
        <v>45131</v>
      </c>
      <c r="F1607" s="395" t="s">
        <v>368</v>
      </c>
      <c r="G1607" s="396">
        <v>19429</v>
      </c>
      <c r="H1607" s="397">
        <v>70207</v>
      </c>
      <c r="I1607" s="397">
        <v>5337801</v>
      </c>
      <c r="J1607" s="397">
        <v>701</v>
      </c>
      <c r="K1607" s="397">
        <v>50</v>
      </c>
      <c r="L1607" s="398">
        <v>4.2300000000000004</v>
      </c>
      <c r="M1607" s="396">
        <v>3</v>
      </c>
      <c r="N1607" s="399">
        <v>97.5</v>
      </c>
      <c r="O1607" s="400">
        <v>110.7</v>
      </c>
      <c r="P1607" s="400"/>
      <c r="Q1607" s="400"/>
      <c r="R1607" s="400"/>
      <c r="S1607" s="400"/>
      <c r="T1607" s="400"/>
      <c r="U1607" s="400"/>
      <c r="V1607" s="400"/>
      <c r="W1607" s="400"/>
      <c r="X1607" s="426">
        <v>860</v>
      </c>
      <c r="Y1607" s="427">
        <v>800</v>
      </c>
      <c r="Z1607" s="427">
        <v>920</v>
      </c>
      <c r="AA1607" s="479">
        <v>48</v>
      </c>
      <c r="AB1607" s="426">
        <v>0.37</v>
      </c>
      <c r="AC1607" s="426">
        <v>1400</v>
      </c>
      <c r="AD1607" s="401">
        <v>655</v>
      </c>
      <c r="AE1607" s="401">
        <v>560</v>
      </c>
      <c r="AF1607" s="401">
        <v>655</v>
      </c>
      <c r="AG1607" s="401">
        <v>655</v>
      </c>
      <c r="AH1607" s="479">
        <v>48</v>
      </c>
      <c r="AI1607" s="400"/>
      <c r="AJ1607" s="400"/>
      <c r="AK1607" s="400"/>
      <c r="AL1607" s="400"/>
      <c r="AM1607" s="400"/>
      <c r="AN1607" s="400"/>
      <c r="AO1607" s="400"/>
      <c r="AP1607" s="400"/>
    </row>
    <row r="1608" spans="1:42" ht="14.25" customHeight="1">
      <c r="A1608" s="394" t="s">
        <v>821</v>
      </c>
      <c r="B1608" s="401">
        <v>114.3</v>
      </c>
      <c r="C1608" s="424">
        <v>6.88</v>
      </c>
      <c r="D1608" s="394" t="s">
        <v>822</v>
      </c>
      <c r="E1608" s="481">
        <v>45131</v>
      </c>
      <c r="F1608" s="395" t="s">
        <v>368</v>
      </c>
      <c r="G1608" s="396">
        <v>19430</v>
      </c>
      <c r="H1608" s="397">
        <v>56790</v>
      </c>
      <c r="I1608" s="397">
        <v>5337801</v>
      </c>
      <c r="J1608" s="397">
        <v>701</v>
      </c>
      <c r="K1608" s="397">
        <v>50</v>
      </c>
      <c r="L1608" s="398">
        <v>3.8</v>
      </c>
      <c r="M1608" s="396">
        <v>2</v>
      </c>
      <c r="N1608" s="399">
        <v>95</v>
      </c>
      <c r="O1608" s="400">
        <v>107.8</v>
      </c>
      <c r="P1608" s="400"/>
      <c r="Q1608" s="400"/>
      <c r="R1608" s="400"/>
      <c r="S1608" s="400"/>
      <c r="T1608" s="400"/>
      <c r="U1608" s="400"/>
      <c r="V1608" s="400"/>
      <c r="W1608" s="400"/>
      <c r="X1608" s="426">
        <v>860</v>
      </c>
      <c r="Y1608" s="427">
        <v>800</v>
      </c>
      <c r="Z1608" s="427">
        <v>920</v>
      </c>
      <c r="AA1608" s="479">
        <v>48</v>
      </c>
      <c r="AB1608" s="426">
        <v>0.37</v>
      </c>
      <c r="AC1608" s="426">
        <v>1400</v>
      </c>
      <c r="AD1608" s="401">
        <v>650</v>
      </c>
      <c r="AE1608" s="401">
        <v>560</v>
      </c>
      <c r="AF1608" s="401">
        <v>650</v>
      </c>
      <c r="AG1608" s="401">
        <v>650</v>
      </c>
      <c r="AH1608" s="479">
        <v>48</v>
      </c>
      <c r="AI1608" s="400"/>
      <c r="AJ1608" s="400"/>
      <c r="AK1608" s="400"/>
      <c r="AL1608" s="400"/>
      <c r="AM1608" s="400"/>
      <c r="AN1608" s="400"/>
      <c r="AO1608" s="400"/>
      <c r="AP1608" s="400"/>
    </row>
    <row r="1609" spans="1:42" ht="14.25" customHeight="1">
      <c r="A1609" s="394" t="s">
        <v>821</v>
      </c>
      <c r="B1609" s="401">
        <v>114.3</v>
      </c>
      <c r="C1609" s="424">
        <v>6.88</v>
      </c>
      <c r="D1609" s="394" t="s">
        <v>822</v>
      </c>
      <c r="E1609" s="481">
        <v>45131</v>
      </c>
      <c r="F1609" s="395" t="s">
        <v>368</v>
      </c>
      <c r="G1609" s="396">
        <v>19431</v>
      </c>
      <c r="H1609" s="397">
        <v>70257</v>
      </c>
      <c r="I1609" s="397">
        <v>5337801</v>
      </c>
      <c r="J1609" s="397">
        <v>701</v>
      </c>
      <c r="K1609" s="397">
        <v>50</v>
      </c>
      <c r="L1609" s="398">
        <v>5</v>
      </c>
      <c r="M1609" s="396">
        <v>6</v>
      </c>
      <c r="N1609" s="399">
        <v>102.9</v>
      </c>
      <c r="O1609" s="400">
        <v>116</v>
      </c>
      <c r="P1609" s="400"/>
      <c r="Q1609" s="400"/>
      <c r="R1609" s="400"/>
      <c r="S1609" s="400"/>
      <c r="T1609" s="400"/>
      <c r="U1609" s="400"/>
      <c r="V1609" s="400"/>
      <c r="W1609" s="400"/>
      <c r="X1609" s="426">
        <v>860</v>
      </c>
      <c r="Y1609" s="427">
        <v>800</v>
      </c>
      <c r="Z1609" s="427">
        <v>920</v>
      </c>
      <c r="AA1609" s="479">
        <v>48</v>
      </c>
      <c r="AB1609" s="426">
        <v>0.37</v>
      </c>
      <c r="AC1609" s="426">
        <v>1400</v>
      </c>
      <c r="AD1609" s="401">
        <v>650</v>
      </c>
      <c r="AE1609" s="401">
        <v>560</v>
      </c>
      <c r="AF1609" s="401">
        <v>650</v>
      </c>
      <c r="AG1609" s="401">
        <v>650</v>
      </c>
      <c r="AH1609" s="479">
        <v>48</v>
      </c>
      <c r="AI1609" s="400"/>
      <c r="AJ1609" s="400"/>
      <c r="AK1609" s="400"/>
      <c r="AL1609" s="400"/>
      <c r="AM1609" s="400"/>
      <c r="AN1609" s="400"/>
      <c r="AO1609" s="400"/>
      <c r="AP1609" s="400"/>
    </row>
    <row r="1610" spans="1:42" ht="14.25" customHeight="1">
      <c r="A1610" s="394" t="s">
        <v>821</v>
      </c>
      <c r="B1610" s="401">
        <v>114.3</v>
      </c>
      <c r="C1610" s="424">
        <v>6.88</v>
      </c>
      <c r="D1610" s="394" t="s">
        <v>822</v>
      </c>
      <c r="E1610" s="481">
        <v>45131</v>
      </c>
      <c r="F1610" s="395" t="s">
        <v>368</v>
      </c>
      <c r="G1610" s="396">
        <v>19432</v>
      </c>
      <c r="H1610" s="397">
        <v>70205</v>
      </c>
      <c r="I1610" s="397">
        <v>5337801</v>
      </c>
      <c r="J1610" s="397">
        <v>701</v>
      </c>
      <c r="K1610" s="397">
        <v>50</v>
      </c>
      <c r="L1610" s="398">
        <v>4.75</v>
      </c>
      <c r="M1610" s="396">
        <v>2</v>
      </c>
      <c r="N1610" s="399">
        <v>105</v>
      </c>
      <c r="O1610" s="400">
        <v>116.3</v>
      </c>
      <c r="P1610" s="400"/>
      <c r="Q1610" s="400"/>
      <c r="R1610" s="400"/>
      <c r="S1610" s="400"/>
      <c r="T1610" s="400"/>
      <c r="U1610" s="400"/>
      <c r="V1610" s="400"/>
      <c r="W1610" s="400"/>
      <c r="X1610" s="426">
        <v>860</v>
      </c>
      <c r="Y1610" s="427">
        <v>800</v>
      </c>
      <c r="Z1610" s="427">
        <v>920</v>
      </c>
      <c r="AA1610" s="479">
        <v>48</v>
      </c>
      <c r="AB1610" s="426">
        <v>0.37</v>
      </c>
      <c r="AC1610" s="426">
        <v>1400</v>
      </c>
      <c r="AD1610" s="401">
        <v>650</v>
      </c>
      <c r="AE1610" s="401">
        <v>560</v>
      </c>
      <c r="AF1610" s="401">
        <v>650</v>
      </c>
      <c r="AG1610" s="401">
        <v>650</v>
      </c>
      <c r="AH1610" s="479">
        <v>48</v>
      </c>
      <c r="AI1610" s="400"/>
      <c r="AJ1610" s="400"/>
      <c r="AK1610" s="400"/>
      <c r="AL1610" s="400"/>
      <c r="AM1610" s="400"/>
      <c r="AN1610" s="400"/>
      <c r="AO1610" s="400"/>
      <c r="AP1610" s="400"/>
    </row>
    <row r="1611" spans="1:42" ht="14.25" customHeight="1">
      <c r="A1611" s="394" t="s">
        <v>821</v>
      </c>
      <c r="B1611" s="401">
        <v>114.3</v>
      </c>
      <c r="C1611" s="424">
        <v>6.88</v>
      </c>
      <c r="D1611" s="394" t="s">
        <v>822</v>
      </c>
      <c r="E1611" s="481">
        <v>45131</v>
      </c>
      <c r="F1611" s="395" t="s">
        <v>368</v>
      </c>
      <c r="G1611" s="396">
        <v>19433</v>
      </c>
      <c r="H1611" s="397">
        <v>70205</v>
      </c>
      <c r="I1611" s="397">
        <v>5337801</v>
      </c>
      <c r="J1611" s="397">
        <v>701</v>
      </c>
      <c r="K1611" s="397">
        <v>50</v>
      </c>
      <c r="L1611" s="398">
        <v>4.75</v>
      </c>
      <c r="M1611" s="396">
        <v>401</v>
      </c>
      <c r="N1611" s="399">
        <v>106.2</v>
      </c>
      <c r="O1611" s="400">
        <v>116.2</v>
      </c>
      <c r="P1611" s="400"/>
      <c r="Q1611" s="400"/>
      <c r="R1611" s="400"/>
      <c r="S1611" s="400"/>
      <c r="T1611" s="400"/>
      <c r="U1611" s="400"/>
      <c r="V1611" s="400"/>
      <c r="W1611" s="400"/>
      <c r="X1611" s="426">
        <v>860</v>
      </c>
      <c r="Y1611" s="427">
        <v>800</v>
      </c>
      <c r="Z1611" s="427">
        <v>920</v>
      </c>
      <c r="AA1611" s="479">
        <v>48</v>
      </c>
      <c r="AB1611" s="426">
        <v>0.37</v>
      </c>
      <c r="AC1611" s="426">
        <v>1400</v>
      </c>
      <c r="AD1611" s="401">
        <v>655</v>
      </c>
      <c r="AE1611" s="401">
        <v>560</v>
      </c>
      <c r="AF1611" s="401">
        <v>655</v>
      </c>
      <c r="AG1611" s="401">
        <v>655</v>
      </c>
      <c r="AH1611" s="479">
        <v>48</v>
      </c>
      <c r="AI1611" s="400"/>
      <c r="AJ1611" s="400"/>
      <c r="AK1611" s="400"/>
      <c r="AL1611" s="400"/>
      <c r="AM1611" s="400"/>
      <c r="AN1611" s="400"/>
      <c r="AO1611" s="400"/>
      <c r="AP1611" s="400"/>
    </row>
    <row r="1612" spans="1:42" ht="14.25" customHeight="1">
      <c r="A1612" s="394" t="s">
        <v>821</v>
      </c>
      <c r="B1612" s="401">
        <v>114.3</v>
      </c>
      <c r="C1612" s="424">
        <v>6.88</v>
      </c>
      <c r="D1612" s="394" t="s">
        <v>822</v>
      </c>
      <c r="E1612" s="481">
        <v>45131</v>
      </c>
      <c r="F1612" s="395" t="s">
        <v>368</v>
      </c>
      <c r="G1612" s="396">
        <v>19434</v>
      </c>
      <c r="H1612" s="397">
        <v>59857</v>
      </c>
      <c r="I1612" s="397">
        <v>5337801</v>
      </c>
      <c r="J1612" s="397">
        <v>701</v>
      </c>
      <c r="K1612" s="397">
        <v>50</v>
      </c>
      <c r="L1612" s="396">
        <v>5.91</v>
      </c>
      <c r="M1612" s="396">
        <v>4</v>
      </c>
      <c r="N1612" s="399">
        <v>104.1</v>
      </c>
      <c r="O1612" s="400">
        <v>115.7</v>
      </c>
      <c r="P1612" s="400"/>
      <c r="Q1612" s="400"/>
      <c r="R1612" s="400"/>
      <c r="S1612" s="400"/>
      <c r="T1612" s="400"/>
      <c r="U1612" s="400"/>
      <c r="V1612" s="400"/>
      <c r="W1612" s="400"/>
      <c r="X1612" s="426">
        <v>860</v>
      </c>
      <c r="Y1612" s="427">
        <v>800</v>
      </c>
      <c r="Z1612" s="427">
        <v>920</v>
      </c>
      <c r="AA1612" s="479">
        <v>48</v>
      </c>
      <c r="AB1612" s="426">
        <v>0.37</v>
      </c>
      <c r="AC1612" s="426">
        <v>1400</v>
      </c>
      <c r="AD1612" s="401">
        <v>655</v>
      </c>
      <c r="AE1612" s="401">
        <v>560</v>
      </c>
      <c r="AF1612" s="401">
        <v>655</v>
      </c>
      <c r="AG1612" s="401">
        <v>655</v>
      </c>
      <c r="AH1612" s="479">
        <v>48</v>
      </c>
      <c r="AI1612" s="400"/>
      <c r="AJ1612" s="400"/>
      <c r="AK1612" s="400"/>
      <c r="AL1612" s="400"/>
      <c r="AM1612" s="400"/>
      <c r="AN1612" s="400"/>
      <c r="AO1612" s="400"/>
      <c r="AP1612" s="400"/>
    </row>
    <row r="1613" spans="1:42" ht="14.25" customHeight="1">
      <c r="A1613" s="394" t="s">
        <v>821</v>
      </c>
      <c r="B1613" s="401">
        <v>114.3</v>
      </c>
      <c r="C1613" s="424">
        <v>6.88</v>
      </c>
      <c r="D1613" s="394" t="s">
        <v>822</v>
      </c>
      <c r="E1613" s="481">
        <v>45131</v>
      </c>
      <c r="F1613" s="395" t="s">
        <v>368</v>
      </c>
      <c r="G1613" s="396">
        <v>19435</v>
      </c>
      <c r="H1613" s="397">
        <v>70204</v>
      </c>
      <c r="I1613" s="397">
        <v>5337801</v>
      </c>
      <c r="J1613" s="397">
        <v>701</v>
      </c>
      <c r="K1613" s="397">
        <v>50</v>
      </c>
      <c r="L1613" s="396">
        <v>4.72</v>
      </c>
      <c r="M1613" s="396">
        <v>6</v>
      </c>
      <c r="N1613" s="399">
        <v>103.6</v>
      </c>
      <c r="O1613" s="400">
        <v>115.3</v>
      </c>
      <c r="P1613" s="400"/>
      <c r="Q1613" s="400"/>
      <c r="R1613" s="400"/>
      <c r="S1613" s="400"/>
      <c r="T1613" s="400"/>
      <c r="U1613" s="400"/>
      <c r="V1613" s="400"/>
      <c r="W1613" s="400"/>
      <c r="X1613" s="426">
        <v>860</v>
      </c>
      <c r="Y1613" s="427">
        <v>800</v>
      </c>
      <c r="Z1613" s="427">
        <v>920</v>
      </c>
      <c r="AA1613" s="479">
        <v>48</v>
      </c>
      <c r="AB1613" s="426">
        <v>0.37</v>
      </c>
      <c r="AC1613" s="426">
        <v>1400</v>
      </c>
      <c r="AD1613" s="401">
        <v>655</v>
      </c>
      <c r="AE1613" s="401">
        <v>560</v>
      </c>
      <c r="AF1613" s="401">
        <v>655</v>
      </c>
      <c r="AG1613" s="401">
        <v>655</v>
      </c>
      <c r="AH1613" s="479">
        <v>48</v>
      </c>
      <c r="AI1613" s="400"/>
      <c r="AJ1613" s="400"/>
      <c r="AK1613" s="400"/>
      <c r="AL1613" s="400"/>
      <c r="AM1613" s="400"/>
      <c r="AN1613" s="400"/>
      <c r="AO1613" s="400"/>
      <c r="AP1613" s="400"/>
    </row>
    <row r="1614" spans="1:42" ht="14.25" customHeight="1">
      <c r="A1614" s="394" t="s">
        <v>821</v>
      </c>
      <c r="B1614" s="401">
        <v>114.3</v>
      </c>
      <c r="C1614" s="424">
        <v>6.88</v>
      </c>
      <c r="D1614" s="394" t="s">
        <v>822</v>
      </c>
      <c r="E1614" s="481">
        <v>45131</v>
      </c>
      <c r="F1614" s="395" t="s">
        <v>368</v>
      </c>
      <c r="G1614" s="396">
        <v>19436</v>
      </c>
      <c r="H1614" s="397">
        <v>70239</v>
      </c>
      <c r="I1614" s="397">
        <v>5337801</v>
      </c>
      <c r="J1614" s="397">
        <v>701</v>
      </c>
      <c r="K1614" s="397">
        <v>49</v>
      </c>
      <c r="L1614" s="396">
        <v>5.45</v>
      </c>
      <c r="M1614" s="396">
        <v>1</v>
      </c>
      <c r="N1614" s="399">
        <v>103.8</v>
      </c>
      <c r="O1614" s="400">
        <v>115.7</v>
      </c>
      <c r="P1614" s="400"/>
      <c r="Q1614" s="400"/>
      <c r="R1614" s="400"/>
      <c r="S1614" s="400"/>
      <c r="T1614" s="400"/>
      <c r="U1614" s="400"/>
      <c r="V1614" s="400"/>
      <c r="W1614" s="400"/>
      <c r="X1614" s="426">
        <v>860</v>
      </c>
      <c r="Y1614" s="427">
        <v>800</v>
      </c>
      <c r="Z1614" s="427">
        <v>920</v>
      </c>
      <c r="AA1614" s="479">
        <v>48</v>
      </c>
      <c r="AB1614" s="426">
        <v>0.37</v>
      </c>
      <c r="AC1614" s="426">
        <v>1400</v>
      </c>
      <c r="AD1614" s="401">
        <v>655</v>
      </c>
      <c r="AE1614" s="401">
        <v>560</v>
      </c>
      <c r="AF1614" s="401">
        <v>655</v>
      </c>
      <c r="AG1614" s="401">
        <v>655</v>
      </c>
      <c r="AH1614" s="479">
        <v>48</v>
      </c>
      <c r="AI1614" s="400"/>
      <c r="AJ1614" s="400"/>
      <c r="AK1614" s="400"/>
      <c r="AL1614" s="400"/>
      <c r="AM1614" s="400"/>
      <c r="AN1614" s="400"/>
      <c r="AO1614" s="400"/>
      <c r="AP1614" s="400"/>
    </row>
    <row r="1615" spans="1:42" ht="14.25" customHeight="1">
      <c r="A1615" s="394" t="s">
        <v>821</v>
      </c>
      <c r="B1615" s="401">
        <v>114.3</v>
      </c>
      <c r="C1615" s="424">
        <v>6.88</v>
      </c>
      <c r="D1615" s="394" t="s">
        <v>822</v>
      </c>
      <c r="E1615" s="481">
        <v>45131</v>
      </c>
      <c r="F1615" s="395" t="s">
        <v>368</v>
      </c>
      <c r="G1615" s="396">
        <v>19437</v>
      </c>
      <c r="H1615" s="397">
        <v>59984</v>
      </c>
      <c r="I1615" s="397">
        <v>5337801</v>
      </c>
      <c r="J1615" s="397">
        <v>701</v>
      </c>
      <c r="K1615" s="397">
        <v>48</v>
      </c>
      <c r="L1615" s="398">
        <v>5.0999999999999996</v>
      </c>
      <c r="M1615" s="396">
        <v>4</v>
      </c>
      <c r="N1615" s="399">
        <v>103.1</v>
      </c>
      <c r="O1615" s="400">
        <v>115</v>
      </c>
      <c r="P1615" s="400"/>
      <c r="Q1615" s="400"/>
      <c r="R1615" s="400"/>
      <c r="S1615" s="400"/>
      <c r="T1615" s="400"/>
      <c r="U1615" s="400"/>
      <c r="V1615" s="400"/>
      <c r="W1615" s="400"/>
      <c r="X1615" s="426">
        <v>860</v>
      </c>
      <c r="Y1615" s="427">
        <v>800</v>
      </c>
      <c r="Z1615" s="427">
        <v>920</v>
      </c>
      <c r="AA1615" s="479">
        <v>48</v>
      </c>
      <c r="AB1615" s="426">
        <v>0.37</v>
      </c>
      <c r="AC1615" s="426">
        <v>1400</v>
      </c>
      <c r="AD1615" s="401">
        <v>655</v>
      </c>
      <c r="AE1615" s="401">
        <v>560</v>
      </c>
      <c r="AF1615" s="401">
        <v>655</v>
      </c>
      <c r="AG1615" s="401">
        <v>655</v>
      </c>
      <c r="AH1615" s="479">
        <v>48</v>
      </c>
      <c r="AI1615" s="400"/>
      <c r="AJ1615" s="400"/>
      <c r="AK1615" s="400"/>
      <c r="AL1615" s="400"/>
      <c r="AM1615" s="400"/>
      <c r="AN1615" s="400"/>
      <c r="AO1615" s="400"/>
      <c r="AP1615" s="400"/>
    </row>
    <row r="1616" spans="1:42" ht="14.25" customHeight="1">
      <c r="A1616" s="394" t="s">
        <v>821</v>
      </c>
      <c r="B1616" s="401">
        <v>114.3</v>
      </c>
      <c r="C1616" s="424">
        <v>6.88</v>
      </c>
      <c r="D1616" s="394" t="s">
        <v>822</v>
      </c>
      <c r="E1616" s="481">
        <v>45131</v>
      </c>
      <c r="F1616" s="395" t="s">
        <v>368</v>
      </c>
      <c r="G1616" s="396">
        <v>19438</v>
      </c>
      <c r="H1616" s="397">
        <v>70203</v>
      </c>
      <c r="I1616" s="397">
        <v>5337801</v>
      </c>
      <c r="J1616" s="397">
        <v>701</v>
      </c>
      <c r="K1616" s="397">
        <v>49</v>
      </c>
      <c r="L1616" s="398">
        <v>4.13</v>
      </c>
      <c r="M1616" s="396">
        <v>7</v>
      </c>
      <c r="N1616" s="399">
        <v>96.8</v>
      </c>
      <c r="O1616" s="400">
        <v>109.9</v>
      </c>
      <c r="P1616" s="400"/>
      <c r="Q1616" s="400"/>
      <c r="R1616" s="400"/>
      <c r="S1616" s="400"/>
      <c r="T1616" s="400"/>
      <c r="U1616" s="400"/>
      <c r="V1616" s="400"/>
      <c r="W1616" s="400"/>
      <c r="X1616" s="426">
        <v>860</v>
      </c>
      <c r="Y1616" s="427">
        <v>800</v>
      </c>
      <c r="Z1616" s="427">
        <v>920</v>
      </c>
      <c r="AA1616" s="479">
        <v>48</v>
      </c>
      <c r="AB1616" s="426">
        <v>0.37</v>
      </c>
      <c r="AC1616" s="426">
        <v>1400</v>
      </c>
      <c r="AD1616" s="401">
        <v>655</v>
      </c>
      <c r="AE1616" s="401">
        <v>560</v>
      </c>
      <c r="AF1616" s="401">
        <v>655</v>
      </c>
      <c r="AG1616" s="401">
        <v>655</v>
      </c>
      <c r="AH1616" s="479">
        <v>48</v>
      </c>
      <c r="AI1616" s="400"/>
      <c r="AJ1616" s="400"/>
      <c r="AK1616" s="400"/>
      <c r="AL1616" s="400"/>
      <c r="AM1616" s="400"/>
      <c r="AN1616" s="400"/>
      <c r="AO1616" s="400"/>
      <c r="AP1616" s="400"/>
    </row>
    <row r="1617" spans="1:42" ht="14.25" customHeight="1">
      <c r="A1617" s="394" t="s">
        <v>821</v>
      </c>
      <c r="B1617" s="401">
        <v>114.3</v>
      </c>
      <c r="C1617" s="424">
        <v>6.88</v>
      </c>
      <c r="D1617" s="394" t="s">
        <v>822</v>
      </c>
      <c r="E1617" s="395">
        <v>45143</v>
      </c>
      <c r="F1617" s="395" t="s">
        <v>847</v>
      </c>
      <c r="G1617" s="396">
        <v>19527</v>
      </c>
      <c r="H1617" s="397">
        <v>13691</v>
      </c>
      <c r="I1617" s="397">
        <v>5363301</v>
      </c>
      <c r="J1617" s="397" t="s">
        <v>571</v>
      </c>
      <c r="K1617" s="397">
        <v>45</v>
      </c>
      <c r="L1617" s="396">
        <v>4.5199999999999996</v>
      </c>
      <c r="M1617" s="396">
        <v>26</v>
      </c>
      <c r="N1617" s="399">
        <v>96.4</v>
      </c>
      <c r="O1617" s="400">
        <v>110.2</v>
      </c>
      <c r="P1617" s="400"/>
      <c r="Q1617" s="400"/>
      <c r="R1617" s="400"/>
      <c r="S1617" s="400"/>
      <c r="T1617" s="400"/>
      <c r="U1617" s="400"/>
      <c r="V1617" s="400">
        <v>98.8</v>
      </c>
      <c r="W1617" s="400">
        <v>112.4</v>
      </c>
      <c r="X1617" s="426">
        <v>860</v>
      </c>
      <c r="Y1617" s="427">
        <v>800</v>
      </c>
      <c r="Z1617" s="427">
        <v>920</v>
      </c>
      <c r="AA1617" s="479">
        <v>48</v>
      </c>
      <c r="AB1617" s="426">
        <v>0.37</v>
      </c>
      <c r="AC1617" s="427">
        <v>1400</v>
      </c>
      <c r="AD1617" s="402">
        <v>625</v>
      </c>
      <c r="AE1617" s="402">
        <v>560</v>
      </c>
      <c r="AF1617" s="402">
        <v>625</v>
      </c>
      <c r="AG1617" s="402">
        <v>625</v>
      </c>
      <c r="AH1617" s="480">
        <v>48</v>
      </c>
      <c r="AI1617" s="400"/>
      <c r="AJ1617" s="400"/>
      <c r="AK1617" s="400"/>
      <c r="AL1617" s="400"/>
      <c r="AM1617" s="400"/>
      <c r="AN1617" s="400"/>
      <c r="AO1617" s="400"/>
      <c r="AP1617" s="400"/>
    </row>
    <row r="1618" spans="1:42" ht="14.25" customHeight="1">
      <c r="A1618" s="394" t="s">
        <v>821</v>
      </c>
      <c r="B1618" s="401">
        <v>114.3</v>
      </c>
      <c r="C1618" s="424">
        <v>6.88</v>
      </c>
      <c r="D1618" s="394" t="s">
        <v>822</v>
      </c>
      <c r="E1618" s="395">
        <v>45143</v>
      </c>
      <c r="F1618" s="395" t="s">
        <v>847</v>
      </c>
      <c r="G1618" s="396">
        <v>19528</v>
      </c>
      <c r="H1618" s="397">
        <v>13677</v>
      </c>
      <c r="I1618" s="397">
        <v>5363301</v>
      </c>
      <c r="J1618" s="397" t="s">
        <v>571</v>
      </c>
      <c r="K1618" s="397">
        <v>45</v>
      </c>
      <c r="L1618" s="396">
        <v>6.17</v>
      </c>
      <c r="M1618" s="396">
        <v>27</v>
      </c>
      <c r="N1618" s="399">
        <v>102.6</v>
      </c>
      <c r="O1618" s="400">
        <v>114.2</v>
      </c>
      <c r="P1618" s="400"/>
      <c r="Q1618" s="400"/>
      <c r="R1618" s="400"/>
      <c r="S1618" s="400"/>
      <c r="T1618" s="400"/>
      <c r="U1618" s="400"/>
      <c r="V1618" s="400"/>
      <c r="W1618" s="400"/>
      <c r="X1618" s="426">
        <v>860</v>
      </c>
      <c r="Y1618" s="427">
        <v>800</v>
      </c>
      <c r="Z1618" s="427">
        <v>920</v>
      </c>
      <c r="AA1618" s="479">
        <v>48</v>
      </c>
      <c r="AB1618" s="426">
        <v>0.37</v>
      </c>
      <c r="AC1618" s="427">
        <v>1400</v>
      </c>
      <c r="AD1618" s="402">
        <v>625</v>
      </c>
      <c r="AE1618" s="402">
        <v>560</v>
      </c>
      <c r="AF1618" s="402">
        <v>625</v>
      </c>
      <c r="AG1618" s="402">
        <v>625</v>
      </c>
      <c r="AH1618" s="480">
        <v>48</v>
      </c>
      <c r="AI1618" s="400"/>
      <c r="AJ1618" s="400"/>
      <c r="AK1618" s="400"/>
      <c r="AL1618" s="400"/>
      <c r="AM1618" s="400"/>
      <c r="AN1618" s="400"/>
      <c r="AO1618" s="400"/>
      <c r="AP1618" s="400"/>
    </row>
    <row r="1619" spans="1:42" ht="14.25" customHeight="1">
      <c r="A1619" s="394" t="s">
        <v>821</v>
      </c>
      <c r="B1619" s="401">
        <v>114.3</v>
      </c>
      <c r="C1619" s="424">
        <v>6.88</v>
      </c>
      <c r="D1619" s="394" t="s">
        <v>822</v>
      </c>
      <c r="E1619" s="395">
        <v>45144</v>
      </c>
      <c r="F1619" s="395" t="s">
        <v>847</v>
      </c>
      <c r="G1619" s="396">
        <v>19529</v>
      </c>
      <c r="H1619" s="397">
        <v>13677</v>
      </c>
      <c r="I1619" s="397">
        <v>5363301</v>
      </c>
      <c r="J1619" s="397" t="s">
        <v>571</v>
      </c>
      <c r="K1619" s="397">
        <v>45</v>
      </c>
      <c r="L1619" s="396">
        <v>6.17</v>
      </c>
      <c r="M1619" s="396">
        <v>404</v>
      </c>
      <c r="N1619" s="399">
        <v>102.7</v>
      </c>
      <c r="O1619" s="400">
        <v>114.4</v>
      </c>
      <c r="P1619" s="400"/>
      <c r="Q1619" s="400"/>
      <c r="R1619" s="400"/>
      <c r="S1619" s="400"/>
      <c r="T1619" s="400"/>
      <c r="U1619" s="400"/>
      <c r="V1619" s="400"/>
      <c r="W1619" s="400"/>
      <c r="X1619" s="426">
        <v>860</v>
      </c>
      <c r="Y1619" s="427">
        <v>800</v>
      </c>
      <c r="Z1619" s="427">
        <v>920</v>
      </c>
      <c r="AA1619" s="479">
        <v>48</v>
      </c>
      <c r="AB1619" s="426">
        <v>0.37</v>
      </c>
      <c r="AC1619" s="427">
        <v>1400</v>
      </c>
      <c r="AD1619" s="402">
        <v>625</v>
      </c>
      <c r="AE1619" s="402">
        <v>560</v>
      </c>
      <c r="AF1619" s="402">
        <v>625</v>
      </c>
      <c r="AG1619" s="402">
        <v>625</v>
      </c>
      <c r="AH1619" s="480">
        <v>48</v>
      </c>
      <c r="AI1619" s="400"/>
      <c r="AJ1619" s="400"/>
      <c r="AK1619" s="400"/>
      <c r="AL1619" s="400"/>
      <c r="AM1619" s="400"/>
      <c r="AN1619" s="400"/>
      <c r="AO1619" s="400"/>
      <c r="AP1619" s="400"/>
    </row>
    <row r="1620" spans="1:42" ht="14.25" customHeight="1">
      <c r="A1620" s="394" t="s">
        <v>821</v>
      </c>
      <c r="B1620" s="401">
        <v>114.3</v>
      </c>
      <c r="C1620" s="424">
        <v>6.88</v>
      </c>
      <c r="D1620" s="394" t="s">
        <v>822</v>
      </c>
      <c r="E1620" s="395">
        <v>45144</v>
      </c>
      <c r="F1620" s="395" t="s">
        <v>847</v>
      </c>
      <c r="G1620" s="396">
        <v>19530</v>
      </c>
      <c r="H1620" s="397">
        <v>13666</v>
      </c>
      <c r="I1620" s="397">
        <v>5256301</v>
      </c>
      <c r="J1620" s="397" t="s">
        <v>571</v>
      </c>
      <c r="K1620" s="397">
        <v>44</v>
      </c>
      <c r="L1620" s="396">
        <v>5.85</v>
      </c>
      <c r="M1620" s="396">
        <v>759</v>
      </c>
      <c r="N1620" s="399">
        <v>97</v>
      </c>
      <c r="O1620" s="400">
        <v>108.6</v>
      </c>
      <c r="P1620" s="400"/>
      <c r="Q1620" s="400"/>
      <c r="R1620" s="400"/>
      <c r="S1620" s="400"/>
      <c r="T1620" s="400"/>
      <c r="U1620" s="400"/>
      <c r="V1620" s="400"/>
      <c r="W1620" s="400"/>
      <c r="X1620" s="426">
        <v>860</v>
      </c>
      <c r="Y1620" s="427">
        <v>800</v>
      </c>
      <c r="Z1620" s="427">
        <v>920</v>
      </c>
      <c r="AA1620" s="479">
        <v>48</v>
      </c>
      <c r="AB1620" s="426">
        <v>0.37</v>
      </c>
      <c r="AC1620" s="427">
        <v>1400</v>
      </c>
      <c r="AD1620" s="402">
        <v>625</v>
      </c>
      <c r="AE1620" s="402">
        <v>560</v>
      </c>
      <c r="AF1620" s="402">
        <v>625</v>
      </c>
      <c r="AG1620" s="402">
        <v>625</v>
      </c>
      <c r="AH1620" s="480">
        <v>48</v>
      </c>
      <c r="AI1620" s="400"/>
      <c r="AJ1620" s="400"/>
      <c r="AK1620" s="400"/>
      <c r="AL1620" s="400"/>
      <c r="AM1620" s="400"/>
      <c r="AN1620" s="400"/>
      <c r="AO1620" s="400"/>
      <c r="AP1620" s="400"/>
    </row>
    <row r="1621" spans="1:42" ht="14.25" customHeight="1">
      <c r="A1621" s="394" t="s">
        <v>821</v>
      </c>
      <c r="B1621" s="401">
        <v>114.3</v>
      </c>
      <c r="C1621" s="424">
        <v>6.88</v>
      </c>
      <c r="D1621" s="394" t="s">
        <v>822</v>
      </c>
      <c r="E1621" s="395">
        <v>45144</v>
      </c>
      <c r="F1621" s="395" t="s">
        <v>847</v>
      </c>
      <c r="G1621" s="396">
        <v>19531</v>
      </c>
      <c r="H1621" s="397">
        <v>13688</v>
      </c>
      <c r="I1621" s="397">
        <v>5363301</v>
      </c>
      <c r="J1621" s="397" t="s">
        <v>571</v>
      </c>
      <c r="K1621" s="397">
        <v>47</v>
      </c>
      <c r="L1621" s="396">
        <v>4.2300000000000004</v>
      </c>
      <c r="M1621" s="396">
        <v>26</v>
      </c>
      <c r="N1621" s="399">
        <v>98.4</v>
      </c>
      <c r="O1621" s="400">
        <v>111.9</v>
      </c>
      <c r="P1621" s="400"/>
      <c r="Q1621" s="400"/>
      <c r="R1621" s="400"/>
      <c r="S1621" s="400"/>
      <c r="T1621" s="400"/>
      <c r="U1621" s="400"/>
      <c r="V1621" s="400"/>
      <c r="W1621" s="400"/>
      <c r="X1621" s="426">
        <v>860</v>
      </c>
      <c r="Y1621" s="427">
        <v>800</v>
      </c>
      <c r="Z1621" s="427">
        <v>920</v>
      </c>
      <c r="AA1621" s="479">
        <v>48</v>
      </c>
      <c r="AB1621" s="426">
        <v>0.37</v>
      </c>
      <c r="AC1621" s="427">
        <v>1400</v>
      </c>
      <c r="AD1621" s="402">
        <v>625</v>
      </c>
      <c r="AE1621" s="402">
        <v>560</v>
      </c>
      <c r="AF1621" s="402">
        <v>625</v>
      </c>
      <c r="AG1621" s="402">
        <v>625</v>
      </c>
      <c r="AH1621" s="480">
        <v>48</v>
      </c>
      <c r="AI1621" s="400"/>
      <c r="AJ1621" s="400"/>
      <c r="AK1621" s="400"/>
      <c r="AL1621" s="400"/>
      <c r="AM1621" s="400"/>
      <c r="AN1621" s="400"/>
      <c r="AO1621" s="400"/>
      <c r="AP1621" s="400"/>
    </row>
    <row r="1622" spans="1:42" ht="14.25" customHeight="1">
      <c r="A1622" s="394" t="s">
        <v>821</v>
      </c>
      <c r="B1622" s="401">
        <v>114.3</v>
      </c>
      <c r="C1622" s="424">
        <v>6.88</v>
      </c>
      <c r="D1622" s="394" t="s">
        <v>822</v>
      </c>
      <c r="E1622" s="395">
        <v>45144</v>
      </c>
      <c r="F1622" s="395" t="s">
        <v>283</v>
      </c>
      <c r="G1622" s="396">
        <v>19532</v>
      </c>
      <c r="H1622" s="397">
        <v>56808</v>
      </c>
      <c r="I1622" s="397">
        <v>4864502</v>
      </c>
      <c r="J1622" s="397">
        <v>350</v>
      </c>
      <c r="K1622" s="397">
        <v>52</v>
      </c>
      <c r="L1622" s="396">
        <v>4.37</v>
      </c>
      <c r="M1622" s="396"/>
      <c r="N1622" s="399"/>
      <c r="O1622" s="400"/>
      <c r="P1622" s="400"/>
      <c r="Q1622" s="400"/>
      <c r="R1622" s="400"/>
      <c r="S1622" s="400"/>
      <c r="T1622" s="400"/>
      <c r="U1622" s="400"/>
      <c r="V1622" s="400"/>
      <c r="W1622" s="400"/>
      <c r="X1622" s="426">
        <v>860</v>
      </c>
      <c r="Y1622" s="427">
        <v>800</v>
      </c>
      <c r="Z1622" s="427">
        <v>920</v>
      </c>
      <c r="AA1622" s="479">
        <v>48</v>
      </c>
      <c r="AB1622" s="426">
        <v>0.37</v>
      </c>
      <c r="AC1622" s="426">
        <v>1400</v>
      </c>
      <c r="AD1622" s="401">
        <v>650</v>
      </c>
      <c r="AE1622" s="401">
        <v>560</v>
      </c>
      <c r="AF1622" s="401">
        <v>650</v>
      </c>
      <c r="AG1622" s="401">
        <v>650</v>
      </c>
      <c r="AH1622" s="479">
        <v>48</v>
      </c>
      <c r="AI1622" s="400"/>
      <c r="AJ1622" s="400"/>
      <c r="AK1622" s="400"/>
      <c r="AL1622" s="400"/>
      <c r="AM1622" s="400"/>
      <c r="AN1622" s="400"/>
      <c r="AO1622" s="400"/>
      <c r="AP1622" s="400"/>
    </row>
    <row r="1623" spans="1:42" ht="14.25" customHeight="1">
      <c r="A1623" s="394" t="s">
        <v>821</v>
      </c>
      <c r="B1623" s="401">
        <v>114.3</v>
      </c>
      <c r="C1623" s="424">
        <v>6.88</v>
      </c>
      <c r="D1623" s="394" t="s">
        <v>822</v>
      </c>
      <c r="E1623" s="395">
        <v>45144</v>
      </c>
      <c r="F1623" s="395" t="s">
        <v>368</v>
      </c>
      <c r="G1623" s="396">
        <v>19533</v>
      </c>
      <c r="H1623" s="397">
        <v>59982</v>
      </c>
      <c r="I1623" s="397">
        <v>5366301</v>
      </c>
      <c r="J1623" s="397">
        <v>701</v>
      </c>
      <c r="K1623" s="397">
        <v>49</v>
      </c>
      <c r="L1623" s="398">
        <v>5.43</v>
      </c>
      <c r="M1623" s="396"/>
      <c r="N1623" s="399"/>
      <c r="O1623" s="400"/>
      <c r="P1623" s="400"/>
      <c r="Q1623" s="400"/>
      <c r="R1623" s="400"/>
      <c r="S1623" s="400"/>
      <c r="T1623" s="400"/>
      <c r="U1623" s="400"/>
      <c r="V1623" s="400"/>
      <c r="W1623" s="400"/>
      <c r="X1623" s="426">
        <v>860</v>
      </c>
      <c r="Y1623" s="427">
        <v>800</v>
      </c>
      <c r="Z1623" s="427">
        <v>920</v>
      </c>
      <c r="AA1623" s="479">
        <v>48</v>
      </c>
      <c r="AB1623" s="426">
        <v>0.37</v>
      </c>
      <c r="AC1623" s="426">
        <v>1400</v>
      </c>
      <c r="AD1623" s="401">
        <v>650</v>
      </c>
      <c r="AE1623" s="401">
        <v>560</v>
      </c>
      <c r="AF1623" s="401">
        <v>650</v>
      </c>
      <c r="AG1623" s="401">
        <v>650</v>
      </c>
      <c r="AH1623" s="479">
        <v>48</v>
      </c>
      <c r="AI1623" s="400"/>
      <c r="AJ1623" s="400"/>
      <c r="AK1623" s="400"/>
      <c r="AL1623" s="400"/>
      <c r="AM1623" s="400"/>
      <c r="AN1623" s="400"/>
      <c r="AO1623" s="400"/>
      <c r="AP1623" s="400"/>
    </row>
    <row r="1624" spans="1:42" ht="14.25" customHeight="1">
      <c r="A1624" s="394" t="s">
        <v>821</v>
      </c>
      <c r="B1624" s="401">
        <v>114.3</v>
      </c>
      <c r="C1624" s="424">
        <v>6.88</v>
      </c>
      <c r="D1624" s="394" t="s">
        <v>822</v>
      </c>
      <c r="E1624" s="395">
        <v>45153</v>
      </c>
      <c r="F1624" s="395" t="s">
        <v>847</v>
      </c>
      <c r="G1624" s="396">
        <v>19534</v>
      </c>
      <c r="H1624" s="397">
        <v>13688</v>
      </c>
      <c r="I1624" s="397">
        <v>5363301</v>
      </c>
      <c r="J1624" s="397" t="s">
        <v>571</v>
      </c>
      <c r="K1624" s="397">
        <v>47</v>
      </c>
      <c r="L1624" s="396">
        <v>4.2300000000000004</v>
      </c>
      <c r="M1624" s="396">
        <v>202</v>
      </c>
      <c r="N1624" s="399">
        <v>95.3</v>
      </c>
      <c r="O1624" s="400">
        <v>110.2</v>
      </c>
      <c r="P1624" s="400"/>
      <c r="Q1624" s="400"/>
      <c r="R1624" s="400"/>
      <c r="S1624" s="400"/>
      <c r="T1624" s="400"/>
      <c r="U1624" s="400"/>
      <c r="V1624" s="400"/>
      <c r="W1624" s="400"/>
      <c r="X1624" s="426">
        <v>860</v>
      </c>
      <c r="Y1624" s="427">
        <v>800</v>
      </c>
      <c r="Z1624" s="427">
        <v>920</v>
      </c>
      <c r="AA1624" s="479">
        <v>48</v>
      </c>
      <c r="AB1624" s="426">
        <v>0.37</v>
      </c>
      <c r="AC1624" s="427">
        <v>1400</v>
      </c>
      <c r="AD1624" s="402">
        <v>625</v>
      </c>
      <c r="AE1624" s="402">
        <v>560</v>
      </c>
      <c r="AF1624" s="402">
        <v>625</v>
      </c>
      <c r="AG1624" s="402">
        <v>625</v>
      </c>
      <c r="AH1624" s="480">
        <v>48</v>
      </c>
      <c r="AI1624" s="400"/>
      <c r="AJ1624" s="400"/>
      <c r="AK1624" s="400"/>
      <c r="AL1624" s="400"/>
      <c r="AM1624" s="400"/>
      <c r="AN1624" s="400"/>
      <c r="AO1624" s="400"/>
      <c r="AP1624" s="400"/>
    </row>
    <row r="1625" spans="1:42" ht="14.25" customHeight="1">
      <c r="A1625" s="394" t="s">
        <v>821</v>
      </c>
      <c r="B1625" s="401">
        <v>114.3</v>
      </c>
      <c r="C1625" s="424">
        <v>6.88</v>
      </c>
      <c r="D1625" s="394" t="s">
        <v>822</v>
      </c>
      <c r="E1625" s="395">
        <v>45153</v>
      </c>
      <c r="F1625" s="395" t="s">
        <v>847</v>
      </c>
      <c r="G1625" s="396">
        <v>19535</v>
      </c>
      <c r="H1625" s="397">
        <v>13677</v>
      </c>
      <c r="I1625" s="397">
        <v>5363301</v>
      </c>
      <c r="J1625" s="397" t="s">
        <v>571</v>
      </c>
      <c r="K1625" s="397">
        <v>45</v>
      </c>
      <c r="L1625" s="396">
        <v>6.17</v>
      </c>
      <c r="M1625" s="396">
        <v>482</v>
      </c>
      <c r="N1625" s="399">
        <v>98.8</v>
      </c>
      <c r="O1625" s="400">
        <v>114.2</v>
      </c>
      <c r="P1625" s="400"/>
      <c r="Q1625" s="400"/>
      <c r="R1625" s="400"/>
      <c r="S1625" s="400"/>
      <c r="T1625" s="400"/>
      <c r="U1625" s="400"/>
      <c r="V1625" s="400"/>
      <c r="W1625" s="400"/>
      <c r="X1625" s="426">
        <v>860</v>
      </c>
      <c r="Y1625" s="427">
        <v>800</v>
      </c>
      <c r="Z1625" s="427">
        <v>920</v>
      </c>
      <c r="AA1625" s="479">
        <v>48</v>
      </c>
      <c r="AB1625" s="426">
        <v>0.37</v>
      </c>
      <c r="AC1625" s="427">
        <v>1400</v>
      </c>
      <c r="AD1625" s="402">
        <v>625</v>
      </c>
      <c r="AE1625" s="402">
        <v>560</v>
      </c>
      <c r="AF1625" s="402">
        <v>625</v>
      </c>
      <c r="AG1625" s="402">
        <v>625</v>
      </c>
      <c r="AH1625" s="480">
        <v>48</v>
      </c>
      <c r="AI1625" s="400"/>
      <c r="AJ1625" s="400"/>
      <c r="AK1625" s="400"/>
      <c r="AL1625" s="400"/>
      <c r="AM1625" s="400"/>
      <c r="AN1625" s="400"/>
      <c r="AO1625" s="400"/>
      <c r="AP1625" s="400"/>
    </row>
    <row r="1626" spans="1:42" ht="14.25" customHeight="1">
      <c r="A1626" s="394" t="s">
        <v>821</v>
      </c>
      <c r="B1626" s="401">
        <v>114.3</v>
      </c>
      <c r="C1626" s="424">
        <v>6.88</v>
      </c>
      <c r="D1626" s="394" t="s">
        <v>822</v>
      </c>
      <c r="E1626" s="395">
        <v>45153</v>
      </c>
      <c r="F1626" s="395" t="s">
        <v>847</v>
      </c>
      <c r="G1626" s="396">
        <v>19536</v>
      </c>
      <c r="H1626" s="397">
        <v>13663</v>
      </c>
      <c r="I1626" s="397">
        <v>5256301</v>
      </c>
      <c r="J1626" s="410" t="s">
        <v>571</v>
      </c>
      <c r="K1626" s="397">
        <v>45</v>
      </c>
      <c r="L1626" s="396">
        <v>5.21</v>
      </c>
      <c r="M1626" s="396">
        <v>427</v>
      </c>
      <c r="N1626" s="399">
        <v>99.6</v>
      </c>
      <c r="O1626" s="400">
        <v>112.2</v>
      </c>
      <c r="P1626" s="400"/>
      <c r="Q1626" s="400"/>
      <c r="R1626" s="400"/>
      <c r="S1626" s="400"/>
      <c r="T1626" s="400"/>
      <c r="U1626" s="400"/>
      <c r="V1626" s="400"/>
      <c r="W1626" s="400"/>
      <c r="X1626" s="426">
        <v>830</v>
      </c>
      <c r="Y1626" s="427">
        <v>750</v>
      </c>
      <c r="Z1626" s="427">
        <v>920</v>
      </c>
      <c r="AA1626" s="479">
        <v>48</v>
      </c>
      <c r="AB1626" s="426">
        <v>0.37</v>
      </c>
      <c r="AC1626" s="427">
        <v>1400</v>
      </c>
      <c r="AD1626" s="402">
        <v>625</v>
      </c>
      <c r="AE1626" s="402">
        <v>560</v>
      </c>
      <c r="AF1626" s="402">
        <v>625</v>
      </c>
      <c r="AG1626" s="402">
        <v>625</v>
      </c>
      <c r="AH1626" s="480">
        <v>48</v>
      </c>
      <c r="AI1626" s="400"/>
      <c r="AJ1626" s="400"/>
      <c r="AK1626" s="400"/>
      <c r="AL1626" s="400"/>
      <c r="AM1626" s="400"/>
      <c r="AN1626" s="400"/>
      <c r="AO1626" s="400"/>
      <c r="AP1626" s="400"/>
    </row>
    <row r="1627" spans="1:42" ht="14.25" customHeight="1">
      <c r="A1627" s="510" t="s">
        <v>821</v>
      </c>
      <c r="B1627" s="426">
        <v>114.3</v>
      </c>
      <c r="C1627" s="428">
        <v>6.88</v>
      </c>
      <c r="D1627" s="510" t="s">
        <v>822</v>
      </c>
      <c r="E1627" s="430">
        <v>45153</v>
      </c>
      <c r="F1627" s="430" t="s">
        <v>847</v>
      </c>
      <c r="G1627" s="409">
        <v>19537</v>
      </c>
      <c r="H1627" s="410">
        <v>13689</v>
      </c>
      <c r="I1627" s="410">
        <v>5363301</v>
      </c>
      <c r="J1627" s="410" t="s">
        <v>571</v>
      </c>
      <c r="K1627" s="410">
        <v>46</v>
      </c>
      <c r="L1627" s="411">
        <v>3.8</v>
      </c>
      <c r="M1627" s="396">
        <v>26</v>
      </c>
      <c r="N1627" s="399">
        <v>98.6</v>
      </c>
      <c r="O1627" s="400">
        <v>112.2</v>
      </c>
      <c r="P1627" s="400"/>
      <c r="Q1627" s="400"/>
      <c r="R1627" s="400"/>
      <c r="S1627" s="400"/>
      <c r="T1627" s="400"/>
      <c r="U1627" s="400"/>
      <c r="V1627" s="400"/>
      <c r="W1627" s="400"/>
      <c r="X1627" s="426">
        <v>830</v>
      </c>
      <c r="Y1627" s="427">
        <v>750</v>
      </c>
      <c r="Z1627" s="427">
        <v>920</v>
      </c>
      <c r="AA1627" s="479">
        <v>48</v>
      </c>
      <c r="AB1627" s="426">
        <v>0.37</v>
      </c>
      <c r="AC1627" s="427">
        <v>1400</v>
      </c>
      <c r="AD1627" s="402">
        <v>625</v>
      </c>
      <c r="AE1627" s="402">
        <v>560</v>
      </c>
      <c r="AF1627" s="402">
        <v>625</v>
      </c>
      <c r="AG1627" s="402">
        <v>625</v>
      </c>
      <c r="AH1627" s="480">
        <v>48</v>
      </c>
      <c r="AI1627" s="400"/>
      <c r="AJ1627" s="400"/>
      <c r="AK1627" s="400"/>
      <c r="AL1627" s="400"/>
      <c r="AM1627" s="400"/>
      <c r="AN1627" s="400"/>
      <c r="AO1627" s="400"/>
      <c r="AP1627" s="400"/>
    </row>
    <row r="1628" spans="1:42" ht="14.25" customHeight="1">
      <c r="A1628" s="510" t="s">
        <v>821</v>
      </c>
      <c r="B1628" s="426">
        <v>114.3</v>
      </c>
      <c r="C1628" s="428">
        <v>6.88</v>
      </c>
      <c r="D1628" s="510" t="s">
        <v>822</v>
      </c>
      <c r="E1628" s="430">
        <v>45153</v>
      </c>
      <c r="F1628" s="430" t="s">
        <v>847</v>
      </c>
      <c r="G1628" s="409">
        <v>19538</v>
      </c>
      <c r="H1628" s="410">
        <v>13695</v>
      </c>
      <c r="I1628" s="410">
        <v>5363301</v>
      </c>
      <c r="J1628" s="410" t="s">
        <v>571</v>
      </c>
      <c r="K1628" s="410">
        <v>44</v>
      </c>
      <c r="L1628" s="411">
        <v>4.8</v>
      </c>
      <c r="M1628" s="396">
        <v>1</v>
      </c>
      <c r="N1628" s="399">
        <v>97.9</v>
      </c>
      <c r="O1628" s="400">
        <v>111.6</v>
      </c>
      <c r="P1628" s="400"/>
      <c r="Q1628" s="400"/>
      <c r="R1628" s="400"/>
      <c r="S1628" s="400"/>
      <c r="T1628" s="400"/>
      <c r="U1628" s="400"/>
      <c r="V1628" s="400"/>
      <c r="W1628" s="400"/>
      <c r="X1628" s="426">
        <v>830</v>
      </c>
      <c r="Y1628" s="427">
        <v>750</v>
      </c>
      <c r="Z1628" s="427">
        <v>920</v>
      </c>
      <c r="AA1628" s="479">
        <v>48</v>
      </c>
      <c r="AB1628" s="426">
        <v>0.37</v>
      </c>
      <c r="AC1628" s="427">
        <v>1400</v>
      </c>
      <c r="AD1628" s="402">
        <v>625</v>
      </c>
      <c r="AE1628" s="402">
        <v>560</v>
      </c>
      <c r="AF1628" s="402">
        <v>625</v>
      </c>
      <c r="AG1628" s="402">
        <v>625</v>
      </c>
      <c r="AH1628" s="480">
        <v>48</v>
      </c>
      <c r="AI1628" s="400"/>
      <c r="AJ1628" s="400"/>
      <c r="AK1628" s="400"/>
      <c r="AL1628" s="400"/>
      <c r="AM1628" s="400"/>
      <c r="AN1628" s="400"/>
      <c r="AO1628" s="400"/>
      <c r="AP1628" s="400"/>
    </row>
    <row r="1629" spans="1:42" ht="14.25" customHeight="1">
      <c r="A1629" s="510" t="s">
        <v>821</v>
      </c>
      <c r="B1629" s="426">
        <v>114.3</v>
      </c>
      <c r="C1629" s="428">
        <v>6.88</v>
      </c>
      <c r="D1629" s="510" t="s">
        <v>822</v>
      </c>
      <c r="E1629" s="430">
        <v>45153</v>
      </c>
      <c r="F1629" s="430" t="s">
        <v>847</v>
      </c>
      <c r="G1629" s="409">
        <v>19539</v>
      </c>
      <c r="H1629" s="410">
        <v>13690</v>
      </c>
      <c r="I1629" s="410">
        <v>5363301</v>
      </c>
      <c r="J1629" s="410" t="s">
        <v>571</v>
      </c>
      <c r="K1629" s="410">
        <v>45</v>
      </c>
      <c r="L1629" s="411">
        <v>4.5999999999999996</v>
      </c>
      <c r="M1629" s="396">
        <v>26</v>
      </c>
      <c r="N1629" s="399">
        <v>97.2</v>
      </c>
      <c r="O1629" s="400">
        <v>110.3</v>
      </c>
      <c r="P1629" s="400"/>
      <c r="Q1629" s="400"/>
      <c r="R1629" s="400"/>
      <c r="S1629" s="400"/>
      <c r="T1629" s="400"/>
      <c r="U1629" s="400"/>
      <c r="V1629" s="400"/>
      <c r="W1629" s="400"/>
      <c r="X1629" s="426">
        <v>830</v>
      </c>
      <c r="Y1629" s="427">
        <v>750</v>
      </c>
      <c r="Z1629" s="427">
        <v>920</v>
      </c>
      <c r="AA1629" s="479">
        <v>48</v>
      </c>
      <c r="AB1629" s="426">
        <v>0.37</v>
      </c>
      <c r="AC1629" s="427">
        <v>1400</v>
      </c>
      <c r="AD1629" s="402">
        <v>625</v>
      </c>
      <c r="AE1629" s="402">
        <v>560</v>
      </c>
      <c r="AF1629" s="402">
        <v>625</v>
      </c>
      <c r="AG1629" s="402">
        <v>625</v>
      </c>
      <c r="AH1629" s="480">
        <v>48</v>
      </c>
      <c r="AI1629" s="400"/>
      <c r="AJ1629" s="400"/>
      <c r="AK1629" s="400"/>
      <c r="AL1629" s="400"/>
      <c r="AM1629" s="400"/>
      <c r="AN1629" s="400"/>
      <c r="AO1629" s="400"/>
      <c r="AP1629" s="400"/>
    </row>
    <row r="1630" spans="1:42" ht="14.25" customHeight="1">
      <c r="A1630" s="510" t="s">
        <v>821</v>
      </c>
      <c r="B1630" s="426">
        <v>114.3</v>
      </c>
      <c r="C1630" s="428">
        <v>6.88</v>
      </c>
      <c r="D1630" s="510" t="s">
        <v>822</v>
      </c>
      <c r="E1630" s="430">
        <v>45153</v>
      </c>
      <c r="F1630" s="430" t="s">
        <v>847</v>
      </c>
      <c r="G1630" s="409">
        <v>19540</v>
      </c>
      <c r="H1630" s="397">
        <v>13678</v>
      </c>
      <c r="I1630" s="410">
        <v>5363301</v>
      </c>
      <c r="J1630" s="410" t="s">
        <v>571</v>
      </c>
      <c r="K1630" s="397">
        <v>44</v>
      </c>
      <c r="L1630" s="398">
        <v>7.5</v>
      </c>
      <c r="M1630" s="396">
        <v>5</v>
      </c>
      <c r="N1630" s="399">
        <v>102.6</v>
      </c>
      <c r="O1630" s="400">
        <v>113.1</v>
      </c>
      <c r="P1630" s="400"/>
      <c r="Q1630" s="400"/>
      <c r="R1630" s="400"/>
      <c r="S1630" s="400"/>
      <c r="T1630" s="400"/>
      <c r="U1630" s="400"/>
      <c r="V1630" s="400"/>
      <c r="W1630" s="400"/>
      <c r="X1630" s="426">
        <v>830</v>
      </c>
      <c r="Y1630" s="427">
        <v>750</v>
      </c>
      <c r="Z1630" s="427">
        <v>920</v>
      </c>
      <c r="AA1630" s="479">
        <v>48</v>
      </c>
      <c r="AB1630" s="426">
        <v>0.37</v>
      </c>
      <c r="AC1630" s="427">
        <v>1400</v>
      </c>
      <c r="AD1630" s="402">
        <v>625</v>
      </c>
      <c r="AE1630" s="402">
        <v>560</v>
      </c>
      <c r="AF1630" s="402">
        <v>625</v>
      </c>
      <c r="AG1630" s="402">
        <v>625</v>
      </c>
      <c r="AH1630" s="480">
        <v>48</v>
      </c>
      <c r="AI1630" s="400"/>
      <c r="AJ1630" s="400"/>
      <c r="AK1630" s="400"/>
      <c r="AL1630" s="400"/>
      <c r="AM1630" s="400"/>
      <c r="AN1630" s="400"/>
      <c r="AO1630" s="400"/>
      <c r="AP1630" s="400"/>
    </row>
    <row r="1631" spans="1:42" ht="14.25" customHeight="1">
      <c r="A1631" s="510" t="s">
        <v>821</v>
      </c>
      <c r="B1631" s="426">
        <v>114.3</v>
      </c>
      <c r="C1631" s="428">
        <v>6.88</v>
      </c>
      <c r="D1631" s="510" t="s">
        <v>822</v>
      </c>
      <c r="E1631" s="430">
        <v>45182</v>
      </c>
      <c r="F1631" s="430" t="s">
        <v>847</v>
      </c>
      <c r="G1631" s="409">
        <v>19719</v>
      </c>
      <c r="H1631" s="397">
        <v>13678</v>
      </c>
      <c r="I1631" s="410">
        <v>5396901</v>
      </c>
      <c r="J1631" s="410" t="s">
        <v>571</v>
      </c>
      <c r="K1631" s="397">
        <v>44</v>
      </c>
      <c r="L1631" s="396">
        <v>7.5</v>
      </c>
      <c r="M1631" s="396">
        <v>1</v>
      </c>
      <c r="N1631" s="399">
        <v>103.4</v>
      </c>
      <c r="O1631" s="400">
        <v>114.5</v>
      </c>
      <c r="P1631" s="400">
        <v>104.1</v>
      </c>
      <c r="Q1631" s="400">
        <v>114.5</v>
      </c>
      <c r="R1631" s="400">
        <v>100.4</v>
      </c>
      <c r="S1631" s="400">
        <v>111.3</v>
      </c>
      <c r="T1631" s="400">
        <v>101.2</v>
      </c>
      <c r="U1631" s="400">
        <v>112.7</v>
      </c>
      <c r="V1631" s="400">
        <v>101.6</v>
      </c>
      <c r="W1631" s="400">
        <v>112.8</v>
      </c>
      <c r="X1631" s="426">
        <v>830</v>
      </c>
      <c r="Y1631" s="427">
        <v>750</v>
      </c>
      <c r="Z1631" s="427">
        <v>920</v>
      </c>
      <c r="AA1631" s="479">
        <v>48</v>
      </c>
      <c r="AB1631" s="426">
        <v>0.37</v>
      </c>
      <c r="AC1631" s="427">
        <v>1400</v>
      </c>
      <c r="AD1631" s="402">
        <v>625</v>
      </c>
      <c r="AE1631" s="402">
        <v>560</v>
      </c>
      <c r="AF1631" s="402">
        <v>625</v>
      </c>
      <c r="AG1631" s="402">
        <v>625</v>
      </c>
      <c r="AH1631" s="480">
        <v>48</v>
      </c>
      <c r="AI1631" s="400"/>
      <c r="AJ1631" s="400"/>
      <c r="AK1631" s="400"/>
      <c r="AL1631" s="400"/>
      <c r="AM1631" s="400"/>
      <c r="AN1631" s="400"/>
      <c r="AO1631" s="400"/>
      <c r="AP1631" s="400"/>
    </row>
    <row r="1632" spans="1:42" ht="14.25" customHeight="1">
      <c r="A1632" s="510" t="s">
        <v>821</v>
      </c>
      <c r="B1632" s="426">
        <v>114.3</v>
      </c>
      <c r="C1632" s="428">
        <v>6.88</v>
      </c>
      <c r="D1632" s="510" t="s">
        <v>822</v>
      </c>
      <c r="E1632" s="430">
        <v>45182</v>
      </c>
      <c r="F1632" s="430" t="s">
        <v>847</v>
      </c>
      <c r="G1632" s="409">
        <v>19719</v>
      </c>
      <c r="H1632" s="397">
        <v>13678</v>
      </c>
      <c r="I1632" s="410">
        <v>5396901</v>
      </c>
      <c r="J1632" s="410" t="s">
        <v>571</v>
      </c>
      <c r="K1632" s="397">
        <v>44</v>
      </c>
      <c r="L1632" s="396">
        <v>7.5</v>
      </c>
      <c r="M1632" s="396">
        <v>20</v>
      </c>
      <c r="N1632" s="399">
        <v>100.7</v>
      </c>
      <c r="O1632" s="400">
        <v>113.1</v>
      </c>
      <c r="P1632" s="400"/>
      <c r="Q1632" s="400"/>
      <c r="R1632" s="400"/>
      <c r="S1632" s="400"/>
      <c r="T1632" s="400"/>
      <c r="U1632" s="400"/>
      <c r="V1632" s="400">
        <v>102.9</v>
      </c>
      <c r="W1632" s="400">
        <v>114.6</v>
      </c>
      <c r="X1632" s="426">
        <v>830</v>
      </c>
      <c r="Y1632" s="427">
        <v>750</v>
      </c>
      <c r="Z1632" s="427">
        <v>920</v>
      </c>
      <c r="AA1632" s="479">
        <v>48</v>
      </c>
      <c r="AB1632" s="426">
        <v>0.37</v>
      </c>
      <c r="AC1632" s="427">
        <v>1400</v>
      </c>
      <c r="AD1632" s="402">
        <v>625</v>
      </c>
      <c r="AE1632" s="402">
        <v>560</v>
      </c>
      <c r="AF1632" s="402">
        <v>625</v>
      </c>
      <c r="AG1632" s="402">
        <v>625</v>
      </c>
      <c r="AH1632" s="480">
        <v>48</v>
      </c>
      <c r="AI1632" s="400"/>
      <c r="AJ1632" s="400"/>
      <c r="AK1632" s="400"/>
      <c r="AL1632" s="400"/>
      <c r="AM1632" s="400"/>
      <c r="AN1632" s="400"/>
      <c r="AO1632" s="400"/>
      <c r="AP1632" s="400"/>
    </row>
    <row r="1633" spans="1:42" ht="14.25" customHeight="1">
      <c r="A1633" s="510" t="s">
        <v>821</v>
      </c>
      <c r="B1633" s="426">
        <v>114.3</v>
      </c>
      <c r="C1633" s="428">
        <v>6.88</v>
      </c>
      <c r="D1633" s="510" t="s">
        <v>822</v>
      </c>
      <c r="E1633" s="430">
        <v>45182</v>
      </c>
      <c r="F1633" s="430" t="s">
        <v>847</v>
      </c>
      <c r="G1633" s="409">
        <v>19720</v>
      </c>
      <c r="H1633" s="397">
        <v>13691</v>
      </c>
      <c r="I1633" s="410">
        <v>5396901</v>
      </c>
      <c r="J1633" s="410" t="s">
        <v>571</v>
      </c>
      <c r="K1633" s="397">
        <v>45</v>
      </c>
      <c r="L1633" s="396">
        <v>4.5199999999999996</v>
      </c>
      <c r="M1633" s="396">
        <v>16</v>
      </c>
      <c r="N1633" s="399">
        <v>97.7</v>
      </c>
      <c r="O1633" s="400">
        <v>109.9</v>
      </c>
      <c r="P1633" s="400"/>
      <c r="Q1633" s="400"/>
      <c r="R1633" s="400"/>
      <c r="S1633" s="400"/>
      <c r="T1633" s="400"/>
      <c r="U1633" s="400"/>
      <c r="V1633" s="400"/>
      <c r="W1633" s="400"/>
      <c r="X1633" s="426">
        <v>830</v>
      </c>
      <c r="Y1633" s="427">
        <v>750</v>
      </c>
      <c r="Z1633" s="427">
        <v>920</v>
      </c>
      <c r="AA1633" s="479">
        <v>48</v>
      </c>
      <c r="AB1633" s="426">
        <v>0.37</v>
      </c>
      <c r="AC1633" s="427">
        <v>1400</v>
      </c>
      <c r="AD1633" s="402">
        <v>625</v>
      </c>
      <c r="AE1633" s="402">
        <v>560</v>
      </c>
      <c r="AF1633" s="402">
        <v>625</v>
      </c>
      <c r="AG1633" s="402">
        <v>625</v>
      </c>
      <c r="AH1633" s="480">
        <v>48</v>
      </c>
      <c r="AI1633" s="400"/>
      <c r="AJ1633" s="400"/>
      <c r="AK1633" s="400"/>
      <c r="AL1633" s="400"/>
      <c r="AM1633" s="400"/>
      <c r="AN1633" s="400"/>
      <c r="AO1633" s="400"/>
      <c r="AP1633" s="400"/>
    </row>
    <row r="1634" spans="1:42" ht="14.25" customHeight="1">
      <c r="A1634" s="510" t="s">
        <v>821</v>
      </c>
      <c r="B1634" s="426">
        <v>114.3</v>
      </c>
      <c r="C1634" s="428">
        <v>6.88</v>
      </c>
      <c r="D1634" s="510" t="s">
        <v>822</v>
      </c>
      <c r="E1634" s="430">
        <v>45182</v>
      </c>
      <c r="F1634" s="430" t="s">
        <v>847</v>
      </c>
      <c r="G1634" s="409">
        <v>19721</v>
      </c>
      <c r="H1634" s="397">
        <v>13677</v>
      </c>
      <c r="I1634" s="410">
        <v>5396901</v>
      </c>
      <c r="J1634" s="410" t="s">
        <v>571</v>
      </c>
      <c r="K1634" s="397">
        <v>45</v>
      </c>
      <c r="L1634" s="396">
        <v>6.17</v>
      </c>
      <c r="M1634" s="396">
        <v>1</v>
      </c>
      <c r="N1634" s="399">
        <v>102.2</v>
      </c>
      <c r="O1634" s="400">
        <v>114</v>
      </c>
      <c r="P1634" s="400"/>
      <c r="Q1634" s="400"/>
      <c r="R1634" s="400"/>
      <c r="S1634" s="400"/>
      <c r="T1634" s="400"/>
      <c r="U1634" s="400"/>
      <c r="V1634" s="400"/>
      <c r="W1634" s="400"/>
      <c r="X1634" s="426">
        <v>830</v>
      </c>
      <c r="Y1634" s="427">
        <v>750</v>
      </c>
      <c r="Z1634" s="427">
        <v>920</v>
      </c>
      <c r="AA1634" s="479">
        <v>48</v>
      </c>
      <c r="AB1634" s="426">
        <v>0.37</v>
      </c>
      <c r="AC1634" s="427">
        <v>1400</v>
      </c>
      <c r="AD1634" s="402">
        <v>625</v>
      </c>
      <c r="AE1634" s="402">
        <v>560</v>
      </c>
      <c r="AF1634" s="402">
        <v>625</v>
      </c>
      <c r="AG1634" s="402">
        <v>625</v>
      </c>
      <c r="AH1634" s="480">
        <v>48</v>
      </c>
      <c r="AI1634" s="400"/>
      <c r="AJ1634" s="400"/>
      <c r="AK1634" s="400"/>
      <c r="AL1634" s="400"/>
      <c r="AM1634" s="400"/>
      <c r="AN1634" s="400"/>
      <c r="AO1634" s="400"/>
      <c r="AP1634" s="400"/>
    </row>
    <row r="1635" spans="1:42" ht="14.25" customHeight="1">
      <c r="A1635" s="510" t="s">
        <v>821</v>
      </c>
      <c r="B1635" s="426">
        <v>114.3</v>
      </c>
      <c r="C1635" s="428">
        <v>6.88</v>
      </c>
      <c r="D1635" s="510" t="s">
        <v>822</v>
      </c>
      <c r="E1635" s="430">
        <v>45182</v>
      </c>
      <c r="F1635" s="430" t="s">
        <v>847</v>
      </c>
      <c r="G1635" s="409">
        <v>19722</v>
      </c>
      <c r="H1635" s="397">
        <v>13689</v>
      </c>
      <c r="I1635" s="410">
        <v>5396901</v>
      </c>
      <c r="J1635" s="410" t="s">
        <v>571</v>
      </c>
      <c r="K1635" s="397">
        <v>46</v>
      </c>
      <c r="L1635" s="396">
        <v>3.8</v>
      </c>
      <c r="M1635" s="396">
        <v>1</v>
      </c>
      <c r="N1635" s="399">
        <v>98.8</v>
      </c>
      <c r="O1635" s="400">
        <v>110.6</v>
      </c>
      <c r="P1635" s="400"/>
      <c r="Q1635" s="400"/>
      <c r="R1635" s="400"/>
      <c r="S1635" s="400"/>
      <c r="T1635" s="400"/>
      <c r="U1635" s="400"/>
      <c r="V1635" s="400"/>
      <c r="W1635" s="400"/>
      <c r="X1635" s="426">
        <v>830</v>
      </c>
      <c r="Y1635" s="427">
        <v>750</v>
      </c>
      <c r="Z1635" s="427">
        <v>920</v>
      </c>
      <c r="AA1635" s="479">
        <v>48</v>
      </c>
      <c r="AB1635" s="426">
        <v>0.37</v>
      </c>
      <c r="AC1635" s="427">
        <v>1400</v>
      </c>
      <c r="AD1635" s="402">
        <v>625</v>
      </c>
      <c r="AE1635" s="402">
        <v>560</v>
      </c>
      <c r="AF1635" s="402">
        <v>625</v>
      </c>
      <c r="AG1635" s="402">
        <v>625</v>
      </c>
      <c r="AH1635" s="480">
        <v>48</v>
      </c>
      <c r="AI1635" s="400"/>
      <c r="AJ1635" s="400"/>
      <c r="AK1635" s="400"/>
      <c r="AL1635" s="400"/>
      <c r="AM1635" s="400"/>
      <c r="AN1635" s="400"/>
      <c r="AO1635" s="400"/>
      <c r="AP1635" s="400"/>
    </row>
    <row r="1636" spans="1:42" ht="14.25" customHeight="1">
      <c r="A1636" s="510" t="s">
        <v>821</v>
      </c>
      <c r="B1636" s="426">
        <v>114.3</v>
      </c>
      <c r="C1636" s="428">
        <v>6.88</v>
      </c>
      <c r="D1636" s="510" t="s">
        <v>822</v>
      </c>
      <c r="E1636" s="430">
        <v>45182</v>
      </c>
      <c r="F1636" s="430" t="s">
        <v>847</v>
      </c>
      <c r="G1636" s="409">
        <v>19723</v>
      </c>
      <c r="H1636" s="397">
        <v>13690</v>
      </c>
      <c r="I1636" s="410">
        <v>5396901</v>
      </c>
      <c r="J1636" s="410" t="s">
        <v>571</v>
      </c>
      <c r="K1636" s="397">
        <v>45</v>
      </c>
      <c r="L1636" s="396">
        <v>4.6500000000000004</v>
      </c>
      <c r="M1636" s="396">
        <v>16</v>
      </c>
      <c r="N1636" s="399">
        <v>99.3</v>
      </c>
      <c r="O1636" s="400">
        <v>112.1</v>
      </c>
      <c r="P1636" s="400"/>
      <c r="Q1636" s="400"/>
      <c r="R1636" s="400"/>
      <c r="S1636" s="400"/>
      <c r="T1636" s="400"/>
      <c r="U1636" s="400"/>
      <c r="V1636" s="400"/>
      <c r="W1636" s="400"/>
      <c r="X1636" s="426">
        <v>830</v>
      </c>
      <c r="Y1636" s="427">
        <v>750</v>
      </c>
      <c r="Z1636" s="427">
        <v>920</v>
      </c>
      <c r="AA1636" s="479">
        <v>48</v>
      </c>
      <c r="AB1636" s="426">
        <v>0.37</v>
      </c>
      <c r="AC1636" s="427">
        <v>1400</v>
      </c>
      <c r="AD1636" s="402">
        <v>625</v>
      </c>
      <c r="AE1636" s="402">
        <v>560</v>
      </c>
      <c r="AF1636" s="402">
        <v>625</v>
      </c>
      <c r="AG1636" s="402">
        <v>625</v>
      </c>
      <c r="AH1636" s="480">
        <v>48</v>
      </c>
      <c r="AI1636" s="400"/>
      <c r="AJ1636" s="400"/>
      <c r="AK1636" s="400"/>
      <c r="AL1636" s="400"/>
      <c r="AM1636" s="400"/>
      <c r="AN1636" s="400"/>
      <c r="AO1636" s="400"/>
      <c r="AP1636" s="400"/>
    </row>
    <row r="1637" spans="1:42" s="489" customFormat="1" ht="14.25" customHeight="1">
      <c r="A1637" s="487" t="s">
        <v>821</v>
      </c>
      <c r="B1637" s="471">
        <v>114.3</v>
      </c>
      <c r="C1637" s="511">
        <v>6.88</v>
      </c>
      <c r="D1637" s="487" t="s">
        <v>822</v>
      </c>
      <c r="E1637" s="466">
        <v>45182</v>
      </c>
      <c r="F1637" s="466" t="s">
        <v>847</v>
      </c>
      <c r="G1637" s="467">
        <v>19724</v>
      </c>
      <c r="H1637" s="468">
        <v>13695</v>
      </c>
      <c r="I1637" s="468">
        <v>5396901</v>
      </c>
      <c r="J1637" s="468" t="s">
        <v>571</v>
      </c>
      <c r="K1637" s="468">
        <v>44</v>
      </c>
      <c r="L1637" s="467">
        <v>4.8</v>
      </c>
      <c r="M1637" s="467">
        <v>1</v>
      </c>
      <c r="N1637" s="469">
        <v>98.1</v>
      </c>
      <c r="O1637" s="470">
        <v>110.5</v>
      </c>
      <c r="P1637" s="470"/>
      <c r="Q1637" s="470"/>
      <c r="R1637" s="470"/>
      <c r="S1637" s="470"/>
      <c r="T1637" s="470"/>
      <c r="U1637" s="470"/>
      <c r="V1637" s="470"/>
      <c r="W1637" s="470"/>
      <c r="X1637" s="471">
        <v>830</v>
      </c>
      <c r="Y1637" s="472">
        <v>750</v>
      </c>
      <c r="Z1637" s="472">
        <v>920</v>
      </c>
      <c r="AA1637" s="488">
        <v>48</v>
      </c>
      <c r="AB1637" s="471">
        <v>0.37</v>
      </c>
      <c r="AC1637" s="472">
        <v>1400</v>
      </c>
      <c r="AD1637" s="472">
        <v>625</v>
      </c>
      <c r="AE1637" s="472">
        <v>560</v>
      </c>
      <c r="AF1637" s="472">
        <v>625</v>
      </c>
      <c r="AG1637" s="472">
        <v>625</v>
      </c>
      <c r="AH1637" s="488">
        <v>48</v>
      </c>
      <c r="AI1637" s="470"/>
      <c r="AJ1637" s="470"/>
      <c r="AK1637" s="470"/>
      <c r="AL1637" s="470"/>
      <c r="AM1637" s="470"/>
      <c r="AN1637" s="470"/>
      <c r="AO1637" s="470"/>
      <c r="AP1637" s="470"/>
    </row>
    <row r="1638" spans="1:42" s="489" customFormat="1" ht="14.25" customHeight="1">
      <c r="A1638" s="487" t="s">
        <v>821</v>
      </c>
      <c r="B1638" s="471">
        <v>114.3</v>
      </c>
      <c r="C1638" s="511">
        <v>6.88</v>
      </c>
      <c r="D1638" s="487" t="s">
        <v>822</v>
      </c>
      <c r="E1638" s="466">
        <v>45182</v>
      </c>
      <c r="F1638" s="466" t="s">
        <v>847</v>
      </c>
      <c r="G1638" s="467">
        <v>19725</v>
      </c>
      <c r="H1638" s="468">
        <v>40678</v>
      </c>
      <c r="I1638" s="468">
        <v>5396901</v>
      </c>
      <c r="J1638" s="468" t="s">
        <v>571</v>
      </c>
      <c r="K1638" s="468">
        <v>45</v>
      </c>
      <c r="L1638" s="467">
        <v>4.2</v>
      </c>
      <c r="M1638" s="467">
        <v>1</v>
      </c>
      <c r="N1638" s="469">
        <v>94.1</v>
      </c>
      <c r="O1638" s="470">
        <v>107.7</v>
      </c>
      <c r="P1638" s="470"/>
      <c r="Q1638" s="470"/>
      <c r="R1638" s="470"/>
      <c r="S1638" s="470"/>
      <c r="T1638" s="470"/>
      <c r="U1638" s="470"/>
      <c r="V1638" s="470"/>
      <c r="W1638" s="470"/>
      <c r="X1638" s="471">
        <v>830</v>
      </c>
      <c r="Y1638" s="472">
        <v>750</v>
      </c>
      <c r="Z1638" s="472">
        <v>920</v>
      </c>
      <c r="AA1638" s="488">
        <v>48</v>
      </c>
      <c r="AB1638" s="471">
        <v>0.37</v>
      </c>
      <c r="AC1638" s="472">
        <v>1400</v>
      </c>
      <c r="AD1638" s="472">
        <v>625</v>
      </c>
      <c r="AE1638" s="472">
        <v>560</v>
      </c>
      <c r="AF1638" s="472">
        <v>625</v>
      </c>
      <c r="AG1638" s="472">
        <v>625</v>
      </c>
      <c r="AH1638" s="488">
        <v>48</v>
      </c>
      <c r="AI1638" s="470"/>
      <c r="AJ1638" s="470"/>
      <c r="AK1638" s="470"/>
      <c r="AL1638" s="470"/>
      <c r="AM1638" s="470"/>
      <c r="AN1638" s="470"/>
      <c r="AO1638" s="470"/>
      <c r="AP1638" s="470"/>
    </row>
    <row r="1639" spans="1:42" s="489" customFormat="1" ht="14.25" customHeight="1">
      <c r="A1639" s="487" t="s">
        <v>821</v>
      </c>
      <c r="B1639" s="471">
        <v>114.3</v>
      </c>
      <c r="C1639" s="511">
        <v>6.88</v>
      </c>
      <c r="D1639" s="487" t="s">
        <v>822</v>
      </c>
      <c r="E1639" s="466">
        <v>45182</v>
      </c>
      <c r="F1639" s="466" t="s">
        <v>847</v>
      </c>
      <c r="G1639" s="467">
        <v>19726</v>
      </c>
      <c r="H1639" s="468">
        <v>40677</v>
      </c>
      <c r="I1639" s="468">
        <v>5396901</v>
      </c>
      <c r="J1639" s="468" t="s">
        <v>571</v>
      </c>
      <c r="K1639" s="468">
        <v>46</v>
      </c>
      <c r="L1639" s="467">
        <v>5.34</v>
      </c>
      <c r="M1639" s="467">
        <v>2</v>
      </c>
      <c r="N1639" s="469">
        <v>94.8</v>
      </c>
      <c r="O1639" s="470">
        <v>106.8</v>
      </c>
      <c r="P1639" s="470"/>
      <c r="Q1639" s="470"/>
      <c r="R1639" s="470"/>
      <c r="S1639" s="470"/>
      <c r="T1639" s="470"/>
      <c r="U1639" s="470"/>
      <c r="V1639" s="470"/>
      <c r="W1639" s="470"/>
      <c r="X1639" s="471">
        <v>830</v>
      </c>
      <c r="Y1639" s="472">
        <v>750</v>
      </c>
      <c r="Z1639" s="472">
        <v>920</v>
      </c>
      <c r="AA1639" s="488">
        <v>48</v>
      </c>
      <c r="AB1639" s="471">
        <v>0.37</v>
      </c>
      <c r="AC1639" s="472">
        <v>1400</v>
      </c>
      <c r="AD1639" s="472">
        <v>625</v>
      </c>
      <c r="AE1639" s="472">
        <v>560</v>
      </c>
      <c r="AF1639" s="472">
        <v>625</v>
      </c>
      <c r="AG1639" s="472">
        <v>625</v>
      </c>
      <c r="AH1639" s="488">
        <v>48</v>
      </c>
      <c r="AI1639" s="470"/>
      <c r="AJ1639" s="470"/>
      <c r="AK1639" s="470"/>
      <c r="AL1639" s="470"/>
      <c r="AM1639" s="470"/>
      <c r="AN1639" s="470"/>
      <c r="AO1639" s="470"/>
      <c r="AP1639" s="470"/>
    </row>
    <row r="1640" spans="1:42" ht="14.25" customHeight="1">
      <c r="A1640" s="510" t="s">
        <v>821</v>
      </c>
      <c r="B1640" s="426">
        <v>114.3</v>
      </c>
      <c r="C1640" s="428">
        <v>6.88</v>
      </c>
      <c r="D1640" s="510" t="s">
        <v>822</v>
      </c>
      <c r="E1640" s="430">
        <v>45182</v>
      </c>
      <c r="F1640" s="430" t="s">
        <v>847</v>
      </c>
      <c r="G1640" s="409">
        <v>19727</v>
      </c>
      <c r="H1640" s="397">
        <v>40676</v>
      </c>
      <c r="I1640" s="410">
        <v>5396901</v>
      </c>
      <c r="J1640" s="410" t="s">
        <v>571</v>
      </c>
      <c r="K1640" s="397">
        <v>44</v>
      </c>
      <c r="L1640" s="396">
        <v>5.78</v>
      </c>
      <c r="M1640" s="396">
        <v>3</v>
      </c>
      <c r="N1640" s="399">
        <v>96.3</v>
      </c>
      <c r="O1640" s="400">
        <v>110.4</v>
      </c>
      <c r="P1640" s="400"/>
      <c r="Q1640" s="400"/>
      <c r="R1640" s="400"/>
      <c r="S1640" s="400"/>
      <c r="T1640" s="400"/>
      <c r="U1640" s="400"/>
      <c r="V1640" s="400"/>
      <c r="W1640" s="400"/>
      <c r="X1640" s="426">
        <v>830</v>
      </c>
      <c r="Y1640" s="427">
        <v>750</v>
      </c>
      <c r="Z1640" s="427">
        <v>920</v>
      </c>
      <c r="AA1640" s="479">
        <v>48</v>
      </c>
      <c r="AB1640" s="426">
        <v>0.37</v>
      </c>
      <c r="AC1640" s="427">
        <v>1400</v>
      </c>
      <c r="AD1640" s="402">
        <v>625</v>
      </c>
      <c r="AE1640" s="402">
        <v>560</v>
      </c>
      <c r="AF1640" s="402">
        <v>625</v>
      </c>
      <c r="AG1640" s="402">
        <v>625</v>
      </c>
      <c r="AH1640" s="480">
        <v>48</v>
      </c>
      <c r="AI1640" s="400"/>
      <c r="AJ1640" s="400"/>
      <c r="AK1640" s="400"/>
      <c r="AL1640" s="400"/>
      <c r="AM1640" s="400"/>
      <c r="AN1640" s="400"/>
      <c r="AO1640" s="400"/>
      <c r="AP1640" s="400"/>
    </row>
    <row r="1641" spans="1:42" ht="14.25" customHeight="1">
      <c r="A1641" s="510" t="s">
        <v>821</v>
      </c>
      <c r="B1641" s="426">
        <v>114.3</v>
      </c>
      <c r="C1641" s="428">
        <v>6.88</v>
      </c>
      <c r="D1641" s="510" t="s">
        <v>822</v>
      </c>
      <c r="E1641" s="430">
        <v>45182</v>
      </c>
      <c r="F1641" s="430" t="s">
        <v>847</v>
      </c>
      <c r="G1641" s="409">
        <v>19728</v>
      </c>
      <c r="H1641" s="397">
        <v>13688</v>
      </c>
      <c r="I1641" s="410">
        <v>5396901</v>
      </c>
      <c r="J1641" s="410" t="s">
        <v>571</v>
      </c>
      <c r="K1641" s="397">
        <v>47</v>
      </c>
      <c r="L1641" s="396">
        <v>4.2300000000000004</v>
      </c>
      <c r="M1641" s="396">
        <v>3</v>
      </c>
      <c r="N1641" s="399">
        <v>98</v>
      </c>
      <c r="O1641" s="400">
        <v>111.5</v>
      </c>
      <c r="P1641" s="400">
        <v>98.8</v>
      </c>
      <c r="Q1641" s="400">
        <v>112.3</v>
      </c>
      <c r="R1641" s="400">
        <v>100.8</v>
      </c>
      <c r="S1641" s="400">
        <v>113.9</v>
      </c>
      <c r="T1641" s="400">
        <v>99.8</v>
      </c>
      <c r="U1641" s="400">
        <v>112.8</v>
      </c>
      <c r="V1641" s="400">
        <v>102.5</v>
      </c>
      <c r="W1641" s="400">
        <v>114.8</v>
      </c>
      <c r="X1641" s="426">
        <v>830</v>
      </c>
      <c r="Y1641" s="427">
        <v>750</v>
      </c>
      <c r="Z1641" s="427">
        <v>920</v>
      </c>
      <c r="AA1641" s="479">
        <v>48</v>
      </c>
      <c r="AB1641" s="426">
        <v>0.37</v>
      </c>
      <c r="AC1641" s="427">
        <v>1400</v>
      </c>
      <c r="AD1641" s="402">
        <v>625</v>
      </c>
      <c r="AE1641" s="402">
        <v>560</v>
      </c>
      <c r="AF1641" s="402">
        <v>625</v>
      </c>
      <c r="AG1641" s="402">
        <v>625</v>
      </c>
      <c r="AH1641" s="480">
        <v>48</v>
      </c>
      <c r="AI1641" s="400"/>
      <c r="AJ1641" s="400"/>
      <c r="AK1641" s="400"/>
      <c r="AL1641" s="400"/>
      <c r="AM1641" s="400"/>
      <c r="AN1641" s="400"/>
      <c r="AO1641" s="400"/>
      <c r="AP1641" s="400"/>
    </row>
    <row r="1642" spans="1:42" ht="14.25" customHeight="1">
      <c r="A1642" s="510" t="s">
        <v>821</v>
      </c>
      <c r="B1642" s="426">
        <v>114.3</v>
      </c>
      <c r="C1642" s="428">
        <v>6.88</v>
      </c>
      <c r="D1642" s="510" t="s">
        <v>822</v>
      </c>
      <c r="E1642" s="430">
        <v>45182</v>
      </c>
      <c r="F1642" s="430" t="s">
        <v>847</v>
      </c>
      <c r="G1642" s="409">
        <v>19729</v>
      </c>
      <c r="H1642" s="397">
        <v>13677</v>
      </c>
      <c r="I1642" s="397">
        <v>5363301</v>
      </c>
      <c r="J1642" s="410" t="s">
        <v>571</v>
      </c>
      <c r="K1642" s="397">
        <v>45</v>
      </c>
      <c r="L1642" s="396">
        <v>6.17</v>
      </c>
      <c r="M1642" s="396">
        <v>697</v>
      </c>
      <c r="N1642" s="399">
        <v>100.7</v>
      </c>
      <c r="O1642" s="400">
        <v>113.4</v>
      </c>
      <c r="P1642" s="400"/>
      <c r="Q1642" s="400"/>
      <c r="R1642" s="400">
        <v>100.6</v>
      </c>
      <c r="S1642" s="400">
        <v>113.4</v>
      </c>
      <c r="T1642" s="400"/>
      <c r="U1642" s="400"/>
      <c r="V1642" s="399">
        <v>102.6</v>
      </c>
      <c r="W1642" s="400">
        <v>115.8</v>
      </c>
      <c r="X1642" s="426">
        <v>830</v>
      </c>
      <c r="Y1642" s="427">
        <v>750</v>
      </c>
      <c r="Z1642" s="427">
        <v>920</v>
      </c>
      <c r="AA1642" s="479">
        <v>48</v>
      </c>
      <c r="AB1642" s="426">
        <v>0.37</v>
      </c>
      <c r="AC1642" s="427">
        <v>1400</v>
      </c>
      <c r="AD1642" s="402">
        <v>625</v>
      </c>
      <c r="AE1642" s="402">
        <v>560</v>
      </c>
      <c r="AF1642" s="402">
        <v>625</v>
      </c>
      <c r="AG1642" s="402">
        <v>625</v>
      </c>
      <c r="AH1642" s="480">
        <v>48</v>
      </c>
      <c r="AI1642" s="400"/>
      <c r="AJ1642" s="400"/>
      <c r="AK1642" s="400"/>
      <c r="AL1642" s="400"/>
      <c r="AM1642" s="400"/>
      <c r="AN1642" s="400"/>
      <c r="AO1642" s="400"/>
      <c r="AP1642" s="400"/>
    </row>
    <row r="1643" spans="1:42" ht="14.25" customHeight="1">
      <c r="A1643" s="510" t="s">
        <v>821</v>
      </c>
      <c r="B1643" s="426">
        <v>114.3</v>
      </c>
      <c r="C1643" s="428">
        <v>6.88</v>
      </c>
      <c r="D1643" s="510" t="s">
        <v>822</v>
      </c>
      <c r="E1643" s="430">
        <v>45182</v>
      </c>
      <c r="F1643" s="395" t="s">
        <v>368</v>
      </c>
      <c r="G1643" s="409">
        <v>19730</v>
      </c>
      <c r="H1643" s="397">
        <v>70256</v>
      </c>
      <c r="I1643" s="397">
        <v>5378401</v>
      </c>
      <c r="J1643" s="397">
        <v>701</v>
      </c>
      <c r="K1643" s="397">
        <v>50</v>
      </c>
      <c r="L1643" s="398">
        <v>4.8</v>
      </c>
      <c r="M1643" s="396">
        <v>4</v>
      </c>
      <c r="N1643" s="399">
        <v>100.2</v>
      </c>
      <c r="O1643" s="400">
        <v>112.4</v>
      </c>
      <c r="P1643" s="400"/>
      <c r="Q1643" s="400"/>
      <c r="R1643" s="400"/>
      <c r="S1643" s="400"/>
      <c r="T1643" s="400"/>
      <c r="U1643" s="400"/>
      <c r="V1643" s="400"/>
      <c r="W1643" s="400"/>
      <c r="X1643" s="426">
        <v>820</v>
      </c>
      <c r="Y1643" s="427">
        <v>800</v>
      </c>
      <c r="Z1643" s="427">
        <v>930</v>
      </c>
      <c r="AA1643" s="479">
        <v>48</v>
      </c>
      <c r="AB1643" s="426">
        <v>0.37</v>
      </c>
      <c r="AC1643" s="427">
        <v>1400</v>
      </c>
      <c r="AD1643" s="402">
        <v>655</v>
      </c>
      <c r="AE1643" s="402">
        <v>560</v>
      </c>
      <c r="AF1643" s="402">
        <v>655</v>
      </c>
      <c r="AG1643" s="402">
        <v>655</v>
      </c>
      <c r="AH1643" s="480">
        <v>48</v>
      </c>
      <c r="AI1643" s="400"/>
      <c r="AJ1643" s="400"/>
      <c r="AK1643" s="400"/>
      <c r="AL1643" s="400"/>
      <c r="AM1643" s="400"/>
      <c r="AN1643" s="400"/>
      <c r="AO1643" s="400"/>
      <c r="AP1643" s="400"/>
    </row>
    <row r="1644" spans="1:42" ht="14.25" customHeight="1">
      <c r="A1644" s="510" t="s">
        <v>821</v>
      </c>
      <c r="B1644" s="426">
        <v>114.3</v>
      </c>
      <c r="C1644" s="428">
        <v>6.88</v>
      </c>
      <c r="D1644" s="510" t="s">
        <v>822</v>
      </c>
      <c r="E1644" s="430">
        <v>45182</v>
      </c>
      <c r="F1644" s="395" t="s">
        <v>368</v>
      </c>
      <c r="G1644" s="409">
        <v>19731</v>
      </c>
      <c r="H1644" s="397">
        <v>70259</v>
      </c>
      <c r="I1644" s="397">
        <v>5378401</v>
      </c>
      <c r="J1644" s="397">
        <v>701</v>
      </c>
      <c r="K1644" s="397">
        <v>49</v>
      </c>
      <c r="L1644" s="398">
        <v>4.8</v>
      </c>
      <c r="M1644" s="396">
        <v>13</v>
      </c>
      <c r="N1644" s="399">
        <v>105</v>
      </c>
      <c r="O1644" s="400">
        <v>116.3</v>
      </c>
      <c r="P1644" s="400"/>
      <c r="Q1644" s="400"/>
      <c r="R1644" s="400"/>
      <c r="S1644" s="400"/>
      <c r="T1644" s="400"/>
      <c r="U1644" s="400"/>
      <c r="V1644" s="400"/>
      <c r="W1644" s="400"/>
      <c r="X1644" s="426">
        <v>820</v>
      </c>
      <c r="Y1644" s="427">
        <v>800</v>
      </c>
      <c r="Z1644" s="427">
        <v>930</v>
      </c>
      <c r="AA1644" s="479">
        <v>48</v>
      </c>
      <c r="AB1644" s="426">
        <v>0.37</v>
      </c>
      <c r="AC1644" s="427">
        <v>1400</v>
      </c>
      <c r="AD1644" s="402">
        <v>655</v>
      </c>
      <c r="AE1644" s="402">
        <v>560</v>
      </c>
      <c r="AF1644" s="402">
        <v>655</v>
      </c>
      <c r="AG1644" s="402">
        <v>655</v>
      </c>
      <c r="AH1644" s="480">
        <v>48</v>
      </c>
      <c r="AI1644" s="400"/>
      <c r="AJ1644" s="400"/>
      <c r="AK1644" s="400"/>
      <c r="AL1644" s="400"/>
      <c r="AM1644" s="400"/>
      <c r="AN1644" s="400"/>
      <c r="AO1644" s="400"/>
      <c r="AP1644" s="400"/>
    </row>
    <row r="1645" spans="1:42" ht="14.25" customHeight="1">
      <c r="A1645" s="510" t="s">
        <v>821</v>
      </c>
      <c r="B1645" s="426">
        <v>114.3</v>
      </c>
      <c r="C1645" s="428">
        <v>6.88</v>
      </c>
      <c r="D1645" s="510" t="s">
        <v>822</v>
      </c>
      <c r="E1645" s="430">
        <v>45182</v>
      </c>
      <c r="F1645" s="395" t="s">
        <v>368</v>
      </c>
      <c r="G1645" s="409">
        <v>19732</v>
      </c>
      <c r="H1645" s="397">
        <v>70259</v>
      </c>
      <c r="I1645" s="397">
        <v>5378401</v>
      </c>
      <c r="J1645" s="397">
        <v>701</v>
      </c>
      <c r="K1645" s="397">
        <v>49</v>
      </c>
      <c r="L1645" s="398">
        <v>4.8</v>
      </c>
      <c r="M1645" s="396">
        <v>401</v>
      </c>
      <c r="N1645" s="399">
        <v>99.9</v>
      </c>
      <c r="O1645" s="400">
        <v>112.2</v>
      </c>
      <c r="P1645" s="400"/>
      <c r="Q1645" s="400"/>
      <c r="R1645" s="400"/>
      <c r="S1645" s="400"/>
      <c r="T1645" s="400"/>
      <c r="U1645" s="400"/>
      <c r="V1645" s="400"/>
      <c r="W1645" s="400"/>
      <c r="X1645" s="426">
        <v>820</v>
      </c>
      <c r="Y1645" s="427">
        <v>800</v>
      </c>
      <c r="Z1645" s="427">
        <v>930</v>
      </c>
      <c r="AA1645" s="479">
        <v>48</v>
      </c>
      <c r="AB1645" s="426">
        <v>0.37</v>
      </c>
      <c r="AC1645" s="427">
        <v>1400</v>
      </c>
      <c r="AD1645" s="402">
        <v>655</v>
      </c>
      <c r="AE1645" s="402">
        <v>560</v>
      </c>
      <c r="AF1645" s="402">
        <v>655</v>
      </c>
      <c r="AG1645" s="402">
        <v>655</v>
      </c>
      <c r="AH1645" s="480">
        <v>48</v>
      </c>
      <c r="AI1645" s="400"/>
      <c r="AJ1645" s="400"/>
      <c r="AK1645" s="400"/>
      <c r="AL1645" s="400"/>
      <c r="AM1645" s="400"/>
      <c r="AN1645" s="400"/>
      <c r="AO1645" s="400"/>
      <c r="AP1645" s="400"/>
    </row>
    <row r="1646" spans="1:42" ht="14.25" customHeight="1">
      <c r="A1646" s="510" t="s">
        <v>821</v>
      </c>
      <c r="B1646" s="426">
        <v>114.3</v>
      </c>
      <c r="C1646" s="428">
        <v>6.88</v>
      </c>
      <c r="D1646" s="510" t="s">
        <v>822</v>
      </c>
      <c r="E1646" s="430">
        <v>45183</v>
      </c>
      <c r="F1646" s="395" t="s">
        <v>368</v>
      </c>
      <c r="G1646" s="409">
        <v>19733</v>
      </c>
      <c r="H1646" s="397">
        <v>60441</v>
      </c>
      <c r="I1646" s="397">
        <v>5378401</v>
      </c>
      <c r="J1646" s="397">
        <v>701</v>
      </c>
      <c r="K1646" s="397">
        <v>50</v>
      </c>
      <c r="L1646" s="398">
        <v>5.19</v>
      </c>
      <c r="M1646" s="396">
        <v>1</v>
      </c>
      <c r="N1646" s="399">
        <v>100.1</v>
      </c>
      <c r="O1646" s="400">
        <v>112.8</v>
      </c>
      <c r="P1646" s="400"/>
      <c r="Q1646" s="400"/>
      <c r="R1646" s="400"/>
      <c r="S1646" s="400"/>
      <c r="T1646" s="400"/>
      <c r="U1646" s="400"/>
      <c r="V1646" s="400"/>
      <c r="W1646" s="400"/>
      <c r="X1646" s="426">
        <v>820</v>
      </c>
      <c r="Y1646" s="427">
        <v>800</v>
      </c>
      <c r="Z1646" s="427">
        <v>930</v>
      </c>
      <c r="AA1646" s="479">
        <v>48</v>
      </c>
      <c r="AB1646" s="426">
        <v>0.37</v>
      </c>
      <c r="AC1646" s="427">
        <v>1400</v>
      </c>
      <c r="AD1646" s="402">
        <v>660</v>
      </c>
      <c r="AE1646" s="402">
        <v>560</v>
      </c>
      <c r="AF1646" s="402">
        <v>660</v>
      </c>
      <c r="AG1646" s="402">
        <v>660</v>
      </c>
      <c r="AH1646" s="480">
        <v>48</v>
      </c>
      <c r="AI1646" s="400"/>
      <c r="AJ1646" s="400"/>
      <c r="AK1646" s="400"/>
      <c r="AL1646" s="400"/>
      <c r="AM1646" s="400"/>
      <c r="AN1646" s="400"/>
      <c r="AO1646" s="400"/>
      <c r="AP1646" s="400"/>
    </row>
    <row r="1647" spans="1:42" ht="14.25" customHeight="1">
      <c r="A1647" s="510" t="s">
        <v>821</v>
      </c>
      <c r="B1647" s="426">
        <v>114.3</v>
      </c>
      <c r="C1647" s="428">
        <v>6.88</v>
      </c>
      <c r="D1647" s="510" t="s">
        <v>822</v>
      </c>
      <c r="E1647" s="430">
        <v>45183</v>
      </c>
      <c r="F1647" s="395" t="s">
        <v>368</v>
      </c>
      <c r="G1647" s="409">
        <v>19734</v>
      </c>
      <c r="H1647" s="397">
        <v>70264</v>
      </c>
      <c r="I1647" s="397">
        <v>5378401</v>
      </c>
      <c r="J1647" s="397">
        <v>701</v>
      </c>
      <c r="K1647" s="397">
        <v>49</v>
      </c>
      <c r="L1647" s="398">
        <v>5.0999999999999996</v>
      </c>
      <c r="M1647" s="396">
        <v>3</v>
      </c>
      <c r="N1647" s="399">
        <v>98.7</v>
      </c>
      <c r="O1647" s="400">
        <v>112.2</v>
      </c>
      <c r="P1647" s="400"/>
      <c r="Q1647" s="400"/>
      <c r="R1647" s="400"/>
      <c r="S1647" s="400"/>
      <c r="T1647" s="400"/>
      <c r="U1647" s="400"/>
      <c r="V1647" s="400"/>
      <c r="W1647" s="400"/>
      <c r="X1647" s="426">
        <v>820</v>
      </c>
      <c r="Y1647" s="427">
        <v>800</v>
      </c>
      <c r="Z1647" s="427">
        <v>930</v>
      </c>
      <c r="AA1647" s="479">
        <v>48</v>
      </c>
      <c r="AB1647" s="426">
        <v>0.37</v>
      </c>
      <c r="AC1647" s="427">
        <v>1400</v>
      </c>
      <c r="AD1647" s="402">
        <v>660</v>
      </c>
      <c r="AE1647" s="402">
        <v>560</v>
      </c>
      <c r="AF1647" s="402">
        <v>660</v>
      </c>
      <c r="AG1647" s="402">
        <v>660</v>
      </c>
      <c r="AH1647" s="480">
        <v>48</v>
      </c>
      <c r="AI1647" s="400"/>
      <c r="AJ1647" s="400"/>
      <c r="AK1647" s="400"/>
      <c r="AL1647" s="400"/>
      <c r="AM1647" s="400"/>
      <c r="AN1647" s="400"/>
      <c r="AO1647" s="400"/>
      <c r="AP1647" s="400"/>
    </row>
    <row r="1648" spans="1:42" ht="14.25" customHeight="1">
      <c r="A1648" s="510" t="s">
        <v>821</v>
      </c>
      <c r="B1648" s="426">
        <v>114.3</v>
      </c>
      <c r="C1648" s="428">
        <v>6.88</v>
      </c>
      <c r="D1648" s="510" t="s">
        <v>822</v>
      </c>
      <c r="E1648" s="430">
        <v>45183</v>
      </c>
      <c r="F1648" s="395" t="s">
        <v>368</v>
      </c>
      <c r="G1648" s="409">
        <v>19735</v>
      </c>
      <c r="H1648" s="397">
        <v>60442</v>
      </c>
      <c r="I1648" s="397">
        <v>5378401</v>
      </c>
      <c r="J1648" s="397">
        <v>701</v>
      </c>
      <c r="K1648" s="397">
        <v>49</v>
      </c>
      <c r="L1648" s="396">
        <v>4.72</v>
      </c>
      <c r="M1648" s="396">
        <v>3</v>
      </c>
      <c r="N1648" s="399">
        <v>104.5</v>
      </c>
      <c r="O1648" s="400">
        <v>115.7</v>
      </c>
      <c r="P1648" s="400"/>
      <c r="Q1648" s="400"/>
      <c r="R1648" s="400"/>
      <c r="S1648" s="400"/>
      <c r="T1648" s="400"/>
      <c r="U1648" s="400"/>
      <c r="V1648" s="400"/>
      <c r="W1648" s="400"/>
      <c r="X1648" s="426">
        <v>820</v>
      </c>
      <c r="Y1648" s="427">
        <v>800</v>
      </c>
      <c r="Z1648" s="427">
        <v>930</v>
      </c>
      <c r="AA1648" s="479">
        <v>48</v>
      </c>
      <c r="AB1648" s="426">
        <v>0.37</v>
      </c>
      <c r="AC1648" s="427">
        <v>1400</v>
      </c>
      <c r="AD1648" s="402">
        <v>660</v>
      </c>
      <c r="AE1648" s="402">
        <v>560</v>
      </c>
      <c r="AF1648" s="402">
        <v>660</v>
      </c>
      <c r="AG1648" s="402">
        <v>660</v>
      </c>
      <c r="AH1648" s="480">
        <v>48</v>
      </c>
      <c r="AI1648" s="400"/>
      <c r="AJ1648" s="400"/>
      <c r="AK1648" s="400"/>
      <c r="AL1648" s="400"/>
      <c r="AM1648" s="400"/>
      <c r="AN1648" s="400"/>
      <c r="AO1648" s="400"/>
      <c r="AP1648" s="400"/>
    </row>
    <row r="1649" spans="1:42" ht="14.25" customHeight="1">
      <c r="A1649" s="510" t="s">
        <v>821</v>
      </c>
      <c r="B1649" s="426">
        <v>114.3</v>
      </c>
      <c r="C1649" s="428">
        <v>6.88</v>
      </c>
      <c r="D1649" s="510" t="s">
        <v>822</v>
      </c>
      <c r="E1649" s="430">
        <v>45211</v>
      </c>
      <c r="F1649" s="395" t="s">
        <v>847</v>
      </c>
      <c r="G1649" s="396">
        <v>19848</v>
      </c>
      <c r="H1649" s="397">
        <v>13708</v>
      </c>
      <c r="I1649" s="397">
        <v>5424301</v>
      </c>
      <c r="J1649" s="410" t="s">
        <v>571</v>
      </c>
      <c r="K1649" s="397">
        <v>45</v>
      </c>
      <c r="L1649" s="396">
        <v>5.78</v>
      </c>
      <c r="M1649" s="396">
        <v>5</v>
      </c>
      <c r="N1649" s="399">
        <v>101.9</v>
      </c>
      <c r="O1649" s="400">
        <v>114</v>
      </c>
      <c r="P1649" s="400"/>
      <c r="Q1649" s="400"/>
      <c r="R1649" s="400"/>
      <c r="S1649" s="400"/>
      <c r="T1649" s="400"/>
      <c r="U1649" s="400"/>
      <c r="V1649" s="400"/>
      <c r="W1649" s="400"/>
      <c r="X1649" s="426">
        <v>820</v>
      </c>
      <c r="Y1649" s="427">
        <v>750</v>
      </c>
      <c r="Z1649" s="427">
        <v>920</v>
      </c>
      <c r="AA1649" s="427">
        <v>48</v>
      </c>
      <c r="AB1649" s="427">
        <v>0.37</v>
      </c>
      <c r="AC1649" s="427">
        <v>1400</v>
      </c>
      <c r="AD1649" s="402">
        <v>625</v>
      </c>
      <c r="AE1649" s="402">
        <v>560</v>
      </c>
      <c r="AF1649" s="402">
        <v>625</v>
      </c>
      <c r="AG1649" s="402">
        <v>625</v>
      </c>
      <c r="AH1649" s="402">
        <v>48</v>
      </c>
      <c r="AI1649" s="400"/>
      <c r="AJ1649" s="400"/>
      <c r="AK1649" s="400"/>
      <c r="AL1649" s="400"/>
      <c r="AM1649" s="400"/>
      <c r="AN1649" s="400"/>
      <c r="AO1649" s="400"/>
      <c r="AP1649" s="400"/>
    </row>
    <row r="1650" spans="1:42" ht="14.25" customHeight="1">
      <c r="A1650" s="510" t="s">
        <v>821</v>
      </c>
      <c r="B1650" s="426">
        <v>114.3</v>
      </c>
      <c r="C1650" s="428">
        <v>6.88</v>
      </c>
      <c r="D1650" s="510" t="s">
        <v>822</v>
      </c>
      <c r="E1650" s="430">
        <v>45211</v>
      </c>
      <c r="F1650" s="395" t="s">
        <v>847</v>
      </c>
      <c r="G1650" s="396">
        <v>19849</v>
      </c>
      <c r="H1650" s="397">
        <v>13708</v>
      </c>
      <c r="I1650" s="397">
        <v>5424301</v>
      </c>
      <c r="J1650" s="410" t="s">
        <v>571</v>
      </c>
      <c r="K1650" s="397">
        <v>45</v>
      </c>
      <c r="L1650" s="396">
        <v>5.78</v>
      </c>
      <c r="M1650" s="396">
        <v>409</v>
      </c>
      <c r="N1650" s="399">
        <v>101.5</v>
      </c>
      <c r="O1650" s="400">
        <v>112.9</v>
      </c>
      <c r="P1650" s="400"/>
      <c r="Q1650" s="400"/>
      <c r="R1650" s="400"/>
      <c r="S1650" s="400"/>
      <c r="T1650" s="400"/>
      <c r="U1650" s="400"/>
      <c r="V1650" s="400"/>
      <c r="W1650" s="400"/>
      <c r="X1650" s="426">
        <v>820</v>
      </c>
      <c r="Y1650" s="427">
        <v>750</v>
      </c>
      <c r="Z1650" s="427">
        <v>920</v>
      </c>
      <c r="AA1650" s="427">
        <v>48</v>
      </c>
      <c r="AB1650" s="427">
        <v>0.37</v>
      </c>
      <c r="AC1650" s="427">
        <v>1400</v>
      </c>
      <c r="AD1650" s="402">
        <v>625</v>
      </c>
      <c r="AE1650" s="402">
        <v>560</v>
      </c>
      <c r="AF1650" s="402">
        <v>625</v>
      </c>
      <c r="AG1650" s="402">
        <v>625</v>
      </c>
      <c r="AH1650" s="402">
        <v>48</v>
      </c>
      <c r="AI1650" s="400"/>
      <c r="AJ1650" s="400"/>
      <c r="AK1650" s="400"/>
      <c r="AL1650" s="400"/>
      <c r="AM1650" s="400"/>
      <c r="AN1650" s="400"/>
      <c r="AO1650" s="400"/>
      <c r="AP1650" s="400"/>
    </row>
    <row r="1651" spans="1:42" ht="14.25" customHeight="1">
      <c r="A1651" s="510" t="s">
        <v>821</v>
      </c>
      <c r="B1651" s="426">
        <v>114.3</v>
      </c>
      <c r="C1651" s="428">
        <v>6.88</v>
      </c>
      <c r="D1651" s="510" t="s">
        <v>822</v>
      </c>
      <c r="E1651" s="430">
        <v>45211</v>
      </c>
      <c r="F1651" s="395" t="s">
        <v>847</v>
      </c>
      <c r="G1651" s="396">
        <v>19850</v>
      </c>
      <c r="H1651" s="397">
        <v>13708</v>
      </c>
      <c r="I1651" s="397">
        <v>5424301</v>
      </c>
      <c r="J1651" s="410" t="s">
        <v>571</v>
      </c>
      <c r="K1651" s="397">
        <v>45</v>
      </c>
      <c r="L1651" s="396">
        <v>5.78</v>
      </c>
      <c r="M1651" s="396">
        <v>810</v>
      </c>
      <c r="N1651" s="399">
        <v>101.3</v>
      </c>
      <c r="O1651" s="400">
        <v>113.6</v>
      </c>
      <c r="P1651" s="400"/>
      <c r="Q1651" s="400"/>
      <c r="R1651" s="400"/>
      <c r="S1651" s="400"/>
      <c r="T1651" s="400"/>
      <c r="U1651" s="400"/>
      <c r="V1651" s="400"/>
      <c r="W1651" s="400"/>
      <c r="X1651" s="426">
        <v>820</v>
      </c>
      <c r="Y1651" s="427">
        <v>750</v>
      </c>
      <c r="Z1651" s="427">
        <v>920</v>
      </c>
      <c r="AA1651" s="427">
        <v>48</v>
      </c>
      <c r="AB1651" s="427">
        <v>0.37</v>
      </c>
      <c r="AC1651" s="427">
        <v>1400</v>
      </c>
      <c r="AD1651" s="402">
        <v>625</v>
      </c>
      <c r="AE1651" s="402">
        <v>560</v>
      </c>
      <c r="AF1651" s="402">
        <v>625</v>
      </c>
      <c r="AG1651" s="402">
        <v>625</v>
      </c>
      <c r="AH1651" s="402">
        <v>48</v>
      </c>
      <c r="AI1651" s="400"/>
      <c r="AJ1651" s="400"/>
      <c r="AK1651" s="400"/>
      <c r="AL1651" s="400"/>
      <c r="AM1651" s="400"/>
      <c r="AN1651" s="400"/>
      <c r="AO1651" s="400"/>
      <c r="AP1651" s="400"/>
    </row>
    <row r="1652" spans="1:42" ht="14.25" customHeight="1">
      <c r="A1652" s="510" t="s">
        <v>821</v>
      </c>
      <c r="B1652" s="426">
        <v>114.3</v>
      </c>
      <c r="C1652" s="428">
        <v>6.88</v>
      </c>
      <c r="D1652" s="510" t="s">
        <v>822</v>
      </c>
      <c r="E1652" s="430">
        <v>45211</v>
      </c>
      <c r="F1652" s="466" t="s">
        <v>847</v>
      </c>
      <c r="G1652" s="467">
        <v>19851</v>
      </c>
      <c r="H1652" s="468">
        <v>13708</v>
      </c>
      <c r="I1652" s="468">
        <v>5424301</v>
      </c>
      <c r="J1652" s="468" t="s">
        <v>571</v>
      </c>
      <c r="K1652" s="397">
        <v>45</v>
      </c>
      <c r="L1652" s="396">
        <v>5.78</v>
      </c>
      <c r="M1652" s="396">
        <v>1201</v>
      </c>
      <c r="N1652" s="399">
        <v>98</v>
      </c>
      <c r="O1652" s="400">
        <v>113.7</v>
      </c>
      <c r="P1652" s="400"/>
      <c r="Q1652" s="400"/>
      <c r="R1652" s="400"/>
      <c r="S1652" s="400"/>
      <c r="T1652" s="400"/>
      <c r="U1652" s="400"/>
      <c r="V1652" s="400"/>
      <c r="W1652" s="400"/>
      <c r="X1652" s="426">
        <v>820</v>
      </c>
      <c r="Y1652" s="427">
        <v>750</v>
      </c>
      <c r="Z1652" s="427">
        <v>920</v>
      </c>
      <c r="AA1652" s="427">
        <v>48</v>
      </c>
      <c r="AB1652" s="427">
        <v>0.37</v>
      </c>
      <c r="AC1652" s="427">
        <v>1400</v>
      </c>
      <c r="AD1652" s="402">
        <v>625</v>
      </c>
      <c r="AE1652" s="402">
        <v>560</v>
      </c>
      <c r="AF1652" s="402">
        <v>625</v>
      </c>
      <c r="AG1652" s="402">
        <v>625</v>
      </c>
      <c r="AH1652" s="402">
        <v>48</v>
      </c>
      <c r="AI1652" s="400"/>
      <c r="AJ1652" s="400"/>
      <c r="AK1652" s="400"/>
      <c r="AL1652" s="400"/>
      <c r="AM1652" s="400"/>
      <c r="AN1652" s="400"/>
      <c r="AO1652" s="400"/>
      <c r="AP1652" s="400"/>
    </row>
    <row r="1653" spans="1:42" ht="14.25" customHeight="1">
      <c r="A1653" s="510" t="s">
        <v>821</v>
      </c>
      <c r="B1653" s="426">
        <v>114.3</v>
      </c>
      <c r="C1653" s="428">
        <v>6.88</v>
      </c>
      <c r="D1653" s="510" t="s">
        <v>822</v>
      </c>
      <c r="E1653" s="430">
        <v>45211</v>
      </c>
      <c r="F1653" s="466" t="s">
        <v>847</v>
      </c>
      <c r="G1653" s="467">
        <v>19852</v>
      </c>
      <c r="H1653" s="468">
        <v>13694</v>
      </c>
      <c r="I1653" s="468">
        <v>5424301</v>
      </c>
      <c r="J1653" s="468" t="s">
        <v>571</v>
      </c>
      <c r="K1653" s="397">
        <v>46</v>
      </c>
      <c r="L1653" s="396">
        <v>5.78</v>
      </c>
      <c r="M1653" s="396">
        <v>1</v>
      </c>
      <c r="N1653" s="399">
        <v>98.3</v>
      </c>
      <c r="O1653" s="400">
        <v>112.2</v>
      </c>
      <c r="P1653" s="400"/>
      <c r="Q1653" s="400"/>
      <c r="R1653" s="400"/>
      <c r="S1653" s="400"/>
      <c r="T1653" s="400"/>
      <c r="U1653" s="400"/>
      <c r="V1653" s="400"/>
      <c r="W1653" s="400"/>
      <c r="X1653" s="426">
        <v>820</v>
      </c>
      <c r="Y1653" s="427">
        <v>750</v>
      </c>
      <c r="Z1653" s="427">
        <v>920</v>
      </c>
      <c r="AA1653" s="427">
        <v>48</v>
      </c>
      <c r="AB1653" s="427">
        <v>0.37</v>
      </c>
      <c r="AC1653" s="427">
        <v>1400</v>
      </c>
      <c r="AD1653" s="402">
        <v>625</v>
      </c>
      <c r="AE1653" s="402">
        <v>560</v>
      </c>
      <c r="AF1653" s="402">
        <v>625</v>
      </c>
      <c r="AG1653" s="402">
        <v>625</v>
      </c>
      <c r="AH1653" s="402">
        <v>48</v>
      </c>
      <c r="AI1653" s="400"/>
      <c r="AJ1653" s="400"/>
      <c r="AK1653" s="400"/>
      <c r="AL1653" s="400"/>
      <c r="AM1653" s="400"/>
      <c r="AN1653" s="400"/>
      <c r="AO1653" s="400"/>
      <c r="AP1653" s="400"/>
    </row>
    <row r="1654" spans="1:42" ht="14.25" customHeight="1">
      <c r="A1654" s="510" t="s">
        <v>821</v>
      </c>
      <c r="B1654" s="426">
        <v>114.3</v>
      </c>
      <c r="C1654" s="428">
        <v>6.88</v>
      </c>
      <c r="D1654" s="510" t="s">
        <v>822</v>
      </c>
      <c r="E1654" s="430">
        <v>45212</v>
      </c>
      <c r="F1654" s="430" t="s">
        <v>847</v>
      </c>
      <c r="G1654" s="409">
        <v>19853</v>
      </c>
      <c r="H1654" s="410">
        <v>13709</v>
      </c>
      <c r="I1654" s="410">
        <v>5424301</v>
      </c>
      <c r="J1654" s="410" t="s">
        <v>571</v>
      </c>
      <c r="K1654" s="397">
        <v>46</v>
      </c>
      <c r="L1654" s="396">
        <v>6.36</v>
      </c>
      <c r="M1654" s="396">
        <v>1</v>
      </c>
      <c r="N1654" s="399">
        <v>103.8</v>
      </c>
      <c r="O1654" s="400">
        <v>115</v>
      </c>
      <c r="P1654" s="400"/>
      <c r="Q1654" s="400"/>
      <c r="R1654" s="400"/>
      <c r="S1654" s="400"/>
      <c r="T1654" s="400"/>
      <c r="U1654" s="400"/>
      <c r="V1654" s="400"/>
      <c r="W1654" s="400"/>
      <c r="X1654" s="426">
        <v>820</v>
      </c>
      <c r="Y1654" s="427">
        <v>750</v>
      </c>
      <c r="Z1654" s="427">
        <v>920</v>
      </c>
      <c r="AA1654" s="427">
        <v>48</v>
      </c>
      <c r="AB1654" s="427">
        <v>0.37</v>
      </c>
      <c r="AC1654" s="427">
        <v>1400</v>
      </c>
      <c r="AD1654" s="402">
        <v>625</v>
      </c>
      <c r="AE1654" s="402">
        <v>560</v>
      </c>
      <c r="AF1654" s="402">
        <v>625</v>
      </c>
      <c r="AG1654" s="402">
        <v>625</v>
      </c>
      <c r="AH1654" s="402">
        <v>48</v>
      </c>
      <c r="AI1654" s="400"/>
      <c r="AJ1654" s="400"/>
      <c r="AK1654" s="400"/>
      <c r="AL1654" s="400"/>
      <c r="AM1654" s="400"/>
      <c r="AN1654" s="400"/>
      <c r="AO1654" s="400"/>
      <c r="AP1654" s="400"/>
    </row>
    <row r="1655" spans="1:42" ht="14.25" customHeight="1">
      <c r="A1655" s="510" t="s">
        <v>821</v>
      </c>
      <c r="B1655" s="426">
        <v>114.3</v>
      </c>
      <c r="C1655" s="428">
        <v>6.88</v>
      </c>
      <c r="D1655" s="510" t="s">
        <v>822</v>
      </c>
      <c r="E1655" s="430">
        <v>45212</v>
      </c>
      <c r="F1655" s="430" t="s">
        <v>847</v>
      </c>
      <c r="G1655" s="409">
        <v>19854</v>
      </c>
      <c r="H1655" s="410">
        <v>13709</v>
      </c>
      <c r="I1655" s="410">
        <v>5424301</v>
      </c>
      <c r="J1655" s="410" t="s">
        <v>571</v>
      </c>
      <c r="K1655" s="397">
        <v>46</v>
      </c>
      <c r="L1655" s="396">
        <v>6.36</v>
      </c>
      <c r="M1655" s="396">
        <v>424</v>
      </c>
      <c r="N1655" s="399">
        <v>102.3</v>
      </c>
      <c r="O1655" s="400">
        <v>114.1</v>
      </c>
      <c r="P1655" s="400"/>
      <c r="Q1655" s="400"/>
      <c r="R1655" s="400"/>
      <c r="S1655" s="400"/>
      <c r="T1655" s="400"/>
      <c r="U1655" s="400"/>
      <c r="V1655" s="400"/>
      <c r="W1655" s="400"/>
      <c r="X1655" s="426">
        <v>820</v>
      </c>
      <c r="Y1655" s="427">
        <v>750</v>
      </c>
      <c r="Z1655" s="427">
        <v>920</v>
      </c>
      <c r="AA1655" s="427">
        <v>48</v>
      </c>
      <c r="AB1655" s="427">
        <v>0.37</v>
      </c>
      <c r="AC1655" s="427">
        <v>1400</v>
      </c>
      <c r="AD1655" s="402">
        <v>625</v>
      </c>
      <c r="AE1655" s="402">
        <v>560</v>
      </c>
      <c r="AF1655" s="402">
        <v>625</v>
      </c>
      <c r="AG1655" s="402">
        <v>625</v>
      </c>
      <c r="AH1655" s="402">
        <v>48</v>
      </c>
      <c r="AI1655" s="400"/>
      <c r="AJ1655" s="400"/>
      <c r="AK1655" s="400"/>
      <c r="AL1655" s="400"/>
      <c r="AM1655" s="400"/>
      <c r="AN1655" s="400"/>
      <c r="AO1655" s="400"/>
      <c r="AP1655" s="400"/>
    </row>
    <row r="1656" spans="1:42" ht="14.25" customHeight="1">
      <c r="A1656" s="510" t="s">
        <v>821</v>
      </c>
      <c r="B1656" s="426">
        <v>114.3</v>
      </c>
      <c r="C1656" s="428">
        <v>6.88</v>
      </c>
      <c r="D1656" s="510" t="s">
        <v>822</v>
      </c>
      <c r="E1656" s="430">
        <v>45212</v>
      </c>
      <c r="F1656" s="430" t="s">
        <v>847</v>
      </c>
      <c r="G1656" s="409">
        <v>19855</v>
      </c>
      <c r="H1656" s="410">
        <v>13693</v>
      </c>
      <c r="I1656" s="410">
        <v>5424301</v>
      </c>
      <c r="J1656" s="410" t="s">
        <v>571</v>
      </c>
      <c r="K1656" s="397">
        <v>45</v>
      </c>
      <c r="L1656" s="396">
        <v>6.47</v>
      </c>
      <c r="M1656" s="396" t="s">
        <v>795</v>
      </c>
      <c r="N1656" s="399">
        <v>103.1</v>
      </c>
      <c r="O1656" s="400">
        <v>115.7</v>
      </c>
      <c r="P1656" s="400"/>
      <c r="Q1656" s="400"/>
      <c r="R1656" s="400"/>
      <c r="S1656" s="400"/>
      <c r="T1656" s="400"/>
      <c r="U1656" s="400"/>
      <c r="V1656" s="400"/>
      <c r="W1656" s="400"/>
      <c r="X1656" s="426">
        <v>840</v>
      </c>
      <c r="Y1656" s="427">
        <v>750</v>
      </c>
      <c r="Z1656" s="427">
        <v>920</v>
      </c>
      <c r="AA1656" s="427">
        <v>48</v>
      </c>
      <c r="AB1656" s="427">
        <v>0.37</v>
      </c>
      <c r="AC1656" s="427">
        <v>1400</v>
      </c>
      <c r="AD1656" s="402">
        <v>625</v>
      </c>
      <c r="AE1656" s="402">
        <v>560</v>
      </c>
      <c r="AF1656" s="402">
        <v>625</v>
      </c>
      <c r="AG1656" s="402">
        <v>625</v>
      </c>
      <c r="AH1656" s="402">
        <v>48</v>
      </c>
      <c r="AI1656" s="400"/>
      <c r="AJ1656" s="400"/>
      <c r="AK1656" s="400"/>
      <c r="AL1656" s="400"/>
      <c r="AM1656" s="400"/>
      <c r="AN1656" s="400"/>
      <c r="AO1656" s="400"/>
      <c r="AP1656" s="400"/>
    </row>
    <row r="1657" spans="1:42" ht="14.25" customHeight="1">
      <c r="A1657" s="510" t="s">
        <v>821</v>
      </c>
      <c r="B1657" s="426">
        <v>114.3</v>
      </c>
      <c r="C1657" s="428">
        <v>6.88</v>
      </c>
      <c r="D1657" s="510" t="s">
        <v>822</v>
      </c>
      <c r="E1657" s="430">
        <v>45213</v>
      </c>
      <c r="F1657" s="430" t="s">
        <v>847</v>
      </c>
      <c r="G1657" s="409">
        <v>19856</v>
      </c>
      <c r="H1657" s="410">
        <v>13693</v>
      </c>
      <c r="I1657" s="410">
        <v>5424301</v>
      </c>
      <c r="J1657" s="410" t="s">
        <v>571</v>
      </c>
      <c r="K1657" s="410">
        <v>45</v>
      </c>
      <c r="L1657" s="409">
        <v>6.47</v>
      </c>
      <c r="M1657" s="396">
        <v>409</v>
      </c>
      <c r="N1657" s="399">
        <v>102</v>
      </c>
      <c r="O1657" s="400">
        <v>114.7</v>
      </c>
      <c r="P1657" s="400"/>
      <c r="Q1657" s="400"/>
      <c r="R1657" s="400"/>
      <c r="S1657" s="400"/>
      <c r="T1657" s="400"/>
      <c r="U1657" s="400"/>
      <c r="V1657" s="400"/>
      <c r="W1657" s="400"/>
      <c r="X1657" s="426">
        <v>840</v>
      </c>
      <c r="Y1657" s="427">
        <v>750</v>
      </c>
      <c r="Z1657" s="427">
        <v>920</v>
      </c>
      <c r="AA1657" s="427">
        <v>48</v>
      </c>
      <c r="AB1657" s="427">
        <v>0.37</v>
      </c>
      <c r="AC1657" s="427">
        <v>1400</v>
      </c>
      <c r="AD1657" s="402">
        <v>625</v>
      </c>
      <c r="AE1657" s="402">
        <v>560</v>
      </c>
      <c r="AF1657" s="402">
        <v>625</v>
      </c>
      <c r="AG1657" s="402">
        <v>625</v>
      </c>
      <c r="AH1657" s="402">
        <v>48</v>
      </c>
      <c r="AI1657" s="400"/>
      <c r="AJ1657" s="400"/>
      <c r="AK1657" s="400"/>
      <c r="AL1657" s="400"/>
      <c r="AM1657" s="400"/>
      <c r="AN1657" s="400"/>
      <c r="AO1657" s="400"/>
      <c r="AP1657" s="400"/>
    </row>
    <row r="1658" spans="1:42" ht="14.25" customHeight="1">
      <c r="A1658" s="510" t="s">
        <v>821</v>
      </c>
      <c r="B1658" s="426">
        <v>114.3</v>
      </c>
      <c r="C1658" s="428">
        <v>6.88</v>
      </c>
      <c r="D1658" s="510" t="s">
        <v>822</v>
      </c>
      <c r="E1658" s="430">
        <v>45213</v>
      </c>
      <c r="F1658" s="430" t="s">
        <v>847</v>
      </c>
      <c r="G1658" s="409">
        <v>19857</v>
      </c>
      <c r="H1658" s="410">
        <v>13693</v>
      </c>
      <c r="I1658" s="410">
        <v>5424301</v>
      </c>
      <c r="J1658" s="410" t="s">
        <v>571</v>
      </c>
      <c r="K1658" s="397">
        <v>45</v>
      </c>
      <c r="L1658" s="396">
        <v>6.47</v>
      </c>
      <c r="M1658" s="396">
        <v>820</v>
      </c>
      <c r="N1658" s="399">
        <v>100.9</v>
      </c>
      <c r="O1658" s="400">
        <v>113.4</v>
      </c>
      <c r="P1658" s="400"/>
      <c r="Q1658" s="400"/>
      <c r="R1658" s="400"/>
      <c r="S1658" s="400"/>
      <c r="T1658" s="400"/>
      <c r="U1658" s="400"/>
      <c r="V1658" s="400"/>
      <c r="W1658" s="400"/>
      <c r="X1658" s="426">
        <v>840</v>
      </c>
      <c r="Y1658" s="427">
        <v>750</v>
      </c>
      <c r="Z1658" s="427">
        <v>920</v>
      </c>
      <c r="AA1658" s="427">
        <v>48</v>
      </c>
      <c r="AB1658" s="427">
        <v>0.37</v>
      </c>
      <c r="AC1658" s="427">
        <v>1400</v>
      </c>
      <c r="AD1658" s="402">
        <v>625</v>
      </c>
      <c r="AE1658" s="402">
        <v>560</v>
      </c>
      <c r="AF1658" s="402">
        <v>625</v>
      </c>
      <c r="AG1658" s="402">
        <v>625</v>
      </c>
      <c r="AH1658" s="402">
        <v>48</v>
      </c>
      <c r="AI1658" s="400"/>
      <c r="AJ1658" s="400"/>
      <c r="AK1658" s="400"/>
      <c r="AL1658" s="400"/>
      <c r="AM1658" s="400"/>
      <c r="AN1658" s="400"/>
      <c r="AO1658" s="400"/>
      <c r="AP1658" s="400"/>
    </row>
    <row r="1659" spans="1:42" ht="14.25" customHeight="1">
      <c r="A1659" s="510" t="s">
        <v>821</v>
      </c>
      <c r="B1659" s="426">
        <v>114.3</v>
      </c>
      <c r="C1659" s="428">
        <v>6.88</v>
      </c>
      <c r="D1659" s="510" t="s">
        <v>822</v>
      </c>
      <c r="E1659" s="430">
        <v>45213</v>
      </c>
      <c r="F1659" s="430" t="s">
        <v>847</v>
      </c>
      <c r="G1659" s="409">
        <v>19858</v>
      </c>
      <c r="H1659" s="410">
        <v>13690</v>
      </c>
      <c r="I1659" s="410">
        <v>5424301</v>
      </c>
      <c r="J1659" s="410" t="s">
        <v>571</v>
      </c>
      <c r="K1659" s="397">
        <v>45</v>
      </c>
      <c r="L1659" s="396">
        <v>4.6500000000000004</v>
      </c>
      <c r="M1659" s="396">
        <v>10</v>
      </c>
      <c r="N1659" s="399">
        <v>97.9</v>
      </c>
      <c r="O1659" s="400">
        <v>110.2</v>
      </c>
      <c r="P1659" s="400"/>
      <c r="Q1659" s="400"/>
      <c r="R1659" s="400"/>
      <c r="S1659" s="400"/>
      <c r="T1659" s="400"/>
      <c r="U1659" s="400"/>
      <c r="V1659" s="400"/>
      <c r="W1659" s="400"/>
      <c r="X1659" s="426">
        <v>830</v>
      </c>
      <c r="Y1659" s="427">
        <v>750</v>
      </c>
      <c r="Z1659" s="427">
        <v>920</v>
      </c>
      <c r="AA1659" s="427">
        <v>48</v>
      </c>
      <c r="AB1659" s="427">
        <v>0.37</v>
      </c>
      <c r="AC1659" s="427">
        <v>1400</v>
      </c>
      <c r="AD1659" s="402">
        <v>625</v>
      </c>
      <c r="AE1659" s="402">
        <v>560</v>
      </c>
      <c r="AF1659" s="402">
        <v>625</v>
      </c>
      <c r="AG1659" s="402">
        <v>625</v>
      </c>
      <c r="AH1659" s="402">
        <v>48</v>
      </c>
      <c r="AI1659" s="400"/>
      <c r="AJ1659" s="400"/>
      <c r="AK1659" s="400"/>
      <c r="AL1659" s="400"/>
      <c r="AM1659" s="400"/>
      <c r="AN1659" s="400"/>
      <c r="AO1659" s="400"/>
      <c r="AP1659" s="400"/>
    </row>
    <row r="1660" spans="1:42" ht="14.25" customHeight="1">
      <c r="A1660" s="510" t="s">
        <v>821</v>
      </c>
      <c r="B1660" s="426">
        <v>114.3</v>
      </c>
      <c r="C1660" s="428">
        <v>6.88</v>
      </c>
      <c r="D1660" s="510" t="s">
        <v>822</v>
      </c>
      <c r="E1660" s="430">
        <v>45213</v>
      </c>
      <c r="F1660" s="430" t="s">
        <v>847</v>
      </c>
      <c r="G1660" s="409">
        <v>19859</v>
      </c>
      <c r="H1660" s="410">
        <v>13688</v>
      </c>
      <c r="I1660" s="410">
        <v>5424301</v>
      </c>
      <c r="J1660" s="410" t="s">
        <v>571</v>
      </c>
      <c r="K1660" s="397">
        <v>47</v>
      </c>
      <c r="L1660" s="396">
        <v>4.2300000000000004</v>
      </c>
      <c r="M1660" s="396">
        <v>2</v>
      </c>
      <c r="N1660" s="399">
        <v>97.4</v>
      </c>
      <c r="O1660" s="400">
        <v>111.2</v>
      </c>
      <c r="P1660" s="400"/>
      <c r="Q1660" s="400"/>
      <c r="R1660" s="400"/>
      <c r="S1660" s="400"/>
      <c r="T1660" s="400"/>
      <c r="U1660" s="400"/>
      <c r="V1660" s="400"/>
      <c r="W1660" s="400"/>
      <c r="X1660" s="426">
        <v>830</v>
      </c>
      <c r="Y1660" s="427">
        <v>750</v>
      </c>
      <c r="Z1660" s="427">
        <v>920</v>
      </c>
      <c r="AA1660" s="427">
        <v>48</v>
      </c>
      <c r="AB1660" s="427">
        <v>0.37</v>
      </c>
      <c r="AC1660" s="427">
        <v>1400</v>
      </c>
      <c r="AD1660" s="402">
        <v>625</v>
      </c>
      <c r="AE1660" s="402">
        <v>560</v>
      </c>
      <c r="AF1660" s="402">
        <v>625</v>
      </c>
      <c r="AG1660" s="402">
        <v>625</v>
      </c>
      <c r="AH1660" s="402">
        <v>48</v>
      </c>
      <c r="AI1660" s="400"/>
      <c r="AJ1660" s="400"/>
      <c r="AK1660" s="400"/>
      <c r="AL1660" s="400"/>
      <c r="AM1660" s="400"/>
      <c r="AN1660" s="400"/>
      <c r="AO1660" s="400"/>
      <c r="AP1660" s="400"/>
    </row>
    <row r="1661" spans="1:42" ht="14.25" customHeight="1">
      <c r="A1661" s="510" t="s">
        <v>821</v>
      </c>
      <c r="B1661" s="426">
        <v>114.3</v>
      </c>
      <c r="C1661" s="428">
        <v>6.88</v>
      </c>
      <c r="D1661" s="510" t="s">
        <v>822</v>
      </c>
      <c r="E1661" s="430">
        <v>45213</v>
      </c>
      <c r="F1661" s="430" t="s">
        <v>847</v>
      </c>
      <c r="G1661" s="409">
        <v>19860</v>
      </c>
      <c r="H1661" s="410">
        <v>13695</v>
      </c>
      <c r="I1661" s="410">
        <v>5424301</v>
      </c>
      <c r="J1661" s="410" t="s">
        <v>571</v>
      </c>
      <c r="K1661" s="397">
        <v>44</v>
      </c>
      <c r="L1661" s="396">
        <v>4.8899999999999997</v>
      </c>
      <c r="M1661" s="396">
        <v>1</v>
      </c>
      <c r="N1661" s="399">
        <v>97.4</v>
      </c>
      <c r="O1661" s="400">
        <v>110.3</v>
      </c>
      <c r="P1661" s="400"/>
      <c r="Q1661" s="400"/>
      <c r="R1661" s="400"/>
      <c r="S1661" s="400"/>
      <c r="T1661" s="400"/>
      <c r="U1661" s="400"/>
      <c r="V1661" s="400"/>
      <c r="W1661" s="400"/>
      <c r="X1661" s="426">
        <v>830</v>
      </c>
      <c r="Y1661" s="427">
        <v>750</v>
      </c>
      <c r="Z1661" s="427">
        <v>920</v>
      </c>
      <c r="AA1661" s="427">
        <v>48</v>
      </c>
      <c r="AB1661" s="427">
        <v>0.37</v>
      </c>
      <c r="AC1661" s="427">
        <v>1400</v>
      </c>
      <c r="AD1661" s="402">
        <v>625</v>
      </c>
      <c r="AE1661" s="402">
        <v>560</v>
      </c>
      <c r="AF1661" s="402">
        <v>625</v>
      </c>
      <c r="AG1661" s="402">
        <v>625</v>
      </c>
      <c r="AH1661" s="402">
        <v>48</v>
      </c>
      <c r="AI1661" s="400"/>
      <c r="AJ1661" s="400"/>
      <c r="AK1661" s="400"/>
      <c r="AL1661" s="400"/>
      <c r="AM1661" s="400"/>
      <c r="AN1661" s="400"/>
      <c r="AO1661" s="400"/>
      <c r="AP1661" s="400"/>
    </row>
    <row r="1662" spans="1:42" ht="14.25" customHeight="1">
      <c r="A1662" s="510" t="s">
        <v>821</v>
      </c>
      <c r="B1662" s="426">
        <v>114.3</v>
      </c>
      <c r="C1662" s="428">
        <v>6.88</v>
      </c>
      <c r="D1662" s="510" t="s">
        <v>822</v>
      </c>
      <c r="E1662" s="430">
        <v>45213</v>
      </c>
      <c r="F1662" s="430" t="s">
        <v>847</v>
      </c>
      <c r="G1662" s="409">
        <v>19861</v>
      </c>
      <c r="H1662" s="410">
        <v>13689</v>
      </c>
      <c r="I1662" s="410">
        <v>5424301</v>
      </c>
      <c r="J1662" s="410" t="s">
        <v>571</v>
      </c>
      <c r="K1662" s="397">
        <v>46</v>
      </c>
      <c r="L1662" s="398">
        <v>3.8</v>
      </c>
      <c r="M1662" s="396">
        <v>2</v>
      </c>
      <c r="N1662" s="399">
        <v>98</v>
      </c>
      <c r="O1662" s="400">
        <v>111.2</v>
      </c>
      <c r="P1662" s="400"/>
      <c r="Q1662" s="400"/>
      <c r="R1662" s="400"/>
      <c r="S1662" s="400"/>
      <c r="T1662" s="400"/>
      <c r="U1662" s="400"/>
      <c r="V1662" s="400"/>
      <c r="W1662" s="400"/>
      <c r="X1662" s="426">
        <v>830</v>
      </c>
      <c r="Y1662" s="427">
        <v>750</v>
      </c>
      <c r="Z1662" s="427">
        <v>920</v>
      </c>
      <c r="AA1662" s="427">
        <v>48</v>
      </c>
      <c r="AB1662" s="427">
        <v>0.37</v>
      </c>
      <c r="AC1662" s="427">
        <v>1400</v>
      </c>
      <c r="AD1662" s="402">
        <v>625</v>
      </c>
      <c r="AE1662" s="402">
        <v>560</v>
      </c>
      <c r="AF1662" s="402">
        <v>625</v>
      </c>
      <c r="AG1662" s="402">
        <v>625</v>
      </c>
      <c r="AH1662" s="402">
        <v>48</v>
      </c>
      <c r="AI1662" s="400"/>
      <c r="AJ1662" s="400"/>
      <c r="AK1662" s="400"/>
      <c r="AL1662" s="400"/>
      <c r="AM1662" s="400"/>
      <c r="AN1662" s="400"/>
      <c r="AO1662" s="400"/>
      <c r="AP1662" s="400"/>
    </row>
    <row r="1663" spans="1:42" ht="14.25" customHeight="1">
      <c r="A1663" s="510" t="s">
        <v>821</v>
      </c>
      <c r="B1663" s="426">
        <v>114.3</v>
      </c>
      <c r="C1663" s="428">
        <v>6.88</v>
      </c>
      <c r="D1663" s="510" t="s">
        <v>822</v>
      </c>
      <c r="E1663" s="430">
        <v>45213</v>
      </c>
      <c r="F1663" s="430" t="s">
        <v>847</v>
      </c>
      <c r="G1663" s="409">
        <v>19862</v>
      </c>
      <c r="H1663" s="397">
        <v>13691</v>
      </c>
      <c r="I1663" s="410">
        <v>5424301</v>
      </c>
      <c r="J1663" s="410" t="s">
        <v>571</v>
      </c>
      <c r="K1663" s="397">
        <v>45</v>
      </c>
      <c r="L1663" s="396">
        <v>4.5199999999999996</v>
      </c>
      <c r="M1663" s="396">
        <v>11</v>
      </c>
      <c r="N1663" s="399">
        <v>96</v>
      </c>
      <c r="O1663" s="400">
        <v>108.3</v>
      </c>
      <c r="P1663" s="400"/>
      <c r="Q1663" s="400"/>
      <c r="R1663" s="400"/>
      <c r="S1663" s="400"/>
      <c r="T1663" s="400"/>
      <c r="U1663" s="400"/>
      <c r="V1663" s="400"/>
      <c r="W1663" s="400"/>
      <c r="X1663" s="426">
        <v>830</v>
      </c>
      <c r="Y1663" s="427">
        <v>750</v>
      </c>
      <c r="Z1663" s="427">
        <v>920</v>
      </c>
      <c r="AA1663" s="427">
        <v>48</v>
      </c>
      <c r="AB1663" s="427">
        <v>0.37</v>
      </c>
      <c r="AC1663" s="427">
        <v>1400</v>
      </c>
      <c r="AD1663" s="402">
        <v>625</v>
      </c>
      <c r="AE1663" s="402">
        <v>560</v>
      </c>
      <c r="AF1663" s="402">
        <v>625</v>
      </c>
      <c r="AG1663" s="402">
        <v>625</v>
      </c>
      <c r="AH1663" s="402">
        <v>48</v>
      </c>
      <c r="AI1663" s="400"/>
      <c r="AJ1663" s="400"/>
      <c r="AK1663" s="400"/>
      <c r="AL1663" s="400"/>
      <c r="AM1663" s="400"/>
      <c r="AN1663" s="400"/>
      <c r="AO1663" s="400"/>
      <c r="AP1663" s="400"/>
    </row>
    <row r="1664" spans="1:42" ht="14.25" customHeight="1">
      <c r="A1664" s="510" t="s">
        <v>821</v>
      </c>
      <c r="B1664" s="426">
        <v>114.3</v>
      </c>
      <c r="C1664" s="428">
        <v>6.88</v>
      </c>
      <c r="D1664" s="510" t="s">
        <v>822</v>
      </c>
      <c r="E1664" s="430">
        <v>45213</v>
      </c>
      <c r="F1664" s="430" t="s">
        <v>847</v>
      </c>
      <c r="G1664" s="409">
        <v>19863</v>
      </c>
      <c r="H1664" s="410">
        <v>13689</v>
      </c>
      <c r="I1664" s="410">
        <v>5363301</v>
      </c>
      <c r="J1664" s="410" t="s">
        <v>571</v>
      </c>
      <c r="K1664" s="397">
        <v>46</v>
      </c>
      <c r="L1664" s="398">
        <v>3.8</v>
      </c>
      <c r="M1664" s="396">
        <v>355</v>
      </c>
      <c r="N1664" s="399">
        <v>97.4</v>
      </c>
      <c r="O1664" s="400">
        <v>110.5</v>
      </c>
      <c r="P1664" s="400"/>
      <c r="Q1664" s="400"/>
      <c r="R1664" s="400"/>
      <c r="S1664" s="400"/>
      <c r="T1664" s="400"/>
      <c r="U1664" s="400"/>
      <c r="V1664" s="400"/>
      <c r="W1664" s="400"/>
      <c r="X1664" s="426">
        <v>830</v>
      </c>
      <c r="Y1664" s="427">
        <v>750</v>
      </c>
      <c r="Z1664" s="427">
        <v>920</v>
      </c>
      <c r="AA1664" s="427">
        <v>48</v>
      </c>
      <c r="AB1664" s="427">
        <v>0.37</v>
      </c>
      <c r="AC1664" s="427">
        <v>1400</v>
      </c>
      <c r="AD1664" s="402">
        <v>625</v>
      </c>
      <c r="AE1664" s="402">
        <v>560</v>
      </c>
      <c r="AF1664" s="402">
        <v>625</v>
      </c>
      <c r="AG1664" s="402">
        <v>625</v>
      </c>
      <c r="AH1664" s="402">
        <v>48</v>
      </c>
      <c r="AI1664" s="400"/>
      <c r="AJ1664" s="400"/>
      <c r="AK1664" s="400"/>
      <c r="AL1664" s="400"/>
      <c r="AM1664" s="400"/>
      <c r="AN1664" s="400"/>
      <c r="AO1664" s="400"/>
      <c r="AP1664" s="400"/>
    </row>
    <row r="1665" spans="1:42" ht="14.25" customHeight="1">
      <c r="A1665" s="510" t="s">
        <v>821</v>
      </c>
      <c r="B1665" s="426">
        <v>114.3</v>
      </c>
      <c r="C1665" s="428">
        <v>6.88</v>
      </c>
      <c r="D1665" s="510" t="s">
        <v>822</v>
      </c>
      <c r="E1665" s="430">
        <v>45213</v>
      </c>
      <c r="F1665" s="395" t="s">
        <v>368</v>
      </c>
      <c r="G1665" s="409">
        <v>19864</v>
      </c>
      <c r="H1665" s="397">
        <v>70263</v>
      </c>
      <c r="I1665" s="397">
        <v>5420701</v>
      </c>
      <c r="J1665" s="397">
        <v>701</v>
      </c>
      <c r="K1665" s="397">
        <v>48</v>
      </c>
      <c r="L1665" s="396">
        <v>4.6100000000000003</v>
      </c>
      <c r="M1665" s="396">
        <v>28</v>
      </c>
      <c r="N1665" s="399">
        <v>97.9</v>
      </c>
      <c r="O1665" s="400">
        <v>111.6</v>
      </c>
      <c r="P1665" s="400"/>
      <c r="Q1665" s="400"/>
      <c r="R1665" s="400"/>
      <c r="S1665" s="400"/>
      <c r="T1665" s="400"/>
      <c r="U1665" s="400"/>
      <c r="V1665" s="400"/>
      <c r="W1665" s="400"/>
      <c r="X1665" s="426">
        <v>820</v>
      </c>
      <c r="Y1665" s="427">
        <v>800</v>
      </c>
      <c r="Z1665" s="427">
        <v>930</v>
      </c>
      <c r="AA1665" s="479">
        <v>48</v>
      </c>
      <c r="AB1665" s="426">
        <v>0.37</v>
      </c>
      <c r="AC1665" s="427">
        <v>1400</v>
      </c>
      <c r="AD1665" s="402">
        <v>660</v>
      </c>
      <c r="AE1665" s="402">
        <v>560</v>
      </c>
      <c r="AF1665" s="402">
        <v>660</v>
      </c>
      <c r="AG1665" s="402">
        <v>660</v>
      </c>
      <c r="AH1665" s="480">
        <v>48</v>
      </c>
      <c r="AI1665" s="400"/>
      <c r="AJ1665" s="400"/>
      <c r="AK1665" s="400"/>
      <c r="AL1665" s="400"/>
      <c r="AM1665" s="400"/>
      <c r="AN1665" s="400"/>
      <c r="AO1665" s="400"/>
      <c r="AP1665" s="400"/>
    </row>
    <row r="1666" spans="1:42" ht="14.25" customHeight="1">
      <c r="A1666" s="510" t="s">
        <v>821</v>
      </c>
      <c r="B1666" s="426">
        <v>114.3</v>
      </c>
      <c r="C1666" s="428">
        <v>6.88</v>
      </c>
      <c r="D1666" s="510" t="s">
        <v>822</v>
      </c>
      <c r="E1666" s="430">
        <v>45217</v>
      </c>
      <c r="F1666" s="430" t="s">
        <v>847</v>
      </c>
      <c r="G1666" s="409">
        <v>19884</v>
      </c>
      <c r="H1666" s="410">
        <v>13691</v>
      </c>
      <c r="I1666" s="410">
        <v>5363301</v>
      </c>
      <c r="J1666" s="410" t="s">
        <v>571</v>
      </c>
      <c r="K1666" s="397">
        <v>45</v>
      </c>
      <c r="L1666" s="396">
        <v>4.5199999999999996</v>
      </c>
      <c r="M1666" s="396">
        <v>175</v>
      </c>
      <c r="N1666" s="399">
        <v>98.1</v>
      </c>
      <c r="O1666" s="400">
        <v>110.6</v>
      </c>
      <c r="P1666" s="400"/>
      <c r="Q1666" s="400"/>
      <c r="R1666" s="400"/>
      <c r="S1666" s="400"/>
      <c r="T1666" s="400"/>
      <c r="U1666" s="400"/>
      <c r="V1666" s="400"/>
      <c r="W1666" s="400"/>
      <c r="X1666" s="426">
        <v>840</v>
      </c>
      <c r="Y1666" s="427">
        <v>800</v>
      </c>
      <c r="Z1666" s="427">
        <v>920</v>
      </c>
      <c r="AA1666" s="427">
        <v>48</v>
      </c>
      <c r="AB1666" s="427">
        <v>0.37</v>
      </c>
      <c r="AC1666" s="427">
        <v>1400</v>
      </c>
      <c r="AD1666" s="402">
        <v>625</v>
      </c>
      <c r="AE1666" s="402">
        <v>560</v>
      </c>
      <c r="AF1666" s="402">
        <v>625</v>
      </c>
      <c r="AG1666" s="402">
        <v>625</v>
      </c>
      <c r="AH1666" s="402">
        <v>48</v>
      </c>
      <c r="AI1666" s="400"/>
      <c r="AJ1666" s="400"/>
      <c r="AK1666" s="400"/>
      <c r="AL1666" s="400"/>
      <c r="AM1666" s="400"/>
      <c r="AN1666" s="400"/>
      <c r="AO1666" s="400"/>
      <c r="AP1666" s="400"/>
    </row>
    <row r="1667" spans="1:42" ht="14.25" customHeight="1">
      <c r="A1667" s="510" t="s">
        <v>821</v>
      </c>
      <c r="B1667" s="426">
        <v>114.3</v>
      </c>
      <c r="C1667" s="428">
        <v>6.88</v>
      </c>
      <c r="D1667" s="510" t="s">
        <v>822</v>
      </c>
      <c r="E1667" s="430">
        <v>45217</v>
      </c>
      <c r="F1667" s="430" t="s">
        <v>847</v>
      </c>
      <c r="G1667" s="409">
        <v>19885</v>
      </c>
      <c r="H1667" s="410">
        <v>13688</v>
      </c>
      <c r="I1667" s="410">
        <v>5363301</v>
      </c>
      <c r="J1667" s="410" t="s">
        <v>571</v>
      </c>
      <c r="K1667" s="397">
        <v>47</v>
      </c>
      <c r="L1667" s="396">
        <v>4.2300000000000004</v>
      </c>
      <c r="M1667" s="396">
        <v>122</v>
      </c>
      <c r="N1667" s="399">
        <v>97.8</v>
      </c>
      <c r="O1667" s="400">
        <v>110.9</v>
      </c>
      <c r="P1667" s="400"/>
      <c r="Q1667" s="400"/>
      <c r="R1667" s="400"/>
      <c r="S1667" s="400"/>
      <c r="T1667" s="400"/>
      <c r="U1667" s="400"/>
      <c r="V1667" s="400"/>
      <c r="W1667" s="400"/>
      <c r="X1667" s="426">
        <v>840</v>
      </c>
      <c r="Y1667" s="427">
        <v>800</v>
      </c>
      <c r="Z1667" s="427">
        <v>920</v>
      </c>
      <c r="AA1667" s="427">
        <v>48</v>
      </c>
      <c r="AB1667" s="427">
        <v>0.37</v>
      </c>
      <c r="AC1667" s="427">
        <v>1400</v>
      </c>
      <c r="AD1667" s="402">
        <v>625</v>
      </c>
      <c r="AE1667" s="402">
        <v>560</v>
      </c>
      <c r="AF1667" s="402">
        <v>625</v>
      </c>
      <c r="AG1667" s="402">
        <v>625</v>
      </c>
      <c r="AH1667" s="402">
        <v>48</v>
      </c>
      <c r="AI1667" s="400"/>
      <c r="AJ1667" s="400"/>
      <c r="AK1667" s="400"/>
      <c r="AL1667" s="400"/>
      <c r="AM1667" s="400"/>
      <c r="AN1667" s="400"/>
      <c r="AO1667" s="400"/>
      <c r="AP1667" s="400"/>
    </row>
    <row r="1668" spans="1:42" ht="14.25" customHeight="1">
      <c r="A1668" s="510" t="s">
        <v>821</v>
      </c>
      <c r="B1668" s="426">
        <v>114.3</v>
      </c>
      <c r="C1668" s="428">
        <v>6.88</v>
      </c>
      <c r="D1668" s="510" t="s">
        <v>822</v>
      </c>
      <c r="E1668" s="430">
        <v>45217</v>
      </c>
      <c r="F1668" s="395" t="s">
        <v>368</v>
      </c>
      <c r="G1668" s="409">
        <v>19886</v>
      </c>
      <c r="H1668" s="397">
        <v>70263</v>
      </c>
      <c r="I1668" s="397">
        <v>5420701</v>
      </c>
      <c r="J1668" s="397">
        <v>701</v>
      </c>
      <c r="K1668" s="397">
        <v>48</v>
      </c>
      <c r="L1668" s="396">
        <v>4.6100000000000003</v>
      </c>
      <c r="M1668" s="396">
        <v>54</v>
      </c>
      <c r="N1668" s="399">
        <v>98.7</v>
      </c>
      <c r="O1668" s="400">
        <v>111.2</v>
      </c>
      <c r="P1668" s="400"/>
      <c r="Q1668" s="400"/>
      <c r="R1668" s="400"/>
      <c r="S1668" s="400"/>
      <c r="T1668" s="400"/>
      <c r="U1668" s="400"/>
      <c r="V1668" s="400"/>
      <c r="W1668" s="400"/>
      <c r="X1668" s="426">
        <v>820</v>
      </c>
      <c r="Y1668" s="427">
        <v>800</v>
      </c>
      <c r="Z1668" s="427">
        <v>930</v>
      </c>
      <c r="AA1668" s="479">
        <v>48</v>
      </c>
      <c r="AB1668" s="426">
        <v>0.37</v>
      </c>
      <c r="AC1668" s="427">
        <v>1400</v>
      </c>
      <c r="AD1668" s="402">
        <v>660</v>
      </c>
      <c r="AE1668" s="402">
        <v>560</v>
      </c>
      <c r="AF1668" s="402">
        <v>660</v>
      </c>
      <c r="AG1668" s="402">
        <v>660</v>
      </c>
      <c r="AH1668" s="480">
        <v>48</v>
      </c>
      <c r="AI1668" s="400"/>
      <c r="AJ1668" s="400"/>
      <c r="AK1668" s="400"/>
      <c r="AL1668" s="400"/>
      <c r="AM1668" s="400"/>
      <c r="AN1668" s="400"/>
      <c r="AO1668" s="400"/>
      <c r="AP1668" s="400"/>
    </row>
    <row r="1669" spans="1:42" ht="14.25" customHeight="1">
      <c r="A1669" s="510" t="s">
        <v>821</v>
      </c>
      <c r="B1669" s="426">
        <v>114.3</v>
      </c>
      <c r="C1669" s="428">
        <v>6.88</v>
      </c>
      <c r="D1669" s="510" t="s">
        <v>822</v>
      </c>
      <c r="E1669" s="430">
        <v>45217</v>
      </c>
      <c r="F1669" s="395" t="s">
        <v>368</v>
      </c>
      <c r="G1669" s="409">
        <v>19887</v>
      </c>
      <c r="H1669" s="397">
        <v>70261</v>
      </c>
      <c r="I1669" s="397">
        <v>5420701</v>
      </c>
      <c r="J1669" s="397">
        <v>701</v>
      </c>
      <c r="K1669" s="397">
        <v>49</v>
      </c>
      <c r="L1669" s="396">
        <v>5.55</v>
      </c>
      <c r="M1669" s="396">
        <v>3</v>
      </c>
      <c r="N1669" s="399">
        <v>102.4</v>
      </c>
      <c r="O1669" s="400">
        <v>114.5</v>
      </c>
      <c r="P1669" s="400"/>
      <c r="Q1669" s="400"/>
      <c r="R1669" s="400"/>
      <c r="S1669" s="400"/>
      <c r="T1669" s="400"/>
      <c r="U1669" s="400"/>
      <c r="V1669" s="400"/>
      <c r="W1669" s="400"/>
      <c r="X1669" s="426">
        <v>820</v>
      </c>
      <c r="Y1669" s="427">
        <v>800</v>
      </c>
      <c r="Z1669" s="427">
        <v>930</v>
      </c>
      <c r="AA1669" s="479">
        <v>48</v>
      </c>
      <c r="AB1669" s="426">
        <v>0.37</v>
      </c>
      <c r="AC1669" s="427">
        <v>1400</v>
      </c>
      <c r="AD1669" s="402">
        <v>660</v>
      </c>
      <c r="AE1669" s="402">
        <v>560</v>
      </c>
      <c r="AF1669" s="402">
        <v>660</v>
      </c>
      <c r="AG1669" s="402">
        <v>660</v>
      </c>
      <c r="AH1669" s="480">
        <v>48</v>
      </c>
      <c r="AI1669" s="400"/>
      <c r="AJ1669" s="400"/>
      <c r="AK1669" s="400"/>
      <c r="AL1669" s="400"/>
      <c r="AM1669" s="400"/>
      <c r="AN1669" s="400"/>
      <c r="AO1669" s="400"/>
      <c r="AP1669" s="400"/>
    </row>
    <row r="1670" spans="1:42" ht="15.75">
      <c r="A1670" s="510" t="s">
        <v>821</v>
      </c>
      <c r="B1670" s="426">
        <v>114.3</v>
      </c>
      <c r="C1670" s="428">
        <v>6.88</v>
      </c>
      <c r="D1670" s="510" t="s">
        <v>822</v>
      </c>
      <c r="E1670" s="430">
        <v>45217</v>
      </c>
      <c r="F1670" s="395" t="s">
        <v>368</v>
      </c>
      <c r="G1670" s="409">
        <v>19888</v>
      </c>
      <c r="H1670" s="397">
        <v>70258</v>
      </c>
      <c r="I1670" s="397">
        <v>5420701</v>
      </c>
      <c r="J1670" s="397">
        <v>701</v>
      </c>
      <c r="K1670" s="397">
        <v>50</v>
      </c>
      <c r="L1670" s="398">
        <v>4.4000000000000004</v>
      </c>
      <c r="M1670" s="396">
        <v>3</v>
      </c>
      <c r="N1670" s="399">
        <v>100.8</v>
      </c>
      <c r="O1670" s="400">
        <v>112.9</v>
      </c>
      <c r="P1670" s="400"/>
      <c r="Q1670" s="400"/>
      <c r="R1670" s="400"/>
      <c r="S1670" s="400"/>
      <c r="T1670" s="400"/>
      <c r="U1670" s="400"/>
      <c r="V1670" s="400"/>
      <c r="W1670" s="400"/>
      <c r="X1670" s="426">
        <v>820</v>
      </c>
      <c r="Y1670" s="427">
        <v>800</v>
      </c>
      <c r="Z1670" s="427">
        <v>930</v>
      </c>
      <c r="AA1670" s="479">
        <v>48</v>
      </c>
      <c r="AB1670" s="426">
        <v>0.37</v>
      </c>
      <c r="AC1670" s="427">
        <v>1400</v>
      </c>
      <c r="AD1670" s="402">
        <v>660</v>
      </c>
      <c r="AE1670" s="402">
        <v>560</v>
      </c>
      <c r="AF1670" s="402">
        <v>660</v>
      </c>
      <c r="AG1670" s="402">
        <v>660</v>
      </c>
      <c r="AH1670" s="480">
        <v>48</v>
      </c>
      <c r="AI1670" s="400"/>
      <c r="AJ1670" s="400"/>
      <c r="AK1670" s="400"/>
      <c r="AL1670" s="400"/>
      <c r="AM1670" s="400"/>
      <c r="AN1670" s="400"/>
      <c r="AO1670" s="400"/>
      <c r="AP1670" s="400"/>
    </row>
    <row r="1671" spans="1:42" ht="15.75">
      <c r="A1671" s="510" t="s">
        <v>821</v>
      </c>
      <c r="B1671" s="426">
        <v>114.3</v>
      </c>
      <c r="C1671" s="428">
        <v>6.88</v>
      </c>
      <c r="D1671" s="510" t="s">
        <v>822</v>
      </c>
      <c r="E1671" s="430">
        <v>45217</v>
      </c>
      <c r="F1671" s="395" t="s">
        <v>368</v>
      </c>
      <c r="G1671" s="409">
        <v>19889</v>
      </c>
      <c r="H1671" s="397">
        <v>70255</v>
      </c>
      <c r="I1671" s="397">
        <v>5420701</v>
      </c>
      <c r="J1671" s="397">
        <v>701</v>
      </c>
      <c r="K1671" s="397">
        <v>50</v>
      </c>
      <c r="L1671" s="396">
        <v>5.74</v>
      </c>
      <c r="M1671" s="396">
        <v>1</v>
      </c>
      <c r="N1671" s="399">
        <v>97.9</v>
      </c>
      <c r="O1671" s="400">
        <v>111.4</v>
      </c>
      <c r="P1671" s="400"/>
      <c r="Q1671" s="400"/>
      <c r="R1671" s="400"/>
      <c r="S1671" s="400"/>
      <c r="T1671" s="400"/>
      <c r="U1671" s="400"/>
      <c r="V1671" s="400"/>
      <c r="W1671" s="400"/>
      <c r="X1671" s="426">
        <v>820</v>
      </c>
      <c r="Y1671" s="427">
        <v>800</v>
      </c>
      <c r="Z1671" s="427">
        <v>930</v>
      </c>
      <c r="AA1671" s="479">
        <v>48</v>
      </c>
      <c r="AB1671" s="426">
        <v>0.37</v>
      </c>
      <c r="AC1671" s="427">
        <v>1400</v>
      </c>
      <c r="AD1671" s="402">
        <v>660</v>
      </c>
      <c r="AE1671" s="402">
        <v>560</v>
      </c>
      <c r="AF1671" s="402">
        <v>660</v>
      </c>
      <c r="AG1671" s="402">
        <v>660</v>
      </c>
      <c r="AH1671" s="480">
        <v>48</v>
      </c>
      <c r="AI1671" s="400"/>
      <c r="AJ1671" s="400"/>
      <c r="AK1671" s="400"/>
      <c r="AL1671" s="400"/>
      <c r="AM1671" s="400"/>
      <c r="AN1671" s="400"/>
      <c r="AO1671" s="400"/>
      <c r="AP1671" s="400"/>
    </row>
    <row r="1672" spans="1:42" ht="15.75">
      <c r="A1672" s="510" t="s">
        <v>821</v>
      </c>
      <c r="B1672" s="426">
        <v>114.3</v>
      </c>
      <c r="C1672" s="428">
        <v>6.88</v>
      </c>
      <c r="D1672" s="510" t="s">
        <v>822</v>
      </c>
      <c r="E1672" s="512">
        <v>45261</v>
      </c>
      <c r="F1672" s="395" t="s">
        <v>368</v>
      </c>
      <c r="G1672" s="409">
        <v>20207</v>
      </c>
      <c r="H1672" s="397">
        <v>70254</v>
      </c>
      <c r="I1672" s="397">
        <v>5420701</v>
      </c>
      <c r="J1672" s="397">
        <v>701</v>
      </c>
      <c r="K1672" s="397">
        <v>49</v>
      </c>
      <c r="L1672" s="396">
        <v>4.79</v>
      </c>
      <c r="M1672" s="396">
        <v>3</v>
      </c>
      <c r="N1672" s="399">
        <v>98</v>
      </c>
      <c r="O1672" s="400">
        <v>109.7</v>
      </c>
      <c r="P1672" s="400">
        <v>95.9</v>
      </c>
      <c r="Q1672" s="400">
        <v>108.3</v>
      </c>
      <c r="R1672" s="400">
        <v>96</v>
      </c>
      <c r="S1672" s="400">
        <v>109.4</v>
      </c>
      <c r="T1672" s="400">
        <v>96.2</v>
      </c>
      <c r="U1672" s="400">
        <v>109.1</v>
      </c>
      <c r="V1672" s="400">
        <v>97.4</v>
      </c>
      <c r="W1672" s="400">
        <v>110</v>
      </c>
      <c r="X1672" s="426">
        <v>860</v>
      </c>
      <c r="Y1672" s="427">
        <v>800</v>
      </c>
      <c r="Z1672" s="427">
        <v>930</v>
      </c>
      <c r="AA1672" s="479">
        <v>48</v>
      </c>
      <c r="AB1672" s="426">
        <v>0.37</v>
      </c>
      <c r="AC1672" s="427">
        <v>1400</v>
      </c>
      <c r="AD1672" s="402">
        <v>660</v>
      </c>
      <c r="AE1672" s="402">
        <v>560</v>
      </c>
      <c r="AF1672" s="402">
        <v>660</v>
      </c>
      <c r="AG1672" s="402">
        <v>660</v>
      </c>
      <c r="AH1672" s="480">
        <v>48</v>
      </c>
      <c r="AI1672" s="400"/>
      <c r="AJ1672" s="400"/>
      <c r="AK1672" s="400"/>
      <c r="AL1672" s="400"/>
      <c r="AM1672" s="400"/>
      <c r="AN1672" s="400"/>
      <c r="AO1672" s="400"/>
      <c r="AP1672" s="400"/>
    </row>
    <row r="1673" spans="1:42" ht="15.75">
      <c r="A1673" s="510" t="s">
        <v>821</v>
      </c>
      <c r="B1673" s="426">
        <v>114.3</v>
      </c>
      <c r="C1673" s="428">
        <v>6.88</v>
      </c>
      <c r="D1673" s="510" t="s">
        <v>822</v>
      </c>
      <c r="E1673" s="512">
        <v>45262</v>
      </c>
      <c r="F1673" s="395" t="s">
        <v>368</v>
      </c>
      <c r="G1673" s="409">
        <v>20208</v>
      </c>
      <c r="H1673" s="397">
        <v>70254</v>
      </c>
      <c r="I1673" s="397">
        <v>5420701</v>
      </c>
      <c r="J1673" s="397">
        <v>701</v>
      </c>
      <c r="K1673" s="397">
        <v>49</v>
      </c>
      <c r="L1673" s="396">
        <v>4.79</v>
      </c>
      <c r="M1673" s="396">
        <v>401</v>
      </c>
      <c r="N1673" s="399">
        <v>98.3</v>
      </c>
      <c r="O1673" s="400">
        <v>110.5</v>
      </c>
      <c r="P1673" s="400"/>
      <c r="Q1673" s="400"/>
      <c r="R1673" s="400"/>
      <c r="S1673" s="400"/>
      <c r="T1673" s="400"/>
      <c r="U1673" s="400"/>
      <c r="V1673" s="400"/>
      <c r="W1673" s="400"/>
      <c r="X1673" s="426">
        <v>860</v>
      </c>
      <c r="Y1673" s="427">
        <v>800</v>
      </c>
      <c r="Z1673" s="427">
        <v>930</v>
      </c>
      <c r="AA1673" s="479">
        <v>48</v>
      </c>
      <c r="AB1673" s="426">
        <v>0.37</v>
      </c>
      <c r="AC1673" s="427">
        <v>1400</v>
      </c>
      <c r="AD1673" s="402">
        <v>660</v>
      </c>
      <c r="AE1673" s="402">
        <v>560</v>
      </c>
      <c r="AF1673" s="402">
        <v>660</v>
      </c>
      <c r="AG1673" s="402">
        <v>660</v>
      </c>
      <c r="AH1673" s="480">
        <v>48</v>
      </c>
      <c r="AI1673" s="400"/>
      <c r="AJ1673" s="400"/>
      <c r="AK1673" s="400"/>
      <c r="AL1673" s="400"/>
      <c r="AM1673" s="400"/>
      <c r="AN1673" s="400"/>
      <c r="AO1673" s="400"/>
      <c r="AP1673" s="400"/>
    </row>
    <row r="1674" spans="1:42" ht="15.75">
      <c r="A1674" s="510" t="s">
        <v>821</v>
      </c>
      <c r="B1674" s="426">
        <v>114.3</v>
      </c>
      <c r="C1674" s="428">
        <v>6.88</v>
      </c>
      <c r="D1674" s="510" t="s">
        <v>822</v>
      </c>
      <c r="E1674" s="512">
        <v>45262</v>
      </c>
      <c r="F1674" s="395" t="s">
        <v>368</v>
      </c>
      <c r="G1674" s="409">
        <v>20209</v>
      </c>
      <c r="H1674" s="397">
        <v>70255</v>
      </c>
      <c r="I1674" s="397">
        <v>5420701</v>
      </c>
      <c r="J1674" s="397">
        <v>701</v>
      </c>
      <c r="K1674" s="397">
        <v>50</v>
      </c>
      <c r="L1674" s="396">
        <v>5.74</v>
      </c>
      <c r="M1674" s="396">
        <v>53</v>
      </c>
      <c r="N1674" s="399">
        <v>99.5</v>
      </c>
      <c r="O1674" s="400">
        <v>111.6</v>
      </c>
      <c r="P1674" s="400"/>
      <c r="Q1674" s="400"/>
      <c r="R1674" s="400"/>
      <c r="S1674" s="400"/>
      <c r="T1674" s="400"/>
      <c r="U1674" s="400"/>
      <c r="V1674" s="400"/>
      <c r="W1674" s="400"/>
      <c r="X1674" s="426">
        <v>860</v>
      </c>
      <c r="Y1674" s="427">
        <v>800</v>
      </c>
      <c r="Z1674" s="427">
        <v>930</v>
      </c>
      <c r="AA1674" s="479">
        <v>48</v>
      </c>
      <c r="AB1674" s="426">
        <v>0.37</v>
      </c>
      <c r="AC1674" s="427">
        <v>1400</v>
      </c>
      <c r="AD1674" s="402">
        <v>660</v>
      </c>
      <c r="AE1674" s="402">
        <v>560</v>
      </c>
      <c r="AF1674" s="402">
        <v>660</v>
      </c>
      <c r="AG1674" s="402">
        <v>660</v>
      </c>
      <c r="AH1674" s="480">
        <v>48</v>
      </c>
      <c r="AI1674" s="400"/>
      <c r="AJ1674" s="400"/>
      <c r="AK1674" s="400"/>
      <c r="AL1674" s="400"/>
      <c r="AM1674" s="400"/>
      <c r="AN1674" s="400"/>
      <c r="AO1674" s="400"/>
      <c r="AP1674" s="400"/>
    </row>
    <row r="1675" spans="1:42" ht="15.75">
      <c r="A1675" s="510" t="s">
        <v>821</v>
      </c>
      <c r="B1675" s="426">
        <v>114.3</v>
      </c>
      <c r="C1675" s="428">
        <v>6.88</v>
      </c>
      <c r="D1675" s="510" t="s">
        <v>822</v>
      </c>
      <c r="E1675" s="512">
        <v>45264</v>
      </c>
      <c r="F1675" s="395" t="s">
        <v>368</v>
      </c>
      <c r="G1675" s="409">
        <v>20210</v>
      </c>
      <c r="H1675" s="397">
        <v>70265</v>
      </c>
      <c r="I1675" s="397">
        <v>5420701</v>
      </c>
      <c r="J1675" s="397">
        <v>701</v>
      </c>
      <c r="K1675" s="397">
        <v>49</v>
      </c>
      <c r="L1675" s="396">
        <v>4.5199999999999996</v>
      </c>
      <c r="M1675" s="396">
        <v>10</v>
      </c>
      <c r="N1675" s="399">
        <v>100.1</v>
      </c>
      <c r="O1675" s="400">
        <v>111.7</v>
      </c>
      <c r="P1675" s="400"/>
      <c r="Q1675" s="400"/>
      <c r="R1675" s="400"/>
      <c r="S1675" s="400"/>
      <c r="T1675" s="400"/>
      <c r="U1675" s="400"/>
      <c r="V1675" s="400"/>
      <c r="W1675" s="400"/>
      <c r="X1675" s="426">
        <v>860</v>
      </c>
      <c r="Y1675" s="427">
        <v>800</v>
      </c>
      <c r="Z1675" s="427">
        <v>930</v>
      </c>
      <c r="AA1675" s="479">
        <v>48</v>
      </c>
      <c r="AB1675" s="426">
        <v>0.37</v>
      </c>
      <c r="AC1675" s="427">
        <v>1400</v>
      </c>
      <c r="AD1675" s="402">
        <v>660</v>
      </c>
      <c r="AE1675" s="402">
        <v>560</v>
      </c>
      <c r="AF1675" s="402">
        <v>660</v>
      </c>
      <c r="AG1675" s="402">
        <v>660</v>
      </c>
      <c r="AH1675" s="480">
        <v>48</v>
      </c>
      <c r="AI1675" s="400"/>
      <c r="AJ1675" s="400"/>
      <c r="AK1675" s="400"/>
      <c r="AL1675" s="400"/>
      <c r="AM1675" s="400"/>
      <c r="AN1675" s="400"/>
      <c r="AO1675" s="400"/>
      <c r="AP1675" s="400"/>
    </row>
    <row r="1676" spans="1:42" s="526" customFormat="1" ht="15">
      <c r="A1676" s="510" t="s">
        <v>821</v>
      </c>
      <c r="B1676" s="426">
        <v>114.3</v>
      </c>
      <c r="C1676" s="525">
        <v>6.88</v>
      </c>
      <c r="D1676" s="510" t="s">
        <v>822</v>
      </c>
      <c r="E1676" s="512">
        <v>45264</v>
      </c>
      <c r="F1676" s="430" t="s">
        <v>847</v>
      </c>
      <c r="G1676" s="409">
        <v>20211</v>
      </c>
      <c r="H1676" s="410">
        <v>13710</v>
      </c>
      <c r="I1676" s="410">
        <v>5441401</v>
      </c>
      <c r="J1676" s="410" t="s">
        <v>571</v>
      </c>
      <c r="K1676" s="397">
        <v>45</v>
      </c>
      <c r="L1676" s="398">
        <v>5.5</v>
      </c>
      <c r="M1676" s="396">
        <v>26</v>
      </c>
      <c r="N1676" s="399">
        <v>102.3</v>
      </c>
      <c r="O1676" s="400">
        <v>114.6</v>
      </c>
      <c r="P1676" s="400">
        <v>101.7</v>
      </c>
      <c r="Q1676" s="400">
        <v>113.6</v>
      </c>
      <c r="R1676" s="400">
        <v>102.4</v>
      </c>
      <c r="S1676" s="400">
        <v>113.9</v>
      </c>
      <c r="T1676" s="400">
        <v>103.4</v>
      </c>
      <c r="U1676" s="400">
        <v>114.6</v>
      </c>
      <c r="V1676" s="400">
        <v>104.3</v>
      </c>
      <c r="W1676" s="400">
        <v>115.9</v>
      </c>
      <c r="X1676" s="426">
        <v>850</v>
      </c>
      <c r="Y1676" s="426">
        <v>800</v>
      </c>
      <c r="Z1676" s="426">
        <v>930</v>
      </c>
      <c r="AA1676" s="426">
        <v>48</v>
      </c>
      <c r="AB1676" s="426">
        <v>0.37</v>
      </c>
      <c r="AC1676" s="426">
        <v>1400</v>
      </c>
      <c r="AD1676" s="401">
        <v>625</v>
      </c>
      <c r="AE1676" s="401">
        <v>560</v>
      </c>
      <c r="AF1676" s="401">
        <v>625</v>
      </c>
      <c r="AG1676" s="401">
        <v>625</v>
      </c>
      <c r="AH1676" s="401">
        <v>48</v>
      </c>
      <c r="AI1676" s="400"/>
      <c r="AJ1676" s="400"/>
      <c r="AK1676" s="400"/>
      <c r="AL1676" s="400"/>
      <c r="AM1676" s="400"/>
      <c r="AN1676" s="400"/>
      <c r="AO1676" s="400"/>
      <c r="AP1676" s="400"/>
    </row>
    <row r="1677" spans="1:42" s="526" customFormat="1" ht="15">
      <c r="A1677" s="510" t="s">
        <v>821</v>
      </c>
      <c r="B1677" s="426">
        <v>114.3</v>
      </c>
      <c r="C1677" s="525">
        <v>6.88</v>
      </c>
      <c r="D1677" s="510" t="s">
        <v>822</v>
      </c>
      <c r="E1677" s="512">
        <v>45264</v>
      </c>
      <c r="F1677" s="430" t="s">
        <v>847</v>
      </c>
      <c r="G1677" s="409">
        <v>20212</v>
      </c>
      <c r="H1677" s="410">
        <v>13710</v>
      </c>
      <c r="I1677" s="410">
        <v>5441401</v>
      </c>
      <c r="J1677" s="410" t="s">
        <v>571</v>
      </c>
      <c r="K1677" s="397">
        <v>45</v>
      </c>
      <c r="L1677" s="398">
        <v>5.5</v>
      </c>
      <c r="M1677" s="396">
        <v>429</v>
      </c>
      <c r="N1677" s="399">
        <v>99.6</v>
      </c>
      <c r="O1677" s="400">
        <v>113.9</v>
      </c>
      <c r="P1677" s="400"/>
      <c r="Q1677" s="400"/>
      <c r="R1677" s="400"/>
      <c r="S1677" s="400"/>
      <c r="T1677" s="400"/>
      <c r="U1677" s="400"/>
      <c r="V1677" s="400"/>
      <c r="W1677" s="400"/>
      <c r="X1677" s="426">
        <v>850</v>
      </c>
      <c r="Y1677" s="426">
        <v>800</v>
      </c>
      <c r="Z1677" s="426">
        <v>930</v>
      </c>
      <c r="AA1677" s="426">
        <v>48</v>
      </c>
      <c r="AB1677" s="426">
        <v>0.37</v>
      </c>
      <c r="AC1677" s="426">
        <v>1400</v>
      </c>
      <c r="AD1677" s="401">
        <v>625</v>
      </c>
      <c r="AE1677" s="401">
        <v>560</v>
      </c>
      <c r="AF1677" s="401">
        <v>625</v>
      </c>
      <c r="AG1677" s="401">
        <v>625</v>
      </c>
      <c r="AH1677" s="401">
        <v>48</v>
      </c>
      <c r="AI1677" s="400"/>
      <c r="AJ1677" s="400"/>
      <c r="AK1677" s="400"/>
      <c r="AL1677" s="400"/>
      <c r="AM1677" s="400"/>
      <c r="AN1677" s="400"/>
      <c r="AO1677" s="400"/>
      <c r="AP1677" s="400"/>
    </row>
    <row r="1678" spans="1:42" s="526" customFormat="1" ht="15">
      <c r="A1678" s="510" t="s">
        <v>821</v>
      </c>
      <c r="B1678" s="426">
        <v>114.3</v>
      </c>
      <c r="C1678" s="525">
        <v>6.88</v>
      </c>
      <c r="D1678" s="510" t="s">
        <v>822</v>
      </c>
      <c r="E1678" s="512">
        <v>45264</v>
      </c>
      <c r="F1678" s="430" t="s">
        <v>847</v>
      </c>
      <c r="G1678" s="409">
        <v>20213</v>
      </c>
      <c r="H1678" s="410">
        <v>13710</v>
      </c>
      <c r="I1678" s="410">
        <v>5441401</v>
      </c>
      <c r="J1678" s="410" t="s">
        <v>571</v>
      </c>
      <c r="K1678" s="397">
        <v>45</v>
      </c>
      <c r="L1678" s="398">
        <v>5.5</v>
      </c>
      <c r="M1678" s="396">
        <v>831</v>
      </c>
      <c r="N1678" s="399">
        <v>98.2</v>
      </c>
      <c r="O1678" s="400">
        <v>114.1</v>
      </c>
      <c r="P1678" s="400"/>
      <c r="Q1678" s="400"/>
      <c r="R1678" s="400"/>
      <c r="S1678" s="400"/>
      <c r="T1678" s="400"/>
      <c r="U1678" s="400"/>
      <c r="V1678" s="400"/>
      <c r="W1678" s="400"/>
      <c r="X1678" s="426">
        <v>850</v>
      </c>
      <c r="Y1678" s="426">
        <v>800</v>
      </c>
      <c r="Z1678" s="426">
        <v>930</v>
      </c>
      <c r="AA1678" s="426">
        <v>48</v>
      </c>
      <c r="AB1678" s="426">
        <v>0.37</v>
      </c>
      <c r="AC1678" s="426">
        <v>1400</v>
      </c>
      <c r="AD1678" s="401">
        <v>625</v>
      </c>
      <c r="AE1678" s="401">
        <v>560</v>
      </c>
      <c r="AF1678" s="401">
        <v>625</v>
      </c>
      <c r="AG1678" s="401">
        <v>625</v>
      </c>
      <c r="AH1678" s="401">
        <v>48</v>
      </c>
      <c r="AI1678" s="400"/>
      <c r="AJ1678" s="400"/>
      <c r="AK1678" s="400"/>
      <c r="AL1678" s="400"/>
      <c r="AM1678" s="400"/>
      <c r="AN1678" s="400"/>
      <c r="AO1678" s="400"/>
      <c r="AP1678" s="400"/>
    </row>
    <row r="1679" spans="1:42" s="526" customFormat="1" ht="15">
      <c r="A1679" s="510" t="s">
        <v>821</v>
      </c>
      <c r="B1679" s="426">
        <v>114.3</v>
      </c>
      <c r="C1679" s="525">
        <v>6.88</v>
      </c>
      <c r="D1679" s="510" t="s">
        <v>822</v>
      </c>
      <c r="E1679" s="512">
        <v>45265</v>
      </c>
      <c r="F1679" s="430" t="s">
        <v>847</v>
      </c>
      <c r="G1679" s="409">
        <v>20214</v>
      </c>
      <c r="H1679" s="410">
        <v>13710</v>
      </c>
      <c r="I1679" s="410">
        <v>5441401</v>
      </c>
      <c r="J1679" s="410" t="s">
        <v>571</v>
      </c>
      <c r="K1679" s="397">
        <v>45</v>
      </c>
      <c r="L1679" s="398">
        <v>5.5</v>
      </c>
      <c r="M1679" s="396">
        <v>1201</v>
      </c>
      <c r="N1679" s="399">
        <v>99.5</v>
      </c>
      <c r="O1679" s="400">
        <v>112.1</v>
      </c>
      <c r="P1679" s="400"/>
      <c r="Q1679" s="400"/>
      <c r="R1679" s="400"/>
      <c r="S1679" s="400"/>
      <c r="T1679" s="400"/>
      <c r="U1679" s="400"/>
      <c r="V1679" s="400"/>
      <c r="W1679" s="400"/>
      <c r="X1679" s="426">
        <v>850</v>
      </c>
      <c r="Y1679" s="426">
        <v>800</v>
      </c>
      <c r="Z1679" s="426">
        <v>930</v>
      </c>
      <c r="AA1679" s="426">
        <v>48</v>
      </c>
      <c r="AB1679" s="426">
        <v>0.37</v>
      </c>
      <c r="AC1679" s="426">
        <v>1400</v>
      </c>
      <c r="AD1679" s="401">
        <v>625</v>
      </c>
      <c r="AE1679" s="401">
        <v>560</v>
      </c>
      <c r="AF1679" s="401">
        <v>625</v>
      </c>
      <c r="AG1679" s="401">
        <v>625</v>
      </c>
      <c r="AH1679" s="401">
        <v>48</v>
      </c>
      <c r="AI1679" s="400"/>
      <c r="AJ1679" s="400"/>
      <c r="AK1679" s="400"/>
      <c r="AL1679" s="400"/>
      <c r="AM1679" s="400"/>
      <c r="AN1679" s="400"/>
      <c r="AO1679" s="400"/>
      <c r="AP1679" s="400"/>
    </row>
    <row r="1680" spans="1:42" s="526" customFormat="1" ht="15">
      <c r="A1680" s="510" t="s">
        <v>821</v>
      </c>
      <c r="B1680" s="426">
        <v>114.3</v>
      </c>
      <c r="C1680" s="525">
        <v>6.88</v>
      </c>
      <c r="D1680" s="510" t="s">
        <v>822</v>
      </c>
      <c r="E1680" s="512">
        <v>45265</v>
      </c>
      <c r="F1680" s="430" t="s">
        <v>847</v>
      </c>
      <c r="G1680" s="409">
        <v>20215</v>
      </c>
      <c r="H1680" s="410">
        <v>13710</v>
      </c>
      <c r="I1680" s="410">
        <v>5441401</v>
      </c>
      <c r="J1680" s="410" t="s">
        <v>571</v>
      </c>
      <c r="K1680" s="397">
        <v>45</v>
      </c>
      <c r="L1680" s="398">
        <v>5.5</v>
      </c>
      <c r="M1680" s="396">
        <v>1601</v>
      </c>
      <c r="N1680" s="399">
        <v>99.5</v>
      </c>
      <c r="O1680" s="400">
        <v>111.7</v>
      </c>
      <c r="P1680" s="400"/>
      <c r="Q1680" s="400"/>
      <c r="R1680" s="400"/>
      <c r="S1680" s="400"/>
      <c r="T1680" s="400"/>
      <c r="U1680" s="400"/>
      <c r="V1680" s="400"/>
      <c r="W1680" s="400"/>
      <c r="X1680" s="426">
        <v>850</v>
      </c>
      <c r="Y1680" s="426">
        <v>800</v>
      </c>
      <c r="Z1680" s="426">
        <v>930</v>
      </c>
      <c r="AA1680" s="426">
        <v>48</v>
      </c>
      <c r="AB1680" s="426">
        <v>0.37</v>
      </c>
      <c r="AC1680" s="426">
        <v>1400</v>
      </c>
      <c r="AD1680" s="401">
        <v>625</v>
      </c>
      <c r="AE1680" s="401">
        <v>560</v>
      </c>
      <c r="AF1680" s="401">
        <v>625</v>
      </c>
      <c r="AG1680" s="401">
        <v>625</v>
      </c>
      <c r="AH1680" s="401">
        <v>48</v>
      </c>
      <c r="AI1680" s="400"/>
      <c r="AJ1680" s="400"/>
      <c r="AK1680" s="400"/>
      <c r="AL1680" s="400"/>
      <c r="AM1680" s="400"/>
      <c r="AN1680" s="400"/>
      <c r="AO1680" s="400"/>
      <c r="AP1680" s="400"/>
    </row>
    <row r="1681" spans="1:42" s="526" customFormat="1" ht="14.25" customHeight="1">
      <c r="A1681" s="510" t="s">
        <v>821</v>
      </c>
      <c r="B1681" s="426">
        <v>114.3</v>
      </c>
      <c r="C1681" s="525">
        <v>6.88</v>
      </c>
      <c r="D1681" s="510" t="s">
        <v>822</v>
      </c>
      <c r="E1681" s="512">
        <v>45265</v>
      </c>
      <c r="F1681" s="430" t="s">
        <v>847</v>
      </c>
      <c r="G1681" s="409">
        <v>20216</v>
      </c>
      <c r="H1681" s="410">
        <v>13711</v>
      </c>
      <c r="I1681" s="410">
        <v>5441401</v>
      </c>
      <c r="J1681" s="410" t="s">
        <v>571</v>
      </c>
      <c r="K1681" s="397">
        <v>43</v>
      </c>
      <c r="L1681" s="398">
        <v>4</v>
      </c>
      <c r="M1681" s="396">
        <v>26</v>
      </c>
      <c r="N1681" s="399">
        <v>97.1</v>
      </c>
      <c r="O1681" s="400">
        <v>108.6</v>
      </c>
      <c r="P1681" s="400"/>
      <c r="Q1681" s="400"/>
      <c r="R1681" s="400"/>
      <c r="S1681" s="400"/>
      <c r="T1681" s="400"/>
      <c r="U1681" s="400"/>
      <c r="V1681" s="400"/>
      <c r="W1681" s="400"/>
      <c r="X1681" s="426">
        <v>850</v>
      </c>
      <c r="Y1681" s="426">
        <v>800</v>
      </c>
      <c r="Z1681" s="426">
        <v>930</v>
      </c>
      <c r="AA1681" s="426">
        <v>48</v>
      </c>
      <c r="AB1681" s="426">
        <v>0.37</v>
      </c>
      <c r="AC1681" s="426">
        <v>1400</v>
      </c>
      <c r="AD1681" s="401">
        <v>625</v>
      </c>
      <c r="AE1681" s="401">
        <v>560</v>
      </c>
      <c r="AF1681" s="401">
        <v>625</v>
      </c>
      <c r="AG1681" s="401">
        <v>625</v>
      </c>
      <c r="AH1681" s="401">
        <v>48</v>
      </c>
      <c r="AI1681" s="400"/>
      <c r="AJ1681" s="400"/>
      <c r="AK1681" s="400"/>
      <c r="AL1681" s="400"/>
      <c r="AM1681" s="400"/>
      <c r="AN1681" s="400"/>
      <c r="AO1681" s="400"/>
      <c r="AP1681" s="400"/>
    </row>
    <row r="1682" spans="1:42" s="526" customFormat="1" ht="14.25" customHeight="1">
      <c r="A1682" s="510" t="s">
        <v>821</v>
      </c>
      <c r="B1682" s="426">
        <v>114.3</v>
      </c>
      <c r="C1682" s="525">
        <v>6.88</v>
      </c>
      <c r="D1682" s="510" t="s">
        <v>822</v>
      </c>
      <c r="E1682" s="512">
        <v>45267</v>
      </c>
      <c r="F1682" s="430" t="s">
        <v>847</v>
      </c>
      <c r="G1682" s="409">
        <v>20235</v>
      </c>
      <c r="H1682" s="410">
        <v>13713</v>
      </c>
      <c r="I1682" s="410">
        <v>5441401</v>
      </c>
      <c r="J1682" s="410" t="s">
        <v>571</v>
      </c>
      <c r="K1682" s="397">
        <v>44</v>
      </c>
      <c r="L1682" s="398">
        <v>5.89</v>
      </c>
      <c r="M1682" s="396">
        <v>2</v>
      </c>
      <c r="N1682" s="399">
        <v>99.4</v>
      </c>
      <c r="O1682" s="400">
        <v>112.5</v>
      </c>
      <c r="P1682" s="400">
        <v>98.8</v>
      </c>
      <c r="Q1682" s="400">
        <v>112.4</v>
      </c>
      <c r="R1682" s="400">
        <v>99.4</v>
      </c>
      <c r="S1682" s="400">
        <v>112.2</v>
      </c>
      <c r="T1682" s="400">
        <v>101.7</v>
      </c>
      <c r="U1682" s="400">
        <v>114.3</v>
      </c>
      <c r="V1682" s="400">
        <v>101.4</v>
      </c>
      <c r="W1682" s="400">
        <v>114</v>
      </c>
      <c r="X1682" s="426">
        <v>850</v>
      </c>
      <c r="Y1682" s="426">
        <v>800</v>
      </c>
      <c r="Z1682" s="426">
        <v>930</v>
      </c>
      <c r="AA1682" s="426">
        <v>48</v>
      </c>
      <c r="AB1682" s="426">
        <v>0.37</v>
      </c>
      <c r="AC1682" s="426">
        <v>1400</v>
      </c>
      <c r="AD1682" s="401">
        <v>625</v>
      </c>
      <c r="AE1682" s="401">
        <v>560</v>
      </c>
      <c r="AF1682" s="401">
        <v>625</v>
      </c>
      <c r="AG1682" s="401">
        <v>625</v>
      </c>
      <c r="AH1682" s="401">
        <v>48</v>
      </c>
      <c r="AI1682" s="400"/>
      <c r="AJ1682" s="400"/>
      <c r="AK1682" s="400"/>
      <c r="AL1682" s="400"/>
      <c r="AM1682" s="400"/>
      <c r="AN1682" s="400"/>
      <c r="AO1682" s="400"/>
      <c r="AP1682" s="400"/>
    </row>
    <row r="1683" spans="1:42" s="526" customFormat="1" ht="14.25" customHeight="1">
      <c r="A1683" s="510" t="s">
        <v>821</v>
      </c>
      <c r="B1683" s="426">
        <v>114.3</v>
      </c>
      <c r="C1683" s="525">
        <v>6.88</v>
      </c>
      <c r="D1683" s="510" t="s">
        <v>822</v>
      </c>
      <c r="E1683" s="512">
        <v>45267</v>
      </c>
      <c r="F1683" s="430" t="s">
        <v>847</v>
      </c>
      <c r="G1683" s="409">
        <v>20236</v>
      </c>
      <c r="H1683" s="410">
        <v>13713</v>
      </c>
      <c r="I1683" s="410">
        <v>5441401</v>
      </c>
      <c r="J1683" s="410" t="s">
        <v>571</v>
      </c>
      <c r="K1683" s="397">
        <v>44</v>
      </c>
      <c r="L1683" s="398">
        <v>5.89</v>
      </c>
      <c r="M1683" s="396">
        <v>422</v>
      </c>
      <c r="N1683" s="399">
        <v>99.7</v>
      </c>
      <c r="O1683" s="400">
        <v>111.8</v>
      </c>
      <c r="P1683" s="400"/>
      <c r="Q1683" s="400"/>
      <c r="R1683" s="400"/>
      <c r="S1683" s="400"/>
      <c r="T1683" s="400"/>
      <c r="U1683" s="400"/>
      <c r="V1683" s="400"/>
      <c r="W1683" s="400"/>
      <c r="X1683" s="426">
        <v>850</v>
      </c>
      <c r="Y1683" s="426">
        <v>800</v>
      </c>
      <c r="Z1683" s="426">
        <v>930</v>
      </c>
      <c r="AA1683" s="426">
        <v>48</v>
      </c>
      <c r="AB1683" s="426">
        <v>0.37</v>
      </c>
      <c r="AC1683" s="426">
        <v>1400</v>
      </c>
      <c r="AD1683" s="401">
        <v>625</v>
      </c>
      <c r="AE1683" s="401">
        <v>560</v>
      </c>
      <c r="AF1683" s="401">
        <v>625</v>
      </c>
      <c r="AG1683" s="401">
        <v>625</v>
      </c>
      <c r="AH1683" s="401">
        <v>48</v>
      </c>
      <c r="AI1683" s="400"/>
      <c r="AJ1683" s="400"/>
      <c r="AK1683" s="400"/>
      <c r="AL1683" s="400"/>
      <c r="AM1683" s="400"/>
      <c r="AN1683" s="400"/>
      <c r="AO1683" s="400"/>
      <c r="AP1683" s="400"/>
    </row>
    <row r="1684" spans="1:42" s="526" customFormat="1" ht="14.25" customHeight="1">
      <c r="A1684" s="510" t="s">
        <v>821</v>
      </c>
      <c r="B1684" s="426">
        <v>114.3</v>
      </c>
      <c r="C1684" s="525">
        <v>6.88</v>
      </c>
      <c r="D1684" s="510" t="s">
        <v>822</v>
      </c>
      <c r="E1684" s="512">
        <v>45267</v>
      </c>
      <c r="F1684" s="430" t="s">
        <v>847</v>
      </c>
      <c r="G1684" s="409">
        <v>20237</v>
      </c>
      <c r="H1684" s="410">
        <v>13713</v>
      </c>
      <c r="I1684" s="410">
        <v>5441401</v>
      </c>
      <c r="J1684" s="410" t="s">
        <v>571</v>
      </c>
      <c r="K1684" s="397">
        <v>44</v>
      </c>
      <c r="L1684" s="398">
        <v>5.89</v>
      </c>
      <c r="M1684" s="396">
        <v>801</v>
      </c>
      <c r="N1684" s="399">
        <v>96.1</v>
      </c>
      <c r="O1684" s="400">
        <v>109.8</v>
      </c>
      <c r="P1684" s="400"/>
      <c r="Q1684" s="400"/>
      <c r="R1684" s="400"/>
      <c r="S1684" s="400"/>
      <c r="T1684" s="400"/>
      <c r="U1684" s="400"/>
      <c r="V1684" s="400"/>
      <c r="W1684" s="400"/>
      <c r="X1684" s="426">
        <v>850</v>
      </c>
      <c r="Y1684" s="426">
        <v>800</v>
      </c>
      <c r="Z1684" s="426">
        <v>930</v>
      </c>
      <c r="AA1684" s="426">
        <v>48</v>
      </c>
      <c r="AB1684" s="426">
        <v>0.37</v>
      </c>
      <c r="AC1684" s="426">
        <v>1400</v>
      </c>
      <c r="AD1684" s="401">
        <v>625</v>
      </c>
      <c r="AE1684" s="401">
        <v>560</v>
      </c>
      <c r="AF1684" s="401">
        <v>625</v>
      </c>
      <c r="AG1684" s="401">
        <v>625</v>
      </c>
      <c r="AH1684" s="401">
        <v>48</v>
      </c>
      <c r="AI1684" s="400"/>
      <c r="AJ1684" s="400"/>
      <c r="AK1684" s="400"/>
      <c r="AL1684" s="400"/>
      <c r="AM1684" s="400"/>
      <c r="AN1684" s="400"/>
      <c r="AO1684" s="400"/>
      <c r="AP1684" s="400"/>
    </row>
    <row r="1685" spans="1:42" s="526" customFormat="1" ht="14.25" customHeight="1">
      <c r="A1685" s="510" t="s">
        <v>821</v>
      </c>
      <c r="B1685" s="426">
        <v>114.3</v>
      </c>
      <c r="C1685" s="525">
        <v>6.88</v>
      </c>
      <c r="D1685" s="510" t="s">
        <v>822</v>
      </c>
      <c r="E1685" s="512">
        <v>45267</v>
      </c>
      <c r="F1685" s="430" t="s">
        <v>847</v>
      </c>
      <c r="G1685" s="409">
        <v>20238</v>
      </c>
      <c r="H1685" s="410">
        <v>13713</v>
      </c>
      <c r="I1685" s="410">
        <v>5441401</v>
      </c>
      <c r="J1685" s="410" t="s">
        <v>571</v>
      </c>
      <c r="K1685" s="397">
        <v>44</v>
      </c>
      <c r="L1685" s="398">
        <v>5.89</v>
      </c>
      <c r="M1685" s="396">
        <v>1201</v>
      </c>
      <c r="N1685" s="399">
        <v>101.1</v>
      </c>
      <c r="O1685" s="400">
        <v>112.8</v>
      </c>
      <c r="P1685" s="400"/>
      <c r="Q1685" s="400"/>
      <c r="R1685" s="400"/>
      <c r="S1685" s="400"/>
      <c r="T1685" s="400"/>
      <c r="U1685" s="400"/>
      <c r="V1685" s="400"/>
      <c r="W1685" s="400"/>
      <c r="X1685" s="426">
        <v>850</v>
      </c>
      <c r="Y1685" s="426">
        <v>800</v>
      </c>
      <c r="Z1685" s="426">
        <v>930</v>
      </c>
      <c r="AA1685" s="426">
        <v>48</v>
      </c>
      <c r="AB1685" s="426">
        <v>0.37</v>
      </c>
      <c r="AC1685" s="426">
        <v>1400</v>
      </c>
      <c r="AD1685" s="401">
        <v>625</v>
      </c>
      <c r="AE1685" s="401">
        <v>560</v>
      </c>
      <c r="AF1685" s="401">
        <v>625</v>
      </c>
      <c r="AG1685" s="401">
        <v>625</v>
      </c>
      <c r="AH1685" s="401">
        <v>48</v>
      </c>
      <c r="AI1685" s="400"/>
      <c r="AJ1685" s="400"/>
      <c r="AK1685" s="400"/>
      <c r="AL1685" s="400"/>
      <c r="AM1685" s="400"/>
      <c r="AN1685" s="400"/>
      <c r="AO1685" s="400"/>
      <c r="AP1685" s="400"/>
    </row>
    <row r="1686" spans="1:42" s="526" customFormat="1" ht="14.25" customHeight="1">
      <c r="A1686" s="510" t="s">
        <v>821</v>
      </c>
      <c r="B1686" s="426">
        <v>114.3</v>
      </c>
      <c r="C1686" s="525">
        <v>6.88</v>
      </c>
      <c r="D1686" s="510" t="s">
        <v>822</v>
      </c>
      <c r="E1686" s="512">
        <v>45267</v>
      </c>
      <c r="F1686" s="430" t="s">
        <v>847</v>
      </c>
      <c r="G1686" s="409">
        <v>20239</v>
      </c>
      <c r="H1686" s="410">
        <v>13713</v>
      </c>
      <c r="I1686" s="410">
        <v>5441401</v>
      </c>
      <c r="J1686" s="410" t="s">
        <v>571</v>
      </c>
      <c r="K1686" s="397">
        <v>44</v>
      </c>
      <c r="L1686" s="398">
        <v>5.89</v>
      </c>
      <c r="M1686" s="396">
        <v>1601</v>
      </c>
      <c r="N1686" s="399">
        <v>101.6</v>
      </c>
      <c r="O1686" s="400">
        <v>113.6</v>
      </c>
      <c r="P1686" s="400"/>
      <c r="Q1686" s="400"/>
      <c r="R1686" s="400"/>
      <c r="S1686" s="400"/>
      <c r="T1686" s="400"/>
      <c r="U1686" s="400"/>
      <c r="V1686" s="400"/>
      <c r="W1686" s="400"/>
      <c r="X1686" s="426">
        <v>850</v>
      </c>
      <c r="Y1686" s="426">
        <v>800</v>
      </c>
      <c r="Z1686" s="426">
        <v>930</v>
      </c>
      <c r="AA1686" s="426">
        <v>48</v>
      </c>
      <c r="AB1686" s="426">
        <v>0.37</v>
      </c>
      <c r="AC1686" s="426">
        <v>1400</v>
      </c>
      <c r="AD1686" s="401">
        <v>625</v>
      </c>
      <c r="AE1686" s="401">
        <v>560</v>
      </c>
      <c r="AF1686" s="401">
        <v>625</v>
      </c>
      <c r="AG1686" s="401">
        <v>625</v>
      </c>
      <c r="AH1686" s="401">
        <v>48</v>
      </c>
      <c r="AI1686" s="400"/>
      <c r="AJ1686" s="400"/>
      <c r="AK1686" s="400"/>
      <c r="AL1686" s="400"/>
      <c r="AM1686" s="400"/>
      <c r="AN1686" s="400"/>
      <c r="AO1686" s="400"/>
      <c r="AP1686" s="400"/>
    </row>
    <row r="1687" spans="1:42" s="526" customFormat="1" ht="14.25" customHeight="1">
      <c r="A1687" s="510" t="s">
        <v>821</v>
      </c>
      <c r="B1687" s="426">
        <v>114.3</v>
      </c>
      <c r="C1687" s="525">
        <v>6.88</v>
      </c>
      <c r="D1687" s="510" t="s">
        <v>822</v>
      </c>
      <c r="E1687" s="512">
        <v>45267</v>
      </c>
      <c r="F1687" s="430" t="s">
        <v>847</v>
      </c>
      <c r="G1687" s="409">
        <v>20240</v>
      </c>
      <c r="H1687" s="410">
        <v>13709</v>
      </c>
      <c r="I1687" s="410">
        <v>5441401</v>
      </c>
      <c r="J1687" s="410" t="s">
        <v>571</v>
      </c>
      <c r="K1687" s="397">
        <v>46</v>
      </c>
      <c r="L1687" s="398">
        <v>6.36</v>
      </c>
      <c r="M1687" s="396">
        <v>20</v>
      </c>
      <c r="N1687" s="399">
        <v>103.2</v>
      </c>
      <c r="O1687" s="400">
        <v>115.2</v>
      </c>
      <c r="P1687" s="400"/>
      <c r="Q1687" s="400"/>
      <c r="R1687" s="400"/>
      <c r="S1687" s="400"/>
      <c r="T1687" s="400"/>
      <c r="U1687" s="400"/>
      <c r="V1687" s="400"/>
      <c r="W1687" s="400"/>
      <c r="X1687" s="426">
        <v>850</v>
      </c>
      <c r="Y1687" s="426">
        <v>800</v>
      </c>
      <c r="Z1687" s="426">
        <v>930</v>
      </c>
      <c r="AA1687" s="426">
        <v>48</v>
      </c>
      <c r="AB1687" s="426">
        <v>0.37</v>
      </c>
      <c r="AC1687" s="426">
        <v>1400</v>
      </c>
      <c r="AD1687" s="401">
        <v>625</v>
      </c>
      <c r="AE1687" s="401">
        <v>560</v>
      </c>
      <c r="AF1687" s="401">
        <v>625</v>
      </c>
      <c r="AG1687" s="401">
        <v>625</v>
      </c>
      <c r="AH1687" s="401">
        <v>48</v>
      </c>
      <c r="AI1687" s="400"/>
      <c r="AJ1687" s="400"/>
      <c r="AK1687" s="400"/>
      <c r="AL1687" s="400"/>
      <c r="AM1687" s="400"/>
      <c r="AN1687" s="400"/>
      <c r="AO1687" s="400"/>
      <c r="AP1687" s="400"/>
    </row>
    <row r="1688" spans="1:42" s="526" customFormat="1" ht="14.25" customHeight="1">
      <c r="A1688" s="510" t="s">
        <v>821</v>
      </c>
      <c r="B1688" s="426">
        <v>114.3</v>
      </c>
      <c r="C1688" s="525">
        <v>6.88</v>
      </c>
      <c r="D1688" s="510" t="s">
        <v>822</v>
      </c>
      <c r="E1688" s="512">
        <v>45268</v>
      </c>
      <c r="F1688" s="430" t="s">
        <v>847</v>
      </c>
      <c r="G1688" s="409">
        <v>20241</v>
      </c>
      <c r="H1688" s="410">
        <v>13709</v>
      </c>
      <c r="I1688" s="410">
        <v>5441401</v>
      </c>
      <c r="J1688" s="410" t="s">
        <v>571</v>
      </c>
      <c r="K1688" s="397">
        <v>46</v>
      </c>
      <c r="L1688" s="398">
        <v>6.36</v>
      </c>
      <c r="M1688" s="396">
        <v>429</v>
      </c>
      <c r="N1688" s="399">
        <v>104.3</v>
      </c>
      <c r="O1688" s="400">
        <v>116</v>
      </c>
      <c r="P1688" s="400"/>
      <c r="Q1688" s="400"/>
      <c r="R1688" s="400"/>
      <c r="S1688" s="400"/>
      <c r="T1688" s="400"/>
      <c r="U1688" s="400"/>
      <c r="V1688" s="400"/>
      <c r="W1688" s="400"/>
      <c r="X1688" s="426">
        <v>850</v>
      </c>
      <c r="Y1688" s="426">
        <v>800</v>
      </c>
      <c r="Z1688" s="426">
        <v>930</v>
      </c>
      <c r="AA1688" s="426">
        <v>48</v>
      </c>
      <c r="AB1688" s="426">
        <v>0.37</v>
      </c>
      <c r="AC1688" s="426">
        <v>1400</v>
      </c>
      <c r="AD1688" s="401">
        <v>625</v>
      </c>
      <c r="AE1688" s="401">
        <v>560</v>
      </c>
      <c r="AF1688" s="401">
        <v>625</v>
      </c>
      <c r="AG1688" s="401">
        <v>625</v>
      </c>
      <c r="AH1688" s="401">
        <v>48</v>
      </c>
      <c r="AI1688" s="400"/>
      <c r="AJ1688" s="400"/>
      <c r="AK1688" s="400"/>
      <c r="AL1688" s="400"/>
      <c r="AM1688" s="400"/>
      <c r="AN1688" s="400"/>
      <c r="AO1688" s="400"/>
      <c r="AP1688" s="400"/>
    </row>
    <row r="1689" spans="1:42" s="526" customFormat="1" ht="14.25" customHeight="1">
      <c r="A1689" s="510" t="s">
        <v>821</v>
      </c>
      <c r="B1689" s="426">
        <v>114.3</v>
      </c>
      <c r="C1689" s="525">
        <v>6.88</v>
      </c>
      <c r="D1689" s="510" t="s">
        <v>822</v>
      </c>
      <c r="E1689" s="512">
        <v>45268</v>
      </c>
      <c r="F1689" s="430" t="s">
        <v>847</v>
      </c>
      <c r="G1689" s="409">
        <v>20242</v>
      </c>
      <c r="H1689" s="410">
        <v>13711</v>
      </c>
      <c r="I1689" s="410">
        <v>5441401</v>
      </c>
      <c r="J1689" s="410" t="s">
        <v>571</v>
      </c>
      <c r="K1689" s="397">
        <v>43</v>
      </c>
      <c r="L1689" s="398">
        <v>4</v>
      </c>
      <c r="M1689" s="396">
        <v>262</v>
      </c>
      <c r="N1689" s="399">
        <v>92.7</v>
      </c>
      <c r="O1689" s="400">
        <v>110.9</v>
      </c>
      <c r="P1689" s="400"/>
      <c r="Q1689" s="400"/>
      <c r="R1689" s="400"/>
      <c r="S1689" s="400"/>
      <c r="T1689" s="400"/>
      <c r="U1689" s="400"/>
      <c r="V1689" s="400"/>
      <c r="W1689" s="400"/>
      <c r="X1689" s="426">
        <v>850</v>
      </c>
      <c r="Y1689" s="426">
        <v>800</v>
      </c>
      <c r="Z1689" s="426">
        <v>930</v>
      </c>
      <c r="AA1689" s="426">
        <v>48</v>
      </c>
      <c r="AB1689" s="426">
        <v>0.37</v>
      </c>
      <c r="AC1689" s="426">
        <v>1400</v>
      </c>
      <c r="AD1689" s="401">
        <v>625</v>
      </c>
      <c r="AE1689" s="401">
        <v>560</v>
      </c>
      <c r="AF1689" s="401">
        <v>625</v>
      </c>
      <c r="AG1689" s="401">
        <v>625</v>
      </c>
      <c r="AH1689" s="401">
        <v>48</v>
      </c>
      <c r="AI1689" s="400"/>
      <c r="AJ1689" s="400"/>
      <c r="AK1689" s="400"/>
      <c r="AL1689" s="400"/>
      <c r="AM1689" s="400"/>
      <c r="AN1689" s="400"/>
      <c r="AO1689" s="400"/>
      <c r="AP1689" s="400"/>
    </row>
    <row r="1690" spans="1:42" ht="15.75">
      <c r="A1690" s="510" t="s">
        <v>821</v>
      </c>
      <c r="B1690" s="426">
        <v>114.3</v>
      </c>
      <c r="C1690" s="428">
        <v>6.88</v>
      </c>
      <c r="D1690" s="510" t="s">
        <v>822</v>
      </c>
      <c r="E1690" s="512">
        <v>45314</v>
      </c>
      <c r="F1690" s="395" t="s">
        <v>368</v>
      </c>
      <c r="G1690" s="409">
        <v>20580</v>
      </c>
      <c r="H1690" s="397">
        <v>70251</v>
      </c>
      <c r="I1690" s="397">
        <v>5366301</v>
      </c>
      <c r="J1690" s="397">
        <v>701</v>
      </c>
      <c r="K1690" s="397">
        <v>50</v>
      </c>
      <c r="L1690" s="398">
        <v>5.4347826086956523</v>
      </c>
      <c r="M1690" s="396">
        <v>3</v>
      </c>
      <c r="N1690" s="399">
        <v>103.5</v>
      </c>
      <c r="O1690" s="400">
        <v>117</v>
      </c>
      <c r="P1690" s="400">
        <v>103.9</v>
      </c>
      <c r="Q1690" s="400">
        <v>117</v>
      </c>
      <c r="R1690" s="400">
        <v>103.5</v>
      </c>
      <c r="S1690" s="400">
        <v>116.4</v>
      </c>
      <c r="T1690" s="400">
        <v>103.3</v>
      </c>
      <c r="U1690" s="400">
        <v>116.1</v>
      </c>
      <c r="V1690" s="400">
        <v>103.3</v>
      </c>
      <c r="W1690" s="400">
        <v>116</v>
      </c>
      <c r="X1690" s="426">
        <v>860</v>
      </c>
      <c r="Y1690" s="427">
        <v>800</v>
      </c>
      <c r="Z1690" s="427">
        <v>930</v>
      </c>
      <c r="AA1690" s="479">
        <v>48</v>
      </c>
      <c r="AB1690" s="426">
        <v>0.37</v>
      </c>
      <c r="AC1690" s="427">
        <v>1400</v>
      </c>
      <c r="AD1690" s="402">
        <v>660</v>
      </c>
      <c r="AE1690" s="402">
        <v>560</v>
      </c>
      <c r="AF1690" s="402">
        <v>660</v>
      </c>
      <c r="AG1690" s="402">
        <v>660</v>
      </c>
      <c r="AH1690" s="480">
        <v>48</v>
      </c>
      <c r="AI1690" s="400"/>
      <c r="AJ1690" s="400"/>
      <c r="AK1690" s="400"/>
      <c r="AL1690" s="400"/>
      <c r="AM1690" s="400"/>
      <c r="AN1690" s="400"/>
      <c r="AO1690" s="400"/>
      <c r="AP1690" s="400"/>
    </row>
    <row r="1691" spans="1:42" ht="15.75">
      <c r="A1691" s="510" t="s">
        <v>821</v>
      </c>
      <c r="B1691" s="426">
        <v>114.3</v>
      </c>
      <c r="C1691" s="428">
        <v>6.88</v>
      </c>
      <c r="D1691" s="510" t="s">
        <v>822</v>
      </c>
      <c r="E1691" s="512">
        <v>45314</v>
      </c>
      <c r="F1691" s="395" t="s">
        <v>368</v>
      </c>
      <c r="G1691" s="409">
        <v>20581</v>
      </c>
      <c r="H1691" s="397">
        <v>59983</v>
      </c>
      <c r="I1691" s="397">
        <v>5366301</v>
      </c>
      <c r="J1691" s="397">
        <v>701</v>
      </c>
      <c r="K1691" s="397">
        <v>49</v>
      </c>
      <c r="L1691" s="396">
        <v>5.84</v>
      </c>
      <c r="M1691" s="396">
        <v>10</v>
      </c>
      <c r="N1691" s="399">
        <v>104.6</v>
      </c>
      <c r="O1691" s="400">
        <v>116.5</v>
      </c>
      <c r="P1691" s="400"/>
      <c r="Q1691" s="400"/>
      <c r="R1691" s="400"/>
      <c r="S1691" s="400"/>
      <c r="T1691" s="400"/>
      <c r="U1691" s="400"/>
      <c r="V1691" s="400"/>
      <c r="W1691" s="400"/>
      <c r="X1691" s="426">
        <v>860</v>
      </c>
      <c r="Y1691" s="427">
        <v>800</v>
      </c>
      <c r="Z1691" s="427">
        <v>930</v>
      </c>
      <c r="AA1691" s="479">
        <v>48</v>
      </c>
      <c r="AB1691" s="426">
        <v>0.37</v>
      </c>
      <c r="AC1691" s="427">
        <v>1400</v>
      </c>
      <c r="AD1691" s="402">
        <v>660</v>
      </c>
      <c r="AE1691" s="402">
        <v>560</v>
      </c>
      <c r="AF1691" s="402">
        <v>660</v>
      </c>
      <c r="AG1691" s="402">
        <v>660</v>
      </c>
      <c r="AH1691" s="480">
        <v>48</v>
      </c>
      <c r="AI1691" s="400"/>
      <c r="AJ1691" s="400"/>
      <c r="AK1691" s="400"/>
      <c r="AL1691" s="400"/>
      <c r="AM1691" s="400"/>
      <c r="AN1691" s="400"/>
      <c r="AO1691" s="400"/>
      <c r="AP1691" s="400"/>
    </row>
    <row r="1692" spans="1:42" ht="15.75">
      <c r="A1692" s="510" t="s">
        <v>821</v>
      </c>
      <c r="B1692" s="426">
        <v>114.3</v>
      </c>
      <c r="C1692" s="428">
        <v>6.88</v>
      </c>
      <c r="D1692" s="510" t="s">
        <v>822</v>
      </c>
      <c r="E1692" s="512">
        <v>45314</v>
      </c>
      <c r="F1692" s="395" t="s">
        <v>368</v>
      </c>
      <c r="G1692" s="409">
        <v>20582</v>
      </c>
      <c r="H1692" s="397">
        <v>59861</v>
      </c>
      <c r="I1692" s="397">
        <v>5366301</v>
      </c>
      <c r="J1692" s="397">
        <v>701</v>
      </c>
      <c r="K1692" s="397">
        <v>51</v>
      </c>
      <c r="L1692" s="398">
        <v>6.666666666666667</v>
      </c>
      <c r="M1692" s="396">
        <v>1</v>
      </c>
      <c r="N1692" s="399">
        <v>106.3</v>
      </c>
      <c r="O1692" s="400">
        <v>117.2</v>
      </c>
      <c r="P1692" s="400"/>
      <c r="Q1692" s="400"/>
      <c r="R1692" s="400"/>
      <c r="S1692" s="400"/>
      <c r="T1692" s="400"/>
      <c r="U1692" s="400"/>
      <c r="V1692" s="400"/>
      <c r="W1692" s="400"/>
      <c r="X1692" s="426">
        <v>860</v>
      </c>
      <c r="Y1692" s="427">
        <v>800</v>
      </c>
      <c r="Z1692" s="427">
        <v>930</v>
      </c>
      <c r="AA1692" s="479">
        <v>48</v>
      </c>
      <c r="AB1692" s="426">
        <v>0.37</v>
      </c>
      <c r="AC1692" s="427">
        <v>1400</v>
      </c>
      <c r="AD1692" s="402">
        <v>660</v>
      </c>
      <c r="AE1692" s="402">
        <v>560</v>
      </c>
      <c r="AF1692" s="402">
        <v>660</v>
      </c>
      <c r="AG1692" s="402">
        <v>660</v>
      </c>
      <c r="AH1692" s="480">
        <v>48</v>
      </c>
      <c r="AI1692" s="400"/>
      <c r="AJ1692" s="400"/>
      <c r="AK1692" s="400"/>
      <c r="AL1692" s="400"/>
      <c r="AM1692" s="400"/>
      <c r="AN1692" s="400"/>
      <c r="AO1692" s="400"/>
      <c r="AP1692" s="400"/>
    </row>
    <row r="1693" spans="1:42" s="526" customFormat="1" ht="14.25" customHeight="1">
      <c r="A1693" s="510" t="s">
        <v>821</v>
      </c>
      <c r="B1693" s="426">
        <v>114.3</v>
      </c>
      <c r="C1693" s="525">
        <v>6.88</v>
      </c>
      <c r="D1693" s="510" t="s">
        <v>822</v>
      </c>
      <c r="E1693" s="512">
        <v>45314</v>
      </c>
      <c r="F1693" s="430" t="s">
        <v>847</v>
      </c>
      <c r="G1693" s="409">
        <v>20583</v>
      </c>
      <c r="H1693" s="410">
        <v>13714</v>
      </c>
      <c r="I1693" s="410">
        <v>5499801</v>
      </c>
      <c r="J1693" s="410" t="s">
        <v>571</v>
      </c>
      <c r="K1693" s="397">
        <v>46</v>
      </c>
      <c r="L1693" s="398">
        <v>6.4516129032258069</v>
      </c>
      <c r="M1693" s="396">
        <v>3</v>
      </c>
      <c r="N1693" s="399">
        <v>103.9</v>
      </c>
      <c r="O1693" s="400">
        <v>115.2</v>
      </c>
      <c r="P1693" s="400"/>
      <c r="Q1693" s="400"/>
      <c r="R1693" s="400"/>
      <c r="S1693" s="400"/>
      <c r="T1693" s="400"/>
      <c r="U1693" s="400"/>
      <c r="V1693" s="400"/>
      <c r="W1693" s="400"/>
      <c r="X1693" s="426">
        <v>840</v>
      </c>
      <c r="Y1693" s="426">
        <v>800</v>
      </c>
      <c r="Z1693" s="426">
        <v>930</v>
      </c>
      <c r="AA1693" s="426">
        <v>48</v>
      </c>
      <c r="AB1693" s="426">
        <v>0.37</v>
      </c>
      <c r="AC1693" s="426">
        <v>1400</v>
      </c>
      <c r="AD1693" s="401">
        <v>630</v>
      </c>
      <c r="AE1693" s="401">
        <v>560</v>
      </c>
      <c r="AF1693" s="401">
        <v>630</v>
      </c>
      <c r="AG1693" s="401">
        <v>630</v>
      </c>
      <c r="AH1693" s="401">
        <v>48</v>
      </c>
      <c r="AI1693" s="400"/>
      <c r="AJ1693" s="400"/>
      <c r="AK1693" s="400"/>
      <c r="AL1693" s="400"/>
      <c r="AM1693" s="400"/>
      <c r="AN1693" s="400"/>
      <c r="AO1693" s="400"/>
      <c r="AP1693" s="400"/>
    </row>
    <row r="1694" spans="1:42" s="526" customFormat="1" ht="14.25" customHeight="1">
      <c r="A1694" s="510" t="s">
        <v>821</v>
      </c>
      <c r="B1694" s="426">
        <v>114.3</v>
      </c>
      <c r="C1694" s="525">
        <v>6.88</v>
      </c>
      <c r="D1694" s="510" t="s">
        <v>822</v>
      </c>
      <c r="E1694" s="512">
        <v>45315</v>
      </c>
      <c r="F1694" s="430" t="s">
        <v>847</v>
      </c>
      <c r="G1694" s="409">
        <v>20584</v>
      </c>
      <c r="H1694" s="410">
        <v>13714</v>
      </c>
      <c r="I1694" s="410">
        <v>5499801</v>
      </c>
      <c r="J1694" s="410" t="s">
        <v>571</v>
      </c>
      <c r="K1694" s="397">
        <v>46</v>
      </c>
      <c r="L1694" s="398">
        <v>6.4516129032258069</v>
      </c>
      <c r="M1694" s="396">
        <v>401</v>
      </c>
      <c r="N1694" s="399">
        <v>99.7</v>
      </c>
      <c r="O1694" s="400">
        <v>114.7</v>
      </c>
      <c r="P1694" s="400"/>
      <c r="Q1694" s="400"/>
      <c r="R1694" s="400"/>
      <c r="S1694" s="400"/>
      <c r="T1694" s="400"/>
      <c r="U1694" s="400"/>
      <c r="V1694" s="400"/>
      <c r="W1694" s="400"/>
      <c r="X1694" s="426">
        <v>840</v>
      </c>
      <c r="Y1694" s="426">
        <v>800</v>
      </c>
      <c r="Z1694" s="426">
        <v>930</v>
      </c>
      <c r="AA1694" s="426">
        <v>48</v>
      </c>
      <c r="AB1694" s="426">
        <v>0.37</v>
      </c>
      <c r="AC1694" s="426">
        <v>1400</v>
      </c>
      <c r="AD1694" s="401">
        <v>630</v>
      </c>
      <c r="AE1694" s="401">
        <v>560</v>
      </c>
      <c r="AF1694" s="401">
        <v>630</v>
      </c>
      <c r="AG1694" s="401">
        <v>630</v>
      </c>
      <c r="AH1694" s="401">
        <v>48</v>
      </c>
      <c r="AI1694" s="400"/>
      <c r="AJ1694" s="400"/>
      <c r="AK1694" s="400"/>
      <c r="AL1694" s="400"/>
      <c r="AM1694" s="400"/>
      <c r="AN1694" s="400"/>
      <c r="AO1694" s="400"/>
      <c r="AP1694" s="400"/>
    </row>
    <row r="1695" spans="1:42" s="526" customFormat="1" ht="14.25" customHeight="1">
      <c r="A1695" s="510" t="s">
        <v>821</v>
      </c>
      <c r="B1695" s="426">
        <v>114.3</v>
      </c>
      <c r="C1695" s="525">
        <v>6.88</v>
      </c>
      <c r="D1695" s="510" t="s">
        <v>822</v>
      </c>
      <c r="E1695" s="512">
        <v>45315</v>
      </c>
      <c r="F1695" s="430" t="s">
        <v>847</v>
      </c>
      <c r="G1695" s="409">
        <v>20585</v>
      </c>
      <c r="H1695" s="410">
        <v>13711</v>
      </c>
      <c r="I1695" s="410">
        <v>5499801</v>
      </c>
      <c r="J1695" s="410" t="s">
        <v>571</v>
      </c>
      <c r="K1695" s="397">
        <v>43</v>
      </c>
      <c r="L1695" s="398">
        <v>4</v>
      </c>
      <c r="M1695" s="396">
        <v>3</v>
      </c>
      <c r="N1695" s="399">
        <v>95.3</v>
      </c>
      <c r="O1695" s="400">
        <v>109.1</v>
      </c>
      <c r="P1695" s="400"/>
      <c r="Q1695" s="400"/>
      <c r="R1695" s="400"/>
      <c r="S1695" s="400"/>
      <c r="T1695" s="400"/>
      <c r="U1695" s="400"/>
      <c r="V1695" s="400"/>
      <c r="W1695" s="400"/>
      <c r="X1695" s="426">
        <v>840</v>
      </c>
      <c r="Y1695" s="426">
        <v>800</v>
      </c>
      <c r="Z1695" s="426">
        <v>930</v>
      </c>
      <c r="AA1695" s="426">
        <v>48</v>
      </c>
      <c r="AB1695" s="426">
        <v>0.37</v>
      </c>
      <c r="AC1695" s="426">
        <v>1400</v>
      </c>
      <c r="AD1695" s="401">
        <v>625</v>
      </c>
      <c r="AE1695" s="401">
        <v>560</v>
      </c>
      <c r="AF1695" s="401">
        <v>625</v>
      </c>
      <c r="AG1695" s="401">
        <v>625</v>
      </c>
      <c r="AH1695" s="401">
        <v>48</v>
      </c>
      <c r="AI1695" s="400"/>
      <c r="AJ1695" s="400"/>
      <c r="AK1695" s="400"/>
      <c r="AL1695" s="400"/>
      <c r="AM1695" s="400"/>
      <c r="AN1695" s="400"/>
      <c r="AO1695" s="400"/>
      <c r="AP1695" s="400"/>
    </row>
    <row r="1696" spans="1:42" s="526" customFormat="1" ht="14.25" customHeight="1">
      <c r="A1696" s="510" t="s">
        <v>821</v>
      </c>
      <c r="B1696" s="426">
        <v>114.3</v>
      </c>
      <c r="C1696" s="525">
        <v>6.88</v>
      </c>
      <c r="D1696" s="510" t="s">
        <v>822</v>
      </c>
      <c r="E1696" s="512">
        <v>45315</v>
      </c>
      <c r="F1696" s="430" t="s">
        <v>847</v>
      </c>
      <c r="G1696" s="409">
        <v>20586</v>
      </c>
      <c r="H1696" s="410">
        <v>13711</v>
      </c>
      <c r="I1696" s="410">
        <v>5441401</v>
      </c>
      <c r="J1696" s="410" t="s">
        <v>571</v>
      </c>
      <c r="K1696" s="397">
        <v>43</v>
      </c>
      <c r="L1696" s="398">
        <v>4</v>
      </c>
      <c r="M1696" s="396">
        <v>482</v>
      </c>
      <c r="N1696" s="399">
        <v>96.7</v>
      </c>
      <c r="O1696" s="400">
        <v>109.6</v>
      </c>
      <c r="P1696" s="400">
        <v>97.9</v>
      </c>
      <c r="Q1696" s="400">
        <v>109.6</v>
      </c>
      <c r="R1696" s="400">
        <v>98</v>
      </c>
      <c r="S1696" s="400">
        <v>109.6</v>
      </c>
      <c r="T1696" s="400">
        <v>95.8</v>
      </c>
      <c r="U1696" s="400">
        <v>108.1</v>
      </c>
      <c r="V1696" s="400">
        <v>98.8</v>
      </c>
      <c r="W1696" s="400">
        <v>111.1</v>
      </c>
      <c r="X1696" s="426">
        <v>840</v>
      </c>
      <c r="Y1696" s="426">
        <v>800</v>
      </c>
      <c r="Z1696" s="426">
        <v>930</v>
      </c>
      <c r="AA1696" s="426">
        <v>48</v>
      </c>
      <c r="AB1696" s="426">
        <v>0.37</v>
      </c>
      <c r="AC1696" s="426">
        <v>1400</v>
      </c>
      <c r="AD1696" s="401">
        <v>625</v>
      </c>
      <c r="AE1696" s="401">
        <v>560</v>
      </c>
      <c r="AF1696" s="401">
        <v>625</v>
      </c>
      <c r="AG1696" s="401">
        <v>625</v>
      </c>
      <c r="AH1696" s="401">
        <v>48</v>
      </c>
      <c r="AI1696" s="400"/>
      <c r="AJ1696" s="400"/>
      <c r="AK1696" s="400"/>
      <c r="AL1696" s="400"/>
      <c r="AM1696" s="400"/>
      <c r="AN1696" s="400"/>
      <c r="AO1696" s="400"/>
      <c r="AP1696" s="400"/>
    </row>
    <row r="1697" spans="1:42" s="526" customFormat="1" ht="14.25" customHeight="1">
      <c r="A1697" s="510" t="s">
        <v>821</v>
      </c>
      <c r="B1697" s="426">
        <v>114.3</v>
      </c>
      <c r="C1697" s="525">
        <v>6.88</v>
      </c>
      <c r="D1697" s="510" t="s">
        <v>822</v>
      </c>
      <c r="E1697" s="512">
        <v>45315</v>
      </c>
      <c r="F1697" s="430" t="s">
        <v>847</v>
      </c>
      <c r="G1697" s="409">
        <v>20587</v>
      </c>
      <c r="H1697" s="410">
        <v>13712</v>
      </c>
      <c r="I1697" s="410">
        <v>5441401</v>
      </c>
      <c r="J1697" s="410" t="s">
        <v>571</v>
      </c>
      <c r="K1697" s="397">
        <v>46</v>
      </c>
      <c r="L1697" s="398">
        <v>5.78</v>
      </c>
      <c r="M1697" s="396">
        <v>2</v>
      </c>
      <c r="N1697" s="399">
        <v>100.3</v>
      </c>
      <c r="O1697" s="400">
        <v>113.3</v>
      </c>
      <c r="P1697" s="400"/>
      <c r="Q1697" s="400"/>
      <c r="R1697" s="400"/>
      <c r="S1697" s="400"/>
      <c r="T1697" s="400"/>
      <c r="U1697" s="400"/>
      <c r="V1697" s="400"/>
      <c r="W1697" s="400"/>
      <c r="X1697" s="426">
        <v>840</v>
      </c>
      <c r="Y1697" s="426">
        <v>800</v>
      </c>
      <c r="Z1697" s="426">
        <v>930</v>
      </c>
      <c r="AA1697" s="426">
        <v>48</v>
      </c>
      <c r="AB1697" s="426">
        <v>0.37</v>
      </c>
      <c r="AC1697" s="426">
        <v>1400</v>
      </c>
      <c r="AD1697" s="401">
        <v>625</v>
      </c>
      <c r="AE1697" s="401">
        <v>560</v>
      </c>
      <c r="AF1697" s="401">
        <v>625</v>
      </c>
      <c r="AG1697" s="401">
        <v>625</v>
      </c>
      <c r="AH1697" s="401">
        <v>48</v>
      </c>
      <c r="AI1697" s="400"/>
      <c r="AJ1697" s="400"/>
      <c r="AK1697" s="400"/>
      <c r="AL1697" s="400"/>
      <c r="AM1697" s="400"/>
      <c r="AN1697" s="400"/>
      <c r="AO1697" s="400"/>
      <c r="AP1697" s="400"/>
    </row>
    <row r="1698" spans="1:42" ht="14.25" customHeight="1">
      <c r="A1698" s="394" t="s">
        <v>821</v>
      </c>
      <c r="B1698" s="401">
        <v>114.3</v>
      </c>
      <c r="C1698" s="424">
        <v>6.88</v>
      </c>
      <c r="D1698" s="394" t="s">
        <v>822</v>
      </c>
      <c r="E1698" s="421">
        <v>45335</v>
      </c>
      <c r="F1698" s="395" t="s">
        <v>283</v>
      </c>
      <c r="G1698" s="396">
        <v>20728</v>
      </c>
      <c r="H1698" s="397">
        <v>70990</v>
      </c>
      <c r="I1698" s="397">
        <v>5518002</v>
      </c>
      <c r="J1698" s="410">
        <v>350</v>
      </c>
      <c r="K1698" s="397">
        <v>53</v>
      </c>
      <c r="L1698" s="398">
        <f>0.029/0.007</f>
        <v>4.1428571428571432</v>
      </c>
      <c r="M1698" s="396">
        <v>4</v>
      </c>
      <c r="N1698" s="399">
        <v>103.7</v>
      </c>
      <c r="O1698" s="400">
        <v>115.6</v>
      </c>
      <c r="P1698" s="400">
        <v>101.3</v>
      </c>
      <c r="Q1698" s="400">
        <v>112.4</v>
      </c>
      <c r="R1698" s="400">
        <v>102.1</v>
      </c>
      <c r="S1698" s="400">
        <v>113.5</v>
      </c>
      <c r="T1698" s="400">
        <v>105.5</v>
      </c>
      <c r="U1698" s="400">
        <v>117.4</v>
      </c>
      <c r="V1698" s="400">
        <v>103.9</v>
      </c>
      <c r="W1698" s="400">
        <v>116.3</v>
      </c>
      <c r="X1698" s="426">
        <v>850</v>
      </c>
      <c r="Y1698" s="427">
        <v>800</v>
      </c>
      <c r="Z1698" s="427">
        <v>920</v>
      </c>
      <c r="AA1698" s="401">
        <v>48</v>
      </c>
      <c r="AB1698" s="426">
        <v>0.36</v>
      </c>
      <c r="AC1698" s="426">
        <v>1400</v>
      </c>
      <c r="AD1698" s="401">
        <v>650</v>
      </c>
      <c r="AE1698" s="401">
        <v>560</v>
      </c>
      <c r="AF1698" s="401">
        <v>650</v>
      </c>
      <c r="AG1698" s="401">
        <v>650</v>
      </c>
      <c r="AH1698" s="401">
        <v>48</v>
      </c>
      <c r="AI1698" s="400"/>
      <c r="AJ1698" s="400"/>
      <c r="AK1698" s="400"/>
      <c r="AL1698" s="400"/>
      <c r="AM1698" s="400"/>
      <c r="AN1698" s="400"/>
      <c r="AO1698" s="400"/>
      <c r="AP1698" s="400"/>
    </row>
    <row r="1699" spans="1:42" ht="14.25" customHeight="1">
      <c r="A1699" s="394" t="s">
        <v>821</v>
      </c>
      <c r="B1699" s="401">
        <v>114.3</v>
      </c>
      <c r="C1699" s="424">
        <v>6.88</v>
      </c>
      <c r="D1699" s="394" t="s">
        <v>822</v>
      </c>
      <c r="E1699" s="421">
        <v>45335</v>
      </c>
      <c r="F1699" s="395" t="s">
        <v>283</v>
      </c>
      <c r="G1699" s="396">
        <v>20729</v>
      </c>
      <c r="H1699" s="397">
        <v>70990</v>
      </c>
      <c r="I1699" s="397">
        <v>5518002</v>
      </c>
      <c r="J1699" s="410">
        <v>350</v>
      </c>
      <c r="K1699" s="397">
        <v>53</v>
      </c>
      <c r="L1699" s="398">
        <f>0.029/0.007</f>
        <v>4.1428571428571432</v>
      </c>
      <c r="M1699" s="396">
        <v>401</v>
      </c>
      <c r="N1699" s="399">
        <v>103.8</v>
      </c>
      <c r="O1699" s="400">
        <v>115.7</v>
      </c>
      <c r="P1699" s="400"/>
      <c r="Q1699" s="400"/>
      <c r="R1699" s="400"/>
      <c r="S1699" s="400"/>
      <c r="T1699" s="400"/>
      <c r="U1699" s="400"/>
      <c r="V1699" s="400"/>
      <c r="W1699" s="400"/>
      <c r="X1699" s="426">
        <v>850</v>
      </c>
      <c r="Y1699" s="427">
        <v>800</v>
      </c>
      <c r="Z1699" s="427">
        <v>920</v>
      </c>
      <c r="AA1699" s="401">
        <v>48</v>
      </c>
      <c r="AB1699" s="426">
        <v>0.36</v>
      </c>
      <c r="AC1699" s="426">
        <v>1400</v>
      </c>
      <c r="AD1699" s="401">
        <v>650</v>
      </c>
      <c r="AE1699" s="401">
        <v>560</v>
      </c>
      <c r="AF1699" s="401">
        <v>650</v>
      </c>
      <c r="AG1699" s="401">
        <v>650</v>
      </c>
      <c r="AH1699" s="401">
        <v>48</v>
      </c>
      <c r="AI1699" s="400"/>
      <c r="AJ1699" s="400"/>
      <c r="AK1699" s="400"/>
      <c r="AL1699" s="400"/>
      <c r="AM1699" s="400"/>
      <c r="AN1699" s="400"/>
      <c r="AO1699" s="400"/>
      <c r="AP1699" s="400"/>
    </row>
    <row r="1700" spans="1:42" ht="14.25" customHeight="1">
      <c r="A1700" s="394" t="s">
        <v>821</v>
      </c>
      <c r="B1700" s="401">
        <v>114.3</v>
      </c>
      <c r="C1700" s="424">
        <v>6.88</v>
      </c>
      <c r="D1700" s="394" t="s">
        <v>822</v>
      </c>
      <c r="E1700" s="421">
        <v>45335</v>
      </c>
      <c r="F1700" s="395" t="s">
        <v>283</v>
      </c>
      <c r="G1700" s="396">
        <v>20730</v>
      </c>
      <c r="H1700" s="397">
        <v>70991</v>
      </c>
      <c r="I1700" s="397">
        <v>5517801</v>
      </c>
      <c r="J1700" s="410">
        <v>350</v>
      </c>
      <c r="K1700" s="397">
        <v>53</v>
      </c>
      <c r="L1700" s="398">
        <f>0.027/0.0086</f>
        <v>3.13953488372093</v>
      </c>
      <c r="M1700" s="396">
        <v>1</v>
      </c>
      <c r="N1700" s="399">
        <v>104.9</v>
      </c>
      <c r="O1700" s="400">
        <v>118.1</v>
      </c>
      <c r="P1700" s="400"/>
      <c r="Q1700" s="400"/>
      <c r="R1700" s="400"/>
      <c r="S1700" s="400"/>
      <c r="T1700" s="400"/>
      <c r="U1700" s="400"/>
      <c r="V1700" s="400"/>
      <c r="W1700" s="400"/>
      <c r="X1700" s="426">
        <v>850</v>
      </c>
      <c r="Y1700" s="427">
        <v>800</v>
      </c>
      <c r="Z1700" s="427">
        <v>920</v>
      </c>
      <c r="AA1700" s="401">
        <v>48</v>
      </c>
      <c r="AB1700" s="426">
        <v>0.36</v>
      </c>
      <c r="AC1700" s="426">
        <v>1400</v>
      </c>
      <c r="AD1700" s="401">
        <v>650</v>
      </c>
      <c r="AE1700" s="401">
        <v>560</v>
      </c>
      <c r="AF1700" s="401">
        <v>650</v>
      </c>
      <c r="AG1700" s="401">
        <v>650</v>
      </c>
      <c r="AH1700" s="401">
        <v>48</v>
      </c>
      <c r="AI1700" s="400"/>
      <c r="AJ1700" s="400"/>
      <c r="AK1700" s="400"/>
      <c r="AL1700" s="400"/>
      <c r="AM1700" s="400"/>
      <c r="AN1700" s="400"/>
      <c r="AO1700" s="400"/>
      <c r="AP1700" s="400"/>
    </row>
    <row r="1701" spans="1:42" ht="14.25" customHeight="1">
      <c r="A1701" s="394" t="s">
        <v>821</v>
      </c>
      <c r="B1701" s="401">
        <v>114.3</v>
      </c>
      <c r="C1701" s="424">
        <v>6.88</v>
      </c>
      <c r="D1701" s="394" t="s">
        <v>822</v>
      </c>
      <c r="E1701" s="421">
        <v>45336</v>
      </c>
      <c r="F1701" s="395" t="s">
        <v>830</v>
      </c>
      <c r="G1701" s="396">
        <v>20731</v>
      </c>
      <c r="H1701" s="397">
        <v>70262</v>
      </c>
      <c r="I1701" s="397">
        <v>5517801</v>
      </c>
      <c r="J1701" s="410">
        <v>701</v>
      </c>
      <c r="K1701" s="397">
        <v>49</v>
      </c>
      <c r="L1701" s="398">
        <v>4</v>
      </c>
      <c r="M1701" s="396">
        <v>2</v>
      </c>
      <c r="N1701" s="399">
        <v>100.3</v>
      </c>
      <c r="O1701" s="400">
        <v>115.3</v>
      </c>
      <c r="P1701" s="400"/>
      <c r="Q1701" s="400"/>
      <c r="R1701" s="400"/>
      <c r="S1701" s="400"/>
      <c r="T1701" s="400"/>
      <c r="U1701" s="400"/>
      <c r="V1701" s="400"/>
      <c r="W1701" s="400"/>
      <c r="X1701" s="426">
        <v>850</v>
      </c>
      <c r="Y1701" s="427">
        <v>800</v>
      </c>
      <c r="Z1701" s="427">
        <v>920</v>
      </c>
      <c r="AA1701" s="401">
        <v>48</v>
      </c>
      <c r="AB1701" s="426">
        <v>0.36</v>
      </c>
      <c r="AC1701" s="426">
        <v>1400</v>
      </c>
      <c r="AD1701" s="402">
        <v>660</v>
      </c>
      <c r="AE1701" s="402">
        <v>560</v>
      </c>
      <c r="AF1701" s="402">
        <v>660</v>
      </c>
      <c r="AG1701" s="402">
        <v>660</v>
      </c>
      <c r="AH1701" s="401">
        <v>48</v>
      </c>
      <c r="AI1701" s="400"/>
      <c r="AJ1701" s="400"/>
      <c r="AK1701" s="400"/>
      <c r="AL1701" s="400"/>
      <c r="AM1701" s="400"/>
      <c r="AN1701" s="400"/>
      <c r="AO1701" s="400"/>
      <c r="AP1701" s="400"/>
    </row>
    <row r="1702" spans="1:42" ht="14.25" customHeight="1">
      <c r="A1702" s="394" t="s">
        <v>821</v>
      </c>
      <c r="B1702" s="401">
        <v>114.3</v>
      </c>
      <c r="C1702" s="424">
        <v>6.88</v>
      </c>
      <c r="D1702" s="394" t="s">
        <v>822</v>
      </c>
      <c r="E1702" s="421">
        <v>45336</v>
      </c>
      <c r="F1702" s="395" t="s">
        <v>847</v>
      </c>
      <c r="G1702" s="396">
        <v>20732</v>
      </c>
      <c r="H1702" s="397">
        <v>13711</v>
      </c>
      <c r="I1702" s="397">
        <v>5499801</v>
      </c>
      <c r="J1702" s="410" t="s">
        <v>571</v>
      </c>
      <c r="K1702" s="397">
        <v>43</v>
      </c>
      <c r="L1702" s="398">
        <v>4</v>
      </c>
      <c r="M1702" s="396">
        <v>248</v>
      </c>
      <c r="N1702" s="399">
        <v>103.6</v>
      </c>
      <c r="O1702" s="400">
        <v>116.5</v>
      </c>
      <c r="P1702" s="400">
        <v>100.3</v>
      </c>
      <c r="Q1702" s="400">
        <v>117</v>
      </c>
      <c r="R1702" s="400">
        <v>102.2</v>
      </c>
      <c r="S1702" s="400">
        <v>116.5</v>
      </c>
      <c r="T1702" s="400">
        <v>104.4</v>
      </c>
      <c r="U1702" s="400">
        <v>116.6</v>
      </c>
      <c r="V1702" s="400">
        <v>103.9</v>
      </c>
      <c r="W1702" s="400">
        <v>116.2</v>
      </c>
      <c r="X1702" s="426">
        <v>850</v>
      </c>
      <c r="Y1702" s="427">
        <v>800</v>
      </c>
      <c r="Z1702" s="427">
        <v>920</v>
      </c>
      <c r="AA1702" s="401">
        <v>48</v>
      </c>
      <c r="AB1702" s="426">
        <v>0.36</v>
      </c>
      <c r="AC1702" s="426">
        <v>1400</v>
      </c>
      <c r="AD1702" s="402">
        <v>620</v>
      </c>
      <c r="AE1702" s="402">
        <v>560</v>
      </c>
      <c r="AF1702" s="402">
        <v>620</v>
      </c>
      <c r="AG1702" s="402">
        <v>620</v>
      </c>
      <c r="AH1702" s="401">
        <v>48</v>
      </c>
      <c r="AI1702" s="400"/>
      <c r="AJ1702" s="400"/>
      <c r="AK1702" s="400"/>
      <c r="AL1702" s="400"/>
      <c r="AM1702" s="400"/>
      <c r="AN1702" s="400"/>
      <c r="AO1702" s="400"/>
      <c r="AP1702" s="400"/>
    </row>
    <row r="1703" spans="1:42" ht="14.25" customHeight="1">
      <c r="A1703" s="394" t="s">
        <v>821</v>
      </c>
      <c r="B1703" s="401">
        <v>114.3</v>
      </c>
      <c r="C1703" s="424">
        <v>6.88</v>
      </c>
      <c r="D1703" s="394" t="s">
        <v>822</v>
      </c>
      <c r="E1703" s="421">
        <v>45336</v>
      </c>
      <c r="F1703" s="395" t="s">
        <v>847</v>
      </c>
      <c r="G1703" s="396">
        <v>20733</v>
      </c>
      <c r="H1703" s="397">
        <v>13711</v>
      </c>
      <c r="I1703" s="397">
        <v>5499801</v>
      </c>
      <c r="J1703" s="410" t="s">
        <v>571</v>
      </c>
      <c r="K1703" s="397">
        <v>43</v>
      </c>
      <c r="L1703" s="398">
        <v>4</v>
      </c>
      <c r="M1703" s="396">
        <v>642</v>
      </c>
      <c r="N1703" s="399">
        <v>94.1</v>
      </c>
      <c r="O1703" s="400">
        <v>110.1</v>
      </c>
      <c r="P1703" s="400"/>
      <c r="Q1703" s="400"/>
      <c r="R1703" s="400"/>
      <c r="S1703" s="400"/>
      <c r="T1703" s="400"/>
      <c r="U1703" s="400"/>
      <c r="V1703" s="400"/>
      <c r="W1703" s="400"/>
      <c r="X1703" s="426">
        <v>850</v>
      </c>
      <c r="Y1703" s="427">
        <v>800</v>
      </c>
      <c r="Z1703" s="427">
        <v>920</v>
      </c>
      <c r="AA1703" s="401">
        <v>48</v>
      </c>
      <c r="AB1703" s="426">
        <v>0.36</v>
      </c>
      <c r="AC1703" s="426">
        <v>1400</v>
      </c>
      <c r="AD1703" s="402">
        <v>620</v>
      </c>
      <c r="AE1703" s="402">
        <v>560</v>
      </c>
      <c r="AF1703" s="402">
        <v>620</v>
      </c>
      <c r="AG1703" s="402">
        <v>620</v>
      </c>
      <c r="AH1703" s="401">
        <v>48</v>
      </c>
      <c r="AI1703" s="400"/>
      <c r="AJ1703" s="400"/>
      <c r="AK1703" s="400"/>
      <c r="AL1703" s="400"/>
      <c r="AM1703" s="400"/>
      <c r="AN1703" s="400"/>
      <c r="AO1703" s="400"/>
      <c r="AP1703" s="400"/>
    </row>
    <row r="1704" spans="1:42" ht="14.25" customHeight="1">
      <c r="A1704" s="394" t="s">
        <v>821</v>
      </c>
      <c r="B1704" s="401">
        <v>114.3</v>
      </c>
      <c r="C1704" s="424">
        <v>6.88</v>
      </c>
      <c r="D1704" s="394" t="s">
        <v>822</v>
      </c>
      <c r="E1704" s="421">
        <v>45336</v>
      </c>
      <c r="F1704" s="395" t="s">
        <v>847</v>
      </c>
      <c r="G1704" s="396">
        <v>20733</v>
      </c>
      <c r="H1704" s="397">
        <v>13711</v>
      </c>
      <c r="I1704" s="397">
        <v>5499801</v>
      </c>
      <c r="J1704" s="410" t="s">
        <v>571</v>
      </c>
      <c r="K1704" s="397">
        <v>43</v>
      </c>
      <c r="L1704" s="398">
        <v>4</v>
      </c>
      <c r="M1704" s="396">
        <v>866</v>
      </c>
      <c r="N1704" s="399">
        <v>97</v>
      </c>
      <c r="O1704" s="400">
        <v>109.3</v>
      </c>
      <c r="P1704" s="400"/>
      <c r="Q1704" s="400"/>
      <c r="R1704" s="400"/>
      <c r="S1704" s="400"/>
      <c r="T1704" s="400"/>
      <c r="U1704" s="400"/>
      <c r="V1704" s="400"/>
      <c r="W1704" s="400"/>
      <c r="X1704" s="426">
        <v>850</v>
      </c>
      <c r="Y1704" s="427">
        <v>800</v>
      </c>
      <c r="Z1704" s="427">
        <v>920</v>
      </c>
      <c r="AA1704" s="401">
        <v>48</v>
      </c>
      <c r="AB1704" s="426">
        <v>0.36</v>
      </c>
      <c r="AC1704" s="426">
        <v>1400</v>
      </c>
      <c r="AD1704" s="402">
        <v>620</v>
      </c>
      <c r="AE1704" s="402">
        <v>560</v>
      </c>
      <c r="AF1704" s="402">
        <v>620</v>
      </c>
      <c r="AG1704" s="402">
        <v>620</v>
      </c>
      <c r="AH1704" s="401">
        <v>48</v>
      </c>
      <c r="AI1704" s="400"/>
      <c r="AJ1704" s="400"/>
      <c r="AK1704" s="400"/>
      <c r="AL1704" s="400"/>
      <c r="AM1704" s="400"/>
      <c r="AN1704" s="400"/>
      <c r="AO1704" s="400"/>
      <c r="AP1704" s="400"/>
    </row>
    <row r="1705" spans="1:42" ht="14.25" customHeight="1">
      <c r="A1705" s="394" t="s">
        <v>821</v>
      </c>
      <c r="B1705" s="401">
        <v>114.3</v>
      </c>
      <c r="C1705" s="424">
        <v>6.88</v>
      </c>
      <c r="D1705" s="394" t="s">
        <v>822</v>
      </c>
      <c r="E1705" s="421">
        <v>45336</v>
      </c>
      <c r="F1705" s="395" t="s">
        <v>847</v>
      </c>
      <c r="G1705" s="396">
        <v>20734</v>
      </c>
      <c r="H1705" s="410">
        <v>13712</v>
      </c>
      <c r="I1705" s="397">
        <v>5499801</v>
      </c>
      <c r="J1705" s="410" t="s">
        <v>571</v>
      </c>
      <c r="K1705" s="397">
        <v>46</v>
      </c>
      <c r="L1705" s="398">
        <v>5.78</v>
      </c>
      <c r="M1705" s="396">
        <v>3</v>
      </c>
      <c r="N1705" s="399">
        <v>99.5</v>
      </c>
      <c r="O1705" s="400">
        <v>112.5</v>
      </c>
      <c r="P1705" s="400"/>
      <c r="Q1705" s="400"/>
      <c r="R1705" s="400"/>
      <c r="S1705" s="400"/>
      <c r="T1705" s="400"/>
      <c r="U1705" s="400"/>
      <c r="V1705" s="400"/>
      <c r="W1705" s="400"/>
      <c r="X1705" s="426">
        <v>850</v>
      </c>
      <c r="Y1705" s="427">
        <v>800</v>
      </c>
      <c r="Z1705" s="427">
        <v>920</v>
      </c>
      <c r="AA1705" s="401">
        <v>48</v>
      </c>
      <c r="AB1705" s="426">
        <v>0.36</v>
      </c>
      <c r="AC1705" s="426">
        <v>1400</v>
      </c>
      <c r="AD1705" s="402">
        <v>625</v>
      </c>
      <c r="AE1705" s="402">
        <v>560</v>
      </c>
      <c r="AF1705" s="402">
        <v>625</v>
      </c>
      <c r="AG1705" s="402">
        <v>625</v>
      </c>
      <c r="AH1705" s="401">
        <v>48</v>
      </c>
      <c r="AI1705" s="400"/>
      <c r="AJ1705" s="400"/>
      <c r="AK1705" s="400"/>
      <c r="AL1705" s="400"/>
      <c r="AM1705" s="400"/>
      <c r="AN1705" s="400"/>
      <c r="AO1705" s="400"/>
      <c r="AP1705" s="400"/>
    </row>
    <row r="1706" spans="1:42" ht="14.25" customHeight="1">
      <c r="A1706" s="394" t="s">
        <v>821</v>
      </c>
      <c r="B1706" s="401">
        <v>114.3</v>
      </c>
      <c r="C1706" s="424">
        <v>6.88</v>
      </c>
      <c r="D1706" s="394" t="s">
        <v>822</v>
      </c>
      <c r="E1706" s="421">
        <v>45336</v>
      </c>
      <c r="F1706" s="395" t="s">
        <v>847</v>
      </c>
      <c r="G1706" s="396">
        <v>20735</v>
      </c>
      <c r="H1706" s="397">
        <v>13692</v>
      </c>
      <c r="I1706" s="397">
        <v>5499801</v>
      </c>
      <c r="J1706" s="410" t="s">
        <v>571</v>
      </c>
      <c r="K1706" s="397">
        <v>44</v>
      </c>
      <c r="L1706" s="396">
        <v>5.71</v>
      </c>
      <c r="M1706" s="396">
        <v>10</v>
      </c>
      <c r="N1706" s="399">
        <v>97.6</v>
      </c>
      <c r="O1706" s="400">
        <v>109.5</v>
      </c>
      <c r="P1706" s="400"/>
      <c r="Q1706" s="400"/>
      <c r="R1706" s="400"/>
      <c r="S1706" s="400"/>
      <c r="T1706" s="400"/>
      <c r="U1706" s="400"/>
      <c r="V1706" s="400"/>
      <c r="W1706" s="400"/>
      <c r="X1706" s="426">
        <v>850</v>
      </c>
      <c r="Y1706" s="427">
        <v>800</v>
      </c>
      <c r="Z1706" s="427">
        <v>920</v>
      </c>
      <c r="AA1706" s="401">
        <v>48</v>
      </c>
      <c r="AB1706" s="426">
        <v>0.36</v>
      </c>
      <c r="AC1706" s="426">
        <v>1400</v>
      </c>
      <c r="AD1706" s="402">
        <v>625</v>
      </c>
      <c r="AE1706" s="402">
        <v>560</v>
      </c>
      <c r="AF1706" s="402">
        <v>625</v>
      </c>
      <c r="AG1706" s="402">
        <v>625</v>
      </c>
      <c r="AH1706" s="401">
        <v>48</v>
      </c>
      <c r="AI1706" s="400"/>
      <c r="AJ1706" s="400"/>
      <c r="AK1706" s="400"/>
      <c r="AL1706" s="400"/>
      <c r="AM1706" s="400"/>
      <c r="AN1706" s="400"/>
      <c r="AO1706" s="400"/>
      <c r="AP1706" s="400"/>
    </row>
    <row r="1707" spans="1:42" ht="14.25" customHeight="1">
      <c r="A1707" s="394" t="s">
        <v>821</v>
      </c>
      <c r="B1707" s="401">
        <v>114.3</v>
      </c>
      <c r="C1707" s="424">
        <v>6.88</v>
      </c>
      <c r="D1707" s="394" t="s">
        <v>822</v>
      </c>
      <c r="E1707" s="421">
        <v>45336</v>
      </c>
      <c r="F1707" s="395" t="s">
        <v>847</v>
      </c>
      <c r="G1707" s="396">
        <v>20736</v>
      </c>
      <c r="H1707" s="397">
        <v>13710</v>
      </c>
      <c r="I1707" s="397">
        <v>5499801</v>
      </c>
      <c r="J1707" s="410" t="s">
        <v>571</v>
      </c>
      <c r="K1707" s="397">
        <v>45</v>
      </c>
      <c r="L1707" s="398">
        <v>5.5</v>
      </c>
      <c r="M1707" s="396">
        <v>3</v>
      </c>
      <c r="N1707" s="399">
        <v>99.5</v>
      </c>
      <c r="O1707" s="400">
        <v>112.5</v>
      </c>
      <c r="P1707" s="400"/>
      <c r="Q1707" s="400"/>
      <c r="R1707" s="400"/>
      <c r="S1707" s="400"/>
      <c r="T1707" s="400"/>
      <c r="U1707" s="400"/>
      <c r="V1707" s="400"/>
      <c r="W1707" s="400"/>
      <c r="X1707" s="426">
        <v>850</v>
      </c>
      <c r="Y1707" s="427">
        <v>800</v>
      </c>
      <c r="Z1707" s="427">
        <v>920</v>
      </c>
      <c r="AA1707" s="401">
        <v>48</v>
      </c>
      <c r="AB1707" s="426">
        <v>0.36</v>
      </c>
      <c r="AC1707" s="426">
        <v>1400</v>
      </c>
      <c r="AD1707" s="402">
        <v>625</v>
      </c>
      <c r="AE1707" s="402">
        <v>560</v>
      </c>
      <c r="AF1707" s="402">
        <v>625</v>
      </c>
      <c r="AG1707" s="402">
        <v>625</v>
      </c>
      <c r="AH1707" s="401">
        <v>48</v>
      </c>
      <c r="AI1707" s="400"/>
      <c r="AJ1707" s="400"/>
      <c r="AK1707" s="400"/>
      <c r="AL1707" s="400"/>
      <c r="AM1707" s="400"/>
      <c r="AN1707" s="400"/>
      <c r="AO1707" s="400"/>
      <c r="AP1707" s="400"/>
    </row>
    <row r="1708" spans="1:42" ht="14.25" customHeight="1">
      <c r="A1708" s="394" t="s">
        <v>821</v>
      </c>
      <c r="B1708" s="401">
        <v>114.3</v>
      </c>
      <c r="C1708" s="424">
        <v>6.88</v>
      </c>
      <c r="D1708" s="394" t="s">
        <v>822</v>
      </c>
      <c r="E1708" s="421">
        <v>45336</v>
      </c>
      <c r="F1708" s="395" t="s">
        <v>847</v>
      </c>
      <c r="G1708" s="396">
        <v>20737</v>
      </c>
      <c r="H1708" s="397">
        <v>13713</v>
      </c>
      <c r="I1708" s="397">
        <v>5499801</v>
      </c>
      <c r="J1708" s="410" t="s">
        <v>571</v>
      </c>
      <c r="K1708" s="397">
        <v>44</v>
      </c>
      <c r="L1708" s="396">
        <v>5.89</v>
      </c>
      <c r="M1708" s="396">
        <v>28</v>
      </c>
      <c r="N1708" s="399">
        <v>101.3</v>
      </c>
      <c r="O1708" s="400">
        <v>112.9</v>
      </c>
      <c r="P1708" s="400"/>
      <c r="Q1708" s="400"/>
      <c r="R1708" s="400"/>
      <c r="S1708" s="400"/>
      <c r="T1708" s="400"/>
      <c r="U1708" s="400"/>
      <c r="V1708" s="400"/>
      <c r="W1708" s="400"/>
      <c r="X1708" s="426">
        <v>850</v>
      </c>
      <c r="Y1708" s="427">
        <v>800</v>
      </c>
      <c r="Z1708" s="427">
        <v>920</v>
      </c>
      <c r="AA1708" s="401">
        <v>48</v>
      </c>
      <c r="AB1708" s="426">
        <v>0.36</v>
      </c>
      <c r="AC1708" s="426">
        <v>1400</v>
      </c>
      <c r="AD1708" s="402">
        <v>625</v>
      </c>
      <c r="AE1708" s="402">
        <v>560</v>
      </c>
      <c r="AF1708" s="402">
        <v>625</v>
      </c>
      <c r="AG1708" s="402">
        <v>625</v>
      </c>
      <c r="AH1708" s="401">
        <v>48</v>
      </c>
      <c r="AI1708" s="400"/>
      <c r="AJ1708" s="400"/>
      <c r="AK1708" s="400"/>
      <c r="AL1708" s="400"/>
      <c r="AM1708" s="400"/>
      <c r="AN1708" s="400"/>
      <c r="AO1708" s="400"/>
      <c r="AP1708" s="400"/>
    </row>
    <row r="1709" spans="1:42" ht="14.25" customHeight="1">
      <c r="A1709" s="394" t="s">
        <v>821</v>
      </c>
      <c r="B1709" s="401">
        <v>114.3</v>
      </c>
      <c r="C1709" s="424">
        <v>6.88</v>
      </c>
      <c r="D1709" s="394" t="s">
        <v>822</v>
      </c>
      <c r="E1709" s="421">
        <v>45364</v>
      </c>
      <c r="F1709" s="395" t="s">
        <v>283</v>
      </c>
      <c r="G1709" s="396">
        <v>20937</v>
      </c>
      <c r="H1709" s="397">
        <v>71102</v>
      </c>
      <c r="I1709" s="397">
        <v>5518003</v>
      </c>
      <c r="J1709" s="397">
        <v>350</v>
      </c>
      <c r="K1709" s="397">
        <v>50</v>
      </c>
      <c r="L1709" s="396">
        <v>4.28</v>
      </c>
      <c r="M1709" s="396">
        <v>20</v>
      </c>
      <c r="N1709" s="399">
        <v>100.3</v>
      </c>
      <c r="O1709" s="400">
        <v>116.3</v>
      </c>
      <c r="P1709" s="400">
        <v>101.9</v>
      </c>
      <c r="Q1709" s="400">
        <v>115</v>
      </c>
      <c r="R1709" s="400">
        <v>104.3</v>
      </c>
      <c r="S1709" s="400">
        <v>116.3</v>
      </c>
      <c r="T1709" s="400">
        <v>103.4</v>
      </c>
      <c r="U1709" s="400">
        <v>116.7</v>
      </c>
      <c r="V1709" s="400">
        <v>102.6</v>
      </c>
      <c r="W1709" s="400">
        <v>117.2</v>
      </c>
      <c r="X1709" s="426">
        <v>850</v>
      </c>
      <c r="Y1709" s="427">
        <v>800</v>
      </c>
      <c r="Z1709" s="427">
        <v>920</v>
      </c>
      <c r="AA1709" s="401">
        <v>48</v>
      </c>
      <c r="AB1709" s="426">
        <v>0.37</v>
      </c>
      <c r="AC1709" s="426">
        <v>1400</v>
      </c>
      <c r="AD1709" s="402">
        <v>645</v>
      </c>
      <c r="AE1709" s="402">
        <v>560</v>
      </c>
      <c r="AF1709" s="402">
        <v>645</v>
      </c>
      <c r="AG1709" s="402">
        <v>645</v>
      </c>
      <c r="AH1709" s="401">
        <v>48</v>
      </c>
      <c r="AI1709" s="400"/>
      <c r="AJ1709" s="400"/>
      <c r="AK1709" s="400"/>
      <c r="AL1709" s="400"/>
      <c r="AM1709" s="400"/>
      <c r="AN1709" s="400"/>
      <c r="AO1709" s="400"/>
      <c r="AP1709" s="400"/>
    </row>
    <row r="1710" spans="1:42" ht="14.25" customHeight="1">
      <c r="A1710" s="394" t="s">
        <v>821</v>
      </c>
      <c r="B1710" s="401">
        <v>114.3</v>
      </c>
      <c r="C1710" s="424">
        <v>6.88</v>
      </c>
      <c r="D1710" s="394" t="s">
        <v>822</v>
      </c>
      <c r="E1710" s="421">
        <v>45364</v>
      </c>
      <c r="F1710" s="395" t="s">
        <v>283</v>
      </c>
      <c r="G1710" s="396">
        <v>20938</v>
      </c>
      <c r="H1710" s="397">
        <v>71110</v>
      </c>
      <c r="I1710" s="397">
        <v>5518003</v>
      </c>
      <c r="J1710" s="397">
        <v>350</v>
      </c>
      <c r="K1710" s="397">
        <v>51</v>
      </c>
      <c r="L1710" s="396">
        <v>4.03</v>
      </c>
      <c r="M1710" s="396">
        <v>1</v>
      </c>
      <c r="N1710" s="399">
        <v>102.3</v>
      </c>
      <c r="O1710" s="400">
        <v>117</v>
      </c>
      <c r="P1710" s="400"/>
      <c r="Q1710" s="400"/>
      <c r="R1710" s="400"/>
      <c r="S1710" s="400"/>
      <c r="T1710" s="400"/>
      <c r="U1710" s="400"/>
      <c r="V1710" s="400"/>
      <c r="W1710" s="400"/>
      <c r="X1710" s="426">
        <v>850</v>
      </c>
      <c r="Y1710" s="427">
        <v>800</v>
      </c>
      <c r="Z1710" s="427">
        <v>920</v>
      </c>
      <c r="AA1710" s="401">
        <v>48</v>
      </c>
      <c r="AB1710" s="426">
        <v>0.37</v>
      </c>
      <c r="AC1710" s="426">
        <v>1400</v>
      </c>
      <c r="AD1710" s="402">
        <v>645</v>
      </c>
      <c r="AE1710" s="402">
        <v>560</v>
      </c>
      <c r="AF1710" s="402">
        <v>645</v>
      </c>
      <c r="AG1710" s="402">
        <v>645</v>
      </c>
      <c r="AH1710" s="401">
        <v>48</v>
      </c>
      <c r="AI1710" s="400"/>
      <c r="AJ1710" s="400"/>
      <c r="AK1710" s="400"/>
      <c r="AL1710" s="400"/>
      <c r="AM1710" s="400"/>
      <c r="AN1710" s="400"/>
      <c r="AO1710" s="400"/>
      <c r="AP1710" s="400"/>
    </row>
    <row r="1711" spans="1:42" ht="14.25" customHeight="1">
      <c r="A1711" s="394" t="s">
        <v>821</v>
      </c>
      <c r="B1711" s="401">
        <v>114.3</v>
      </c>
      <c r="C1711" s="424">
        <v>6.88</v>
      </c>
      <c r="D1711" s="394" t="s">
        <v>822</v>
      </c>
      <c r="E1711" s="421">
        <v>45364</v>
      </c>
      <c r="F1711" s="395" t="s">
        <v>283</v>
      </c>
      <c r="G1711" s="396">
        <v>20939</v>
      </c>
      <c r="H1711" s="397">
        <v>71110</v>
      </c>
      <c r="I1711" s="397">
        <v>5518003</v>
      </c>
      <c r="J1711" s="397">
        <v>350</v>
      </c>
      <c r="K1711" s="397">
        <v>51</v>
      </c>
      <c r="L1711" s="396">
        <v>4.03</v>
      </c>
      <c r="M1711" s="396">
        <v>401</v>
      </c>
      <c r="N1711" s="399">
        <v>102</v>
      </c>
      <c r="O1711" s="400">
        <v>114.6</v>
      </c>
      <c r="P1711" s="400"/>
      <c r="Q1711" s="400"/>
      <c r="R1711" s="400"/>
      <c r="S1711" s="400"/>
      <c r="T1711" s="400"/>
      <c r="U1711" s="400"/>
      <c r="V1711" s="400"/>
      <c r="W1711" s="400"/>
      <c r="X1711" s="426">
        <v>850</v>
      </c>
      <c r="Y1711" s="427">
        <v>800</v>
      </c>
      <c r="Z1711" s="427">
        <v>920</v>
      </c>
      <c r="AA1711" s="401">
        <v>48</v>
      </c>
      <c r="AB1711" s="426">
        <v>0.37</v>
      </c>
      <c r="AC1711" s="426">
        <v>1400</v>
      </c>
      <c r="AD1711" s="402">
        <v>645</v>
      </c>
      <c r="AE1711" s="402">
        <v>560</v>
      </c>
      <c r="AF1711" s="402">
        <v>645</v>
      </c>
      <c r="AG1711" s="402">
        <v>645</v>
      </c>
      <c r="AH1711" s="401">
        <v>48</v>
      </c>
      <c r="AI1711" s="400"/>
      <c r="AJ1711" s="400"/>
      <c r="AK1711" s="400"/>
      <c r="AL1711" s="400"/>
      <c r="AM1711" s="400"/>
      <c r="AN1711" s="400"/>
      <c r="AO1711" s="400"/>
      <c r="AP1711" s="400"/>
    </row>
    <row r="1712" spans="1:42" ht="14.25" customHeight="1">
      <c r="A1712" s="394" t="s">
        <v>821</v>
      </c>
      <c r="B1712" s="401">
        <v>114.3</v>
      </c>
      <c r="C1712" s="424">
        <v>6.88</v>
      </c>
      <c r="D1712" s="394" t="s">
        <v>822</v>
      </c>
      <c r="E1712" s="421">
        <v>45364</v>
      </c>
      <c r="F1712" s="395" t="s">
        <v>283</v>
      </c>
      <c r="G1712" s="396">
        <v>20940</v>
      </c>
      <c r="H1712" s="397">
        <v>71106</v>
      </c>
      <c r="I1712" s="397">
        <v>5518003</v>
      </c>
      <c r="J1712" s="397">
        <v>350</v>
      </c>
      <c r="K1712" s="397">
        <v>51</v>
      </c>
      <c r="L1712" s="398">
        <v>4.2</v>
      </c>
      <c r="M1712" s="396">
        <v>1</v>
      </c>
      <c r="N1712" s="399">
        <v>101.6</v>
      </c>
      <c r="O1712" s="400">
        <v>113.6</v>
      </c>
      <c r="P1712" s="400"/>
      <c r="Q1712" s="400"/>
      <c r="R1712" s="400"/>
      <c r="S1712" s="400"/>
      <c r="T1712" s="400"/>
      <c r="U1712" s="400"/>
      <c r="V1712" s="400"/>
      <c r="W1712" s="400"/>
      <c r="X1712" s="426">
        <v>850</v>
      </c>
      <c r="Y1712" s="427">
        <v>800</v>
      </c>
      <c r="Z1712" s="427">
        <v>920</v>
      </c>
      <c r="AA1712" s="401">
        <v>48</v>
      </c>
      <c r="AB1712" s="426">
        <v>0.37</v>
      </c>
      <c r="AC1712" s="426">
        <v>1400</v>
      </c>
      <c r="AD1712" s="402">
        <v>650</v>
      </c>
      <c r="AE1712" s="402">
        <v>560</v>
      </c>
      <c r="AF1712" s="402">
        <v>650</v>
      </c>
      <c r="AG1712" s="402">
        <v>650</v>
      </c>
      <c r="AH1712" s="401">
        <v>48</v>
      </c>
      <c r="AI1712" s="400"/>
      <c r="AJ1712" s="400"/>
      <c r="AK1712" s="400"/>
      <c r="AL1712" s="400"/>
      <c r="AM1712" s="400"/>
      <c r="AN1712" s="400"/>
      <c r="AO1712" s="400"/>
      <c r="AP1712" s="400"/>
    </row>
    <row r="1713" spans="1:42" ht="14.25" customHeight="1">
      <c r="A1713" s="487" t="s">
        <v>821</v>
      </c>
      <c r="B1713" s="471">
        <v>114.3</v>
      </c>
      <c r="C1713" s="511">
        <v>6.88</v>
      </c>
      <c r="D1713" s="487" t="s">
        <v>822</v>
      </c>
      <c r="E1713" s="465">
        <v>45364</v>
      </c>
      <c r="F1713" s="466" t="s">
        <v>283</v>
      </c>
      <c r="G1713" s="467">
        <v>20940</v>
      </c>
      <c r="H1713" s="468">
        <v>71106</v>
      </c>
      <c r="I1713" s="468">
        <v>5518003</v>
      </c>
      <c r="J1713" s="468">
        <v>350</v>
      </c>
      <c r="K1713" s="468">
        <v>51</v>
      </c>
      <c r="L1713" s="529">
        <v>4.2</v>
      </c>
      <c r="M1713" s="467" t="s">
        <v>942</v>
      </c>
      <c r="N1713" s="469">
        <v>100.2</v>
      </c>
      <c r="O1713" s="470">
        <v>112.2</v>
      </c>
      <c r="P1713" s="470">
        <v>101.8</v>
      </c>
      <c r="Q1713" s="470">
        <v>114.3</v>
      </c>
      <c r="R1713" s="470">
        <v>101.7</v>
      </c>
      <c r="S1713" s="470">
        <v>114.4</v>
      </c>
      <c r="T1713" s="470">
        <v>103.3</v>
      </c>
      <c r="U1713" s="470">
        <v>115.3</v>
      </c>
      <c r="V1713" s="470">
        <v>103.1</v>
      </c>
      <c r="W1713" s="470">
        <v>114.9</v>
      </c>
      <c r="X1713" s="426">
        <v>850</v>
      </c>
      <c r="Y1713" s="427">
        <v>800</v>
      </c>
      <c r="Z1713" s="427">
        <v>920</v>
      </c>
      <c r="AA1713" s="401">
        <v>48</v>
      </c>
      <c r="AB1713" s="426">
        <v>0.37</v>
      </c>
      <c r="AC1713" s="426">
        <v>1400</v>
      </c>
      <c r="AD1713" s="402">
        <v>650</v>
      </c>
      <c r="AE1713" s="402">
        <v>560</v>
      </c>
      <c r="AF1713" s="402">
        <v>650</v>
      </c>
      <c r="AG1713" s="402">
        <v>650</v>
      </c>
      <c r="AH1713" s="401">
        <v>48</v>
      </c>
      <c r="AI1713" s="400"/>
      <c r="AJ1713" s="400"/>
      <c r="AK1713" s="400"/>
      <c r="AL1713" s="400"/>
      <c r="AM1713" s="400"/>
      <c r="AN1713" s="400"/>
      <c r="AO1713" s="400"/>
      <c r="AP1713" s="400"/>
    </row>
    <row r="1714" spans="1:42" ht="14.25" customHeight="1">
      <c r="A1714" s="487" t="s">
        <v>821</v>
      </c>
      <c r="B1714" s="471">
        <v>114.3</v>
      </c>
      <c r="C1714" s="511">
        <v>6.88</v>
      </c>
      <c r="D1714" s="487" t="s">
        <v>822</v>
      </c>
      <c r="E1714" s="465">
        <v>45364</v>
      </c>
      <c r="F1714" s="466" t="s">
        <v>283</v>
      </c>
      <c r="G1714" s="467">
        <v>20940</v>
      </c>
      <c r="H1714" s="468">
        <v>71106</v>
      </c>
      <c r="I1714" s="468">
        <v>5518003</v>
      </c>
      <c r="J1714" s="468">
        <v>350</v>
      </c>
      <c r="K1714" s="468">
        <v>51</v>
      </c>
      <c r="L1714" s="529">
        <v>4.2</v>
      </c>
      <c r="M1714" s="467" t="s">
        <v>951</v>
      </c>
      <c r="N1714" s="469">
        <v>97.8</v>
      </c>
      <c r="O1714" s="470">
        <v>110.5</v>
      </c>
      <c r="P1714" s="470">
        <v>98.1</v>
      </c>
      <c r="Q1714" s="470">
        <v>110.5</v>
      </c>
      <c r="R1714" s="470">
        <v>100.9</v>
      </c>
      <c r="S1714" s="470">
        <v>113.9</v>
      </c>
      <c r="T1714" s="470">
        <v>101.1</v>
      </c>
      <c r="U1714" s="470">
        <v>113</v>
      </c>
      <c r="V1714" s="470">
        <v>99.7</v>
      </c>
      <c r="W1714" s="470">
        <v>112.3</v>
      </c>
      <c r="X1714" s="426">
        <v>850</v>
      </c>
      <c r="Y1714" s="427">
        <v>800</v>
      </c>
      <c r="Z1714" s="427">
        <v>920</v>
      </c>
      <c r="AA1714" s="401">
        <v>48</v>
      </c>
      <c r="AB1714" s="426">
        <v>0.37</v>
      </c>
      <c r="AC1714" s="426">
        <v>1400</v>
      </c>
      <c r="AD1714" s="402">
        <v>650</v>
      </c>
      <c r="AE1714" s="402">
        <v>560</v>
      </c>
      <c r="AF1714" s="402">
        <v>650</v>
      </c>
      <c r="AG1714" s="402">
        <v>650</v>
      </c>
      <c r="AH1714" s="401">
        <v>48</v>
      </c>
      <c r="AI1714" s="400"/>
      <c r="AJ1714" s="400"/>
      <c r="AK1714" s="400"/>
      <c r="AL1714" s="400"/>
      <c r="AM1714" s="400"/>
      <c r="AN1714" s="400"/>
      <c r="AO1714" s="400"/>
      <c r="AP1714" s="400"/>
    </row>
    <row r="1715" spans="1:42" ht="14.25" customHeight="1">
      <c r="A1715" s="487" t="s">
        <v>821</v>
      </c>
      <c r="B1715" s="471">
        <v>114.3</v>
      </c>
      <c r="C1715" s="511">
        <v>6.88</v>
      </c>
      <c r="D1715" s="487" t="s">
        <v>822</v>
      </c>
      <c r="E1715" s="465">
        <v>45364</v>
      </c>
      <c r="F1715" s="466" t="s">
        <v>283</v>
      </c>
      <c r="G1715" s="467">
        <v>20940</v>
      </c>
      <c r="H1715" s="468">
        <v>71106</v>
      </c>
      <c r="I1715" s="468">
        <v>5518003</v>
      </c>
      <c r="J1715" s="468">
        <v>350</v>
      </c>
      <c r="K1715" s="468">
        <v>51</v>
      </c>
      <c r="L1715" s="529">
        <v>4.2</v>
      </c>
      <c r="M1715" s="467" t="s">
        <v>943</v>
      </c>
      <c r="N1715" s="469">
        <v>100.2</v>
      </c>
      <c r="O1715" s="470">
        <v>112.6</v>
      </c>
      <c r="P1715" s="470">
        <v>102.8</v>
      </c>
      <c r="Q1715" s="470">
        <v>114.8</v>
      </c>
      <c r="R1715" s="470">
        <v>101.2</v>
      </c>
      <c r="S1715" s="470">
        <v>113.9</v>
      </c>
      <c r="T1715" s="470">
        <v>103.4</v>
      </c>
      <c r="U1715" s="470">
        <v>115.7</v>
      </c>
      <c r="V1715" s="470">
        <v>101.7</v>
      </c>
      <c r="W1715" s="470">
        <v>114.8</v>
      </c>
      <c r="X1715" s="426">
        <v>850</v>
      </c>
      <c r="Y1715" s="427">
        <v>800</v>
      </c>
      <c r="Z1715" s="427">
        <v>920</v>
      </c>
      <c r="AA1715" s="401">
        <v>48</v>
      </c>
      <c r="AB1715" s="426">
        <v>0.37</v>
      </c>
      <c r="AC1715" s="426">
        <v>1400</v>
      </c>
      <c r="AD1715" s="402">
        <v>650</v>
      </c>
      <c r="AE1715" s="402">
        <v>560</v>
      </c>
      <c r="AF1715" s="402">
        <v>650</v>
      </c>
      <c r="AG1715" s="402">
        <v>650</v>
      </c>
      <c r="AH1715" s="401">
        <v>48</v>
      </c>
      <c r="AI1715" s="400"/>
      <c r="AJ1715" s="400"/>
      <c r="AK1715" s="400"/>
      <c r="AL1715" s="400"/>
      <c r="AM1715" s="400"/>
      <c r="AN1715" s="400"/>
      <c r="AO1715" s="400"/>
      <c r="AP1715" s="400"/>
    </row>
    <row r="1716" spans="1:42" ht="14.25" customHeight="1">
      <c r="A1716" s="394" t="s">
        <v>821</v>
      </c>
      <c r="B1716" s="401">
        <v>114.3</v>
      </c>
      <c r="C1716" s="424">
        <v>6.88</v>
      </c>
      <c r="D1716" s="394" t="s">
        <v>822</v>
      </c>
      <c r="E1716" s="421">
        <v>45364</v>
      </c>
      <c r="F1716" s="395" t="s">
        <v>283</v>
      </c>
      <c r="G1716" s="396">
        <v>20941</v>
      </c>
      <c r="H1716" s="397">
        <v>71106</v>
      </c>
      <c r="I1716" s="397">
        <v>5518003</v>
      </c>
      <c r="J1716" s="397">
        <v>350</v>
      </c>
      <c r="K1716" s="397">
        <v>51</v>
      </c>
      <c r="L1716" s="398">
        <v>4.2</v>
      </c>
      <c r="M1716" s="396">
        <v>402</v>
      </c>
      <c r="N1716" s="399">
        <v>101.6</v>
      </c>
      <c r="O1716" s="400">
        <v>114.5</v>
      </c>
      <c r="P1716" s="400"/>
      <c r="Q1716" s="400"/>
      <c r="R1716" s="400"/>
      <c r="S1716" s="400"/>
      <c r="T1716" s="400"/>
      <c r="U1716" s="400"/>
      <c r="V1716" s="400"/>
      <c r="W1716" s="400"/>
      <c r="X1716" s="426">
        <v>850</v>
      </c>
      <c r="Y1716" s="427">
        <v>800</v>
      </c>
      <c r="Z1716" s="427">
        <v>920</v>
      </c>
      <c r="AA1716" s="401">
        <v>48</v>
      </c>
      <c r="AB1716" s="426">
        <v>0.37</v>
      </c>
      <c r="AC1716" s="426">
        <v>1400</v>
      </c>
      <c r="AD1716" s="402">
        <v>650</v>
      </c>
      <c r="AE1716" s="402">
        <v>560</v>
      </c>
      <c r="AF1716" s="402">
        <v>650</v>
      </c>
      <c r="AG1716" s="402">
        <v>650</v>
      </c>
      <c r="AH1716" s="401">
        <v>48</v>
      </c>
      <c r="AI1716" s="400"/>
      <c r="AJ1716" s="400"/>
      <c r="AK1716" s="400"/>
      <c r="AL1716" s="400"/>
      <c r="AM1716" s="400"/>
      <c r="AN1716" s="400"/>
      <c r="AO1716" s="400"/>
      <c r="AP1716" s="400"/>
    </row>
    <row r="1717" spans="1:42" ht="14.25" customHeight="1">
      <c r="A1717" s="394" t="s">
        <v>821</v>
      </c>
      <c r="B1717" s="401">
        <v>114.3</v>
      </c>
      <c r="C1717" s="424">
        <v>6.88</v>
      </c>
      <c r="D1717" s="394" t="s">
        <v>822</v>
      </c>
      <c r="E1717" s="421">
        <v>45364</v>
      </c>
      <c r="F1717" s="395" t="s">
        <v>283</v>
      </c>
      <c r="G1717" s="396">
        <v>20942</v>
      </c>
      <c r="H1717" s="397">
        <v>71086</v>
      </c>
      <c r="I1717" s="397">
        <v>5518003</v>
      </c>
      <c r="J1717" s="397">
        <v>350</v>
      </c>
      <c r="K1717" s="397">
        <v>51</v>
      </c>
      <c r="L1717" s="398">
        <v>3.63</v>
      </c>
      <c r="M1717" s="396">
        <v>1</v>
      </c>
      <c r="N1717" s="399">
        <v>102.6</v>
      </c>
      <c r="O1717" s="400">
        <v>115.6</v>
      </c>
      <c r="P1717" s="400"/>
      <c r="Q1717" s="400"/>
      <c r="R1717" s="400"/>
      <c r="S1717" s="400"/>
      <c r="T1717" s="400"/>
      <c r="U1717" s="400"/>
      <c r="V1717" s="400"/>
      <c r="W1717" s="400"/>
      <c r="X1717" s="426">
        <v>850</v>
      </c>
      <c r="Y1717" s="427">
        <v>800</v>
      </c>
      <c r="Z1717" s="427">
        <v>920</v>
      </c>
      <c r="AA1717" s="401">
        <v>48</v>
      </c>
      <c r="AB1717" s="426">
        <v>0.37</v>
      </c>
      <c r="AC1717" s="426">
        <v>1400</v>
      </c>
      <c r="AD1717" s="402">
        <v>650</v>
      </c>
      <c r="AE1717" s="402">
        <v>560</v>
      </c>
      <c r="AF1717" s="402">
        <v>650</v>
      </c>
      <c r="AG1717" s="402">
        <v>650</v>
      </c>
      <c r="AH1717" s="401">
        <v>48</v>
      </c>
      <c r="AI1717" s="400"/>
      <c r="AJ1717" s="400"/>
      <c r="AK1717" s="400"/>
      <c r="AL1717" s="400"/>
      <c r="AM1717" s="400"/>
      <c r="AN1717" s="400"/>
      <c r="AO1717" s="400"/>
      <c r="AP1717" s="400"/>
    </row>
    <row r="1718" spans="1:42" ht="14.25" customHeight="1">
      <c r="A1718" s="394" t="s">
        <v>821</v>
      </c>
      <c r="B1718" s="401">
        <v>114.3</v>
      </c>
      <c r="C1718" s="424">
        <v>6.88</v>
      </c>
      <c r="D1718" s="394" t="s">
        <v>822</v>
      </c>
      <c r="E1718" s="421">
        <v>45364</v>
      </c>
      <c r="F1718" s="395" t="s">
        <v>283</v>
      </c>
      <c r="G1718" s="396">
        <v>20943</v>
      </c>
      <c r="H1718" s="397">
        <v>71108</v>
      </c>
      <c r="I1718" s="397">
        <v>5518003</v>
      </c>
      <c r="J1718" s="397">
        <v>350</v>
      </c>
      <c r="K1718" s="397">
        <v>53</v>
      </c>
      <c r="L1718" s="398">
        <v>4.41</v>
      </c>
      <c r="M1718" s="396">
        <v>8</v>
      </c>
      <c r="N1718" s="399">
        <v>100.8</v>
      </c>
      <c r="O1718" s="400">
        <v>113.3</v>
      </c>
      <c r="P1718" s="400"/>
      <c r="Q1718" s="400"/>
      <c r="R1718" s="400"/>
      <c r="S1718" s="400"/>
      <c r="T1718" s="400"/>
      <c r="U1718" s="400"/>
      <c r="V1718" s="400"/>
      <c r="W1718" s="400"/>
      <c r="X1718" s="426">
        <v>850</v>
      </c>
      <c r="Y1718" s="427">
        <v>800</v>
      </c>
      <c r="Z1718" s="427">
        <v>920</v>
      </c>
      <c r="AA1718" s="401">
        <v>48</v>
      </c>
      <c r="AB1718" s="426">
        <v>0.37</v>
      </c>
      <c r="AC1718" s="426">
        <v>1400</v>
      </c>
      <c r="AD1718" s="402">
        <v>655</v>
      </c>
      <c r="AE1718" s="402">
        <v>560</v>
      </c>
      <c r="AF1718" s="402">
        <v>655</v>
      </c>
      <c r="AG1718" s="402">
        <v>655</v>
      </c>
      <c r="AH1718" s="401">
        <v>48</v>
      </c>
      <c r="AI1718" s="400"/>
      <c r="AJ1718" s="400"/>
      <c r="AK1718" s="400"/>
      <c r="AL1718" s="400"/>
      <c r="AM1718" s="400"/>
      <c r="AN1718" s="400"/>
      <c r="AO1718" s="400"/>
      <c r="AP1718" s="400"/>
    </row>
    <row r="1719" spans="1:42" ht="14.25" customHeight="1">
      <c r="A1719" s="394" t="s">
        <v>821</v>
      </c>
      <c r="B1719" s="401">
        <v>114.3</v>
      </c>
      <c r="C1719" s="424">
        <v>6.88</v>
      </c>
      <c r="D1719" s="394" t="s">
        <v>822</v>
      </c>
      <c r="E1719" s="421">
        <v>45364</v>
      </c>
      <c r="F1719" s="395" t="s">
        <v>283</v>
      </c>
      <c r="G1719" s="396">
        <v>20944</v>
      </c>
      <c r="H1719" s="397">
        <v>71087</v>
      </c>
      <c r="I1719" s="397">
        <v>5518003</v>
      </c>
      <c r="J1719" s="397">
        <v>350</v>
      </c>
      <c r="K1719" s="397">
        <v>52</v>
      </c>
      <c r="L1719" s="398">
        <v>4.41</v>
      </c>
      <c r="M1719" s="396">
        <v>1</v>
      </c>
      <c r="N1719" s="399">
        <v>100.2</v>
      </c>
      <c r="O1719" s="400">
        <v>113.2</v>
      </c>
      <c r="P1719" s="400"/>
      <c r="Q1719" s="400"/>
      <c r="R1719" s="400"/>
      <c r="S1719" s="400"/>
      <c r="T1719" s="400"/>
      <c r="U1719" s="400"/>
      <c r="V1719" s="400"/>
      <c r="W1719" s="400"/>
      <c r="X1719" s="426">
        <v>850</v>
      </c>
      <c r="Y1719" s="427">
        <v>800</v>
      </c>
      <c r="Z1719" s="427">
        <v>920</v>
      </c>
      <c r="AA1719" s="401">
        <v>48</v>
      </c>
      <c r="AB1719" s="426">
        <v>0.37</v>
      </c>
      <c r="AC1719" s="426">
        <v>1400</v>
      </c>
      <c r="AD1719" s="402">
        <v>655</v>
      </c>
      <c r="AE1719" s="402">
        <v>560</v>
      </c>
      <c r="AF1719" s="402">
        <v>655</v>
      </c>
      <c r="AG1719" s="402">
        <v>655</v>
      </c>
      <c r="AH1719" s="401">
        <v>48</v>
      </c>
      <c r="AI1719" s="400"/>
      <c r="AJ1719" s="400"/>
      <c r="AK1719" s="400"/>
      <c r="AL1719" s="400"/>
      <c r="AM1719" s="400"/>
      <c r="AN1719" s="400"/>
      <c r="AO1719" s="400"/>
      <c r="AP1719" s="400"/>
    </row>
    <row r="1720" spans="1:42" ht="14.25" customHeight="1">
      <c r="A1720" s="394" t="s">
        <v>821</v>
      </c>
      <c r="B1720" s="401">
        <v>114.3</v>
      </c>
      <c r="C1720" s="424">
        <v>6.88</v>
      </c>
      <c r="D1720" s="394" t="s">
        <v>822</v>
      </c>
      <c r="E1720" s="421">
        <v>45365</v>
      </c>
      <c r="F1720" s="395" t="s">
        <v>283</v>
      </c>
      <c r="G1720" s="396">
        <v>20945</v>
      </c>
      <c r="H1720" s="397">
        <v>71101</v>
      </c>
      <c r="I1720" s="397">
        <v>5518003</v>
      </c>
      <c r="J1720" s="397">
        <v>350</v>
      </c>
      <c r="K1720" s="397">
        <v>51</v>
      </c>
      <c r="L1720" s="398">
        <v>3.8</v>
      </c>
      <c r="M1720" s="396">
        <v>1</v>
      </c>
      <c r="N1720" s="399">
        <v>99.6</v>
      </c>
      <c r="O1720" s="400">
        <v>113</v>
      </c>
      <c r="P1720" s="400"/>
      <c r="Q1720" s="400"/>
      <c r="R1720" s="400"/>
      <c r="S1720" s="400"/>
      <c r="T1720" s="400"/>
      <c r="U1720" s="400"/>
      <c r="V1720" s="400"/>
      <c r="W1720" s="400"/>
      <c r="X1720" s="426">
        <v>850</v>
      </c>
      <c r="Y1720" s="427">
        <v>800</v>
      </c>
      <c r="Z1720" s="427">
        <v>920</v>
      </c>
      <c r="AA1720" s="401">
        <v>48</v>
      </c>
      <c r="AB1720" s="426">
        <v>0.37</v>
      </c>
      <c r="AC1720" s="426">
        <v>1400</v>
      </c>
      <c r="AD1720" s="402">
        <v>655</v>
      </c>
      <c r="AE1720" s="402">
        <v>560</v>
      </c>
      <c r="AF1720" s="402">
        <v>655</v>
      </c>
      <c r="AG1720" s="402">
        <v>655</v>
      </c>
      <c r="AH1720" s="401">
        <v>48</v>
      </c>
      <c r="AI1720" s="400"/>
      <c r="AJ1720" s="400"/>
      <c r="AK1720" s="400"/>
      <c r="AL1720" s="400"/>
      <c r="AM1720" s="400"/>
      <c r="AN1720" s="400"/>
      <c r="AO1720" s="400"/>
      <c r="AP1720" s="400"/>
    </row>
    <row r="1721" spans="1:42" ht="14.25" customHeight="1">
      <c r="A1721" s="394" t="s">
        <v>821</v>
      </c>
      <c r="B1721" s="401">
        <v>114.3</v>
      </c>
      <c r="C1721" s="424">
        <v>6.88</v>
      </c>
      <c r="D1721" s="394" t="s">
        <v>822</v>
      </c>
      <c r="E1721" s="421">
        <v>45365</v>
      </c>
      <c r="F1721" s="395" t="s">
        <v>283</v>
      </c>
      <c r="G1721" s="396">
        <v>20946</v>
      </c>
      <c r="H1721" s="397">
        <v>71101</v>
      </c>
      <c r="I1721" s="397">
        <v>5549301</v>
      </c>
      <c r="J1721" s="397">
        <v>350</v>
      </c>
      <c r="K1721" s="397">
        <v>51</v>
      </c>
      <c r="L1721" s="398">
        <v>3.8</v>
      </c>
      <c r="M1721" s="396">
        <v>1</v>
      </c>
      <c r="N1721" s="399">
        <v>99.8</v>
      </c>
      <c r="O1721" s="400">
        <v>111</v>
      </c>
      <c r="P1721" s="400"/>
      <c r="Q1721" s="400"/>
      <c r="R1721" s="400"/>
      <c r="S1721" s="400"/>
      <c r="T1721" s="400"/>
      <c r="U1721" s="400"/>
      <c r="V1721" s="400"/>
      <c r="W1721" s="400"/>
      <c r="X1721" s="426">
        <v>850</v>
      </c>
      <c r="Y1721" s="427">
        <v>800</v>
      </c>
      <c r="Z1721" s="427">
        <v>920</v>
      </c>
      <c r="AA1721" s="401">
        <v>48</v>
      </c>
      <c r="AB1721" s="426">
        <v>0.37</v>
      </c>
      <c r="AC1721" s="426">
        <v>1400</v>
      </c>
      <c r="AD1721" s="402">
        <v>655</v>
      </c>
      <c r="AE1721" s="402">
        <v>560</v>
      </c>
      <c r="AF1721" s="402">
        <v>655</v>
      </c>
      <c r="AG1721" s="402">
        <v>655</v>
      </c>
      <c r="AH1721" s="401">
        <v>48</v>
      </c>
      <c r="AI1721" s="400"/>
      <c r="AJ1721" s="400"/>
      <c r="AK1721" s="400"/>
      <c r="AL1721" s="400"/>
      <c r="AM1721" s="400"/>
      <c r="AN1721" s="400"/>
      <c r="AO1721" s="400"/>
      <c r="AP1721" s="400"/>
    </row>
    <row r="1722" spans="1:42" ht="14.25" customHeight="1">
      <c r="A1722" s="394" t="s">
        <v>821</v>
      </c>
      <c r="B1722" s="401">
        <v>114.3</v>
      </c>
      <c r="C1722" s="424">
        <v>6.88</v>
      </c>
      <c r="D1722" s="394" t="s">
        <v>822</v>
      </c>
      <c r="E1722" s="421">
        <v>45365</v>
      </c>
      <c r="F1722" s="395" t="s">
        <v>283</v>
      </c>
      <c r="G1722" s="396">
        <v>20947</v>
      </c>
      <c r="H1722" s="397">
        <v>71105</v>
      </c>
      <c r="I1722" s="397">
        <v>5549301</v>
      </c>
      <c r="J1722" s="397">
        <v>350</v>
      </c>
      <c r="K1722" s="397">
        <v>51</v>
      </c>
      <c r="L1722" s="398">
        <v>5</v>
      </c>
      <c r="M1722" s="396">
        <v>1</v>
      </c>
      <c r="N1722" s="399">
        <v>104</v>
      </c>
      <c r="O1722" s="400">
        <v>115.6</v>
      </c>
      <c r="P1722" s="400"/>
      <c r="Q1722" s="400"/>
      <c r="R1722" s="400"/>
      <c r="S1722" s="400"/>
      <c r="T1722" s="400"/>
      <c r="U1722" s="400"/>
      <c r="V1722" s="400"/>
      <c r="W1722" s="400"/>
      <c r="X1722" s="426">
        <v>850</v>
      </c>
      <c r="Y1722" s="427">
        <v>800</v>
      </c>
      <c r="Z1722" s="427">
        <v>920</v>
      </c>
      <c r="AA1722" s="401">
        <v>48</v>
      </c>
      <c r="AB1722" s="426">
        <v>0.37</v>
      </c>
      <c r="AC1722" s="426">
        <v>1400</v>
      </c>
      <c r="AD1722" s="402">
        <v>655</v>
      </c>
      <c r="AE1722" s="402">
        <v>560</v>
      </c>
      <c r="AF1722" s="402">
        <v>655</v>
      </c>
      <c r="AG1722" s="402">
        <v>655</v>
      </c>
      <c r="AH1722" s="401">
        <v>48</v>
      </c>
      <c r="AI1722" s="400"/>
      <c r="AJ1722" s="400"/>
      <c r="AK1722" s="400"/>
      <c r="AL1722" s="400"/>
      <c r="AM1722" s="400"/>
      <c r="AN1722" s="400"/>
      <c r="AO1722" s="400"/>
      <c r="AP1722" s="400"/>
    </row>
    <row r="1723" spans="1:42" ht="14.25" customHeight="1">
      <c r="A1723" s="394" t="s">
        <v>821</v>
      </c>
      <c r="B1723" s="401">
        <v>114.3</v>
      </c>
      <c r="C1723" s="424">
        <v>6.88</v>
      </c>
      <c r="D1723" s="394" t="s">
        <v>822</v>
      </c>
      <c r="E1723" s="421">
        <v>45365</v>
      </c>
      <c r="F1723" s="395" t="s">
        <v>283</v>
      </c>
      <c r="G1723" s="396">
        <v>20948</v>
      </c>
      <c r="H1723" s="397">
        <v>71105</v>
      </c>
      <c r="I1723" s="397">
        <v>5549301</v>
      </c>
      <c r="J1723" s="397">
        <v>350</v>
      </c>
      <c r="K1723" s="397">
        <v>51</v>
      </c>
      <c r="L1723" s="398">
        <v>5</v>
      </c>
      <c r="M1723" s="396">
        <v>401</v>
      </c>
      <c r="N1723" s="399">
        <v>103.4</v>
      </c>
      <c r="O1723" s="400">
        <v>115.6</v>
      </c>
      <c r="P1723" s="400"/>
      <c r="Q1723" s="400"/>
      <c r="R1723" s="400"/>
      <c r="S1723" s="400"/>
      <c r="T1723" s="400"/>
      <c r="U1723" s="400"/>
      <c r="V1723" s="400"/>
      <c r="W1723" s="400"/>
      <c r="X1723" s="426">
        <v>850</v>
      </c>
      <c r="Y1723" s="427">
        <v>800</v>
      </c>
      <c r="Z1723" s="427">
        <v>920</v>
      </c>
      <c r="AA1723" s="401">
        <v>48</v>
      </c>
      <c r="AB1723" s="426">
        <v>0.37</v>
      </c>
      <c r="AC1723" s="426">
        <v>1400</v>
      </c>
      <c r="AD1723" s="402">
        <v>655</v>
      </c>
      <c r="AE1723" s="402">
        <v>560</v>
      </c>
      <c r="AF1723" s="402">
        <v>655</v>
      </c>
      <c r="AG1723" s="402">
        <v>655</v>
      </c>
      <c r="AH1723" s="401">
        <v>48</v>
      </c>
      <c r="AI1723" s="400"/>
      <c r="AJ1723" s="400"/>
      <c r="AK1723" s="400"/>
      <c r="AL1723" s="400"/>
      <c r="AM1723" s="400"/>
      <c r="AN1723" s="400"/>
      <c r="AO1723" s="400"/>
      <c r="AP1723" s="400"/>
    </row>
    <row r="1724" spans="1:42" ht="14.25" customHeight="1">
      <c r="A1724" s="394" t="s">
        <v>821</v>
      </c>
      <c r="B1724" s="401">
        <v>114.3</v>
      </c>
      <c r="C1724" s="424">
        <v>6.88</v>
      </c>
      <c r="D1724" s="394" t="s">
        <v>822</v>
      </c>
      <c r="E1724" s="421">
        <v>45365</v>
      </c>
      <c r="F1724" s="395" t="s">
        <v>283</v>
      </c>
      <c r="G1724" s="396">
        <v>20949</v>
      </c>
      <c r="H1724" s="397">
        <v>71100</v>
      </c>
      <c r="I1724" s="397">
        <v>5549301</v>
      </c>
      <c r="J1724" s="397">
        <v>350</v>
      </c>
      <c r="K1724" s="397">
        <v>50</v>
      </c>
      <c r="L1724" s="398">
        <f>0.016/0.0044</f>
        <v>3.6363636363636362</v>
      </c>
      <c r="M1724" s="396">
        <v>1</v>
      </c>
      <c r="N1724" s="399">
        <v>101</v>
      </c>
      <c r="O1724" s="400">
        <v>115.4</v>
      </c>
      <c r="P1724" s="400"/>
      <c r="Q1724" s="400"/>
      <c r="R1724" s="400"/>
      <c r="S1724" s="400"/>
      <c r="T1724" s="400"/>
      <c r="U1724" s="400"/>
      <c r="V1724" s="400"/>
      <c r="W1724" s="400"/>
      <c r="X1724" s="426">
        <v>850</v>
      </c>
      <c r="Y1724" s="427">
        <v>800</v>
      </c>
      <c r="Z1724" s="427">
        <v>920</v>
      </c>
      <c r="AA1724" s="401">
        <v>48</v>
      </c>
      <c r="AB1724" s="426">
        <v>0.37</v>
      </c>
      <c r="AC1724" s="426">
        <v>1400</v>
      </c>
      <c r="AD1724" s="402">
        <v>655</v>
      </c>
      <c r="AE1724" s="402">
        <v>560</v>
      </c>
      <c r="AF1724" s="402">
        <v>655</v>
      </c>
      <c r="AG1724" s="402">
        <v>655</v>
      </c>
      <c r="AH1724" s="401">
        <v>48</v>
      </c>
      <c r="AI1724" s="400"/>
      <c r="AJ1724" s="400"/>
      <c r="AK1724" s="400"/>
      <c r="AL1724" s="400"/>
      <c r="AM1724" s="400"/>
      <c r="AN1724" s="400"/>
      <c r="AO1724" s="400"/>
      <c r="AP1724" s="400"/>
    </row>
    <row r="1725" spans="1:42" ht="14.25" customHeight="1">
      <c r="A1725" s="394" t="s">
        <v>821</v>
      </c>
      <c r="B1725" s="401">
        <v>114.3</v>
      </c>
      <c r="C1725" s="424">
        <v>6.88</v>
      </c>
      <c r="D1725" s="394" t="s">
        <v>822</v>
      </c>
      <c r="E1725" s="421">
        <v>45365</v>
      </c>
      <c r="F1725" s="395" t="s">
        <v>283</v>
      </c>
      <c r="G1725" s="396">
        <v>20950</v>
      </c>
      <c r="H1725" s="397">
        <v>71103</v>
      </c>
      <c r="I1725" s="397">
        <v>5549301</v>
      </c>
      <c r="J1725" s="397">
        <v>350</v>
      </c>
      <c r="K1725" s="397">
        <v>51</v>
      </c>
      <c r="L1725" s="398">
        <v>4.25</v>
      </c>
      <c r="M1725" s="396">
        <v>1</v>
      </c>
      <c r="N1725" s="399">
        <v>101.8</v>
      </c>
      <c r="O1725" s="400">
        <v>114.4</v>
      </c>
      <c r="P1725" s="400"/>
      <c r="Q1725" s="400"/>
      <c r="R1725" s="400"/>
      <c r="S1725" s="400"/>
      <c r="T1725" s="400"/>
      <c r="U1725" s="400"/>
      <c r="V1725" s="400"/>
      <c r="W1725" s="400"/>
      <c r="X1725" s="426">
        <v>850</v>
      </c>
      <c r="Y1725" s="427">
        <v>800</v>
      </c>
      <c r="Z1725" s="427">
        <v>920</v>
      </c>
      <c r="AA1725" s="401">
        <v>48</v>
      </c>
      <c r="AB1725" s="426">
        <v>0.37</v>
      </c>
      <c r="AC1725" s="426">
        <v>1400</v>
      </c>
      <c r="AD1725" s="402">
        <v>655</v>
      </c>
      <c r="AE1725" s="402">
        <v>560</v>
      </c>
      <c r="AF1725" s="402">
        <v>655</v>
      </c>
      <c r="AG1725" s="402">
        <v>655</v>
      </c>
      <c r="AH1725" s="401">
        <v>48</v>
      </c>
      <c r="AI1725" s="400"/>
      <c r="AJ1725" s="400"/>
      <c r="AK1725" s="400"/>
      <c r="AL1725" s="400"/>
      <c r="AM1725" s="400"/>
      <c r="AN1725" s="400"/>
      <c r="AO1725" s="400"/>
      <c r="AP1725" s="400"/>
    </row>
    <row r="1726" spans="1:42" ht="14.25" customHeight="1">
      <c r="A1726" s="394" t="s">
        <v>821</v>
      </c>
      <c r="B1726" s="401">
        <v>114.3</v>
      </c>
      <c r="C1726" s="424">
        <v>6.88</v>
      </c>
      <c r="D1726" s="394" t="s">
        <v>822</v>
      </c>
      <c r="E1726" s="421">
        <v>45365</v>
      </c>
      <c r="F1726" s="395" t="s">
        <v>283</v>
      </c>
      <c r="G1726" s="396">
        <v>20951</v>
      </c>
      <c r="H1726" s="397">
        <v>71103</v>
      </c>
      <c r="I1726" s="397">
        <v>5549301</v>
      </c>
      <c r="J1726" s="397">
        <v>350</v>
      </c>
      <c r="K1726" s="397">
        <v>51</v>
      </c>
      <c r="L1726" s="398">
        <v>4.25</v>
      </c>
      <c r="M1726" s="396">
        <v>295</v>
      </c>
      <c r="N1726" s="399">
        <v>102.6</v>
      </c>
      <c r="O1726" s="400">
        <v>114.7</v>
      </c>
      <c r="P1726" s="400"/>
      <c r="Q1726" s="400"/>
      <c r="R1726" s="400"/>
      <c r="S1726" s="400"/>
      <c r="T1726" s="400"/>
      <c r="U1726" s="400"/>
      <c r="V1726" s="400"/>
      <c r="W1726" s="400"/>
      <c r="X1726" s="426">
        <v>850</v>
      </c>
      <c r="Y1726" s="427">
        <v>800</v>
      </c>
      <c r="Z1726" s="427">
        <v>920</v>
      </c>
      <c r="AA1726" s="401">
        <v>48</v>
      </c>
      <c r="AB1726" s="426">
        <v>0.37</v>
      </c>
      <c r="AC1726" s="426">
        <v>1400</v>
      </c>
      <c r="AD1726" s="402">
        <v>655</v>
      </c>
      <c r="AE1726" s="402">
        <v>560</v>
      </c>
      <c r="AF1726" s="402">
        <v>655</v>
      </c>
      <c r="AG1726" s="402">
        <v>655</v>
      </c>
      <c r="AH1726" s="401">
        <v>48</v>
      </c>
      <c r="AI1726" s="400"/>
      <c r="AJ1726" s="400"/>
      <c r="AK1726" s="400"/>
      <c r="AL1726" s="400"/>
      <c r="AM1726" s="400"/>
      <c r="AN1726" s="400"/>
      <c r="AO1726" s="400"/>
      <c r="AP1726" s="400"/>
    </row>
    <row r="1727" spans="1:42" ht="14.25" customHeight="1">
      <c r="A1727" s="394" t="s">
        <v>821</v>
      </c>
      <c r="B1727" s="401">
        <v>114.3</v>
      </c>
      <c r="C1727" s="424">
        <v>6.88</v>
      </c>
      <c r="D1727" s="394" t="s">
        <v>822</v>
      </c>
      <c r="E1727" s="421">
        <v>45365</v>
      </c>
      <c r="F1727" s="395" t="s">
        <v>283</v>
      </c>
      <c r="G1727" s="396">
        <v>20952</v>
      </c>
      <c r="H1727" s="397">
        <v>71099</v>
      </c>
      <c r="I1727" s="397">
        <v>5518004</v>
      </c>
      <c r="J1727" s="397">
        <v>350</v>
      </c>
      <c r="K1727" s="397">
        <v>50</v>
      </c>
      <c r="L1727" s="398">
        <v>5.43</v>
      </c>
      <c r="M1727" s="396">
        <v>45</v>
      </c>
      <c r="N1727" s="399">
        <v>105</v>
      </c>
      <c r="O1727" s="400">
        <v>115.9</v>
      </c>
      <c r="P1727" s="400"/>
      <c r="Q1727" s="400"/>
      <c r="R1727" s="400"/>
      <c r="S1727" s="400"/>
      <c r="T1727" s="400"/>
      <c r="U1727" s="400"/>
      <c r="V1727" s="400"/>
      <c r="W1727" s="400"/>
      <c r="X1727" s="426">
        <v>850</v>
      </c>
      <c r="Y1727" s="427">
        <v>800</v>
      </c>
      <c r="Z1727" s="427">
        <v>920</v>
      </c>
      <c r="AA1727" s="401">
        <v>48</v>
      </c>
      <c r="AB1727" s="426">
        <v>0.37</v>
      </c>
      <c r="AC1727" s="426">
        <v>1400</v>
      </c>
      <c r="AD1727" s="402">
        <v>655</v>
      </c>
      <c r="AE1727" s="402">
        <v>560</v>
      </c>
      <c r="AF1727" s="402">
        <v>655</v>
      </c>
      <c r="AG1727" s="402">
        <v>655</v>
      </c>
      <c r="AH1727" s="401">
        <v>48</v>
      </c>
      <c r="AI1727" s="400"/>
      <c r="AJ1727" s="400"/>
      <c r="AK1727" s="400"/>
      <c r="AL1727" s="400"/>
      <c r="AM1727" s="400"/>
      <c r="AN1727" s="400"/>
      <c r="AO1727" s="400"/>
      <c r="AP1727" s="400"/>
    </row>
    <row r="1728" spans="1:42" ht="14.25" customHeight="1">
      <c r="A1728" s="487" t="s">
        <v>821</v>
      </c>
      <c r="B1728" s="471">
        <v>114.3</v>
      </c>
      <c r="C1728" s="511">
        <v>6.88</v>
      </c>
      <c r="D1728" s="487" t="s">
        <v>822</v>
      </c>
      <c r="E1728" s="465">
        <v>45365</v>
      </c>
      <c r="F1728" s="466" t="s">
        <v>283</v>
      </c>
      <c r="G1728" s="467">
        <v>20952</v>
      </c>
      <c r="H1728" s="468">
        <v>71099</v>
      </c>
      <c r="I1728" s="468">
        <v>5518004</v>
      </c>
      <c r="J1728" s="468">
        <v>350</v>
      </c>
      <c r="K1728" s="468">
        <v>50</v>
      </c>
      <c r="L1728" s="529">
        <v>5.43</v>
      </c>
      <c r="M1728" s="467" t="s">
        <v>949</v>
      </c>
      <c r="N1728" s="469">
        <v>99.5</v>
      </c>
      <c r="O1728" s="470">
        <v>110.9</v>
      </c>
      <c r="P1728" s="470">
        <v>100.5</v>
      </c>
      <c r="Q1728" s="470">
        <v>112.4</v>
      </c>
      <c r="R1728" s="470">
        <v>103.4</v>
      </c>
      <c r="S1728" s="470">
        <v>114.4</v>
      </c>
      <c r="T1728" s="470">
        <v>103.7</v>
      </c>
      <c r="U1728" s="470">
        <v>114.6</v>
      </c>
      <c r="V1728" s="470">
        <v>101.4</v>
      </c>
      <c r="W1728" s="470">
        <v>112.7</v>
      </c>
      <c r="X1728" s="426">
        <v>850</v>
      </c>
      <c r="Y1728" s="427">
        <v>800</v>
      </c>
      <c r="Z1728" s="427">
        <v>920</v>
      </c>
      <c r="AA1728" s="401">
        <v>48</v>
      </c>
      <c r="AB1728" s="426">
        <v>0.37</v>
      </c>
      <c r="AC1728" s="426">
        <v>1400</v>
      </c>
      <c r="AD1728" s="402">
        <v>655</v>
      </c>
      <c r="AE1728" s="402">
        <v>560</v>
      </c>
      <c r="AF1728" s="402">
        <v>655</v>
      </c>
      <c r="AG1728" s="402">
        <v>655</v>
      </c>
      <c r="AH1728" s="401">
        <v>48</v>
      </c>
      <c r="AI1728" s="400"/>
      <c r="AJ1728" s="400"/>
      <c r="AK1728" s="400"/>
      <c r="AL1728" s="400"/>
      <c r="AM1728" s="400"/>
      <c r="AN1728" s="400"/>
      <c r="AO1728" s="400"/>
      <c r="AP1728" s="400"/>
    </row>
    <row r="1729" spans="1:42" ht="14.25" customHeight="1">
      <c r="A1729" s="487" t="s">
        <v>821</v>
      </c>
      <c r="B1729" s="471">
        <v>114.3</v>
      </c>
      <c r="C1729" s="511">
        <v>6.88</v>
      </c>
      <c r="D1729" s="487" t="s">
        <v>822</v>
      </c>
      <c r="E1729" s="465">
        <v>45365</v>
      </c>
      <c r="F1729" s="466" t="s">
        <v>283</v>
      </c>
      <c r="G1729" s="467">
        <v>20952</v>
      </c>
      <c r="H1729" s="468">
        <v>71099</v>
      </c>
      <c r="I1729" s="468">
        <v>5518004</v>
      </c>
      <c r="J1729" s="468">
        <v>350</v>
      </c>
      <c r="K1729" s="468">
        <v>50</v>
      </c>
      <c r="L1729" s="529">
        <v>5.43</v>
      </c>
      <c r="M1729" s="467" t="s">
        <v>950</v>
      </c>
      <c r="N1729" s="469">
        <v>102.6</v>
      </c>
      <c r="O1729" s="470">
        <v>114</v>
      </c>
      <c r="P1729" s="470">
        <v>100.5</v>
      </c>
      <c r="Q1729" s="470">
        <v>112.4</v>
      </c>
      <c r="R1729" s="470">
        <v>103.4</v>
      </c>
      <c r="S1729" s="470">
        <v>114.6</v>
      </c>
      <c r="T1729" s="470">
        <v>104.7</v>
      </c>
      <c r="U1729" s="470">
        <v>115.6</v>
      </c>
      <c r="V1729" s="470">
        <v>103.8</v>
      </c>
      <c r="W1729" s="470">
        <v>115</v>
      </c>
      <c r="X1729" s="426">
        <v>850</v>
      </c>
      <c r="Y1729" s="427">
        <v>800</v>
      </c>
      <c r="Z1729" s="427">
        <v>920</v>
      </c>
      <c r="AA1729" s="401">
        <v>48</v>
      </c>
      <c r="AB1729" s="426">
        <v>0.37</v>
      </c>
      <c r="AC1729" s="426">
        <v>1400</v>
      </c>
      <c r="AD1729" s="402">
        <v>655</v>
      </c>
      <c r="AE1729" s="402">
        <v>560</v>
      </c>
      <c r="AF1729" s="402">
        <v>655</v>
      </c>
      <c r="AG1729" s="402">
        <v>655</v>
      </c>
      <c r="AH1729" s="401">
        <v>48</v>
      </c>
      <c r="AI1729" s="400"/>
      <c r="AJ1729" s="400"/>
      <c r="AK1729" s="400"/>
      <c r="AL1729" s="400"/>
      <c r="AM1729" s="400"/>
      <c r="AN1729" s="400"/>
      <c r="AO1729" s="400"/>
      <c r="AP1729" s="400"/>
    </row>
    <row r="1730" spans="1:42" ht="14.25" customHeight="1">
      <c r="A1730" s="394" t="s">
        <v>821</v>
      </c>
      <c r="B1730" s="401">
        <v>114.3</v>
      </c>
      <c r="C1730" s="424">
        <v>6.88</v>
      </c>
      <c r="D1730" s="394" t="s">
        <v>822</v>
      </c>
      <c r="E1730" s="421">
        <v>45366</v>
      </c>
      <c r="F1730" s="395" t="s">
        <v>368</v>
      </c>
      <c r="G1730" s="396">
        <v>20953</v>
      </c>
      <c r="H1730" s="397">
        <v>60466</v>
      </c>
      <c r="I1730" s="397">
        <v>5518003</v>
      </c>
      <c r="J1730" s="397">
        <v>701</v>
      </c>
      <c r="K1730" s="397">
        <v>49</v>
      </c>
      <c r="L1730" s="396">
        <v>5.19</v>
      </c>
      <c r="M1730" s="396">
        <v>1</v>
      </c>
      <c r="N1730" s="399">
        <v>95</v>
      </c>
      <c r="O1730" s="400">
        <v>107.4</v>
      </c>
      <c r="P1730" s="400"/>
      <c r="Q1730" s="400"/>
      <c r="R1730" s="400"/>
      <c r="S1730" s="400"/>
      <c r="T1730" s="400"/>
      <c r="U1730" s="400"/>
      <c r="V1730" s="400"/>
      <c r="W1730" s="400"/>
      <c r="X1730" s="426">
        <v>850</v>
      </c>
      <c r="Y1730" s="427">
        <v>800</v>
      </c>
      <c r="Z1730" s="427">
        <v>920</v>
      </c>
      <c r="AA1730" s="401">
        <v>48</v>
      </c>
      <c r="AB1730" s="426">
        <v>0.37</v>
      </c>
      <c r="AC1730" s="426">
        <v>1400</v>
      </c>
      <c r="AD1730" s="402">
        <v>665</v>
      </c>
      <c r="AE1730" s="402">
        <v>560</v>
      </c>
      <c r="AF1730" s="402">
        <v>665</v>
      </c>
      <c r="AG1730" s="402">
        <v>665</v>
      </c>
      <c r="AH1730" s="401">
        <v>48</v>
      </c>
      <c r="AI1730" s="400"/>
      <c r="AJ1730" s="400"/>
      <c r="AK1730" s="400"/>
      <c r="AL1730" s="400"/>
      <c r="AM1730" s="400"/>
      <c r="AN1730" s="400"/>
      <c r="AO1730" s="400"/>
      <c r="AP1730" s="400"/>
    </row>
    <row r="1731" spans="1:42" ht="14.25" customHeight="1">
      <c r="A1731" s="394" t="s">
        <v>821</v>
      </c>
      <c r="B1731" s="401">
        <v>114.3</v>
      </c>
      <c r="C1731" s="424">
        <v>6.88</v>
      </c>
      <c r="D1731" s="394" t="s">
        <v>822</v>
      </c>
      <c r="E1731" s="421">
        <v>45366</v>
      </c>
      <c r="F1731" s="395" t="s">
        <v>847</v>
      </c>
      <c r="G1731" s="396">
        <v>20954</v>
      </c>
      <c r="H1731" s="397">
        <v>40680</v>
      </c>
      <c r="I1731" s="397">
        <v>5549601</v>
      </c>
      <c r="J1731" s="397" t="s">
        <v>571</v>
      </c>
      <c r="K1731" s="397">
        <v>45</v>
      </c>
      <c r="L1731" s="398">
        <v>5.5</v>
      </c>
      <c r="M1731" s="396">
        <v>4</v>
      </c>
      <c r="N1731" s="399">
        <v>99.3</v>
      </c>
      <c r="O1731" s="400">
        <v>110.8</v>
      </c>
      <c r="P1731" s="400"/>
      <c r="Q1731" s="400"/>
      <c r="R1731" s="400"/>
      <c r="S1731" s="400"/>
      <c r="T1731" s="400"/>
      <c r="U1731" s="400"/>
      <c r="V1731" s="400"/>
      <c r="W1731" s="400"/>
      <c r="X1731" s="426">
        <v>850</v>
      </c>
      <c r="Y1731" s="427">
        <v>800</v>
      </c>
      <c r="Z1731" s="427">
        <v>920</v>
      </c>
      <c r="AA1731" s="401">
        <v>48</v>
      </c>
      <c r="AB1731" s="426">
        <v>0.37</v>
      </c>
      <c r="AC1731" s="426">
        <v>1400</v>
      </c>
      <c r="AD1731" s="402">
        <v>630</v>
      </c>
      <c r="AE1731" s="402">
        <v>560</v>
      </c>
      <c r="AF1731" s="402">
        <v>630</v>
      </c>
      <c r="AG1731" s="402">
        <v>630</v>
      </c>
      <c r="AH1731" s="401">
        <v>48</v>
      </c>
      <c r="AI1731" s="400"/>
      <c r="AJ1731" s="400"/>
      <c r="AK1731" s="400"/>
      <c r="AL1731" s="400"/>
      <c r="AM1731" s="400"/>
      <c r="AN1731" s="400"/>
      <c r="AO1731" s="400"/>
      <c r="AP1731" s="400"/>
    </row>
    <row r="1732" spans="1:42" ht="14.25" customHeight="1">
      <c r="A1732" s="394" t="s">
        <v>821</v>
      </c>
      <c r="B1732" s="401">
        <v>114.3</v>
      </c>
      <c r="C1732" s="424">
        <v>6.88</v>
      </c>
      <c r="D1732" s="394" t="s">
        <v>822</v>
      </c>
      <c r="E1732" s="421">
        <v>45366</v>
      </c>
      <c r="F1732" s="395" t="s">
        <v>847</v>
      </c>
      <c r="G1732" s="396">
        <v>20955</v>
      </c>
      <c r="H1732" s="397">
        <v>13711</v>
      </c>
      <c r="I1732" s="397">
        <v>5549601</v>
      </c>
      <c r="J1732" s="397" t="s">
        <v>571</v>
      </c>
      <c r="K1732" s="397">
        <v>43</v>
      </c>
      <c r="L1732" s="398">
        <v>4</v>
      </c>
      <c r="M1732" s="396">
        <v>1</v>
      </c>
      <c r="N1732" s="399">
        <v>93</v>
      </c>
      <c r="O1732" s="400">
        <v>106.7</v>
      </c>
      <c r="P1732" s="400"/>
      <c r="Q1732" s="400"/>
      <c r="R1732" s="400"/>
      <c r="S1732" s="400"/>
      <c r="T1732" s="400"/>
      <c r="U1732" s="400"/>
      <c r="V1732" s="400"/>
      <c r="W1732" s="400"/>
      <c r="X1732" s="426">
        <v>850</v>
      </c>
      <c r="Y1732" s="427">
        <v>800</v>
      </c>
      <c r="Z1732" s="427">
        <v>920</v>
      </c>
      <c r="AA1732" s="401">
        <v>48</v>
      </c>
      <c r="AB1732" s="426">
        <v>0.37</v>
      </c>
      <c r="AC1732" s="426">
        <v>1400</v>
      </c>
      <c r="AD1732" s="402">
        <v>630</v>
      </c>
      <c r="AE1732" s="402">
        <v>560</v>
      </c>
      <c r="AF1732" s="402">
        <v>630</v>
      </c>
      <c r="AG1732" s="402">
        <v>630</v>
      </c>
      <c r="AH1732" s="401">
        <v>48</v>
      </c>
      <c r="AI1732" s="400"/>
      <c r="AJ1732" s="400"/>
      <c r="AK1732" s="400"/>
      <c r="AL1732" s="400"/>
      <c r="AM1732" s="400"/>
      <c r="AN1732" s="400"/>
      <c r="AO1732" s="400"/>
      <c r="AP1732" s="400"/>
    </row>
    <row r="1733" spans="1:42" ht="14.25" customHeight="1">
      <c r="A1733" s="394" t="s">
        <v>821</v>
      </c>
      <c r="B1733" s="401">
        <v>114.3</v>
      </c>
      <c r="C1733" s="424">
        <v>6.88</v>
      </c>
      <c r="D1733" s="394" t="s">
        <v>822</v>
      </c>
      <c r="E1733" s="421">
        <v>45404</v>
      </c>
      <c r="F1733" s="395" t="s">
        <v>847</v>
      </c>
      <c r="G1733" s="396">
        <v>21232</v>
      </c>
      <c r="H1733" s="397">
        <v>13736</v>
      </c>
      <c r="I1733" s="397">
        <v>5549601</v>
      </c>
      <c r="J1733" s="397" t="s">
        <v>571</v>
      </c>
      <c r="K1733" s="397">
        <v>43</v>
      </c>
      <c r="L1733" s="398">
        <f>0.022/0.0038</f>
        <v>5.7894736842105257</v>
      </c>
      <c r="M1733" s="396">
        <v>1</v>
      </c>
      <c r="N1733" s="399">
        <v>97.2</v>
      </c>
      <c r="O1733" s="400">
        <v>109.4</v>
      </c>
      <c r="P1733" s="400">
        <v>97.6</v>
      </c>
      <c r="Q1733" s="400">
        <v>110</v>
      </c>
      <c r="R1733" s="400">
        <v>97.3</v>
      </c>
      <c r="S1733" s="400">
        <v>110.4</v>
      </c>
      <c r="T1733" s="400">
        <v>98.4</v>
      </c>
      <c r="U1733" s="400">
        <v>110.1</v>
      </c>
      <c r="V1733" s="400">
        <v>95.8</v>
      </c>
      <c r="W1733" s="400">
        <v>108.7</v>
      </c>
      <c r="X1733" s="426">
        <v>860</v>
      </c>
      <c r="Y1733" s="427">
        <v>800</v>
      </c>
      <c r="Z1733" s="427">
        <v>920</v>
      </c>
      <c r="AA1733" s="401">
        <v>48</v>
      </c>
      <c r="AB1733" s="426">
        <v>0.37</v>
      </c>
      <c r="AC1733" s="426">
        <v>1500</v>
      </c>
      <c r="AD1733" s="402">
        <v>630</v>
      </c>
      <c r="AE1733" s="402">
        <v>560</v>
      </c>
      <c r="AF1733" s="402">
        <v>630</v>
      </c>
      <c r="AG1733" s="402">
        <v>630</v>
      </c>
      <c r="AH1733" s="401">
        <v>48</v>
      </c>
      <c r="AI1733" s="400"/>
      <c r="AJ1733" s="400"/>
      <c r="AK1733" s="400"/>
      <c r="AL1733" s="400"/>
      <c r="AM1733" s="400"/>
      <c r="AN1733" s="400"/>
      <c r="AO1733" s="400"/>
      <c r="AP1733" s="400"/>
    </row>
    <row r="1734" spans="1:42" ht="14.25" customHeight="1">
      <c r="A1734" s="394" t="s">
        <v>821</v>
      </c>
      <c r="B1734" s="401">
        <v>114.3</v>
      </c>
      <c r="C1734" s="424">
        <v>6.88</v>
      </c>
      <c r="D1734" s="394" t="s">
        <v>822</v>
      </c>
      <c r="E1734" s="421">
        <v>45404</v>
      </c>
      <c r="F1734" s="395" t="s">
        <v>847</v>
      </c>
      <c r="G1734" s="396">
        <v>21233</v>
      </c>
      <c r="H1734" s="397">
        <v>13736</v>
      </c>
      <c r="I1734" s="397">
        <v>5549601</v>
      </c>
      <c r="J1734" s="397" t="s">
        <v>571</v>
      </c>
      <c r="K1734" s="397">
        <v>43</v>
      </c>
      <c r="L1734" s="398">
        <f t="shared" ref="L1734:L1735" si="0">0.022/0.0038</f>
        <v>5.7894736842105257</v>
      </c>
      <c r="M1734" s="396">
        <v>405</v>
      </c>
      <c r="N1734" s="399">
        <v>98.3</v>
      </c>
      <c r="O1734" s="400">
        <v>110.6</v>
      </c>
      <c r="P1734" s="400"/>
      <c r="Q1734" s="400"/>
      <c r="R1734" s="400"/>
      <c r="S1734" s="400"/>
      <c r="T1734" s="400"/>
      <c r="U1734" s="400"/>
      <c r="V1734" s="400"/>
      <c r="W1734" s="400"/>
      <c r="X1734" s="426">
        <v>860</v>
      </c>
      <c r="Y1734" s="427">
        <v>800</v>
      </c>
      <c r="Z1734" s="427">
        <v>920</v>
      </c>
      <c r="AA1734" s="401">
        <v>48</v>
      </c>
      <c r="AB1734" s="426">
        <v>0.37</v>
      </c>
      <c r="AC1734" s="426">
        <v>1500</v>
      </c>
      <c r="AD1734" s="402">
        <v>630</v>
      </c>
      <c r="AE1734" s="402">
        <v>560</v>
      </c>
      <c r="AF1734" s="402">
        <v>630</v>
      </c>
      <c r="AG1734" s="402">
        <v>630</v>
      </c>
      <c r="AH1734" s="401">
        <v>48</v>
      </c>
      <c r="AI1734" s="400"/>
      <c r="AJ1734" s="400"/>
      <c r="AK1734" s="400"/>
      <c r="AL1734" s="400"/>
      <c r="AM1734" s="400"/>
      <c r="AN1734" s="400"/>
      <c r="AO1734" s="400"/>
      <c r="AP1734" s="400"/>
    </row>
    <row r="1735" spans="1:42" ht="14.25" customHeight="1">
      <c r="A1735" s="394" t="s">
        <v>821</v>
      </c>
      <c r="B1735" s="401">
        <v>114.3</v>
      </c>
      <c r="C1735" s="424">
        <v>6.88</v>
      </c>
      <c r="D1735" s="394" t="s">
        <v>822</v>
      </c>
      <c r="E1735" s="421">
        <v>45404</v>
      </c>
      <c r="F1735" s="395" t="s">
        <v>847</v>
      </c>
      <c r="G1735" s="396">
        <v>21234</v>
      </c>
      <c r="H1735" s="397">
        <v>13736</v>
      </c>
      <c r="I1735" s="397">
        <v>5549601</v>
      </c>
      <c r="J1735" s="397" t="s">
        <v>571</v>
      </c>
      <c r="K1735" s="397">
        <v>43</v>
      </c>
      <c r="L1735" s="398">
        <f t="shared" si="0"/>
        <v>5.7894736842105257</v>
      </c>
      <c r="M1735" s="396">
        <v>810</v>
      </c>
      <c r="N1735" s="399">
        <v>98.8</v>
      </c>
      <c r="O1735" s="400">
        <v>111.2</v>
      </c>
      <c r="P1735" s="400"/>
      <c r="Q1735" s="400"/>
      <c r="R1735" s="400"/>
      <c r="S1735" s="400"/>
      <c r="T1735" s="400"/>
      <c r="U1735" s="400"/>
      <c r="V1735" s="400"/>
      <c r="W1735" s="400"/>
      <c r="X1735" s="426">
        <v>860</v>
      </c>
      <c r="Y1735" s="427">
        <v>800</v>
      </c>
      <c r="Z1735" s="427">
        <v>920</v>
      </c>
      <c r="AA1735" s="401">
        <v>48</v>
      </c>
      <c r="AB1735" s="426">
        <v>0.37</v>
      </c>
      <c r="AC1735" s="426">
        <v>1500</v>
      </c>
      <c r="AD1735" s="402">
        <v>630</v>
      </c>
      <c r="AE1735" s="402">
        <v>560</v>
      </c>
      <c r="AF1735" s="402">
        <v>630</v>
      </c>
      <c r="AG1735" s="402">
        <v>630</v>
      </c>
      <c r="AH1735" s="401">
        <v>48</v>
      </c>
      <c r="AI1735" s="400"/>
      <c r="AJ1735" s="400"/>
      <c r="AK1735" s="400"/>
      <c r="AL1735" s="400"/>
      <c r="AM1735" s="400"/>
      <c r="AN1735" s="400"/>
      <c r="AO1735" s="400"/>
      <c r="AP1735" s="400"/>
    </row>
    <row r="1736" spans="1:42" ht="14.25" customHeight="1">
      <c r="A1736" s="394" t="s">
        <v>821</v>
      </c>
      <c r="B1736" s="401">
        <v>114.3</v>
      </c>
      <c r="C1736" s="424">
        <v>6.88</v>
      </c>
      <c r="D1736" s="394" t="s">
        <v>822</v>
      </c>
      <c r="E1736" s="421">
        <v>45405</v>
      </c>
      <c r="F1736" s="395" t="s">
        <v>847</v>
      </c>
      <c r="G1736" s="396">
        <v>21235</v>
      </c>
      <c r="H1736" s="397">
        <v>13737</v>
      </c>
      <c r="I1736" s="397">
        <v>5549601</v>
      </c>
      <c r="J1736" s="397" t="s">
        <v>571</v>
      </c>
      <c r="K1736" s="397">
        <v>45</v>
      </c>
      <c r="L1736" s="396">
        <v>4.16</v>
      </c>
      <c r="M1736" s="396">
        <v>1</v>
      </c>
      <c r="N1736" s="399">
        <v>98.3</v>
      </c>
      <c r="O1736" s="400">
        <v>111.5</v>
      </c>
      <c r="P1736" s="400"/>
      <c r="Q1736" s="400"/>
      <c r="R1736" s="400"/>
      <c r="S1736" s="400"/>
      <c r="T1736" s="400"/>
      <c r="U1736" s="400"/>
      <c r="V1736" s="400"/>
      <c r="W1736" s="400"/>
      <c r="X1736" s="426">
        <v>860</v>
      </c>
      <c r="Y1736" s="427">
        <v>800</v>
      </c>
      <c r="Z1736" s="427">
        <v>920</v>
      </c>
      <c r="AA1736" s="401">
        <v>48</v>
      </c>
      <c r="AB1736" s="426">
        <v>0.37</v>
      </c>
      <c r="AC1736" s="426">
        <v>1500</v>
      </c>
      <c r="AD1736" s="402">
        <v>630</v>
      </c>
      <c r="AE1736" s="402">
        <v>560</v>
      </c>
      <c r="AF1736" s="402">
        <v>630</v>
      </c>
      <c r="AG1736" s="402">
        <v>630</v>
      </c>
      <c r="AH1736" s="401">
        <v>48</v>
      </c>
      <c r="AI1736" s="400"/>
      <c r="AJ1736" s="400"/>
      <c r="AK1736" s="400"/>
      <c r="AL1736" s="400"/>
      <c r="AM1736" s="400"/>
      <c r="AN1736" s="400"/>
      <c r="AO1736" s="400"/>
      <c r="AP1736" s="400"/>
    </row>
    <row r="1737" spans="1:42" ht="14.25" customHeight="1">
      <c r="A1737" s="394" t="s">
        <v>821</v>
      </c>
      <c r="B1737" s="401">
        <v>114.3</v>
      </c>
      <c r="C1737" s="424">
        <v>6.88</v>
      </c>
      <c r="D1737" s="394" t="s">
        <v>822</v>
      </c>
      <c r="E1737" s="421">
        <v>45405</v>
      </c>
      <c r="F1737" s="395" t="s">
        <v>847</v>
      </c>
      <c r="G1737" s="396">
        <v>21236</v>
      </c>
      <c r="H1737" s="397">
        <v>13737</v>
      </c>
      <c r="I1737" s="397">
        <v>5549601</v>
      </c>
      <c r="J1737" s="397" t="s">
        <v>571</v>
      </c>
      <c r="K1737" s="397">
        <v>45</v>
      </c>
      <c r="L1737" s="396">
        <v>4.16</v>
      </c>
      <c r="M1737" s="396">
        <v>419</v>
      </c>
      <c r="N1737" s="399">
        <v>95.9</v>
      </c>
      <c r="O1737" s="400">
        <v>111.8</v>
      </c>
      <c r="P1737" s="400"/>
      <c r="Q1737" s="400"/>
      <c r="R1737" s="400"/>
      <c r="S1737" s="400"/>
      <c r="T1737" s="400"/>
      <c r="U1737" s="400"/>
      <c r="V1737" s="400"/>
      <c r="W1737" s="400"/>
      <c r="X1737" s="426">
        <v>860</v>
      </c>
      <c r="Y1737" s="427">
        <v>800</v>
      </c>
      <c r="Z1737" s="427">
        <v>920</v>
      </c>
      <c r="AA1737" s="427">
        <v>48</v>
      </c>
      <c r="AB1737" s="427">
        <v>0.37</v>
      </c>
      <c r="AC1737" s="426">
        <v>1500</v>
      </c>
      <c r="AD1737" s="402">
        <v>630</v>
      </c>
      <c r="AE1737" s="402">
        <v>560</v>
      </c>
      <c r="AF1737" s="402">
        <v>630</v>
      </c>
      <c r="AG1737" s="402">
        <v>630</v>
      </c>
      <c r="AH1737" s="402">
        <v>48</v>
      </c>
      <c r="AI1737" s="400"/>
      <c r="AJ1737" s="400"/>
      <c r="AK1737" s="400"/>
      <c r="AL1737" s="400"/>
      <c r="AM1737" s="400"/>
      <c r="AN1737" s="400"/>
      <c r="AO1737" s="400"/>
      <c r="AP1737" s="400"/>
    </row>
    <row r="1738" spans="1:42" ht="14.25" customHeight="1">
      <c r="A1738" s="394" t="s">
        <v>821</v>
      </c>
      <c r="B1738" s="401">
        <v>114.3</v>
      </c>
      <c r="C1738" s="424">
        <v>6.88</v>
      </c>
      <c r="D1738" s="394" t="s">
        <v>822</v>
      </c>
      <c r="E1738" s="421">
        <v>45405</v>
      </c>
      <c r="F1738" s="395" t="s">
        <v>283</v>
      </c>
      <c r="G1738" s="396">
        <v>21237</v>
      </c>
      <c r="H1738" s="397">
        <v>71287</v>
      </c>
      <c r="I1738" s="397">
        <v>5518004</v>
      </c>
      <c r="J1738" s="397">
        <v>350</v>
      </c>
      <c r="K1738" s="397">
        <v>51</v>
      </c>
      <c r="L1738" s="398">
        <v>4.71</v>
      </c>
      <c r="M1738" s="396">
        <v>1</v>
      </c>
      <c r="N1738" s="399">
        <v>95.9</v>
      </c>
      <c r="O1738" s="400">
        <v>110.5</v>
      </c>
      <c r="P1738" s="400"/>
      <c r="Q1738" s="400"/>
      <c r="R1738" s="400"/>
      <c r="S1738" s="400"/>
      <c r="T1738" s="400"/>
      <c r="U1738" s="400"/>
      <c r="V1738" s="400"/>
      <c r="W1738" s="400"/>
      <c r="X1738" s="426">
        <v>860</v>
      </c>
      <c r="Y1738" s="427">
        <v>800</v>
      </c>
      <c r="Z1738" s="427">
        <v>920</v>
      </c>
      <c r="AA1738" s="427">
        <v>48</v>
      </c>
      <c r="AB1738" s="427">
        <v>0.37</v>
      </c>
      <c r="AC1738" s="426">
        <v>1500</v>
      </c>
      <c r="AD1738" s="402">
        <v>660</v>
      </c>
      <c r="AE1738" s="402">
        <v>560</v>
      </c>
      <c r="AF1738" s="402">
        <v>660</v>
      </c>
      <c r="AG1738" s="402">
        <v>660</v>
      </c>
      <c r="AH1738" s="401">
        <v>48</v>
      </c>
      <c r="AI1738" s="400"/>
      <c r="AJ1738" s="400"/>
      <c r="AK1738" s="400"/>
      <c r="AL1738" s="400"/>
      <c r="AM1738" s="400"/>
      <c r="AN1738" s="400"/>
      <c r="AO1738" s="400"/>
      <c r="AP1738" s="400"/>
    </row>
    <row r="1739" spans="1:42" ht="14.25" customHeight="1">
      <c r="A1739" s="394" t="s">
        <v>821</v>
      </c>
      <c r="B1739" s="401">
        <v>114.3</v>
      </c>
      <c r="C1739" s="424">
        <v>6.88</v>
      </c>
      <c r="D1739" s="394" t="s">
        <v>822</v>
      </c>
      <c r="E1739" s="421">
        <v>45405</v>
      </c>
      <c r="F1739" s="395" t="s">
        <v>283</v>
      </c>
      <c r="G1739" s="396">
        <v>21238</v>
      </c>
      <c r="H1739" s="397">
        <v>71287</v>
      </c>
      <c r="I1739" s="397">
        <v>5518004</v>
      </c>
      <c r="J1739" s="397">
        <v>350</v>
      </c>
      <c r="K1739" s="397">
        <v>51</v>
      </c>
      <c r="L1739" s="398">
        <v>4.71</v>
      </c>
      <c r="M1739" s="396">
        <v>401</v>
      </c>
      <c r="N1739" s="399">
        <v>97.6</v>
      </c>
      <c r="O1739" s="400">
        <v>113.2</v>
      </c>
      <c r="P1739" s="400"/>
      <c r="Q1739" s="400"/>
      <c r="R1739" s="400"/>
      <c r="S1739" s="400"/>
      <c r="T1739" s="400"/>
      <c r="U1739" s="400"/>
      <c r="V1739" s="400"/>
      <c r="W1739" s="400"/>
      <c r="X1739" s="426">
        <v>860</v>
      </c>
      <c r="Y1739" s="427">
        <v>800</v>
      </c>
      <c r="Z1739" s="427">
        <v>920</v>
      </c>
      <c r="AA1739" s="427">
        <v>48</v>
      </c>
      <c r="AB1739" s="427">
        <v>0.37</v>
      </c>
      <c r="AC1739" s="426">
        <v>1500</v>
      </c>
      <c r="AD1739" s="402">
        <v>660</v>
      </c>
      <c r="AE1739" s="402">
        <v>560</v>
      </c>
      <c r="AF1739" s="402">
        <v>660</v>
      </c>
      <c r="AG1739" s="402">
        <v>660</v>
      </c>
      <c r="AH1739" s="401">
        <v>48</v>
      </c>
      <c r="AI1739" s="400"/>
      <c r="AJ1739" s="400"/>
      <c r="AK1739" s="400"/>
      <c r="AL1739" s="400"/>
      <c r="AM1739" s="400"/>
      <c r="AN1739" s="400"/>
      <c r="AO1739" s="400"/>
      <c r="AP1739" s="400"/>
    </row>
    <row r="1740" spans="1:42" ht="14.25" customHeight="1">
      <c r="A1740" s="394" t="s">
        <v>821</v>
      </c>
      <c r="B1740" s="401">
        <v>114.3</v>
      </c>
      <c r="C1740" s="424">
        <v>6.88</v>
      </c>
      <c r="D1740" s="394" t="s">
        <v>822</v>
      </c>
      <c r="E1740" s="421">
        <v>45405</v>
      </c>
      <c r="F1740" s="395" t="s">
        <v>283</v>
      </c>
      <c r="G1740" s="396">
        <v>21239</v>
      </c>
      <c r="H1740" s="397">
        <v>71387</v>
      </c>
      <c r="I1740" s="397">
        <v>5518004</v>
      </c>
      <c r="J1740" s="397">
        <v>350</v>
      </c>
      <c r="K1740" s="397">
        <v>51</v>
      </c>
      <c r="L1740" s="398">
        <v>4.7</v>
      </c>
      <c r="M1740" s="396">
        <v>2</v>
      </c>
      <c r="N1740" s="399">
        <v>100.9</v>
      </c>
      <c r="O1740" s="400">
        <v>115.6</v>
      </c>
      <c r="P1740" s="400"/>
      <c r="Q1740" s="400"/>
      <c r="R1740" s="400"/>
      <c r="S1740" s="400"/>
      <c r="T1740" s="400"/>
      <c r="U1740" s="400"/>
      <c r="V1740" s="400"/>
      <c r="W1740" s="400"/>
      <c r="X1740" s="426">
        <v>860</v>
      </c>
      <c r="Y1740" s="427">
        <v>800</v>
      </c>
      <c r="Z1740" s="427">
        <v>920</v>
      </c>
      <c r="AA1740" s="427">
        <v>48</v>
      </c>
      <c r="AB1740" s="427">
        <v>0.37</v>
      </c>
      <c r="AC1740" s="426">
        <v>1500</v>
      </c>
      <c r="AD1740" s="402">
        <v>660</v>
      </c>
      <c r="AE1740" s="402">
        <v>560</v>
      </c>
      <c r="AF1740" s="402">
        <v>660</v>
      </c>
      <c r="AG1740" s="402">
        <v>660</v>
      </c>
      <c r="AH1740" s="401">
        <v>48</v>
      </c>
      <c r="AI1740" s="400"/>
      <c r="AJ1740" s="400"/>
      <c r="AK1740" s="400"/>
      <c r="AL1740" s="400"/>
      <c r="AM1740" s="400"/>
      <c r="AN1740" s="400"/>
      <c r="AO1740" s="400"/>
      <c r="AP1740" s="400"/>
    </row>
    <row r="1741" spans="1:42" ht="14.25" customHeight="1">
      <c r="A1741" s="394" t="s">
        <v>821</v>
      </c>
      <c r="B1741" s="401">
        <v>114.3</v>
      </c>
      <c r="C1741" s="424">
        <v>6.88</v>
      </c>
      <c r="D1741" s="394" t="s">
        <v>822</v>
      </c>
      <c r="E1741" s="421">
        <v>45406</v>
      </c>
      <c r="F1741" s="395" t="s">
        <v>283</v>
      </c>
      <c r="G1741" s="396">
        <v>21240</v>
      </c>
      <c r="H1741" s="397">
        <v>71387</v>
      </c>
      <c r="I1741" s="397">
        <v>5518004</v>
      </c>
      <c r="J1741" s="397">
        <v>350</v>
      </c>
      <c r="K1741" s="397">
        <v>51</v>
      </c>
      <c r="L1741" s="398">
        <v>4.7</v>
      </c>
      <c r="M1741" s="396">
        <v>401</v>
      </c>
      <c r="N1741" s="399">
        <v>102.7</v>
      </c>
      <c r="O1741" s="400">
        <v>115.3</v>
      </c>
      <c r="P1741" s="400"/>
      <c r="Q1741" s="400"/>
      <c r="R1741" s="400"/>
      <c r="S1741" s="400"/>
      <c r="T1741" s="400"/>
      <c r="U1741" s="400"/>
      <c r="V1741" s="400"/>
      <c r="W1741" s="400"/>
      <c r="X1741" s="426">
        <v>860</v>
      </c>
      <c r="Y1741" s="427">
        <v>800</v>
      </c>
      <c r="Z1741" s="427">
        <v>920</v>
      </c>
      <c r="AA1741" s="427">
        <v>48</v>
      </c>
      <c r="AB1741" s="427">
        <v>0.37</v>
      </c>
      <c r="AC1741" s="426">
        <v>1500</v>
      </c>
      <c r="AD1741" s="402">
        <v>660</v>
      </c>
      <c r="AE1741" s="402">
        <v>560</v>
      </c>
      <c r="AF1741" s="402">
        <v>660</v>
      </c>
      <c r="AG1741" s="402">
        <v>660</v>
      </c>
      <c r="AH1741" s="401">
        <v>48</v>
      </c>
      <c r="AI1741" s="400"/>
      <c r="AJ1741" s="400"/>
      <c r="AK1741" s="400"/>
      <c r="AL1741" s="400"/>
      <c r="AM1741" s="400"/>
      <c r="AN1741" s="400"/>
      <c r="AO1741" s="400"/>
      <c r="AP1741" s="400"/>
    </row>
    <row r="1742" spans="1:42" ht="14.25" customHeight="1">
      <c r="A1742" s="394" t="s">
        <v>821</v>
      </c>
      <c r="B1742" s="401">
        <v>114.3</v>
      </c>
      <c r="C1742" s="424">
        <v>6.88</v>
      </c>
      <c r="D1742" s="394" t="s">
        <v>822</v>
      </c>
      <c r="E1742" s="421">
        <v>45406</v>
      </c>
      <c r="F1742" s="395" t="s">
        <v>283</v>
      </c>
      <c r="G1742" s="396">
        <v>21241</v>
      </c>
      <c r="H1742" s="397">
        <v>71386</v>
      </c>
      <c r="I1742" s="397">
        <v>5518004</v>
      </c>
      <c r="J1742" s="397">
        <v>350</v>
      </c>
      <c r="K1742" s="397">
        <v>51</v>
      </c>
      <c r="L1742" s="398">
        <v>4.7</v>
      </c>
      <c r="M1742" s="396">
        <v>1</v>
      </c>
      <c r="N1742" s="399">
        <v>101.7</v>
      </c>
      <c r="O1742" s="400">
        <v>114</v>
      </c>
      <c r="P1742" s="400"/>
      <c r="Q1742" s="400"/>
      <c r="R1742" s="400"/>
      <c r="S1742" s="400"/>
      <c r="T1742" s="400"/>
      <c r="U1742" s="400"/>
      <c r="V1742" s="400"/>
      <c r="W1742" s="400"/>
      <c r="X1742" s="426">
        <v>860</v>
      </c>
      <c r="Y1742" s="427">
        <v>800</v>
      </c>
      <c r="Z1742" s="427">
        <v>920</v>
      </c>
      <c r="AA1742" s="427">
        <v>48</v>
      </c>
      <c r="AB1742" s="427">
        <v>0.37</v>
      </c>
      <c r="AC1742" s="426">
        <v>1500</v>
      </c>
      <c r="AD1742" s="402">
        <v>660</v>
      </c>
      <c r="AE1742" s="402">
        <v>560</v>
      </c>
      <c r="AF1742" s="402">
        <v>660</v>
      </c>
      <c r="AG1742" s="402">
        <v>660</v>
      </c>
      <c r="AH1742" s="401">
        <v>48</v>
      </c>
      <c r="AI1742" s="400"/>
      <c r="AJ1742" s="400"/>
      <c r="AK1742" s="400"/>
      <c r="AL1742" s="400"/>
      <c r="AM1742" s="400"/>
      <c r="AN1742" s="400"/>
      <c r="AO1742" s="400"/>
      <c r="AP1742" s="400"/>
    </row>
    <row r="1743" spans="1:42" ht="14.25" customHeight="1">
      <c r="A1743" s="394" t="s">
        <v>821</v>
      </c>
      <c r="B1743" s="401">
        <v>114.3</v>
      </c>
      <c r="C1743" s="424">
        <v>6.88</v>
      </c>
      <c r="D1743" s="394" t="s">
        <v>822</v>
      </c>
      <c r="E1743" s="421">
        <v>45406</v>
      </c>
      <c r="F1743" s="395" t="s">
        <v>283</v>
      </c>
      <c r="G1743" s="396">
        <v>21242</v>
      </c>
      <c r="H1743" s="397">
        <v>71386</v>
      </c>
      <c r="I1743" s="397">
        <v>5518004</v>
      </c>
      <c r="J1743" s="397">
        <v>350</v>
      </c>
      <c r="K1743" s="397">
        <v>51</v>
      </c>
      <c r="L1743" s="398">
        <v>4.7</v>
      </c>
      <c r="M1743" s="396">
        <v>401</v>
      </c>
      <c r="N1743" s="399">
        <v>101.3</v>
      </c>
      <c r="O1743" s="400">
        <v>113.9</v>
      </c>
      <c r="P1743" s="400"/>
      <c r="Q1743" s="400"/>
      <c r="R1743" s="400"/>
      <c r="S1743" s="400"/>
      <c r="T1743" s="400"/>
      <c r="U1743" s="400"/>
      <c r="V1743" s="400"/>
      <c r="W1743" s="400"/>
      <c r="X1743" s="426">
        <v>860</v>
      </c>
      <c r="Y1743" s="427">
        <v>800</v>
      </c>
      <c r="Z1743" s="427">
        <v>920</v>
      </c>
      <c r="AA1743" s="427">
        <v>48</v>
      </c>
      <c r="AB1743" s="427">
        <v>0.37</v>
      </c>
      <c r="AC1743" s="426">
        <v>1500</v>
      </c>
      <c r="AD1743" s="402">
        <v>660</v>
      </c>
      <c r="AE1743" s="402">
        <v>560</v>
      </c>
      <c r="AF1743" s="402">
        <v>660</v>
      </c>
      <c r="AG1743" s="402">
        <v>660</v>
      </c>
      <c r="AH1743" s="401">
        <v>48</v>
      </c>
      <c r="AI1743" s="400"/>
      <c r="AJ1743" s="400"/>
      <c r="AK1743" s="400"/>
      <c r="AL1743" s="400"/>
      <c r="AM1743" s="400"/>
      <c r="AN1743" s="400"/>
      <c r="AO1743" s="400"/>
      <c r="AP1743" s="400"/>
    </row>
    <row r="1744" spans="1:42" ht="14.25" customHeight="1">
      <c r="A1744" s="394" t="s">
        <v>821</v>
      </c>
      <c r="B1744" s="401">
        <v>114.3</v>
      </c>
      <c r="C1744" s="424">
        <v>6.88</v>
      </c>
      <c r="D1744" s="394" t="s">
        <v>822</v>
      </c>
      <c r="E1744" s="421">
        <v>45406</v>
      </c>
      <c r="F1744" s="395" t="s">
        <v>283</v>
      </c>
      <c r="G1744" s="396">
        <v>21243</v>
      </c>
      <c r="H1744" s="397">
        <v>71388</v>
      </c>
      <c r="I1744" s="397">
        <v>5518004</v>
      </c>
      <c r="J1744" s="397">
        <v>350</v>
      </c>
      <c r="K1744" s="397">
        <v>51</v>
      </c>
      <c r="L1744" s="398">
        <v>4.7</v>
      </c>
      <c r="M1744" s="396">
        <v>1</v>
      </c>
      <c r="N1744" s="399">
        <v>102.7</v>
      </c>
      <c r="O1744" s="400">
        <v>115.4</v>
      </c>
      <c r="P1744" s="400"/>
      <c r="Q1744" s="400"/>
      <c r="R1744" s="400"/>
      <c r="S1744" s="400"/>
      <c r="T1744" s="400"/>
      <c r="U1744" s="400"/>
      <c r="V1744" s="400"/>
      <c r="W1744" s="400"/>
      <c r="X1744" s="426">
        <v>860</v>
      </c>
      <c r="Y1744" s="427">
        <v>800</v>
      </c>
      <c r="Z1744" s="427">
        <v>920</v>
      </c>
      <c r="AA1744" s="427">
        <v>48</v>
      </c>
      <c r="AB1744" s="427">
        <v>0.37</v>
      </c>
      <c r="AC1744" s="426">
        <v>1500</v>
      </c>
      <c r="AD1744" s="402">
        <v>660</v>
      </c>
      <c r="AE1744" s="402">
        <v>560</v>
      </c>
      <c r="AF1744" s="402">
        <v>660</v>
      </c>
      <c r="AG1744" s="402">
        <v>660</v>
      </c>
      <c r="AH1744" s="401">
        <v>48</v>
      </c>
      <c r="AI1744" s="400"/>
      <c r="AJ1744" s="400"/>
      <c r="AK1744" s="400"/>
      <c r="AL1744" s="400"/>
      <c r="AM1744" s="400"/>
      <c r="AN1744" s="400"/>
      <c r="AO1744" s="400"/>
      <c r="AP1744" s="400"/>
    </row>
    <row r="1745" spans="1:42" ht="14.25" customHeight="1">
      <c r="A1745" s="394" t="s">
        <v>821</v>
      </c>
      <c r="B1745" s="401">
        <v>114.3</v>
      </c>
      <c r="C1745" s="424">
        <v>6.88</v>
      </c>
      <c r="D1745" s="394" t="s">
        <v>822</v>
      </c>
      <c r="E1745" s="421">
        <v>45406</v>
      </c>
      <c r="F1745" s="395" t="s">
        <v>283</v>
      </c>
      <c r="G1745" s="396">
        <v>21244</v>
      </c>
      <c r="H1745" s="397">
        <v>71388</v>
      </c>
      <c r="I1745" s="397">
        <v>5518004</v>
      </c>
      <c r="J1745" s="397">
        <v>350</v>
      </c>
      <c r="K1745" s="397">
        <v>51</v>
      </c>
      <c r="L1745" s="398">
        <v>4.7</v>
      </c>
      <c r="M1745" s="396">
        <v>401</v>
      </c>
      <c r="N1745" s="399">
        <v>101.3</v>
      </c>
      <c r="O1745" s="400">
        <v>113.1</v>
      </c>
      <c r="P1745" s="400"/>
      <c r="Q1745" s="400"/>
      <c r="R1745" s="400"/>
      <c r="S1745" s="400"/>
      <c r="T1745" s="400"/>
      <c r="U1745" s="400"/>
      <c r="V1745" s="400"/>
      <c r="W1745" s="400"/>
      <c r="X1745" s="426">
        <v>860</v>
      </c>
      <c r="Y1745" s="427">
        <v>800</v>
      </c>
      <c r="Z1745" s="427">
        <v>920</v>
      </c>
      <c r="AA1745" s="427">
        <v>48</v>
      </c>
      <c r="AB1745" s="427">
        <v>0.37</v>
      </c>
      <c r="AC1745" s="426">
        <v>1500</v>
      </c>
      <c r="AD1745" s="402">
        <v>660</v>
      </c>
      <c r="AE1745" s="402">
        <v>560</v>
      </c>
      <c r="AF1745" s="402">
        <v>660</v>
      </c>
      <c r="AG1745" s="402">
        <v>660</v>
      </c>
      <c r="AH1745" s="401">
        <v>48</v>
      </c>
      <c r="AI1745" s="400"/>
      <c r="AJ1745" s="400"/>
      <c r="AK1745" s="400"/>
      <c r="AL1745" s="400"/>
      <c r="AM1745" s="400"/>
      <c r="AN1745" s="400"/>
      <c r="AO1745" s="400"/>
      <c r="AP1745" s="400"/>
    </row>
    <row r="1746" spans="1:42" ht="14.25" customHeight="1">
      <c r="A1746" s="394" t="s">
        <v>821</v>
      </c>
      <c r="B1746" s="401">
        <v>114.3</v>
      </c>
      <c r="C1746" s="424">
        <v>6.88</v>
      </c>
      <c r="D1746" s="394" t="s">
        <v>822</v>
      </c>
      <c r="E1746" s="421">
        <v>45406</v>
      </c>
      <c r="F1746" s="395" t="s">
        <v>283</v>
      </c>
      <c r="G1746" s="396">
        <v>21245</v>
      </c>
      <c r="H1746" s="397">
        <v>71285</v>
      </c>
      <c r="I1746" s="397">
        <v>5518004</v>
      </c>
      <c r="J1746" s="397">
        <v>350</v>
      </c>
      <c r="K1746" s="397">
        <v>50</v>
      </c>
      <c r="L1746" s="398" t="s">
        <v>955</v>
      </c>
      <c r="M1746" s="396">
        <v>1</v>
      </c>
      <c r="N1746" s="399">
        <v>101.1</v>
      </c>
      <c r="O1746" s="400">
        <v>113.1</v>
      </c>
      <c r="P1746" s="400"/>
      <c r="Q1746" s="400"/>
      <c r="R1746" s="400"/>
      <c r="S1746" s="400"/>
      <c r="T1746" s="400"/>
      <c r="U1746" s="400"/>
      <c r="V1746" s="400"/>
      <c r="W1746" s="400"/>
      <c r="X1746" s="426">
        <v>860</v>
      </c>
      <c r="Y1746" s="427">
        <v>800</v>
      </c>
      <c r="Z1746" s="427">
        <v>920</v>
      </c>
      <c r="AA1746" s="427">
        <v>48</v>
      </c>
      <c r="AB1746" s="427">
        <v>0.37</v>
      </c>
      <c r="AC1746" s="426">
        <v>1500</v>
      </c>
      <c r="AD1746" s="402">
        <v>660</v>
      </c>
      <c r="AE1746" s="402">
        <v>560</v>
      </c>
      <c r="AF1746" s="402">
        <v>660</v>
      </c>
      <c r="AG1746" s="402">
        <v>660</v>
      </c>
      <c r="AH1746" s="401">
        <v>48</v>
      </c>
      <c r="AI1746" s="400"/>
      <c r="AJ1746" s="400"/>
      <c r="AK1746" s="400"/>
      <c r="AL1746" s="400"/>
      <c r="AM1746" s="400"/>
      <c r="AN1746" s="400"/>
      <c r="AO1746" s="400"/>
      <c r="AP1746" s="400"/>
    </row>
    <row r="1747" spans="1:42" ht="14.25" customHeight="1">
      <c r="A1747" s="394" t="s">
        <v>821</v>
      </c>
      <c r="B1747" s="401">
        <v>114.3</v>
      </c>
      <c r="C1747" s="424">
        <v>6.88</v>
      </c>
      <c r="D1747" s="394" t="s">
        <v>822</v>
      </c>
      <c r="E1747" s="421">
        <v>45406</v>
      </c>
      <c r="F1747" s="395" t="s">
        <v>283</v>
      </c>
      <c r="G1747" s="396">
        <v>21246</v>
      </c>
      <c r="H1747" s="397">
        <v>71385</v>
      </c>
      <c r="I1747" s="397">
        <v>5518004</v>
      </c>
      <c r="J1747" s="397">
        <v>350</v>
      </c>
      <c r="K1747" s="397">
        <v>51</v>
      </c>
      <c r="L1747" s="398">
        <v>4.7</v>
      </c>
      <c r="M1747" s="396">
        <v>1</v>
      </c>
      <c r="N1747" s="399">
        <v>99.3</v>
      </c>
      <c r="O1747" s="400">
        <v>112.2</v>
      </c>
      <c r="P1747" s="400"/>
      <c r="Q1747" s="400"/>
      <c r="R1747" s="400"/>
      <c r="S1747" s="400"/>
      <c r="T1747" s="400"/>
      <c r="U1747" s="400"/>
      <c r="V1747" s="400"/>
      <c r="W1747" s="400"/>
      <c r="X1747" s="426">
        <v>860</v>
      </c>
      <c r="Y1747" s="427">
        <v>800</v>
      </c>
      <c r="Z1747" s="427">
        <v>920</v>
      </c>
      <c r="AA1747" s="427">
        <v>48</v>
      </c>
      <c r="AB1747" s="427">
        <v>0.37</v>
      </c>
      <c r="AC1747" s="426">
        <v>1500</v>
      </c>
      <c r="AD1747" s="402">
        <v>660</v>
      </c>
      <c r="AE1747" s="402">
        <v>560</v>
      </c>
      <c r="AF1747" s="402">
        <v>660</v>
      </c>
      <c r="AG1747" s="402">
        <v>660</v>
      </c>
      <c r="AH1747" s="401">
        <v>48</v>
      </c>
      <c r="AI1747" s="400"/>
      <c r="AJ1747" s="400"/>
      <c r="AK1747" s="400"/>
      <c r="AL1747" s="400"/>
      <c r="AM1747" s="400"/>
      <c r="AN1747" s="400"/>
      <c r="AO1747" s="400"/>
      <c r="AP1747" s="400"/>
    </row>
    <row r="1748" spans="1:42" ht="14.25" customHeight="1">
      <c r="A1748" s="394" t="s">
        <v>821</v>
      </c>
      <c r="B1748" s="401">
        <v>114.3</v>
      </c>
      <c r="C1748" s="424">
        <v>6.88</v>
      </c>
      <c r="D1748" s="394" t="s">
        <v>822</v>
      </c>
      <c r="E1748" s="421">
        <v>45406</v>
      </c>
      <c r="F1748" s="395" t="s">
        <v>283</v>
      </c>
      <c r="G1748" s="396">
        <v>21247</v>
      </c>
      <c r="H1748" s="397">
        <v>71385</v>
      </c>
      <c r="I1748" s="397">
        <v>5518004</v>
      </c>
      <c r="J1748" s="397">
        <v>350</v>
      </c>
      <c r="K1748" s="397">
        <v>51</v>
      </c>
      <c r="L1748" s="398">
        <v>4.7</v>
      </c>
      <c r="M1748" s="396">
        <v>401</v>
      </c>
      <c r="N1748" s="399">
        <v>99.9</v>
      </c>
      <c r="O1748" s="400">
        <v>112.3</v>
      </c>
      <c r="P1748" s="400"/>
      <c r="Q1748" s="400"/>
      <c r="R1748" s="400"/>
      <c r="S1748" s="400"/>
      <c r="T1748" s="400"/>
      <c r="U1748" s="400"/>
      <c r="V1748" s="400"/>
      <c r="W1748" s="400"/>
      <c r="X1748" s="426">
        <v>860</v>
      </c>
      <c r="Y1748" s="427">
        <v>800</v>
      </c>
      <c r="Z1748" s="427">
        <v>920</v>
      </c>
      <c r="AA1748" s="427">
        <v>48</v>
      </c>
      <c r="AB1748" s="427">
        <v>0.37</v>
      </c>
      <c r="AC1748" s="426">
        <v>1500</v>
      </c>
      <c r="AD1748" s="402">
        <v>660</v>
      </c>
      <c r="AE1748" s="402">
        <v>560</v>
      </c>
      <c r="AF1748" s="402">
        <v>660</v>
      </c>
      <c r="AG1748" s="402">
        <v>660</v>
      </c>
      <c r="AH1748" s="401">
        <v>48</v>
      </c>
      <c r="AI1748" s="400"/>
      <c r="AJ1748" s="400"/>
      <c r="AK1748" s="400"/>
      <c r="AL1748" s="400"/>
      <c r="AM1748" s="400"/>
      <c r="AN1748" s="400"/>
      <c r="AO1748" s="400"/>
      <c r="AP1748" s="400"/>
    </row>
    <row r="1749" spans="1:42" ht="14.25" customHeight="1">
      <c r="A1749" s="394" t="s">
        <v>821</v>
      </c>
      <c r="B1749" s="401">
        <v>114.3</v>
      </c>
      <c r="C1749" s="424">
        <v>6.88</v>
      </c>
      <c r="D1749" s="394" t="s">
        <v>822</v>
      </c>
      <c r="E1749" s="421">
        <v>45406</v>
      </c>
      <c r="F1749" s="395" t="s">
        <v>283</v>
      </c>
      <c r="G1749" s="396">
        <v>21248</v>
      </c>
      <c r="H1749" s="397">
        <v>71382</v>
      </c>
      <c r="I1749" s="397">
        <v>5518004</v>
      </c>
      <c r="J1749" s="397">
        <v>350</v>
      </c>
      <c r="K1749" s="397">
        <v>49</v>
      </c>
      <c r="L1749" s="398">
        <v>3.88</v>
      </c>
      <c r="M1749" s="396">
        <v>1</v>
      </c>
      <c r="N1749" s="399">
        <v>95.3</v>
      </c>
      <c r="O1749" s="400">
        <v>107.5</v>
      </c>
      <c r="P1749" s="400"/>
      <c r="Q1749" s="400"/>
      <c r="R1749" s="400"/>
      <c r="S1749" s="400"/>
      <c r="T1749" s="400"/>
      <c r="U1749" s="400"/>
      <c r="V1749" s="400"/>
      <c r="W1749" s="400"/>
      <c r="X1749" s="426">
        <v>860</v>
      </c>
      <c r="Y1749" s="427">
        <v>800</v>
      </c>
      <c r="Z1749" s="427">
        <v>920</v>
      </c>
      <c r="AA1749" s="427">
        <v>48</v>
      </c>
      <c r="AB1749" s="427">
        <v>0.37</v>
      </c>
      <c r="AC1749" s="426">
        <v>1500</v>
      </c>
      <c r="AD1749" s="402">
        <v>655</v>
      </c>
      <c r="AE1749" s="402">
        <v>560</v>
      </c>
      <c r="AF1749" s="402">
        <v>655</v>
      </c>
      <c r="AG1749" s="402">
        <v>655</v>
      </c>
      <c r="AH1749" s="401">
        <v>48</v>
      </c>
      <c r="AI1749" s="400"/>
      <c r="AJ1749" s="400"/>
      <c r="AK1749" s="400"/>
      <c r="AL1749" s="400"/>
      <c r="AM1749" s="400"/>
      <c r="AN1749" s="400"/>
      <c r="AO1749" s="400"/>
      <c r="AP1749" s="400"/>
    </row>
    <row r="1750" spans="1:42" ht="14.25" customHeight="1">
      <c r="A1750" s="394" t="s">
        <v>821</v>
      </c>
      <c r="B1750" s="401">
        <v>114.3</v>
      </c>
      <c r="C1750" s="424">
        <v>6.88</v>
      </c>
      <c r="D1750" s="394" t="s">
        <v>822</v>
      </c>
      <c r="E1750" s="421">
        <v>45406</v>
      </c>
      <c r="F1750" s="395" t="s">
        <v>283</v>
      </c>
      <c r="G1750" s="396">
        <v>21248</v>
      </c>
      <c r="H1750" s="397">
        <v>71382</v>
      </c>
      <c r="I1750" s="397">
        <v>5518004</v>
      </c>
      <c r="J1750" s="397">
        <v>350</v>
      </c>
      <c r="K1750" s="397">
        <v>49</v>
      </c>
      <c r="L1750" s="398">
        <v>3.88</v>
      </c>
      <c r="M1750" s="396" t="s">
        <v>962</v>
      </c>
      <c r="N1750" s="399">
        <v>98.2</v>
      </c>
      <c r="O1750" s="400">
        <v>110.9</v>
      </c>
      <c r="P1750" s="400"/>
      <c r="Q1750" s="400"/>
      <c r="R1750" s="400"/>
      <c r="S1750" s="400"/>
      <c r="T1750" s="400"/>
      <c r="U1750" s="400"/>
      <c r="V1750" s="400"/>
      <c r="W1750" s="400"/>
      <c r="X1750" s="426">
        <v>860</v>
      </c>
      <c r="Y1750" s="427">
        <v>800</v>
      </c>
      <c r="Z1750" s="427">
        <v>920</v>
      </c>
      <c r="AA1750" s="427">
        <v>48</v>
      </c>
      <c r="AB1750" s="427">
        <v>0.37</v>
      </c>
      <c r="AC1750" s="426">
        <v>1500</v>
      </c>
      <c r="AD1750" s="402">
        <v>655</v>
      </c>
      <c r="AE1750" s="402">
        <v>560</v>
      </c>
      <c r="AF1750" s="402">
        <v>655</v>
      </c>
      <c r="AG1750" s="402">
        <v>655</v>
      </c>
      <c r="AH1750" s="401">
        <v>48</v>
      </c>
      <c r="AI1750" s="400"/>
      <c r="AJ1750" s="400"/>
      <c r="AK1750" s="400"/>
      <c r="AL1750" s="400"/>
      <c r="AM1750" s="400"/>
      <c r="AN1750" s="400"/>
      <c r="AO1750" s="400"/>
      <c r="AP1750" s="400"/>
    </row>
    <row r="1751" spans="1:42" ht="14.25" customHeight="1">
      <c r="A1751" s="394" t="s">
        <v>821</v>
      </c>
      <c r="B1751" s="401">
        <v>114.3</v>
      </c>
      <c r="C1751" s="424">
        <v>6.88</v>
      </c>
      <c r="D1751" s="394" t="s">
        <v>822</v>
      </c>
      <c r="E1751" s="421">
        <v>45407</v>
      </c>
      <c r="F1751" s="395" t="s">
        <v>283</v>
      </c>
      <c r="G1751" s="396">
        <v>21249</v>
      </c>
      <c r="H1751" s="397">
        <v>71382</v>
      </c>
      <c r="I1751" s="397">
        <v>5518004</v>
      </c>
      <c r="J1751" s="397">
        <v>350</v>
      </c>
      <c r="K1751" s="397">
        <v>49</v>
      </c>
      <c r="L1751" s="398">
        <v>3.88</v>
      </c>
      <c r="M1751" s="396">
        <v>401</v>
      </c>
      <c r="N1751" s="399">
        <v>98.8</v>
      </c>
      <c r="O1751" s="400">
        <v>112.9</v>
      </c>
      <c r="P1751" s="400"/>
      <c r="Q1751" s="400"/>
      <c r="R1751" s="400"/>
      <c r="S1751" s="400"/>
      <c r="T1751" s="400"/>
      <c r="U1751" s="400"/>
      <c r="V1751" s="400"/>
      <c r="W1751" s="400"/>
      <c r="X1751" s="426">
        <v>860</v>
      </c>
      <c r="Y1751" s="427">
        <v>800</v>
      </c>
      <c r="Z1751" s="427">
        <v>920</v>
      </c>
      <c r="AA1751" s="427">
        <v>48</v>
      </c>
      <c r="AB1751" s="427">
        <v>0.37</v>
      </c>
      <c r="AC1751" s="426">
        <v>1500</v>
      </c>
      <c r="AD1751" s="402">
        <v>655</v>
      </c>
      <c r="AE1751" s="402">
        <v>560</v>
      </c>
      <c r="AF1751" s="402">
        <v>655</v>
      </c>
      <c r="AG1751" s="402">
        <v>655</v>
      </c>
      <c r="AH1751" s="401">
        <v>48</v>
      </c>
      <c r="AI1751" s="400"/>
      <c r="AJ1751" s="400"/>
      <c r="AK1751" s="400"/>
      <c r="AL1751" s="400"/>
      <c r="AM1751" s="400"/>
      <c r="AN1751" s="400"/>
      <c r="AO1751" s="400"/>
      <c r="AP1751" s="400"/>
    </row>
    <row r="1752" spans="1:42" ht="14.25" customHeight="1">
      <c r="A1752" s="394" t="s">
        <v>821</v>
      </c>
      <c r="B1752" s="401">
        <v>114.3</v>
      </c>
      <c r="C1752" s="424">
        <v>6.88</v>
      </c>
      <c r="D1752" s="394" t="s">
        <v>822</v>
      </c>
      <c r="E1752" s="421">
        <v>45407</v>
      </c>
      <c r="F1752" s="395" t="s">
        <v>283</v>
      </c>
      <c r="G1752" s="396">
        <v>21250</v>
      </c>
      <c r="H1752" s="397">
        <v>71288</v>
      </c>
      <c r="I1752" s="397">
        <v>5518004</v>
      </c>
      <c r="J1752" s="397">
        <v>350</v>
      </c>
      <c r="K1752" s="397">
        <v>51</v>
      </c>
      <c r="L1752" s="398">
        <v>4.7</v>
      </c>
      <c r="M1752" s="396">
        <v>1</v>
      </c>
      <c r="N1752" s="399">
        <v>96.5</v>
      </c>
      <c r="O1752" s="400">
        <v>111.2</v>
      </c>
      <c r="P1752" s="400"/>
      <c r="Q1752" s="400"/>
      <c r="R1752" s="400"/>
      <c r="S1752" s="400"/>
      <c r="T1752" s="400"/>
      <c r="U1752" s="400"/>
      <c r="V1752" s="400"/>
      <c r="W1752" s="400"/>
      <c r="X1752" s="426">
        <v>860</v>
      </c>
      <c r="Y1752" s="427">
        <v>800</v>
      </c>
      <c r="Z1752" s="427">
        <v>920</v>
      </c>
      <c r="AA1752" s="427">
        <v>48</v>
      </c>
      <c r="AB1752" s="427">
        <v>0.37</v>
      </c>
      <c r="AC1752" s="426">
        <v>1500</v>
      </c>
      <c r="AD1752" s="402">
        <v>660</v>
      </c>
      <c r="AE1752" s="402">
        <v>560</v>
      </c>
      <c r="AF1752" s="402">
        <v>660</v>
      </c>
      <c r="AG1752" s="402">
        <v>660</v>
      </c>
      <c r="AH1752" s="401">
        <v>48</v>
      </c>
      <c r="AI1752" s="400"/>
      <c r="AJ1752" s="400"/>
      <c r="AK1752" s="400"/>
      <c r="AL1752" s="400"/>
      <c r="AM1752" s="400"/>
      <c r="AN1752" s="400"/>
      <c r="AO1752" s="400"/>
      <c r="AP1752" s="400"/>
    </row>
    <row r="1753" spans="1:42" ht="14.25" customHeight="1">
      <c r="A1753" s="394" t="s">
        <v>821</v>
      </c>
      <c r="B1753" s="401">
        <v>114.3</v>
      </c>
      <c r="C1753" s="424">
        <v>6.88</v>
      </c>
      <c r="D1753" s="394" t="s">
        <v>822</v>
      </c>
      <c r="E1753" s="421">
        <v>45407</v>
      </c>
      <c r="F1753" s="395" t="s">
        <v>283</v>
      </c>
      <c r="G1753" s="396">
        <v>21251</v>
      </c>
      <c r="H1753" s="397">
        <v>71286</v>
      </c>
      <c r="I1753" s="397">
        <v>5518004</v>
      </c>
      <c r="J1753" s="397">
        <v>350</v>
      </c>
      <c r="K1753" s="397">
        <v>51</v>
      </c>
      <c r="L1753" s="398">
        <v>4.7</v>
      </c>
      <c r="M1753" s="396">
        <v>1</v>
      </c>
      <c r="N1753" s="399">
        <v>101</v>
      </c>
      <c r="O1753" s="400">
        <v>113.9</v>
      </c>
      <c r="P1753" s="400"/>
      <c r="Q1753" s="400"/>
      <c r="R1753" s="400"/>
      <c r="S1753" s="400"/>
      <c r="T1753" s="400"/>
      <c r="U1753" s="400"/>
      <c r="V1753" s="400"/>
      <c r="W1753" s="400"/>
      <c r="X1753" s="426">
        <v>860</v>
      </c>
      <c r="Y1753" s="427">
        <v>800</v>
      </c>
      <c r="Z1753" s="427">
        <v>920</v>
      </c>
      <c r="AA1753" s="427">
        <v>48</v>
      </c>
      <c r="AB1753" s="427">
        <v>0.37</v>
      </c>
      <c r="AC1753" s="426">
        <v>1500</v>
      </c>
      <c r="AD1753" s="402">
        <v>660</v>
      </c>
      <c r="AE1753" s="402">
        <v>560</v>
      </c>
      <c r="AF1753" s="402">
        <v>660</v>
      </c>
      <c r="AG1753" s="402">
        <v>660</v>
      </c>
      <c r="AH1753" s="401">
        <v>48</v>
      </c>
      <c r="AI1753" s="400"/>
      <c r="AJ1753" s="400"/>
      <c r="AK1753" s="400"/>
      <c r="AL1753" s="400"/>
      <c r="AM1753" s="400"/>
      <c r="AN1753" s="400"/>
      <c r="AO1753" s="400"/>
      <c r="AP1753" s="400"/>
    </row>
    <row r="1754" spans="1:42" ht="14.25" customHeight="1">
      <c r="A1754" s="394" t="s">
        <v>821</v>
      </c>
      <c r="B1754" s="401">
        <v>114.3</v>
      </c>
      <c r="C1754" s="424">
        <v>6.88</v>
      </c>
      <c r="D1754" s="394" t="s">
        <v>822</v>
      </c>
      <c r="E1754" s="421">
        <v>45407</v>
      </c>
      <c r="F1754" s="395" t="s">
        <v>283</v>
      </c>
      <c r="G1754" s="396">
        <v>21252</v>
      </c>
      <c r="H1754" s="397">
        <v>71288</v>
      </c>
      <c r="I1754" s="397">
        <v>5518004</v>
      </c>
      <c r="J1754" s="397">
        <v>350</v>
      </c>
      <c r="K1754" s="397">
        <v>51</v>
      </c>
      <c r="L1754" s="398">
        <v>4.7</v>
      </c>
      <c r="M1754" s="396">
        <v>50</v>
      </c>
      <c r="N1754" s="399">
        <v>92.2</v>
      </c>
      <c r="O1754" s="400">
        <v>107.3</v>
      </c>
      <c r="P1754" s="400"/>
      <c r="Q1754" s="400"/>
      <c r="R1754" s="400"/>
      <c r="S1754" s="400"/>
      <c r="T1754" s="400"/>
      <c r="U1754" s="400"/>
      <c r="V1754" s="400"/>
      <c r="W1754" s="400"/>
      <c r="X1754" s="426">
        <v>860</v>
      </c>
      <c r="Y1754" s="427">
        <v>800</v>
      </c>
      <c r="Z1754" s="427">
        <v>920</v>
      </c>
      <c r="AA1754" s="427">
        <v>48</v>
      </c>
      <c r="AB1754" s="427">
        <v>0.37</v>
      </c>
      <c r="AC1754" s="426">
        <v>1500</v>
      </c>
      <c r="AD1754" s="402">
        <v>660</v>
      </c>
      <c r="AE1754" s="402">
        <v>560</v>
      </c>
      <c r="AF1754" s="402">
        <v>660</v>
      </c>
      <c r="AG1754" s="402">
        <v>660</v>
      </c>
      <c r="AH1754" s="401">
        <v>48</v>
      </c>
      <c r="AI1754" s="400"/>
      <c r="AJ1754" s="400"/>
      <c r="AK1754" s="400"/>
      <c r="AL1754" s="400"/>
      <c r="AM1754" s="400"/>
      <c r="AN1754" s="400"/>
      <c r="AO1754" s="400"/>
      <c r="AP1754" s="400"/>
    </row>
    <row r="1755" spans="1:42" ht="14.25" customHeight="1">
      <c r="A1755" s="394" t="s">
        <v>821</v>
      </c>
      <c r="B1755" s="401">
        <v>114.3</v>
      </c>
      <c r="C1755" s="424">
        <v>6.88</v>
      </c>
      <c r="D1755" s="394" t="s">
        <v>822</v>
      </c>
      <c r="E1755" s="421">
        <v>45407</v>
      </c>
      <c r="F1755" s="395" t="s">
        <v>283</v>
      </c>
      <c r="G1755" s="396">
        <v>21253</v>
      </c>
      <c r="H1755" s="397">
        <v>71288</v>
      </c>
      <c r="I1755" s="397">
        <v>5518004</v>
      </c>
      <c r="J1755" s="397">
        <v>350</v>
      </c>
      <c r="K1755" s="397">
        <v>51</v>
      </c>
      <c r="L1755" s="398">
        <v>4.7</v>
      </c>
      <c r="M1755" s="396">
        <v>450</v>
      </c>
      <c r="N1755" s="399">
        <v>96.7</v>
      </c>
      <c r="O1755" s="400">
        <v>110.9</v>
      </c>
      <c r="P1755" s="400"/>
      <c r="Q1755" s="400"/>
      <c r="R1755" s="400"/>
      <c r="S1755" s="400"/>
      <c r="T1755" s="400"/>
      <c r="U1755" s="400"/>
      <c r="V1755" s="400"/>
      <c r="W1755" s="400"/>
      <c r="X1755" s="426">
        <v>860</v>
      </c>
      <c r="Y1755" s="427">
        <v>800</v>
      </c>
      <c r="Z1755" s="427">
        <v>920</v>
      </c>
      <c r="AA1755" s="427">
        <v>48</v>
      </c>
      <c r="AB1755" s="427">
        <v>0.37</v>
      </c>
      <c r="AC1755" s="426">
        <v>1500</v>
      </c>
      <c r="AD1755" s="402">
        <v>660</v>
      </c>
      <c r="AE1755" s="402">
        <v>560</v>
      </c>
      <c r="AF1755" s="402">
        <v>660</v>
      </c>
      <c r="AG1755" s="402">
        <v>660</v>
      </c>
      <c r="AH1755" s="401">
        <v>48</v>
      </c>
      <c r="AI1755" s="400"/>
      <c r="AJ1755" s="400"/>
      <c r="AK1755" s="400"/>
      <c r="AL1755" s="400"/>
      <c r="AM1755" s="400"/>
      <c r="AN1755" s="400"/>
      <c r="AO1755" s="400"/>
      <c r="AP1755" s="400"/>
    </row>
    <row r="1756" spans="1:42" ht="14.25" customHeight="1">
      <c r="A1756" s="394" t="s">
        <v>821</v>
      </c>
      <c r="B1756" s="401">
        <v>114.3</v>
      </c>
      <c r="C1756" s="424">
        <v>6.88</v>
      </c>
      <c r="D1756" s="394" t="s">
        <v>822</v>
      </c>
      <c r="E1756" s="421">
        <v>45407</v>
      </c>
      <c r="F1756" s="395" t="s">
        <v>283</v>
      </c>
      <c r="G1756" s="396">
        <v>21254</v>
      </c>
      <c r="H1756" s="397">
        <v>71384</v>
      </c>
      <c r="I1756" s="397">
        <v>5518004</v>
      </c>
      <c r="J1756" s="397">
        <v>350</v>
      </c>
      <c r="K1756" s="397">
        <v>51</v>
      </c>
      <c r="L1756" s="398">
        <v>4.7</v>
      </c>
      <c r="M1756" s="396">
        <v>1</v>
      </c>
      <c r="N1756" s="399">
        <v>98.7</v>
      </c>
      <c r="O1756" s="400">
        <v>111.8</v>
      </c>
      <c r="P1756" s="400"/>
      <c r="Q1756" s="400"/>
      <c r="R1756" s="400"/>
      <c r="S1756" s="400"/>
      <c r="T1756" s="400"/>
      <c r="U1756" s="400"/>
      <c r="V1756" s="400"/>
      <c r="W1756" s="400"/>
      <c r="X1756" s="426">
        <v>860</v>
      </c>
      <c r="Y1756" s="427">
        <v>800</v>
      </c>
      <c r="Z1756" s="427">
        <v>920</v>
      </c>
      <c r="AA1756" s="427">
        <v>48</v>
      </c>
      <c r="AB1756" s="427">
        <v>0.37</v>
      </c>
      <c r="AC1756" s="426">
        <v>1500</v>
      </c>
      <c r="AD1756" s="402">
        <v>660</v>
      </c>
      <c r="AE1756" s="402">
        <v>560</v>
      </c>
      <c r="AF1756" s="402">
        <v>660</v>
      </c>
      <c r="AG1756" s="402">
        <v>660</v>
      </c>
      <c r="AH1756" s="401">
        <v>48</v>
      </c>
      <c r="AI1756" s="400"/>
      <c r="AJ1756" s="400"/>
      <c r="AK1756" s="400"/>
      <c r="AL1756" s="400"/>
      <c r="AM1756" s="400"/>
      <c r="AN1756" s="400"/>
      <c r="AO1756" s="400"/>
      <c r="AP1756" s="400"/>
    </row>
    <row r="1757" spans="1:42" ht="14.25" customHeight="1">
      <c r="A1757" s="394" t="s">
        <v>821</v>
      </c>
      <c r="B1757" s="401">
        <v>114.3</v>
      </c>
      <c r="C1757" s="424">
        <v>6.88</v>
      </c>
      <c r="D1757" s="394" t="s">
        <v>822</v>
      </c>
      <c r="E1757" s="421">
        <v>45407</v>
      </c>
      <c r="F1757" s="395" t="s">
        <v>283</v>
      </c>
      <c r="G1757" s="396">
        <v>21255</v>
      </c>
      <c r="H1757" s="397">
        <v>71383</v>
      </c>
      <c r="I1757" s="397">
        <v>5518004</v>
      </c>
      <c r="J1757" s="397">
        <v>350</v>
      </c>
      <c r="K1757" s="397">
        <v>51</v>
      </c>
      <c r="L1757" s="398">
        <v>4.7</v>
      </c>
      <c r="M1757" s="396">
        <v>1</v>
      </c>
      <c r="N1757" s="399">
        <v>98.7</v>
      </c>
      <c r="O1757" s="400">
        <v>112</v>
      </c>
      <c r="P1757" s="400"/>
      <c r="Q1757" s="400"/>
      <c r="R1757" s="400"/>
      <c r="S1757" s="400"/>
      <c r="T1757" s="400"/>
      <c r="U1757" s="400"/>
      <c r="V1757" s="400"/>
      <c r="W1757" s="400"/>
      <c r="X1757" s="426">
        <v>860</v>
      </c>
      <c r="Y1757" s="427">
        <v>800</v>
      </c>
      <c r="Z1757" s="427">
        <v>920</v>
      </c>
      <c r="AA1757" s="427">
        <v>48</v>
      </c>
      <c r="AB1757" s="427">
        <v>0.37</v>
      </c>
      <c r="AC1757" s="426">
        <v>1500</v>
      </c>
      <c r="AD1757" s="402">
        <v>660</v>
      </c>
      <c r="AE1757" s="402">
        <v>560</v>
      </c>
      <c r="AF1757" s="402">
        <v>660</v>
      </c>
      <c r="AG1757" s="402">
        <v>660</v>
      </c>
      <c r="AH1757" s="401">
        <v>48</v>
      </c>
      <c r="AI1757" s="400"/>
      <c r="AJ1757" s="400"/>
      <c r="AK1757" s="400"/>
      <c r="AL1757" s="400"/>
      <c r="AM1757" s="400"/>
      <c r="AN1757" s="400"/>
      <c r="AO1757" s="400"/>
      <c r="AP1757" s="400"/>
    </row>
    <row r="1758" spans="1:42" ht="14.25" customHeight="1">
      <c r="A1758" s="394" t="s">
        <v>821</v>
      </c>
      <c r="B1758" s="401">
        <v>114.3</v>
      </c>
      <c r="C1758" s="424">
        <v>6.88</v>
      </c>
      <c r="D1758" s="394" t="s">
        <v>822</v>
      </c>
      <c r="E1758" s="421">
        <v>45429</v>
      </c>
      <c r="F1758" s="395" t="s">
        <v>283</v>
      </c>
      <c r="G1758" s="396">
        <v>21408</v>
      </c>
      <c r="H1758" s="397">
        <v>71284</v>
      </c>
      <c r="I1758" s="397">
        <v>5607801</v>
      </c>
      <c r="J1758" s="397">
        <v>350</v>
      </c>
      <c r="K1758" s="397">
        <v>51</v>
      </c>
      <c r="L1758" s="398">
        <v>4.1100000000000003</v>
      </c>
      <c r="M1758" s="396">
        <v>9</v>
      </c>
      <c r="N1758" s="399">
        <v>96.8</v>
      </c>
      <c r="O1758" s="400">
        <v>110.7</v>
      </c>
      <c r="P1758" s="400">
        <v>95</v>
      </c>
      <c r="Q1758" s="400">
        <v>109.5</v>
      </c>
      <c r="R1758" s="400">
        <v>97.2</v>
      </c>
      <c r="S1758" s="400">
        <v>111.5</v>
      </c>
      <c r="T1758" s="400">
        <v>99.1</v>
      </c>
      <c r="U1758" s="400">
        <v>113.8</v>
      </c>
      <c r="V1758" s="400">
        <v>96.7</v>
      </c>
      <c r="W1758" s="400">
        <v>110.7</v>
      </c>
      <c r="X1758" s="426">
        <v>860</v>
      </c>
      <c r="Y1758" s="427">
        <v>800</v>
      </c>
      <c r="Z1758" s="427">
        <v>920</v>
      </c>
      <c r="AA1758" s="427">
        <v>48</v>
      </c>
      <c r="AB1758" s="427">
        <v>0.37</v>
      </c>
      <c r="AC1758" s="426">
        <v>1500</v>
      </c>
      <c r="AD1758" s="402">
        <v>660</v>
      </c>
      <c r="AE1758" s="402">
        <v>560</v>
      </c>
      <c r="AF1758" s="402">
        <v>660</v>
      </c>
      <c r="AG1758" s="402">
        <v>660</v>
      </c>
      <c r="AH1758" s="401">
        <v>48</v>
      </c>
      <c r="AI1758" s="400"/>
      <c r="AJ1758" s="400"/>
      <c r="AK1758" s="400"/>
      <c r="AL1758" s="400"/>
      <c r="AM1758" s="400"/>
      <c r="AN1758" s="400"/>
      <c r="AO1758" s="400"/>
      <c r="AP1758" s="400"/>
    </row>
    <row r="1759" spans="1:42" ht="14.25" customHeight="1">
      <c r="A1759" s="394" t="s">
        <v>821</v>
      </c>
      <c r="B1759" s="401">
        <v>114.3</v>
      </c>
      <c r="C1759" s="424">
        <v>6.88</v>
      </c>
      <c r="D1759" s="394" t="s">
        <v>822</v>
      </c>
      <c r="E1759" s="421">
        <v>45430</v>
      </c>
      <c r="F1759" s="395" t="s">
        <v>283</v>
      </c>
      <c r="G1759" s="396">
        <v>21409</v>
      </c>
      <c r="H1759" s="397">
        <v>71284</v>
      </c>
      <c r="I1759" s="397">
        <v>5607801</v>
      </c>
      <c r="J1759" s="397">
        <v>350</v>
      </c>
      <c r="K1759" s="397">
        <v>51</v>
      </c>
      <c r="L1759" s="398">
        <v>4.1100000000000003</v>
      </c>
      <c r="M1759" s="396">
        <v>412</v>
      </c>
      <c r="N1759" s="399">
        <v>96.3</v>
      </c>
      <c r="O1759" s="400">
        <v>110.5</v>
      </c>
      <c r="P1759" s="400"/>
      <c r="Q1759" s="400"/>
      <c r="R1759" s="400"/>
      <c r="S1759" s="400"/>
      <c r="T1759" s="400"/>
      <c r="U1759" s="400"/>
      <c r="V1759" s="400"/>
      <c r="W1759" s="400"/>
      <c r="X1759" s="426">
        <v>860</v>
      </c>
      <c r="Y1759" s="427">
        <v>800</v>
      </c>
      <c r="Z1759" s="427">
        <v>920</v>
      </c>
      <c r="AA1759" s="427">
        <v>48</v>
      </c>
      <c r="AB1759" s="427">
        <v>0.37</v>
      </c>
      <c r="AC1759" s="426">
        <v>1500</v>
      </c>
      <c r="AD1759" s="402">
        <v>660</v>
      </c>
      <c r="AE1759" s="402">
        <v>560</v>
      </c>
      <c r="AF1759" s="402">
        <v>660</v>
      </c>
      <c r="AG1759" s="402">
        <v>660</v>
      </c>
      <c r="AH1759" s="401">
        <v>48</v>
      </c>
      <c r="AI1759" s="400"/>
      <c r="AJ1759" s="400"/>
      <c r="AK1759" s="400"/>
      <c r="AL1759" s="400"/>
      <c r="AM1759" s="400"/>
      <c r="AN1759" s="400"/>
      <c r="AO1759" s="400"/>
      <c r="AP1759" s="400"/>
    </row>
    <row r="1760" spans="1:42" ht="14.25" customHeight="1">
      <c r="A1760" s="394" t="s">
        <v>821</v>
      </c>
      <c r="B1760" s="401">
        <v>114.3</v>
      </c>
      <c r="C1760" s="424">
        <v>6.88</v>
      </c>
      <c r="D1760" s="394" t="s">
        <v>822</v>
      </c>
      <c r="E1760" s="421">
        <v>45430</v>
      </c>
      <c r="F1760" s="395" t="s">
        <v>368</v>
      </c>
      <c r="G1760" s="396">
        <v>21410</v>
      </c>
      <c r="H1760" s="397">
        <v>71503</v>
      </c>
      <c r="I1760" s="397">
        <v>5607801</v>
      </c>
      <c r="J1760" s="397">
        <v>701</v>
      </c>
      <c r="K1760" s="397">
        <v>50</v>
      </c>
      <c r="L1760" s="396">
        <v>6.04</v>
      </c>
      <c r="M1760" s="396">
        <v>4</v>
      </c>
      <c r="N1760" s="399">
        <v>102</v>
      </c>
      <c r="O1760" s="400">
        <v>114.7</v>
      </c>
      <c r="P1760" s="400"/>
      <c r="Q1760" s="400"/>
      <c r="R1760" s="400"/>
      <c r="S1760" s="400"/>
      <c r="T1760" s="400"/>
      <c r="U1760" s="400"/>
      <c r="V1760" s="400"/>
      <c r="W1760" s="400"/>
      <c r="X1760" s="426">
        <v>860</v>
      </c>
      <c r="Y1760" s="427">
        <v>800</v>
      </c>
      <c r="Z1760" s="427">
        <v>920</v>
      </c>
      <c r="AA1760" s="427">
        <v>48</v>
      </c>
      <c r="AB1760" s="427">
        <v>0.37</v>
      </c>
      <c r="AC1760" s="426">
        <v>1500</v>
      </c>
      <c r="AD1760" s="402">
        <v>660</v>
      </c>
      <c r="AE1760" s="402">
        <v>560</v>
      </c>
      <c r="AF1760" s="402">
        <v>660</v>
      </c>
      <c r="AG1760" s="402">
        <v>660</v>
      </c>
      <c r="AH1760" s="401">
        <v>48</v>
      </c>
      <c r="AI1760" s="400"/>
      <c r="AJ1760" s="400"/>
      <c r="AK1760" s="400"/>
      <c r="AL1760" s="400"/>
      <c r="AM1760" s="400"/>
      <c r="AN1760" s="400"/>
      <c r="AO1760" s="400"/>
      <c r="AP1760" s="400"/>
    </row>
    <row r="1761" spans="1:42" ht="14.25" customHeight="1">
      <c r="A1761" s="394" t="s">
        <v>821</v>
      </c>
      <c r="B1761" s="401">
        <v>114.3</v>
      </c>
      <c r="C1761" s="424">
        <v>6.88</v>
      </c>
      <c r="D1761" s="394" t="s">
        <v>822</v>
      </c>
      <c r="E1761" s="421">
        <v>45432</v>
      </c>
      <c r="F1761" s="395" t="s">
        <v>368</v>
      </c>
      <c r="G1761" s="396">
        <v>21411</v>
      </c>
      <c r="H1761" s="397">
        <v>71283</v>
      </c>
      <c r="I1761" s="397">
        <v>5607801</v>
      </c>
      <c r="J1761" s="397">
        <v>350</v>
      </c>
      <c r="K1761" s="397">
        <v>50</v>
      </c>
      <c r="L1761" s="398">
        <v>3.75</v>
      </c>
      <c r="M1761" s="396">
        <v>1</v>
      </c>
      <c r="N1761" s="399">
        <v>102.3</v>
      </c>
      <c r="O1761" s="400">
        <v>115.9</v>
      </c>
      <c r="P1761" s="400"/>
      <c r="Q1761" s="400"/>
      <c r="R1761" s="400"/>
      <c r="S1761" s="400"/>
      <c r="T1761" s="400"/>
      <c r="U1761" s="400"/>
      <c r="V1761" s="400"/>
      <c r="W1761" s="400"/>
      <c r="X1761" s="426">
        <v>860</v>
      </c>
      <c r="Y1761" s="427">
        <v>800</v>
      </c>
      <c r="Z1761" s="427">
        <v>920</v>
      </c>
      <c r="AA1761" s="427">
        <v>48</v>
      </c>
      <c r="AB1761" s="427">
        <v>0.37</v>
      </c>
      <c r="AC1761" s="426">
        <v>1500</v>
      </c>
      <c r="AD1761" s="402">
        <v>655</v>
      </c>
      <c r="AE1761" s="402">
        <v>560</v>
      </c>
      <c r="AF1761" s="402">
        <v>655</v>
      </c>
      <c r="AG1761" s="402">
        <v>655</v>
      </c>
      <c r="AH1761" s="401">
        <v>48</v>
      </c>
      <c r="AI1761" s="400"/>
      <c r="AJ1761" s="400"/>
      <c r="AK1761" s="400"/>
      <c r="AL1761" s="400"/>
      <c r="AM1761" s="400"/>
      <c r="AN1761" s="400"/>
      <c r="AO1761" s="400"/>
      <c r="AP1761" s="400"/>
    </row>
    <row r="1762" spans="1:42" ht="14.25" customHeight="1">
      <c r="A1762" s="394" t="s">
        <v>821</v>
      </c>
      <c r="B1762" s="401">
        <v>114.3</v>
      </c>
      <c r="C1762" s="424">
        <v>6.88</v>
      </c>
      <c r="D1762" s="394" t="s">
        <v>822</v>
      </c>
      <c r="E1762" s="421">
        <v>45432</v>
      </c>
      <c r="F1762" s="395" t="s">
        <v>368</v>
      </c>
      <c r="G1762" s="396">
        <v>21411</v>
      </c>
      <c r="H1762" s="397">
        <v>71283</v>
      </c>
      <c r="I1762" s="397">
        <v>5607801</v>
      </c>
      <c r="J1762" s="397">
        <v>350</v>
      </c>
      <c r="K1762" s="397">
        <v>50</v>
      </c>
      <c r="L1762" s="398">
        <v>3.75</v>
      </c>
      <c r="M1762" s="396" t="s">
        <v>721</v>
      </c>
      <c r="N1762" s="399">
        <v>98</v>
      </c>
      <c r="O1762" s="400">
        <v>111.5</v>
      </c>
      <c r="P1762" s="400">
        <v>95.9</v>
      </c>
      <c r="Q1762" s="400">
        <v>109.9</v>
      </c>
      <c r="R1762" s="400">
        <v>97.4</v>
      </c>
      <c r="S1762" s="400">
        <v>111.1</v>
      </c>
      <c r="T1762" s="400">
        <v>98</v>
      </c>
      <c r="U1762" s="400">
        <v>111.8</v>
      </c>
      <c r="V1762" s="400">
        <v>98.6</v>
      </c>
      <c r="W1762" s="400">
        <v>112.3</v>
      </c>
      <c r="X1762" s="426">
        <v>860</v>
      </c>
      <c r="Y1762" s="427">
        <v>800</v>
      </c>
      <c r="Z1762" s="427">
        <v>920</v>
      </c>
      <c r="AA1762" s="427">
        <v>48</v>
      </c>
      <c r="AB1762" s="427">
        <v>0.37</v>
      </c>
      <c r="AC1762" s="426">
        <v>1500</v>
      </c>
      <c r="AD1762" s="402">
        <v>655</v>
      </c>
      <c r="AE1762" s="402">
        <v>560</v>
      </c>
      <c r="AF1762" s="402">
        <v>655</v>
      </c>
      <c r="AG1762" s="402">
        <v>655</v>
      </c>
      <c r="AH1762" s="401">
        <v>48</v>
      </c>
      <c r="AI1762" s="400"/>
      <c r="AJ1762" s="400"/>
      <c r="AK1762" s="400"/>
      <c r="AL1762" s="400"/>
      <c r="AM1762" s="400"/>
      <c r="AN1762" s="400"/>
      <c r="AO1762" s="400"/>
      <c r="AP1762" s="400"/>
    </row>
    <row r="1763" spans="1:42" ht="14.25" customHeight="1">
      <c r="A1763" s="394" t="s">
        <v>821</v>
      </c>
      <c r="B1763" s="401">
        <v>114.3</v>
      </c>
      <c r="C1763" s="424">
        <v>6.88</v>
      </c>
      <c r="D1763" s="394" t="s">
        <v>822</v>
      </c>
      <c r="E1763" s="421">
        <v>45432</v>
      </c>
      <c r="F1763" s="395" t="s">
        <v>368</v>
      </c>
      <c r="G1763" s="396">
        <v>21412</v>
      </c>
      <c r="H1763" s="397">
        <v>71283</v>
      </c>
      <c r="I1763" s="397">
        <v>5607801</v>
      </c>
      <c r="J1763" s="397">
        <v>350</v>
      </c>
      <c r="K1763" s="397">
        <v>50</v>
      </c>
      <c r="L1763" s="398">
        <v>3.75</v>
      </c>
      <c r="M1763" s="396">
        <v>401</v>
      </c>
      <c r="N1763" s="399">
        <v>100.4</v>
      </c>
      <c r="O1763" s="400">
        <v>113.5</v>
      </c>
      <c r="P1763" s="400"/>
      <c r="Q1763" s="400"/>
      <c r="R1763" s="400"/>
      <c r="S1763" s="400"/>
      <c r="T1763" s="400"/>
      <c r="U1763" s="400"/>
      <c r="V1763" s="400"/>
      <c r="W1763" s="400"/>
      <c r="X1763" s="426">
        <v>860</v>
      </c>
      <c r="Y1763" s="427">
        <v>800</v>
      </c>
      <c r="Z1763" s="427">
        <v>920</v>
      </c>
      <c r="AA1763" s="427">
        <v>48</v>
      </c>
      <c r="AB1763" s="427">
        <v>0.37</v>
      </c>
      <c r="AC1763" s="426">
        <v>1500</v>
      </c>
      <c r="AD1763" s="402">
        <v>655</v>
      </c>
      <c r="AE1763" s="402">
        <v>560</v>
      </c>
      <c r="AF1763" s="402">
        <v>655</v>
      </c>
      <c r="AG1763" s="402">
        <v>655</v>
      </c>
      <c r="AH1763" s="401">
        <v>48</v>
      </c>
      <c r="AI1763" s="400"/>
      <c r="AJ1763" s="400"/>
      <c r="AK1763" s="400"/>
      <c r="AL1763" s="400"/>
      <c r="AM1763" s="400"/>
      <c r="AN1763" s="400"/>
      <c r="AO1763" s="400"/>
      <c r="AP1763" s="400"/>
    </row>
    <row r="1764" spans="1:42" ht="14.25" customHeight="1">
      <c r="A1764" s="394" t="s">
        <v>821</v>
      </c>
      <c r="B1764" s="401">
        <v>114.3</v>
      </c>
      <c r="C1764" s="424">
        <v>6.88</v>
      </c>
      <c r="D1764" s="394" t="s">
        <v>822</v>
      </c>
      <c r="E1764" s="421">
        <v>45432</v>
      </c>
      <c r="F1764" s="395" t="s">
        <v>368</v>
      </c>
      <c r="G1764" s="396">
        <v>21413</v>
      </c>
      <c r="H1764" s="397">
        <v>71499</v>
      </c>
      <c r="I1764" s="397">
        <v>5607801</v>
      </c>
      <c r="J1764" s="397">
        <v>701</v>
      </c>
      <c r="K1764" s="397">
        <v>50</v>
      </c>
      <c r="L1764" s="396">
        <v>5.12</v>
      </c>
      <c r="M1764" s="396">
        <v>1</v>
      </c>
      <c r="N1764" s="399">
        <v>101.2</v>
      </c>
      <c r="O1764" s="400">
        <v>112.9</v>
      </c>
      <c r="P1764" s="400"/>
      <c r="Q1764" s="400"/>
      <c r="R1764" s="400"/>
      <c r="S1764" s="400"/>
      <c r="T1764" s="400"/>
      <c r="U1764" s="400"/>
      <c r="V1764" s="400"/>
      <c r="W1764" s="400"/>
      <c r="X1764" s="426">
        <v>860</v>
      </c>
      <c r="Y1764" s="427">
        <v>800</v>
      </c>
      <c r="Z1764" s="427">
        <v>920</v>
      </c>
      <c r="AA1764" s="427">
        <v>48</v>
      </c>
      <c r="AB1764" s="427">
        <v>0.37</v>
      </c>
      <c r="AC1764" s="426">
        <v>1500</v>
      </c>
      <c r="AD1764" s="402">
        <v>660</v>
      </c>
      <c r="AE1764" s="402">
        <v>560</v>
      </c>
      <c r="AF1764" s="402">
        <v>660</v>
      </c>
      <c r="AG1764" s="402">
        <v>660</v>
      </c>
      <c r="AH1764" s="401">
        <v>48</v>
      </c>
      <c r="AI1764" s="400"/>
      <c r="AJ1764" s="400"/>
      <c r="AK1764" s="400"/>
      <c r="AL1764" s="400"/>
      <c r="AM1764" s="400"/>
      <c r="AN1764" s="400"/>
      <c r="AO1764" s="400"/>
      <c r="AP1764" s="400"/>
    </row>
    <row r="1765" spans="1:42" ht="14.25" customHeight="1">
      <c r="A1765" s="394" t="s">
        <v>821</v>
      </c>
      <c r="B1765" s="401">
        <v>114.3</v>
      </c>
      <c r="C1765" s="424">
        <v>6.88</v>
      </c>
      <c r="D1765" s="394" t="s">
        <v>822</v>
      </c>
      <c r="E1765" s="421">
        <v>45432</v>
      </c>
      <c r="F1765" s="395" t="s">
        <v>368</v>
      </c>
      <c r="G1765" s="396">
        <v>21414</v>
      </c>
      <c r="H1765" s="397">
        <v>71499</v>
      </c>
      <c r="I1765" s="397">
        <v>5607801</v>
      </c>
      <c r="J1765" s="397">
        <v>701</v>
      </c>
      <c r="K1765" s="397">
        <v>50</v>
      </c>
      <c r="L1765" s="396">
        <v>5.12</v>
      </c>
      <c r="M1765" s="396">
        <v>401</v>
      </c>
      <c r="N1765" s="399">
        <v>99.8</v>
      </c>
      <c r="O1765" s="400">
        <v>112</v>
      </c>
      <c r="P1765" s="400"/>
      <c r="Q1765" s="400"/>
      <c r="R1765" s="400"/>
      <c r="S1765" s="400"/>
      <c r="T1765" s="400"/>
      <c r="U1765" s="400"/>
      <c r="V1765" s="400"/>
      <c r="W1765" s="400"/>
      <c r="X1765" s="426">
        <v>860</v>
      </c>
      <c r="Y1765" s="427">
        <v>800</v>
      </c>
      <c r="Z1765" s="427">
        <v>920</v>
      </c>
      <c r="AA1765" s="427">
        <v>48</v>
      </c>
      <c r="AB1765" s="427">
        <v>0.37</v>
      </c>
      <c r="AC1765" s="426">
        <v>1500</v>
      </c>
      <c r="AD1765" s="402">
        <v>660</v>
      </c>
      <c r="AE1765" s="402">
        <v>560</v>
      </c>
      <c r="AF1765" s="402">
        <v>660</v>
      </c>
      <c r="AG1765" s="402">
        <v>660</v>
      </c>
      <c r="AH1765" s="401">
        <v>48</v>
      </c>
      <c r="AI1765" s="400"/>
      <c r="AJ1765" s="400"/>
      <c r="AK1765" s="400"/>
      <c r="AL1765" s="400"/>
      <c r="AM1765" s="400"/>
      <c r="AN1765" s="400"/>
      <c r="AO1765" s="400"/>
      <c r="AP1765" s="400"/>
    </row>
    <row r="1766" spans="1:42" ht="14.25" customHeight="1">
      <c r="A1766" s="394" t="s">
        <v>821</v>
      </c>
      <c r="B1766" s="401">
        <v>114.3</v>
      </c>
      <c r="C1766" s="424">
        <v>6.88</v>
      </c>
      <c r="D1766" s="394" t="s">
        <v>822</v>
      </c>
      <c r="E1766" s="421">
        <v>45432</v>
      </c>
      <c r="F1766" s="395" t="s">
        <v>368</v>
      </c>
      <c r="G1766" s="396">
        <v>21415</v>
      </c>
      <c r="H1766" s="397">
        <v>71484</v>
      </c>
      <c r="I1766" s="397">
        <v>5607801</v>
      </c>
      <c r="J1766" s="397">
        <v>701</v>
      </c>
      <c r="K1766" s="397">
        <v>48</v>
      </c>
      <c r="L1766" s="396">
        <v>4.2300000000000004</v>
      </c>
      <c r="M1766" s="396">
        <v>1</v>
      </c>
      <c r="N1766" s="399">
        <v>99.7</v>
      </c>
      <c r="O1766" s="400">
        <v>111.7</v>
      </c>
      <c r="P1766" s="400"/>
      <c r="Q1766" s="400"/>
      <c r="R1766" s="400"/>
      <c r="S1766" s="400"/>
      <c r="T1766" s="400"/>
      <c r="U1766" s="400"/>
      <c r="V1766" s="400"/>
      <c r="W1766" s="400"/>
      <c r="X1766" s="426">
        <v>860</v>
      </c>
      <c r="Y1766" s="427">
        <v>800</v>
      </c>
      <c r="Z1766" s="427">
        <v>920</v>
      </c>
      <c r="AA1766" s="427">
        <v>48</v>
      </c>
      <c r="AB1766" s="427">
        <v>0.37</v>
      </c>
      <c r="AC1766" s="426">
        <v>1500</v>
      </c>
      <c r="AD1766" s="402">
        <v>660</v>
      </c>
      <c r="AE1766" s="402">
        <v>560</v>
      </c>
      <c r="AF1766" s="402">
        <v>660</v>
      </c>
      <c r="AG1766" s="402">
        <v>660</v>
      </c>
      <c r="AH1766" s="401">
        <v>48</v>
      </c>
      <c r="AI1766" s="400"/>
      <c r="AJ1766" s="400"/>
      <c r="AK1766" s="400"/>
      <c r="AL1766" s="400"/>
      <c r="AM1766" s="400"/>
      <c r="AN1766" s="400"/>
      <c r="AO1766" s="400"/>
      <c r="AP1766" s="400"/>
    </row>
    <row r="1767" spans="1:42" ht="14.25" customHeight="1">
      <c r="A1767" s="394" t="s">
        <v>821</v>
      </c>
      <c r="B1767" s="401">
        <v>114.3</v>
      </c>
      <c r="C1767" s="424">
        <v>6.88</v>
      </c>
      <c r="D1767" s="394" t="s">
        <v>822</v>
      </c>
      <c r="E1767" s="421">
        <v>45432</v>
      </c>
      <c r="F1767" s="395" t="s">
        <v>368</v>
      </c>
      <c r="G1767" s="396">
        <v>21416</v>
      </c>
      <c r="H1767" s="397">
        <v>71481</v>
      </c>
      <c r="I1767" s="397">
        <v>5607801</v>
      </c>
      <c r="J1767" s="397">
        <v>701</v>
      </c>
      <c r="K1767" s="397">
        <v>50</v>
      </c>
      <c r="L1767" s="396">
        <v>5.86</v>
      </c>
      <c r="M1767" s="396">
        <v>1</v>
      </c>
      <c r="N1767" s="399">
        <v>102.5</v>
      </c>
      <c r="O1767" s="400">
        <v>113.8</v>
      </c>
      <c r="P1767" s="400"/>
      <c r="Q1767" s="400"/>
      <c r="R1767" s="400"/>
      <c r="S1767" s="400"/>
      <c r="T1767" s="400"/>
      <c r="U1767" s="400"/>
      <c r="V1767" s="400"/>
      <c r="W1767" s="400"/>
      <c r="X1767" s="426">
        <v>860</v>
      </c>
      <c r="Y1767" s="427">
        <v>800</v>
      </c>
      <c r="Z1767" s="427">
        <v>920</v>
      </c>
      <c r="AA1767" s="427">
        <v>48</v>
      </c>
      <c r="AB1767" s="427">
        <v>0.37</v>
      </c>
      <c r="AC1767" s="426">
        <v>1500</v>
      </c>
      <c r="AD1767" s="402">
        <v>660</v>
      </c>
      <c r="AE1767" s="402">
        <v>560</v>
      </c>
      <c r="AF1767" s="402">
        <v>660</v>
      </c>
      <c r="AG1767" s="402">
        <v>660</v>
      </c>
      <c r="AH1767" s="401">
        <v>48</v>
      </c>
      <c r="AI1767" s="400"/>
      <c r="AJ1767" s="400"/>
      <c r="AK1767" s="400"/>
      <c r="AL1767" s="400"/>
      <c r="AM1767" s="400"/>
      <c r="AN1767" s="400"/>
      <c r="AO1767" s="400"/>
      <c r="AP1767" s="400"/>
    </row>
    <row r="1768" spans="1:42" ht="14.25" customHeight="1">
      <c r="A1768" s="394" t="s">
        <v>821</v>
      </c>
      <c r="B1768" s="401">
        <v>114.3</v>
      </c>
      <c r="C1768" s="424">
        <v>6.88</v>
      </c>
      <c r="D1768" s="394" t="s">
        <v>822</v>
      </c>
      <c r="E1768" s="421">
        <v>45432</v>
      </c>
      <c r="F1768" s="395" t="s">
        <v>368</v>
      </c>
      <c r="G1768" s="396">
        <v>21416</v>
      </c>
      <c r="H1768" s="397">
        <v>71481</v>
      </c>
      <c r="I1768" s="397">
        <v>5607801</v>
      </c>
      <c r="J1768" s="397">
        <v>701</v>
      </c>
      <c r="K1768" s="397">
        <v>50</v>
      </c>
      <c r="L1768" s="396">
        <v>5.86</v>
      </c>
      <c r="M1768" s="396" t="s">
        <v>963</v>
      </c>
      <c r="N1768" s="399">
        <v>92.3</v>
      </c>
      <c r="O1768" s="400">
        <v>104.5</v>
      </c>
      <c r="P1768" s="400"/>
      <c r="Q1768" s="400"/>
      <c r="R1768" s="400"/>
      <c r="S1768" s="400"/>
      <c r="T1768" s="400"/>
      <c r="U1768" s="400"/>
      <c r="V1768" s="400"/>
      <c r="W1768" s="400"/>
      <c r="X1768" s="426">
        <v>860</v>
      </c>
      <c r="Y1768" s="427">
        <v>800</v>
      </c>
      <c r="Z1768" s="427">
        <v>920</v>
      </c>
      <c r="AA1768" s="427">
        <v>48</v>
      </c>
      <c r="AB1768" s="427">
        <v>0.37</v>
      </c>
      <c r="AC1768" s="426">
        <v>1500</v>
      </c>
      <c r="AD1768" s="402">
        <v>660</v>
      </c>
      <c r="AE1768" s="402">
        <v>560</v>
      </c>
      <c r="AF1768" s="402">
        <v>660</v>
      </c>
      <c r="AG1768" s="402">
        <v>660</v>
      </c>
      <c r="AH1768" s="401">
        <v>48</v>
      </c>
      <c r="AI1768" s="400"/>
      <c r="AJ1768" s="400"/>
      <c r="AK1768" s="400"/>
      <c r="AL1768" s="400"/>
      <c r="AM1768" s="400"/>
      <c r="AN1768" s="400"/>
      <c r="AO1768" s="400"/>
      <c r="AP1768" s="400"/>
    </row>
    <row r="1769" spans="1:42" ht="14.25" customHeight="1">
      <c r="A1769" s="394" t="s">
        <v>821</v>
      </c>
      <c r="B1769" s="401">
        <v>114.3</v>
      </c>
      <c r="C1769" s="424">
        <v>6.88</v>
      </c>
      <c r="D1769" s="394" t="s">
        <v>822</v>
      </c>
      <c r="E1769" s="421">
        <v>45432</v>
      </c>
      <c r="F1769" s="395" t="s">
        <v>368</v>
      </c>
      <c r="G1769" s="396">
        <v>21417</v>
      </c>
      <c r="H1769" s="397">
        <v>71489</v>
      </c>
      <c r="I1769" s="397">
        <v>5607801</v>
      </c>
      <c r="J1769" s="397">
        <v>701</v>
      </c>
      <c r="K1769" s="397">
        <v>50</v>
      </c>
      <c r="L1769" s="396">
        <v>4.78</v>
      </c>
      <c r="M1769" s="396">
        <v>1</v>
      </c>
      <c r="N1769" s="399">
        <v>98.4</v>
      </c>
      <c r="O1769" s="400">
        <v>112.6</v>
      </c>
      <c r="P1769" s="400"/>
      <c r="Q1769" s="400"/>
      <c r="R1769" s="400"/>
      <c r="S1769" s="400"/>
      <c r="T1769" s="400"/>
      <c r="U1769" s="400"/>
      <c r="V1769" s="400"/>
      <c r="W1769" s="400"/>
      <c r="X1769" s="426">
        <v>860</v>
      </c>
      <c r="Y1769" s="427">
        <v>800</v>
      </c>
      <c r="Z1769" s="427">
        <v>920</v>
      </c>
      <c r="AA1769" s="427">
        <v>48</v>
      </c>
      <c r="AB1769" s="427">
        <v>0.37</v>
      </c>
      <c r="AC1769" s="426">
        <v>1500</v>
      </c>
      <c r="AD1769" s="402">
        <v>660</v>
      </c>
      <c r="AE1769" s="402">
        <v>560</v>
      </c>
      <c r="AF1769" s="402">
        <v>660</v>
      </c>
      <c r="AG1769" s="402">
        <v>660</v>
      </c>
      <c r="AH1769" s="401">
        <v>48</v>
      </c>
      <c r="AI1769" s="400"/>
      <c r="AJ1769" s="400"/>
      <c r="AK1769" s="400"/>
      <c r="AL1769" s="400"/>
      <c r="AM1769" s="400"/>
      <c r="AN1769" s="400"/>
      <c r="AO1769" s="400"/>
      <c r="AP1769" s="400"/>
    </row>
    <row r="1770" spans="1:42" ht="14.25" customHeight="1">
      <c r="A1770" s="394" t="s">
        <v>821</v>
      </c>
      <c r="B1770" s="401">
        <v>114.3</v>
      </c>
      <c r="C1770" s="424">
        <v>6.88</v>
      </c>
      <c r="D1770" s="394" t="s">
        <v>822</v>
      </c>
      <c r="E1770" s="421">
        <v>45433</v>
      </c>
      <c r="F1770" s="395" t="s">
        <v>368</v>
      </c>
      <c r="G1770" s="396">
        <v>21418</v>
      </c>
      <c r="H1770" s="397">
        <v>71500</v>
      </c>
      <c r="I1770" s="397">
        <v>5607801</v>
      </c>
      <c r="J1770" s="397">
        <v>701</v>
      </c>
      <c r="K1770" s="397">
        <v>48</v>
      </c>
      <c r="L1770" s="398">
        <v>6</v>
      </c>
      <c r="M1770" s="396">
        <v>1</v>
      </c>
      <c r="N1770" s="399">
        <v>100.8</v>
      </c>
      <c r="O1770" s="400">
        <v>112.8</v>
      </c>
      <c r="P1770" s="400"/>
      <c r="Q1770" s="400"/>
      <c r="R1770" s="400"/>
      <c r="S1770" s="400"/>
      <c r="T1770" s="400"/>
      <c r="U1770" s="400"/>
      <c r="V1770" s="400"/>
      <c r="W1770" s="400"/>
      <c r="X1770" s="426">
        <v>860</v>
      </c>
      <c r="Y1770" s="427">
        <v>800</v>
      </c>
      <c r="Z1770" s="427">
        <v>920</v>
      </c>
      <c r="AA1770" s="427">
        <v>48</v>
      </c>
      <c r="AB1770" s="427">
        <v>0.37</v>
      </c>
      <c r="AC1770" s="426">
        <v>1500</v>
      </c>
      <c r="AD1770" s="402">
        <v>660</v>
      </c>
      <c r="AE1770" s="402">
        <v>560</v>
      </c>
      <c r="AF1770" s="402">
        <v>660</v>
      </c>
      <c r="AG1770" s="402">
        <v>660</v>
      </c>
      <c r="AH1770" s="401">
        <v>48</v>
      </c>
      <c r="AI1770" s="400"/>
      <c r="AJ1770" s="400"/>
      <c r="AK1770" s="400"/>
      <c r="AL1770" s="400"/>
      <c r="AM1770" s="400"/>
      <c r="AN1770" s="400"/>
      <c r="AO1770" s="400"/>
      <c r="AP1770" s="400"/>
    </row>
    <row r="1771" spans="1:42" ht="14.25" customHeight="1">
      <c r="A1771" s="394" t="s">
        <v>821</v>
      </c>
      <c r="B1771" s="401">
        <v>114.3</v>
      </c>
      <c r="C1771" s="424">
        <v>6.88</v>
      </c>
      <c r="D1771" s="394" t="s">
        <v>822</v>
      </c>
      <c r="E1771" s="421">
        <v>45433</v>
      </c>
      <c r="F1771" s="395" t="s">
        <v>368</v>
      </c>
      <c r="G1771" s="396">
        <v>21419</v>
      </c>
      <c r="H1771" s="397">
        <v>71500</v>
      </c>
      <c r="I1771" s="397">
        <v>5607801</v>
      </c>
      <c r="J1771" s="397">
        <v>701</v>
      </c>
      <c r="K1771" s="397">
        <v>48</v>
      </c>
      <c r="L1771" s="398">
        <v>6</v>
      </c>
      <c r="M1771" s="396">
        <v>401</v>
      </c>
      <c r="N1771" s="399">
        <v>98.7</v>
      </c>
      <c r="O1771" s="400">
        <v>111.8</v>
      </c>
      <c r="P1771" s="400"/>
      <c r="Q1771" s="400"/>
      <c r="R1771" s="400"/>
      <c r="S1771" s="400"/>
      <c r="T1771" s="400"/>
      <c r="U1771" s="400"/>
      <c r="V1771" s="400"/>
      <c r="W1771" s="400"/>
      <c r="X1771" s="426">
        <v>860</v>
      </c>
      <c r="Y1771" s="427">
        <v>800</v>
      </c>
      <c r="Z1771" s="427">
        <v>920</v>
      </c>
      <c r="AA1771" s="427">
        <v>48</v>
      </c>
      <c r="AB1771" s="427">
        <v>0.37</v>
      </c>
      <c r="AC1771" s="426">
        <v>1500</v>
      </c>
      <c r="AD1771" s="402">
        <v>660</v>
      </c>
      <c r="AE1771" s="402">
        <v>560</v>
      </c>
      <c r="AF1771" s="402">
        <v>660</v>
      </c>
      <c r="AG1771" s="402">
        <v>660</v>
      </c>
      <c r="AH1771" s="401">
        <v>48</v>
      </c>
      <c r="AI1771" s="400"/>
      <c r="AJ1771" s="400"/>
      <c r="AK1771" s="400"/>
      <c r="AL1771" s="400"/>
      <c r="AM1771" s="400"/>
      <c r="AN1771" s="400"/>
      <c r="AO1771" s="400"/>
      <c r="AP1771" s="400"/>
    </row>
    <row r="1772" spans="1:42" ht="14.25" customHeight="1">
      <c r="A1772" s="394" t="s">
        <v>821</v>
      </c>
      <c r="B1772" s="401">
        <v>114.3</v>
      </c>
      <c r="C1772" s="424">
        <v>6.88</v>
      </c>
      <c r="D1772" s="394" t="s">
        <v>822</v>
      </c>
      <c r="E1772" s="421">
        <v>45433</v>
      </c>
      <c r="F1772" s="395" t="s">
        <v>368</v>
      </c>
      <c r="G1772" s="396">
        <v>21420</v>
      </c>
      <c r="H1772" s="397">
        <v>71486</v>
      </c>
      <c r="I1772" s="397">
        <v>5607801</v>
      </c>
      <c r="J1772" s="397">
        <v>701</v>
      </c>
      <c r="K1772" s="397">
        <v>51</v>
      </c>
      <c r="L1772" s="396">
        <v>4.76</v>
      </c>
      <c r="M1772" s="396">
        <v>1</v>
      </c>
      <c r="N1772" s="399">
        <v>100.4</v>
      </c>
      <c r="O1772" s="400">
        <v>114.1</v>
      </c>
      <c r="P1772" s="400"/>
      <c r="Q1772" s="400"/>
      <c r="R1772" s="400"/>
      <c r="S1772" s="400"/>
      <c r="T1772" s="400"/>
      <c r="U1772" s="400"/>
      <c r="V1772" s="400"/>
      <c r="W1772" s="400"/>
      <c r="X1772" s="426">
        <v>860</v>
      </c>
      <c r="Y1772" s="427">
        <v>800</v>
      </c>
      <c r="Z1772" s="427">
        <v>920</v>
      </c>
      <c r="AA1772" s="427">
        <v>48</v>
      </c>
      <c r="AB1772" s="427">
        <v>0.37</v>
      </c>
      <c r="AC1772" s="426">
        <v>1500</v>
      </c>
      <c r="AD1772" s="402">
        <v>660</v>
      </c>
      <c r="AE1772" s="402">
        <v>560</v>
      </c>
      <c r="AF1772" s="402">
        <v>660</v>
      </c>
      <c r="AG1772" s="402">
        <v>660</v>
      </c>
      <c r="AH1772" s="401">
        <v>48</v>
      </c>
      <c r="AI1772" s="400"/>
      <c r="AJ1772" s="400"/>
      <c r="AK1772" s="400"/>
      <c r="AL1772" s="400"/>
      <c r="AM1772" s="400"/>
      <c r="AN1772" s="400"/>
      <c r="AO1772" s="400"/>
      <c r="AP1772" s="400"/>
    </row>
    <row r="1773" spans="1:42" ht="14.25" customHeight="1">
      <c r="A1773" s="394" t="s">
        <v>821</v>
      </c>
      <c r="B1773" s="401">
        <v>114.3</v>
      </c>
      <c r="C1773" s="424">
        <v>6.88</v>
      </c>
      <c r="D1773" s="394" t="s">
        <v>822</v>
      </c>
      <c r="E1773" s="421">
        <v>45433</v>
      </c>
      <c r="F1773" s="395" t="s">
        <v>368</v>
      </c>
      <c r="G1773" s="396">
        <v>21421</v>
      </c>
      <c r="H1773" s="397">
        <v>71486</v>
      </c>
      <c r="I1773" s="397">
        <v>5607801</v>
      </c>
      <c r="J1773" s="397">
        <v>701</v>
      </c>
      <c r="K1773" s="397">
        <v>51</v>
      </c>
      <c r="L1773" s="396">
        <v>4.76</v>
      </c>
      <c r="M1773" s="396">
        <v>401</v>
      </c>
      <c r="N1773" s="399">
        <v>99.9</v>
      </c>
      <c r="O1773" s="400">
        <v>112.8</v>
      </c>
      <c r="P1773" s="400"/>
      <c r="Q1773" s="400"/>
      <c r="R1773" s="400"/>
      <c r="S1773" s="400"/>
      <c r="T1773" s="400"/>
      <c r="U1773" s="400"/>
      <c r="V1773" s="400"/>
      <c r="W1773" s="400"/>
      <c r="X1773" s="426">
        <v>860</v>
      </c>
      <c r="Y1773" s="427">
        <v>800</v>
      </c>
      <c r="Z1773" s="427">
        <v>920</v>
      </c>
      <c r="AA1773" s="427">
        <v>48</v>
      </c>
      <c r="AB1773" s="427">
        <v>0.37</v>
      </c>
      <c r="AC1773" s="426">
        <v>1500</v>
      </c>
      <c r="AD1773" s="402">
        <v>660</v>
      </c>
      <c r="AE1773" s="402">
        <v>560</v>
      </c>
      <c r="AF1773" s="402">
        <v>660</v>
      </c>
      <c r="AG1773" s="402">
        <v>660</v>
      </c>
      <c r="AH1773" s="401">
        <v>48</v>
      </c>
      <c r="AI1773" s="400"/>
      <c r="AJ1773" s="400"/>
      <c r="AK1773" s="400"/>
      <c r="AL1773" s="400"/>
      <c r="AM1773" s="400"/>
      <c r="AN1773" s="400"/>
      <c r="AO1773" s="400"/>
      <c r="AP1773" s="400"/>
    </row>
    <row r="1774" spans="1:42" ht="14.25" customHeight="1">
      <c r="A1774" s="394" t="s">
        <v>821</v>
      </c>
      <c r="B1774" s="401">
        <v>114.3</v>
      </c>
      <c r="C1774" s="424">
        <v>6.88</v>
      </c>
      <c r="D1774" s="394" t="s">
        <v>822</v>
      </c>
      <c r="E1774" s="421">
        <v>45433</v>
      </c>
      <c r="F1774" s="395" t="s">
        <v>368</v>
      </c>
      <c r="G1774" s="396">
        <v>21422</v>
      </c>
      <c r="H1774" s="397">
        <v>71494</v>
      </c>
      <c r="I1774" s="397">
        <v>5607801</v>
      </c>
      <c r="J1774" s="397">
        <v>701</v>
      </c>
      <c r="K1774" s="397">
        <v>51</v>
      </c>
      <c r="L1774" s="398">
        <v>5.2</v>
      </c>
      <c r="M1774" s="396">
        <v>1</v>
      </c>
      <c r="N1774" s="399">
        <v>104.3</v>
      </c>
      <c r="O1774" s="400">
        <v>116.2</v>
      </c>
      <c r="P1774" s="400"/>
      <c r="Q1774" s="400"/>
      <c r="R1774" s="400"/>
      <c r="S1774" s="400"/>
      <c r="T1774" s="400"/>
      <c r="U1774" s="400"/>
      <c r="V1774" s="400"/>
      <c r="W1774" s="400"/>
      <c r="X1774" s="426">
        <v>860</v>
      </c>
      <c r="Y1774" s="427">
        <v>800</v>
      </c>
      <c r="Z1774" s="427">
        <v>920</v>
      </c>
      <c r="AA1774" s="427">
        <v>48</v>
      </c>
      <c r="AB1774" s="427">
        <v>0.37</v>
      </c>
      <c r="AC1774" s="426">
        <v>1500</v>
      </c>
      <c r="AD1774" s="402">
        <v>660</v>
      </c>
      <c r="AE1774" s="402">
        <v>560</v>
      </c>
      <c r="AF1774" s="402">
        <v>660</v>
      </c>
      <c r="AG1774" s="402">
        <v>660</v>
      </c>
      <c r="AH1774" s="401">
        <v>48</v>
      </c>
      <c r="AI1774" s="400"/>
      <c r="AJ1774" s="400"/>
      <c r="AK1774" s="400"/>
      <c r="AL1774" s="400"/>
      <c r="AM1774" s="400"/>
      <c r="AN1774" s="400"/>
      <c r="AO1774" s="400"/>
      <c r="AP1774" s="400"/>
    </row>
    <row r="1775" spans="1:42" ht="14.25" customHeight="1">
      <c r="A1775" s="394" t="s">
        <v>821</v>
      </c>
      <c r="B1775" s="401">
        <v>114.3</v>
      </c>
      <c r="C1775" s="424">
        <v>6.88</v>
      </c>
      <c r="D1775" s="394" t="s">
        <v>822</v>
      </c>
      <c r="E1775" s="421">
        <v>45433</v>
      </c>
      <c r="F1775" s="395" t="s">
        <v>283</v>
      </c>
      <c r="G1775" s="396">
        <v>21423</v>
      </c>
      <c r="H1775" s="397">
        <v>71285</v>
      </c>
      <c r="I1775" s="397">
        <v>5607801</v>
      </c>
      <c r="J1775" s="397">
        <v>350</v>
      </c>
      <c r="K1775" s="397">
        <v>50</v>
      </c>
      <c r="L1775" s="398">
        <v>5</v>
      </c>
      <c r="M1775" s="396">
        <v>1</v>
      </c>
      <c r="N1775" s="399">
        <v>100.9</v>
      </c>
      <c r="O1775" s="400">
        <v>113.2</v>
      </c>
      <c r="P1775" s="400"/>
      <c r="Q1775" s="400"/>
      <c r="R1775" s="400"/>
      <c r="S1775" s="400"/>
      <c r="T1775" s="400"/>
      <c r="U1775" s="400"/>
      <c r="V1775" s="400"/>
      <c r="W1775" s="400"/>
      <c r="X1775" s="426">
        <v>860</v>
      </c>
      <c r="Y1775" s="427">
        <v>800</v>
      </c>
      <c r="Z1775" s="427">
        <v>920</v>
      </c>
      <c r="AA1775" s="427">
        <v>48</v>
      </c>
      <c r="AB1775" s="427">
        <v>0.37</v>
      </c>
      <c r="AC1775" s="426">
        <v>1500</v>
      </c>
      <c r="AD1775" s="402">
        <v>660</v>
      </c>
      <c r="AE1775" s="402">
        <v>560</v>
      </c>
      <c r="AF1775" s="402">
        <v>660</v>
      </c>
      <c r="AG1775" s="402">
        <v>660</v>
      </c>
      <c r="AH1775" s="401">
        <v>48</v>
      </c>
      <c r="AI1775" s="400"/>
      <c r="AJ1775" s="400"/>
      <c r="AK1775" s="400"/>
      <c r="AL1775" s="400"/>
      <c r="AM1775" s="400"/>
      <c r="AN1775" s="400"/>
      <c r="AO1775" s="400"/>
      <c r="AP1775" s="400"/>
    </row>
    <row r="1776" spans="1:42" ht="14.25" customHeight="1">
      <c r="A1776" s="394" t="s">
        <v>821</v>
      </c>
      <c r="B1776" s="401">
        <v>114.3</v>
      </c>
      <c r="C1776" s="424">
        <v>6.88</v>
      </c>
      <c r="D1776" s="394" t="s">
        <v>822</v>
      </c>
      <c r="E1776" s="421">
        <v>45433</v>
      </c>
      <c r="F1776" s="395" t="s">
        <v>368</v>
      </c>
      <c r="G1776" s="396">
        <v>21424</v>
      </c>
      <c r="H1776" s="397">
        <v>71481</v>
      </c>
      <c r="I1776" s="397">
        <v>5607801</v>
      </c>
      <c r="J1776" s="397">
        <v>701</v>
      </c>
      <c r="K1776" s="397">
        <v>50</v>
      </c>
      <c r="L1776" s="396">
        <v>5.86</v>
      </c>
      <c r="M1776" s="396">
        <v>305</v>
      </c>
      <c r="N1776" s="399">
        <v>99.3</v>
      </c>
      <c r="O1776" s="400">
        <v>111.7</v>
      </c>
      <c r="P1776" s="400"/>
      <c r="Q1776" s="400"/>
      <c r="R1776" s="400"/>
      <c r="S1776" s="400"/>
      <c r="T1776" s="400"/>
      <c r="U1776" s="400"/>
      <c r="V1776" s="400"/>
      <c r="W1776" s="400"/>
      <c r="X1776" s="426">
        <v>860</v>
      </c>
      <c r="Y1776" s="427">
        <v>800</v>
      </c>
      <c r="Z1776" s="427">
        <v>920</v>
      </c>
      <c r="AA1776" s="427">
        <v>48</v>
      </c>
      <c r="AB1776" s="427">
        <v>0.37</v>
      </c>
      <c r="AC1776" s="426">
        <v>1500</v>
      </c>
      <c r="AD1776" s="402">
        <v>660</v>
      </c>
      <c r="AE1776" s="402">
        <v>560</v>
      </c>
      <c r="AF1776" s="402">
        <v>660</v>
      </c>
      <c r="AG1776" s="402">
        <v>660</v>
      </c>
      <c r="AH1776" s="401">
        <v>48</v>
      </c>
      <c r="AI1776" s="400"/>
      <c r="AJ1776" s="400"/>
      <c r="AK1776" s="400"/>
      <c r="AL1776" s="400"/>
      <c r="AM1776" s="400"/>
      <c r="AN1776" s="400"/>
      <c r="AO1776" s="400"/>
      <c r="AP1776" s="400"/>
    </row>
    <row r="1777" spans="1:42" ht="14.25" customHeight="1">
      <c r="A1777" s="394" t="s">
        <v>821</v>
      </c>
      <c r="B1777" s="401">
        <v>114.3</v>
      </c>
      <c r="C1777" s="424">
        <v>6.88</v>
      </c>
      <c r="D1777" s="394" t="s">
        <v>822</v>
      </c>
      <c r="E1777" s="421">
        <v>45433</v>
      </c>
      <c r="F1777" s="395" t="s">
        <v>368</v>
      </c>
      <c r="G1777" s="396">
        <v>21425</v>
      </c>
      <c r="H1777" s="397">
        <v>71497</v>
      </c>
      <c r="I1777" s="397">
        <v>5603601</v>
      </c>
      <c r="J1777" s="397">
        <v>701</v>
      </c>
      <c r="K1777" s="397">
        <v>49</v>
      </c>
      <c r="L1777" s="398">
        <v>4.8</v>
      </c>
      <c r="M1777" s="396">
        <v>11</v>
      </c>
      <c r="N1777" s="399">
        <v>94.1</v>
      </c>
      <c r="O1777" s="400">
        <v>108.1</v>
      </c>
      <c r="P1777" s="400"/>
      <c r="Q1777" s="400"/>
      <c r="R1777" s="400"/>
      <c r="S1777" s="400"/>
      <c r="T1777" s="400"/>
      <c r="U1777" s="400"/>
      <c r="V1777" s="400"/>
      <c r="W1777" s="400"/>
      <c r="X1777" s="426">
        <v>860</v>
      </c>
      <c r="Y1777" s="427">
        <v>800</v>
      </c>
      <c r="Z1777" s="427">
        <v>920</v>
      </c>
      <c r="AA1777" s="427">
        <v>48</v>
      </c>
      <c r="AB1777" s="427">
        <v>0.37</v>
      </c>
      <c r="AC1777" s="426">
        <v>1500</v>
      </c>
      <c r="AD1777" s="402">
        <v>660</v>
      </c>
      <c r="AE1777" s="402">
        <v>560</v>
      </c>
      <c r="AF1777" s="402">
        <v>660</v>
      </c>
      <c r="AG1777" s="402">
        <v>660</v>
      </c>
      <c r="AH1777" s="401">
        <v>48</v>
      </c>
      <c r="AI1777" s="400"/>
      <c r="AJ1777" s="400"/>
      <c r="AK1777" s="400"/>
      <c r="AL1777" s="400"/>
      <c r="AM1777" s="400"/>
      <c r="AN1777" s="400"/>
      <c r="AO1777" s="400"/>
      <c r="AP1777" s="400"/>
    </row>
    <row r="1778" spans="1:42" ht="14.25" customHeight="1">
      <c r="A1778" s="394" t="s">
        <v>821</v>
      </c>
      <c r="B1778" s="401">
        <v>114.3</v>
      </c>
      <c r="C1778" s="424">
        <v>6.88</v>
      </c>
      <c r="D1778" s="394" t="s">
        <v>822</v>
      </c>
      <c r="E1778" s="421">
        <v>45434</v>
      </c>
      <c r="F1778" s="395" t="s">
        <v>368</v>
      </c>
      <c r="G1778" s="396">
        <v>21426</v>
      </c>
      <c r="H1778" s="397">
        <v>71491</v>
      </c>
      <c r="I1778" s="397">
        <v>5603601</v>
      </c>
      <c r="J1778" s="397">
        <v>701</v>
      </c>
      <c r="K1778" s="397">
        <v>51</v>
      </c>
      <c r="L1778" s="398">
        <v>6</v>
      </c>
      <c r="M1778" s="396">
        <v>1</v>
      </c>
      <c r="N1778" s="399">
        <v>95.1</v>
      </c>
      <c r="O1778" s="400">
        <v>111.9</v>
      </c>
      <c r="P1778" s="400"/>
      <c r="Q1778" s="400"/>
      <c r="R1778" s="400"/>
      <c r="S1778" s="400"/>
      <c r="T1778" s="400"/>
      <c r="U1778" s="400"/>
      <c r="V1778" s="400"/>
      <c r="W1778" s="400"/>
      <c r="X1778" s="426">
        <v>860</v>
      </c>
      <c r="Y1778" s="427">
        <v>800</v>
      </c>
      <c r="Z1778" s="427">
        <v>920</v>
      </c>
      <c r="AA1778" s="427">
        <v>48</v>
      </c>
      <c r="AB1778" s="427">
        <v>0.37</v>
      </c>
      <c r="AC1778" s="426">
        <v>1500</v>
      </c>
      <c r="AD1778" s="402">
        <v>660</v>
      </c>
      <c r="AE1778" s="402">
        <v>560</v>
      </c>
      <c r="AF1778" s="402">
        <v>660</v>
      </c>
      <c r="AG1778" s="402">
        <v>660</v>
      </c>
      <c r="AH1778" s="401">
        <v>48</v>
      </c>
      <c r="AI1778" s="400"/>
      <c r="AJ1778" s="400"/>
      <c r="AK1778" s="400"/>
      <c r="AL1778" s="400"/>
      <c r="AM1778" s="400"/>
      <c r="AN1778" s="400"/>
      <c r="AO1778" s="400"/>
      <c r="AP1778" s="400"/>
    </row>
    <row r="1779" spans="1:42" ht="14.25" customHeight="1">
      <c r="A1779" s="394" t="s">
        <v>821</v>
      </c>
      <c r="B1779" s="401">
        <v>114.3</v>
      </c>
      <c r="C1779" s="424">
        <v>6.88</v>
      </c>
      <c r="D1779" s="394" t="s">
        <v>822</v>
      </c>
      <c r="E1779" s="421">
        <v>45434</v>
      </c>
      <c r="F1779" s="395" t="s">
        <v>368</v>
      </c>
      <c r="G1779" s="396">
        <v>21427</v>
      </c>
      <c r="H1779" s="397">
        <v>71490</v>
      </c>
      <c r="I1779" s="397">
        <v>5603601</v>
      </c>
      <c r="J1779" s="397">
        <v>701</v>
      </c>
      <c r="K1779" s="397">
        <v>51</v>
      </c>
      <c r="L1779" s="398">
        <v>5.23</v>
      </c>
      <c r="M1779" s="396">
        <v>1</v>
      </c>
      <c r="N1779" s="399">
        <v>94.9</v>
      </c>
      <c r="O1779" s="400">
        <v>110</v>
      </c>
      <c r="P1779" s="400"/>
      <c r="Q1779" s="400"/>
      <c r="R1779" s="400"/>
      <c r="S1779" s="400"/>
      <c r="T1779" s="400"/>
      <c r="U1779" s="400"/>
      <c r="V1779" s="400"/>
      <c r="W1779" s="400"/>
      <c r="X1779" s="426">
        <v>860</v>
      </c>
      <c r="Y1779" s="427">
        <v>800</v>
      </c>
      <c r="Z1779" s="427">
        <v>920</v>
      </c>
      <c r="AA1779" s="427">
        <v>48</v>
      </c>
      <c r="AB1779" s="427">
        <v>0.37</v>
      </c>
      <c r="AC1779" s="426">
        <v>1500</v>
      </c>
      <c r="AD1779" s="402">
        <v>660</v>
      </c>
      <c r="AE1779" s="402">
        <v>560</v>
      </c>
      <c r="AF1779" s="402">
        <v>660</v>
      </c>
      <c r="AG1779" s="402">
        <v>660</v>
      </c>
      <c r="AH1779" s="401">
        <v>48</v>
      </c>
      <c r="AI1779" s="400"/>
      <c r="AJ1779" s="400"/>
      <c r="AK1779" s="400"/>
      <c r="AL1779" s="400"/>
      <c r="AM1779" s="400"/>
      <c r="AN1779" s="400"/>
      <c r="AO1779" s="400"/>
      <c r="AP1779" s="400"/>
    </row>
    <row r="1780" spans="1:42" ht="14.25" customHeight="1">
      <c r="A1780" s="394" t="s">
        <v>821</v>
      </c>
      <c r="B1780" s="401">
        <v>114.3</v>
      </c>
      <c r="C1780" s="424">
        <v>6.88</v>
      </c>
      <c r="D1780" s="394" t="s">
        <v>822</v>
      </c>
      <c r="E1780" s="421">
        <v>45491</v>
      </c>
      <c r="F1780" s="395" t="s">
        <v>847</v>
      </c>
      <c r="G1780" s="396">
        <v>21808</v>
      </c>
      <c r="H1780" s="397">
        <v>13738</v>
      </c>
      <c r="I1780" s="397">
        <v>5549601</v>
      </c>
      <c r="J1780" s="397" t="s">
        <v>571</v>
      </c>
      <c r="K1780" s="397">
        <v>46</v>
      </c>
      <c r="L1780" s="398">
        <v>3.82</v>
      </c>
      <c r="M1780" s="396">
        <v>11</v>
      </c>
      <c r="N1780" s="399">
        <v>97.5</v>
      </c>
      <c r="O1780" s="400">
        <v>111.1</v>
      </c>
      <c r="P1780" s="400">
        <v>98</v>
      </c>
      <c r="Q1780" s="400">
        <v>111</v>
      </c>
      <c r="R1780" s="400">
        <v>98.6</v>
      </c>
      <c r="S1780" s="400">
        <v>111.5</v>
      </c>
      <c r="T1780" s="400">
        <v>100.2</v>
      </c>
      <c r="U1780" s="400">
        <v>112.9</v>
      </c>
      <c r="V1780" s="400">
        <v>99.6</v>
      </c>
      <c r="W1780" s="400">
        <v>112.2</v>
      </c>
      <c r="X1780" s="426">
        <v>860</v>
      </c>
      <c r="Y1780" s="427">
        <v>800</v>
      </c>
      <c r="Z1780" s="427">
        <v>920</v>
      </c>
      <c r="AA1780" s="427">
        <v>48</v>
      </c>
      <c r="AB1780" s="427">
        <v>0.37</v>
      </c>
      <c r="AC1780" s="426">
        <v>1500</v>
      </c>
      <c r="AD1780" s="402">
        <v>625</v>
      </c>
      <c r="AE1780" s="402">
        <v>560</v>
      </c>
      <c r="AF1780" s="402">
        <v>625</v>
      </c>
      <c r="AG1780" s="402">
        <v>625</v>
      </c>
      <c r="AH1780" s="401">
        <v>48</v>
      </c>
      <c r="AI1780" s="400"/>
      <c r="AJ1780" s="400"/>
      <c r="AK1780" s="400"/>
      <c r="AL1780" s="400"/>
      <c r="AM1780" s="400"/>
      <c r="AN1780" s="400"/>
      <c r="AO1780" s="400"/>
      <c r="AP1780" s="400"/>
    </row>
    <row r="1781" spans="1:42" ht="14.25" customHeight="1">
      <c r="A1781" s="394" t="s">
        <v>821</v>
      </c>
      <c r="B1781" s="401">
        <v>114.3</v>
      </c>
      <c r="C1781" s="424">
        <v>6.88</v>
      </c>
      <c r="D1781" s="394" t="s">
        <v>822</v>
      </c>
      <c r="E1781" s="421">
        <v>45492</v>
      </c>
      <c r="F1781" s="395" t="s">
        <v>847</v>
      </c>
      <c r="G1781" s="396">
        <v>21809</v>
      </c>
      <c r="H1781" s="397">
        <v>13738</v>
      </c>
      <c r="I1781" s="397">
        <v>5549601</v>
      </c>
      <c r="J1781" s="397" t="s">
        <v>571</v>
      </c>
      <c r="K1781" s="397">
        <v>46</v>
      </c>
      <c r="L1781" s="398">
        <v>3.82</v>
      </c>
      <c r="M1781" s="396">
        <v>401</v>
      </c>
      <c r="N1781" s="399">
        <v>99.3</v>
      </c>
      <c r="O1781" s="400">
        <v>111.6</v>
      </c>
      <c r="P1781" s="400"/>
      <c r="Q1781" s="400"/>
      <c r="R1781" s="400"/>
      <c r="S1781" s="400"/>
      <c r="T1781" s="400"/>
      <c r="U1781" s="400"/>
      <c r="V1781" s="400"/>
      <c r="W1781" s="400"/>
      <c r="X1781" s="426">
        <v>860</v>
      </c>
      <c r="Y1781" s="427">
        <v>800</v>
      </c>
      <c r="Z1781" s="427">
        <v>920</v>
      </c>
      <c r="AA1781" s="427">
        <v>48</v>
      </c>
      <c r="AB1781" s="427">
        <v>0.37</v>
      </c>
      <c r="AC1781" s="426">
        <v>1500</v>
      </c>
      <c r="AD1781" s="402">
        <v>625</v>
      </c>
      <c r="AE1781" s="402">
        <v>560</v>
      </c>
      <c r="AF1781" s="402">
        <v>625</v>
      </c>
      <c r="AG1781" s="402">
        <v>625</v>
      </c>
      <c r="AH1781" s="401">
        <v>48</v>
      </c>
      <c r="AI1781" s="400"/>
      <c r="AJ1781" s="400"/>
      <c r="AK1781" s="400"/>
      <c r="AL1781" s="400"/>
      <c r="AM1781" s="400"/>
      <c r="AN1781" s="400"/>
      <c r="AO1781" s="400"/>
      <c r="AP1781" s="400"/>
    </row>
    <row r="1782" spans="1:42" ht="14.25" customHeight="1">
      <c r="A1782" s="394" t="s">
        <v>821</v>
      </c>
      <c r="B1782" s="401">
        <v>114.3</v>
      </c>
      <c r="C1782" s="424">
        <v>6.88</v>
      </c>
      <c r="D1782" s="394" t="s">
        <v>822</v>
      </c>
      <c r="E1782" s="421">
        <v>45492</v>
      </c>
      <c r="F1782" s="395" t="s">
        <v>847</v>
      </c>
      <c r="G1782" s="396">
        <v>21810</v>
      </c>
      <c r="H1782" s="397">
        <v>13738</v>
      </c>
      <c r="I1782" s="397">
        <v>5549601</v>
      </c>
      <c r="J1782" s="397" t="s">
        <v>571</v>
      </c>
      <c r="K1782" s="397">
        <v>46</v>
      </c>
      <c r="L1782" s="398">
        <v>3.82</v>
      </c>
      <c r="M1782" s="396">
        <v>801</v>
      </c>
      <c r="N1782" s="399">
        <v>98.3</v>
      </c>
      <c r="O1782" s="400">
        <v>111.4</v>
      </c>
      <c r="P1782" s="400"/>
      <c r="Q1782" s="400"/>
      <c r="R1782" s="400"/>
      <c r="S1782" s="400"/>
      <c r="T1782" s="400"/>
      <c r="U1782" s="400"/>
      <c r="V1782" s="400"/>
      <c r="W1782" s="400"/>
      <c r="X1782" s="426">
        <v>860</v>
      </c>
      <c r="Y1782" s="427">
        <v>800</v>
      </c>
      <c r="Z1782" s="427">
        <v>920</v>
      </c>
      <c r="AA1782" s="427">
        <v>48</v>
      </c>
      <c r="AB1782" s="427">
        <v>0.37</v>
      </c>
      <c r="AC1782" s="426">
        <v>1500</v>
      </c>
      <c r="AD1782" s="402">
        <v>625</v>
      </c>
      <c r="AE1782" s="402">
        <v>560</v>
      </c>
      <c r="AF1782" s="402">
        <v>625</v>
      </c>
      <c r="AG1782" s="402">
        <v>625</v>
      </c>
      <c r="AH1782" s="401">
        <v>48</v>
      </c>
      <c r="AI1782" s="400"/>
      <c r="AJ1782" s="400"/>
      <c r="AK1782" s="400"/>
      <c r="AL1782" s="400"/>
      <c r="AM1782" s="400"/>
      <c r="AN1782" s="400"/>
      <c r="AO1782" s="400"/>
      <c r="AP1782" s="400"/>
    </row>
    <row r="1783" spans="1:42" ht="14.25" customHeight="1">
      <c r="A1783" s="394" t="s">
        <v>821</v>
      </c>
      <c r="B1783" s="401">
        <v>114.3</v>
      </c>
      <c r="C1783" s="424">
        <v>6.88</v>
      </c>
      <c r="D1783" s="394" t="s">
        <v>822</v>
      </c>
      <c r="E1783" s="421">
        <v>45492</v>
      </c>
      <c r="F1783" s="395" t="s">
        <v>847</v>
      </c>
      <c r="G1783" s="396">
        <v>21811</v>
      </c>
      <c r="H1783" s="397">
        <v>40682</v>
      </c>
      <c r="I1783" s="397">
        <v>5549601</v>
      </c>
      <c r="J1783" s="397" t="s">
        <v>571</v>
      </c>
      <c r="K1783" s="397">
        <v>46</v>
      </c>
      <c r="L1783" s="398">
        <v>4.166666666666667</v>
      </c>
      <c r="M1783" s="396">
        <v>1</v>
      </c>
      <c r="N1783" s="399">
        <v>99.8</v>
      </c>
      <c r="O1783" s="400">
        <v>111.6</v>
      </c>
      <c r="P1783" s="400"/>
      <c r="Q1783" s="400"/>
      <c r="R1783" s="400"/>
      <c r="S1783" s="400"/>
      <c r="T1783" s="400"/>
      <c r="U1783" s="400"/>
      <c r="V1783" s="400"/>
      <c r="W1783" s="400"/>
      <c r="X1783" s="426">
        <v>860</v>
      </c>
      <c r="Y1783" s="427">
        <v>800</v>
      </c>
      <c r="Z1783" s="427">
        <v>920</v>
      </c>
      <c r="AA1783" s="427">
        <v>48</v>
      </c>
      <c r="AB1783" s="427">
        <v>0.37</v>
      </c>
      <c r="AC1783" s="426">
        <v>1500</v>
      </c>
      <c r="AD1783" s="402">
        <v>630</v>
      </c>
      <c r="AE1783" s="402">
        <v>560</v>
      </c>
      <c r="AF1783" s="402">
        <v>630</v>
      </c>
      <c r="AG1783" s="402">
        <v>630</v>
      </c>
      <c r="AH1783" s="402">
        <v>48</v>
      </c>
      <c r="AI1783" s="400"/>
      <c r="AJ1783" s="400"/>
      <c r="AK1783" s="400"/>
      <c r="AL1783" s="400"/>
      <c r="AM1783" s="400"/>
      <c r="AN1783" s="400"/>
      <c r="AO1783" s="400"/>
      <c r="AP1783" s="400"/>
    </row>
    <row r="1784" spans="1:42" ht="14.25" customHeight="1">
      <c r="A1784" s="394" t="s">
        <v>821</v>
      </c>
      <c r="B1784" s="401">
        <v>114.3</v>
      </c>
      <c r="C1784" s="424">
        <v>6.88</v>
      </c>
      <c r="D1784" s="394" t="s">
        <v>822</v>
      </c>
      <c r="E1784" s="421">
        <v>45492</v>
      </c>
      <c r="F1784" s="395" t="s">
        <v>847</v>
      </c>
      <c r="G1784" s="396">
        <v>21812</v>
      </c>
      <c r="H1784" s="397">
        <v>40683</v>
      </c>
      <c r="I1784" s="397">
        <v>5549601</v>
      </c>
      <c r="J1784" s="397" t="s">
        <v>571</v>
      </c>
      <c r="K1784" s="397">
        <v>45</v>
      </c>
      <c r="L1784" s="398">
        <v>6</v>
      </c>
      <c r="M1784" s="396">
        <v>1</v>
      </c>
      <c r="N1784" s="399">
        <v>99.1</v>
      </c>
      <c r="O1784" s="400">
        <v>111.7</v>
      </c>
      <c r="P1784" s="400"/>
      <c r="Q1784" s="400"/>
      <c r="R1784" s="400"/>
      <c r="S1784" s="400"/>
      <c r="T1784" s="400"/>
      <c r="U1784" s="400"/>
      <c r="V1784" s="400"/>
      <c r="W1784" s="400"/>
      <c r="X1784" s="426">
        <v>860</v>
      </c>
      <c r="Y1784" s="427">
        <v>800</v>
      </c>
      <c r="Z1784" s="427">
        <v>920</v>
      </c>
      <c r="AA1784" s="427">
        <v>48</v>
      </c>
      <c r="AB1784" s="427">
        <v>0.37</v>
      </c>
      <c r="AC1784" s="426">
        <v>1500</v>
      </c>
      <c r="AD1784" s="402">
        <v>630</v>
      </c>
      <c r="AE1784" s="402">
        <v>560</v>
      </c>
      <c r="AF1784" s="402">
        <v>630</v>
      </c>
      <c r="AG1784" s="402">
        <v>630</v>
      </c>
      <c r="AH1784" s="402">
        <v>48</v>
      </c>
      <c r="AI1784" s="400"/>
      <c r="AJ1784" s="400"/>
      <c r="AK1784" s="400"/>
      <c r="AL1784" s="400"/>
      <c r="AM1784" s="400"/>
      <c r="AN1784" s="400"/>
      <c r="AO1784" s="400"/>
      <c r="AP1784" s="400"/>
    </row>
    <row r="1785" spans="1:42" ht="14.25" customHeight="1">
      <c r="A1785" s="394" t="s">
        <v>821</v>
      </c>
      <c r="B1785" s="401">
        <v>114.3</v>
      </c>
      <c r="C1785" s="424">
        <v>6.88</v>
      </c>
      <c r="D1785" s="394" t="s">
        <v>822</v>
      </c>
      <c r="E1785" s="421">
        <v>45492</v>
      </c>
      <c r="F1785" s="395" t="s">
        <v>847</v>
      </c>
      <c r="G1785" s="396">
        <v>21813</v>
      </c>
      <c r="H1785" s="397">
        <v>13714</v>
      </c>
      <c r="I1785" s="397">
        <v>5549601</v>
      </c>
      <c r="J1785" s="397" t="s">
        <v>571</v>
      </c>
      <c r="K1785" s="397">
        <v>46</v>
      </c>
      <c r="L1785" s="398">
        <v>6.45</v>
      </c>
      <c r="M1785" s="396">
        <v>9</v>
      </c>
      <c r="N1785" s="399">
        <v>104.3</v>
      </c>
      <c r="O1785" s="400">
        <v>115.9</v>
      </c>
      <c r="P1785" s="400"/>
      <c r="Q1785" s="400"/>
      <c r="R1785" s="400"/>
      <c r="S1785" s="400"/>
      <c r="T1785" s="400"/>
      <c r="U1785" s="400"/>
      <c r="V1785" s="400"/>
      <c r="W1785" s="400"/>
      <c r="X1785" s="426">
        <v>860</v>
      </c>
      <c r="Y1785" s="427">
        <v>800</v>
      </c>
      <c r="Z1785" s="427">
        <v>920</v>
      </c>
      <c r="AA1785" s="427">
        <v>48</v>
      </c>
      <c r="AB1785" s="427">
        <v>0.37</v>
      </c>
      <c r="AC1785" s="426">
        <v>1500</v>
      </c>
      <c r="AD1785" s="402">
        <v>630</v>
      </c>
      <c r="AE1785" s="402">
        <v>560</v>
      </c>
      <c r="AF1785" s="402">
        <v>630</v>
      </c>
      <c r="AG1785" s="402">
        <v>630</v>
      </c>
      <c r="AH1785" s="402">
        <v>48</v>
      </c>
      <c r="AI1785" s="400"/>
      <c r="AJ1785" s="400"/>
      <c r="AK1785" s="400"/>
      <c r="AL1785" s="400"/>
      <c r="AM1785" s="400"/>
      <c r="AN1785" s="400"/>
      <c r="AO1785" s="400"/>
      <c r="AP1785" s="400"/>
    </row>
    <row r="1786" spans="1:42" ht="14.25" customHeight="1">
      <c r="A1786" s="394" t="s">
        <v>821</v>
      </c>
      <c r="B1786" s="401">
        <v>114.3</v>
      </c>
      <c r="C1786" s="424">
        <v>6.88</v>
      </c>
      <c r="D1786" s="394" t="s">
        <v>822</v>
      </c>
      <c r="E1786" s="421">
        <v>45492</v>
      </c>
      <c r="F1786" s="395" t="s">
        <v>368</v>
      </c>
      <c r="G1786" s="396">
        <v>21814</v>
      </c>
      <c r="H1786" s="397">
        <v>71392</v>
      </c>
      <c r="I1786" s="397">
        <v>5639301</v>
      </c>
      <c r="J1786" s="397">
        <v>701</v>
      </c>
      <c r="K1786" s="397">
        <v>48</v>
      </c>
      <c r="L1786" s="398">
        <v>5.43</v>
      </c>
      <c r="M1786" s="396">
        <v>1</v>
      </c>
      <c r="N1786" s="399">
        <v>96.4</v>
      </c>
      <c r="O1786" s="400">
        <v>110.1</v>
      </c>
      <c r="P1786" s="400"/>
      <c r="Q1786" s="400"/>
      <c r="R1786" s="400"/>
      <c r="S1786" s="400"/>
      <c r="T1786" s="400"/>
      <c r="U1786" s="400"/>
      <c r="V1786" s="400"/>
      <c r="W1786" s="400"/>
      <c r="X1786" s="426">
        <v>860</v>
      </c>
      <c r="Y1786" s="427">
        <v>800</v>
      </c>
      <c r="Z1786" s="427">
        <v>920</v>
      </c>
      <c r="AA1786" s="427">
        <v>48</v>
      </c>
      <c r="AB1786" s="427">
        <v>0.37</v>
      </c>
      <c r="AC1786" s="426">
        <v>1500</v>
      </c>
      <c r="AD1786" s="402">
        <v>660</v>
      </c>
      <c r="AE1786" s="402">
        <v>560</v>
      </c>
      <c r="AF1786" s="402">
        <v>660</v>
      </c>
      <c r="AG1786" s="402">
        <v>660</v>
      </c>
      <c r="AH1786" s="401">
        <v>48</v>
      </c>
      <c r="AI1786" s="400"/>
      <c r="AJ1786" s="400"/>
      <c r="AK1786" s="400"/>
      <c r="AL1786" s="400"/>
      <c r="AM1786" s="400"/>
      <c r="AN1786" s="400"/>
      <c r="AO1786" s="400"/>
      <c r="AP1786" s="400"/>
    </row>
    <row r="1787" spans="1:42" ht="14.25" customHeight="1">
      <c r="A1787" s="394" t="s">
        <v>821</v>
      </c>
      <c r="B1787" s="401">
        <v>114.3</v>
      </c>
      <c r="C1787" s="424">
        <v>6.88</v>
      </c>
      <c r="D1787" s="394" t="s">
        <v>822</v>
      </c>
      <c r="E1787" s="421">
        <v>45492</v>
      </c>
      <c r="F1787" s="395" t="s">
        <v>368</v>
      </c>
      <c r="G1787" s="396">
        <v>21815</v>
      </c>
      <c r="H1787" s="397">
        <v>71501</v>
      </c>
      <c r="I1787" s="397">
        <v>5639301</v>
      </c>
      <c r="J1787" s="397">
        <v>701</v>
      </c>
      <c r="K1787" s="397">
        <v>48</v>
      </c>
      <c r="L1787" s="398">
        <v>5.42</v>
      </c>
      <c r="M1787" s="396">
        <v>6</v>
      </c>
      <c r="N1787" s="399">
        <v>99.1</v>
      </c>
      <c r="O1787" s="400">
        <v>111.9</v>
      </c>
      <c r="P1787" s="400"/>
      <c r="Q1787" s="400"/>
      <c r="R1787" s="400"/>
      <c r="S1787" s="400"/>
      <c r="T1787" s="400"/>
      <c r="U1787" s="400"/>
      <c r="V1787" s="400"/>
      <c r="W1787" s="400"/>
      <c r="X1787" s="426">
        <v>860</v>
      </c>
      <c r="Y1787" s="427">
        <v>800</v>
      </c>
      <c r="Z1787" s="427">
        <v>920</v>
      </c>
      <c r="AA1787" s="427">
        <v>48</v>
      </c>
      <c r="AB1787" s="427">
        <v>0.37</v>
      </c>
      <c r="AC1787" s="426">
        <v>1500</v>
      </c>
      <c r="AD1787" s="402">
        <v>660</v>
      </c>
      <c r="AE1787" s="402">
        <v>560</v>
      </c>
      <c r="AF1787" s="402">
        <v>660</v>
      </c>
      <c r="AG1787" s="402">
        <v>660</v>
      </c>
      <c r="AH1787" s="401">
        <v>48</v>
      </c>
      <c r="AI1787" s="400"/>
      <c r="AJ1787" s="400"/>
      <c r="AK1787" s="400"/>
      <c r="AL1787" s="400"/>
      <c r="AM1787" s="400"/>
      <c r="AN1787" s="400"/>
      <c r="AO1787" s="400"/>
      <c r="AP1787" s="400"/>
    </row>
    <row r="1788" spans="1:42" ht="14.25" customHeight="1">
      <c r="A1788" s="394" t="s">
        <v>821</v>
      </c>
      <c r="B1788" s="401">
        <v>114.3</v>
      </c>
      <c r="C1788" s="424">
        <v>6.88</v>
      </c>
      <c r="D1788" s="394" t="s">
        <v>822</v>
      </c>
      <c r="E1788" s="421">
        <v>45492</v>
      </c>
      <c r="F1788" s="395" t="s">
        <v>368</v>
      </c>
      <c r="G1788" s="396">
        <v>21816</v>
      </c>
      <c r="H1788" s="397">
        <v>71492</v>
      </c>
      <c r="I1788" s="397">
        <v>5639301</v>
      </c>
      <c r="J1788" s="397">
        <v>701</v>
      </c>
      <c r="K1788" s="397">
        <v>51</v>
      </c>
      <c r="L1788" s="398">
        <v>4.88</v>
      </c>
      <c r="M1788" s="396">
        <v>1</v>
      </c>
      <c r="N1788" s="399">
        <v>100.7</v>
      </c>
      <c r="O1788" s="400">
        <v>114.1</v>
      </c>
      <c r="P1788" s="400"/>
      <c r="Q1788" s="400"/>
      <c r="R1788" s="400"/>
      <c r="S1788" s="400"/>
      <c r="T1788" s="400"/>
      <c r="U1788" s="400"/>
      <c r="V1788" s="400"/>
      <c r="W1788" s="400"/>
      <c r="X1788" s="426">
        <v>860</v>
      </c>
      <c r="Y1788" s="427">
        <v>800</v>
      </c>
      <c r="Z1788" s="427">
        <v>920</v>
      </c>
      <c r="AA1788" s="427">
        <v>48</v>
      </c>
      <c r="AB1788" s="427">
        <v>0.37</v>
      </c>
      <c r="AC1788" s="426">
        <v>1500</v>
      </c>
      <c r="AD1788" s="402">
        <v>660</v>
      </c>
      <c r="AE1788" s="402">
        <v>560</v>
      </c>
      <c r="AF1788" s="402">
        <v>660</v>
      </c>
      <c r="AG1788" s="402">
        <v>660</v>
      </c>
      <c r="AH1788" s="401">
        <v>48</v>
      </c>
      <c r="AI1788" s="400"/>
      <c r="AJ1788" s="400"/>
      <c r="AK1788" s="400"/>
      <c r="AL1788" s="400"/>
      <c r="AM1788" s="400"/>
      <c r="AN1788" s="400"/>
      <c r="AO1788" s="400"/>
      <c r="AP1788" s="400"/>
    </row>
    <row r="1789" spans="1:42" ht="14.25" customHeight="1">
      <c r="A1789" s="394" t="s">
        <v>821</v>
      </c>
      <c r="B1789" s="401">
        <v>114.3</v>
      </c>
      <c r="C1789" s="424">
        <v>6.88</v>
      </c>
      <c r="D1789" s="394" t="s">
        <v>822</v>
      </c>
      <c r="E1789" s="421">
        <v>45496</v>
      </c>
      <c r="F1789" s="395" t="s">
        <v>368</v>
      </c>
      <c r="G1789" s="396">
        <v>21817</v>
      </c>
      <c r="H1789" s="397">
        <v>71479</v>
      </c>
      <c r="I1789" s="397">
        <v>5639301</v>
      </c>
      <c r="J1789" s="397">
        <v>701</v>
      </c>
      <c r="K1789" s="397">
        <v>50</v>
      </c>
      <c r="L1789" s="398">
        <v>5.83</v>
      </c>
      <c r="M1789" s="396">
        <v>1</v>
      </c>
      <c r="N1789" s="399">
        <v>99.6</v>
      </c>
      <c r="O1789" s="400">
        <v>111.9</v>
      </c>
      <c r="P1789" s="400"/>
      <c r="Q1789" s="400"/>
      <c r="R1789" s="400"/>
      <c r="S1789" s="400"/>
      <c r="T1789" s="400"/>
      <c r="U1789" s="400"/>
      <c r="V1789" s="400"/>
      <c r="W1789" s="400"/>
      <c r="X1789" s="426">
        <v>860</v>
      </c>
      <c r="Y1789" s="427">
        <v>800</v>
      </c>
      <c r="Z1789" s="427">
        <v>920</v>
      </c>
      <c r="AA1789" s="427">
        <v>48</v>
      </c>
      <c r="AB1789" s="427">
        <v>0.37</v>
      </c>
      <c r="AC1789" s="426">
        <v>1500</v>
      </c>
      <c r="AD1789" s="402">
        <v>660</v>
      </c>
      <c r="AE1789" s="402">
        <v>560</v>
      </c>
      <c r="AF1789" s="402">
        <v>660</v>
      </c>
      <c r="AG1789" s="402">
        <v>660</v>
      </c>
      <c r="AH1789" s="401">
        <v>48</v>
      </c>
      <c r="AI1789" s="400"/>
      <c r="AJ1789" s="400"/>
      <c r="AK1789" s="400"/>
      <c r="AL1789" s="400"/>
      <c r="AM1789" s="400"/>
      <c r="AN1789" s="400"/>
      <c r="AO1789" s="400"/>
      <c r="AP1789" s="400"/>
    </row>
    <row r="1790" spans="1:42" ht="14.25" customHeight="1">
      <c r="A1790" s="394" t="s">
        <v>821</v>
      </c>
      <c r="B1790" s="401">
        <v>114.3</v>
      </c>
      <c r="C1790" s="424">
        <v>6.88</v>
      </c>
      <c r="D1790" s="394" t="s">
        <v>822</v>
      </c>
      <c r="E1790" s="421">
        <v>45496</v>
      </c>
      <c r="F1790" s="395" t="s">
        <v>368</v>
      </c>
      <c r="G1790" s="396">
        <v>21818</v>
      </c>
      <c r="H1790" s="397">
        <v>71663</v>
      </c>
      <c r="I1790" s="397">
        <v>5639301</v>
      </c>
      <c r="J1790" s="397">
        <v>701</v>
      </c>
      <c r="K1790" s="397">
        <v>49</v>
      </c>
      <c r="L1790" s="398">
        <v>3.82</v>
      </c>
      <c r="M1790" s="396">
        <v>1</v>
      </c>
      <c r="N1790" s="399">
        <v>92.7</v>
      </c>
      <c r="O1790" s="400">
        <v>107.7</v>
      </c>
      <c r="P1790" s="400"/>
      <c r="Q1790" s="400"/>
      <c r="R1790" s="400"/>
      <c r="S1790" s="400"/>
      <c r="T1790" s="400"/>
      <c r="U1790" s="400"/>
      <c r="V1790" s="400"/>
      <c r="W1790" s="400"/>
      <c r="X1790" s="426">
        <v>860</v>
      </c>
      <c r="Y1790" s="427">
        <v>800</v>
      </c>
      <c r="Z1790" s="427">
        <v>920</v>
      </c>
      <c r="AA1790" s="427">
        <v>48</v>
      </c>
      <c r="AB1790" s="427">
        <v>0.37</v>
      </c>
      <c r="AC1790" s="426">
        <v>1500</v>
      </c>
      <c r="AD1790" s="402">
        <v>660</v>
      </c>
      <c r="AE1790" s="402">
        <v>560</v>
      </c>
      <c r="AF1790" s="402">
        <v>660</v>
      </c>
      <c r="AG1790" s="402">
        <v>660</v>
      </c>
      <c r="AH1790" s="401">
        <v>48</v>
      </c>
      <c r="AI1790" s="400"/>
      <c r="AJ1790" s="400"/>
      <c r="AK1790" s="400"/>
      <c r="AL1790" s="400"/>
      <c r="AM1790" s="400"/>
      <c r="AN1790" s="400"/>
      <c r="AO1790" s="400"/>
      <c r="AP1790" s="400"/>
    </row>
    <row r="1791" spans="1:42" ht="14.25" customHeight="1">
      <c r="A1791" s="394" t="s">
        <v>821</v>
      </c>
      <c r="B1791" s="401">
        <v>114.3</v>
      </c>
      <c r="C1791" s="424">
        <v>6.88</v>
      </c>
      <c r="D1791" s="394" t="s">
        <v>822</v>
      </c>
      <c r="E1791" s="421">
        <v>45496</v>
      </c>
      <c r="F1791" s="395" t="s">
        <v>368</v>
      </c>
      <c r="G1791" s="396">
        <v>21819</v>
      </c>
      <c r="H1791" s="397">
        <v>71487</v>
      </c>
      <c r="I1791" s="397">
        <v>5639301</v>
      </c>
      <c r="J1791" s="397">
        <v>701</v>
      </c>
      <c r="K1791" s="397">
        <v>52</v>
      </c>
      <c r="L1791" s="398">
        <f>0.027/0.0055</f>
        <v>4.9090909090909092</v>
      </c>
      <c r="M1791" s="396">
        <v>1</v>
      </c>
      <c r="N1791" s="399">
        <v>101</v>
      </c>
      <c r="O1791" s="400">
        <v>115.8</v>
      </c>
      <c r="P1791" s="400"/>
      <c r="Q1791" s="400"/>
      <c r="R1791" s="400"/>
      <c r="S1791" s="400"/>
      <c r="T1791" s="400"/>
      <c r="U1791" s="400"/>
      <c r="V1791" s="400"/>
      <c r="W1791" s="400"/>
      <c r="X1791" s="426">
        <v>860</v>
      </c>
      <c r="Y1791" s="427">
        <v>800</v>
      </c>
      <c r="Z1791" s="427">
        <v>920</v>
      </c>
      <c r="AA1791" s="427">
        <v>48</v>
      </c>
      <c r="AB1791" s="427">
        <v>0.37</v>
      </c>
      <c r="AC1791" s="426">
        <v>1500</v>
      </c>
      <c r="AD1791" s="402">
        <v>660</v>
      </c>
      <c r="AE1791" s="402">
        <v>560</v>
      </c>
      <c r="AF1791" s="402">
        <v>660</v>
      </c>
      <c r="AG1791" s="402">
        <v>660</v>
      </c>
      <c r="AH1791" s="401">
        <v>48</v>
      </c>
      <c r="AI1791" s="400"/>
      <c r="AJ1791" s="400"/>
      <c r="AK1791" s="400"/>
      <c r="AL1791" s="400"/>
      <c r="AM1791" s="400"/>
      <c r="AN1791" s="400"/>
      <c r="AO1791" s="400"/>
      <c r="AP1791" s="400"/>
    </row>
    <row r="1792" spans="1:42" ht="14.25" customHeight="1">
      <c r="A1792" s="394" t="s">
        <v>821</v>
      </c>
      <c r="B1792" s="401">
        <v>114.3</v>
      </c>
      <c r="C1792" s="424">
        <v>6.88</v>
      </c>
      <c r="D1792" s="394" t="s">
        <v>822</v>
      </c>
      <c r="E1792" s="421">
        <v>45496</v>
      </c>
      <c r="F1792" s="395" t="s">
        <v>368</v>
      </c>
      <c r="G1792" s="396">
        <v>21820</v>
      </c>
      <c r="H1792" s="397">
        <v>71483</v>
      </c>
      <c r="I1792" s="397">
        <v>5639301</v>
      </c>
      <c r="J1792" s="397">
        <v>701</v>
      </c>
      <c r="K1792" s="397">
        <v>50</v>
      </c>
      <c r="L1792" s="398">
        <v>5.34</v>
      </c>
      <c r="M1792" s="396">
        <v>1</v>
      </c>
      <c r="N1792" s="399">
        <v>101.5</v>
      </c>
      <c r="O1792" s="400">
        <v>114</v>
      </c>
      <c r="P1792" s="400"/>
      <c r="Q1792" s="400"/>
      <c r="R1792" s="400"/>
      <c r="S1792" s="400"/>
      <c r="T1792" s="400"/>
      <c r="U1792" s="400"/>
      <c r="V1792" s="400"/>
      <c r="W1792" s="400"/>
      <c r="X1792" s="426">
        <v>860</v>
      </c>
      <c r="Y1792" s="427">
        <v>800</v>
      </c>
      <c r="Z1792" s="427">
        <v>920</v>
      </c>
      <c r="AA1792" s="427">
        <v>48</v>
      </c>
      <c r="AB1792" s="427">
        <v>0.37</v>
      </c>
      <c r="AC1792" s="426">
        <v>1500</v>
      </c>
      <c r="AD1792" s="402">
        <v>660</v>
      </c>
      <c r="AE1792" s="402">
        <v>560</v>
      </c>
      <c r="AF1792" s="402">
        <v>660</v>
      </c>
      <c r="AG1792" s="402">
        <v>660</v>
      </c>
      <c r="AH1792" s="401">
        <v>48</v>
      </c>
      <c r="AI1792" s="400"/>
      <c r="AJ1792" s="400"/>
      <c r="AK1792" s="400"/>
      <c r="AL1792" s="400"/>
      <c r="AM1792" s="400"/>
      <c r="AN1792" s="400"/>
      <c r="AO1792" s="400"/>
      <c r="AP1792" s="400"/>
    </row>
    <row r="1793" spans="1:42" ht="14.25" customHeight="1">
      <c r="A1793" s="394" t="s">
        <v>821</v>
      </c>
      <c r="B1793" s="401">
        <v>114.3</v>
      </c>
      <c r="C1793" s="424">
        <v>6.88</v>
      </c>
      <c r="D1793" s="394" t="s">
        <v>822</v>
      </c>
      <c r="E1793" s="421">
        <v>45496</v>
      </c>
      <c r="F1793" s="395" t="s">
        <v>368</v>
      </c>
      <c r="G1793" s="396">
        <v>21821</v>
      </c>
      <c r="H1793" s="397">
        <v>71392</v>
      </c>
      <c r="I1793" s="397">
        <v>5639301</v>
      </c>
      <c r="J1793" s="397">
        <v>701</v>
      </c>
      <c r="K1793" s="397">
        <v>48</v>
      </c>
      <c r="L1793" s="398">
        <v>5.43</v>
      </c>
      <c r="M1793" s="396">
        <v>156</v>
      </c>
      <c r="N1793" s="399">
        <v>95.9</v>
      </c>
      <c r="O1793" s="400">
        <v>109.5</v>
      </c>
      <c r="P1793" s="400"/>
      <c r="Q1793" s="400"/>
      <c r="R1793" s="400"/>
      <c r="S1793" s="400"/>
      <c r="T1793" s="400"/>
      <c r="U1793" s="400"/>
      <c r="V1793" s="400"/>
      <c r="W1793" s="400"/>
      <c r="X1793" s="426">
        <v>860</v>
      </c>
      <c r="Y1793" s="427">
        <v>800</v>
      </c>
      <c r="Z1793" s="427">
        <v>920</v>
      </c>
      <c r="AA1793" s="427">
        <v>48</v>
      </c>
      <c r="AB1793" s="427">
        <v>0.37</v>
      </c>
      <c r="AC1793" s="426">
        <v>1500</v>
      </c>
      <c r="AD1793" s="402">
        <v>660</v>
      </c>
      <c r="AE1793" s="402">
        <v>560</v>
      </c>
      <c r="AF1793" s="402">
        <v>660</v>
      </c>
      <c r="AG1793" s="402">
        <v>660</v>
      </c>
      <c r="AH1793" s="401">
        <v>48</v>
      </c>
      <c r="AI1793" s="400"/>
      <c r="AJ1793" s="400"/>
      <c r="AK1793" s="400"/>
      <c r="AL1793" s="400"/>
      <c r="AM1793" s="400"/>
      <c r="AN1793" s="400"/>
      <c r="AO1793" s="400"/>
      <c r="AP1793" s="400"/>
    </row>
    <row r="1794" spans="1:42" ht="14.25" customHeight="1">
      <c r="A1794" s="394" t="s">
        <v>821</v>
      </c>
      <c r="B1794" s="401">
        <v>114.3</v>
      </c>
      <c r="C1794" s="424">
        <v>6.88</v>
      </c>
      <c r="D1794" s="394" t="s">
        <v>822</v>
      </c>
      <c r="E1794" s="421">
        <v>45496</v>
      </c>
      <c r="F1794" s="395" t="s">
        <v>368</v>
      </c>
      <c r="G1794" s="396">
        <v>21822</v>
      </c>
      <c r="H1794" s="397">
        <v>71659</v>
      </c>
      <c r="I1794" s="397">
        <v>5607802</v>
      </c>
      <c r="J1794" s="397">
        <v>701</v>
      </c>
      <c r="K1794" s="397">
        <v>51</v>
      </c>
      <c r="L1794" s="398">
        <v>2.61</v>
      </c>
      <c r="M1794" s="396">
        <v>1</v>
      </c>
      <c r="N1794" s="399">
        <v>100.9</v>
      </c>
      <c r="O1794" s="400">
        <v>113.9</v>
      </c>
      <c r="P1794" s="400"/>
      <c r="Q1794" s="400"/>
      <c r="R1794" s="400"/>
      <c r="S1794" s="400"/>
      <c r="T1794" s="400"/>
      <c r="U1794" s="400"/>
      <c r="V1794" s="400"/>
      <c r="W1794" s="400"/>
      <c r="X1794" s="426">
        <v>860</v>
      </c>
      <c r="Y1794" s="427">
        <v>800</v>
      </c>
      <c r="Z1794" s="427">
        <v>920</v>
      </c>
      <c r="AA1794" s="427">
        <v>48</v>
      </c>
      <c r="AB1794" s="427">
        <v>0.37</v>
      </c>
      <c r="AC1794" s="426">
        <v>1500</v>
      </c>
      <c r="AD1794" s="402">
        <v>650</v>
      </c>
      <c r="AE1794" s="402">
        <v>560</v>
      </c>
      <c r="AF1794" s="402">
        <v>650</v>
      </c>
      <c r="AG1794" s="402">
        <v>650</v>
      </c>
      <c r="AH1794" s="401">
        <v>48</v>
      </c>
      <c r="AI1794" s="400"/>
      <c r="AJ1794" s="400"/>
      <c r="AK1794" s="400"/>
      <c r="AL1794" s="400"/>
      <c r="AM1794" s="400"/>
      <c r="AN1794" s="400"/>
      <c r="AO1794" s="400"/>
      <c r="AP1794" s="400"/>
    </row>
    <row r="1795" spans="1:42" ht="14.25" customHeight="1">
      <c r="A1795" s="394" t="s">
        <v>821</v>
      </c>
      <c r="B1795" s="401">
        <v>114.3</v>
      </c>
      <c r="C1795" s="424">
        <v>6.88</v>
      </c>
      <c r="D1795" s="394" t="s">
        <v>822</v>
      </c>
      <c r="E1795" s="421">
        <v>45496</v>
      </c>
      <c r="F1795" s="395" t="s">
        <v>368</v>
      </c>
      <c r="G1795" s="396">
        <v>21823</v>
      </c>
      <c r="H1795" s="397">
        <v>71480</v>
      </c>
      <c r="I1795" s="397">
        <v>5607802</v>
      </c>
      <c r="J1795" s="397">
        <v>701</v>
      </c>
      <c r="K1795" s="397">
        <v>48</v>
      </c>
      <c r="L1795" s="398">
        <v>5</v>
      </c>
      <c r="M1795" s="396">
        <v>9</v>
      </c>
      <c r="N1795" s="399">
        <v>104.4</v>
      </c>
      <c r="O1795" s="400">
        <v>115.3</v>
      </c>
      <c r="P1795" s="400"/>
      <c r="Q1795" s="400"/>
      <c r="R1795" s="400"/>
      <c r="S1795" s="400"/>
      <c r="T1795" s="400"/>
      <c r="U1795" s="400"/>
      <c r="V1795" s="400"/>
      <c r="W1795" s="400"/>
      <c r="X1795" s="426">
        <v>860</v>
      </c>
      <c r="Y1795" s="427">
        <v>800</v>
      </c>
      <c r="Z1795" s="427">
        <v>920</v>
      </c>
      <c r="AA1795" s="427">
        <v>48</v>
      </c>
      <c r="AB1795" s="427">
        <v>0.37</v>
      </c>
      <c r="AC1795" s="426">
        <v>1500</v>
      </c>
      <c r="AD1795" s="402">
        <v>655</v>
      </c>
      <c r="AE1795" s="402">
        <v>560</v>
      </c>
      <c r="AF1795" s="402">
        <v>655</v>
      </c>
      <c r="AG1795" s="402">
        <v>655</v>
      </c>
      <c r="AH1795" s="401">
        <v>48</v>
      </c>
      <c r="AI1795" s="400"/>
      <c r="AJ1795" s="400"/>
      <c r="AK1795" s="400"/>
      <c r="AL1795" s="400"/>
      <c r="AM1795" s="400"/>
      <c r="AN1795" s="400"/>
      <c r="AO1795" s="400"/>
      <c r="AP1795" s="400"/>
    </row>
    <row r="1796" spans="1:42" ht="14.25" customHeight="1">
      <c r="A1796" s="394" t="s">
        <v>821</v>
      </c>
      <c r="B1796" s="401">
        <v>114.3</v>
      </c>
      <c r="C1796" s="424">
        <v>6.88</v>
      </c>
      <c r="D1796" s="394" t="s">
        <v>822</v>
      </c>
      <c r="E1796" s="421">
        <v>45496</v>
      </c>
      <c r="F1796" s="395" t="s">
        <v>368</v>
      </c>
      <c r="G1796" s="396">
        <v>21824</v>
      </c>
      <c r="H1796" s="397">
        <v>71480</v>
      </c>
      <c r="I1796" s="397">
        <v>5607802</v>
      </c>
      <c r="J1796" s="397">
        <v>701</v>
      </c>
      <c r="K1796" s="397">
        <v>48</v>
      </c>
      <c r="L1796" s="398">
        <v>5</v>
      </c>
      <c r="M1796" s="396">
        <v>401</v>
      </c>
      <c r="N1796" s="399">
        <v>86.4</v>
      </c>
      <c r="O1796" s="400">
        <v>108.4</v>
      </c>
      <c r="P1796" s="400"/>
      <c r="Q1796" s="400"/>
      <c r="R1796" s="400"/>
      <c r="S1796" s="400"/>
      <c r="T1796" s="400"/>
      <c r="U1796" s="400"/>
      <c r="V1796" s="400"/>
      <c r="W1796" s="400"/>
      <c r="X1796" s="426">
        <v>860</v>
      </c>
      <c r="Y1796" s="427">
        <v>800</v>
      </c>
      <c r="Z1796" s="427">
        <v>920</v>
      </c>
      <c r="AA1796" s="427">
        <v>48</v>
      </c>
      <c r="AB1796" s="427">
        <v>0.37</v>
      </c>
      <c r="AC1796" s="426">
        <v>1500</v>
      </c>
      <c r="AD1796" s="402">
        <v>660</v>
      </c>
      <c r="AE1796" s="402">
        <v>560</v>
      </c>
      <c r="AF1796" s="402">
        <v>660</v>
      </c>
      <c r="AG1796" s="402">
        <v>660</v>
      </c>
      <c r="AH1796" s="401">
        <v>48</v>
      </c>
      <c r="AI1796" s="400"/>
      <c r="AJ1796" s="400"/>
      <c r="AK1796" s="400"/>
      <c r="AL1796" s="400"/>
      <c r="AM1796" s="400"/>
      <c r="AN1796" s="400"/>
      <c r="AO1796" s="400"/>
      <c r="AP1796" s="400"/>
    </row>
    <row r="1797" spans="1:42" ht="14.25" customHeight="1">
      <c r="A1797" s="394" t="s">
        <v>821</v>
      </c>
      <c r="B1797" s="401">
        <v>114.3</v>
      </c>
      <c r="C1797" s="424">
        <v>6.88</v>
      </c>
      <c r="D1797" s="394" t="s">
        <v>822</v>
      </c>
      <c r="E1797" s="421">
        <v>45496</v>
      </c>
      <c r="F1797" s="395" t="s">
        <v>368</v>
      </c>
      <c r="G1797" s="396">
        <v>21825</v>
      </c>
      <c r="H1797" s="397">
        <v>71390</v>
      </c>
      <c r="I1797" s="397">
        <v>5607802</v>
      </c>
      <c r="J1797" s="397">
        <v>701</v>
      </c>
      <c r="K1797" s="397">
        <v>50</v>
      </c>
      <c r="L1797" s="398">
        <v>5</v>
      </c>
      <c r="M1797" s="396">
        <v>1</v>
      </c>
      <c r="N1797" s="399">
        <v>96.9</v>
      </c>
      <c r="O1797" s="400">
        <v>110</v>
      </c>
      <c r="P1797" s="400"/>
      <c r="Q1797" s="400"/>
      <c r="R1797" s="400"/>
      <c r="S1797" s="400"/>
      <c r="T1797" s="400"/>
      <c r="U1797" s="400"/>
      <c r="V1797" s="400"/>
      <c r="W1797" s="400"/>
      <c r="X1797" s="426">
        <v>860</v>
      </c>
      <c r="Y1797" s="427">
        <v>800</v>
      </c>
      <c r="Z1797" s="427">
        <v>920</v>
      </c>
      <c r="AA1797" s="427">
        <v>48</v>
      </c>
      <c r="AB1797" s="427">
        <v>0.37</v>
      </c>
      <c r="AC1797" s="426">
        <v>1500</v>
      </c>
      <c r="AD1797" s="402">
        <v>660</v>
      </c>
      <c r="AE1797" s="402">
        <v>560</v>
      </c>
      <c r="AF1797" s="402">
        <v>660</v>
      </c>
      <c r="AG1797" s="402">
        <v>660</v>
      </c>
      <c r="AH1797" s="401">
        <v>48</v>
      </c>
      <c r="AI1797" s="400"/>
      <c r="AJ1797" s="400"/>
      <c r="AK1797" s="400"/>
      <c r="AL1797" s="400"/>
      <c r="AM1797" s="400"/>
      <c r="AN1797" s="400"/>
      <c r="AO1797" s="400"/>
      <c r="AP1797" s="400"/>
    </row>
    <row r="1798" spans="1:42" ht="14.25" customHeight="1">
      <c r="A1798" s="394" t="s">
        <v>821</v>
      </c>
      <c r="B1798" s="401">
        <v>114.3</v>
      </c>
      <c r="C1798" s="424">
        <v>6.88</v>
      </c>
      <c r="D1798" s="394" t="s">
        <v>822</v>
      </c>
      <c r="E1798" s="421">
        <v>45497</v>
      </c>
      <c r="F1798" s="395" t="s">
        <v>368</v>
      </c>
      <c r="G1798" s="396">
        <v>21826</v>
      </c>
      <c r="H1798" s="397">
        <v>71496</v>
      </c>
      <c r="I1798" s="397">
        <v>5607802</v>
      </c>
      <c r="J1798" s="397">
        <v>701</v>
      </c>
      <c r="K1798" s="397">
        <v>49</v>
      </c>
      <c r="L1798" s="398">
        <f>0.015/0.0041</f>
        <v>3.6585365853658534</v>
      </c>
      <c r="M1798" s="396">
        <v>1</v>
      </c>
      <c r="N1798" s="399">
        <v>93.9</v>
      </c>
      <c r="O1798" s="400">
        <v>108.1</v>
      </c>
      <c r="P1798" s="400"/>
      <c r="Q1798" s="400"/>
      <c r="R1798" s="400"/>
      <c r="S1798" s="400"/>
      <c r="T1798" s="400"/>
      <c r="U1798" s="400"/>
      <c r="V1798" s="400"/>
      <c r="W1798" s="400"/>
      <c r="X1798" s="426">
        <v>860</v>
      </c>
      <c r="Y1798" s="427">
        <v>800</v>
      </c>
      <c r="Z1798" s="427">
        <v>920</v>
      </c>
      <c r="AA1798" s="427">
        <v>48</v>
      </c>
      <c r="AB1798" s="427">
        <v>0.37</v>
      </c>
      <c r="AC1798" s="426">
        <v>1500</v>
      </c>
      <c r="AD1798" s="402">
        <v>655</v>
      </c>
      <c r="AE1798" s="402">
        <v>560</v>
      </c>
      <c r="AF1798" s="402">
        <v>655</v>
      </c>
      <c r="AG1798" s="402">
        <v>655</v>
      </c>
      <c r="AH1798" s="401">
        <v>48</v>
      </c>
      <c r="AI1798" s="400"/>
      <c r="AJ1798" s="400"/>
      <c r="AK1798" s="400"/>
      <c r="AL1798" s="400"/>
      <c r="AM1798" s="400"/>
      <c r="AN1798" s="400"/>
      <c r="AO1798" s="400"/>
      <c r="AP1798" s="400"/>
    </row>
    <row r="1799" spans="1:42" ht="14.25" customHeight="1">
      <c r="A1799" s="394" t="s">
        <v>821</v>
      </c>
      <c r="B1799" s="401">
        <v>114.3</v>
      </c>
      <c r="C1799" s="424">
        <v>6.88</v>
      </c>
      <c r="D1799" s="394" t="s">
        <v>822</v>
      </c>
      <c r="E1799" s="421">
        <v>45497</v>
      </c>
      <c r="F1799" s="395" t="s">
        <v>368</v>
      </c>
      <c r="G1799" s="396">
        <v>21827</v>
      </c>
      <c r="H1799" s="397">
        <v>71495</v>
      </c>
      <c r="I1799" s="397">
        <v>5607802</v>
      </c>
      <c r="J1799" s="397">
        <v>701</v>
      </c>
      <c r="K1799" s="397">
        <v>49</v>
      </c>
      <c r="L1799" s="398">
        <v>5.35</v>
      </c>
      <c r="M1799" s="396">
        <v>1</v>
      </c>
      <c r="N1799" s="399">
        <v>99.7</v>
      </c>
      <c r="O1799" s="400">
        <v>112.1</v>
      </c>
      <c r="P1799" s="400"/>
      <c r="Q1799" s="400"/>
      <c r="R1799" s="400"/>
      <c r="S1799" s="400"/>
      <c r="T1799" s="400"/>
      <c r="U1799" s="400"/>
      <c r="V1799" s="400"/>
      <c r="W1799" s="400"/>
      <c r="X1799" s="426">
        <v>860</v>
      </c>
      <c r="Y1799" s="427">
        <v>800</v>
      </c>
      <c r="Z1799" s="427">
        <v>920</v>
      </c>
      <c r="AA1799" s="427">
        <v>48</v>
      </c>
      <c r="AB1799" s="427">
        <v>0.37</v>
      </c>
      <c r="AC1799" s="426">
        <v>1500</v>
      </c>
      <c r="AD1799" s="402">
        <v>660</v>
      </c>
      <c r="AE1799" s="402">
        <v>560</v>
      </c>
      <c r="AF1799" s="402">
        <v>660</v>
      </c>
      <c r="AG1799" s="402">
        <v>660</v>
      </c>
      <c r="AH1799" s="401">
        <v>48</v>
      </c>
      <c r="AI1799" s="400"/>
      <c r="AJ1799" s="400"/>
      <c r="AK1799" s="400"/>
      <c r="AL1799" s="400"/>
      <c r="AM1799" s="400"/>
      <c r="AN1799" s="400"/>
      <c r="AO1799" s="400"/>
      <c r="AP1799" s="400"/>
    </row>
    <row r="1800" spans="1:42" ht="14.25" customHeight="1">
      <c r="A1800" s="394" t="s">
        <v>821</v>
      </c>
      <c r="B1800" s="401">
        <v>114.3</v>
      </c>
      <c r="C1800" s="424">
        <v>6.88</v>
      </c>
      <c r="D1800" s="394" t="s">
        <v>822</v>
      </c>
      <c r="E1800" s="421">
        <v>45497</v>
      </c>
      <c r="F1800" s="395" t="s">
        <v>368</v>
      </c>
      <c r="G1800" s="396">
        <v>21828</v>
      </c>
      <c r="H1800" s="397">
        <v>71495</v>
      </c>
      <c r="I1800" s="397">
        <v>5607802</v>
      </c>
      <c r="J1800" s="397">
        <v>701</v>
      </c>
      <c r="K1800" s="397">
        <v>49</v>
      </c>
      <c r="L1800" s="398">
        <v>5.35</v>
      </c>
      <c r="M1800" s="396">
        <v>401</v>
      </c>
      <c r="N1800" s="399">
        <v>97.1</v>
      </c>
      <c r="O1800" s="400">
        <v>109.4</v>
      </c>
      <c r="P1800" s="400"/>
      <c r="Q1800" s="400"/>
      <c r="R1800" s="400"/>
      <c r="S1800" s="400"/>
      <c r="T1800" s="400"/>
      <c r="U1800" s="400"/>
      <c r="V1800" s="400"/>
      <c r="W1800" s="400"/>
      <c r="X1800" s="426">
        <v>860</v>
      </c>
      <c r="Y1800" s="427">
        <v>800</v>
      </c>
      <c r="Z1800" s="427">
        <v>920</v>
      </c>
      <c r="AA1800" s="427">
        <v>48</v>
      </c>
      <c r="AB1800" s="427">
        <v>0.37</v>
      </c>
      <c r="AC1800" s="426">
        <v>1500</v>
      </c>
      <c r="AD1800" s="402">
        <v>665</v>
      </c>
      <c r="AE1800" s="402">
        <v>560</v>
      </c>
      <c r="AF1800" s="402">
        <v>665</v>
      </c>
      <c r="AG1800" s="402">
        <v>665</v>
      </c>
      <c r="AH1800" s="401">
        <v>48</v>
      </c>
      <c r="AI1800" s="400"/>
      <c r="AJ1800" s="400"/>
      <c r="AK1800" s="400"/>
      <c r="AL1800" s="400"/>
      <c r="AM1800" s="400"/>
      <c r="AN1800" s="400"/>
      <c r="AO1800" s="400"/>
      <c r="AP1800" s="400"/>
    </row>
    <row r="1801" spans="1:42" ht="14.25" customHeight="1">
      <c r="A1801" s="394" t="s">
        <v>821</v>
      </c>
      <c r="B1801" s="401">
        <v>114.3</v>
      </c>
      <c r="C1801" s="424">
        <v>6.88</v>
      </c>
      <c r="D1801" s="394" t="s">
        <v>822</v>
      </c>
      <c r="E1801" s="421">
        <v>45497</v>
      </c>
      <c r="F1801" s="395" t="s">
        <v>368</v>
      </c>
      <c r="G1801" s="396">
        <v>21829</v>
      </c>
      <c r="H1801" s="397">
        <v>71498</v>
      </c>
      <c r="I1801" s="397">
        <v>5607802</v>
      </c>
      <c r="J1801" s="397">
        <v>701</v>
      </c>
      <c r="K1801" s="397">
        <v>48</v>
      </c>
      <c r="L1801" s="398">
        <v>7.27</v>
      </c>
      <c r="M1801" s="396">
        <v>1</v>
      </c>
      <c r="N1801" s="399">
        <v>91</v>
      </c>
      <c r="O1801" s="400">
        <v>105.4</v>
      </c>
      <c r="P1801" s="400"/>
      <c r="Q1801" s="400"/>
      <c r="R1801" s="400"/>
      <c r="S1801" s="400"/>
      <c r="T1801" s="400"/>
      <c r="U1801" s="400"/>
      <c r="V1801" s="400"/>
      <c r="W1801" s="400"/>
      <c r="X1801" s="426">
        <v>860</v>
      </c>
      <c r="Y1801" s="427">
        <v>800</v>
      </c>
      <c r="Z1801" s="427">
        <v>920</v>
      </c>
      <c r="AA1801" s="427">
        <v>48</v>
      </c>
      <c r="AB1801" s="427">
        <v>0.37</v>
      </c>
      <c r="AC1801" s="426">
        <v>1500</v>
      </c>
      <c r="AD1801" s="402">
        <v>665</v>
      </c>
      <c r="AE1801" s="402">
        <v>560</v>
      </c>
      <c r="AF1801" s="402">
        <v>665</v>
      </c>
      <c r="AG1801" s="402">
        <v>665</v>
      </c>
      <c r="AH1801" s="401">
        <v>48</v>
      </c>
      <c r="AI1801" s="400"/>
      <c r="AJ1801" s="400"/>
      <c r="AK1801" s="400"/>
      <c r="AL1801" s="400"/>
      <c r="AM1801" s="400"/>
      <c r="AN1801" s="400"/>
      <c r="AO1801" s="400"/>
      <c r="AP1801" s="400"/>
    </row>
    <row r="1802" spans="1:42" ht="14.25" customHeight="1">
      <c r="A1802" s="394" t="s">
        <v>821</v>
      </c>
      <c r="B1802" s="401">
        <v>114.3</v>
      </c>
      <c r="C1802" s="424">
        <v>6.88</v>
      </c>
      <c r="D1802" s="394" t="s">
        <v>822</v>
      </c>
      <c r="E1802" s="421">
        <v>45497</v>
      </c>
      <c r="F1802" s="395" t="s">
        <v>283</v>
      </c>
      <c r="G1802" s="396">
        <v>21830</v>
      </c>
      <c r="H1802" s="397">
        <v>60479</v>
      </c>
      <c r="I1802" s="397">
        <v>5607802</v>
      </c>
      <c r="J1802" s="397">
        <v>350</v>
      </c>
      <c r="K1802" s="397">
        <v>52</v>
      </c>
      <c r="L1802" s="398">
        <v>4.03</v>
      </c>
      <c r="M1802" s="396">
        <v>1</v>
      </c>
      <c r="N1802" s="399">
        <v>97.7</v>
      </c>
      <c r="O1802" s="400">
        <v>110.5</v>
      </c>
      <c r="P1802" s="400"/>
      <c r="Q1802" s="400"/>
      <c r="R1802" s="400"/>
      <c r="S1802" s="400"/>
      <c r="T1802" s="400"/>
      <c r="U1802" s="400"/>
      <c r="V1802" s="400"/>
      <c r="W1802" s="400"/>
      <c r="X1802" s="426">
        <v>860</v>
      </c>
      <c r="Y1802" s="427">
        <v>800</v>
      </c>
      <c r="Z1802" s="427">
        <v>920</v>
      </c>
      <c r="AA1802" s="427">
        <v>48</v>
      </c>
      <c r="AB1802" s="427">
        <v>0.37</v>
      </c>
      <c r="AC1802" s="426">
        <v>1500</v>
      </c>
      <c r="AD1802" s="402">
        <v>660</v>
      </c>
      <c r="AE1802" s="402">
        <v>560</v>
      </c>
      <c r="AF1802" s="402">
        <v>660</v>
      </c>
      <c r="AG1802" s="402">
        <v>660</v>
      </c>
      <c r="AH1802" s="401">
        <v>48</v>
      </c>
      <c r="AI1802" s="400"/>
      <c r="AJ1802" s="400"/>
      <c r="AK1802" s="400"/>
      <c r="AL1802" s="400"/>
      <c r="AM1802" s="400"/>
      <c r="AN1802" s="400"/>
      <c r="AO1802" s="400"/>
      <c r="AP1802" s="400"/>
    </row>
    <row r="1803" spans="1:42" ht="14.25" customHeight="1">
      <c r="A1803" s="394" t="s">
        <v>821</v>
      </c>
      <c r="B1803" s="401">
        <v>114.3</v>
      </c>
      <c r="C1803" s="424">
        <v>6.88</v>
      </c>
      <c r="D1803" s="394" t="s">
        <v>822</v>
      </c>
      <c r="E1803" s="421">
        <v>45497</v>
      </c>
      <c r="F1803" s="395" t="s">
        <v>368</v>
      </c>
      <c r="G1803" s="396">
        <v>21831</v>
      </c>
      <c r="H1803" s="397">
        <v>71488</v>
      </c>
      <c r="I1803" s="397">
        <v>5607802</v>
      </c>
      <c r="J1803" s="397">
        <v>701</v>
      </c>
      <c r="K1803" s="397">
        <v>52</v>
      </c>
      <c r="L1803" s="398">
        <v>5.26</v>
      </c>
      <c r="M1803" s="396">
        <v>1</v>
      </c>
      <c r="N1803" s="399">
        <v>97</v>
      </c>
      <c r="O1803" s="400">
        <v>109.7</v>
      </c>
      <c r="P1803" s="400"/>
      <c r="Q1803" s="400"/>
      <c r="R1803" s="400"/>
      <c r="S1803" s="400"/>
      <c r="T1803" s="400"/>
      <c r="U1803" s="400"/>
      <c r="V1803" s="400"/>
      <c r="W1803" s="400"/>
      <c r="X1803" s="426">
        <v>860</v>
      </c>
      <c r="Y1803" s="427">
        <v>800</v>
      </c>
      <c r="Z1803" s="427">
        <v>920</v>
      </c>
      <c r="AA1803" s="427">
        <v>48</v>
      </c>
      <c r="AB1803" s="427">
        <v>0.37</v>
      </c>
      <c r="AC1803" s="426">
        <v>1500</v>
      </c>
      <c r="AD1803" s="402">
        <v>660</v>
      </c>
      <c r="AE1803" s="402">
        <v>560</v>
      </c>
      <c r="AF1803" s="402">
        <v>660</v>
      </c>
      <c r="AG1803" s="402">
        <v>660</v>
      </c>
      <c r="AH1803" s="401">
        <v>48</v>
      </c>
      <c r="AI1803" s="400"/>
      <c r="AJ1803" s="400"/>
      <c r="AK1803" s="400"/>
      <c r="AL1803" s="400"/>
      <c r="AM1803" s="400"/>
      <c r="AN1803" s="400"/>
      <c r="AO1803" s="400"/>
      <c r="AP1803" s="400"/>
    </row>
    <row r="1804" spans="1:42" ht="14.25" customHeight="1">
      <c r="A1804" s="394" t="s">
        <v>821</v>
      </c>
      <c r="B1804" s="401">
        <v>114.3</v>
      </c>
      <c r="C1804" s="424">
        <v>6.88</v>
      </c>
      <c r="D1804" s="394" t="s">
        <v>822</v>
      </c>
      <c r="E1804" s="421">
        <v>45497</v>
      </c>
      <c r="F1804" s="395" t="s">
        <v>368</v>
      </c>
      <c r="G1804" s="396">
        <v>21832</v>
      </c>
      <c r="H1804" s="397">
        <v>71485</v>
      </c>
      <c r="I1804" s="397">
        <v>5607802</v>
      </c>
      <c r="J1804" s="397">
        <v>701</v>
      </c>
      <c r="K1804" s="397">
        <v>52</v>
      </c>
      <c r="L1804" s="396">
        <v>5.1100000000000003</v>
      </c>
      <c r="M1804" s="396">
        <v>1</v>
      </c>
      <c r="N1804" s="399">
        <v>103.7</v>
      </c>
      <c r="O1804" s="400">
        <v>118.8</v>
      </c>
      <c r="P1804" s="400"/>
      <c r="Q1804" s="400"/>
      <c r="R1804" s="400"/>
      <c r="S1804" s="400"/>
      <c r="T1804" s="400"/>
      <c r="U1804" s="400"/>
      <c r="V1804" s="400"/>
      <c r="W1804" s="400"/>
      <c r="X1804" s="426">
        <v>860</v>
      </c>
      <c r="Y1804" s="427">
        <v>800</v>
      </c>
      <c r="Z1804" s="427">
        <v>920</v>
      </c>
      <c r="AA1804" s="427">
        <v>48</v>
      </c>
      <c r="AB1804" s="427">
        <v>0.37</v>
      </c>
      <c r="AC1804" s="426">
        <v>1500</v>
      </c>
      <c r="AD1804" s="402">
        <v>660</v>
      </c>
      <c r="AE1804" s="402">
        <v>560</v>
      </c>
      <c r="AF1804" s="402">
        <v>660</v>
      </c>
      <c r="AG1804" s="402">
        <v>660</v>
      </c>
      <c r="AH1804" s="401">
        <v>48</v>
      </c>
      <c r="AI1804" s="400"/>
      <c r="AJ1804" s="400"/>
      <c r="AK1804" s="400"/>
      <c r="AL1804" s="400"/>
      <c r="AM1804" s="400"/>
      <c r="AN1804" s="400"/>
      <c r="AO1804" s="400"/>
      <c r="AP1804" s="400"/>
    </row>
    <row r="1805" spans="1:42" ht="14.25" customHeight="1">
      <c r="A1805" s="394" t="s">
        <v>821</v>
      </c>
      <c r="B1805" s="401">
        <v>114.3</v>
      </c>
      <c r="C1805" s="424">
        <v>6.88</v>
      </c>
      <c r="D1805" s="394" t="s">
        <v>822</v>
      </c>
      <c r="E1805" s="421">
        <v>45497</v>
      </c>
      <c r="F1805" s="395" t="s">
        <v>368</v>
      </c>
      <c r="G1805" s="396">
        <v>21833</v>
      </c>
      <c r="H1805" s="397">
        <v>71671</v>
      </c>
      <c r="I1805" s="397">
        <v>5607802</v>
      </c>
      <c r="J1805" s="397">
        <v>701</v>
      </c>
      <c r="K1805" s="397">
        <v>49</v>
      </c>
      <c r="L1805" s="396">
        <v>5.23</v>
      </c>
      <c r="M1805" s="396">
        <v>1</v>
      </c>
      <c r="N1805" s="399">
        <v>104.2</v>
      </c>
      <c r="O1805" s="400">
        <v>115.9</v>
      </c>
      <c r="P1805" s="400"/>
      <c r="Q1805" s="400"/>
      <c r="R1805" s="400"/>
      <c r="S1805" s="400"/>
      <c r="T1805" s="400"/>
      <c r="U1805" s="400"/>
      <c r="V1805" s="400"/>
      <c r="W1805" s="400"/>
      <c r="X1805" s="426">
        <v>860</v>
      </c>
      <c r="Y1805" s="427">
        <v>800</v>
      </c>
      <c r="Z1805" s="427">
        <v>920</v>
      </c>
      <c r="AA1805" s="427">
        <v>48</v>
      </c>
      <c r="AB1805" s="427">
        <v>0.37</v>
      </c>
      <c r="AC1805" s="426">
        <v>1500</v>
      </c>
      <c r="AD1805" s="402">
        <v>660</v>
      </c>
      <c r="AE1805" s="402">
        <v>560</v>
      </c>
      <c r="AF1805" s="402">
        <v>660</v>
      </c>
      <c r="AG1805" s="402">
        <v>660</v>
      </c>
      <c r="AH1805" s="401">
        <v>48</v>
      </c>
      <c r="AI1805" s="400"/>
      <c r="AJ1805" s="400"/>
      <c r="AK1805" s="400"/>
      <c r="AL1805" s="400"/>
      <c r="AM1805" s="400"/>
      <c r="AN1805" s="400"/>
      <c r="AO1805" s="400"/>
      <c r="AP1805" s="400"/>
    </row>
    <row r="1806" spans="1:42" ht="14.25" customHeight="1">
      <c r="A1806" s="394" t="s">
        <v>821</v>
      </c>
      <c r="B1806" s="401">
        <v>114.3</v>
      </c>
      <c r="C1806" s="424">
        <v>6.88</v>
      </c>
      <c r="D1806" s="394" t="s">
        <v>822</v>
      </c>
      <c r="E1806" s="421">
        <v>45497</v>
      </c>
      <c r="F1806" s="395" t="s">
        <v>368</v>
      </c>
      <c r="G1806" s="396">
        <v>21834</v>
      </c>
      <c r="H1806" s="397">
        <v>71482</v>
      </c>
      <c r="I1806" s="397">
        <v>5607802</v>
      </c>
      <c r="J1806" s="397">
        <v>701</v>
      </c>
      <c r="K1806" s="397">
        <v>50</v>
      </c>
      <c r="L1806" s="398">
        <v>5</v>
      </c>
      <c r="M1806" s="396">
        <v>1</v>
      </c>
      <c r="N1806" s="399">
        <v>95</v>
      </c>
      <c r="O1806" s="400">
        <v>108.9</v>
      </c>
      <c r="P1806" s="400"/>
      <c r="Q1806" s="400"/>
      <c r="R1806" s="400"/>
      <c r="S1806" s="400"/>
      <c r="T1806" s="400"/>
      <c r="U1806" s="400"/>
      <c r="V1806" s="400"/>
      <c r="W1806" s="400"/>
      <c r="X1806" s="426">
        <v>860</v>
      </c>
      <c r="Y1806" s="427">
        <v>800</v>
      </c>
      <c r="Z1806" s="427">
        <v>920</v>
      </c>
      <c r="AA1806" s="427">
        <v>48</v>
      </c>
      <c r="AB1806" s="427">
        <v>0.37</v>
      </c>
      <c r="AC1806" s="426">
        <v>1500</v>
      </c>
      <c r="AD1806" s="402">
        <v>660</v>
      </c>
      <c r="AE1806" s="402">
        <v>560</v>
      </c>
      <c r="AF1806" s="402">
        <v>660</v>
      </c>
      <c r="AG1806" s="402">
        <v>660</v>
      </c>
      <c r="AH1806" s="401">
        <v>48</v>
      </c>
      <c r="AI1806" s="400"/>
      <c r="AJ1806" s="400"/>
      <c r="AK1806" s="400"/>
      <c r="AL1806" s="400"/>
      <c r="AM1806" s="400"/>
      <c r="AN1806" s="400"/>
      <c r="AO1806" s="400"/>
      <c r="AP1806" s="400"/>
    </row>
    <row r="1807" spans="1:42" ht="14.25" customHeight="1">
      <c r="A1807" s="394" t="s">
        <v>821</v>
      </c>
      <c r="B1807" s="401">
        <v>114.3</v>
      </c>
      <c r="C1807" s="424">
        <v>6.88</v>
      </c>
      <c r="D1807" s="394" t="s">
        <v>822</v>
      </c>
      <c r="E1807" s="421">
        <v>45498</v>
      </c>
      <c r="F1807" s="395" t="s">
        <v>368</v>
      </c>
      <c r="G1807" s="396">
        <v>21835</v>
      </c>
      <c r="H1807" s="397">
        <v>71502</v>
      </c>
      <c r="I1807" s="397">
        <v>5607802</v>
      </c>
      <c r="J1807" s="397">
        <v>701</v>
      </c>
      <c r="K1807" s="397">
        <v>49</v>
      </c>
      <c r="L1807" s="398">
        <v>5.23</v>
      </c>
      <c r="M1807" s="396">
        <v>1</v>
      </c>
      <c r="N1807" s="399">
        <v>106.6</v>
      </c>
      <c r="O1807" s="400">
        <v>117.9</v>
      </c>
      <c r="P1807" s="400"/>
      <c r="Q1807" s="400"/>
      <c r="R1807" s="400"/>
      <c r="S1807" s="400"/>
      <c r="T1807" s="400"/>
      <c r="U1807" s="400"/>
      <c r="V1807" s="400"/>
      <c r="W1807" s="400"/>
      <c r="X1807" s="426">
        <v>860</v>
      </c>
      <c r="Y1807" s="427">
        <v>800</v>
      </c>
      <c r="Z1807" s="427">
        <v>920</v>
      </c>
      <c r="AA1807" s="427">
        <v>48</v>
      </c>
      <c r="AB1807" s="427">
        <v>0.37</v>
      </c>
      <c r="AC1807" s="426">
        <v>1500</v>
      </c>
      <c r="AD1807" s="402">
        <v>660</v>
      </c>
      <c r="AE1807" s="402">
        <v>560</v>
      </c>
      <c r="AF1807" s="402">
        <v>660</v>
      </c>
      <c r="AG1807" s="402">
        <v>660</v>
      </c>
      <c r="AH1807" s="401">
        <v>48</v>
      </c>
      <c r="AI1807" s="400"/>
      <c r="AJ1807" s="400"/>
      <c r="AK1807" s="400"/>
      <c r="AL1807" s="400"/>
      <c r="AM1807" s="400"/>
      <c r="AN1807" s="400"/>
      <c r="AO1807" s="400"/>
      <c r="AP1807" s="400"/>
    </row>
    <row r="1808" spans="1:42" s="489" customFormat="1" ht="14.25" customHeight="1">
      <c r="A1808" s="487" t="s">
        <v>821</v>
      </c>
      <c r="B1808" s="471">
        <v>114.3</v>
      </c>
      <c r="C1808" s="511">
        <v>6.88</v>
      </c>
      <c r="D1808" s="487" t="s">
        <v>822</v>
      </c>
      <c r="E1808" s="465">
        <v>45498</v>
      </c>
      <c r="F1808" s="466" t="s">
        <v>368</v>
      </c>
      <c r="G1808" s="467">
        <v>21836</v>
      </c>
      <c r="H1808" s="468">
        <v>71493</v>
      </c>
      <c r="I1808" s="468">
        <v>5607802</v>
      </c>
      <c r="J1808" s="468">
        <v>701</v>
      </c>
      <c r="K1808" s="468">
        <v>50</v>
      </c>
      <c r="L1808" s="529">
        <v>6.27</v>
      </c>
      <c r="M1808" s="467">
        <v>20</v>
      </c>
      <c r="N1808" s="469">
        <v>97.5</v>
      </c>
      <c r="O1808" s="470">
        <v>112.4</v>
      </c>
      <c r="P1808" s="470"/>
      <c r="Q1808" s="470"/>
      <c r="R1808" s="470"/>
      <c r="S1808" s="470"/>
      <c r="T1808" s="470"/>
      <c r="U1808" s="470"/>
      <c r="V1808" s="470"/>
      <c r="W1808" s="470"/>
      <c r="X1808" s="471">
        <v>860</v>
      </c>
      <c r="Y1808" s="472">
        <v>800</v>
      </c>
      <c r="Z1808" s="472">
        <v>920</v>
      </c>
      <c r="AA1808" s="472">
        <v>48</v>
      </c>
      <c r="AB1808" s="472">
        <v>0.37</v>
      </c>
      <c r="AC1808" s="471">
        <v>1500</v>
      </c>
      <c r="AD1808" s="472">
        <v>660</v>
      </c>
      <c r="AE1808" s="472">
        <v>560</v>
      </c>
      <c r="AF1808" s="472">
        <v>660</v>
      </c>
      <c r="AG1808" s="472">
        <v>660</v>
      </c>
      <c r="AH1808" s="471">
        <v>48</v>
      </c>
      <c r="AI1808" s="470"/>
      <c r="AJ1808" s="470"/>
      <c r="AK1808" s="470"/>
      <c r="AL1808" s="470"/>
      <c r="AM1808" s="470"/>
      <c r="AN1808" s="470"/>
      <c r="AO1808" s="470"/>
      <c r="AP1808" s="470"/>
    </row>
    <row r="1809" spans="1:42" s="48" customFormat="1" ht="14.25" customHeight="1">
      <c r="A1809" s="510" t="s">
        <v>821</v>
      </c>
      <c r="B1809" s="426">
        <v>114.3</v>
      </c>
      <c r="C1809" s="428">
        <v>6.88</v>
      </c>
      <c r="D1809" s="510" t="s">
        <v>822</v>
      </c>
      <c r="E1809" s="429">
        <v>45498</v>
      </c>
      <c r="F1809" s="139" t="s">
        <v>830</v>
      </c>
      <c r="G1809" s="137">
        <v>21837</v>
      </c>
      <c r="H1809" s="139">
        <v>60481</v>
      </c>
      <c r="I1809" s="137">
        <v>5607802</v>
      </c>
      <c r="J1809" s="410">
        <v>701</v>
      </c>
      <c r="K1809" s="410">
        <v>51</v>
      </c>
      <c r="L1809" s="409">
        <v>4.42</v>
      </c>
      <c r="M1809" s="409">
        <v>1</v>
      </c>
      <c r="N1809" s="431">
        <v>92.1</v>
      </c>
      <c r="O1809" s="432">
        <v>109.9</v>
      </c>
      <c r="P1809" s="432"/>
      <c r="Q1809" s="432"/>
      <c r="R1809" s="432"/>
      <c r="S1809" s="432"/>
      <c r="T1809" s="432"/>
      <c r="U1809" s="432"/>
      <c r="V1809" s="432"/>
      <c r="W1809" s="432"/>
      <c r="X1809" s="426">
        <v>860</v>
      </c>
      <c r="Y1809" s="427">
        <v>800</v>
      </c>
      <c r="Z1809" s="427">
        <v>920</v>
      </c>
      <c r="AA1809" s="427">
        <v>48</v>
      </c>
      <c r="AB1809" s="427">
        <v>0.37</v>
      </c>
      <c r="AC1809" s="426">
        <v>1500</v>
      </c>
      <c r="AD1809" s="427">
        <v>660</v>
      </c>
      <c r="AE1809" s="427">
        <v>560</v>
      </c>
      <c r="AF1809" s="427">
        <v>660</v>
      </c>
      <c r="AG1809" s="427">
        <v>660</v>
      </c>
      <c r="AH1809" s="426">
        <v>48</v>
      </c>
      <c r="AI1809" s="432"/>
      <c r="AJ1809" s="432"/>
      <c r="AK1809" s="432"/>
      <c r="AL1809" s="432"/>
      <c r="AM1809" s="432"/>
      <c r="AN1809" s="432"/>
      <c r="AO1809" s="432"/>
      <c r="AP1809" s="432"/>
    </row>
    <row r="1810" spans="1:42" ht="14.25" customHeight="1">
      <c r="A1810" s="394" t="s">
        <v>821</v>
      </c>
      <c r="B1810" s="401">
        <v>114.3</v>
      </c>
      <c r="C1810" s="424">
        <v>6.88</v>
      </c>
      <c r="D1810" s="394" t="s">
        <v>822</v>
      </c>
      <c r="E1810" s="421">
        <v>45498</v>
      </c>
      <c r="F1810" s="104" t="s">
        <v>830</v>
      </c>
      <c r="G1810" s="30">
        <v>21838</v>
      </c>
      <c r="H1810" s="104">
        <v>71487</v>
      </c>
      <c r="I1810" s="30">
        <v>5639301</v>
      </c>
      <c r="J1810" s="397">
        <v>701</v>
      </c>
      <c r="K1810" s="397">
        <v>52</v>
      </c>
      <c r="L1810" s="398">
        <f>0.027/0.0055</f>
        <v>4.9090909090909092</v>
      </c>
      <c r="M1810" s="396">
        <v>251</v>
      </c>
      <c r="N1810" s="399">
        <v>100.2</v>
      </c>
      <c r="O1810" s="400">
        <v>112.6</v>
      </c>
      <c r="P1810" s="400"/>
      <c r="Q1810" s="400"/>
      <c r="R1810" s="400"/>
      <c r="S1810" s="400"/>
      <c r="T1810" s="400"/>
      <c r="U1810" s="400"/>
      <c r="V1810" s="400"/>
      <c r="W1810" s="400"/>
      <c r="X1810" s="426">
        <v>860</v>
      </c>
      <c r="Y1810" s="427">
        <v>800</v>
      </c>
      <c r="Z1810" s="427">
        <v>920</v>
      </c>
      <c r="AA1810" s="427">
        <v>48</v>
      </c>
      <c r="AB1810" s="427">
        <v>0.37</v>
      </c>
      <c r="AC1810" s="426">
        <v>1500</v>
      </c>
      <c r="AD1810" s="402">
        <v>660</v>
      </c>
      <c r="AE1810" s="402">
        <v>560</v>
      </c>
      <c r="AF1810" s="402">
        <v>660</v>
      </c>
      <c r="AG1810" s="402">
        <v>660</v>
      </c>
      <c r="AH1810" s="401">
        <v>48</v>
      </c>
      <c r="AI1810" s="400"/>
      <c r="AJ1810" s="400"/>
      <c r="AK1810" s="400"/>
      <c r="AL1810" s="400"/>
      <c r="AM1810" s="400"/>
      <c r="AN1810" s="400"/>
      <c r="AO1810" s="400"/>
      <c r="AP1810" s="400"/>
    </row>
    <row r="1811" spans="1:42" ht="14.25" customHeight="1">
      <c r="A1811" s="394" t="s">
        <v>821</v>
      </c>
      <c r="B1811" s="401">
        <v>114.3</v>
      </c>
      <c r="C1811" s="424">
        <v>6.88</v>
      </c>
      <c r="D1811" s="394" t="s">
        <v>822</v>
      </c>
      <c r="E1811" s="421">
        <v>45498</v>
      </c>
      <c r="F1811" s="104" t="s">
        <v>830</v>
      </c>
      <c r="G1811" s="30">
        <v>21839</v>
      </c>
      <c r="H1811" s="104">
        <v>71502</v>
      </c>
      <c r="I1811" s="30">
        <v>5607802</v>
      </c>
      <c r="J1811" s="397">
        <v>701</v>
      </c>
      <c r="K1811" s="397">
        <v>49</v>
      </c>
      <c r="L1811" s="398">
        <v>5.23</v>
      </c>
      <c r="M1811" s="396">
        <v>278</v>
      </c>
      <c r="N1811" s="399">
        <v>100</v>
      </c>
      <c r="O1811" s="400">
        <v>113.1</v>
      </c>
      <c r="P1811" s="400"/>
      <c r="Q1811" s="400"/>
      <c r="R1811" s="400"/>
      <c r="S1811" s="400"/>
      <c r="T1811" s="400"/>
      <c r="U1811" s="400"/>
      <c r="V1811" s="400"/>
      <c r="W1811" s="400"/>
      <c r="X1811" s="426">
        <v>860</v>
      </c>
      <c r="Y1811" s="427">
        <v>800</v>
      </c>
      <c r="Z1811" s="427">
        <v>920</v>
      </c>
      <c r="AA1811" s="427">
        <v>48</v>
      </c>
      <c r="AB1811" s="427">
        <v>0.37</v>
      </c>
      <c r="AC1811" s="426">
        <v>1500</v>
      </c>
      <c r="AD1811" s="402">
        <v>665</v>
      </c>
      <c r="AE1811" s="402">
        <v>560</v>
      </c>
      <c r="AF1811" s="402">
        <v>665</v>
      </c>
      <c r="AG1811" s="402">
        <v>665</v>
      </c>
      <c r="AH1811" s="401">
        <v>48</v>
      </c>
      <c r="AI1811" s="400"/>
      <c r="AJ1811" s="400"/>
      <c r="AK1811" s="400"/>
      <c r="AL1811" s="400"/>
      <c r="AM1811" s="400"/>
      <c r="AN1811" s="400"/>
      <c r="AO1811" s="400"/>
      <c r="AP1811" s="400"/>
    </row>
    <row r="1812" spans="1:42" ht="14.25" customHeight="1">
      <c r="A1812" s="394" t="s">
        <v>821</v>
      </c>
      <c r="B1812" s="401">
        <v>114.3</v>
      </c>
      <c r="C1812" s="424">
        <v>6.88</v>
      </c>
      <c r="D1812" s="394" t="s">
        <v>822</v>
      </c>
      <c r="E1812" s="421">
        <v>45498</v>
      </c>
      <c r="F1812" s="104" t="s">
        <v>830</v>
      </c>
      <c r="G1812" s="30">
        <v>21840</v>
      </c>
      <c r="H1812" s="104">
        <v>71391</v>
      </c>
      <c r="I1812" s="30">
        <v>5639301</v>
      </c>
      <c r="J1812" s="397">
        <v>701</v>
      </c>
      <c r="K1812" s="397">
        <v>50</v>
      </c>
      <c r="L1812" s="396">
        <v>5.34</v>
      </c>
      <c r="M1812" s="396">
        <v>1</v>
      </c>
      <c r="N1812" s="399">
        <v>100.1</v>
      </c>
      <c r="O1812" s="400">
        <v>112.2</v>
      </c>
      <c r="P1812" s="400"/>
      <c r="Q1812" s="400"/>
      <c r="R1812" s="400"/>
      <c r="S1812" s="400"/>
      <c r="T1812" s="400"/>
      <c r="U1812" s="400"/>
      <c r="V1812" s="400"/>
      <c r="W1812" s="400"/>
      <c r="X1812" s="426">
        <v>860</v>
      </c>
      <c r="Y1812" s="427">
        <v>800</v>
      </c>
      <c r="Z1812" s="427">
        <v>920</v>
      </c>
      <c r="AA1812" s="427">
        <v>48</v>
      </c>
      <c r="AB1812" s="427">
        <v>0.37</v>
      </c>
      <c r="AC1812" s="426">
        <v>1500</v>
      </c>
      <c r="AD1812" s="402">
        <v>665</v>
      </c>
      <c r="AE1812" s="402">
        <v>560</v>
      </c>
      <c r="AF1812" s="402">
        <v>665</v>
      </c>
      <c r="AG1812" s="402">
        <v>665</v>
      </c>
      <c r="AH1812" s="401">
        <v>48</v>
      </c>
      <c r="AI1812" s="400"/>
      <c r="AJ1812" s="400"/>
      <c r="AK1812" s="400"/>
      <c r="AL1812" s="400"/>
      <c r="AM1812" s="400"/>
      <c r="AN1812" s="400"/>
      <c r="AO1812" s="400"/>
      <c r="AP1812" s="400"/>
    </row>
    <row r="1813" spans="1:42" ht="14.25" customHeight="1">
      <c r="A1813" s="394" t="s">
        <v>821</v>
      </c>
      <c r="B1813" s="401">
        <v>114.3</v>
      </c>
      <c r="C1813" s="424">
        <v>6.88</v>
      </c>
      <c r="D1813" s="394" t="s">
        <v>822</v>
      </c>
      <c r="E1813" s="421">
        <v>45498</v>
      </c>
      <c r="F1813" s="104" t="s">
        <v>830</v>
      </c>
      <c r="G1813" s="30">
        <v>21841</v>
      </c>
      <c r="H1813" s="104">
        <v>71478</v>
      </c>
      <c r="I1813" s="30">
        <v>5639301</v>
      </c>
      <c r="J1813" s="397">
        <v>701</v>
      </c>
      <c r="K1813" s="397">
        <v>52</v>
      </c>
      <c r="L1813" s="396">
        <v>3.52</v>
      </c>
      <c r="M1813" s="396">
        <v>1</v>
      </c>
      <c r="N1813" s="399">
        <v>96</v>
      </c>
      <c r="O1813" s="400">
        <v>109.9</v>
      </c>
      <c r="P1813" s="400"/>
      <c r="Q1813" s="400"/>
      <c r="R1813" s="400"/>
      <c r="S1813" s="400"/>
      <c r="T1813" s="400"/>
      <c r="U1813" s="400"/>
      <c r="V1813" s="400"/>
      <c r="W1813" s="400"/>
      <c r="X1813" s="426">
        <v>860</v>
      </c>
      <c r="Y1813" s="427">
        <v>800</v>
      </c>
      <c r="Z1813" s="427">
        <v>920</v>
      </c>
      <c r="AA1813" s="427">
        <v>48</v>
      </c>
      <c r="AB1813" s="427">
        <v>0.37</v>
      </c>
      <c r="AC1813" s="426">
        <v>1500</v>
      </c>
      <c r="AD1813" s="402">
        <v>660</v>
      </c>
      <c r="AE1813" s="402">
        <v>560</v>
      </c>
      <c r="AF1813" s="402">
        <v>660</v>
      </c>
      <c r="AG1813" s="402">
        <v>660</v>
      </c>
      <c r="AH1813" s="401">
        <v>48</v>
      </c>
      <c r="AI1813" s="400"/>
      <c r="AJ1813" s="400"/>
      <c r="AK1813" s="400"/>
      <c r="AL1813" s="400"/>
      <c r="AM1813" s="400"/>
      <c r="AN1813" s="400"/>
      <c r="AO1813" s="400"/>
      <c r="AP1813" s="400"/>
    </row>
    <row r="1814" spans="1:42" ht="14.25" customHeight="1">
      <c r="A1814" s="394" t="s">
        <v>821</v>
      </c>
      <c r="B1814" s="401">
        <v>114.3</v>
      </c>
      <c r="C1814" s="424">
        <v>6.88</v>
      </c>
      <c r="D1814" s="394" t="s">
        <v>822</v>
      </c>
      <c r="E1814" s="421">
        <v>45498</v>
      </c>
      <c r="F1814" s="104" t="s">
        <v>830</v>
      </c>
      <c r="G1814" s="30">
        <v>21842</v>
      </c>
      <c r="H1814" s="104">
        <v>60480</v>
      </c>
      <c r="I1814" s="30">
        <v>5607802</v>
      </c>
      <c r="J1814" s="397">
        <v>701</v>
      </c>
      <c r="K1814" s="397">
        <v>50</v>
      </c>
      <c r="L1814" s="396">
        <v>4.88</v>
      </c>
      <c r="M1814" s="396">
        <v>1</v>
      </c>
      <c r="N1814" s="399">
        <v>94.8</v>
      </c>
      <c r="O1814" s="400">
        <v>109</v>
      </c>
      <c r="P1814" s="400"/>
      <c r="Q1814" s="400"/>
      <c r="R1814" s="400"/>
      <c r="S1814" s="400"/>
      <c r="T1814" s="400"/>
      <c r="U1814" s="400"/>
      <c r="V1814" s="400"/>
      <c r="W1814" s="400"/>
      <c r="X1814" s="426">
        <v>860</v>
      </c>
      <c r="Y1814" s="427">
        <v>800</v>
      </c>
      <c r="Z1814" s="427">
        <v>920</v>
      </c>
      <c r="AA1814" s="427">
        <v>48</v>
      </c>
      <c r="AB1814" s="427">
        <v>0.37</v>
      </c>
      <c r="AC1814" s="426">
        <v>1500</v>
      </c>
      <c r="AD1814" s="402">
        <v>660</v>
      </c>
      <c r="AE1814" s="402">
        <v>560</v>
      </c>
      <c r="AF1814" s="402">
        <v>660</v>
      </c>
      <c r="AG1814" s="402">
        <v>660</v>
      </c>
      <c r="AH1814" s="401">
        <v>48</v>
      </c>
      <c r="AI1814" s="400"/>
      <c r="AJ1814" s="400"/>
      <c r="AK1814" s="400"/>
      <c r="AL1814" s="400"/>
      <c r="AM1814" s="400"/>
      <c r="AN1814" s="400"/>
      <c r="AO1814" s="400"/>
      <c r="AP1814" s="400"/>
    </row>
    <row r="1815" spans="1:42" ht="14.25" customHeight="1">
      <c r="A1815" s="394" t="s">
        <v>821</v>
      </c>
      <c r="B1815" s="401">
        <v>114.3</v>
      </c>
      <c r="C1815" s="424">
        <v>6.88</v>
      </c>
      <c r="D1815" s="394" t="s">
        <v>822</v>
      </c>
      <c r="E1815" s="421">
        <v>45498</v>
      </c>
      <c r="F1815" s="104" t="s">
        <v>830</v>
      </c>
      <c r="G1815" s="30">
        <v>21843</v>
      </c>
      <c r="H1815" s="104">
        <v>71490</v>
      </c>
      <c r="I1815" s="30">
        <v>5603601</v>
      </c>
      <c r="J1815" s="397">
        <v>701</v>
      </c>
      <c r="K1815" s="397">
        <v>51</v>
      </c>
      <c r="L1815" s="396">
        <v>5.23</v>
      </c>
      <c r="M1815" s="396">
        <v>51</v>
      </c>
      <c r="N1815" s="399">
        <v>99.2</v>
      </c>
      <c r="O1815" s="400">
        <v>112.2</v>
      </c>
      <c r="P1815" s="400"/>
      <c r="Q1815" s="400"/>
      <c r="R1815" s="400"/>
      <c r="S1815" s="400"/>
      <c r="T1815" s="400"/>
      <c r="U1815" s="400"/>
      <c r="V1815" s="400"/>
      <c r="W1815" s="400"/>
      <c r="X1815" s="426">
        <v>860</v>
      </c>
      <c r="Y1815" s="427">
        <v>800</v>
      </c>
      <c r="Z1815" s="427">
        <v>920</v>
      </c>
      <c r="AA1815" s="427">
        <v>48</v>
      </c>
      <c r="AB1815" s="427">
        <v>0.37</v>
      </c>
      <c r="AC1815" s="426">
        <v>1500</v>
      </c>
      <c r="AD1815" s="402">
        <v>660</v>
      </c>
      <c r="AE1815" s="402">
        <v>560</v>
      </c>
      <c r="AF1815" s="402">
        <v>660</v>
      </c>
      <c r="AG1815" s="402">
        <v>660</v>
      </c>
      <c r="AH1815" s="401">
        <v>48</v>
      </c>
      <c r="AI1815" s="400"/>
      <c r="AJ1815" s="400"/>
      <c r="AK1815" s="400"/>
      <c r="AL1815" s="400"/>
      <c r="AM1815" s="400"/>
      <c r="AN1815" s="400"/>
      <c r="AO1815" s="400"/>
      <c r="AP1815" s="400"/>
    </row>
    <row r="1816" spans="1:42" ht="14.25" customHeight="1">
      <c r="A1816" s="394" t="s">
        <v>821</v>
      </c>
      <c r="B1816" s="401">
        <v>114.3</v>
      </c>
      <c r="C1816" s="424">
        <v>6.88</v>
      </c>
      <c r="D1816" s="394" t="s">
        <v>822</v>
      </c>
      <c r="E1816" s="421">
        <v>45498</v>
      </c>
      <c r="F1816" s="104" t="s">
        <v>862</v>
      </c>
      <c r="G1816" s="30">
        <v>21844</v>
      </c>
      <c r="H1816" s="104">
        <v>13770</v>
      </c>
      <c r="I1816" s="30">
        <v>5549601</v>
      </c>
      <c r="J1816" s="397" t="s">
        <v>571</v>
      </c>
      <c r="K1816" s="397">
        <v>46</v>
      </c>
      <c r="L1816" s="396">
        <v>4.88</v>
      </c>
      <c r="M1816" s="396">
        <v>26</v>
      </c>
      <c r="N1816" s="399">
        <v>97.5</v>
      </c>
      <c r="O1816" s="400">
        <v>110.7</v>
      </c>
      <c r="P1816" s="400"/>
      <c r="Q1816" s="400"/>
      <c r="R1816" s="400"/>
      <c r="S1816" s="400"/>
      <c r="T1816" s="400"/>
      <c r="U1816" s="400"/>
      <c r="V1816" s="400"/>
      <c r="W1816" s="400"/>
      <c r="X1816" s="426">
        <v>860</v>
      </c>
      <c r="Y1816" s="427">
        <v>800</v>
      </c>
      <c r="Z1816" s="427">
        <v>920</v>
      </c>
      <c r="AA1816" s="427">
        <v>48</v>
      </c>
      <c r="AB1816" s="427">
        <v>0.37</v>
      </c>
      <c r="AC1816" s="426">
        <v>1500</v>
      </c>
      <c r="AD1816" s="402">
        <v>630</v>
      </c>
      <c r="AE1816" s="402">
        <v>560</v>
      </c>
      <c r="AF1816" s="402">
        <v>630</v>
      </c>
      <c r="AG1816" s="402">
        <v>630</v>
      </c>
      <c r="AH1816" s="401">
        <v>48</v>
      </c>
      <c r="AI1816" s="400"/>
      <c r="AJ1816" s="400"/>
      <c r="AK1816" s="400"/>
      <c r="AL1816" s="400"/>
      <c r="AM1816" s="400"/>
      <c r="AN1816" s="400"/>
      <c r="AO1816" s="400"/>
      <c r="AP1816" s="400"/>
    </row>
    <row r="1817" spans="1:42" ht="14.25" customHeight="1">
      <c r="A1817" s="394" t="s">
        <v>821</v>
      </c>
      <c r="B1817" s="401">
        <v>114.3</v>
      </c>
      <c r="C1817" s="424">
        <v>6.88</v>
      </c>
      <c r="D1817" s="394" t="s">
        <v>822</v>
      </c>
      <c r="E1817" s="421">
        <v>45498</v>
      </c>
      <c r="F1817" s="104" t="s">
        <v>862</v>
      </c>
      <c r="G1817" s="30">
        <v>21845</v>
      </c>
      <c r="H1817" s="104">
        <v>13770</v>
      </c>
      <c r="I1817" s="30">
        <v>5549601</v>
      </c>
      <c r="J1817" s="397" t="s">
        <v>571</v>
      </c>
      <c r="K1817" s="397">
        <v>46</v>
      </c>
      <c r="L1817" s="396">
        <v>4.88</v>
      </c>
      <c r="M1817" s="396">
        <v>401</v>
      </c>
      <c r="N1817" s="399">
        <v>97.6</v>
      </c>
      <c r="O1817" s="400">
        <v>110.6</v>
      </c>
      <c r="P1817" s="400"/>
      <c r="Q1817" s="400"/>
      <c r="R1817" s="400"/>
      <c r="S1817" s="400"/>
      <c r="T1817" s="400"/>
      <c r="U1817" s="400"/>
      <c r="V1817" s="400"/>
      <c r="W1817" s="400"/>
      <c r="X1817" s="426">
        <v>860</v>
      </c>
      <c r="Y1817" s="427">
        <v>800</v>
      </c>
      <c r="Z1817" s="427">
        <v>920</v>
      </c>
      <c r="AA1817" s="427">
        <v>48</v>
      </c>
      <c r="AB1817" s="427">
        <v>0.37</v>
      </c>
      <c r="AC1817" s="426">
        <v>1500</v>
      </c>
      <c r="AD1817" s="402">
        <v>630</v>
      </c>
      <c r="AE1817" s="402">
        <v>560</v>
      </c>
      <c r="AF1817" s="402">
        <v>630</v>
      </c>
      <c r="AG1817" s="402">
        <v>630</v>
      </c>
      <c r="AH1817" s="401">
        <v>48</v>
      </c>
      <c r="AI1817" s="400"/>
      <c r="AJ1817" s="400"/>
      <c r="AK1817" s="400"/>
      <c r="AL1817" s="400"/>
      <c r="AM1817" s="400"/>
      <c r="AN1817" s="400"/>
      <c r="AO1817" s="400"/>
      <c r="AP1817" s="400"/>
    </row>
    <row r="1818" spans="1:42" ht="14.25" customHeight="1">
      <c r="A1818" s="394" t="s">
        <v>821</v>
      </c>
      <c r="B1818" s="401">
        <v>114.3</v>
      </c>
      <c r="C1818" s="424">
        <v>6.88</v>
      </c>
      <c r="D1818" s="394" t="s">
        <v>822</v>
      </c>
      <c r="E1818" s="421">
        <v>45499</v>
      </c>
      <c r="F1818" s="104" t="s">
        <v>862</v>
      </c>
      <c r="G1818" s="30">
        <v>21846</v>
      </c>
      <c r="H1818" s="104">
        <v>13760</v>
      </c>
      <c r="I1818" s="30">
        <v>5549601</v>
      </c>
      <c r="J1818" s="397" t="s">
        <v>571</v>
      </c>
      <c r="K1818" s="397">
        <v>45</v>
      </c>
      <c r="L1818" s="398">
        <v>5</v>
      </c>
      <c r="M1818" s="396">
        <v>1</v>
      </c>
      <c r="N1818" s="399">
        <v>98.4</v>
      </c>
      <c r="O1818" s="400">
        <v>111.2</v>
      </c>
      <c r="P1818" s="400"/>
      <c r="Q1818" s="400"/>
      <c r="R1818" s="400"/>
      <c r="S1818" s="400"/>
      <c r="T1818" s="400"/>
      <c r="U1818" s="400"/>
      <c r="V1818" s="400"/>
      <c r="W1818" s="400"/>
      <c r="X1818" s="426">
        <v>860</v>
      </c>
      <c r="Y1818" s="427">
        <v>800</v>
      </c>
      <c r="Z1818" s="427">
        <v>920</v>
      </c>
      <c r="AA1818" s="427">
        <v>48</v>
      </c>
      <c r="AB1818" s="427">
        <v>0.37</v>
      </c>
      <c r="AC1818" s="426">
        <v>1500</v>
      </c>
      <c r="AD1818" s="402">
        <v>630</v>
      </c>
      <c r="AE1818" s="402">
        <v>560</v>
      </c>
      <c r="AF1818" s="402">
        <v>630</v>
      </c>
      <c r="AG1818" s="402">
        <v>630</v>
      </c>
      <c r="AH1818" s="401">
        <v>48</v>
      </c>
      <c r="AI1818" s="400"/>
      <c r="AJ1818" s="400"/>
      <c r="AK1818" s="400"/>
      <c r="AL1818" s="400"/>
      <c r="AM1818" s="400"/>
      <c r="AN1818" s="400"/>
      <c r="AO1818" s="400"/>
      <c r="AP1818" s="400"/>
    </row>
    <row r="1819" spans="1:42" ht="14.25" customHeight="1">
      <c r="A1819" s="394" t="s">
        <v>821</v>
      </c>
      <c r="B1819" s="401">
        <v>114.3</v>
      </c>
      <c r="C1819" s="424">
        <v>6.88</v>
      </c>
      <c r="D1819" s="394" t="s">
        <v>822</v>
      </c>
      <c r="E1819" s="421">
        <v>45499</v>
      </c>
      <c r="F1819" s="104" t="s">
        <v>862</v>
      </c>
      <c r="G1819" s="30">
        <v>21847</v>
      </c>
      <c r="H1819" s="104">
        <v>13760</v>
      </c>
      <c r="I1819" s="30">
        <v>5549601</v>
      </c>
      <c r="J1819" s="397" t="s">
        <v>571</v>
      </c>
      <c r="K1819" s="397">
        <v>45</v>
      </c>
      <c r="L1819" s="398">
        <v>5</v>
      </c>
      <c r="M1819" s="396">
        <v>401</v>
      </c>
      <c r="N1819" s="399">
        <v>91.1</v>
      </c>
      <c r="O1819" s="400">
        <v>111</v>
      </c>
      <c r="P1819" s="400"/>
      <c r="Q1819" s="400"/>
      <c r="R1819" s="400"/>
      <c r="S1819" s="400"/>
      <c r="T1819" s="400"/>
      <c r="U1819" s="400"/>
      <c r="V1819" s="400"/>
      <c r="W1819" s="400"/>
      <c r="X1819" s="426">
        <v>860</v>
      </c>
      <c r="Y1819" s="427">
        <v>800</v>
      </c>
      <c r="Z1819" s="427">
        <v>920</v>
      </c>
      <c r="AA1819" s="427">
        <v>48</v>
      </c>
      <c r="AB1819" s="427">
        <v>0.37</v>
      </c>
      <c r="AC1819" s="426">
        <v>1500</v>
      </c>
      <c r="AD1819" s="402">
        <v>630</v>
      </c>
      <c r="AE1819" s="402">
        <v>560</v>
      </c>
      <c r="AF1819" s="402">
        <v>630</v>
      </c>
      <c r="AG1819" s="402">
        <v>630</v>
      </c>
      <c r="AH1819" s="401">
        <v>48</v>
      </c>
      <c r="AI1819" s="400"/>
      <c r="AJ1819" s="400"/>
      <c r="AK1819" s="400"/>
      <c r="AL1819" s="400"/>
      <c r="AM1819" s="400"/>
      <c r="AN1819" s="400"/>
      <c r="AO1819" s="400"/>
      <c r="AP1819" s="400"/>
    </row>
    <row r="1820" spans="1:42" ht="14.25" customHeight="1">
      <c r="A1820" s="394" t="s">
        <v>821</v>
      </c>
      <c r="B1820" s="401">
        <v>114.3</v>
      </c>
      <c r="C1820" s="424">
        <v>6.88</v>
      </c>
      <c r="D1820" s="394" t="s">
        <v>822</v>
      </c>
      <c r="E1820" s="421">
        <v>45499</v>
      </c>
      <c r="F1820" s="104" t="s">
        <v>862</v>
      </c>
      <c r="G1820" s="30">
        <v>21848</v>
      </c>
      <c r="H1820" s="104">
        <v>13756</v>
      </c>
      <c r="I1820" s="30">
        <v>5549601</v>
      </c>
      <c r="J1820" s="397" t="s">
        <v>571</v>
      </c>
      <c r="K1820" s="397">
        <v>45</v>
      </c>
      <c r="L1820" s="398">
        <v>5.9</v>
      </c>
      <c r="M1820" s="396">
        <v>1</v>
      </c>
      <c r="N1820" s="399">
        <v>93.1</v>
      </c>
      <c r="O1820" s="400">
        <v>110.1</v>
      </c>
      <c r="P1820" s="400"/>
      <c r="Q1820" s="400"/>
      <c r="R1820" s="400"/>
      <c r="S1820" s="400"/>
      <c r="T1820" s="400"/>
      <c r="U1820" s="400"/>
      <c r="V1820" s="400"/>
      <c r="W1820" s="400"/>
      <c r="X1820" s="426">
        <v>860</v>
      </c>
      <c r="Y1820" s="427">
        <v>800</v>
      </c>
      <c r="Z1820" s="427">
        <v>920</v>
      </c>
      <c r="AA1820" s="427">
        <v>48</v>
      </c>
      <c r="AB1820" s="427">
        <v>0.37</v>
      </c>
      <c r="AC1820" s="426">
        <v>1500</v>
      </c>
      <c r="AD1820" s="402">
        <v>630</v>
      </c>
      <c r="AE1820" s="402">
        <v>560</v>
      </c>
      <c r="AF1820" s="402">
        <v>630</v>
      </c>
      <c r="AG1820" s="402">
        <v>630</v>
      </c>
      <c r="AH1820" s="401">
        <v>48</v>
      </c>
      <c r="AI1820" s="400"/>
      <c r="AJ1820" s="400"/>
      <c r="AK1820" s="400"/>
      <c r="AL1820" s="400"/>
      <c r="AM1820" s="400"/>
      <c r="AN1820" s="400"/>
      <c r="AO1820" s="400"/>
      <c r="AP1820" s="400"/>
    </row>
    <row r="1821" spans="1:42" ht="14.25" customHeight="1">
      <c r="A1821" s="394" t="s">
        <v>821</v>
      </c>
      <c r="B1821" s="401">
        <v>114.3</v>
      </c>
      <c r="C1821" s="424">
        <v>6.88</v>
      </c>
      <c r="D1821" s="394" t="s">
        <v>822</v>
      </c>
      <c r="E1821" s="421">
        <v>45499</v>
      </c>
      <c r="F1821" s="104" t="s">
        <v>862</v>
      </c>
      <c r="G1821" s="30">
        <v>21849</v>
      </c>
      <c r="H1821" s="104">
        <v>13758</v>
      </c>
      <c r="I1821" s="30">
        <v>5549601</v>
      </c>
      <c r="J1821" s="397" t="s">
        <v>571</v>
      </c>
      <c r="K1821" s="397">
        <v>45</v>
      </c>
      <c r="L1821" s="398">
        <v>4.46</v>
      </c>
      <c r="M1821" s="396">
        <v>1</v>
      </c>
      <c r="N1821" s="399">
        <v>93.1</v>
      </c>
      <c r="O1821" s="400">
        <v>107</v>
      </c>
      <c r="P1821" s="400"/>
      <c r="Q1821" s="400"/>
      <c r="R1821" s="400"/>
      <c r="S1821" s="400"/>
      <c r="T1821" s="400"/>
      <c r="U1821" s="400"/>
      <c r="V1821" s="400"/>
      <c r="W1821" s="400"/>
      <c r="X1821" s="426">
        <v>860</v>
      </c>
      <c r="Y1821" s="427">
        <v>800</v>
      </c>
      <c r="Z1821" s="427">
        <v>920</v>
      </c>
      <c r="AA1821" s="427">
        <v>48</v>
      </c>
      <c r="AB1821" s="427">
        <v>0.37</v>
      </c>
      <c r="AC1821" s="426">
        <v>1500</v>
      </c>
      <c r="AD1821" s="402">
        <v>630</v>
      </c>
      <c r="AE1821" s="402">
        <v>560</v>
      </c>
      <c r="AF1821" s="402">
        <v>630</v>
      </c>
      <c r="AG1821" s="402">
        <v>630</v>
      </c>
      <c r="AH1821" s="401">
        <v>48</v>
      </c>
      <c r="AI1821" s="400"/>
      <c r="AJ1821" s="400"/>
      <c r="AK1821" s="400"/>
      <c r="AL1821" s="400"/>
      <c r="AM1821" s="400"/>
      <c r="AN1821" s="400"/>
      <c r="AO1821" s="400"/>
      <c r="AP1821" s="400"/>
    </row>
    <row r="1822" spans="1:42" ht="14.25" customHeight="1">
      <c r="A1822" s="394" t="s">
        <v>821</v>
      </c>
      <c r="B1822" s="401">
        <v>114.3</v>
      </c>
      <c r="C1822" s="424">
        <v>6.88</v>
      </c>
      <c r="D1822" s="394" t="s">
        <v>822</v>
      </c>
      <c r="E1822" s="421">
        <v>45499</v>
      </c>
      <c r="F1822" s="104" t="s">
        <v>862</v>
      </c>
      <c r="G1822" s="30">
        <v>21850</v>
      </c>
      <c r="H1822" s="104">
        <v>13758</v>
      </c>
      <c r="I1822" s="30">
        <v>5549601</v>
      </c>
      <c r="J1822" s="397" t="s">
        <v>571</v>
      </c>
      <c r="K1822" s="397">
        <v>45</v>
      </c>
      <c r="L1822" s="398">
        <v>4.46</v>
      </c>
      <c r="M1822" s="396">
        <v>401</v>
      </c>
      <c r="N1822" s="399">
        <v>96</v>
      </c>
      <c r="O1822" s="400">
        <v>108.5</v>
      </c>
      <c r="P1822" s="400"/>
      <c r="Q1822" s="400"/>
      <c r="R1822" s="400"/>
      <c r="S1822" s="400"/>
      <c r="T1822" s="400"/>
      <c r="U1822" s="400"/>
      <c r="V1822" s="400"/>
      <c r="W1822" s="400"/>
      <c r="X1822" s="426">
        <v>860</v>
      </c>
      <c r="Y1822" s="427">
        <v>800</v>
      </c>
      <c r="Z1822" s="427">
        <v>920</v>
      </c>
      <c r="AA1822" s="427">
        <v>48</v>
      </c>
      <c r="AB1822" s="427">
        <v>0.37</v>
      </c>
      <c r="AC1822" s="426">
        <v>1500</v>
      </c>
      <c r="AD1822" s="402">
        <v>630</v>
      </c>
      <c r="AE1822" s="402">
        <v>560</v>
      </c>
      <c r="AF1822" s="402">
        <v>630</v>
      </c>
      <c r="AG1822" s="402">
        <v>630</v>
      </c>
      <c r="AH1822" s="401">
        <v>48</v>
      </c>
      <c r="AI1822" s="400"/>
      <c r="AJ1822" s="400"/>
      <c r="AK1822" s="400"/>
      <c r="AL1822" s="400"/>
      <c r="AM1822" s="400"/>
      <c r="AN1822" s="400"/>
      <c r="AO1822" s="400"/>
      <c r="AP1822" s="400"/>
    </row>
    <row r="1823" spans="1:42" ht="14.25" customHeight="1">
      <c r="A1823" s="394" t="s">
        <v>821</v>
      </c>
      <c r="B1823" s="401">
        <v>114.3</v>
      </c>
      <c r="C1823" s="424">
        <v>6.88</v>
      </c>
      <c r="D1823" s="394" t="s">
        <v>822</v>
      </c>
      <c r="E1823" s="421">
        <v>45499</v>
      </c>
      <c r="F1823" s="104" t="s">
        <v>862</v>
      </c>
      <c r="G1823" s="30">
        <v>21851</v>
      </c>
      <c r="H1823" s="397">
        <v>13759</v>
      </c>
      <c r="I1823" s="30">
        <v>5549601</v>
      </c>
      <c r="J1823" s="397" t="s">
        <v>571</v>
      </c>
      <c r="K1823" s="397">
        <v>45</v>
      </c>
      <c r="L1823" s="396">
        <v>4.78</v>
      </c>
      <c r="M1823" s="396">
        <v>1</v>
      </c>
      <c r="N1823" s="399">
        <v>96.7</v>
      </c>
      <c r="O1823" s="400">
        <v>109.6</v>
      </c>
      <c r="P1823" s="400"/>
      <c r="Q1823" s="400"/>
      <c r="R1823" s="400"/>
      <c r="S1823" s="400"/>
      <c r="T1823" s="400"/>
      <c r="U1823" s="400"/>
      <c r="V1823" s="400"/>
      <c r="W1823" s="400"/>
      <c r="X1823" s="426">
        <v>860</v>
      </c>
      <c r="Y1823" s="427">
        <v>800</v>
      </c>
      <c r="Z1823" s="427">
        <v>920</v>
      </c>
      <c r="AA1823" s="427">
        <v>48</v>
      </c>
      <c r="AB1823" s="427">
        <v>0.37</v>
      </c>
      <c r="AC1823" s="426">
        <v>1500</v>
      </c>
      <c r="AD1823" s="402">
        <v>630</v>
      </c>
      <c r="AE1823" s="402">
        <v>560</v>
      </c>
      <c r="AF1823" s="402">
        <v>630</v>
      </c>
      <c r="AG1823" s="402">
        <v>630</v>
      </c>
      <c r="AH1823" s="401">
        <v>48</v>
      </c>
      <c r="AI1823" s="400"/>
      <c r="AJ1823" s="400"/>
      <c r="AK1823" s="400"/>
      <c r="AL1823" s="400"/>
      <c r="AM1823" s="400"/>
      <c r="AN1823" s="400"/>
      <c r="AO1823" s="400"/>
      <c r="AP1823" s="400"/>
    </row>
    <row r="1824" spans="1:42" ht="14.25" customHeight="1">
      <c r="A1824" s="394" t="s">
        <v>821</v>
      </c>
      <c r="B1824" s="401">
        <v>114.3</v>
      </c>
      <c r="C1824" s="424">
        <v>6.88</v>
      </c>
      <c r="D1824" s="394" t="s">
        <v>822</v>
      </c>
      <c r="E1824" s="421">
        <v>45499</v>
      </c>
      <c r="F1824" s="104" t="s">
        <v>862</v>
      </c>
      <c r="G1824" s="30">
        <v>21852</v>
      </c>
      <c r="H1824" s="397">
        <v>13757</v>
      </c>
      <c r="I1824" s="30">
        <v>5549601</v>
      </c>
      <c r="J1824" s="397" t="s">
        <v>571</v>
      </c>
      <c r="K1824" s="397">
        <v>44</v>
      </c>
      <c r="L1824" s="396">
        <v>5.75</v>
      </c>
      <c r="M1824" s="396">
        <v>2</v>
      </c>
      <c r="N1824" s="399">
        <v>102.7</v>
      </c>
      <c r="O1824" s="400">
        <v>113.7</v>
      </c>
      <c r="P1824" s="400"/>
      <c r="Q1824" s="400"/>
      <c r="R1824" s="400"/>
      <c r="S1824" s="400"/>
      <c r="T1824" s="400"/>
      <c r="U1824" s="400"/>
      <c r="V1824" s="400"/>
      <c r="W1824" s="400"/>
      <c r="X1824" s="426">
        <v>860</v>
      </c>
      <c r="Y1824" s="427">
        <v>800</v>
      </c>
      <c r="Z1824" s="427">
        <v>920</v>
      </c>
      <c r="AA1824" s="427">
        <v>48</v>
      </c>
      <c r="AB1824" s="427">
        <v>0.37</v>
      </c>
      <c r="AC1824" s="426">
        <v>1500</v>
      </c>
      <c r="AD1824" s="402">
        <v>630</v>
      </c>
      <c r="AE1824" s="402">
        <v>560</v>
      </c>
      <c r="AF1824" s="402">
        <v>630</v>
      </c>
      <c r="AG1824" s="402">
        <v>630</v>
      </c>
      <c r="AH1824" s="401">
        <v>48</v>
      </c>
      <c r="AI1824" s="400"/>
      <c r="AJ1824" s="400"/>
      <c r="AK1824" s="400"/>
      <c r="AL1824" s="400"/>
      <c r="AM1824" s="400"/>
      <c r="AN1824" s="400"/>
      <c r="AO1824" s="400"/>
      <c r="AP1824" s="400"/>
    </row>
    <row r="1825" spans="1:42" ht="14.25" customHeight="1">
      <c r="A1825" s="394" t="s">
        <v>821</v>
      </c>
      <c r="B1825" s="401">
        <v>114.3</v>
      </c>
      <c r="C1825" s="424">
        <v>6.88</v>
      </c>
      <c r="D1825" s="394" t="s">
        <v>822</v>
      </c>
      <c r="E1825" s="421">
        <v>45499</v>
      </c>
      <c r="F1825" s="104" t="s">
        <v>862</v>
      </c>
      <c r="G1825" s="30">
        <v>21853</v>
      </c>
      <c r="H1825" s="397">
        <v>13757</v>
      </c>
      <c r="I1825" s="30">
        <v>5549601</v>
      </c>
      <c r="J1825" s="397" t="s">
        <v>571</v>
      </c>
      <c r="K1825" s="397">
        <v>44</v>
      </c>
      <c r="L1825" s="396">
        <v>5.75</v>
      </c>
      <c r="M1825" s="396">
        <v>401</v>
      </c>
      <c r="N1825" s="399">
        <v>101.5</v>
      </c>
      <c r="O1825" s="400">
        <v>113.1</v>
      </c>
      <c r="P1825" s="400"/>
      <c r="Q1825" s="400"/>
      <c r="R1825" s="400"/>
      <c r="S1825" s="400"/>
      <c r="T1825" s="400"/>
      <c r="U1825" s="400"/>
      <c r="V1825" s="400"/>
      <c r="W1825" s="400"/>
      <c r="X1825" s="426">
        <v>860</v>
      </c>
      <c r="Y1825" s="427">
        <v>800</v>
      </c>
      <c r="Z1825" s="427">
        <v>920</v>
      </c>
      <c r="AA1825" s="427">
        <v>48</v>
      </c>
      <c r="AB1825" s="427">
        <v>0.37</v>
      </c>
      <c r="AC1825" s="426">
        <v>1500</v>
      </c>
      <c r="AD1825" s="402">
        <v>630</v>
      </c>
      <c r="AE1825" s="402">
        <v>560</v>
      </c>
      <c r="AF1825" s="402">
        <v>630</v>
      </c>
      <c r="AG1825" s="402">
        <v>630</v>
      </c>
      <c r="AH1825" s="401">
        <v>48</v>
      </c>
      <c r="AI1825" s="400"/>
      <c r="AJ1825" s="400"/>
      <c r="AK1825" s="400"/>
      <c r="AL1825" s="400"/>
      <c r="AM1825" s="400"/>
      <c r="AN1825" s="400"/>
      <c r="AO1825" s="400"/>
      <c r="AP1825" s="400"/>
    </row>
    <row r="1826" spans="1:42" ht="14.25" customHeight="1">
      <c r="A1826" s="394" t="s">
        <v>821</v>
      </c>
      <c r="B1826" s="401">
        <v>114.3</v>
      </c>
      <c r="C1826" s="424">
        <v>6.88</v>
      </c>
      <c r="D1826" s="394" t="s">
        <v>822</v>
      </c>
      <c r="E1826" s="421">
        <v>45499</v>
      </c>
      <c r="F1826" s="104" t="s">
        <v>862</v>
      </c>
      <c r="G1826" s="30">
        <v>21854</v>
      </c>
      <c r="H1826" s="397">
        <v>13761</v>
      </c>
      <c r="I1826" s="30">
        <v>5549601</v>
      </c>
      <c r="J1826" s="397" t="s">
        <v>571</v>
      </c>
      <c r="K1826" s="397">
        <v>46</v>
      </c>
      <c r="L1826" s="396">
        <v>4.6900000000000004</v>
      </c>
      <c r="M1826" s="396">
        <v>1</v>
      </c>
      <c r="N1826" s="399">
        <v>95.4</v>
      </c>
      <c r="O1826" s="400">
        <v>110.4</v>
      </c>
      <c r="P1826" s="400"/>
      <c r="Q1826" s="400"/>
      <c r="R1826" s="400"/>
      <c r="S1826" s="400"/>
      <c r="T1826" s="400"/>
      <c r="U1826" s="400"/>
      <c r="V1826" s="400"/>
      <c r="W1826" s="400"/>
      <c r="X1826" s="426">
        <v>860</v>
      </c>
      <c r="Y1826" s="427">
        <v>800</v>
      </c>
      <c r="Z1826" s="427">
        <v>920</v>
      </c>
      <c r="AA1826" s="427">
        <v>48</v>
      </c>
      <c r="AB1826" s="427">
        <v>0.37</v>
      </c>
      <c r="AC1826" s="426">
        <v>1500</v>
      </c>
      <c r="AD1826" s="402">
        <v>630</v>
      </c>
      <c r="AE1826" s="402">
        <v>560</v>
      </c>
      <c r="AF1826" s="402">
        <v>630</v>
      </c>
      <c r="AG1826" s="402">
        <v>630</v>
      </c>
      <c r="AH1826" s="401">
        <v>48</v>
      </c>
      <c r="AI1826" s="400"/>
      <c r="AJ1826" s="400"/>
      <c r="AK1826" s="400"/>
      <c r="AL1826" s="400"/>
      <c r="AM1826" s="400"/>
      <c r="AN1826" s="400"/>
      <c r="AO1826" s="400"/>
      <c r="AP1826" s="400"/>
    </row>
    <row r="1827" spans="1:42" ht="14.25" customHeight="1">
      <c r="A1827" s="394" t="s">
        <v>821</v>
      </c>
      <c r="B1827" s="401">
        <v>114.3</v>
      </c>
      <c r="C1827" s="424">
        <v>6.88</v>
      </c>
      <c r="D1827" s="394" t="s">
        <v>822</v>
      </c>
      <c r="E1827" s="421">
        <v>45499</v>
      </c>
      <c r="F1827" s="104" t="s">
        <v>862</v>
      </c>
      <c r="G1827" s="30">
        <v>21855</v>
      </c>
      <c r="H1827" s="397">
        <v>13768</v>
      </c>
      <c r="I1827" s="30">
        <v>5549601</v>
      </c>
      <c r="J1827" s="397" t="s">
        <v>571</v>
      </c>
      <c r="K1827" s="397">
        <v>46</v>
      </c>
      <c r="L1827" s="396">
        <v>5.23</v>
      </c>
      <c r="M1827" s="396">
        <v>1</v>
      </c>
      <c r="N1827" s="399">
        <v>95.3</v>
      </c>
      <c r="O1827" s="400">
        <v>112.3</v>
      </c>
      <c r="P1827" s="400"/>
      <c r="Q1827" s="400"/>
      <c r="R1827" s="400"/>
      <c r="S1827" s="400"/>
      <c r="T1827" s="400"/>
      <c r="U1827" s="400"/>
      <c r="V1827" s="400"/>
      <c r="W1827" s="400"/>
      <c r="X1827" s="426">
        <v>860</v>
      </c>
      <c r="Y1827" s="427">
        <v>800</v>
      </c>
      <c r="Z1827" s="427">
        <v>920</v>
      </c>
      <c r="AA1827" s="427">
        <v>48</v>
      </c>
      <c r="AB1827" s="427">
        <v>0.37</v>
      </c>
      <c r="AC1827" s="426">
        <v>1500</v>
      </c>
      <c r="AD1827" s="402">
        <v>630</v>
      </c>
      <c r="AE1827" s="402">
        <v>560</v>
      </c>
      <c r="AF1827" s="402">
        <v>630</v>
      </c>
      <c r="AG1827" s="402">
        <v>630</v>
      </c>
      <c r="AH1827" s="401">
        <v>48</v>
      </c>
      <c r="AI1827" s="400"/>
      <c r="AJ1827" s="400"/>
      <c r="AK1827" s="400"/>
      <c r="AL1827" s="400"/>
      <c r="AM1827" s="400"/>
      <c r="AN1827" s="400"/>
      <c r="AO1827" s="400"/>
      <c r="AP1827" s="400"/>
    </row>
    <row r="1828" spans="1:42" ht="14.25" customHeight="1">
      <c r="A1828" s="394" t="s">
        <v>821</v>
      </c>
      <c r="B1828" s="401">
        <v>114.3</v>
      </c>
      <c r="C1828" s="424">
        <v>6.88</v>
      </c>
      <c r="D1828" s="394" t="s">
        <v>822</v>
      </c>
      <c r="E1828" s="421">
        <v>45500</v>
      </c>
      <c r="F1828" s="104" t="s">
        <v>862</v>
      </c>
      <c r="G1828" s="30">
        <v>21856</v>
      </c>
      <c r="H1828" s="397">
        <v>13761</v>
      </c>
      <c r="I1828" s="30">
        <v>5549601</v>
      </c>
      <c r="J1828" s="397" t="s">
        <v>571</v>
      </c>
      <c r="K1828" s="397">
        <v>46</v>
      </c>
      <c r="L1828" s="396">
        <v>4.6900000000000004</v>
      </c>
      <c r="M1828" s="396">
        <v>201</v>
      </c>
      <c r="N1828" s="399">
        <v>99.7</v>
      </c>
      <c r="O1828" s="400">
        <v>112.5</v>
      </c>
      <c r="P1828" s="400"/>
      <c r="Q1828" s="400"/>
      <c r="R1828" s="400"/>
      <c r="S1828" s="400"/>
      <c r="T1828" s="400"/>
      <c r="U1828" s="400"/>
      <c r="V1828" s="400"/>
      <c r="W1828" s="400"/>
      <c r="X1828" s="426">
        <v>860</v>
      </c>
      <c r="Y1828" s="427">
        <v>800</v>
      </c>
      <c r="Z1828" s="427">
        <v>920</v>
      </c>
      <c r="AA1828" s="427">
        <v>48</v>
      </c>
      <c r="AB1828" s="427">
        <v>0.37</v>
      </c>
      <c r="AC1828" s="426">
        <v>1500</v>
      </c>
      <c r="AD1828" s="402">
        <v>630</v>
      </c>
      <c r="AE1828" s="402">
        <v>560</v>
      </c>
      <c r="AF1828" s="402">
        <v>630</v>
      </c>
      <c r="AG1828" s="402">
        <v>630</v>
      </c>
      <c r="AH1828" s="401">
        <v>48</v>
      </c>
      <c r="AI1828" s="400"/>
      <c r="AJ1828" s="400"/>
      <c r="AK1828" s="400"/>
      <c r="AL1828" s="400"/>
      <c r="AM1828" s="400"/>
      <c r="AN1828" s="400"/>
      <c r="AO1828" s="400"/>
      <c r="AP1828" s="400"/>
    </row>
    <row r="1829" spans="1:42" ht="14.25" customHeight="1">
      <c r="A1829" s="394" t="s">
        <v>821</v>
      </c>
      <c r="B1829" s="401">
        <v>114.3</v>
      </c>
      <c r="C1829" s="424">
        <v>6.88</v>
      </c>
      <c r="D1829" s="394" t="s">
        <v>822</v>
      </c>
      <c r="E1829" s="421">
        <v>45500</v>
      </c>
      <c r="F1829" s="104" t="s">
        <v>862</v>
      </c>
      <c r="G1829" s="30">
        <v>21857</v>
      </c>
      <c r="H1829" s="397">
        <v>13761</v>
      </c>
      <c r="I1829" s="30">
        <v>5549601</v>
      </c>
      <c r="J1829" s="397" t="s">
        <v>571</v>
      </c>
      <c r="K1829" s="397">
        <v>46</v>
      </c>
      <c r="L1829" s="396">
        <v>4.6900000000000004</v>
      </c>
      <c r="M1829" s="396">
        <v>601</v>
      </c>
      <c r="N1829" s="399">
        <v>102</v>
      </c>
      <c r="O1829" s="400">
        <v>113.9</v>
      </c>
      <c r="P1829" s="400"/>
      <c r="Q1829" s="400"/>
      <c r="R1829" s="400"/>
      <c r="S1829" s="400"/>
      <c r="T1829" s="400"/>
      <c r="U1829" s="400"/>
      <c r="V1829" s="400"/>
      <c r="W1829" s="400"/>
      <c r="X1829" s="426">
        <v>860</v>
      </c>
      <c r="Y1829" s="427">
        <v>800</v>
      </c>
      <c r="Z1829" s="427">
        <v>920</v>
      </c>
      <c r="AA1829" s="427">
        <v>48</v>
      </c>
      <c r="AB1829" s="427">
        <v>0.37</v>
      </c>
      <c r="AC1829" s="426">
        <v>1500</v>
      </c>
      <c r="AD1829" s="402">
        <v>630</v>
      </c>
      <c r="AE1829" s="402">
        <v>560</v>
      </c>
      <c r="AF1829" s="402">
        <v>630</v>
      </c>
      <c r="AG1829" s="402">
        <v>630</v>
      </c>
      <c r="AH1829" s="401">
        <v>48</v>
      </c>
      <c r="AI1829" s="400"/>
      <c r="AJ1829" s="400"/>
      <c r="AK1829" s="400"/>
      <c r="AL1829" s="400"/>
      <c r="AM1829" s="400"/>
      <c r="AN1829" s="400"/>
      <c r="AO1829" s="400"/>
      <c r="AP1829" s="400"/>
    </row>
    <row r="1830" spans="1:42" ht="14.25" customHeight="1">
      <c r="A1830" s="394" t="s">
        <v>821</v>
      </c>
      <c r="B1830" s="401">
        <v>114.3</v>
      </c>
      <c r="C1830" s="424">
        <v>6.88</v>
      </c>
      <c r="D1830" s="394" t="s">
        <v>822</v>
      </c>
      <c r="E1830" s="421">
        <v>45500</v>
      </c>
      <c r="F1830" s="104" t="s">
        <v>862</v>
      </c>
      <c r="G1830" s="30">
        <v>21858</v>
      </c>
      <c r="H1830" s="397">
        <v>13757</v>
      </c>
      <c r="I1830" s="30">
        <v>5549601</v>
      </c>
      <c r="J1830" s="397" t="s">
        <v>571</v>
      </c>
      <c r="K1830" s="397">
        <v>44</v>
      </c>
      <c r="L1830" s="396">
        <v>5.75</v>
      </c>
      <c r="M1830" s="396">
        <v>556</v>
      </c>
      <c r="N1830" s="399">
        <v>101.6</v>
      </c>
      <c r="O1830" s="400">
        <v>112.4</v>
      </c>
      <c r="P1830" s="400"/>
      <c r="Q1830" s="400"/>
      <c r="R1830" s="400"/>
      <c r="S1830" s="400"/>
      <c r="T1830" s="400"/>
      <c r="U1830" s="400"/>
      <c r="V1830" s="400"/>
      <c r="W1830" s="400"/>
      <c r="X1830" s="426">
        <v>860</v>
      </c>
      <c r="Y1830" s="427">
        <v>800</v>
      </c>
      <c r="Z1830" s="427">
        <v>920</v>
      </c>
      <c r="AA1830" s="427">
        <v>48</v>
      </c>
      <c r="AB1830" s="427">
        <v>0.37</v>
      </c>
      <c r="AC1830" s="426">
        <v>1500</v>
      </c>
      <c r="AD1830" s="402">
        <v>630</v>
      </c>
      <c r="AE1830" s="402">
        <v>560</v>
      </c>
      <c r="AF1830" s="402">
        <v>630</v>
      </c>
      <c r="AG1830" s="402">
        <v>630</v>
      </c>
      <c r="AH1830" s="401">
        <v>48</v>
      </c>
      <c r="AI1830" s="400"/>
      <c r="AJ1830" s="400"/>
      <c r="AK1830" s="400"/>
      <c r="AL1830" s="400"/>
      <c r="AM1830" s="400"/>
      <c r="AN1830" s="400"/>
      <c r="AO1830" s="400"/>
      <c r="AP1830" s="400"/>
    </row>
    <row r="1831" spans="1:42" ht="14.25" customHeight="1">
      <c r="A1831" s="394" t="s">
        <v>821</v>
      </c>
      <c r="B1831" s="401">
        <v>114.3</v>
      </c>
      <c r="C1831" s="424">
        <v>6.88</v>
      </c>
      <c r="D1831" s="394" t="s">
        <v>822</v>
      </c>
      <c r="E1831" s="421">
        <v>45500</v>
      </c>
      <c r="F1831" s="104" t="s">
        <v>862</v>
      </c>
      <c r="G1831" s="30">
        <v>21859</v>
      </c>
      <c r="H1831" s="397">
        <v>13758</v>
      </c>
      <c r="I1831" s="30">
        <v>5549601</v>
      </c>
      <c r="J1831" s="397" t="s">
        <v>571</v>
      </c>
      <c r="K1831" s="397">
        <v>45</v>
      </c>
      <c r="L1831" s="396">
        <v>4.46</v>
      </c>
      <c r="M1831" s="396">
        <v>517</v>
      </c>
      <c r="N1831" s="399">
        <v>96.1</v>
      </c>
      <c r="O1831" s="400">
        <v>108.7</v>
      </c>
      <c r="P1831" s="400"/>
      <c r="Q1831" s="400"/>
      <c r="R1831" s="400"/>
      <c r="S1831" s="400"/>
      <c r="T1831" s="400"/>
      <c r="U1831" s="400"/>
      <c r="V1831" s="400"/>
      <c r="W1831" s="400"/>
      <c r="X1831" s="426">
        <v>860</v>
      </c>
      <c r="Y1831" s="427">
        <v>800</v>
      </c>
      <c r="Z1831" s="427">
        <v>920</v>
      </c>
      <c r="AA1831" s="427">
        <v>48</v>
      </c>
      <c r="AB1831" s="427">
        <v>0.37</v>
      </c>
      <c r="AC1831" s="426">
        <v>1500</v>
      </c>
      <c r="AD1831" s="402">
        <v>630</v>
      </c>
      <c r="AE1831" s="402">
        <v>560</v>
      </c>
      <c r="AF1831" s="402">
        <v>630</v>
      </c>
      <c r="AG1831" s="402">
        <v>630</v>
      </c>
      <c r="AH1831" s="401">
        <v>48</v>
      </c>
      <c r="AI1831" s="400"/>
      <c r="AJ1831" s="400"/>
      <c r="AK1831" s="400"/>
      <c r="AL1831" s="400"/>
      <c r="AM1831" s="400"/>
      <c r="AN1831" s="400"/>
      <c r="AO1831" s="400"/>
      <c r="AP1831" s="400"/>
    </row>
    <row r="1832" spans="1:42" ht="14.25" customHeight="1">
      <c r="A1832" s="394" t="s">
        <v>821</v>
      </c>
      <c r="B1832" s="401">
        <v>114.3</v>
      </c>
      <c r="C1832" s="424">
        <v>6.88</v>
      </c>
      <c r="D1832" s="394" t="s">
        <v>822</v>
      </c>
      <c r="E1832" s="421">
        <v>45502</v>
      </c>
      <c r="F1832" s="104" t="s">
        <v>862</v>
      </c>
      <c r="G1832" s="30">
        <v>21860</v>
      </c>
      <c r="H1832" s="397">
        <v>13770</v>
      </c>
      <c r="I1832" s="30">
        <v>5549601</v>
      </c>
      <c r="J1832" s="397" t="s">
        <v>571</v>
      </c>
      <c r="K1832" s="397">
        <v>45</v>
      </c>
      <c r="L1832" s="396">
        <v>4.88</v>
      </c>
      <c r="M1832" s="396">
        <v>625</v>
      </c>
      <c r="N1832" s="399">
        <v>97.9</v>
      </c>
      <c r="O1832" s="400">
        <v>110.8</v>
      </c>
      <c r="P1832" s="400"/>
      <c r="Q1832" s="400"/>
      <c r="R1832" s="400"/>
      <c r="S1832" s="400"/>
      <c r="T1832" s="400"/>
      <c r="U1832" s="400"/>
      <c r="V1832" s="400"/>
      <c r="W1832" s="400"/>
      <c r="X1832" s="426">
        <v>860</v>
      </c>
      <c r="Y1832" s="427">
        <v>800</v>
      </c>
      <c r="Z1832" s="427">
        <v>920</v>
      </c>
      <c r="AA1832" s="427">
        <v>48</v>
      </c>
      <c r="AB1832" s="427">
        <v>0.37</v>
      </c>
      <c r="AC1832" s="426">
        <v>1500</v>
      </c>
      <c r="AD1832" s="402">
        <v>630</v>
      </c>
      <c r="AE1832" s="402">
        <v>560</v>
      </c>
      <c r="AF1832" s="402">
        <v>630</v>
      </c>
      <c r="AG1832" s="402">
        <v>630</v>
      </c>
      <c r="AH1832" s="401">
        <v>48</v>
      </c>
      <c r="AI1832" s="400"/>
      <c r="AJ1832" s="400"/>
      <c r="AK1832" s="400"/>
      <c r="AL1832" s="400"/>
      <c r="AM1832" s="400"/>
      <c r="AN1832" s="400"/>
      <c r="AO1832" s="400"/>
      <c r="AP1832" s="400"/>
    </row>
    <row r="1833" spans="1:42" ht="14.25" customHeight="1">
      <c r="A1833" s="394" t="s">
        <v>821</v>
      </c>
      <c r="B1833" s="401">
        <v>114.3</v>
      </c>
      <c r="C1833" s="424">
        <v>6.88</v>
      </c>
      <c r="D1833" s="394" t="s">
        <v>822</v>
      </c>
      <c r="E1833" s="421">
        <v>45502</v>
      </c>
      <c r="F1833" s="104" t="s">
        <v>862</v>
      </c>
      <c r="G1833" s="30">
        <v>21861</v>
      </c>
      <c r="H1833" s="397">
        <v>13759</v>
      </c>
      <c r="I1833" s="30">
        <v>5549601</v>
      </c>
      <c r="J1833" s="397" t="s">
        <v>571</v>
      </c>
      <c r="K1833" s="397">
        <v>45</v>
      </c>
      <c r="L1833" s="396">
        <v>4.78</v>
      </c>
      <c r="M1833" s="396">
        <v>136</v>
      </c>
      <c r="N1833" s="399">
        <v>98.3</v>
      </c>
      <c r="O1833" s="400">
        <v>111</v>
      </c>
      <c r="P1833" s="400"/>
      <c r="Q1833" s="400"/>
      <c r="R1833" s="400"/>
      <c r="S1833" s="400"/>
      <c r="T1833" s="400"/>
      <c r="U1833" s="400"/>
      <c r="V1833" s="400"/>
      <c r="W1833" s="400"/>
      <c r="X1833" s="426">
        <v>860</v>
      </c>
      <c r="Y1833" s="427">
        <v>800</v>
      </c>
      <c r="Z1833" s="427">
        <v>920</v>
      </c>
      <c r="AA1833" s="427">
        <v>48</v>
      </c>
      <c r="AB1833" s="427">
        <v>0.37</v>
      </c>
      <c r="AC1833" s="426">
        <v>1500</v>
      </c>
      <c r="AD1833" s="402">
        <v>630</v>
      </c>
      <c r="AE1833" s="402">
        <v>560</v>
      </c>
      <c r="AF1833" s="402">
        <v>630</v>
      </c>
      <c r="AG1833" s="402">
        <v>630</v>
      </c>
      <c r="AH1833" s="401">
        <v>48</v>
      </c>
      <c r="AI1833" s="400"/>
      <c r="AJ1833" s="400"/>
      <c r="AK1833" s="400"/>
      <c r="AL1833" s="400"/>
      <c r="AM1833" s="400"/>
      <c r="AN1833" s="400"/>
      <c r="AO1833" s="400"/>
      <c r="AP1833" s="400"/>
    </row>
    <row r="1834" spans="1:42" ht="14.25" customHeight="1">
      <c r="A1834" s="394" t="s">
        <v>821</v>
      </c>
      <c r="B1834" s="401">
        <v>114.3</v>
      </c>
      <c r="C1834" s="424">
        <v>6.88</v>
      </c>
      <c r="D1834" s="394" t="s">
        <v>822</v>
      </c>
      <c r="E1834" s="421">
        <v>45502</v>
      </c>
      <c r="F1834" s="104" t="s">
        <v>862</v>
      </c>
      <c r="G1834" s="30">
        <v>21862</v>
      </c>
      <c r="H1834" s="397">
        <v>13761</v>
      </c>
      <c r="I1834" s="30">
        <v>5549601</v>
      </c>
      <c r="J1834" s="397" t="s">
        <v>571</v>
      </c>
      <c r="K1834" s="397">
        <v>46</v>
      </c>
      <c r="L1834" s="396">
        <v>5.69</v>
      </c>
      <c r="M1834" s="396">
        <v>675</v>
      </c>
      <c r="N1834" s="399">
        <v>100.1</v>
      </c>
      <c r="O1834" s="400">
        <v>113</v>
      </c>
      <c r="P1834" s="400"/>
      <c r="Q1834" s="400"/>
      <c r="R1834" s="400"/>
      <c r="S1834" s="400"/>
      <c r="T1834" s="400"/>
      <c r="U1834" s="400"/>
      <c r="V1834" s="400"/>
      <c r="W1834" s="400"/>
      <c r="X1834" s="426">
        <v>860</v>
      </c>
      <c r="Y1834" s="427">
        <v>800</v>
      </c>
      <c r="Z1834" s="427">
        <v>920</v>
      </c>
      <c r="AA1834" s="427">
        <v>48</v>
      </c>
      <c r="AB1834" s="427">
        <v>0.37</v>
      </c>
      <c r="AC1834" s="426">
        <v>1500</v>
      </c>
      <c r="AD1834" s="402">
        <v>630</v>
      </c>
      <c r="AE1834" s="402">
        <v>560</v>
      </c>
      <c r="AF1834" s="402">
        <v>630</v>
      </c>
      <c r="AG1834" s="402">
        <v>630</v>
      </c>
      <c r="AH1834" s="401">
        <v>48</v>
      </c>
      <c r="AI1834" s="400"/>
      <c r="AJ1834" s="400"/>
      <c r="AK1834" s="400"/>
      <c r="AL1834" s="400"/>
      <c r="AM1834" s="400"/>
      <c r="AN1834" s="400"/>
      <c r="AO1834" s="400"/>
      <c r="AP1834" s="400"/>
    </row>
    <row r="1835" spans="1:42" ht="14.25" customHeight="1">
      <c r="A1835" s="394" t="s">
        <v>821</v>
      </c>
      <c r="B1835" s="401">
        <v>114.3</v>
      </c>
      <c r="C1835" s="424">
        <v>6.88</v>
      </c>
      <c r="D1835" s="394" t="s">
        <v>822</v>
      </c>
      <c r="E1835" s="421">
        <v>45502</v>
      </c>
      <c r="F1835" s="104" t="s">
        <v>862</v>
      </c>
      <c r="G1835" s="30">
        <v>21863</v>
      </c>
      <c r="H1835" s="397">
        <v>13768</v>
      </c>
      <c r="I1835" s="30">
        <v>5549601</v>
      </c>
      <c r="J1835" s="397" t="s">
        <v>571</v>
      </c>
      <c r="K1835" s="397">
        <v>46</v>
      </c>
      <c r="L1835" s="396">
        <v>5.23</v>
      </c>
      <c r="M1835" s="396">
        <v>246</v>
      </c>
      <c r="N1835" s="399">
        <v>99.9</v>
      </c>
      <c r="O1835" s="400">
        <v>112.6</v>
      </c>
      <c r="P1835" s="400"/>
      <c r="Q1835" s="400"/>
      <c r="R1835" s="400"/>
      <c r="S1835" s="400"/>
      <c r="T1835" s="400"/>
      <c r="U1835" s="400"/>
      <c r="V1835" s="400"/>
      <c r="W1835" s="400"/>
      <c r="X1835" s="426">
        <v>860</v>
      </c>
      <c r="Y1835" s="427">
        <v>800</v>
      </c>
      <c r="Z1835" s="427">
        <v>920</v>
      </c>
      <c r="AA1835" s="427">
        <v>48</v>
      </c>
      <c r="AB1835" s="427">
        <v>0.37</v>
      </c>
      <c r="AC1835" s="426">
        <v>1500</v>
      </c>
      <c r="AD1835" s="402">
        <v>630</v>
      </c>
      <c r="AE1835" s="402">
        <v>560</v>
      </c>
      <c r="AF1835" s="402">
        <v>630</v>
      </c>
      <c r="AG1835" s="402">
        <v>630</v>
      </c>
      <c r="AH1835" s="401">
        <v>48</v>
      </c>
      <c r="AI1835" s="400"/>
      <c r="AJ1835" s="400"/>
      <c r="AK1835" s="400"/>
      <c r="AL1835" s="400"/>
      <c r="AM1835" s="400"/>
      <c r="AN1835" s="400"/>
      <c r="AO1835" s="400"/>
      <c r="AP1835" s="400"/>
    </row>
    <row r="1836" spans="1:42" ht="14.25" customHeight="1">
      <c r="A1836" s="394" t="s">
        <v>821</v>
      </c>
      <c r="B1836" s="401">
        <v>114.3</v>
      </c>
      <c r="C1836" s="424">
        <v>6.88</v>
      </c>
      <c r="D1836" s="394" t="s">
        <v>822</v>
      </c>
      <c r="E1836" s="421">
        <v>45502</v>
      </c>
      <c r="F1836" s="104" t="s">
        <v>862</v>
      </c>
      <c r="G1836" s="30">
        <v>21864</v>
      </c>
      <c r="H1836" s="397">
        <v>13760</v>
      </c>
      <c r="I1836" s="30">
        <v>5549601</v>
      </c>
      <c r="J1836" s="397" t="s">
        <v>571</v>
      </c>
      <c r="K1836" s="397">
        <v>45</v>
      </c>
      <c r="L1836" s="398">
        <v>5</v>
      </c>
      <c r="M1836" s="396">
        <v>568</v>
      </c>
      <c r="N1836" s="399">
        <v>100</v>
      </c>
      <c r="O1836" s="400">
        <v>112.1</v>
      </c>
      <c r="P1836" s="400"/>
      <c r="Q1836" s="400"/>
      <c r="R1836" s="400"/>
      <c r="S1836" s="400"/>
      <c r="T1836" s="400"/>
      <c r="U1836" s="400"/>
      <c r="V1836" s="400"/>
      <c r="W1836" s="400"/>
      <c r="X1836" s="426">
        <v>860</v>
      </c>
      <c r="Y1836" s="427">
        <v>800</v>
      </c>
      <c r="Z1836" s="427">
        <v>920</v>
      </c>
      <c r="AA1836" s="427">
        <v>48</v>
      </c>
      <c r="AB1836" s="427">
        <v>0.37</v>
      </c>
      <c r="AC1836" s="426">
        <v>1500</v>
      </c>
      <c r="AD1836" s="402">
        <v>630</v>
      </c>
      <c r="AE1836" s="402">
        <v>560</v>
      </c>
      <c r="AF1836" s="402">
        <v>630</v>
      </c>
      <c r="AG1836" s="402">
        <v>630</v>
      </c>
      <c r="AH1836" s="401">
        <v>48</v>
      </c>
      <c r="AI1836" s="400"/>
      <c r="AJ1836" s="400"/>
      <c r="AK1836" s="400"/>
      <c r="AL1836" s="400"/>
      <c r="AM1836" s="400"/>
      <c r="AN1836" s="400"/>
      <c r="AO1836" s="400"/>
      <c r="AP1836" s="400"/>
    </row>
    <row r="1837" spans="1:42" ht="14.25" customHeight="1">
      <c r="A1837" s="394" t="s">
        <v>821</v>
      </c>
      <c r="B1837" s="401">
        <v>114.3</v>
      </c>
      <c r="C1837" s="424">
        <v>6.88</v>
      </c>
      <c r="D1837" s="394" t="s">
        <v>822</v>
      </c>
      <c r="E1837" s="421">
        <v>45502</v>
      </c>
      <c r="F1837" s="104" t="s">
        <v>862</v>
      </c>
      <c r="G1837" s="30">
        <v>21865</v>
      </c>
      <c r="H1837" s="397">
        <v>13756</v>
      </c>
      <c r="I1837" s="30">
        <v>5549601</v>
      </c>
      <c r="J1837" s="397" t="s">
        <v>571</v>
      </c>
      <c r="K1837" s="397">
        <v>45</v>
      </c>
      <c r="L1837" s="398">
        <v>5.9</v>
      </c>
      <c r="M1837" s="396">
        <v>311</v>
      </c>
      <c r="N1837" s="399">
        <v>102.5</v>
      </c>
      <c r="O1837" s="400">
        <v>113.9</v>
      </c>
      <c r="P1837" s="400"/>
      <c r="Q1837" s="400"/>
      <c r="R1837" s="400"/>
      <c r="S1837" s="400"/>
      <c r="T1837" s="400"/>
      <c r="U1837" s="400"/>
      <c r="V1837" s="400"/>
      <c r="W1837" s="400"/>
      <c r="X1837" s="426">
        <v>860</v>
      </c>
      <c r="Y1837" s="427">
        <v>800</v>
      </c>
      <c r="Z1837" s="427">
        <v>920</v>
      </c>
      <c r="AA1837" s="427">
        <v>48</v>
      </c>
      <c r="AB1837" s="427">
        <v>0.37</v>
      </c>
      <c r="AC1837" s="426">
        <v>1500</v>
      </c>
      <c r="AD1837" s="402">
        <v>630</v>
      </c>
      <c r="AE1837" s="402">
        <v>560</v>
      </c>
      <c r="AF1837" s="402">
        <v>630</v>
      </c>
      <c r="AG1837" s="402">
        <v>630</v>
      </c>
      <c r="AH1837" s="401">
        <v>48</v>
      </c>
      <c r="AI1837" s="400"/>
      <c r="AJ1837" s="400"/>
      <c r="AK1837" s="400"/>
      <c r="AL1837" s="400"/>
      <c r="AM1837" s="400"/>
      <c r="AN1837" s="400"/>
      <c r="AO1837" s="400"/>
      <c r="AP1837" s="400"/>
    </row>
    <row r="1838" spans="1:42" ht="14.25" customHeight="1">
      <c r="A1838" s="394" t="s">
        <v>821</v>
      </c>
      <c r="B1838" s="401">
        <v>114.3</v>
      </c>
      <c r="C1838" s="424">
        <v>6.88</v>
      </c>
      <c r="D1838" s="394" t="s">
        <v>822</v>
      </c>
      <c r="E1838" s="421">
        <v>45502</v>
      </c>
      <c r="F1838" s="104" t="s">
        <v>862</v>
      </c>
      <c r="G1838" s="30">
        <v>21866</v>
      </c>
      <c r="H1838" s="397">
        <v>13737</v>
      </c>
      <c r="I1838" s="30">
        <v>5549601</v>
      </c>
      <c r="J1838" s="397" t="s">
        <v>571</v>
      </c>
      <c r="K1838" s="397">
        <v>45</v>
      </c>
      <c r="L1838" s="396">
        <v>4.16</v>
      </c>
      <c r="M1838" s="396">
        <v>649</v>
      </c>
      <c r="N1838" s="399">
        <v>98.3</v>
      </c>
      <c r="O1838" s="400">
        <v>110.9</v>
      </c>
      <c r="P1838" s="400"/>
      <c r="Q1838" s="400"/>
      <c r="R1838" s="400"/>
      <c r="S1838" s="400"/>
      <c r="T1838" s="400"/>
      <c r="U1838" s="400"/>
      <c r="V1838" s="400"/>
      <c r="W1838" s="400"/>
      <c r="X1838" s="426">
        <v>860</v>
      </c>
      <c r="Y1838" s="427">
        <v>800</v>
      </c>
      <c r="Z1838" s="427">
        <v>920</v>
      </c>
      <c r="AA1838" s="427">
        <v>48</v>
      </c>
      <c r="AB1838" s="427">
        <v>0.37</v>
      </c>
      <c r="AC1838" s="426">
        <v>1500</v>
      </c>
      <c r="AD1838" s="402">
        <v>630</v>
      </c>
      <c r="AE1838" s="402">
        <v>560</v>
      </c>
      <c r="AF1838" s="402">
        <v>630</v>
      </c>
      <c r="AG1838" s="402">
        <v>630</v>
      </c>
      <c r="AH1838" s="401">
        <v>48</v>
      </c>
      <c r="AI1838" s="400"/>
      <c r="AJ1838" s="400"/>
      <c r="AK1838" s="400"/>
      <c r="AL1838" s="400"/>
      <c r="AM1838" s="400"/>
      <c r="AN1838" s="400"/>
      <c r="AO1838" s="400"/>
      <c r="AP1838" s="400"/>
    </row>
    <row r="1839" spans="1:42" ht="14.25" customHeight="1">
      <c r="A1839" s="394" t="s">
        <v>821</v>
      </c>
      <c r="B1839" s="401">
        <v>114.3</v>
      </c>
      <c r="C1839" s="424">
        <v>6.88</v>
      </c>
      <c r="D1839" s="394" t="s">
        <v>822</v>
      </c>
      <c r="E1839" s="421">
        <v>45503</v>
      </c>
      <c r="F1839" s="104" t="s">
        <v>368</v>
      </c>
      <c r="G1839" s="30">
        <v>21874</v>
      </c>
      <c r="H1839" s="397">
        <v>71669</v>
      </c>
      <c r="I1839" s="30">
        <v>5639301</v>
      </c>
      <c r="J1839" s="397">
        <v>701</v>
      </c>
      <c r="K1839" s="397">
        <v>49</v>
      </c>
      <c r="L1839" s="396">
        <v>4.66</v>
      </c>
      <c r="M1839" s="396">
        <v>32</v>
      </c>
      <c r="N1839" s="399">
        <v>98.2</v>
      </c>
      <c r="O1839" s="400">
        <v>110.6</v>
      </c>
      <c r="P1839" s="400"/>
      <c r="Q1839" s="400"/>
      <c r="R1839" s="400"/>
      <c r="S1839" s="400"/>
      <c r="T1839" s="400"/>
      <c r="U1839" s="400"/>
      <c r="V1839" s="400"/>
      <c r="W1839" s="400"/>
      <c r="X1839" s="426">
        <v>860</v>
      </c>
      <c r="Y1839" s="427">
        <v>800</v>
      </c>
      <c r="Z1839" s="427">
        <v>920</v>
      </c>
      <c r="AA1839" s="427">
        <v>48</v>
      </c>
      <c r="AB1839" s="427">
        <v>0.37</v>
      </c>
      <c r="AC1839" s="426">
        <v>1500</v>
      </c>
      <c r="AD1839" s="402">
        <v>660</v>
      </c>
      <c r="AE1839" s="402">
        <v>560</v>
      </c>
      <c r="AF1839" s="402">
        <v>660</v>
      </c>
      <c r="AG1839" s="402">
        <v>660</v>
      </c>
      <c r="AH1839" s="401">
        <v>48</v>
      </c>
      <c r="AI1839" s="400"/>
      <c r="AJ1839" s="400"/>
      <c r="AK1839" s="400"/>
      <c r="AL1839" s="400"/>
      <c r="AM1839" s="400"/>
      <c r="AN1839" s="400"/>
      <c r="AO1839" s="400"/>
      <c r="AP1839" s="400"/>
    </row>
    <row r="1840" spans="1:42" ht="14.25" customHeight="1">
      <c r="A1840" s="394" t="s">
        <v>821</v>
      </c>
      <c r="B1840" s="401">
        <v>114.3</v>
      </c>
      <c r="C1840" s="424">
        <v>6.88</v>
      </c>
      <c r="D1840" s="394" t="s">
        <v>822</v>
      </c>
      <c r="E1840" s="421">
        <v>45503</v>
      </c>
      <c r="F1840" s="104" t="s">
        <v>368</v>
      </c>
      <c r="G1840" s="30">
        <v>21875</v>
      </c>
      <c r="H1840" s="397">
        <v>71669</v>
      </c>
      <c r="I1840" s="30">
        <v>5639301</v>
      </c>
      <c r="J1840" s="397">
        <v>701</v>
      </c>
      <c r="K1840" s="397">
        <v>49</v>
      </c>
      <c r="L1840" s="396">
        <v>4.66</v>
      </c>
      <c r="M1840" s="396">
        <v>401</v>
      </c>
      <c r="N1840" s="399">
        <v>98.7</v>
      </c>
      <c r="O1840" s="400">
        <v>111.9</v>
      </c>
      <c r="P1840" s="400"/>
      <c r="Q1840" s="400"/>
      <c r="R1840" s="400"/>
      <c r="S1840" s="400"/>
      <c r="T1840" s="400"/>
      <c r="U1840" s="400"/>
      <c r="V1840" s="400"/>
      <c r="W1840" s="400"/>
      <c r="X1840" s="426">
        <v>860</v>
      </c>
      <c r="Y1840" s="427">
        <v>800</v>
      </c>
      <c r="Z1840" s="427">
        <v>920</v>
      </c>
      <c r="AA1840" s="427">
        <v>48</v>
      </c>
      <c r="AB1840" s="427">
        <v>0.37</v>
      </c>
      <c r="AC1840" s="426">
        <v>1500</v>
      </c>
      <c r="AD1840" s="402">
        <v>660</v>
      </c>
      <c r="AE1840" s="402">
        <v>560</v>
      </c>
      <c r="AF1840" s="402">
        <v>660</v>
      </c>
      <c r="AG1840" s="402">
        <v>660</v>
      </c>
      <c r="AH1840" s="401">
        <v>48</v>
      </c>
      <c r="AI1840" s="400"/>
      <c r="AJ1840" s="400"/>
      <c r="AK1840" s="400"/>
      <c r="AL1840" s="400"/>
      <c r="AM1840" s="400"/>
      <c r="AN1840" s="400"/>
      <c r="AO1840" s="400"/>
      <c r="AP1840" s="400"/>
    </row>
    <row r="1841" spans="1:42" ht="14.25" customHeight="1">
      <c r="A1841" s="394" t="s">
        <v>821</v>
      </c>
      <c r="B1841" s="401">
        <v>114.3</v>
      </c>
      <c r="C1841" s="424">
        <v>6.88</v>
      </c>
      <c r="D1841" s="394" t="s">
        <v>822</v>
      </c>
      <c r="E1841" s="421">
        <v>45503</v>
      </c>
      <c r="F1841" s="104" t="s">
        <v>368</v>
      </c>
      <c r="G1841" s="30">
        <v>21876</v>
      </c>
      <c r="H1841" s="397">
        <v>71672</v>
      </c>
      <c r="I1841" s="30">
        <v>5639301</v>
      </c>
      <c r="J1841" s="397">
        <v>701</v>
      </c>
      <c r="K1841" s="410">
        <v>51</v>
      </c>
      <c r="L1841" s="409">
        <v>6.87</v>
      </c>
      <c r="M1841" s="396">
        <v>1</v>
      </c>
      <c r="N1841" s="399">
        <v>100.5</v>
      </c>
      <c r="O1841" s="400">
        <v>113.4</v>
      </c>
      <c r="P1841" s="400"/>
      <c r="Q1841" s="400"/>
      <c r="R1841" s="400"/>
      <c r="S1841" s="400"/>
      <c r="T1841" s="400"/>
      <c r="U1841" s="400"/>
      <c r="V1841" s="400"/>
      <c r="W1841" s="400"/>
      <c r="X1841" s="426">
        <v>860</v>
      </c>
      <c r="Y1841" s="427">
        <v>800</v>
      </c>
      <c r="Z1841" s="427">
        <v>920</v>
      </c>
      <c r="AA1841" s="427">
        <v>48</v>
      </c>
      <c r="AB1841" s="427">
        <v>0.37</v>
      </c>
      <c r="AC1841" s="426">
        <v>1500</v>
      </c>
      <c r="AD1841" s="402">
        <v>665</v>
      </c>
      <c r="AE1841" s="402">
        <v>560</v>
      </c>
      <c r="AF1841" s="402">
        <v>665</v>
      </c>
      <c r="AG1841" s="402">
        <v>665</v>
      </c>
      <c r="AH1841" s="401">
        <v>48</v>
      </c>
      <c r="AI1841" s="400"/>
      <c r="AJ1841" s="400"/>
      <c r="AK1841" s="400"/>
      <c r="AL1841" s="400"/>
      <c r="AM1841" s="400"/>
      <c r="AN1841" s="400"/>
      <c r="AO1841" s="400"/>
      <c r="AP1841" s="400"/>
    </row>
    <row r="1842" spans="1:42" ht="14.25" customHeight="1">
      <c r="A1842" s="394" t="s">
        <v>821</v>
      </c>
      <c r="B1842" s="401">
        <v>114.3</v>
      </c>
      <c r="C1842" s="424">
        <v>6.88</v>
      </c>
      <c r="D1842" s="394" t="s">
        <v>822</v>
      </c>
      <c r="E1842" s="421">
        <v>45503</v>
      </c>
      <c r="F1842" s="104" t="s">
        <v>368</v>
      </c>
      <c r="G1842" s="30">
        <v>21877</v>
      </c>
      <c r="H1842" s="397">
        <v>71664</v>
      </c>
      <c r="I1842" s="30">
        <v>5639301</v>
      </c>
      <c r="J1842" s="397">
        <v>701</v>
      </c>
      <c r="K1842" s="397">
        <v>48</v>
      </c>
      <c r="L1842" s="396">
        <v>4.6900000000000004</v>
      </c>
      <c r="M1842" s="396">
        <v>10</v>
      </c>
      <c r="N1842" s="399">
        <v>100.9</v>
      </c>
      <c r="O1842" s="400">
        <v>112.7</v>
      </c>
      <c r="P1842" s="400"/>
      <c r="Q1842" s="400"/>
      <c r="R1842" s="400"/>
      <c r="S1842" s="400"/>
      <c r="T1842" s="400"/>
      <c r="U1842" s="400"/>
      <c r="V1842" s="400"/>
      <c r="W1842" s="400"/>
      <c r="X1842" s="426">
        <v>860</v>
      </c>
      <c r="Y1842" s="427">
        <v>800</v>
      </c>
      <c r="Z1842" s="427">
        <v>920</v>
      </c>
      <c r="AA1842" s="427">
        <v>48</v>
      </c>
      <c r="AB1842" s="427">
        <v>0.37</v>
      </c>
      <c r="AC1842" s="426">
        <v>1500</v>
      </c>
      <c r="AD1842" s="402">
        <v>660</v>
      </c>
      <c r="AE1842" s="402">
        <v>560</v>
      </c>
      <c r="AF1842" s="402">
        <v>660</v>
      </c>
      <c r="AG1842" s="402">
        <v>660</v>
      </c>
      <c r="AH1842" s="401">
        <v>48</v>
      </c>
      <c r="AI1842" s="400"/>
      <c r="AJ1842" s="400"/>
      <c r="AK1842" s="400"/>
      <c r="AL1842" s="400"/>
      <c r="AM1842" s="400"/>
      <c r="AN1842" s="400"/>
      <c r="AO1842" s="400"/>
      <c r="AP1842" s="400"/>
    </row>
    <row r="1843" spans="1:42" ht="14.25" customHeight="1">
      <c r="A1843" s="394" t="s">
        <v>821</v>
      </c>
      <c r="B1843" s="401">
        <v>114.3</v>
      </c>
      <c r="C1843" s="424">
        <v>6.88</v>
      </c>
      <c r="D1843" s="394" t="s">
        <v>822</v>
      </c>
      <c r="E1843" s="421">
        <v>45503</v>
      </c>
      <c r="F1843" s="104" t="s">
        <v>368</v>
      </c>
      <c r="G1843" s="30">
        <v>21878</v>
      </c>
      <c r="H1843" s="397">
        <v>71667</v>
      </c>
      <c r="I1843" s="30">
        <v>5639301</v>
      </c>
      <c r="J1843" s="397">
        <v>701</v>
      </c>
      <c r="K1843" s="397">
        <v>48</v>
      </c>
      <c r="L1843" s="396">
        <v>5.1100000000000003</v>
      </c>
      <c r="M1843" s="396">
        <v>1</v>
      </c>
      <c r="N1843" s="399">
        <v>96.8</v>
      </c>
      <c r="O1843" s="400">
        <v>109.1</v>
      </c>
      <c r="P1843" s="400"/>
      <c r="Q1843" s="400"/>
      <c r="R1843" s="400"/>
      <c r="S1843" s="400"/>
      <c r="T1843" s="400"/>
      <c r="U1843" s="400"/>
      <c r="V1843" s="400"/>
      <c r="W1843" s="400"/>
      <c r="X1843" s="426">
        <v>860</v>
      </c>
      <c r="Y1843" s="427">
        <v>800</v>
      </c>
      <c r="Z1843" s="427">
        <v>920</v>
      </c>
      <c r="AA1843" s="427">
        <v>48</v>
      </c>
      <c r="AB1843" s="427">
        <v>0.37</v>
      </c>
      <c r="AC1843" s="426">
        <v>1500</v>
      </c>
      <c r="AD1843" s="402">
        <v>660</v>
      </c>
      <c r="AE1843" s="402">
        <v>560</v>
      </c>
      <c r="AF1843" s="402">
        <v>660</v>
      </c>
      <c r="AG1843" s="402">
        <v>660</v>
      </c>
      <c r="AH1843" s="401">
        <v>48</v>
      </c>
      <c r="AI1843" s="400"/>
      <c r="AJ1843" s="400"/>
      <c r="AK1843" s="400"/>
      <c r="AL1843" s="400"/>
      <c r="AM1843" s="400"/>
      <c r="AN1843" s="400"/>
      <c r="AO1843" s="400"/>
      <c r="AP1843" s="400"/>
    </row>
    <row r="1844" spans="1:42" ht="14.25" customHeight="1">
      <c r="A1844" s="394" t="s">
        <v>821</v>
      </c>
      <c r="B1844" s="401">
        <v>114.3</v>
      </c>
      <c r="C1844" s="424">
        <v>6.88</v>
      </c>
      <c r="D1844" s="394" t="s">
        <v>822</v>
      </c>
      <c r="E1844" s="421">
        <v>45503</v>
      </c>
      <c r="F1844" s="104" t="s">
        <v>368</v>
      </c>
      <c r="G1844" s="30">
        <v>21879</v>
      </c>
      <c r="H1844" s="397">
        <v>71675</v>
      </c>
      <c r="I1844" s="30">
        <v>5639301</v>
      </c>
      <c r="J1844" s="397">
        <v>701</v>
      </c>
      <c r="K1844" s="397">
        <v>49</v>
      </c>
      <c r="L1844" s="396">
        <v>5.42</v>
      </c>
      <c r="M1844" s="396">
        <v>1</v>
      </c>
      <c r="N1844" s="399">
        <v>97</v>
      </c>
      <c r="O1844" s="400">
        <v>110.3</v>
      </c>
      <c r="P1844" s="400"/>
      <c r="Q1844" s="400"/>
      <c r="R1844" s="400"/>
      <c r="S1844" s="400"/>
      <c r="T1844" s="400"/>
      <c r="U1844" s="400"/>
      <c r="V1844" s="400"/>
      <c r="W1844" s="400"/>
      <c r="X1844" s="426">
        <v>860</v>
      </c>
      <c r="Y1844" s="427">
        <v>800</v>
      </c>
      <c r="Z1844" s="427">
        <v>920</v>
      </c>
      <c r="AA1844" s="427">
        <v>48</v>
      </c>
      <c r="AB1844" s="427">
        <v>0.37</v>
      </c>
      <c r="AC1844" s="426">
        <v>1500</v>
      </c>
      <c r="AD1844" s="402">
        <v>660</v>
      </c>
      <c r="AE1844" s="402">
        <v>560</v>
      </c>
      <c r="AF1844" s="402">
        <v>660</v>
      </c>
      <c r="AG1844" s="402">
        <v>660</v>
      </c>
      <c r="AH1844" s="401">
        <v>48</v>
      </c>
      <c r="AI1844" s="400"/>
      <c r="AJ1844" s="400"/>
      <c r="AK1844" s="400"/>
      <c r="AL1844" s="400"/>
      <c r="AM1844" s="400"/>
      <c r="AN1844" s="400"/>
      <c r="AO1844" s="400"/>
      <c r="AP1844" s="400"/>
    </row>
    <row r="1845" spans="1:42" ht="14.25" customHeight="1">
      <c r="A1845" s="394" t="s">
        <v>821</v>
      </c>
      <c r="B1845" s="401">
        <v>114.3</v>
      </c>
      <c r="C1845" s="424">
        <v>6.88</v>
      </c>
      <c r="D1845" s="394" t="s">
        <v>822</v>
      </c>
      <c r="E1845" s="421">
        <v>45503</v>
      </c>
      <c r="F1845" s="104" t="s">
        <v>368</v>
      </c>
      <c r="G1845" s="30">
        <v>21880</v>
      </c>
      <c r="H1845" s="397">
        <v>71668</v>
      </c>
      <c r="I1845" s="30">
        <v>5639301</v>
      </c>
      <c r="J1845" s="397">
        <v>701</v>
      </c>
      <c r="K1845" s="397">
        <v>49</v>
      </c>
      <c r="L1845" s="396">
        <v>5.71</v>
      </c>
      <c r="M1845" s="396">
        <v>1</v>
      </c>
      <c r="N1845" s="399">
        <v>102</v>
      </c>
      <c r="O1845" s="400">
        <v>114</v>
      </c>
      <c r="P1845" s="400"/>
      <c r="Q1845" s="400"/>
      <c r="R1845" s="400"/>
      <c r="S1845" s="400"/>
      <c r="T1845" s="400"/>
      <c r="U1845" s="400"/>
      <c r="V1845" s="400"/>
      <c r="W1845" s="400"/>
      <c r="X1845" s="426">
        <v>860</v>
      </c>
      <c r="Y1845" s="427">
        <v>800</v>
      </c>
      <c r="Z1845" s="427">
        <v>920</v>
      </c>
      <c r="AA1845" s="427">
        <v>48</v>
      </c>
      <c r="AB1845" s="427">
        <v>0.37</v>
      </c>
      <c r="AC1845" s="426">
        <v>1500</v>
      </c>
      <c r="AD1845" s="402">
        <v>660</v>
      </c>
      <c r="AE1845" s="402">
        <v>560</v>
      </c>
      <c r="AF1845" s="402">
        <v>660</v>
      </c>
      <c r="AG1845" s="402">
        <v>660</v>
      </c>
      <c r="AH1845" s="401">
        <v>48</v>
      </c>
      <c r="AI1845" s="400"/>
      <c r="AJ1845" s="400"/>
      <c r="AK1845" s="400"/>
      <c r="AL1845" s="400"/>
      <c r="AM1845" s="400"/>
      <c r="AN1845" s="400"/>
      <c r="AO1845" s="400"/>
      <c r="AP1845" s="400"/>
    </row>
    <row r="1846" spans="1:42" ht="14.25" customHeight="1">
      <c r="A1846" s="394" t="s">
        <v>821</v>
      </c>
      <c r="B1846" s="401">
        <v>114.3</v>
      </c>
      <c r="C1846" s="424">
        <v>6.88</v>
      </c>
      <c r="D1846" s="394" t="s">
        <v>822</v>
      </c>
      <c r="E1846" s="421">
        <v>45563</v>
      </c>
      <c r="F1846" s="104" t="s">
        <v>368</v>
      </c>
      <c r="G1846" s="30">
        <v>22078</v>
      </c>
      <c r="H1846" s="397">
        <v>71666</v>
      </c>
      <c r="I1846" s="30">
        <v>5682901</v>
      </c>
      <c r="J1846" s="397">
        <v>701</v>
      </c>
      <c r="K1846" s="397">
        <v>50</v>
      </c>
      <c r="L1846" s="396">
        <v>4.66</v>
      </c>
      <c r="M1846" s="396">
        <v>1</v>
      </c>
      <c r="N1846" s="399">
        <v>90.9</v>
      </c>
      <c r="O1846" s="400">
        <v>108.7</v>
      </c>
      <c r="P1846" s="400">
        <v>90.8</v>
      </c>
      <c r="Q1846" s="400">
        <v>107.9</v>
      </c>
      <c r="R1846" s="400">
        <v>90.7</v>
      </c>
      <c r="S1846" s="400">
        <v>106.7</v>
      </c>
      <c r="T1846" s="400">
        <v>93.8</v>
      </c>
      <c r="U1846" s="400">
        <v>110.1</v>
      </c>
      <c r="V1846" s="400">
        <v>92.4</v>
      </c>
      <c r="W1846" s="400">
        <v>109.1</v>
      </c>
      <c r="X1846" s="426">
        <v>860</v>
      </c>
      <c r="Y1846" s="427">
        <v>800</v>
      </c>
      <c r="Z1846" s="427">
        <v>920</v>
      </c>
      <c r="AA1846" s="427">
        <v>48</v>
      </c>
      <c r="AB1846" s="427">
        <v>0.37</v>
      </c>
      <c r="AC1846" s="426">
        <v>1500</v>
      </c>
      <c r="AD1846" s="402">
        <v>660</v>
      </c>
      <c r="AE1846" s="402">
        <v>560</v>
      </c>
      <c r="AF1846" s="402">
        <v>660</v>
      </c>
      <c r="AG1846" s="402">
        <v>660</v>
      </c>
      <c r="AH1846" s="401">
        <v>48</v>
      </c>
      <c r="AI1846" s="400"/>
      <c r="AJ1846" s="400"/>
      <c r="AK1846" s="400"/>
      <c r="AL1846" s="400"/>
      <c r="AM1846" s="400"/>
      <c r="AN1846" s="400"/>
      <c r="AO1846" s="400"/>
      <c r="AP1846" s="400"/>
    </row>
    <row r="1847" spans="1:42" ht="14.25" customHeight="1">
      <c r="A1847" s="394" t="s">
        <v>821</v>
      </c>
      <c r="B1847" s="401">
        <v>114.3</v>
      </c>
      <c r="C1847" s="424">
        <v>6.88</v>
      </c>
      <c r="D1847" s="394" t="s">
        <v>822</v>
      </c>
      <c r="E1847" s="421">
        <v>45563</v>
      </c>
      <c r="F1847" s="104" t="s">
        <v>368</v>
      </c>
      <c r="G1847" s="396">
        <v>22079</v>
      </c>
      <c r="H1847" s="397">
        <v>71670</v>
      </c>
      <c r="I1847" s="30">
        <v>5682901</v>
      </c>
      <c r="J1847" s="397">
        <v>701</v>
      </c>
      <c r="K1847" s="397">
        <v>49</v>
      </c>
      <c r="L1847" s="396">
        <v>4.38</v>
      </c>
      <c r="M1847" s="396">
        <v>1</v>
      </c>
      <c r="N1847" s="399">
        <v>96.9</v>
      </c>
      <c r="O1847" s="400">
        <v>110.5</v>
      </c>
      <c r="P1847" s="400"/>
      <c r="Q1847" s="400"/>
      <c r="R1847" s="400"/>
      <c r="S1847" s="400"/>
      <c r="T1847" s="400"/>
      <c r="U1847" s="400"/>
      <c r="V1847" s="400"/>
      <c r="W1847" s="400"/>
      <c r="X1847" s="426">
        <v>860</v>
      </c>
      <c r="Y1847" s="427">
        <v>800</v>
      </c>
      <c r="Z1847" s="427">
        <v>920</v>
      </c>
      <c r="AA1847" s="427">
        <v>48</v>
      </c>
      <c r="AB1847" s="427">
        <v>0.37</v>
      </c>
      <c r="AC1847" s="426">
        <v>1500</v>
      </c>
      <c r="AD1847" s="402">
        <v>660</v>
      </c>
      <c r="AE1847" s="402">
        <v>560</v>
      </c>
      <c r="AF1847" s="402">
        <v>660</v>
      </c>
      <c r="AG1847" s="402">
        <v>660</v>
      </c>
      <c r="AH1847" s="401">
        <v>48</v>
      </c>
      <c r="AI1847" s="400"/>
      <c r="AJ1847" s="400"/>
      <c r="AK1847" s="400"/>
      <c r="AL1847" s="400"/>
      <c r="AM1847" s="400"/>
      <c r="AN1847" s="400"/>
      <c r="AO1847" s="400"/>
      <c r="AP1847" s="400"/>
    </row>
    <row r="1848" spans="1:42" ht="14.25" customHeight="1">
      <c r="A1848" s="394" t="s">
        <v>821</v>
      </c>
      <c r="B1848" s="401">
        <v>114.3</v>
      </c>
      <c r="C1848" s="424">
        <v>6.88</v>
      </c>
      <c r="D1848" s="394" t="s">
        <v>822</v>
      </c>
      <c r="E1848" s="421">
        <v>45563</v>
      </c>
      <c r="F1848" s="104" t="s">
        <v>368</v>
      </c>
      <c r="G1848" s="30">
        <v>22080</v>
      </c>
      <c r="H1848" s="397">
        <v>71674</v>
      </c>
      <c r="I1848" s="30">
        <v>5682901</v>
      </c>
      <c r="J1848" s="397">
        <v>701</v>
      </c>
      <c r="K1848" s="397">
        <v>52</v>
      </c>
      <c r="L1848" s="398">
        <v>6.2</v>
      </c>
      <c r="M1848" s="396">
        <v>1</v>
      </c>
      <c r="N1848" s="399">
        <v>97.1</v>
      </c>
      <c r="O1848" s="400">
        <v>111.2</v>
      </c>
      <c r="P1848" s="400"/>
      <c r="Q1848" s="400"/>
      <c r="R1848" s="400"/>
      <c r="S1848" s="400"/>
      <c r="T1848" s="400"/>
      <c r="U1848" s="400"/>
      <c r="V1848" s="400"/>
      <c r="W1848" s="400"/>
      <c r="X1848" s="426">
        <v>860</v>
      </c>
      <c r="Y1848" s="427">
        <v>800</v>
      </c>
      <c r="Z1848" s="427">
        <v>920</v>
      </c>
      <c r="AA1848" s="427">
        <v>48</v>
      </c>
      <c r="AB1848" s="427">
        <v>0.37</v>
      </c>
      <c r="AC1848" s="426">
        <v>1500</v>
      </c>
      <c r="AD1848" s="402">
        <v>660</v>
      </c>
      <c r="AE1848" s="402">
        <v>560</v>
      </c>
      <c r="AF1848" s="402">
        <v>660</v>
      </c>
      <c r="AG1848" s="402">
        <v>660</v>
      </c>
      <c r="AH1848" s="401">
        <v>48</v>
      </c>
      <c r="AI1848" s="400"/>
      <c r="AJ1848" s="400"/>
      <c r="AK1848" s="400"/>
      <c r="AL1848" s="400"/>
      <c r="AM1848" s="400"/>
      <c r="AN1848" s="400"/>
      <c r="AO1848" s="400"/>
      <c r="AP1848" s="400"/>
    </row>
    <row r="1849" spans="1:42" ht="14.25" customHeight="1">
      <c r="A1849" s="394" t="s">
        <v>821</v>
      </c>
      <c r="B1849" s="401">
        <v>114.3</v>
      </c>
      <c r="C1849" s="424">
        <v>6.88</v>
      </c>
      <c r="D1849" s="394" t="s">
        <v>822</v>
      </c>
      <c r="E1849" s="421">
        <v>45563</v>
      </c>
      <c r="F1849" s="395" t="s">
        <v>283</v>
      </c>
      <c r="G1849" s="30">
        <v>22081</v>
      </c>
      <c r="H1849" s="397">
        <v>71826</v>
      </c>
      <c r="I1849" s="30">
        <v>5682901</v>
      </c>
      <c r="J1849" s="397">
        <v>350</v>
      </c>
      <c r="K1849" s="397">
        <v>52</v>
      </c>
      <c r="L1849" s="398">
        <v>4.0599999999999996</v>
      </c>
      <c r="M1849" s="396">
        <v>1</v>
      </c>
      <c r="N1849" s="399">
        <v>97.9</v>
      </c>
      <c r="O1849" s="400">
        <v>111.3</v>
      </c>
      <c r="P1849" s="400"/>
      <c r="Q1849" s="400"/>
      <c r="R1849" s="400"/>
      <c r="S1849" s="400"/>
      <c r="T1849" s="400"/>
      <c r="U1849" s="400"/>
      <c r="V1849" s="400"/>
      <c r="W1849" s="400"/>
      <c r="X1849" s="426">
        <v>860</v>
      </c>
      <c r="Y1849" s="427">
        <v>800</v>
      </c>
      <c r="Z1849" s="427">
        <v>920</v>
      </c>
      <c r="AA1849" s="427">
        <v>48</v>
      </c>
      <c r="AB1849" s="427">
        <v>0.37</v>
      </c>
      <c r="AC1849" s="426">
        <v>1500</v>
      </c>
      <c r="AD1849" s="402">
        <v>660</v>
      </c>
      <c r="AE1849" s="402">
        <v>560</v>
      </c>
      <c r="AF1849" s="402">
        <v>660</v>
      </c>
      <c r="AG1849" s="402">
        <v>660</v>
      </c>
      <c r="AH1849" s="401">
        <v>48</v>
      </c>
      <c r="AI1849" s="400"/>
      <c r="AJ1849" s="400"/>
      <c r="AK1849" s="400"/>
      <c r="AL1849" s="400"/>
      <c r="AM1849" s="400"/>
      <c r="AN1849" s="400"/>
      <c r="AO1849" s="400"/>
      <c r="AP1849" s="400"/>
    </row>
    <row r="1850" spans="1:42" ht="14.25" customHeight="1">
      <c r="A1850" s="394" t="s">
        <v>821</v>
      </c>
      <c r="B1850" s="401">
        <v>114.3</v>
      </c>
      <c r="C1850" s="424">
        <v>6.88</v>
      </c>
      <c r="D1850" s="394" t="s">
        <v>822</v>
      </c>
      <c r="E1850" s="421">
        <v>45563</v>
      </c>
      <c r="F1850" s="395" t="s">
        <v>283</v>
      </c>
      <c r="G1850" s="396">
        <v>22082</v>
      </c>
      <c r="H1850" s="397">
        <v>71823</v>
      </c>
      <c r="I1850" s="30">
        <v>5682901</v>
      </c>
      <c r="J1850" s="397">
        <v>350</v>
      </c>
      <c r="K1850" s="397">
        <v>51</v>
      </c>
      <c r="L1850" s="398">
        <v>4.28</v>
      </c>
      <c r="M1850" s="396">
        <v>9</v>
      </c>
      <c r="N1850" s="399">
        <v>94</v>
      </c>
      <c r="O1850" s="400">
        <v>110.8</v>
      </c>
      <c r="P1850" s="400"/>
      <c r="Q1850" s="400"/>
      <c r="R1850" s="400"/>
      <c r="S1850" s="400"/>
      <c r="T1850" s="400"/>
      <c r="U1850" s="400"/>
      <c r="V1850" s="400"/>
      <c r="W1850" s="400"/>
      <c r="X1850" s="426">
        <v>860</v>
      </c>
      <c r="Y1850" s="427">
        <v>800</v>
      </c>
      <c r="Z1850" s="427">
        <v>920</v>
      </c>
      <c r="AA1850" s="427">
        <v>48</v>
      </c>
      <c r="AB1850" s="427">
        <v>0.37</v>
      </c>
      <c r="AC1850" s="426">
        <v>1500</v>
      </c>
      <c r="AD1850" s="402">
        <v>660</v>
      </c>
      <c r="AE1850" s="402">
        <v>560</v>
      </c>
      <c r="AF1850" s="402">
        <v>660</v>
      </c>
      <c r="AG1850" s="402">
        <v>660</v>
      </c>
      <c r="AH1850" s="401">
        <v>48</v>
      </c>
      <c r="AI1850" s="400"/>
      <c r="AJ1850" s="400"/>
      <c r="AK1850" s="400"/>
      <c r="AL1850" s="400"/>
      <c r="AM1850" s="400"/>
      <c r="AN1850" s="400"/>
      <c r="AO1850" s="400"/>
      <c r="AP1850" s="400"/>
    </row>
    <row r="1851" spans="1:42" ht="14.25" customHeight="1">
      <c r="A1851" s="394" t="s">
        <v>821</v>
      </c>
      <c r="B1851" s="401">
        <v>114.3</v>
      </c>
      <c r="C1851" s="424">
        <v>6.88</v>
      </c>
      <c r="D1851" s="394" t="s">
        <v>822</v>
      </c>
      <c r="E1851" s="421">
        <v>45563</v>
      </c>
      <c r="F1851" s="395" t="s">
        <v>368</v>
      </c>
      <c r="G1851" s="396">
        <v>22083</v>
      </c>
      <c r="H1851" s="397">
        <v>71660</v>
      </c>
      <c r="I1851" s="30">
        <v>5682901</v>
      </c>
      <c r="J1851" s="397">
        <v>701</v>
      </c>
      <c r="K1851" s="397">
        <v>50</v>
      </c>
      <c r="L1851" s="398">
        <v>5.55</v>
      </c>
      <c r="M1851" s="396">
        <v>1</v>
      </c>
      <c r="N1851" s="399">
        <v>100.3</v>
      </c>
      <c r="O1851" s="400">
        <v>112.7</v>
      </c>
      <c r="P1851" s="400"/>
      <c r="Q1851" s="400"/>
      <c r="R1851" s="400"/>
      <c r="S1851" s="400"/>
      <c r="T1851" s="400"/>
      <c r="U1851" s="400"/>
      <c r="V1851" s="400"/>
      <c r="W1851" s="400"/>
      <c r="X1851" s="426">
        <v>860</v>
      </c>
      <c r="Y1851" s="427">
        <v>800</v>
      </c>
      <c r="Z1851" s="427">
        <v>920</v>
      </c>
      <c r="AA1851" s="427">
        <v>48</v>
      </c>
      <c r="AB1851" s="427">
        <v>0.37</v>
      </c>
      <c r="AC1851" s="426">
        <v>1500</v>
      </c>
      <c r="AD1851" s="402">
        <v>660</v>
      </c>
      <c r="AE1851" s="402">
        <v>560</v>
      </c>
      <c r="AF1851" s="402">
        <v>660</v>
      </c>
      <c r="AG1851" s="402">
        <v>660</v>
      </c>
      <c r="AH1851" s="401">
        <v>48</v>
      </c>
      <c r="AI1851" s="400"/>
      <c r="AJ1851" s="400"/>
      <c r="AK1851" s="400"/>
      <c r="AL1851" s="400"/>
      <c r="AM1851" s="400"/>
      <c r="AN1851" s="400"/>
      <c r="AO1851" s="400"/>
      <c r="AP1851" s="400"/>
    </row>
    <row r="1852" spans="1:42" ht="14.25" customHeight="1">
      <c r="A1852" s="394" t="s">
        <v>821</v>
      </c>
      <c r="B1852" s="401">
        <v>114.3</v>
      </c>
      <c r="C1852" s="424">
        <v>6.88</v>
      </c>
      <c r="D1852" s="394" t="s">
        <v>822</v>
      </c>
      <c r="E1852" s="421">
        <v>45565</v>
      </c>
      <c r="F1852" s="395" t="s">
        <v>368</v>
      </c>
      <c r="G1852" s="396">
        <v>22084</v>
      </c>
      <c r="H1852" s="397">
        <v>71665</v>
      </c>
      <c r="I1852" s="30">
        <v>5682901</v>
      </c>
      <c r="J1852" s="397">
        <v>701</v>
      </c>
      <c r="K1852" s="397">
        <v>49</v>
      </c>
      <c r="L1852" s="398">
        <v>4.8</v>
      </c>
      <c r="M1852" s="396">
        <v>1</v>
      </c>
      <c r="N1852" s="399">
        <v>94.9</v>
      </c>
      <c r="O1852" s="400">
        <v>110.8</v>
      </c>
      <c r="P1852" s="400"/>
      <c r="Q1852" s="400"/>
      <c r="R1852" s="400"/>
      <c r="S1852" s="400"/>
      <c r="T1852" s="400"/>
      <c r="U1852" s="400"/>
      <c r="V1852" s="400"/>
      <c r="W1852" s="400"/>
      <c r="X1852" s="426">
        <v>860</v>
      </c>
      <c r="Y1852" s="427">
        <v>800</v>
      </c>
      <c r="Z1852" s="427">
        <v>920</v>
      </c>
      <c r="AA1852" s="427">
        <v>48</v>
      </c>
      <c r="AB1852" s="427">
        <v>0.37</v>
      </c>
      <c r="AC1852" s="426">
        <v>1500</v>
      </c>
      <c r="AD1852" s="402">
        <v>660</v>
      </c>
      <c r="AE1852" s="402">
        <v>560</v>
      </c>
      <c r="AF1852" s="402">
        <v>660</v>
      </c>
      <c r="AG1852" s="402">
        <v>660</v>
      </c>
      <c r="AH1852" s="401">
        <v>48</v>
      </c>
      <c r="AI1852" s="400"/>
      <c r="AJ1852" s="400"/>
      <c r="AK1852" s="400"/>
      <c r="AL1852" s="400"/>
      <c r="AM1852" s="400"/>
      <c r="AN1852" s="400"/>
      <c r="AO1852" s="400"/>
      <c r="AP1852" s="400"/>
    </row>
    <row r="1853" spans="1:42" ht="14.25" customHeight="1">
      <c r="A1853" s="394" t="s">
        <v>821</v>
      </c>
      <c r="B1853" s="401">
        <v>114.3</v>
      </c>
      <c r="C1853" s="424">
        <v>6.88</v>
      </c>
      <c r="D1853" s="394" t="s">
        <v>822</v>
      </c>
      <c r="E1853" s="421">
        <v>45565</v>
      </c>
      <c r="F1853" s="395" t="s">
        <v>283</v>
      </c>
      <c r="G1853" s="396">
        <v>22085</v>
      </c>
      <c r="H1853" s="397">
        <v>71825</v>
      </c>
      <c r="I1853" s="30">
        <v>5682901</v>
      </c>
      <c r="J1853" s="397">
        <v>350</v>
      </c>
      <c r="K1853" s="397">
        <v>51</v>
      </c>
      <c r="L1853" s="396">
        <v>4.03</v>
      </c>
      <c r="M1853" s="396">
        <v>1</v>
      </c>
      <c r="N1853" s="399">
        <v>97.1</v>
      </c>
      <c r="O1853" s="400">
        <v>111.3</v>
      </c>
      <c r="P1853" s="400"/>
      <c r="Q1853" s="400"/>
      <c r="R1853" s="400"/>
      <c r="S1853" s="400"/>
      <c r="T1853" s="400"/>
      <c r="U1853" s="400"/>
      <c r="V1853" s="400"/>
      <c r="W1853" s="400"/>
      <c r="X1853" s="426">
        <v>860</v>
      </c>
      <c r="Y1853" s="427">
        <v>800</v>
      </c>
      <c r="Z1853" s="427">
        <v>920</v>
      </c>
      <c r="AA1853" s="427">
        <v>48</v>
      </c>
      <c r="AB1853" s="427">
        <v>0.37</v>
      </c>
      <c r="AC1853" s="426">
        <v>1500</v>
      </c>
      <c r="AD1853" s="402">
        <v>660</v>
      </c>
      <c r="AE1853" s="402">
        <v>560</v>
      </c>
      <c r="AF1853" s="402">
        <v>660</v>
      </c>
      <c r="AG1853" s="402">
        <v>660</v>
      </c>
      <c r="AH1853" s="401">
        <v>48</v>
      </c>
      <c r="AI1853" s="400"/>
      <c r="AJ1853" s="400"/>
      <c r="AK1853" s="400"/>
      <c r="AL1853" s="400"/>
      <c r="AM1853" s="400"/>
      <c r="AN1853" s="400"/>
      <c r="AO1853" s="400"/>
      <c r="AP1853" s="400"/>
    </row>
    <row r="1854" spans="1:42" ht="14.25" customHeight="1">
      <c r="A1854" s="394" t="s">
        <v>821</v>
      </c>
      <c r="B1854" s="401">
        <v>114.3</v>
      </c>
      <c r="C1854" s="424">
        <v>6.88</v>
      </c>
      <c r="D1854" s="394" t="s">
        <v>822</v>
      </c>
      <c r="E1854" s="421">
        <v>45565</v>
      </c>
      <c r="F1854" s="395" t="s">
        <v>283</v>
      </c>
      <c r="G1854" s="396">
        <v>22086</v>
      </c>
      <c r="H1854" s="397">
        <v>71825</v>
      </c>
      <c r="I1854" s="30">
        <v>5682901</v>
      </c>
      <c r="J1854" s="397">
        <v>350</v>
      </c>
      <c r="K1854" s="397">
        <v>51</v>
      </c>
      <c r="L1854" s="396">
        <v>4.03</v>
      </c>
      <c r="M1854" s="396">
        <v>401</v>
      </c>
      <c r="N1854" s="399">
        <v>94.3</v>
      </c>
      <c r="O1854" s="400">
        <v>109.5</v>
      </c>
      <c r="P1854" s="400"/>
      <c r="Q1854" s="400"/>
      <c r="R1854" s="400"/>
      <c r="S1854" s="400"/>
      <c r="T1854" s="400"/>
      <c r="U1854" s="400"/>
      <c r="V1854" s="400"/>
      <c r="W1854" s="400"/>
      <c r="X1854" s="426">
        <v>860</v>
      </c>
      <c r="Y1854" s="427">
        <v>800</v>
      </c>
      <c r="Z1854" s="427">
        <v>920</v>
      </c>
      <c r="AA1854" s="427">
        <v>48</v>
      </c>
      <c r="AB1854" s="427">
        <v>0.37</v>
      </c>
      <c r="AC1854" s="426">
        <v>1500</v>
      </c>
      <c r="AD1854" s="402">
        <v>660</v>
      </c>
      <c r="AE1854" s="402">
        <v>560</v>
      </c>
      <c r="AF1854" s="402">
        <v>660</v>
      </c>
      <c r="AG1854" s="402">
        <v>660</v>
      </c>
      <c r="AH1854" s="401">
        <v>48</v>
      </c>
      <c r="AI1854" s="400"/>
      <c r="AJ1854" s="400"/>
      <c r="AK1854" s="400"/>
      <c r="AL1854" s="400"/>
      <c r="AM1854" s="400"/>
      <c r="AN1854" s="400"/>
      <c r="AO1854" s="400"/>
      <c r="AP1854" s="400"/>
    </row>
    <row r="1855" spans="1:42" ht="14.25" customHeight="1">
      <c r="A1855" s="394" t="s">
        <v>821</v>
      </c>
      <c r="B1855" s="401">
        <v>114.3</v>
      </c>
      <c r="C1855" s="424">
        <v>6.88</v>
      </c>
      <c r="D1855" s="394" t="s">
        <v>822</v>
      </c>
      <c r="E1855" s="421">
        <v>45565</v>
      </c>
      <c r="F1855" s="395" t="s">
        <v>368</v>
      </c>
      <c r="G1855" s="396">
        <v>22087</v>
      </c>
      <c r="H1855" s="397">
        <v>71673</v>
      </c>
      <c r="I1855" s="30">
        <v>5682901</v>
      </c>
      <c r="J1855" s="397">
        <v>701</v>
      </c>
      <c r="K1855" s="397">
        <v>52</v>
      </c>
      <c r="L1855" s="396">
        <v>5.58</v>
      </c>
      <c r="M1855" s="396">
        <v>1</v>
      </c>
      <c r="N1855" s="399">
        <v>97.3</v>
      </c>
      <c r="O1855" s="400">
        <v>115.3</v>
      </c>
      <c r="P1855" s="400"/>
      <c r="Q1855" s="400"/>
      <c r="R1855" s="400"/>
      <c r="S1855" s="400"/>
      <c r="T1855" s="400"/>
      <c r="U1855" s="400"/>
      <c r="V1855" s="400"/>
      <c r="W1855" s="400"/>
      <c r="X1855" s="426">
        <v>860</v>
      </c>
      <c r="Y1855" s="427">
        <v>800</v>
      </c>
      <c r="Z1855" s="427">
        <v>920</v>
      </c>
      <c r="AA1855" s="427">
        <v>48</v>
      </c>
      <c r="AB1855" s="427">
        <v>0.37</v>
      </c>
      <c r="AC1855" s="426">
        <v>1500</v>
      </c>
      <c r="AD1855" s="402">
        <v>660</v>
      </c>
      <c r="AE1855" s="402">
        <v>560</v>
      </c>
      <c r="AF1855" s="402">
        <v>660</v>
      </c>
      <c r="AG1855" s="402">
        <v>660</v>
      </c>
      <c r="AH1855" s="401">
        <v>48</v>
      </c>
      <c r="AI1855" s="400"/>
      <c r="AJ1855" s="400"/>
      <c r="AK1855" s="400"/>
      <c r="AL1855" s="400"/>
      <c r="AM1855" s="400"/>
      <c r="AN1855" s="400"/>
      <c r="AO1855" s="400"/>
      <c r="AP1855" s="400"/>
    </row>
    <row r="1856" spans="1:42" ht="14.25" customHeight="1">
      <c r="A1856" s="394" t="s">
        <v>821</v>
      </c>
      <c r="B1856" s="401">
        <v>114.3</v>
      </c>
      <c r="C1856" s="424">
        <v>6.88</v>
      </c>
      <c r="D1856" s="394" t="s">
        <v>822</v>
      </c>
      <c r="E1856" s="421">
        <v>45565</v>
      </c>
      <c r="F1856" s="395" t="s">
        <v>283</v>
      </c>
      <c r="G1856" s="396">
        <v>22088</v>
      </c>
      <c r="H1856" s="397">
        <v>71824</v>
      </c>
      <c r="I1856" s="30">
        <v>5682901</v>
      </c>
      <c r="J1856" s="397">
        <v>350</v>
      </c>
      <c r="K1856" s="397">
        <v>51</v>
      </c>
      <c r="L1856" s="396">
        <v>5.31</v>
      </c>
      <c r="M1856" s="396">
        <v>1</v>
      </c>
      <c r="N1856" s="399">
        <v>99.7</v>
      </c>
      <c r="O1856" s="400">
        <v>112.1</v>
      </c>
      <c r="P1856" s="400"/>
      <c r="Q1856" s="400"/>
      <c r="R1856" s="400"/>
      <c r="S1856" s="400"/>
      <c r="T1856" s="400"/>
      <c r="U1856" s="400"/>
      <c r="V1856" s="400"/>
      <c r="W1856" s="400"/>
      <c r="X1856" s="426">
        <v>860</v>
      </c>
      <c r="Y1856" s="427">
        <v>800</v>
      </c>
      <c r="Z1856" s="427">
        <v>920</v>
      </c>
      <c r="AA1856" s="427">
        <v>48</v>
      </c>
      <c r="AB1856" s="427">
        <v>0.37</v>
      </c>
      <c r="AC1856" s="426">
        <v>1500</v>
      </c>
      <c r="AD1856" s="402">
        <v>660</v>
      </c>
      <c r="AE1856" s="402">
        <v>560</v>
      </c>
      <c r="AF1856" s="402">
        <v>660</v>
      </c>
      <c r="AG1856" s="402">
        <v>660</v>
      </c>
      <c r="AH1856" s="401">
        <v>48</v>
      </c>
      <c r="AI1856" s="400"/>
      <c r="AJ1856" s="400"/>
      <c r="AK1856" s="400"/>
      <c r="AL1856" s="400"/>
      <c r="AM1856" s="400"/>
      <c r="AN1856" s="400"/>
      <c r="AO1856" s="400"/>
      <c r="AP1856" s="400"/>
    </row>
    <row r="1857" spans="1:42" ht="14.25" customHeight="1">
      <c r="A1857" s="394" t="s">
        <v>821</v>
      </c>
      <c r="B1857" s="401">
        <v>114.3</v>
      </c>
      <c r="C1857" s="424">
        <v>6.88</v>
      </c>
      <c r="D1857" s="394" t="s">
        <v>822</v>
      </c>
      <c r="E1857" s="421">
        <v>45565</v>
      </c>
      <c r="F1857" s="395" t="s">
        <v>283</v>
      </c>
      <c r="G1857" s="396">
        <v>22089</v>
      </c>
      <c r="H1857" s="397">
        <v>71856</v>
      </c>
      <c r="I1857" s="30">
        <v>5682901</v>
      </c>
      <c r="J1857" s="397">
        <v>350</v>
      </c>
      <c r="K1857" s="397">
        <v>49</v>
      </c>
      <c r="L1857" s="396">
        <v>4.42</v>
      </c>
      <c r="M1857" s="396">
        <v>1</v>
      </c>
      <c r="N1857" s="399">
        <v>94.9</v>
      </c>
      <c r="O1857" s="400">
        <v>107.5</v>
      </c>
      <c r="P1857" s="400"/>
      <c r="Q1857" s="400"/>
      <c r="R1857" s="400"/>
      <c r="S1857" s="400"/>
      <c r="T1857" s="400"/>
      <c r="U1857" s="400"/>
      <c r="V1857" s="400"/>
      <c r="W1857" s="400"/>
      <c r="X1857" s="426">
        <v>860</v>
      </c>
      <c r="Y1857" s="427">
        <v>800</v>
      </c>
      <c r="Z1857" s="427">
        <v>920</v>
      </c>
      <c r="AA1857" s="427">
        <v>48</v>
      </c>
      <c r="AB1857" s="427">
        <v>0.37</v>
      </c>
      <c r="AC1857" s="426">
        <v>1500</v>
      </c>
      <c r="AD1857" s="402">
        <v>660</v>
      </c>
      <c r="AE1857" s="402">
        <v>560</v>
      </c>
      <c r="AF1857" s="402">
        <v>660</v>
      </c>
      <c r="AG1857" s="402">
        <v>660</v>
      </c>
      <c r="AH1857" s="401">
        <v>48</v>
      </c>
      <c r="AI1857" s="400"/>
      <c r="AJ1857" s="400"/>
      <c r="AK1857" s="400"/>
      <c r="AL1857" s="400"/>
      <c r="AM1857" s="400"/>
      <c r="AN1857" s="400"/>
      <c r="AO1857" s="400"/>
      <c r="AP1857" s="400"/>
    </row>
    <row r="1858" spans="1:42" ht="14.25" customHeight="1">
      <c r="A1858" s="394" t="s">
        <v>821</v>
      </c>
      <c r="B1858" s="401">
        <v>114.3</v>
      </c>
      <c r="C1858" s="424">
        <v>6.88</v>
      </c>
      <c r="D1858" s="394" t="s">
        <v>822</v>
      </c>
      <c r="E1858" s="421">
        <v>45572</v>
      </c>
      <c r="F1858" s="395" t="s">
        <v>283</v>
      </c>
      <c r="G1858" s="396">
        <v>22118</v>
      </c>
      <c r="H1858" s="397">
        <v>71859</v>
      </c>
      <c r="I1858" s="30">
        <v>5682901</v>
      </c>
      <c r="J1858" s="397">
        <v>350</v>
      </c>
      <c r="K1858" s="397">
        <v>50</v>
      </c>
      <c r="L1858" s="396">
        <v>4.3099999999999996</v>
      </c>
      <c r="M1858" s="396">
        <v>11</v>
      </c>
      <c r="N1858" s="399">
        <v>93.2</v>
      </c>
      <c r="O1858" s="400">
        <v>109.7</v>
      </c>
      <c r="P1858" s="400">
        <v>91.6</v>
      </c>
      <c r="Q1858" s="400">
        <v>110.9</v>
      </c>
      <c r="R1858" s="400">
        <v>91.7</v>
      </c>
      <c r="S1858" s="400">
        <v>110.4</v>
      </c>
      <c r="T1858" s="400">
        <v>92.1</v>
      </c>
      <c r="U1858" s="400">
        <v>110.3</v>
      </c>
      <c r="V1858" s="400">
        <v>93.9</v>
      </c>
      <c r="W1858" s="400">
        <v>112.7</v>
      </c>
      <c r="X1858" s="426">
        <v>860</v>
      </c>
      <c r="Y1858" s="427">
        <v>800</v>
      </c>
      <c r="Z1858" s="427">
        <v>940</v>
      </c>
      <c r="AA1858" s="427">
        <v>48</v>
      </c>
      <c r="AB1858" s="427">
        <v>0.37</v>
      </c>
      <c r="AC1858" s="426">
        <v>1500</v>
      </c>
      <c r="AD1858" s="402">
        <v>660</v>
      </c>
      <c r="AE1858" s="402">
        <v>560</v>
      </c>
      <c r="AF1858" s="402">
        <v>660</v>
      </c>
      <c r="AG1858" s="402">
        <v>660</v>
      </c>
      <c r="AH1858" s="401">
        <v>48</v>
      </c>
      <c r="AI1858" s="400"/>
      <c r="AJ1858" s="400"/>
      <c r="AK1858" s="400"/>
      <c r="AL1858" s="400"/>
      <c r="AM1858" s="400"/>
      <c r="AN1858" s="400"/>
      <c r="AO1858" s="400"/>
      <c r="AP1858" s="400"/>
    </row>
    <row r="1859" spans="1:42" ht="14.25" customHeight="1">
      <c r="A1859" s="394" t="s">
        <v>821</v>
      </c>
      <c r="B1859" s="401">
        <v>114.3</v>
      </c>
      <c r="C1859" s="424">
        <v>6.88</v>
      </c>
      <c r="D1859" s="394" t="s">
        <v>822</v>
      </c>
      <c r="E1859" s="421">
        <v>45572</v>
      </c>
      <c r="F1859" s="395" t="s">
        <v>283</v>
      </c>
      <c r="G1859" s="396">
        <v>22119</v>
      </c>
      <c r="H1859" s="397">
        <v>71855</v>
      </c>
      <c r="I1859" s="30">
        <v>5682901</v>
      </c>
      <c r="J1859" s="397">
        <v>350</v>
      </c>
      <c r="K1859" s="397">
        <v>50</v>
      </c>
      <c r="L1859" s="396">
        <v>4.71</v>
      </c>
      <c r="M1859" s="396">
        <v>1</v>
      </c>
      <c r="N1859" s="399">
        <v>93.4</v>
      </c>
      <c r="O1859" s="400">
        <v>108.4</v>
      </c>
      <c r="P1859" s="400"/>
      <c r="Q1859" s="400"/>
      <c r="R1859" s="400"/>
      <c r="S1859" s="400"/>
      <c r="T1859" s="400"/>
      <c r="U1859" s="400"/>
      <c r="V1859" s="400"/>
      <c r="W1859" s="400"/>
      <c r="X1859" s="426">
        <v>860</v>
      </c>
      <c r="Y1859" s="427">
        <v>800</v>
      </c>
      <c r="Z1859" s="427">
        <v>940</v>
      </c>
      <c r="AA1859" s="427">
        <v>48</v>
      </c>
      <c r="AB1859" s="427">
        <v>0.37</v>
      </c>
      <c r="AC1859" s="426">
        <v>1500</v>
      </c>
      <c r="AD1859" s="402">
        <v>660</v>
      </c>
      <c r="AE1859" s="402">
        <v>560</v>
      </c>
      <c r="AF1859" s="402">
        <v>660</v>
      </c>
      <c r="AG1859" s="402">
        <v>660</v>
      </c>
      <c r="AH1859" s="401">
        <v>48</v>
      </c>
      <c r="AI1859" s="400"/>
      <c r="AJ1859" s="400"/>
      <c r="AK1859" s="400"/>
      <c r="AL1859" s="400"/>
      <c r="AM1859" s="400"/>
      <c r="AN1859" s="400"/>
      <c r="AO1859" s="400"/>
      <c r="AP1859" s="400"/>
    </row>
    <row r="1860" spans="1:42" ht="14.25" customHeight="1">
      <c r="A1860" s="394" t="s">
        <v>821</v>
      </c>
      <c r="B1860" s="401">
        <v>114.3</v>
      </c>
      <c r="C1860" s="424">
        <v>6.88</v>
      </c>
      <c r="D1860" s="394" t="s">
        <v>822</v>
      </c>
      <c r="E1860" s="421">
        <v>45572</v>
      </c>
      <c r="F1860" s="395" t="s">
        <v>283</v>
      </c>
      <c r="G1860" s="396">
        <v>22120</v>
      </c>
      <c r="H1860" s="397">
        <v>71857</v>
      </c>
      <c r="I1860" s="30">
        <v>5682901</v>
      </c>
      <c r="J1860" s="397">
        <v>350</v>
      </c>
      <c r="K1860" s="397">
        <v>50</v>
      </c>
      <c r="L1860" s="396">
        <v>5.23</v>
      </c>
      <c r="M1860" s="396">
        <v>26</v>
      </c>
      <c r="N1860" s="399">
        <v>100.7</v>
      </c>
      <c r="O1860" s="400">
        <v>112.8</v>
      </c>
      <c r="P1860" s="400"/>
      <c r="Q1860" s="400"/>
      <c r="R1860" s="400"/>
      <c r="S1860" s="400"/>
      <c r="T1860" s="400"/>
      <c r="U1860" s="400"/>
      <c r="V1860" s="400"/>
      <c r="W1860" s="400"/>
      <c r="X1860" s="426">
        <v>860</v>
      </c>
      <c r="Y1860" s="427">
        <v>800</v>
      </c>
      <c r="Z1860" s="427">
        <v>940</v>
      </c>
      <c r="AA1860" s="427">
        <v>48</v>
      </c>
      <c r="AB1860" s="427">
        <v>0.37</v>
      </c>
      <c r="AC1860" s="426">
        <v>1500</v>
      </c>
      <c r="AD1860" s="402">
        <v>660</v>
      </c>
      <c r="AE1860" s="402">
        <v>560</v>
      </c>
      <c r="AF1860" s="402">
        <v>660</v>
      </c>
      <c r="AG1860" s="402">
        <v>660</v>
      </c>
      <c r="AH1860" s="401">
        <v>48</v>
      </c>
      <c r="AI1860" s="400"/>
      <c r="AJ1860" s="400"/>
      <c r="AK1860" s="400"/>
      <c r="AL1860" s="400"/>
      <c r="AM1860" s="400"/>
      <c r="AN1860" s="400"/>
      <c r="AO1860" s="400"/>
      <c r="AP1860" s="400"/>
    </row>
    <row r="1861" spans="1:42" ht="14.25" customHeight="1">
      <c r="A1861" s="394" t="s">
        <v>821</v>
      </c>
      <c r="B1861" s="401">
        <v>114.3</v>
      </c>
      <c r="C1861" s="424">
        <v>6.88</v>
      </c>
      <c r="D1861" s="394" t="s">
        <v>822</v>
      </c>
      <c r="E1861" s="421">
        <v>45572</v>
      </c>
      <c r="F1861" s="395" t="s">
        <v>283</v>
      </c>
      <c r="G1861" s="396">
        <v>22121</v>
      </c>
      <c r="H1861" s="397">
        <v>71856</v>
      </c>
      <c r="I1861" s="30">
        <v>5682901</v>
      </c>
      <c r="J1861" s="397">
        <v>350</v>
      </c>
      <c r="K1861" s="397">
        <v>49</v>
      </c>
      <c r="L1861" s="396">
        <v>4.42</v>
      </c>
      <c r="M1861" s="396">
        <v>230</v>
      </c>
      <c r="N1861" s="399">
        <v>89</v>
      </c>
      <c r="O1861" s="400">
        <v>106.3</v>
      </c>
      <c r="P1861" s="400"/>
      <c r="Q1861" s="400"/>
      <c r="R1861" s="400"/>
      <c r="S1861" s="400"/>
      <c r="T1861" s="400"/>
      <c r="U1861" s="400"/>
      <c r="V1861" s="400"/>
      <c r="W1861" s="400"/>
      <c r="X1861" s="426">
        <v>860</v>
      </c>
      <c r="Y1861" s="427">
        <v>800</v>
      </c>
      <c r="Z1861" s="427">
        <v>940</v>
      </c>
      <c r="AA1861" s="427">
        <v>48</v>
      </c>
      <c r="AB1861" s="427">
        <v>0.37</v>
      </c>
      <c r="AC1861" s="426">
        <v>1500</v>
      </c>
      <c r="AD1861" s="402">
        <v>660</v>
      </c>
      <c r="AE1861" s="402">
        <v>560</v>
      </c>
      <c r="AF1861" s="402">
        <v>660</v>
      </c>
      <c r="AG1861" s="402">
        <v>660</v>
      </c>
      <c r="AH1861" s="401">
        <v>48</v>
      </c>
      <c r="AI1861" s="400"/>
      <c r="AJ1861" s="400"/>
      <c r="AK1861" s="400"/>
      <c r="AL1861" s="400"/>
      <c r="AM1861" s="400"/>
      <c r="AN1861" s="400"/>
      <c r="AO1861" s="400"/>
      <c r="AP1861" s="400"/>
    </row>
    <row r="1862" spans="1:42" ht="14.25" customHeight="1">
      <c r="A1862" s="394" t="s">
        <v>821</v>
      </c>
      <c r="B1862" s="401">
        <v>114.3</v>
      </c>
      <c r="C1862" s="424">
        <v>6.88</v>
      </c>
      <c r="D1862" s="394" t="s">
        <v>822</v>
      </c>
      <c r="E1862" s="421">
        <v>45572</v>
      </c>
      <c r="F1862" s="395" t="s">
        <v>368</v>
      </c>
      <c r="G1862" s="396">
        <v>22122</v>
      </c>
      <c r="H1862" s="397">
        <v>71661</v>
      </c>
      <c r="I1862" s="30">
        <v>5682901</v>
      </c>
      <c r="J1862" s="397">
        <v>701</v>
      </c>
      <c r="K1862" s="397">
        <v>49</v>
      </c>
      <c r="L1862" s="398">
        <v>4.8</v>
      </c>
      <c r="M1862" s="396">
        <v>1</v>
      </c>
      <c r="N1862" s="399">
        <v>98.7</v>
      </c>
      <c r="O1862" s="400">
        <v>113.6</v>
      </c>
      <c r="P1862" s="400"/>
      <c r="Q1862" s="400"/>
      <c r="R1862" s="400"/>
      <c r="S1862" s="400"/>
      <c r="T1862" s="400"/>
      <c r="U1862" s="400"/>
      <c r="V1862" s="400"/>
      <c r="W1862" s="400"/>
      <c r="X1862" s="426">
        <v>860</v>
      </c>
      <c r="Y1862" s="427">
        <v>800</v>
      </c>
      <c r="Z1862" s="427">
        <v>940</v>
      </c>
      <c r="AA1862" s="427">
        <v>48</v>
      </c>
      <c r="AB1862" s="427">
        <v>0.37</v>
      </c>
      <c r="AC1862" s="426">
        <v>1500</v>
      </c>
      <c r="AD1862" s="402">
        <v>660</v>
      </c>
      <c r="AE1862" s="402">
        <v>560</v>
      </c>
      <c r="AF1862" s="402">
        <v>660</v>
      </c>
      <c r="AG1862" s="402">
        <v>660</v>
      </c>
      <c r="AH1862" s="401">
        <v>48</v>
      </c>
      <c r="AI1862" s="400"/>
      <c r="AJ1862" s="400"/>
      <c r="AK1862" s="400"/>
      <c r="AL1862" s="400"/>
      <c r="AM1862" s="400"/>
      <c r="AN1862" s="400"/>
      <c r="AO1862" s="400"/>
      <c r="AP1862" s="400"/>
    </row>
    <row r="1863" spans="1:42" ht="14.25" customHeight="1">
      <c r="A1863" s="394" t="s">
        <v>821</v>
      </c>
      <c r="B1863" s="401">
        <v>114.3</v>
      </c>
      <c r="C1863" s="424">
        <v>6.88</v>
      </c>
      <c r="D1863" s="394" t="s">
        <v>822</v>
      </c>
      <c r="E1863" s="421">
        <v>45572</v>
      </c>
      <c r="F1863" s="395" t="s">
        <v>368</v>
      </c>
      <c r="G1863" s="396">
        <v>22123</v>
      </c>
      <c r="H1863" s="397">
        <v>71662</v>
      </c>
      <c r="I1863" s="30">
        <v>5682901</v>
      </c>
      <c r="J1863" s="397">
        <v>701</v>
      </c>
      <c r="K1863" s="397">
        <v>47</v>
      </c>
      <c r="L1863" s="396">
        <v>6.53</v>
      </c>
      <c r="M1863" s="396">
        <v>1</v>
      </c>
      <c r="N1863" s="399">
        <v>94.4</v>
      </c>
      <c r="O1863" s="400">
        <v>108</v>
      </c>
      <c r="P1863" s="400"/>
      <c r="Q1863" s="400"/>
      <c r="R1863" s="400"/>
      <c r="S1863" s="400"/>
      <c r="T1863" s="400"/>
      <c r="U1863" s="400"/>
      <c r="V1863" s="400"/>
      <c r="W1863" s="400"/>
      <c r="X1863" s="426">
        <v>860</v>
      </c>
      <c r="Y1863" s="427">
        <v>800</v>
      </c>
      <c r="Z1863" s="427">
        <v>940</v>
      </c>
      <c r="AA1863" s="427">
        <v>48</v>
      </c>
      <c r="AB1863" s="427">
        <v>0.37</v>
      </c>
      <c r="AC1863" s="426">
        <v>1500</v>
      </c>
      <c r="AD1863" s="402">
        <v>660</v>
      </c>
      <c r="AE1863" s="402">
        <v>560</v>
      </c>
      <c r="AF1863" s="402">
        <v>660</v>
      </c>
      <c r="AG1863" s="402">
        <v>660</v>
      </c>
      <c r="AH1863" s="401">
        <v>48</v>
      </c>
      <c r="AI1863" s="400"/>
      <c r="AJ1863" s="400"/>
      <c r="AK1863" s="400"/>
      <c r="AL1863" s="400"/>
      <c r="AM1863" s="400"/>
      <c r="AN1863" s="400"/>
      <c r="AO1863" s="400"/>
      <c r="AP1863" s="400"/>
    </row>
    <row r="1864" spans="1:42" ht="14.25" customHeight="1">
      <c r="A1864" s="394" t="s">
        <v>821</v>
      </c>
      <c r="B1864" s="401">
        <v>114.3</v>
      </c>
      <c r="C1864" s="424">
        <v>6.88</v>
      </c>
      <c r="D1864" s="394" t="s">
        <v>822</v>
      </c>
      <c r="E1864" s="421">
        <v>45572</v>
      </c>
      <c r="F1864" s="395" t="s">
        <v>368</v>
      </c>
      <c r="G1864" s="396">
        <v>22124</v>
      </c>
      <c r="H1864" s="397">
        <v>71490</v>
      </c>
      <c r="I1864" s="30">
        <v>5682901</v>
      </c>
      <c r="J1864" s="397">
        <v>701</v>
      </c>
      <c r="K1864" s="397">
        <v>51</v>
      </c>
      <c r="L1864" s="396">
        <v>5.23</v>
      </c>
      <c r="M1864" s="396">
        <v>1</v>
      </c>
      <c r="N1864" s="399">
        <v>89.4</v>
      </c>
      <c r="O1864" s="400">
        <v>107.2</v>
      </c>
      <c r="P1864" s="400"/>
      <c r="Q1864" s="400"/>
      <c r="R1864" s="400"/>
      <c r="S1864" s="400"/>
      <c r="T1864" s="400"/>
      <c r="U1864" s="400"/>
      <c r="V1864" s="400"/>
      <c r="W1864" s="400"/>
      <c r="X1864" s="426">
        <v>860</v>
      </c>
      <c r="Y1864" s="427">
        <v>800</v>
      </c>
      <c r="Z1864" s="427">
        <v>940</v>
      </c>
      <c r="AA1864" s="427">
        <v>48</v>
      </c>
      <c r="AB1864" s="427">
        <v>0.37</v>
      </c>
      <c r="AC1864" s="426">
        <v>1500</v>
      </c>
      <c r="AD1864" s="402">
        <v>660</v>
      </c>
      <c r="AE1864" s="402">
        <v>560</v>
      </c>
      <c r="AF1864" s="402">
        <v>660</v>
      </c>
      <c r="AG1864" s="402">
        <v>660</v>
      </c>
      <c r="AH1864" s="401">
        <v>48</v>
      </c>
      <c r="AI1864" s="400"/>
      <c r="AJ1864" s="400"/>
      <c r="AK1864" s="400"/>
      <c r="AL1864" s="400"/>
      <c r="AM1864" s="400"/>
      <c r="AN1864" s="400"/>
      <c r="AO1864" s="400"/>
      <c r="AP1864" s="400"/>
    </row>
    <row r="1865" spans="1:42" ht="14.25" customHeight="1">
      <c r="A1865" s="394" t="s">
        <v>821</v>
      </c>
      <c r="B1865" s="401">
        <v>114.3</v>
      </c>
      <c r="C1865" s="424">
        <v>6.88</v>
      </c>
      <c r="D1865" s="394" t="s">
        <v>822</v>
      </c>
      <c r="E1865" s="421">
        <v>45572</v>
      </c>
      <c r="F1865" s="395" t="s">
        <v>283</v>
      </c>
      <c r="G1865" s="396">
        <v>22125</v>
      </c>
      <c r="H1865" s="397">
        <v>71857</v>
      </c>
      <c r="I1865" s="30">
        <v>5682901</v>
      </c>
      <c r="J1865" s="397">
        <v>350</v>
      </c>
      <c r="K1865" s="397">
        <v>50</v>
      </c>
      <c r="L1865" s="396">
        <v>5.23</v>
      </c>
      <c r="M1865" s="396">
        <v>176</v>
      </c>
      <c r="N1865" s="399">
        <v>100</v>
      </c>
      <c r="O1865" s="400">
        <v>112.4</v>
      </c>
      <c r="P1865" s="400"/>
      <c r="Q1865" s="400"/>
      <c r="R1865" s="400"/>
      <c r="S1865" s="400"/>
      <c r="T1865" s="400"/>
      <c r="U1865" s="400"/>
      <c r="V1865" s="400"/>
      <c r="W1865" s="400"/>
      <c r="X1865" s="426">
        <v>860</v>
      </c>
      <c r="Y1865" s="427">
        <v>800</v>
      </c>
      <c r="Z1865" s="427">
        <v>940</v>
      </c>
      <c r="AA1865" s="427">
        <v>48</v>
      </c>
      <c r="AB1865" s="427">
        <v>0.37</v>
      </c>
      <c r="AC1865" s="426">
        <v>1500</v>
      </c>
      <c r="AD1865" s="402">
        <v>660</v>
      </c>
      <c r="AE1865" s="402">
        <v>560</v>
      </c>
      <c r="AF1865" s="402">
        <v>660</v>
      </c>
      <c r="AG1865" s="402">
        <v>660</v>
      </c>
      <c r="AH1865" s="401">
        <v>48</v>
      </c>
      <c r="AI1865" s="400"/>
      <c r="AJ1865" s="400"/>
      <c r="AK1865" s="400"/>
      <c r="AL1865" s="400"/>
      <c r="AM1865" s="400"/>
      <c r="AN1865" s="400"/>
      <c r="AO1865" s="400"/>
      <c r="AP1865" s="400"/>
    </row>
    <row r="1866" spans="1:42" ht="14.25" customHeight="1">
      <c r="A1866" s="394" t="s">
        <v>821</v>
      </c>
      <c r="B1866" s="401">
        <v>114.3</v>
      </c>
      <c r="C1866" s="424">
        <v>6.88</v>
      </c>
      <c r="D1866" s="394" t="s">
        <v>822</v>
      </c>
      <c r="E1866" s="421">
        <v>45572</v>
      </c>
      <c r="F1866" s="395" t="s">
        <v>283</v>
      </c>
      <c r="G1866" s="396">
        <v>22126</v>
      </c>
      <c r="H1866" s="397">
        <v>71857</v>
      </c>
      <c r="I1866" s="30">
        <v>5682901</v>
      </c>
      <c r="J1866" s="397">
        <v>350</v>
      </c>
      <c r="K1866" s="397">
        <v>52</v>
      </c>
      <c r="L1866" s="396">
        <v>4.0599999999999996</v>
      </c>
      <c r="M1866" s="396">
        <v>1</v>
      </c>
      <c r="N1866" s="399">
        <v>93.9</v>
      </c>
      <c r="O1866" s="400">
        <v>108.1</v>
      </c>
      <c r="P1866" s="400"/>
      <c r="Q1866" s="400"/>
      <c r="R1866" s="400"/>
      <c r="S1866" s="400"/>
      <c r="T1866" s="400"/>
      <c r="U1866" s="400"/>
      <c r="V1866" s="400"/>
      <c r="W1866" s="400"/>
      <c r="X1866" s="426">
        <v>860</v>
      </c>
      <c r="Y1866" s="427">
        <v>800</v>
      </c>
      <c r="Z1866" s="427">
        <v>940</v>
      </c>
      <c r="AA1866" s="427">
        <v>48</v>
      </c>
      <c r="AB1866" s="427">
        <v>0.37</v>
      </c>
      <c r="AC1866" s="426">
        <v>1500</v>
      </c>
      <c r="AD1866" s="402">
        <v>660</v>
      </c>
      <c r="AE1866" s="402">
        <v>560</v>
      </c>
      <c r="AF1866" s="402">
        <v>660</v>
      </c>
      <c r="AG1866" s="402">
        <v>660</v>
      </c>
      <c r="AH1866" s="401">
        <v>48</v>
      </c>
      <c r="AI1866" s="400"/>
      <c r="AJ1866" s="400"/>
      <c r="AK1866" s="400"/>
      <c r="AL1866" s="400"/>
      <c r="AM1866" s="400"/>
      <c r="AN1866" s="400"/>
      <c r="AO1866" s="400"/>
      <c r="AP1866" s="400"/>
    </row>
    <row r="1867" spans="1:42" ht="14.25" customHeight="1">
      <c r="A1867" s="394" t="s">
        <v>821</v>
      </c>
      <c r="B1867" s="401">
        <v>114.3</v>
      </c>
      <c r="C1867" s="424">
        <v>6.88</v>
      </c>
      <c r="D1867" s="394" t="s">
        <v>822</v>
      </c>
      <c r="E1867" s="421">
        <v>45572</v>
      </c>
      <c r="F1867" s="395" t="s">
        <v>368</v>
      </c>
      <c r="G1867" s="396">
        <v>22127</v>
      </c>
      <c r="H1867" s="397">
        <v>60474</v>
      </c>
      <c r="I1867" s="30">
        <v>5682901</v>
      </c>
      <c r="J1867" s="397">
        <v>701</v>
      </c>
      <c r="K1867" s="397">
        <v>49</v>
      </c>
      <c r="L1867" s="396">
        <v>4.7300000000000004</v>
      </c>
      <c r="M1867" s="396">
        <v>1</v>
      </c>
      <c r="N1867" s="399">
        <v>95.4</v>
      </c>
      <c r="O1867" s="400">
        <v>108.9</v>
      </c>
      <c r="P1867" s="400"/>
      <c r="Q1867" s="400"/>
      <c r="R1867" s="400"/>
      <c r="S1867" s="400"/>
      <c r="T1867" s="400"/>
      <c r="U1867" s="400"/>
      <c r="V1867" s="400"/>
      <c r="W1867" s="400"/>
      <c r="X1867" s="426">
        <v>860</v>
      </c>
      <c r="Y1867" s="427">
        <v>800</v>
      </c>
      <c r="Z1867" s="427">
        <v>940</v>
      </c>
      <c r="AA1867" s="427">
        <v>48</v>
      </c>
      <c r="AB1867" s="427">
        <v>0.37</v>
      </c>
      <c r="AC1867" s="426">
        <v>1500</v>
      </c>
      <c r="AD1867" s="402">
        <v>660</v>
      </c>
      <c r="AE1867" s="402">
        <v>560</v>
      </c>
      <c r="AF1867" s="402">
        <v>660</v>
      </c>
      <c r="AG1867" s="402">
        <v>660</v>
      </c>
      <c r="AH1867" s="401">
        <v>48</v>
      </c>
      <c r="AI1867" s="400"/>
      <c r="AJ1867" s="400"/>
      <c r="AK1867" s="400"/>
      <c r="AL1867" s="400"/>
      <c r="AM1867" s="400"/>
      <c r="AN1867" s="400"/>
      <c r="AO1867" s="400"/>
      <c r="AP1867" s="400"/>
    </row>
    <row r="1868" spans="1:42" ht="14.25" customHeight="1">
      <c r="A1868" s="394" t="s">
        <v>821</v>
      </c>
      <c r="B1868" s="401">
        <v>114.3</v>
      </c>
      <c r="C1868" s="424">
        <v>6.88</v>
      </c>
      <c r="D1868" s="394" t="s">
        <v>822</v>
      </c>
      <c r="E1868" s="421">
        <v>45572</v>
      </c>
      <c r="F1868" s="395" t="s">
        <v>283</v>
      </c>
      <c r="G1868" s="396">
        <v>22128</v>
      </c>
      <c r="H1868" s="397">
        <v>71861</v>
      </c>
      <c r="I1868" s="30">
        <v>5682901</v>
      </c>
      <c r="J1868" s="397">
        <v>350</v>
      </c>
      <c r="K1868" s="397">
        <v>50</v>
      </c>
      <c r="L1868" s="396">
        <v>4.83</v>
      </c>
      <c r="M1868" s="396">
        <v>1</v>
      </c>
      <c r="N1868" s="399">
        <v>92.9</v>
      </c>
      <c r="O1868" s="400">
        <v>107.8</v>
      </c>
      <c r="P1868" s="400"/>
      <c r="Q1868" s="400"/>
      <c r="R1868" s="400"/>
      <c r="S1868" s="400"/>
      <c r="T1868" s="400"/>
      <c r="U1868" s="400"/>
      <c r="V1868" s="400"/>
      <c r="W1868" s="400"/>
      <c r="X1868" s="426">
        <v>860</v>
      </c>
      <c r="Y1868" s="427">
        <v>800</v>
      </c>
      <c r="Z1868" s="427">
        <v>940</v>
      </c>
      <c r="AA1868" s="427">
        <v>48</v>
      </c>
      <c r="AB1868" s="427">
        <v>0.37</v>
      </c>
      <c r="AC1868" s="426">
        <v>1500</v>
      </c>
      <c r="AD1868" s="402">
        <v>660</v>
      </c>
      <c r="AE1868" s="402">
        <v>560</v>
      </c>
      <c r="AF1868" s="402">
        <v>660</v>
      </c>
      <c r="AG1868" s="402">
        <v>660</v>
      </c>
      <c r="AH1868" s="401">
        <v>48</v>
      </c>
      <c r="AI1868" s="400"/>
      <c r="AJ1868" s="400"/>
      <c r="AK1868" s="400"/>
      <c r="AL1868" s="400"/>
      <c r="AM1868" s="400"/>
      <c r="AN1868" s="400"/>
      <c r="AO1868" s="400"/>
      <c r="AP1868" s="400"/>
    </row>
    <row r="1869" spans="1:42" ht="14.25" customHeight="1">
      <c r="A1869" s="394" t="s">
        <v>821</v>
      </c>
      <c r="B1869" s="401">
        <v>114.3</v>
      </c>
      <c r="C1869" s="424">
        <v>6.88</v>
      </c>
      <c r="D1869" s="394" t="s">
        <v>822</v>
      </c>
      <c r="E1869" s="421">
        <v>45572</v>
      </c>
      <c r="F1869" s="395" t="s">
        <v>368</v>
      </c>
      <c r="G1869" s="396">
        <v>22129</v>
      </c>
      <c r="H1869" s="397">
        <v>71668</v>
      </c>
      <c r="I1869" s="30">
        <v>5682901</v>
      </c>
      <c r="J1869" s="397">
        <v>701</v>
      </c>
      <c r="K1869" s="397">
        <v>49</v>
      </c>
      <c r="L1869" s="396">
        <v>5.71</v>
      </c>
      <c r="M1869" s="396">
        <v>9</v>
      </c>
      <c r="N1869" s="399">
        <v>94.5</v>
      </c>
      <c r="O1869" s="400">
        <v>109.1</v>
      </c>
      <c r="P1869" s="400"/>
      <c r="Q1869" s="400"/>
      <c r="R1869" s="400"/>
      <c r="S1869" s="400"/>
      <c r="T1869" s="400"/>
      <c r="U1869" s="400"/>
      <c r="V1869" s="400"/>
      <c r="W1869" s="400"/>
      <c r="X1869" s="426">
        <v>860</v>
      </c>
      <c r="Y1869" s="427">
        <v>800</v>
      </c>
      <c r="Z1869" s="427">
        <v>940</v>
      </c>
      <c r="AA1869" s="427">
        <v>48</v>
      </c>
      <c r="AB1869" s="427">
        <v>0.37</v>
      </c>
      <c r="AC1869" s="426">
        <v>1500</v>
      </c>
      <c r="AD1869" s="402">
        <v>660</v>
      </c>
      <c r="AE1869" s="402">
        <v>560</v>
      </c>
      <c r="AF1869" s="402">
        <v>660</v>
      </c>
      <c r="AG1869" s="402">
        <v>660</v>
      </c>
      <c r="AH1869" s="401">
        <v>48</v>
      </c>
      <c r="AI1869" s="400"/>
      <c r="AJ1869" s="400"/>
      <c r="AK1869" s="400"/>
      <c r="AL1869" s="400"/>
      <c r="AM1869" s="400"/>
      <c r="AN1869" s="400"/>
      <c r="AO1869" s="400"/>
      <c r="AP1869" s="400"/>
    </row>
    <row r="1870" spans="1:42" ht="14.25" customHeight="1">
      <c r="A1870" s="394" t="s">
        <v>821</v>
      </c>
      <c r="B1870" s="401">
        <v>114.3</v>
      </c>
      <c r="C1870" s="424">
        <v>6.88</v>
      </c>
      <c r="D1870" s="394" t="s">
        <v>822</v>
      </c>
      <c r="E1870" s="421">
        <v>45572</v>
      </c>
      <c r="F1870" s="104" t="s">
        <v>847</v>
      </c>
      <c r="G1870" s="396">
        <v>22130</v>
      </c>
      <c r="H1870" s="397">
        <v>40683</v>
      </c>
      <c r="I1870" s="397">
        <v>5549601</v>
      </c>
      <c r="J1870" s="397" t="s">
        <v>571</v>
      </c>
      <c r="K1870" s="397">
        <v>45</v>
      </c>
      <c r="L1870" s="398">
        <v>6</v>
      </c>
      <c r="M1870" s="396">
        <v>14</v>
      </c>
      <c r="N1870" s="399">
        <v>94.2</v>
      </c>
      <c r="O1870" s="400">
        <v>109.6</v>
      </c>
      <c r="P1870" s="400"/>
      <c r="Q1870" s="400"/>
      <c r="R1870" s="400"/>
      <c r="S1870" s="400"/>
      <c r="T1870" s="400"/>
      <c r="U1870" s="400"/>
      <c r="V1870" s="400"/>
      <c r="W1870" s="400"/>
      <c r="X1870" s="426">
        <v>860</v>
      </c>
      <c r="Y1870" s="427">
        <v>800</v>
      </c>
      <c r="Z1870" s="427">
        <v>920</v>
      </c>
      <c r="AA1870" s="427">
        <v>48</v>
      </c>
      <c r="AB1870" s="427">
        <v>0.37</v>
      </c>
      <c r="AC1870" s="426">
        <v>1500</v>
      </c>
      <c r="AD1870" s="402">
        <v>630</v>
      </c>
      <c r="AE1870" s="402">
        <v>560</v>
      </c>
      <c r="AF1870" s="402">
        <v>630</v>
      </c>
      <c r="AG1870" s="402">
        <v>630</v>
      </c>
      <c r="AH1870" s="401">
        <v>48</v>
      </c>
      <c r="AI1870" s="400"/>
      <c r="AJ1870" s="400"/>
      <c r="AK1870" s="400"/>
      <c r="AL1870" s="400"/>
      <c r="AM1870" s="400"/>
      <c r="AN1870" s="400"/>
      <c r="AO1870" s="400"/>
      <c r="AP1870" s="400"/>
    </row>
    <row r="1871" spans="1:42" ht="14.25" customHeight="1">
      <c r="A1871" s="394" t="s">
        <v>821</v>
      </c>
      <c r="B1871" s="401">
        <v>114.3</v>
      </c>
      <c r="C1871" s="424">
        <v>6.88</v>
      </c>
      <c r="D1871" s="394" t="s">
        <v>822</v>
      </c>
      <c r="E1871" s="421">
        <v>45573</v>
      </c>
      <c r="F1871" s="104" t="s">
        <v>847</v>
      </c>
      <c r="G1871" s="396">
        <v>22131</v>
      </c>
      <c r="H1871" s="397">
        <v>13738</v>
      </c>
      <c r="I1871" s="397">
        <v>5549601</v>
      </c>
      <c r="J1871" s="397" t="s">
        <v>571</v>
      </c>
      <c r="K1871" s="397">
        <v>46</v>
      </c>
      <c r="L1871" s="396">
        <v>3.82</v>
      </c>
      <c r="M1871" s="396">
        <v>930</v>
      </c>
      <c r="N1871" s="399">
        <v>94.3</v>
      </c>
      <c r="O1871" s="400">
        <v>108.2</v>
      </c>
      <c r="P1871" s="400"/>
      <c r="Q1871" s="400"/>
      <c r="R1871" s="400"/>
      <c r="S1871" s="400"/>
      <c r="T1871" s="400"/>
      <c r="U1871" s="400"/>
      <c r="V1871" s="400"/>
      <c r="W1871" s="400"/>
      <c r="X1871" s="426">
        <v>860</v>
      </c>
      <c r="Y1871" s="427">
        <v>800</v>
      </c>
      <c r="Z1871" s="427">
        <v>920</v>
      </c>
      <c r="AA1871" s="427">
        <v>48</v>
      </c>
      <c r="AB1871" s="427">
        <v>0.37</v>
      </c>
      <c r="AC1871" s="426">
        <v>1500</v>
      </c>
      <c r="AD1871" s="402">
        <v>630</v>
      </c>
      <c r="AE1871" s="402">
        <v>560</v>
      </c>
      <c r="AF1871" s="402">
        <v>630</v>
      </c>
      <c r="AG1871" s="402">
        <v>630</v>
      </c>
      <c r="AH1871" s="401">
        <v>48</v>
      </c>
      <c r="AI1871" s="400"/>
      <c r="AJ1871" s="400"/>
      <c r="AK1871" s="400"/>
      <c r="AL1871" s="400"/>
      <c r="AM1871" s="400"/>
      <c r="AN1871" s="400"/>
      <c r="AO1871" s="400"/>
      <c r="AP1871" s="400"/>
    </row>
    <row r="1872" spans="1:42" ht="14.25" customHeight="1">
      <c r="A1872" s="394" t="s">
        <v>821</v>
      </c>
      <c r="B1872" s="401">
        <v>114.3</v>
      </c>
      <c r="C1872" s="424">
        <v>6.88</v>
      </c>
      <c r="D1872" s="394" t="s">
        <v>822</v>
      </c>
      <c r="E1872" s="421">
        <v>45573</v>
      </c>
      <c r="F1872" s="104" t="s">
        <v>847</v>
      </c>
      <c r="G1872" s="396">
        <v>22132</v>
      </c>
      <c r="H1872" s="397">
        <v>13758</v>
      </c>
      <c r="I1872" s="397">
        <v>5549601</v>
      </c>
      <c r="J1872" s="397" t="s">
        <v>571</v>
      </c>
      <c r="K1872" s="397">
        <v>45</v>
      </c>
      <c r="L1872" s="396">
        <v>4.46</v>
      </c>
      <c r="M1872" s="396">
        <v>626</v>
      </c>
      <c r="N1872" s="399">
        <v>92</v>
      </c>
      <c r="O1872" s="400">
        <v>107.3</v>
      </c>
      <c r="P1872" s="400"/>
      <c r="Q1872" s="400"/>
      <c r="R1872" s="400"/>
      <c r="S1872" s="400"/>
      <c r="T1872" s="400"/>
      <c r="U1872" s="400"/>
      <c r="V1872" s="400"/>
      <c r="W1872" s="400"/>
      <c r="X1872" s="426">
        <v>860</v>
      </c>
      <c r="Y1872" s="427">
        <v>800</v>
      </c>
      <c r="Z1872" s="427">
        <v>920</v>
      </c>
      <c r="AA1872" s="427">
        <v>48</v>
      </c>
      <c r="AB1872" s="427">
        <v>0.37</v>
      </c>
      <c r="AC1872" s="426">
        <v>1500</v>
      </c>
      <c r="AD1872" s="402">
        <v>630</v>
      </c>
      <c r="AE1872" s="402">
        <v>560</v>
      </c>
      <c r="AF1872" s="402">
        <v>630</v>
      </c>
      <c r="AG1872" s="402">
        <v>630</v>
      </c>
      <c r="AH1872" s="401">
        <v>48</v>
      </c>
      <c r="AI1872" s="400"/>
      <c r="AJ1872" s="400"/>
      <c r="AK1872" s="400"/>
      <c r="AL1872" s="400"/>
      <c r="AM1872" s="400"/>
      <c r="AN1872" s="400"/>
      <c r="AO1872" s="400"/>
      <c r="AP1872" s="400"/>
    </row>
    <row r="1873" spans="1:42" ht="14.25" customHeight="1">
      <c r="A1873" s="394" t="s">
        <v>821</v>
      </c>
      <c r="B1873" s="401">
        <v>114.3</v>
      </c>
      <c r="C1873" s="424">
        <v>6.88</v>
      </c>
      <c r="D1873" s="394" t="s">
        <v>822</v>
      </c>
      <c r="E1873" s="421">
        <v>45573</v>
      </c>
      <c r="F1873" s="104" t="s">
        <v>847</v>
      </c>
      <c r="G1873" s="396">
        <v>22133</v>
      </c>
      <c r="H1873" s="397">
        <v>13769</v>
      </c>
      <c r="I1873" s="397">
        <v>5549601</v>
      </c>
      <c r="J1873" s="397" t="s">
        <v>571</v>
      </c>
      <c r="K1873" s="397">
        <v>45</v>
      </c>
      <c r="L1873" s="396">
        <v>5.23</v>
      </c>
      <c r="M1873" s="396">
        <v>1</v>
      </c>
      <c r="N1873" s="399">
        <v>94</v>
      </c>
      <c r="O1873" s="400">
        <v>109.1</v>
      </c>
      <c r="P1873" s="400"/>
      <c r="Q1873" s="400"/>
      <c r="R1873" s="400"/>
      <c r="S1873" s="400"/>
      <c r="T1873" s="400"/>
      <c r="U1873" s="400"/>
      <c r="V1873" s="400"/>
      <c r="W1873" s="400"/>
      <c r="X1873" s="426">
        <v>860</v>
      </c>
      <c r="Y1873" s="427">
        <v>800</v>
      </c>
      <c r="Z1873" s="427">
        <v>920</v>
      </c>
      <c r="AA1873" s="427">
        <v>48</v>
      </c>
      <c r="AB1873" s="427">
        <v>0.37</v>
      </c>
      <c r="AC1873" s="426">
        <v>1500</v>
      </c>
      <c r="AD1873" s="402">
        <v>630</v>
      </c>
      <c r="AE1873" s="402">
        <v>560</v>
      </c>
      <c r="AF1873" s="402">
        <v>630</v>
      </c>
      <c r="AG1873" s="402">
        <v>630</v>
      </c>
      <c r="AH1873" s="401">
        <v>48</v>
      </c>
      <c r="AI1873" s="400"/>
      <c r="AJ1873" s="400"/>
      <c r="AK1873" s="400"/>
      <c r="AL1873" s="400"/>
      <c r="AM1873" s="400"/>
      <c r="AN1873" s="400"/>
      <c r="AO1873" s="400"/>
      <c r="AP1873" s="400"/>
    </row>
    <row r="1874" spans="1:42" ht="14.25" customHeight="1">
      <c r="A1874" s="394" t="s">
        <v>821</v>
      </c>
      <c r="B1874" s="401">
        <v>114.3</v>
      </c>
      <c r="C1874" s="424">
        <v>6.88</v>
      </c>
      <c r="D1874" s="394" t="s">
        <v>822</v>
      </c>
      <c r="E1874" s="421">
        <v>45573</v>
      </c>
      <c r="F1874" s="104" t="s">
        <v>847</v>
      </c>
      <c r="G1874" s="396">
        <v>22134</v>
      </c>
      <c r="H1874" s="397">
        <v>13761</v>
      </c>
      <c r="I1874" s="397">
        <v>5549601</v>
      </c>
      <c r="J1874" s="397" t="s">
        <v>571</v>
      </c>
      <c r="K1874" s="397">
        <v>45</v>
      </c>
      <c r="L1874" s="396">
        <v>5.23</v>
      </c>
      <c r="M1874" s="396">
        <v>717</v>
      </c>
      <c r="N1874" s="399">
        <v>95</v>
      </c>
      <c r="O1874" s="400">
        <v>107.8</v>
      </c>
      <c r="P1874" s="400"/>
      <c r="Q1874" s="400"/>
      <c r="R1874" s="400"/>
      <c r="S1874" s="400"/>
      <c r="T1874" s="400"/>
      <c r="U1874" s="400"/>
      <c r="V1874" s="400"/>
      <c r="W1874" s="400"/>
      <c r="X1874" s="426">
        <v>860</v>
      </c>
      <c r="Y1874" s="427">
        <v>800</v>
      </c>
      <c r="Z1874" s="427">
        <v>920</v>
      </c>
      <c r="AA1874" s="427">
        <v>48</v>
      </c>
      <c r="AB1874" s="427">
        <v>0.37</v>
      </c>
      <c r="AC1874" s="426">
        <v>1500</v>
      </c>
      <c r="AD1874" s="402">
        <v>630</v>
      </c>
      <c r="AE1874" s="402">
        <v>560</v>
      </c>
      <c r="AF1874" s="402">
        <v>630</v>
      </c>
      <c r="AG1874" s="402">
        <v>630</v>
      </c>
      <c r="AH1874" s="401">
        <v>48</v>
      </c>
      <c r="AI1874" s="400"/>
      <c r="AJ1874" s="400"/>
      <c r="AK1874" s="400"/>
      <c r="AL1874" s="400"/>
      <c r="AM1874" s="400"/>
      <c r="AN1874" s="400"/>
      <c r="AO1874" s="400"/>
      <c r="AP1874" s="400"/>
    </row>
    <row r="1875" spans="1:42" ht="14.25" customHeight="1">
      <c r="A1875" s="394" t="s">
        <v>821</v>
      </c>
      <c r="B1875" s="401">
        <v>114.3</v>
      </c>
      <c r="C1875" s="424">
        <v>6.88</v>
      </c>
      <c r="D1875" s="394" t="s">
        <v>822</v>
      </c>
      <c r="E1875" s="421">
        <v>45609</v>
      </c>
      <c r="F1875" s="104" t="s">
        <v>283</v>
      </c>
      <c r="G1875" s="396">
        <v>22290</v>
      </c>
      <c r="H1875" s="397">
        <v>71854</v>
      </c>
      <c r="I1875" s="397">
        <v>5607803</v>
      </c>
      <c r="J1875" s="397">
        <v>350</v>
      </c>
      <c r="K1875" s="397">
        <v>50</v>
      </c>
      <c r="L1875" s="398">
        <v>4</v>
      </c>
      <c r="M1875" s="396">
        <v>1</v>
      </c>
      <c r="N1875" s="399">
        <v>101.7</v>
      </c>
      <c r="O1875" s="400">
        <v>114.8</v>
      </c>
      <c r="P1875" s="400">
        <v>98.1</v>
      </c>
      <c r="Q1875" s="400">
        <v>111.5</v>
      </c>
      <c r="R1875" s="400">
        <v>96.7</v>
      </c>
      <c r="S1875" s="400">
        <v>110.2</v>
      </c>
      <c r="T1875" s="400">
        <v>100</v>
      </c>
      <c r="U1875" s="400">
        <v>113.5</v>
      </c>
      <c r="V1875" s="400">
        <v>100</v>
      </c>
      <c r="W1875" s="400">
        <v>113.3</v>
      </c>
      <c r="X1875" s="426">
        <v>860</v>
      </c>
      <c r="Y1875" s="427">
        <v>800</v>
      </c>
      <c r="Z1875" s="427">
        <v>920</v>
      </c>
      <c r="AA1875" s="427">
        <v>48</v>
      </c>
      <c r="AB1875" s="427">
        <v>0.36</v>
      </c>
      <c r="AC1875" s="426">
        <v>1500</v>
      </c>
      <c r="AD1875" s="402">
        <v>650</v>
      </c>
      <c r="AE1875" s="402">
        <v>560</v>
      </c>
      <c r="AF1875" s="402">
        <v>650</v>
      </c>
      <c r="AG1875" s="402">
        <v>650</v>
      </c>
      <c r="AH1875" s="401">
        <v>48</v>
      </c>
      <c r="AI1875" s="400"/>
      <c r="AJ1875" s="400"/>
      <c r="AK1875" s="400"/>
      <c r="AL1875" s="400"/>
      <c r="AM1875" s="400"/>
      <c r="AN1875" s="400"/>
      <c r="AO1875" s="400"/>
      <c r="AP1875" s="400"/>
    </row>
    <row r="1876" spans="1:42" ht="14.25" customHeight="1">
      <c r="A1876" s="394" t="s">
        <v>821</v>
      </c>
      <c r="B1876" s="401">
        <v>114.3</v>
      </c>
      <c r="C1876" s="424">
        <v>6.88</v>
      </c>
      <c r="D1876" s="394" t="s">
        <v>822</v>
      </c>
      <c r="E1876" s="421">
        <v>45609</v>
      </c>
      <c r="F1876" s="104" t="s">
        <v>368</v>
      </c>
      <c r="G1876" s="396">
        <v>22291</v>
      </c>
      <c r="H1876" s="397">
        <v>71658</v>
      </c>
      <c r="I1876" s="397">
        <v>5607803</v>
      </c>
      <c r="J1876" s="397">
        <v>350</v>
      </c>
      <c r="K1876" s="397">
        <v>52</v>
      </c>
      <c r="L1876" s="398">
        <v>5.26</v>
      </c>
      <c r="M1876" s="396">
        <v>1</v>
      </c>
      <c r="N1876" s="399">
        <v>96.6</v>
      </c>
      <c r="O1876" s="400">
        <v>109.7</v>
      </c>
      <c r="P1876" s="400"/>
      <c r="Q1876" s="400"/>
      <c r="R1876" s="400"/>
      <c r="S1876" s="400"/>
      <c r="T1876" s="400"/>
      <c r="U1876" s="400"/>
      <c r="V1876" s="400"/>
      <c r="W1876" s="400"/>
      <c r="X1876" s="426">
        <v>860</v>
      </c>
      <c r="Y1876" s="427">
        <v>800</v>
      </c>
      <c r="Z1876" s="427">
        <v>920</v>
      </c>
      <c r="AA1876" s="427">
        <v>48</v>
      </c>
      <c r="AB1876" s="427">
        <v>0.36</v>
      </c>
      <c r="AC1876" s="426">
        <v>1500</v>
      </c>
      <c r="AD1876" s="402">
        <v>655</v>
      </c>
      <c r="AE1876" s="402">
        <v>560</v>
      </c>
      <c r="AF1876" s="402">
        <v>655</v>
      </c>
      <c r="AG1876" s="402">
        <v>655</v>
      </c>
      <c r="AH1876" s="401">
        <v>48</v>
      </c>
      <c r="AI1876" s="400"/>
      <c r="AJ1876" s="400"/>
      <c r="AK1876" s="400"/>
      <c r="AL1876" s="400"/>
      <c r="AM1876" s="400"/>
      <c r="AN1876" s="400"/>
      <c r="AO1876" s="400"/>
      <c r="AP1876" s="400"/>
    </row>
    <row r="1877" spans="1:42" ht="14.25" customHeight="1">
      <c r="A1877" s="394" t="s">
        <v>821</v>
      </c>
      <c r="B1877" s="401">
        <v>114.3</v>
      </c>
      <c r="C1877" s="424">
        <v>6.88</v>
      </c>
      <c r="D1877" s="394" t="s">
        <v>822</v>
      </c>
      <c r="E1877" s="421">
        <v>45609</v>
      </c>
      <c r="F1877" s="104" t="s">
        <v>283</v>
      </c>
      <c r="G1877" s="396">
        <v>22292</v>
      </c>
      <c r="H1877" s="397">
        <v>71858</v>
      </c>
      <c r="I1877" s="397">
        <v>5742201</v>
      </c>
      <c r="J1877" s="397">
        <v>350</v>
      </c>
      <c r="K1877" s="397">
        <v>51</v>
      </c>
      <c r="L1877" s="398">
        <v>4.5614035087719298</v>
      </c>
      <c r="M1877" s="396">
        <v>1</v>
      </c>
      <c r="N1877" s="399">
        <v>103.5</v>
      </c>
      <c r="O1877" s="400">
        <v>115.4</v>
      </c>
      <c r="P1877" s="400"/>
      <c r="Q1877" s="400"/>
      <c r="R1877" s="400"/>
      <c r="S1877" s="400"/>
      <c r="T1877" s="400"/>
      <c r="U1877" s="400"/>
      <c r="V1877" s="400"/>
      <c r="W1877" s="400"/>
      <c r="X1877" s="426">
        <v>860</v>
      </c>
      <c r="Y1877" s="427">
        <v>800</v>
      </c>
      <c r="Z1877" s="427">
        <v>920</v>
      </c>
      <c r="AA1877" s="427">
        <v>48</v>
      </c>
      <c r="AB1877" s="427">
        <v>0.36</v>
      </c>
      <c r="AC1877" s="426">
        <v>1500</v>
      </c>
      <c r="AD1877" s="402">
        <v>655</v>
      </c>
      <c r="AE1877" s="402">
        <v>560</v>
      </c>
      <c r="AF1877" s="402">
        <v>655</v>
      </c>
      <c r="AG1877" s="402">
        <v>655</v>
      </c>
      <c r="AH1877" s="401">
        <v>48</v>
      </c>
      <c r="AI1877" s="400"/>
      <c r="AJ1877" s="400"/>
      <c r="AK1877" s="400"/>
      <c r="AL1877" s="400"/>
      <c r="AM1877" s="400"/>
      <c r="AN1877" s="400"/>
      <c r="AO1877" s="400"/>
      <c r="AP1877" s="400"/>
    </row>
    <row r="1878" spans="1:42" ht="14.25" customHeight="1">
      <c r="A1878" s="394" t="s">
        <v>821</v>
      </c>
      <c r="B1878" s="401">
        <v>114.3</v>
      </c>
      <c r="C1878" s="424">
        <v>6.88</v>
      </c>
      <c r="D1878" s="394" t="s">
        <v>822</v>
      </c>
      <c r="E1878" s="421">
        <v>45609</v>
      </c>
      <c r="F1878" s="104" t="s">
        <v>283</v>
      </c>
      <c r="G1878" s="396">
        <v>22293</v>
      </c>
      <c r="H1878" s="397">
        <v>71858</v>
      </c>
      <c r="I1878" s="397">
        <v>5742201</v>
      </c>
      <c r="J1878" s="397">
        <v>350</v>
      </c>
      <c r="K1878" s="397">
        <v>51</v>
      </c>
      <c r="L1878" s="398">
        <v>4.5614035087719298</v>
      </c>
      <c r="M1878" s="396">
        <v>348</v>
      </c>
      <c r="N1878" s="399">
        <v>104.4</v>
      </c>
      <c r="O1878" s="400">
        <v>117.1</v>
      </c>
      <c r="P1878" s="400"/>
      <c r="Q1878" s="400"/>
      <c r="R1878" s="400"/>
      <c r="S1878" s="400"/>
      <c r="T1878" s="400"/>
      <c r="U1878" s="400"/>
      <c r="V1878" s="400"/>
      <c r="W1878" s="400"/>
      <c r="X1878" s="426">
        <v>860</v>
      </c>
      <c r="Y1878" s="427">
        <v>800</v>
      </c>
      <c r="Z1878" s="427">
        <v>920</v>
      </c>
      <c r="AA1878" s="427">
        <v>48</v>
      </c>
      <c r="AB1878" s="427">
        <v>0.36</v>
      </c>
      <c r="AC1878" s="426">
        <v>1500</v>
      </c>
      <c r="AD1878" s="402">
        <v>655</v>
      </c>
      <c r="AE1878" s="402">
        <v>560</v>
      </c>
      <c r="AF1878" s="402">
        <v>655</v>
      </c>
      <c r="AG1878" s="402">
        <v>655</v>
      </c>
      <c r="AH1878" s="401">
        <v>48</v>
      </c>
      <c r="AI1878" s="400"/>
      <c r="AJ1878" s="400"/>
      <c r="AK1878" s="400"/>
      <c r="AL1878" s="400"/>
      <c r="AM1878" s="400"/>
      <c r="AN1878" s="400"/>
      <c r="AO1878" s="400"/>
      <c r="AP1878" s="400"/>
    </row>
    <row r="1879" spans="1:42" ht="14.25" customHeight="1">
      <c r="A1879" s="394" t="s">
        <v>821</v>
      </c>
      <c r="B1879" s="401">
        <v>114.3</v>
      </c>
      <c r="C1879" s="424">
        <v>6.88</v>
      </c>
      <c r="D1879" s="394" t="s">
        <v>822</v>
      </c>
      <c r="E1879" s="421">
        <v>45610</v>
      </c>
      <c r="F1879" s="104" t="s">
        <v>283</v>
      </c>
      <c r="G1879" s="396">
        <v>22294</v>
      </c>
      <c r="H1879" s="397">
        <v>72049</v>
      </c>
      <c r="I1879" s="397">
        <v>5742201</v>
      </c>
      <c r="J1879" s="397">
        <v>350</v>
      </c>
      <c r="K1879" s="397">
        <v>52</v>
      </c>
      <c r="L1879" s="398">
        <v>4.375</v>
      </c>
      <c r="M1879" s="396">
        <v>1</v>
      </c>
      <c r="N1879" s="399">
        <v>101</v>
      </c>
      <c r="O1879" s="400">
        <v>115.7</v>
      </c>
      <c r="P1879" s="400"/>
      <c r="Q1879" s="400"/>
      <c r="R1879" s="400"/>
      <c r="S1879" s="400"/>
      <c r="T1879" s="400"/>
      <c r="U1879" s="400"/>
      <c r="V1879" s="400"/>
      <c r="W1879" s="400"/>
      <c r="X1879" s="426">
        <v>860</v>
      </c>
      <c r="Y1879" s="427">
        <v>800</v>
      </c>
      <c r="Z1879" s="427">
        <v>920</v>
      </c>
      <c r="AA1879" s="427">
        <v>48</v>
      </c>
      <c r="AB1879" s="427">
        <v>0.36</v>
      </c>
      <c r="AC1879" s="426">
        <v>1500</v>
      </c>
      <c r="AD1879" s="402">
        <v>655</v>
      </c>
      <c r="AE1879" s="402">
        <v>560</v>
      </c>
      <c r="AF1879" s="402">
        <v>655</v>
      </c>
      <c r="AG1879" s="402">
        <v>655</v>
      </c>
      <c r="AH1879" s="401">
        <v>48</v>
      </c>
      <c r="AI1879" s="400"/>
      <c r="AJ1879" s="400"/>
      <c r="AK1879" s="400"/>
      <c r="AL1879" s="400"/>
      <c r="AM1879" s="400"/>
      <c r="AN1879" s="400"/>
      <c r="AO1879" s="400"/>
      <c r="AP1879" s="400"/>
    </row>
    <row r="1880" spans="1:42" ht="14.25" customHeight="1">
      <c r="A1880" s="394" t="s">
        <v>821</v>
      </c>
      <c r="B1880" s="401">
        <v>114.3</v>
      </c>
      <c r="C1880" s="424">
        <v>6.88</v>
      </c>
      <c r="D1880" s="394" t="s">
        <v>822</v>
      </c>
      <c r="E1880" s="421">
        <v>45610</v>
      </c>
      <c r="F1880" s="104" t="s">
        <v>283</v>
      </c>
      <c r="G1880" s="396">
        <v>22295</v>
      </c>
      <c r="H1880" s="397">
        <v>72049</v>
      </c>
      <c r="I1880" s="397">
        <v>5742201</v>
      </c>
      <c r="J1880" s="397">
        <v>350</v>
      </c>
      <c r="K1880" s="397">
        <v>52</v>
      </c>
      <c r="L1880" s="398">
        <v>4.375</v>
      </c>
      <c r="M1880" s="396">
        <v>401</v>
      </c>
      <c r="N1880" s="399">
        <v>103.6</v>
      </c>
      <c r="O1880" s="400">
        <v>117</v>
      </c>
      <c r="P1880" s="400"/>
      <c r="Q1880" s="400"/>
      <c r="R1880" s="400"/>
      <c r="S1880" s="400"/>
      <c r="T1880" s="400"/>
      <c r="U1880" s="400"/>
      <c r="V1880" s="400"/>
      <c r="W1880" s="400"/>
      <c r="X1880" s="426">
        <v>860</v>
      </c>
      <c r="Y1880" s="427">
        <v>800</v>
      </c>
      <c r="Z1880" s="427">
        <v>920</v>
      </c>
      <c r="AA1880" s="427">
        <v>48</v>
      </c>
      <c r="AB1880" s="427">
        <v>0.36</v>
      </c>
      <c r="AC1880" s="426">
        <v>1500</v>
      </c>
      <c r="AD1880" s="402">
        <v>655</v>
      </c>
      <c r="AE1880" s="402">
        <v>560</v>
      </c>
      <c r="AF1880" s="402">
        <v>655</v>
      </c>
      <c r="AG1880" s="402">
        <v>655</v>
      </c>
      <c r="AH1880" s="401">
        <v>48</v>
      </c>
      <c r="AI1880" s="400"/>
      <c r="AJ1880" s="400"/>
      <c r="AK1880" s="400"/>
      <c r="AL1880" s="400"/>
      <c r="AM1880" s="400"/>
      <c r="AN1880" s="400"/>
      <c r="AO1880" s="400"/>
      <c r="AP1880" s="400"/>
    </row>
    <row r="1881" spans="1:42" ht="14.25" customHeight="1">
      <c r="A1881" s="394" t="s">
        <v>821</v>
      </c>
      <c r="B1881" s="401">
        <v>114.3</v>
      </c>
      <c r="C1881" s="424">
        <v>6.88</v>
      </c>
      <c r="D1881" s="394" t="s">
        <v>822</v>
      </c>
      <c r="E1881" s="421">
        <v>45610</v>
      </c>
      <c r="F1881" s="104" t="s">
        <v>283</v>
      </c>
      <c r="G1881" s="396">
        <v>22296</v>
      </c>
      <c r="H1881" s="397">
        <v>71860</v>
      </c>
      <c r="I1881" s="397">
        <v>5742201</v>
      </c>
      <c r="J1881" s="397">
        <v>350</v>
      </c>
      <c r="K1881" s="397">
        <v>49</v>
      </c>
      <c r="L1881" s="398">
        <v>4.88</v>
      </c>
      <c r="M1881" s="396">
        <v>1</v>
      </c>
      <c r="N1881" s="399">
        <v>99</v>
      </c>
      <c r="O1881" s="400">
        <v>111.6</v>
      </c>
      <c r="P1881" s="400"/>
      <c r="Q1881" s="400"/>
      <c r="R1881" s="400"/>
      <c r="S1881" s="400"/>
      <c r="T1881" s="400"/>
      <c r="U1881" s="400"/>
      <c r="V1881" s="400"/>
      <c r="W1881" s="400"/>
      <c r="X1881" s="426">
        <v>860</v>
      </c>
      <c r="Y1881" s="427">
        <v>800</v>
      </c>
      <c r="Z1881" s="427">
        <v>920</v>
      </c>
      <c r="AA1881" s="427">
        <v>48</v>
      </c>
      <c r="AB1881" s="427">
        <v>0.36</v>
      </c>
      <c r="AC1881" s="426">
        <v>1500</v>
      </c>
      <c r="AD1881" s="402">
        <v>655</v>
      </c>
      <c r="AE1881" s="402">
        <v>560</v>
      </c>
      <c r="AF1881" s="402">
        <v>655</v>
      </c>
      <c r="AG1881" s="402">
        <v>655</v>
      </c>
      <c r="AH1881" s="401">
        <v>48</v>
      </c>
      <c r="AI1881" s="400"/>
      <c r="AJ1881" s="400"/>
      <c r="AK1881" s="400"/>
      <c r="AL1881" s="400"/>
      <c r="AM1881" s="400"/>
      <c r="AN1881" s="400"/>
      <c r="AO1881" s="400"/>
      <c r="AP1881" s="400"/>
    </row>
    <row r="1882" spans="1:42" ht="14.25" customHeight="1">
      <c r="A1882" s="394" t="s">
        <v>821</v>
      </c>
      <c r="B1882" s="401">
        <v>114.3</v>
      </c>
      <c r="C1882" s="424">
        <v>6.88</v>
      </c>
      <c r="D1882" s="394" t="s">
        <v>822</v>
      </c>
      <c r="E1882" s="421">
        <v>45610</v>
      </c>
      <c r="F1882" s="104" t="s">
        <v>283</v>
      </c>
      <c r="G1882" s="396">
        <v>22297</v>
      </c>
      <c r="H1882" s="397">
        <v>71860</v>
      </c>
      <c r="I1882" s="397">
        <v>5742201</v>
      </c>
      <c r="J1882" s="397">
        <v>350</v>
      </c>
      <c r="K1882" s="397">
        <v>49</v>
      </c>
      <c r="L1882" s="398">
        <v>4.88</v>
      </c>
      <c r="M1882" s="396">
        <v>401</v>
      </c>
      <c r="N1882" s="399">
        <v>96.9</v>
      </c>
      <c r="O1882" s="400">
        <v>109.5</v>
      </c>
      <c r="P1882" s="400"/>
      <c r="Q1882" s="400"/>
      <c r="R1882" s="400"/>
      <c r="S1882" s="400"/>
      <c r="T1882" s="400"/>
      <c r="U1882" s="400"/>
      <c r="V1882" s="400"/>
      <c r="W1882" s="400"/>
      <c r="X1882" s="426">
        <v>860</v>
      </c>
      <c r="Y1882" s="427">
        <v>800</v>
      </c>
      <c r="Z1882" s="427">
        <v>920</v>
      </c>
      <c r="AA1882" s="427">
        <v>48</v>
      </c>
      <c r="AB1882" s="427">
        <v>0.36</v>
      </c>
      <c r="AC1882" s="426">
        <v>1500</v>
      </c>
      <c r="AD1882" s="402">
        <v>655</v>
      </c>
      <c r="AE1882" s="402">
        <v>560</v>
      </c>
      <c r="AF1882" s="402">
        <v>655</v>
      </c>
      <c r="AG1882" s="402">
        <v>655</v>
      </c>
      <c r="AH1882" s="401">
        <v>48</v>
      </c>
      <c r="AI1882" s="400"/>
      <c r="AJ1882" s="400"/>
      <c r="AK1882" s="400"/>
      <c r="AL1882" s="400"/>
      <c r="AM1882" s="400"/>
      <c r="AN1882" s="400"/>
      <c r="AO1882" s="400"/>
      <c r="AP1882" s="400"/>
    </row>
    <row r="1883" spans="1:42" ht="14.25" customHeight="1">
      <c r="A1883" s="394" t="s">
        <v>821</v>
      </c>
      <c r="B1883" s="401">
        <v>114.3</v>
      </c>
      <c r="C1883" s="424">
        <v>6.88</v>
      </c>
      <c r="D1883" s="394" t="s">
        <v>822</v>
      </c>
      <c r="E1883" s="421">
        <v>45610</v>
      </c>
      <c r="F1883" s="104" t="s">
        <v>283</v>
      </c>
      <c r="G1883" s="396">
        <v>22298</v>
      </c>
      <c r="H1883" s="397">
        <v>72048</v>
      </c>
      <c r="I1883" s="397">
        <v>5742201</v>
      </c>
      <c r="J1883" s="397">
        <v>350</v>
      </c>
      <c r="K1883" s="397">
        <v>53</v>
      </c>
      <c r="L1883" s="398">
        <v>4.17</v>
      </c>
      <c r="M1883" s="396">
        <v>1</v>
      </c>
      <c r="N1883" s="399">
        <v>99.2</v>
      </c>
      <c r="O1883" s="400">
        <v>112.2</v>
      </c>
      <c r="P1883" s="400"/>
      <c r="Q1883" s="400"/>
      <c r="R1883" s="400"/>
      <c r="S1883" s="400"/>
      <c r="T1883" s="400"/>
      <c r="U1883" s="400"/>
      <c r="V1883" s="400"/>
      <c r="W1883" s="400"/>
      <c r="X1883" s="426">
        <v>860</v>
      </c>
      <c r="Y1883" s="427">
        <v>800</v>
      </c>
      <c r="Z1883" s="427">
        <v>920</v>
      </c>
      <c r="AA1883" s="427">
        <v>48</v>
      </c>
      <c r="AB1883" s="427">
        <v>0.36</v>
      </c>
      <c r="AC1883" s="426">
        <v>1500</v>
      </c>
      <c r="AD1883" s="402">
        <v>660</v>
      </c>
      <c r="AE1883" s="402">
        <v>560</v>
      </c>
      <c r="AF1883" s="402">
        <v>660</v>
      </c>
      <c r="AG1883" s="402">
        <v>660</v>
      </c>
      <c r="AH1883" s="401">
        <v>48</v>
      </c>
      <c r="AI1883" s="400"/>
      <c r="AJ1883" s="400"/>
      <c r="AK1883" s="400"/>
      <c r="AL1883" s="400"/>
      <c r="AM1883" s="400"/>
      <c r="AN1883" s="400"/>
      <c r="AO1883" s="400"/>
      <c r="AP1883" s="400"/>
    </row>
    <row r="1884" spans="1:42" ht="14.25" customHeight="1">
      <c r="A1884" s="394" t="s">
        <v>821</v>
      </c>
      <c r="B1884" s="401">
        <v>114.3</v>
      </c>
      <c r="C1884" s="424">
        <v>6.88</v>
      </c>
      <c r="D1884" s="394" t="s">
        <v>822</v>
      </c>
      <c r="E1884" s="421">
        <v>45610</v>
      </c>
      <c r="F1884" s="104" t="s">
        <v>283</v>
      </c>
      <c r="G1884" s="396">
        <v>22299</v>
      </c>
      <c r="H1884" s="397">
        <v>72048</v>
      </c>
      <c r="I1884" s="397">
        <v>5742201</v>
      </c>
      <c r="J1884" s="397">
        <v>350</v>
      </c>
      <c r="K1884" s="397">
        <v>53</v>
      </c>
      <c r="L1884" s="398">
        <v>4.17</v>
      </c>
      <c r="M1884" s="396">
        <v>401</v>
      </c>
      <c r="N1884" s="399">
        <v>98.7</v>
      </c>
      <c r="O1884" s="400">
        <v>112.1</v>
      </c>
      <c r="P1884" s="400"/>
      <c r="Q1884" s="400"/>
      <c r="R1884" s="400"/>
      <c r="S1884" s="400"/>
      <c r="T1884" s="400"/>
      <c r="U1884" s="400"/>
      <c r="V1884" s="400"/>
      <c r="W1884" s="400"/>
      <c r="X1884" s="426">
        <v>860</v>
      </c>
      <c r="Y1884" s="427">
        <v>800</v>
      </c>
      <c r="Z1884" s="427">
        <v>920</v>
      </c>
      <c r="AA1884" s="427">
        <v>48</v>
      </c>
      <c r="AB1884" s="427">
        <v>0.35</v>
      </c>
      <c r="AC1884" s="426">
        <v>1500</v>
      </c>
      <c r="AD1884" s="402">
        <v>660</v>
      </c>
      <c r="AE1884" s="402">
        <v>560</v>
      </c>
      <c r="AF1884" s="402">
        <v>660</v>
      </c>
      <c r="AG1884" s="402">
        <v>660</v>
      </c>
      <c r="AH1884" s="401">
        <v>48</v>
      </c>
      <c r="AI1884" s="400"/>
      <c r="AJ1884" s="400"/>
      <c r="AK1884" s="400"/>
      <c r="AL1884" s="400"/>
      <c r="AM1884" s="400"/>
      <c r="AN1884" s="400"/>
      <c r="AO1884" s="400"/>
      <c r="AP1884" s="400"/>
    </row>
    <row r="1885" spans="1:42" ht="14.25" customHeight="1">
      <c r="A1885" s="394" t="s">
        <v>821</v>
      </c>
      <c r="B1885" s="401">
        <v>114.3</v>
      </c>
      <c r="C1885" s="424">
        <v>6.88</v>
      </c>
      <c r="D1885" s="394" t="s">
        <v>822</v>
      </c>
      <c r="E1885" s="421">
        <v>45610</v>
      </c>
      <c r="F1885" s="104" t="s">
        <v>283</v>
      </c>
      <c r="G1885" s="396">
        <v>22300</v>
      </c>
      <c r="H1885" s="397">
        <v>72050</v>
      </c>
      <c r="I1885" s="397">
        <v>5742201</v>
      </c>
      <c r="J1885" s="397">
        <v>350</v>
      </c>
      <c r="K1885" s="397">
        <v>52</v>
      </c>
      <c r="L1885" s="398">
        <v>4.4444444444444446</v>
      </c>
      <c r="M1885" s="396">
        <v>1</v>
      </c>
      <c r="N1885" s="399">
        <v>96.8</v>
      </c>
      <c r="O1885" s="400">
        <v>111.7</v>
      </c>
      <c r="P1885" s="400"/>
      <c r="Q1885" s="400"/>
      <c r="R1885" s="400"/>
      <c r="S1885" s="400"/>
      <c r="T1885" s="400"/>
      <c r="U1885" s="400"/>
      <c r="V1885" s="400"/>
      <c r="W1885" s="400"/>
      <c r="X1885" s="426">
        <v>860</v>
      </c>
      <c r="Y1885" s="427">
        <v>800</v>
      </c>
      <c r="Z1885" s="427">
        <v>920</v>
      </c>
      <c r="AA1885" s="427">
        <v>48</v>
      </c>
      <c r="AB1885" s="427">
        <v>0.35</v>
      </c>
      <c r="AC1885" s="426">
        <v>1500</v>
      </c>
      <c r="AD1885" s="402">
        <v>660</v>
      </c>
      <c r="AE1885" s="402">
        <v>560</v>
      </c>
      <c r="AF1885" s="402">
        <v>660</v>
      </c>
      <c r="AG1885" s="402">
        <v>660</v>
      </c>
      <c r="AH1885" s="401">
        <v>48</v>
      </c>
      <c r="AI1885" s="400"/>
      <c r="AJ1885" s="400"/>
      <c r="AK1885" s="400"/>
      <c r="AL1885" s="400"/>
      <c r="AM1885" s="400"/>
      <c r="AN1885" s="400"/>
      <c r="AO1885" s="400"/>
      <c r="AP1885" s="400"/>
    </row>
    <row r="1886" spans="1:42" ht="14.25" customHeight="1">
      <c r="A1886" s="394" t="s">
        <v>821</v>
      </c>
      <c r="B1886" s="401">
        <v>114.3</v>
      </c>
      <c r="C1886" s="424">
        <v>6.88</v>
      </c>
      <c r="D1886" s="394" t="s">
        <v>822</v>
      </c>
      <c r="E1886" s="421">
        <v>45611</v>
      </c>
      <c r="F1886" s="104" t="s">
        <v>283</v>
      </c>
      <c r="G1886" s="396">
        <v>22301</v>
      </c>
      <c r="H1886" s="397">
        <v>72055</v>
      </c>
      <c r="I1886" s="397">
        <v>5742201</v>
      </c>
      <c r="J1886" s="397">
        <v>350</v>
      </c>
      <c r="K1886" s="397">
        <v>54</v>
      </c>
      <c r="L1886" s="396">
        <v>5.09</v>
      </c>
      <c r="M1886" s="396">
        <v>35</v>
      </c>
      <c r="N1886" s="399">
        <v>104.5</v>
      </c>
      <c r="O1886" s="400">
        <v>116.8</v>
      </c>
      <c r="P1886" s="400"/>
      <c r="Q1886" s="400"/>
      <c r="R1886" s="400"/>
      <c r="S1886" s="400"/>
      <c r="T1886" s="400"/>
      <c r="U1886" s="400"/>
      <c r="V1886" s="400"/>
      <c r="W1886" s="400"/>
      <c r="X1886" s="426">
        <v>860</v>
      </c>
      <c r="Y1886" s="427">
        <v>800</v>
      </c>
      <c r="Z1886" s="427">
        <v>920</v>
      </c>
      <c r="AA1886" s="427">
        <v>48</v>
      </c>
      <c r="AB1886" s="427">
        <v>0.35</v>
      </c>
      <c r="AC1886" s="426">
        <v>1500</v>
      </c>
      <c r="AD1886" s="402">
        <v>660</v>
      </c>
      <c r="AE1886" s="402">
        <v>560</v>
      </c>
      <c r="AF1886" s="402">
        <v>660</v>
      </c>
      <c r="AG1886" s="402">
        <v>660</v>
      </c>
      <c r="AH1886" s="401">
        <v>48</v>
      </c>
      <c r="AI1886" s="400"/>
      <c r="AJ1886" s="400"/>
      <c r="AK1886" s="400"/>
      <c r="AL1886" s="400"/>
      <c r="AM1886" s="400"/>
      <c r="AN1886" s="400"/>
      <c r="AO1886" s="400"/>
      <c r="AP1886" s="400"/>
    </row>
    <row r="1887" spans="1:42" ht="14.25" customHeight="1">
      <c r="A1887" s="394" t="s">
        <v>821</v>
      </c>
      <c r="B1887" s="401">
        <v>114.3</v>
      </c>
      <c r="C1887" s="424">
        <v>6.88</v>
      </c>
      <c r="D1887" s="394" t="s">
        <v>822</v>
      </c>
      <c r="E1887" s="421">
        <v>45611</v>
      </c>
      <c r="F1887" s="104" t="s">
        <v>283</v>
      </c>
      <c r="G1887" s="396">
        <v>22302</v>
      </c>
      <c r="H1887" s="397">
        <v>72055</v>
      </c>
      <c r="I1887" s="397">
        <v>5742201</v>
      </c>
      <c r="J1887" s="397">
        <v>350</v>
      </c>
      <c r="K1887" s="397">
        <v>54</v>
      </c>
      <c r="L1887" s="396">
        <v>5.09</v>
      </c>
      <c r="M1887" s="396">
        <v>401</v>
      </c>
      <c r="N1887" s="399">
        <v>104.3</v>
      </c>
      <c r="O1887" s="400">
        <v>116.1</v>
      </c>
      <c r="P1887" s="400"/>
      <c r="Q1887" s="400"/>
      <c r="R1887" s="400"/>
      <c r="S1887" s="400"/>
      <c r="T1887" s="400"/>
      <c r="U1887" s="400"/>
      <c r="V1887" s="400"/>
      <c r="W1887" s="400"/>
      <c r="X1887" s="426">
        <v>860</v>
      </c>
      <c r="Y1887" s="427">
        <v>800</v>
      </c>
      <c r="Z1887" s="427">
        <v>920</v>
      </c>
      <c r="AA1887" s="427">
        <v>48</v>
      </c>
      <c r="AB1887" s="427">
        <v>0.35</v>
      </c>
      <c r="AC1887" s="426">
        <v>1500</v>
      </c>
      <c r="AD1887" s="402">
        <v>660</v>
      </c>
      <c r="AE1887" s="402">
        <v>560</v>
      </c>
      <c r="AF1887" s="402">
        <v>660</v>
      </c>
      <c r="AG1887" s="402">
        <v>660</v>
      </c>
      <c r="AH1887" s="401">
        <v>48</v>
      </c>
      <c r="AI1887" s="400"/>
      <c r="AJ1887" s="400"/>
      <c r="AK1887" s="400"/>
      <c r="AL1887" s="400"/>
      <c r="AM1887" s="400"/>
      <c r="AN1887" s="400"/>
      <c r="AO1887" s="400"/>
      <c r="AP1887" s="400"/>
    </row>
    <row r="1888" spans="1:42" ht="14.25" customHeight="1">
      <c r="A1888" s="394" t="s">
        <v>821</v>
      </c>
      <c r="B1888" s="401">
        <v>114.3</v>
      </c>
      <c r="C1888" s="424">
        <v>6.88</v>
      </c>
      <c r="D1888" s="394" t="s">
        <v>822</v>
      </c>
      <c r="E1888" s="421">
        <v>45611</v>
      </c>
      <c r="F1888" s="104" t="s">
        <v>368</v>
      </c>
      <c r="G1888" s="396">
        <v>22303</v>
      </c>
      <c r="H1888" s="397">
        <v>60484</v>
      </c>
      <c r="I1888" s="397">
        <v>5742201</v>
      </c>
      <c r="J1888" s="397">
        <v>701</v>
      </c>
      <c r="K1888" s="397">
        <v>50</v>
      </c>
      <c r="L1888" s="396">
        <v>4.58</v>
      </c>
      <c r="M1888" s="396">
        <v>1</v>
      </c>
      <c r="N1888" s="399">
        <v>94.5</v>
      </c>
      <c r="O1888" s="400">
        <v>108.7</v>
      </c>
      <c r="P1888" s="400"/>
      <c r="Q1888" s="400"/>
      <c r="R1888" s="400"/>
      <c r="S1888" s="400"/>
      <c r="T1888" s="400"/>
      <c r="U1888" s="400"/>
      <c r="V1888" s="400"/>
      <c r="W1888" s="400"/>
      <c r="X1888" s="426">
        <v>860</v>
      </c>
      <c r="Y1888" s="427">
        <v>800</v>
      </c>
      <c r="Z1888" s="427">
        <v>920</v>
      </c>
      <c r="AA1888" s="427">
        <v>48</v>
      </c>
      <c r="AB1888" s="427">
        <v>0.35</v>
      </c>
      <c r="AC1888" s="426">
        <v>1500</v>
      </c>
      <c r="AD1888" s="402">
        <v>660</v>
      </c>
      <c r="AE1888" s="402">
        <v>560</v>
      </c>
      <c r="AF1888" s="402">
        <v>660</v>
      </c>
      <c r="AG1888" s="402">
        <v>660</v>
      </c>
      <c r="AH1888" s="401">
        <v>48</v>
      </c>
      <c r="AI1888" s="400"/>
      <c r="AJ1888" s="400"/>
      <c r="AK1888" s="400"/>
      <c r="AL1888" s="400"/>
      <c r="AM1888" s="400"/>
      <c r="AN1888" s="400"/>
      <c r="AO1888" s="400"/>
      <c r="AP1888" s="400"/>
    </row>
    <row r="1889" spans="1:42" ht="14.25" customHeight="1">
      <c r="A1889" s="394" t="s">
        <v>821</v>
      </c>
      <c r="B1889" s="401">
        <v>114.3</v>
      </c>
      <c r="C1889" s="424">
        <v>6.88</v>
      </c>
      <c r="D1889" s="394" t="s">
        <v>822</v>
      </c>
      <c r="E1889" s="421">
        <v>45611</v>
      </c>
      <c r="F1889" s="104" t="s">
        <v>368</v>
      </c>
      <c r="G1889" s="396">
        <v>22304</v>
      </c>
      <c r="H1889" s="397">
        <v>60483</v>
      </c>
      <c r="I1889" s="397">
        <v>5742201</v>
      </c>
      <c r="J1889" s="397">
        <v>701</v>
      </c>
      <c r="K1889" s="397">
        <v>50</v>
      </c>
      <c r="L1889" s="396">
        <v>5.0599999999999996</v>
      </c>
      <c r="M1889" s="396">
        <v>15</v>
      </c>
      <c r="N1889" s="399">
        <v>95.8</v>
      </c>
      <c r="O1889" s="400">
        <v>108.5</v>
      </c>
      <c r="P1889" s="400"/>
      <c r="Q1889" s="400"/>
      <c r="R1889" s="400"/>
      <c r="S1889" s="400"/>
      <c r="T1889" s="400"/>
      <c r="U1889" s="400"/>
      <c r="V1889" s="400"/>
      <c r="W1889" s="400"/>
      <c r="X1889" s="426">
        <v>860</v>
      </c>
      <c r="Y1889" s="427">
        <v>800</v>
      </c>
      <c r="Z1889" s="427">
        <v>920</v>
      </c>
      <c r="AA1889" s="427">
        <v>48</v>
      </c>
      <c r="AB1889" s="427">
        <v>0.35</v>
      </c>
      <c r="AC1889" s="426">
        <v>1500</v>
      </c>
      <c r="AD1889" s="402">
        <v>660</v>
      </c>
      <c r="AE1889" s="402">
        <v>560</v>
      </c>
      <c r="AF1889" s="402">
        <v>660</v>
      </c>
      <c r="AG1889" s="402">
        <v>660</v>
      </c>
      <c r="AH1889" s="401">
        <v>48</v>
      </c>
      <c r="AI1889" s="400"/>
      <c r="AJ1889" s="400"/>
      <c r="AK1889" s="400"/>
      <c r="AL1889" s="400"/>
      <c r="AM1889" s="400"/>
      <c r="AN1889" s="400"/>
      <c r="AO1889" s="400"/>
      <c r="AP1889" s="400"/>
    </row>
    <row r="1890" spans="1:42" ht="14.25" customHeight="1">
      <c r="A1890" s="394" t="s">
        <v>821</v>
      </c>
      <c r="B1890" s="401">
        <v>114.3</v>
      </c>
      <c r="C1890" s="424">
        <v>6.88</v>
      </c>
      <c r="D1890" s="394" t="s">
        <v>822</v>
      </c>
      <c r="E1890" s="421">
        <v>45611</v>
      </c>
      <c r="F1890" s="104" t="s">
        <v>283</v>
      </c>
      <c r="G1890" s="396">
        <v>22305</v>
      </c>
      <c r="H1890" s="397">
        <v>72057</v>
      </c>
      <c r="I1890" s="397">
        <v>5742201</v>
      </c>
      <c r="J1890" s="397">
        <v>350</v>
      </c>
      <c r="K1890" s="397">
        <v>52</v>
      </c>
      <c r="L1890" s="396">
        <v>4.26</v>
      </c>
      <c r="M1890" s="396">
        <v>3</v>
      </c>
      <c r="N1890" s="399">
        <v>101.3</v>
      </c>
      <c r="O1890" s="400">
        <v>114.1</v>
      </c>
      <c r="P1890" s="400"/>
      <c r="Q1890" s="400"/>
      <c r="R1890" s="400"/>
      <c r="S1890" s="400"/>
      <c r="T1890" s="400"/>
      <c r="U1890" s="400"/>
      <c r="V1890" s="400"/>
      <c r="W1890" s="400"/>
      <c r="X1890" s="426">
        <v>860</v>
      </c>
      <c r="Y1890" s="427">
        <v>800</v>
      </c>
      <c r="Z1890" s="427">
        <v>920</v>
      </c>
      <c r="AA1890" s="427">
        <v>48</v>
      </c>
      <c r="AB1890" s="427">
        <v>0.35</v>
      </c>
      <c r="AC1890" s="426">
        <v>1500</v>
      </c>
      <c r="AD1890" s="402">
        <v>660</v>
      </c>
      <c r="AE1890" s="402">
        <v>560</v>
      </c>
      <c r="AF1890" s="402">
        <v>660</v>
      </c>
      <c r="AG1890" s="402">
        <v>660</v>
      </c>
      <c r="AH1890" s="401">
        <v>48</v>
      </c>
      <c r="AI1890" s="400"/>
      <c r="AJ1890" s="400"/>
      <c r="AK1890" s="400"/>
      <c r="AL1890" s="400"/>
      <c r="AM1890" s="400"/>
      <c r="AN1890" s="400"/>
      <c r="AO1890" s="400"/>
      <c r="AP1890" s="400"/>
    </row>
    <row r="1891" spans="1:42" ht="14.25" customHeight="1">
      <c r="A1891" s="394" t="s">
        <v>821</v>
      </c>
      <c r="B1891" s="401">
        <v>114.3</v>
      </c>
      <c r="C1891" s="424">
        <v>6.88</v>
      </c>
      <c r="D1891" s="394" t="s">
        <v>822</v>
      </c>
      <c r="E1891" s="421">
        <v>45611</v>
      </c>
      <c r="F1891" s="104" t="s">
        <v>283</v>
      </c>
      <c r="G1891" s="396">
        <v>22306</v>
      </c>
      <c r="H1891" s="397">
        <v>72056</v>
      </c>
      <c r="I1891" s="397">
        <v>5742201</v>
      </c>
      <c r="J1891" s="397">
        <v>350</v>
      </c>
      <c r="K1891" s="397">
        <v>53</v>
      </c>
      <c r="L1891" s="396">
        <v>5.19</v>
      </c>
      <c r="M1891" s="396">
        <v>1</v>
      </c>
      <c r="N1891" s="399">
        <v>102.5</v>
      </c>
      <c r="O1891" s="400">
        <v>114.9</v>
      </c>
      <c r="P1891" s="400"/>
      <c r="Q1891" s="400"/>
      <c r="R1891" s="400"/>
      <c r="S1891" s="400"/>
      <c r="T1891" s="400"/>
      <c r="U1891" s="400"/>
      <c r="V1891" s="400"/>
      <c r="W1891" s="400"/>
      <c r="X1891" s="426">
        <v>860</v>
      </c>
      <c r="Y1891" s="427">
        <v>800</v>
      </c>
      <c r="Z1891" s="427">
        <v>920</v>
      </c>
      <c r="AA1891" s="427">
        <v>48</v>
      </c>
      <c r="AB1891" s="427">
        <v>0.35</v>
      </c>
      <c r="AC1891" s="426">
        <v>1500</v>
      </c>
      <c r="AD1891" s="402">
        <v>660</v>
      </c>
      <c r="AE1891" s="402">
        <v>560</v>
      </c>
      <c r="AF1891" s="402">
        <v>660</v>
      </c>
      <c r="AG1891" s="402">
        <v>660</v>
      </c>
      <c r="AH1891" s="401">
        <v>48</v>
      </c>
      <c r="AI1891" s="400"/>
      <c r="AJ1891" s="400"/>
      <c r="AK1891" s="400"/>
      <c r="AL1891" s="400"/>
      <c r="AM1891" s="400"/>
      <c r="AN1891" s="400"/>
      <c r="AO1891" s="400"/>
      <c r="AP1891" s="400"/>
    </row>
    <row r="1892" spans="1:42" ht="14.25" customHeight="1">
      <c r="A1892" s="394" t="s">
        <v>821</v>
      </c>
      <c r="B1892" s="401">
        <v>114.3</v>
      </c>
      <c r="C1892" s="424">
        <v>6.88</v>
      </c>
      <c r="D1892" s="394" t="s">
        <v>822</v>
      </c>
      <c r="E1892" s="421">
        <v>45611</v>
      </c>
      <c r="F1892" s="104" t="s">
        <v>283</v>
      </c>
      <c r="G1892" s="396">
        <v>22307</v>
      </c>
      <c r="H1892" s="397">
        <v>71381</v>
      </c>
      <c r="I1892" s="397">
        <v>5742201</v>
      </c>
      <c r="J1892" s="397">
        <v>350</v>
      </c>
      <c r="K1892" s="397">
        <v>51</v>
      </c>
      <c r="L1892" s="398">
        <v>4.7</v>
      </c>
      <c r="M1892" s="396">
        <v>1</v>
      </c>
      <c r="N1892" s="399">
        <v>99.8</v>
      </c>
      <c r="O1892" s="400">
        <v>110.7</v>
      </c>
      <c r="P1892" s="400"/>
      <c r="Q1892" s="400"/>
      <c r="R1892" s="400"/>
      <c r="S1892" s="400"/>
      <c r="T1892" s="400"/>
      <c r="U1892" s="400"/>
      <c r="V1892" s="400"/>
      <c r="W1892" s="400"/>
      <c r="X1892" s="426">
        <v>860</v>
      </c>
      <c r="Y1892" s="427">
        <v>800</v>
      </c>
      <c r="Z1892" s="427">
        <v>920</v>
      </c>
      <c r="AA1892" s="427">
        <v>48</v>
      </c>
      <c r="AB1892" s="427">
        <v>0.35</v>
      </c>
      <c r="AC1892" s="426">
        <v>1500</v>
      </c>
      <c r="AD1892" s="402">
        <v>660</v>
      </c>
      <c r="AE1892" s="402">
        <v>560</v>
      </c>
      <c r="AF1892" s="402">
        <v>660</v>
      </c>
      <c r="AG1892" s="402">
        <v>660</v>
      </c>
      <c r="AH1892" s="401">
        <v>48</v>
      </c>
      <c r="AI1892" s="400"/>
      <c r="AJ1892" s="400"/>
      <c r="AK1892" s="400"/>
      <c r="AL1892" s="400"/>
      <c r="AM1892" s="400"/>
      <c r="AN1892" s="400"/>
      <c r="AO1892" s="400"/>
      <c r="AP1892" s="400"/>
    </row>
    <row r="1893" spans="1:42" ht="14.25" customHeight="1">
      <c r="A1893" s="394" t="s">
        <v>821</v>
      </c>
      <c r="B1893" s="401">
        <v>114.3</v>
      </c>
      <c r="C1893" s="424">
        <v>6.88</v>
      </c>
      <c r="D1893" s="394" t="s">
        <v>822</v>
      </c>
      <c r="E1893" s="421">
        <v>45614</v>
      </c>
      <c r="F1893" s="104" t="s">
        <v>847</v>
      </c>
      <c r="G1893" s="396">
        <v>22314</v>
      </c>
      <c r="H1893" s="397">
        <v>40691</v>
      </c>
      <c r="I1893" s="397">
        <v>5549601</v>
      </c>
      <c r="J1893" s="397" t="s">
        <v>571</v>
      </c>
      <c r="K1893" s="397">
        <v>45</v>
      </c>
      <c r="L1893" s="396">
        <v>5.36</v>
      </c>
      <c r="M1893" s="396">
        <v>1</v>
      </c>
      <c r="N1893" s="399">
        <v>93.4</v>
      </c>
      <c r="O1893" s="400">
        <v>106</v>
      </c>
      <c r="P1893" s="400">
        <v>91</v>
      </c>
      <c r="Q1893" s="400">
        <v>105.8</v>
      </c>
      <c r="R1893" s="400">
        <v>92.7</v>
      </c>
      <c r="S1893" s="400">
        <v>106.4</v>
      </c>
      <c r="T1893" s="400">
        <v>94.5</v>
      </c>
      <c r="U1893" s="400">
        <v>107.5</v>
      </c>
      <c r="V1893" s="400">
        <v>93.6</v>
      </c>
      <c r="W1893" s="400">
        <v>107.8</v>
      </c>
      <c r="X1893" s="426">
        <v>860</v>
      </c>
      <c r="Y1893" s="427">
        <v>800</v>
      </c>
      <c r="Z1893" s="427">
        <v>920</v>
      </c>
      <c r="AA1893" s="427">
        <v>48</v>
      </c>
      <c r="AB1893" s="427">
        <v>0.37</v>
      </c>
      <c r="AC1893" s="426">
        <v>1500</v>
      </c>
      <c r="AD1893" s="402">
        <v>630</v>
      </c>
      <c r="AE1893" s="402">
        <v>560</v>
      </c>
      <c r="AF1893" s="402">
        <v>630</v>
      </c>
      <c r="AG1893" s="402">
        <v>630</v>
      </c>
      <c r="AH1893" s="401">
        <v>48</v>
      </c>
      <c r="AI1893" s="400"/>
      <c r="AJ1893" s="400"/>
      <c r="AK1893" s="400"/>
      <c r="AL1893" s="400"/>
      <c r="AM1893" s="400"/>
      <c r="AN1893" s="400"/>
      <c r="AO1893" s="400"/>
      <c r="AP1893" s="400"/>
    </row>
    <row r="1894" spans="1:42" ht="14.25" customHeight="1">
      <c r="A1894" s="394" t="s">
        <v>821</v>
      </c>
      <c r="B1894" s="401">
        <v>114.3</v>
      </c>
      <c r="C1894" s="424">
        <v>6.88</v>
      </c>
      <c r="D1894" s="394" t="s">
        <v>822</v>
      </c>
      <c r="E1894" s="421">
        <v>45652</v>
      </c>
      <c r="F1894" s="395" t="s">
        <v>283</v>
      </c>
      <c r="G1894" s="396">
        <v>22475</v>
      </c>
      <c r="H1894" s="397">
        <v>72049</v>
      </c>
      <c r="I1894" s="397">
        <v>5742201</v>
      </c>
      <c r="J1894" s="397">
        <v>350</v>
      </c>
      <c r="K1894" s="397">
        <v>52</v>
      </c>
      <c r="L1894" s="398">
        <v>4.375</v>
      </c>
      <c r="M1894" s="396">
        <v>619</v>
      </c>
      <c r="N1894" s="399">
        <v>96.4</v>
      </c>
      <c r="O1894" s="400">
        <v>111</v>
      </c>
      <c r="P1894" s="400"/>
      <c r="Q1894" s="400"/>
      <c r="R1894" s="400"/>
      <c r="S1894" s="400"/>
      <c r="T1894" s="400"/>
      <c r="U1894" s="400"/>
      <c r="V1894" s="400">
        <v>96</v>
      </c>
      <c r="W1894" s="400">
        <v>112.3</v>
      </c>
      <c r="X1894" s="426">
        <v>860</v>
      </c>
      <c r="Y1894" s="427">
        <v>800</v>
      </c>
      <c r="Z1894" s="427">
        <v>920</v>
      </c>
      <c r="AA1894" s="427">
        <v>48</v>
      </c>
      <c r="AB1894" s="427">
        <v>0.36</v>
      </c>
      <c r="AC1894" s="426">
        <v>1500</v>
      </c>
      <c r="AD1894" s="402">
        <v>655</v>
      </c>
      <c r="AE1894" s="402">
        <v>560</v>
      </c>
      <c r="AF1894" s="402">
        <v>655</v>
      </c>
      <c r="AG1894" s="402">
        <v>655</v>
      </c>
      <c r="AH1894" s="401">
        <v>48</v>
      </c>
      <c r="AI1894" s="400"/>
      <c r="AJ1894" s="400"/>
      <c r="AK1894" s="400"/>
      <c r="AL1894" s="400"/>
      <c r="AM1894" s="400"/>
      <c r="AN1894" s="400"/>
      <c r="AO1894" s="400"/>
      <c r="AP1894" s="400"/>
    </row>
    <row r="1895" spans="1:42" ht="14.25" customHeight="1">
      <c r="A1895" s="394" t="s">
        <v>821</v>
      </c>
      <c r="B1895" s="401">
        <v>114.3</v>
      </c>
      <c r="C1895" s="424">
        <v>6.88</v>
      </c>
      <c r="D1895" s="394" t="s">
        <v>822</v>
      </c>
      <c r="E1895" s="421">
        <v>45652</v>
      </c>
      <c r="F1895" s="395" t="s">
        <v>283</v>
      </c>
      <c r="G1895" s="396">
        <v>22475</v>
      </c>
      <c r="H1895" s="397">
        <v>72049</v>
      </c>
      <c r="I1895" s="397">
        <v>5742201</v>
      </c>
      <c r="J1895" s="397">
        <v>350</v>
      </c>
      <c r="K1895" s="397">
        <v>52</v>
      </c>
      <c r="L1895" s="398">
        <v>4.375</v>
      </c>
      <c r="M1895" s="396">
        <v>593</v>
      </c>
      <c r="N1895" s="399">
        <v>100.8</v>
      </c>
      <c r="O1895" s="400">
        <v>114.3</v>
      </c>
      <c r="P1895" s="400">
        <v>103</v>
      </c>
      <c r="Q1895" s="400">
        <v>115.2</v>
      </c>
      <c r="R1895" s="400">
        <v>102.5</v>
      </c>
      <c r="S1895" s="400">
        <v>114.5</v>
      </c>
      <c r="T1895" s="400">
        <v>101.9</v>
      </c>
      <c r="U1895" s="400">
        <v>114.6</v>
      </c>
      <c r="V1895" s="400">
        <v>101.4</v>
      </c>
      <c r="W1895" s="400">
        <v>114.1</v>
      </c>
      <c r="X1895" s="426">
        <v>860</v>
      </c>
      <c r="Y1895" s="427">
        <v>800</v>
      </c>
      <c r="Z1895" s="427">
        <v>920</v>
      </c>
      <c r="AA1895" s="427">
        <v>48</v>
      </c>
      <c r="AB1895" s="427">
        <v>0.36</v>
      </c>
      <c r="AC1895" s="426">
        <v>1500</v>
      </c>
      <c r="AD1895" s="402">
        <v>655</v>
      </c>
      <c r="AE1895" s="402">
        <v>560</v>
      </c>
      <c r="AF1895" s="402">
        <v>655</v>
      </c>
      <c r="AG1895" s="402">
        <v>655</v>
      </c>
      <c r="AH1895" s="401">
        <v>48</v>
      </c>
      <c r="AI1895" s="400"/>
      <c r="AJ1895" s="400"/>
      <c r="AK1895" s="400"/>
      <c r="AL1895" s="400"/>
      <c r="AM1895" s="400"/>
      <c r="AN1895" s="400"/>
      <c r="AO1895" s="400"/>
      <c r="AP1895" s="400"/>
    </row>
    <row r="1896" spans="1:42" ht="14.25" customHeight="1">
      <c r="A1896" s="394" t="s">
        <v>821</v>
      </c>
      <c r="B1896" s="401">
        <v>114.3</v>
      </c>
      <c r="C1896" s="424">
        <v>6.88</v>
      </c>
      <c r="D1896" s="394" t="s">
        <v>822</v>
      </c>
      <c r="E1896" s="421">
        <v>45652</v>
      </c>
      <c r="F1896" s="395" t="s">
        <v>283</v>
      </c>
      <c r="G1896" s="396">
        <v>22475</v>
      </c>
      <c r="H1896" s="397">
        <v>72049</v>
      </c>
      <c r="I1896" s="397">
        <v>5742201</v>
      </c>
      <c r="J1896" s="397">
        <v>350</v>
      </c>
      <c r="K1896" s="397">
        <v>52</v>
      </c>
      <c r="L1896" s="398">
        <v>4.375</v>
      </c>
      <c r="M1896" s="396">
        <v>732</v>
      </c>
      <c r="N1896" s="399">
        <v>95.1</v>
      </c>
      <c r="O1896" s="400">
        <v>110.3</v>
      </c>
      <c r="P1896" s="400"/>
      <c r="Q1896" s="400"/>
      <c r="R1896" s="400"/>
      <c r="S1896" s="400"/>
      <c r="T1896" s="400"/>
      <c r="U1896" s="400"/>
      <c r="V1896" s="400"/>
      <c r="W1896" s="400"/>
      <c r="X1896" s="426">
        <v>860</v>
      </c>
      <c r="Y1896" s="427">
        <v>800</v>
      </c>
      <c r="Z1896" s="427">
        <v>920</v>
      </c>
      <c r="AA1896" s="427">
        <v>48</v>
      </c>
      <c r="AB1896" s="427">
        <v>0.36</v>
      </c>
      <c r="AC1896" s="426">
        <v>1500</v>
      </c>
      <c r="AD1896" s="402">
        <v>655</v>
      </c>
      <c r="AE1896" s="402">
        <v>560</v>
      </c>
      <c r="AF1896" s="402">
        <v>655</v>
      </c>
      <c r="AG1896" s="402">
        <v>655</v>
      </c>
      <c r="AH1896" s="401">
        <v>48</v>
      </c>
      <c r="AI1896" s="400"/>
      <c r="AJ1896" s="400"/>
      <c r="AK1896" s="400"/>
      <c r="AL1896" s="400"/>
      <c r="AM1896" s="400"/>
      <c r="AN1896" s="400"/>
      <c r="AO1896" s="400"/>
      <c r="AP1896" s="400"/>
    </row>
    <row r="1897" spans="1:42" ht="14.25" customHeight="1">
      <c r="A1897" s="394" t="s">
        <v>821</v>
      </c>
      <c r="B1897" s="401">
        <v>114.3</v>
      </c>
      <c r="C1897" s="424">
        <v>6.88</v>
      </c>
      <c r="D1897" s="394" t="s">
        <v>822</v>
      </c>
      <c r="E1897" s="421">
        <v>45652</v>
      </c>
      <c r="F1897" s="395" t="s">
        <v>283</v>
      </c>
      <c r="G1897" s="396">
        <v>22476</v>
      </c>
      <c r="H1897" s="397">
        <v>72048</v>
      </c>
      <c r="I1897" s="397">
        <v>5742201</v>
      </c>
      <c r="J1897" s="397">
        <v>350</v>
      </c>
      <c r="K1897" s="397">
        <v>53</v>
      </c>
      <c r="L1897" s="398">
        <v>4.17</v>
      </c>
      <c r="M1897" s="396">
        <v>779</v>
      </c>
      <c r="N1897" s="399">
        <v>100.5</v>
      </c>
      <c r="O1897" s="400">
        <v>114.6</v>
      </c>
      <c r="P1897" s="400"/>
      <c r="Q1897" s="400"/>
      <c r="R1897" s="400"/>
      <c r="S1897" s="400"/>
      <c r="T1897" s="400"/>
      <c r="U1897" s="400"/>
      <c r="V1897" s="400"/>
      <c r="W1897" s="400"/>
      <c r="X1897" s="426">
        <v>860</v>
      </c>
      <c r="Y1897" s="427">
        <v>800</v>
      </c>
      <c r="Z1897" s="427">
        <v>920</v>
      </c>
      <c r="AA1897" s="427">
        <v>48</v>
      </c>
      <c r="AB1897" s="427">
        <v>0.36</v>
      </c>
      <c r="AC1897" s="426">
        <v>1500</v>
      </c>
      <c r="AD1897" s="402">
        <v>655</v>
      </c>
      <c r="AE1897" s="402">
        <v>560</v>
      </c>
      <c r="AF1897" s="402">
        <v>655</v>
      </c>
      <c r="AG1897" s="402">
        <v>655</v>
      </c>
      <c r="AH1897" s="401">
        <v>48</v>
      </c>
      <c r="AI1897" s="400"/>
      <c r="AJ1897" s="400"/>
      <c r="AK1897" s="400"/>
      <c r="AL1897" s="400"/>
      <c r="AM1897" s="400"/>
      <c r="AN1897" s="400"/>
      <c r="AO1897" s="400"/>
      <c r="AP1897" s="400"/>
    </row>
    <row r="1898" spans="1:42" ht="14.25" customHeight="1">
      <c r="A1898" s="394" t="s">
        <v>821</v>
      </c>
      <c r="B1898" s="401">
        <v>114.3</v>
      </c>
      <c r="C1898" s="424">
        <v>6.88</v>
      </c>
      <c r="D1898" s="394" t="s">
        <v>822</v>
      </c>
      <c r="E1898" s="421">
        <v>45652</v>
      </c>
      <c r="F1898" s="104" t="s">
        <v>847</v>
      </c>
      <c r="G1898" s="396">
        <v>22477</v>
      </c>
      <c r="H1898" s="397">
        <v>40698</v>
      </c>
      <c r="I1898" s="397">
        <v>5549601</v>
      </c>
      <c r="J1898" s="397" t="s">
        <v>571</v>
      </c>
      <c r="K1898" s="397">
        <v>45</v>
      </c>
      <c r="L1898" s="396">
        <v>5.67</v>
      </c>
      <c r="M1898" s="396">
        <v>1</v>
      </c>
      <c r="N1898" s="399">
        <v>92.9</v>
      </c>
      <c r="O1898" s="400">
        <v>105.3</v>
      </c>
      <c r="P1898" s="400"/>
      <c r="Q1898" s="400"/>
      <c r="R1898" s="400"/>
      <c r="S1898" s="400"/>
      <c r="T1898" s="400"/>
      <c r="U1898" s="400"/>
      <c r="V1898" s="400"/>
      <c r="W1898" s="400"/>
      <c r="X1898" s="426">
        <v>860</v>
      </c>
      <c r="Y1898" s="427">
        <v>800</v>
      </c>
      <c r="Z1898" s="427">
        <v>920</v>
      </c>
      <c r="AA1898" s="427">
        <v>48</v>
      </c>
      <c r="AB1898" s="427">
        <v>0.36</v>
      </c>
      <c r="AC1898" s="426">
        <v>1500</v>
      </c>
      <c r="AD1898" s="402">
        <v>635</v>
      </c>
      <c r="AE1898" s="402">
        <v>560</v>
      </c>
      <c r="AF1898" s="402">
        <v>635</v>
      </c>
      <c r="AG1898" s="402">
        <v>635</v>
      </c>
      <c r="AH1898" s="401">
        <v>48</v>
      </c>
      <c r="AI1898" s="400"/>
      <c r="AJ1898" s="400"/>
      <c r="AK1898" s="400"/>
      <c r="AL1898" s="400"/>
      <c r="AM1898" s="400"/>
      <c r="AN1898" s="400"/>
      <c r="AO1898" s="400"/>
      <c r="AP1898" s="400"/>
    </row>
    <row r="1899" spans="1:42" ht="14.25" customHeight="1">
      <c r="A1899" s="394" t="s">
        <v>821</v>
      </c>
      <c r="B1899" s="401">
        <v>114.3</v>
      </c>
      <c r="C1899" s="424">
        <v>6.88</v>
      </c>
      <c r="D1899" s="394" t="s">
        <v>822</v>
      </c>
      <c r="E1899" s="421">
        <v>45652</v>
      </c>
      <c r="F1899" s="104" t="s">
        <v>847</v>
      </c>
      <c r="G1899" s="396">
        <v>22478</v>
      </c>
      <c r="H1899" s="397">
        <v>40699</v>
      </c>
      <c r="I1899" s="397">
        <v>5549601</v>
      </c>
      <c r="J1899" s="397" t="s">
        <v>571</v>
      </c>
      <c r="K1899" s="397">
        <v>45</v>
      </c>
      <c r="L1899" s="396">
        <v>3.91</v>
      </c>
      <c r="M1899" s="396">
        <v>1</v>
      </c>
      <c r="N1899" s="399">
        <v>92</v>
      </c>
      <c r="O1899" s="400">
        <v>105.3</v>
      </c>
      <c r="P1899" s="400"/>
      <c r="Q1899" s="400"/>
      <c r="R1899" s="400"/>
      <c r="S1899" s="400"/>
      <c r="T1899" s="400"/>
      <c r="U1899" s="400"/>
      <c r="V1899" s="400"/>
      <c r="W1899" s="400"/>
      <c r="X1899" s="426">
        <v>860</v>
      </c>
      <c r="Y1899" s="427">
        <v>800</v>
      </c>
      <c r="Z1899" s="427">
        <v>920</v>
      </c>
      <c r="AA1899" s="427">
        <v>48</v>
      </c>
      <c r="AB1899" s="427">
        <v>0.36</v>
      </c>
      <c r="AC1899" s="426">
        <v>1500</v>
      </c>
      <c r="AD1899" s="402">
        <v>630</v>
      </c>
      <c r="AE1899" s="402">
        <v>560</v>
      </c>
      <c r="AF1899" s="402">
        <v>630</v>
      </c>
      <c r="AG1899" s="402">
        <v>630</v>
      </c>
      <c r="AH1899" s="401">
        <v>48</v>
      </c>
      <c r="AI1899" s="400"/>
      <c r="AJ1899" s="400"/>
      <c r="AK1899" s="400"/>
      <c r="AL1899" s="400"/>
      <c r="AM1899" s="400"/>
      <c r="AN1899" s="400"/>
      <c r="AO1899" s="400"/>
      <c r="AP1899" s="400"/>
    </row>
    <row r="1900" spans="1:42" ht="14.25" customHeight="1">
      <c r="A1900" s="394" t="s">
        <v>821</v>
      </c>
      <c r="B1900" s="401">
        <v>114.3</v>
      </c>
      <c r="C1900" s="424">
        <v>6.88</v>
      </c>
      <c r="D1900" s="394" t="s">
        <v>822</v>
      </c>
      <c r="E1900" s="421">
        <v>45667</v>
      </c>
      <c r="F1900" s="395" t="s">
        <v>283</v>
      </c>
      <c r="G1900" s="396">
        <v>22550</v>
      </c>
      <c r="H1900" s="397">
        <v>72221</v>
      </c>
      <c r="I1900" s="397">
        <v>5800901</v>
      </c>
      <c r="J1900" s="397">
        <v>350</v>
      </c>
      <c r="K1900" s="397">
        <v>52</v>
      </c>
      <c r="L1900" s="396">
        <v>4.5599999999999996</v>
      </c>
      <c r="M1900" s="396">
        <v>13</v>
      </c>
      <c r="N1900" s="399">
        <v>101.6</v>
      </c>
      <c r="O1900" s="400">
        <v>112.2</v>
      </c>
      <c r="P1900" s="494">
        <v>106.8</v>
      </c>
      <c r="Q1900" s="400">
        <v>114.4</v>
      </c>
      <c r="R1900" s="400">
        <v>103.4</v>
      </c>
      <c r="S1900" s="400">
        <v>115.6</v>
      </c>
      <c r="T1900" s="400">
        <v>99.7</v>
      </c>
      <c r="U1900" s="400">
        <v>112.7</v>
      </c>
      <c r="V1900" s="494">
        <v>104.8</v>
      </c>
      <c r="W1900" s="400">
        <v>116.3</v>
      </c>
      <c r="X1900" s="426">
        <v>860</v>
      </c>
      <c r="Y1900" s="427">
        <v>800</v>
      </c>
      <c r="Z1900" s="427">
        <v>920</v>
      </c>
      <c r="AA1900" s="427">
        <v>48</v>
      </c>
      <c r="AB1900" s="427">
        <v>0.35</v>
      </c>
      <c r="AC1900" s="426">
        <v>1400</v>
      </c>
      <c r="AD1900" s="402">
        <v>655</v>
      </c>
      <c r="AE1900" s="402">
        <v>560</v>
      </c>
      <c r="AF1900" s="402">
        <v>655</v>
      </c>
      <c r="AG1900" s="402">
        <v>655</v>
      </c>
      <c r="AH1900" s="401">
        <v>48</v>
      </c>
      <c r="AI1900" s="400"/>
      <c r="AJ1900" s="400"/>
      <c r="AK1900" s="400"/>
      <c r="AL1900" s="400"/>
      <c r="AM1900" s="400"/>
      <c r="AN1900" s="400"/>
      <c r="AO1900" s="400"/>
      <c r="AP1900" s="400"/>
    </row>
    <row r="1901" spans="1:42" ht="14.25" customHeight="1">
      <c r="A1901" s="394" t="s">
        <v>821</v>
      </c>
      <c r="B1901" s="401">
        <v>114.3</v>
      </c>
      <c r="C1901" s="424">
        <v>6.88</v>
      </c>
      <c r="D1901" s="394" t="s">
        <v>822</v>
      </c>
      <c r="E1901" s="421">
        <v>45667</v>
      </c>
      <c r="F1901" s="395" t="s">
        <v>283</v>
      </c>
      <c r="G1901" s="396">
        <v>22551</v>
      </c>
      <c r="H1901" s="397">
        <v>72221</v>
      </c>
      <c r="I1901" s="397">
        <v>5800901</v>
      </c>
      <c r="J1901" s="397">
        <v>350</v>
      </c>
      <c r="K1901" s="397">
        <v>52</v>
      </c>
      <c r="L1901" s="396">
        <v>4.5599999999999996</v>
      </c>
      <c r="M1901" s="396">
        <v>404</v>
      </c>
      <c r="N1901" s="399">
        <v>99.6</v>
      </c>
      <c r="O1901" s="400">
        <v>112.1</v>
      </c>
      <c r="P1901" s="400"/>
      <c r="Q1901" s="400"/>
      <c r="R1901" s="400"/>
      <c r="S1901" s="400"/>
      <c r="T1901" s="400"/>
      <c r="U1901" s="400"/>
      <c r="V1901" s="400"/>
      <c r="W1901" s="400"/>
      <c r="X1901" s="426">
        <v>860</v>
      </c>
      <c r="Y1901" s="427">
        <v>800</v>
      </c>
      <c r="Z1901" s="427">
        <v>920</v>
      </c>
      <c r="AA1901" s="427">
        <v>48</v>
      </c>
      <c r="AB1901" s="427">
        <v>0.35</v>
      </c>
      <c r="AC1901" s="426">
        <v>1400</v>
      </c>
      <c r="AD1901" s="402">
        <v>655</v>
      </c>
      <c r="AE1901" s="402">
        <v>560</v>
      </c>
      <c r="AF1901" s="402">
        <v>655</v>
      </c>
      <c r="AG1901" s="402">
        <v>655</v>
      </c>
      <c r="AH1901" s="401">
        <v>48</v>
      </c>
      <c r="AI1901" s="400"/>
      <c r="AJ1901" s="400"/>
      <c r="AK1901" s="400"/>
      <c r="AL1901" s="400"/>
      <c r="AM1901" s="400"/>
      <c r="AN1901" s="400"/>
      <c r="AO1901" s="400"/>
      <c r="AP1901" s="400"/>
    </row>
    <row r="1902" spans="1:42" ht="14.25" customHeight="1">
      <c r="A1902" s="394" t="s">
        <v>821</v>
      </c>
      <c r="B1902" s="401">
        <v>114.3</v>
      </c>
      <c r="C1902" s="424">
        <v>6.88</v>
      </c>
      <c r="D1902" s="394" t="s">
        <v>822</v>
      </c>
      <c r="E1902" s="421">
        <v>45667</v>
      </c>
      <c r="F1902" s="395" t="s">
        <v>283</v>
      </c>
      <c r="G1902" s="396">
        <v>22552</v>
      </c>
      <c r="H1902" s="397">
        <v>72221</v>
      </c>
      <c r="I1902" s="397">
        <v>5800901</v>
      </c>
      <c r="J1902" s="397">
        <v>350</v>
      </c>
      <c r="K1902" s="397">
        <v>52</v>
      </c>
      <c r="L1902" s="396">
        <v>4.5599999999999996</v>
      </c>
      <c r="M1902" s="396">
        <v>801</v>
      </c>
      <c r="N1902" s="399">
        <v>101.9</v>
      </c>
      <c r="O1902" s="400">
        <v>114.6</v>
      </c>
      <c r="P1902" s="400"/>
      <c r="Q1902" s="400"/>
      <c r="R1902" s="400"/>
      <c r="S1902" s="400"/>
      <c r="T1902" s="400"/>
      <c r="U1902" s="400"/>
      <c r="V1902" s="400"/>
      <c r="W1902" s="400"/>
      <c r="X1902" s="426">
        <v>860</v>
      </c>
      <c r="Y1902" s="427">
        <v>800</v>
      </c>
      <c r="Z1902" s="427">
        <v>920</v>
      </c>
      <c r="AA1902" s="427">
        <v>48</v>
      </c>
      <c r="AB1902" s="427">
        <v>0.35</v>
      </c>
      <c r="AC1902" s="426">
        <v>1400</v>
      </c>
      <c r="AD1902" s="402">
        <v>655</v>
      </c>
      <c r="AE1902" s="402">
        <v>560</v>
      </c>
      <c r="AF1902" s="402">
        <v>655</v>
      </c>
      <c r="AG1902" s="402">
        <v>655</v>
      </c>
      <c r="AH1902" s="401">
        <v>48</v>
      </c>
      <c r="AI1902" s="400"/>
      <c r="AJ1902" s="400"/>
      <c r="AK1902" s="400"/>
      <c r="AL1902" s="400"/>
      <c r="AM1902" s="400"/>
      <c r="AN1902" s="400"/>
      <c r="AO1902" s="400"/>
      <c r="AP1902" s="400"/>
    </row>
    <row r="1903" spans="1:42" ht="14.25" customHeight="1">
      <c r="A1903" s="394" t="s">
        <v>821</v>
      </c>
      <c r="B1903" s="401">
        <v>114.3</v>
      </c>
      <c r="C1903" s="424">
        <v>6.88</v>
      </c>
      <c r="D1903" s="394" t="s">
        <v>822</v>
      </c>
      <c r="E1903" s="421">
        <v>45668</v>
      </c>
      <c r="F1903" s="395" t="s">
        <v>283</v>
      </c>
      <c r="G1903" s="396">
        <v>22553</v>
      </c>
      <c r="H1903" s="397">
        <v>72220</v>
      </c>
      <c r="I1903" s="397">
        <v>5800901</v>
      </c>
      <c r="J1903" s="397">
        <v>350</v>
      </c>
      <c r="K1903" s="397">
        <v>53</v>
      </c>
      <c r="L1903" s="396">
        <v>4.72</v>
      </c>
      <c r="M1903" s="396">
        <v>1</v>
      </c>
      <c r="N1903" s="399">
        <v>101.9</v>
      </c>
      <c r="O1903" s="400">
        <v>114.3</v>
      </c>
      <c r="P1903" s="400"/>
      <c r="Q1903" s="400"/>
      <c r="R1903" s="400"/>
      <c r="S1903" s="400"/>
      <c r="T1903" s="400"/>
      <c r="U1903" s="400"/>
      <c r="V1903" s="400"/>
      <c r="W1903" s="400"/>
      <c r="X1903" s="426">
        <v>830</v>
      </c>
      <c r="Y1903" s="427">
        <v>800</v>
      </c>
      <c r="Z1903" s="427">
        <v>920</v>
      </c>
      <c r="AA1903" s="427">
        <v>48</v>
      </c>
      <c r="AB1903" s="427">
        <v>0.33</v>
      </c>
      <c r="AC1903" s="426">
        <v>1400</v>
      </c>
      <c r="AD1903" s="402">
        <v>660</v>
      </c>
      <c r="AE1903" s="402">
        <v>560</v>
      </c>
      <c r="AF1903" s="402">
        <v>660</v>
      </c>
      <c r="AG1903" s="402">
        <v>660</v>
      </c>
      <c r="AH1903" s="401">
        <v>48</v>
      </c>
      <c r="AI1903" s="400"/>
      <c r="AJ1903" s="400"/>
      <c r="AK1903" s="400"/>
      <c r="AL1903" s="400"/>
      <c r="AM1903" s="400"/>
      <c r="AN1903" s="400"/>
      <c r="AO1903" s="400"/>
      <c r="AP1903" s="400"/>
    </row>
    <row r="1904" spans="1:42" ht="14.25" customHeight="1">
      <c r="A1904" s="394" t="s">
        <v>821</v>
      </c>
      <c r="B1904" s="401">
        <v>114.3</v>
      </c>
      <c r="C1904" s="424">
        <v>6.88</v>
      </c>
      <c r="D1904" s="394" t="s">
        <v>822</v>
      </c>
      <c r="E1904" s="421">
        <v>45668</v>
      </c>
      <c r="F1904" s="395" t="s">
        <v>283</v>
      </c>
      <c r="G1904" s="396">
        <v>22554</v>
      </c>
      <c r="H1904" s="397">
        <v>72220</v>
      </c>
      <c r="I1904" s="397">
        <v>5800901</v>
      </c>
      <c r="J1904" s="397">
        <v>350</v>
      </c>
      <c r="K1904" s="397">
        <v>53</v>
      </c>
      <c r="L1904" s="396">
        <v>4.72</v>
      </c>
      <c r="M1904" s="396">
        <v>401</v>
      </c>
      <c r="N1904" s="399">
        <v>98.3</v>
      </c>
      <c r="O1904" s="400">
        <v>111.1</v>
      </c>
      <c r="P1904" s="400"/>
      <c r="Q1904" s="400"/>
      <c r="R1904" s="400"/>
      <c r="S1904" s="400"/>
      <c r="T1904" s="400"/>
      <c r="U1904" s="400"/>
      <c r="V1904" s="400"/>
      <c r="W1904" s="400"/>
      <c r="X1904" s="426">
        <v>830</v>
      </c>
      <c r="Y1904" s="427">
        <v>800</v>
      </c>
      <c r="Z1904" s="427">
        <v>920</v>
      </c>
      <c r="AA1904" s="427">
        <v>48</v>
      </c>
      <c r="AB1904" s="427">
        <v>0.33</v>
      </c>
      <c r="AC1904" s="426">
        <v>1400</v>
      </c>
      <c r="AD1904" s="402">
        <v>660</v>
      </c>
      <c r="AE1904" s="402">
        <v>560</v>
      </c>
      <c r="AF1904" s="402">
        <v>660</v>
      </c>
      <c r="AG1904" s="402">
        <v>660</v>
      </c>
      <c r="AH1904" s="401">
        <v>48</v>
      </c>
      <c r="AI1904" s="400"/>
      <c r="AJ1904" s="400"/>
      <c r="AK1904" s="400"/>
      <c r="AL1904" s="400"/>
      <c r="AM1904" s="400"/>
      <c r="AN1904" s="400"/>
      <c r="AO1904" s="400"/>
      <c r="AP1904" s="400"/>
    </row>
    <row r="1905" spans="1:42" ht="14.25" customHeight="1">
      <c r="A1905" s="394" t="s">
        <v>821</v>
      </c>
      <c r="B1905" s="401">
        <v>114.3</v>
      </c>
      <c r="C1905" s="424">
        <v>6.88</v>
      </c>
      <c r="D1905" s="394" t="s">
        <v>822</v>
      </c>
      <c r="E1905" s="421">
        <v>45668</v>
      </c>
      <c r="F1905" s="395" t="s">
        <v>283</v>
      </c>
      <c r="G1905" s="396">
        <v>22555</v>
      </c>
      <c r="H1905" s="397">
        <v>72217</v>
      </c>
      <c r="I1905" s="397">
        <v>5800901</v>
      </c>
      <c r="J1905" s="397">
        <v>350</v>
      </c>
      <c r="K1905" s="397">
        <v>53</v>
      </c>
      <c r="L1905" s="396">
        <v>4.4800000000000004</v>
      </c>
      <c r="M1905" s="396">
        <v>42</v>
      </c>
      <c r="N1905" s="399">
        <v>101.2</v>
      </c>
      <c r="O1905" s="400">
        <v>114.2</v>
      </c>
      <c r="P1905" s="400"/>
      <c r="Q1905" s="400"/>
      <c r="R1905" s="400"/>
      <c r="S1905" s="400"/>
      <c r="T1905" s="400"/>
      <c r="U1905" s="400"/>
      <c r="V1905" s="400"/>
      <c r="W1905" s="400"/>
      <c r="X1905" s="426">
        <v>830</v>
      </c>
      <c r="Y1905" s="427">
        <v>800</v>
      </c>
      <c r="Z1905" s="427">
        <v>920</v>
      </c>
      <c r="AA1905" s="427">
        <v>48</v>
      </c>
      <c r="AB1905" s="427">
        <v>0.33</v>
      </c>
      <c r="AC1905" s="426">
        <v>1400</v>
      </c>
      <c r="AD1905" s="402">
        <v>660</v>
      </c>
      <c r="AE1905" s="402">
        <v>560</v>
      </c>
      <c r="AF1905" s="402">
        <v>660</v>
      </c>
      <c r="AG1905" s="402">
        <v>660</v>
      </c>
      <c r="AH1905" s="401">
        <v>48</v>
      </c>
      <c r="AI1905" s="400"/>
      <c r="AJ1905" s="400"/>
      <c r="AK1905" s="400"/>
      <c r="AL1905" s="400"/>
      <c r="AM1905" s="400"/>
      <c r="AN1905" s="400"/>
      <c r="AO1905" s="400"/>
      <c r="AP1905" s="400"/>
    </row>
    <row r="1906" spans="1:42" ht="14.25" customHeight="1">
      <c r="A1906" s="394" t="s">
        <v>821</v>
      </c>
      <c r="B1906" s="401">
        <v>114.3</v>
      </c>
      <c r="C1906" s="424">
        <v>6.88</v>
      </c>
      <c r="D1906" s="394" t="s">
        <v>822</v>
      </c>
      <c r="E1906" s="421">
        <v>45668</v>
      </c>
      <c r="F1906" s="395" t="s">
        <v>283</v>
      </c>
      <c r="G1906" s="396">
        <v>22556</v>
      </c>
      <c r="H1906" s="397">
        <v>72222</v>
      </c>
      <c r="I1906" s="397">
        <v>5800901</v>
      </c>
      <c r="J1906" s="397">
        <v>350</v>
      </c>
      <c r="K1906" s="397">
        <v>51</v>
      </c>
      <c r="L1906" s="396">
        <v>4.12</v>
      </c>
      <c r="M1906" s="396">
        <v>1</v>
      </c>
      <c r="N1906" s="399">
        <v>102.1</v>
      </c>
      <c r="O1906" s="400">
        <v>113.8</v>
      </c>
      <c r="P1906" s="400"/>
      <c r="Q1906" s="400"/>
      <c r="R1906" s="400"/>
      <c r="S1906" s="400"/>
      <c r="T1906" s="400"/>
      <c r="U1906" s="400"/>
      <c r="V1906" s="400"/>
      <c r="W1906" s="400"/>
      <c r="X1906" s="426">
        <v>830</v>
      </c>
      <c r="Y1906" s="427">
        <v>800</v>
      </c>
      <c r="Z1906" s="427">
        <v>920</v>
      </c>
      <c r="AA1906" s="427">
        <v>48</v>
      </c>
      <c r="AB1906" s="427">
        <v>0.33</v>
      </c>
      <c r="AC1906" s="426">
        <v>1400</v>
      </c>
      <c r="AD1906" s="402">
        <v>660</v>
      </c>
      <c r="AE1906" s="402">
        <v>560</v>
      </c>
      <c r="AF1906" s="402">
        <v>660</v>
      </c>
      <c r="AG1906" s="402">
        <v>660</v>
      </c>
      <c r="AH1906" s="401">
        <v>48</v>
      </c>
      <c r="AI1906" s="400"/>
      <c r="AJ1906" s="400"/>
      <c r="AK1906" s="400"/>
      <c r="AL1906" s="400"/>
      <c r="AM1906" s="400"/>
      <c r="AN1906" s="400"/>
      <c r="AO1906" s="400"/>
      <c r="AP1906" s="400"/>
    </row>
    <row r="1907" spans="1:42" ht="14.25" customHeight="1">
      <c r="A1907" s="394" t="s">
        <v>821</v>
      </c>
      <c r="B1907" s="401">
        <v>114.3</v>
      </c>
      <c r="C1907" s="424">
        <v>6.88</v>
      </c>
      <c r="D1907" s="394" t="s">
        <v>822</v>
      </c>
      <c r="E1907" s="421">
        <v>45668</v>
      </c>
      <c r="F1907" s="395" t="s">
        <v>283</v>
      </c>
      <c r="G1907" s="396">
        <v>22557</v>
      </c>
      <c r="H1907" s="397">
        <v>72222</v>
      </c>
      <c r="I1907" s="397">
        <v>5800901</v>
      </c>
      <c r="J1907" s="397">
        <v>350</v>
      </c>
      <c r="K1907" s="397">
        <v>51</v>
      </c>
      <c r="L1907" s="396">
        <v>4.12</v>
      </c>
      <c r="M1907" s="396">
        <v>401</v>
      </c>
      <c r="N1907" s="399">
        <v>101.5</v>
      </c>
      <c r="O1907" s="400">
        <v>114.7</v>
      </c>
      <c r="P1907" s="400"/>
      <c r="Q1907" s="400"/>
      <c r="R1907" s="400"/>
      <c r="S1907" s="400"/>
      <c r="T1907" s="400"/>
      <c r="U1907" s="400"/>
      <c r="V1907" s="400"/>
      <c r="W1907" s="400"/>
      <c r="X1907" s="426">
        <v>830</v>
      </c>
      <c r="Y1907" s="427">
        <v>800</v>
      </c>
      <c r="Z1907" s="427">
        <v>920</v>
      </c>
      <c r="AA1907" s="427">
        <v>48</v>
      </c>
      <c r="AB1907" s="427">
        <v>0.33</v>
      </c>
      <c r="AC1907" s="426">
        <v>1400</v>
      </c>
      <c r="AD1907" s="402">
        <v>660</v>
      </c>
      <c r="AE1907" s="402">
        <v>560</v>
      </c>
      <c r="AF1907" s="402">
        <v>660</v>
      </c>
      <c r="AG1907" s="402">
        <v>660</v>
      </c>
      <c r="AH1907" s="401">
        <v>48</v>
      </c>
      <c r="AI1907" s="400"/>
      <c r="AJ1907" s="400"/>
      <c r="AK1907" s="400"/>
      <c r="AL1907" s="400"/>
      <c r="AM1907" s="400"/>
      <c r="AN1907" s="400"/>
      <c r="AO1907" s="400"/>
      <c r="AP1907" s="400"/>
    </row>
    <row r="1908" spans="1:42" ht="14.25" customHeight="1">
      <c r="A1908" s="394" t="s">
        <v>821</v>
      </c>
      <c r="B1908" s="401">
        <v>114.3</v>
      </c>
      <c r="C1908" s="424">
        <v>6.88</v>
      </c>
      <c r="D1908" s="394" t="s">
        <v>822</v>
      </c>
      <c r="E1908" s="421">
        <v>45668</v>
      </c>
      <c r="F1908" s="395" t="s">
        <v>283</v>
      </c>
      <c r="G1908" s="396">
        <v>22558</v>
      </c>
      <c r="H1908" s="397">
        <v>60493</v>
      </c>
      <c r="I1908" s="397">
        <v>5800901</v>
      </c>
      <c r="J1908" s="397">
        <v>350</v>
      </c>
      <c r="K1908" s="397">
        <v>50</v>
      </c>
      <c r="L1908" s="396">
        <v>4.33</v>
      </c>
      <c r="M1908" s="396">
        <v>1</v>
      </c>
      <c r="N1908" s="399">
        <v>95.3</v>
      </c>
      <c r="O1908" s="400">
        <v>109.1</v>
      </c>
      <c r="P1908" s="400"/>
      <c r="Q1908" s="400"/>
      <c r="R1908" s="400"/>
      <c r="S1908" s="400"/>
      <c r="T1908" s="400"/>
      <c r="U1908" s="400"/>
      <c r="V1908" s="400"/>
      <c r="W1908" s="400"/>
      <c r="X1908" s="426">
        <v>830</v>
      </c>
      <c r="Y1908" s="427">
        <v>800</v>
      </c>
      <c r="Z1908" s="427">
        <v>920</v>
      </c>
      <c r="AA1908" s="427">
        <v>48</v>
      </c>
      <c r="AB1908" s="427">
        <v>0.33</v>
      </c>
      <c r="AC1908" s="426">
        <v>1400</v>
      </c>
      <c r="AD1908" s="402">
        <v>660</v>
      </c>
      <c r="AE1908" s="402">
        <v>560</v>
      </c>
      <c r="AF1908" s="402">
        <v>660</v>
      </c>
      <c r="AG1908" s="402">
        <v>660</v>
      </c>
      <c r="AH1908" s="401">
        <v>48</v>
      </c>
      <c r="AI1908" s="400"/>
      <c r="AJ1908" s="400"/>
      <c r="AK1908" s="400"/>
      <c r="AL1908" s="400"/>
      <c r="AM1908" s="400"/>
      <c r="AN1908" s="400"/>
      <c r="AO1908" s="400"/>
      <c r="AP1908" s="400"/>
    </row>
    <row r="1909" spans="1:42" ht="14.25" customHeight="1">
      <c r="A1909" s="394" t="s">
        <v>821</v>
      </c>
      <c r="B1909" s="401">
        <v>114.3</v>
      </c>
      <c r="C1909" s="424">
        <v>6.88</v>
      </c>
      <c r="D1909" s="394" t="s">
        <v>822</v>
      </c>
      <c r="E1909" s="421">
        <v>45668</v>
      </c>
      <c r="F1909" s="395" t="s">
        <v>283</v>
      </c>
      <c r="G1909" s="396">
        <v>22558</v>
      </c>
      <c r="H1909" s="397">
        <v>60493</v>
      </c>
      <c r="I1909" s="397">
        <v>5800901</v>
      </c>
      <c r="J1909" s="397">
        <v>350</v>
      </c>
      <c r="K1909" s="397">
        <v>50</v>
      </c>
      <c r="L1909" s="396">
        <v>4.33</v>
      </c>
      <c r="M1909" s="396">
        <v>15</v>
      </c>
      <c r="N1909" s="399">
        <v>96.6</v>
      </c>
      <c r="O1909" s="400">
        <v>108.3</v>
      </c>
      <c r="P1909" s="400">
        <v>99</v>
      </c>
      <c r="Q1909" s="400">
        <v>112.7</v>
      </c>
      <c r="R1909" s="400">
        <v>96.8</v>
      </c>
      <c r="S1909" s="400">
        <v>110.1</v>
      </c>
      <c r="T1909" s="400">
        <v>95.2</v>
      </c>
      <c r="U1909" s="400">
        <v>107</v>
      </c>
      <c r="V1909" s="400">
        <v>98.5</v>
      </c>
      <c r="W1909" s="400">
        <v>110.4</v>
      </c>
      <c r="X1909" s="426">
        <v>830</v>
      </c>
      <c r="Y1909" s="427">
        <v>800</v>
      </c>
      <c r="Z1909" s="427">
        <v>920</v>
      </c>
      <c r="AA1909" s="427">
        <v>48</v>
      </c>
      <c r="AB1909" s="427">
        <v>0.33</v>
      </c>
      <c r="AC1909" s="426">
        <v>1400</v>
      </c>
      <c r="AD1909" s="402">
        <v>660</v>
      </c>
      <c r="AE1909" s="402">
        <v>560</v>
      </c>
      <c r="AF1909" s="402">
        <v>660</v>
      </c>
      <c r="AG1909" s="402">
        <v>660</v>
      </c>
      <c r="AH1909" s="401">
        <v>48</v>
      </c>
      <c r="AI1909" s="400"/>
      <c r="AJ1909" s="400"/>
      <c r="AK1909" s="400"/>
      <c r="AL1909" s="400"/>
      <c r="AM1909" s="400"/>
      <c r="AN1909" s="400"/>
      <c r="AO1909" s="400"/>
      <c r="AP1909" s="400"/>
    </row>
    <row r="1910" spans="1:42" ht="14.25" customHeight="1">
      <c r="A1910" s="394" t="s">
        <v>821</v>
      </c>
      <c r="B1910" s="401">
        <v>114.3</v>
      </c>
      <c r="C1910" s="424">
        <v>6.88</v>
      </c>
      <c r="D1910" s="394" t="s">
        <v>822</v>
      </c>
      <c r="E1910" s="421">
        <v>45668</v>
      </c>
      <c r="F1910" s="395" t="s">
        <v>283</v>
      </c>
      <c r="G1910" s="396">
        <v>22558</v>
      </c>
      <c r="H1910" s="397">
        <v>72219</v>
      </c>
      <c r="I1910" s="397">
        <v>5800901</v>
      </c>
      <c r="J1910" s="397">
        <v>350</v>
      </c>
      <c r="K1910" s="397">
        <v>53</v>
      </c>
      <c r="L1910" s="396">
        <v>5.47</v>
      </c>
      <c r="M1910" s="396">
        <v>18</v>
      </c>
      <c r="N1910" s="399">
        <v>102.2</v>
      </c>
      <c r="O1910" s="400">
        <v>114.6</v>
      </c>
      <c r="P1910" s="400"/>
      <c r="Q1910" s="400"/>
      <c r="R1910" s="400"/>
      <c r="S1910" s="400"/>
      <c r="T1910" s="400"/>
      <c r="U1910" s="400"/>
      <c r="V1910" s="400"/>
      <c r="W1910" s="400"/>
      <c r="X1910" s="426">
        <v>830</v>
      </c>
      <c r="Y1910" s="427">
        <v>800</v>
      </c>
      <c r="Z1910" s="427">
        <v>920</v>
      </c>
      <c r="AA1910" s="427">
        <v>48</v>
      </c>
      <c r="AB1910" s="427">
        <v>0.33</v>
      </c>
      <c r="AC1910" s="426">
        <v>1400</v>
      </c>
      <c r="AD1910" s="402">
        <v>665</v>
      </c>
      <c r="AE1910" s="402">
        <v>560</v>
      </c>
      <c r="AF1910" s="402">
        <v>665</v>
      </c>
      <c r="AG1910" s="402">
        <v>665</v>
      </c>
      <c r="AH1910" s="401">
        <v>48</v>
      </c>
      <c r="AI1910" s="400"/>
      <c r="AJ1910" s="400"/>
      <c r="AK1910" s="400"/>
      <c r="AL1910" s="400"/>
      <c r="AM1910" s="400"/>
      <c r="AN1910" s="400"/>
      <c r="AO1910" s="400"/>
      <c r="AP1910" s="400"/>
    </row>
    <row r="1911" spans="1:42" ht="14.25" customHeight="1">
      <c r="A1911" s="394" t="s">
        <v>821</v>
      </c>
      <c r="B1911" s="401">
        <v>114.3</v>
      </c>
      <c r="C1911" s="424">
        <v>6.88</v>
      </c>
      <c r="D1911" s="394" t="s">
        <v>822</v>
      </c>
      <c r="E1911" s="421">
        <v>45674</v>
      </c>
      <c r="F1911" s="395" t="s">
        <v>283</v>
      </c>
      <c r="G1911" s="396">
        <v>22613</v>
      </c>
      <c r="H1911" s="397">
        <v>72219</v>
      </c>
      <c r="I1911" s="397">
        <v>5800901</v>
      </c>
      <c r="J1911" s="397">
        <v>350</v>
      </c>
      <c r="K1911" s="397">
        <v>53</v>
      </c>
      <c r="L1911" s="396">
        <v>5.47</v>
      </c>
      <c r="M1911" s="396">
        <v>338</v>
      </c>
      <c r="N1911" s="399">
        <v>102.4</v>
      </c>
      <c r="O1911" s="400">
        <v>116.1</v>
      </c>
      <c r="P1911" s="400">
        <v>102.8</v>
      </c>
      <c r="Q1911" s="400">
        <v>115.5</v>
      </c>
      <c r="R1911" s="400">
        <v>98.9</v>
      </c>
      <c r="S1911" s="400">
        <v>113.7</v>
      </c>
      <c r="T1911" s="400">
        <v>101.1</v>
      </c>
      <c r="U1911" s="400">
        <v>114.3</v>
      </c>
      <c r="V1911" s="400">
        <v>100.6</v>
      </c>
      <c r="W1911" s="400">
        <v>115.6</v>
      </c>
      <c r="X1911" s="426">
        <v>860</v>
      </c>
      <c r="Y1911" s="427">
        <v>800</v>
      </c>
      <c r="Z1911" s="427">
        <v>920</v>
      </c>
      <c r="AA1911" s="427">
        <v>48</v>
      </c>
      <c r="AB1911" s="427">
        <v>0.33</v>
      </c>
      <c r="AC1911" s="426">
        <v>1500</v>
      </c>
      <c r="AD1911" s="402">
        <v>665</v>
      </c>
      <c r="AE1911" s="402">
        <v>560</v>
      </c>
      <c r="AF1911" s="402">
        <v>665</v>
      </c>
      <c r="AG1911" s="402">
        <v>665</v>
      </c>
      <c r="AH1911" s="401">
        <v>48</v>
      </c>
      <c r="AI1911" s="400"/>
      <c r="AJ1911" s="400"/>
      <c r="AK1911" s="400"/>
      <c r="AL1911" s="400"/>
      <c r="AM1911" s="400"/>
      <c r="AN1911" s="400"/>
      <c r="AO1911" s="400"/>
      <c r="AP1911" s="400"/>
    </row>
    <row r="1912" spans="1:42" ht="14.25" customHeight="1">
      <c r="A1912" s="394" t="s">
        <v>821</v>
      </c>
      <c r="B1912" s="401">
        <v>114.3</v>
      </c>
      <c r="C1912" s="424">
        <v>6.88</v>
      </c>
      <c r="D1912" s="394" t="s">
        <v>822</v>
      </c>
      <c r="E1912" s="421">
        <v>45674</v>
      </c>
      <c r="F1912" s="395" t="s">
        <v>283</v>
      </c>
      <c r="G1912" s="396">
        <v>22614</v>
      </c>
      <c r="H1912" s="397">
        <v>72218</v>
      </c>
      <c r="I1912" s="397">
        <v>5800901</v>
      </c>
      <c r="J1912" s="397">
        <v>350</v>
      </c>
      <c r="K1912" s="397">
        <v>54</v>
      </c>
      <c r="L1912" s="396">
        <v>4.72</v>
      </c>
      <c r="M1912" s="396">
        <v>1</v>
      </c>
      <c r="N1912" s="399">
        <v>98.1</v>
      </c>
      <c r="O1912" s="400">
        <v>111.4</v>
      </c>
      <c r="P1912" s="400"/>
      <c r="Q1912" s="400"/>
      <c r="R1912" s="400"/>
      <c r="S1912" s="400"/>
      <c r="T1912" s="400"/>
      <c r="U1912" s="400"/>
      <c r="V1912" s="400"/>
      <c r="W1912" s="400"/>
      <c r="X1912" s="426">
        <v>860</v>
      </c>
      <c r="Y1912" s="427">
        <v>800</v>
      </c>
      <c r="Z1912" s="427">
        <v>920</v>
      </c>
      <c r="AA1912" s="427">
        <v>48</v>
      </c>
      <c r="AB1912" s="427">
        <v>0.33</v>
      </c>
      <c r="AC1912" s="426">
        <v>1500</v>
      </c>
      <c r="AD1912" s="402">
        <v>665</v>
      </c>
      <c r="AE1912" s="402">
        <v>560</v>
      </c>
      <c r="AF1912" s="402">
        <v>665</v>
      </c>
      <c r="AG1912" s="402">
        <v>665</v>
      </c>
      <c r="AH1912" s="401">
        <v>48</v>
      </c>
      <c r="AI1912" s="400"/>
      <c r="AJ1912" s="400"/>
      <c r="AK1912" s="400"/>
      <c r="AL1912" s="400"/>
      <c r="AM1912" s="400"/>
      <c r="AN1912" s="400"/>
      <c r="AO1912" s="400"/>
      <c r="AP1912" s="400"/>
    </row>
    <row r="1913" spans="1:42" ht="14.25" customHeight="1">
      <c r="A1913" s="394" t="s">
        <v>821</v>
      </c>
      <c r="B1913" s="401">
        <v>114.3</v>
      </c>
      <c r="C1913" s="424">
        <v>6.88</v>
      </c>
      <c r="D1913" s="394" t="s">
        <v>822</v>
      </c>
      <c r="E1913" s="421">
        <v>45691</v>
      </c>
      <c r="F1913" s="395" t="s">
        <v>283</v>
      </c>
      <c r="G1913" s="396">
        <v>22662</v>
      </c>
      <c r="H1913" s="397">
        <v>72224</v>
      </c>
      <c r="I1913" s="397">
        <v>5812101</v>
      </c>
      <c r="J1913" s="397">
        <v>350</v>
      </c>
      <c r="K1913" s="397">
        <v>52</v>
      </c>
      <c r="L1913" s="396">
        <v>4.82</v>
      </c>
      <c r="M1913" s="396">
        <v>51</v>
      </c>
      <c r="N1913" s="399">
        <v>100</v>
      </c>
      <c r="O1913" s="400">
        <v>112.4</v>
      </c>
      <c r="P1913" s="400">
        <v>98.3</v>
      </c>
      <c r="Q1913" s="400">
        <v>112.3</v>
      </c>
      <c r="R1913" s="400">
        <v>101.7</v>
      </c>
      <c r="S1913" s="400">
        <v>113.3</v>
      </c>
      <c r="T1913" s="400">
        <v>101.9</v>
      </c>
      <c r="U1913" s="400">
        <v>113.8</v>
      </c>
      <c r="V1913" s="400">
        <v>102.8</v>
      </c>
      <c r="W1913" s="400">
        <v>114.8</v>
      </c>
      <c r="X1913" s="426">
        <v>830</v>
      </c>
      <c r="Y1913" s="427">
        <v>800</v>
      </c>
      <c r="Z1913" s="427">
        <v>920</v>
      </c>
      <c r="AA1913" s="427">
        <v>48</v>
      </c>
      <c r="AB1913" s="427">
        <v>0.33</v>
      </c>
      <c r="AC1913" s="426">
        <v>1400</v>
      </c>
      <c r="AD1913" s="402">
        <v>660</v>
      </c>
      <c r="AE1913" s="402">
        <v>560</v>
      </c>
      <c r="AF1913" s="402">
        <v>660</v>
      </c>
      <c r="AG1913" s="402">
        <v>660</v>
      </c>
      <c r="AH1913" s="401">
        <v>48</v>
      </c>
      <c r="AI1913" s="400"/>
      <c r="AJ1913" s="400"/>
      <c r="AK1913" s="400"/>
      <c r="AL1913" s="400"/>
      <c r="AM1913" s="400"/>
      <c r="AN1913" s="400"/>
      <c r="AO1913" s="400"/>
      <c r="AP1913" s="400"/>
    </row>
    <row r="1914" spans="1:42" ht="14.25" customHeight="1">
      <c r="A1914" s="394" t="s">
        <v>821</v>
      </c>
      <c r="B1914" s="401">
        <v>114.3</v>
      </c>
      <c r="C1914" s="424">
        <v>6.88</v>
      </c>
      <c r="D1914" s="394" t="s">
        <v>822</v>
      </c>
      <c r="E1914" s="421">
        <v>45691</v>
      </c>
      <c r="F1914" s="395" t="s">
        <v>283</v>
      </c>
      <c r="G1914" s="396">
        <v>22663</v>
      </c>
      <c r="H1914" s="397">
        <v>72224</v>
      </c>
      <c r="I1914" s="397">
        <v>5812101</v>
      </c>
      <c r="J1914" s="397">
        <v>350</v>
      </c>
      <c r="K1914" s="397">
        <v>52</v>
      </c>
      <c r="L1914" s="396">
        <v>4.82</v>
      </c>
      <c r="M1914" s="396">
        <v>407</v>
      </c>
      <c r="N1914" s="399">
        <v>102.8</v>
      </c>
      <c r="O1914" s="400">
        <v>114.1</v>
      </c>
      <c r="P1914" s="400"/>
      <c r="Q1914" s="400"/>
      <c r="R1914" s="400"/>
      <c r="S1914" s="400"/>
      <c r="T1914" s="400"/>
      <c r="U1914" s="400"/>
      <c r="V1914" s="400"/>
      <c r="W1914" s="400"/>
      <c r="X1914" s="426">
        <v>830</v>
      </c>
      <c r="Y1914" s="427">
        <v>800</v>
      </c>
      <c r="Z1914" s="427">
        <v>920</v>
      </c>
      <c r="AA1914" s="427">
        <v>48</v>
      </c>
      <c r="AB1914" s="427">
        <v>0.33</v>
      </c>
      <c r="AC1914" s="426">
        <v>1500</v>
      </c>
      <c r="AD1914" s="402">
        <v>660</v>
      </c>
      <c r="AE1914" s="402">
        <v>560</v>
      </c>
      <c r="AF1914" s="402">
        <v>660</v>
      </c>
      <c r="AG1914" s="402">
        <v>660</v>
      </c>
      <c r="AH1914" s="401">
        <v>48</v>
      </c>
      <c r="AI1914" s="400"/>
      <c r="AJ1914" s="400"/>
      <c r="AK1914" s="400"/>
      <c r="AL1914" s="400"/>
      <c r="AM1914" s="400"/>
      <c r="AN1914" s="400"/>
      <c r="AO1914" s="400"/>
      <c r="AP1914" s="400"/>
    </row>
    <row r="1915" spans="1:42" ht="14.25" customHeight="1">
      <c r="A1915" s="394" t="s">
        <v>821</v>
      </c>
      <c r="B1915" s="401">
        <v>114.3</v>
      </c>
      <c r="C1915" s="424">
        <v>6.88</v>
      </c>
      <c r="D1915" s="394" t="s">
        <v>822</v>
      </c>
      <c r="E1915" s="421">
        <v>45691</v>
      </c>
      <c r="F1915" s="395" t="s">
        <v>283</v>
      </c>
      <c r="G1915" s="396">
        <v>22664</v>
      </c>
      <c r="H1915" s="397">
        <v>72227</v>
      </c>
      <c r="I1915" s="397">
        <v>5812101</v>
      </c>
      <c r="J1915" s="397">
        <v>350</v>
      </c>
      <c r="K1915" s="397">
        <v>53</v>
      </c>
      <c r="L1915" s="396">
        <v>4.0599999999999996</v>
      </c>
      <c r="M1915" s="396">
        <v>1</v>
      </c>
      <c r="N1915" s="399">
        <v>100.5</v>
      </c>
      <c r="O1915" s="400">
        <v>113.7</v>
      </c>
      <c r="P1915" s="400"/>
      <c r="Q1915" s="400"/>
      <c r="R1915" s="400"/>
      <c r="S1915" s="400"/>
      <c r="T1915" s="400"/>
      <c r="U1915" s="400"/>
      <c r="V1915" s="400"/>
      <c r="W1915" s="400"/>
      <c r="X1915" s="426">
        <v>880</v>
      </c>
      <c r="Y1915" s="427">
        <v>800</v>
      </c>
      <c r="Z1915" s="427">
        <v>940</v>
      </c>
      <c r="AA1915" s="427">
        <v>48</v>
      </c>
      <c r="AB1915" s="427">
        <v>0.35</v>
      </c>
      <c r="AC1915" s="426">
        <v>1500</v>
      </c>
      <c r="AD1915" s="402">
        <v>660</v>
      </c>
      <c r="AE1915" s="402">
        <v>560</v>
      </c>
      <c r="AF1915" s="402">
        <v>660</v>
      </c>
      <c r="AG1915" s="402">
        <v>660</v>
      </c>
      <c r="AH1915" s="401">
        <v>48</v>
      </c>
      <c r="AI1915" s="400"/>
      <c r="AJ1915" s="400"/>
      <c r="AK1915" s="400"/>
      <c r="AL1915" s="400"/>
      <c r="AM1915" s="400"/>
      <c r="AN1915" s="400"/>
      <c r="AO1915" s="400"/>
      <c r="AP1915" s="400"/>
    </row>
    <row r="1916" spans="1:42" ht="14.25" customHeight="1">
      <c r="A1916" s="394" t="s">
        <v>821</v>
      </c>
      <c r="B1916" s="401">
        <v>114.3</v>
      </c>
      <c r="C1916" s="424">
        <v>6.88</v>
      </c>
      <c r="D1916" s="394" t="s">
        <v>822</v>
      </c>
      <c r="E1916" s="421">
        <v>45691</v>
      </c>
      <c r="F1916" s="395" t="s">
        <v>283</v>
      </c>
      <c r="G1916" s="396">
        <v>22665</v>
      </c>
      <c r="H1916" s="397">
        <v>72227</v>
      </c>
      <c r="I1916" s="397">
        <v>5812101</v>
      </c>
      <c r="J1916" s="397">
        <v>350</v>
      </c>
      <c r="K1916" s="397">
        <v>53</v>
      </c>
      <c r="L1916" s="396">
        <v>4.0599999999999996</v>
      </c>
      <c r="M1916" s="396">
        <v>401</v>
      </c>
      <c r="N1916" s="399">
        <v>103.9</v>
      </c>
      <c r="O1916" s="400">
        <v>112.7</v>
      </c>
      <c r="P1916" s="400"/>
      <c r="Q1916" s="400"/>
      <c r="R1916" s="400"/>
      <c r="S1916" s="400"/>
      <c r="T1916" s="400"/>
      <c r="U1916" s="400"/>
      <c r="V1916" s="400"/>
      <c r="W1916" s="400"/>
      <c r="X1916" s="426">
        <v>880</v>
      </c>
      <c r="Y1916" s="427">
        <v>800</v>
      </c>
      <c r="Z1916" s="427">
        <v>940</v>
      </c>
      <c r="AA1916" s="427">
        <v>48</v>
      </c>
      <c r="AB1916" s="427">
        <v>0.35</v>
      </c>
      <c r="AC1916" s="426">
        <v>1500</v>
      </c>
      <c r="AD1916" s="402">
        <v>660</v>
      </c>
      <c r="AE1916" s="402">
        <v>560</v>
      </c>
      <c r="AF1916" s="402">
        <v>660</v>
      </c>
      <c r="AG1916" s="402">
        <v>660</v>
      </c>
      <c r="AH1916" s="401">
        <v>48</v>
      </c>
      <c r="AI1916" s="400"/>
      <c r="AJ1916" s="400"/>
      <c r="AK1916" s="400"/>
      <c r="AL1916" s="400"/>
      <c r="AM1916" s="400"/>
      <c r="AN1916" s="400"/>
      <c r="AO1916" s="400"/>
      <c r="AP1916" s="400"/>
    </row>
    <row r="1917" spans="1:42" ht="14.25" customHeight="1">
      <c r="A1917" s="394" t="s">
        <v>821</v>
      </c>
      <c r="B1917" s="401">
        <v>114.3</v>
      </c>
      <c r="C1917" s="424">
        <v>6.88</v>
      </c>
      <c r="D1917" s="394" t="s">
        <v>822</v>
      </c>
      <c r="E1917" s="421">
        <v>45691</v>
      </c>
      <c r="F1917" s="395" t="s">
        <v>283</v>
      </c>
      <c r="G1917" s="396">
        <v>22666</v>
      </c>
      <c r="H1917" s="397">
        <v>72225</v>
      </c>
      <c r="I1917" s="397">
        <v>5812101</v>
      </c>
      <c r="J1917" s="397">
        <v>350</v>
      </c>
      <c r="K1917" s="397">
        <v>52</v>
      </c>
      <c r="L1917" s="396">
        <v>4.33</v>
      </c>
      <c r="M1917" s="396">
        <v>1</v>
      </c>
      <c r="N1917" s="399">
        <v>98.3</v>
      </c>
      <c r="O1917" s="400">
        <v>111.9</v>
      </c>
      <c r="P1917" s="400"/>
      <c r="Q1917" s="400"/>
      <c r="R1917" s="400"/>
      <c r="S1917" s="400"/>
      <c r="T1917" s="400"/>
      <c r="U1917" s="400"/>
      <c r="V1917" s="400"/>
      <c r="W1917" s="400"/>
      <c r="X1917" s="426">
        <v>880</v>
      </c>
      <c r="Y1917" s="427">
        <v>800</v>
      </c>
      <c r="Z1917" s="427">
        <v>940</v>
      </c>
      <c r="AA1917" s="427">
        <v>48</v>
      </c>
      <c r="AB1917" s="427">
        <v>0.35</v>
      </c>
      <c r="AC1917" s="426">
        <v>1500</v>
      </c>
      <c r="AD1917" s="402">
        <v>660</v>
      </c>
      <c r="AE1917" s="402">
        <v>560</v>
      </c>
      <c r="AF1917" s="402">
        <v>660</v>
      </c>
      <c r="AG1917" s="402">
        <v>660</v>
      </c>
      <c r="AH1917" s="401">
        <v>48</v>
      </c>
      <c r="AI1917" s="400"/>
      <c r="AJ1917" s="400"/>
      <c r="AK1917" s="400"/>
      <c r="AL1917" s="400"/>
      <c r="AM1917" s="400"/>
      <c r="AN1917" s="400"/>
      <c r="AO1917" s="400"/>
      <c r="AP1917" s="400"/>
    </row>
    <row r="1918" spans="1:42" ht="14.25" customHeight="1">
      <c r="A1918" s="394" t="s">
        <v>821</v>
      </c>
      <c r="B1918" s="401">
        <v>114.3</v>
      </c>
      <c r="C1918" s="424">
        <v>6.88</v>
      </c>
      <c r="D1918" s="394" t="s">
        <v>822</v>
      </c>
      <c r="E1918" s="421">
        <v>45691</v>
      </c>
      <c r="F1918" s="395" t="s">
        <v>283</v>
      </c>
      <c r="G1918" s="396">
        <v>22667</v>
      </c>
      <c r="H1918" s="397">
        <v>72225</v>
      </c>
      <c r="I1918" s="397">
        <v>5812101</v>
      </c>
      <c r="J1918" s="397">
        <v>350</v>
      </c>
      <c r="K1918" s="397">
        <v>52</v>
      </c>
      <c r="L1918" s="396">
        <v>4.33</v>
      </c>
      <c r="M1918" s="396">
        <v>447</v>
      </c>
      <c r="N1918" s="399">
        <v>97.5</v>
      </c>
      <c r="O1918" s="400">
        <v>110.9</v>
      </c>
      <c r="P1918" s="400"/>
      <c r="Q1918" s="400"/>
      <c r="R1918" s="400"/>
      <c r="S1918" s="400"/>
      <c r="T1918" s="400"/>
      <c r="U1918" s="400"/>
      <c r="V1918" s="400"/>
      <c r="W1918" s="400"/>
      <c r="X1918" s="426">
        <v>860</v>
      </c>
      <c r="Y1918" s="427">
        <v>800</v>
      </c>
      <c r="Z1918" s="427">
        <v>940</v>
      </c>
      <c r="AA1918" s="427">
        <v>48</v>
      </c>
      <c r="AB1918" s="427">
        <v>0.35</v>
      </c>
      <c r="AC1918" s="426">
        <v>1500</v>
      </c>
      <c r="AD1918" s="402">
        <v>660</v>
      </c>
      <c r="AE1918" s="402">
        <v>560</v>
      </c>
      <c r="AF1918" s="402">
        <v>660</v>
      </c>
      <c r="AG1918" s="402">
        <v>660</v>
      </c>
      <c r="AH1918" s="401">
        <v>48</v>
      </c>
      <c r="AI1918" s="400"/>
      <c r="AJ1918" s="400"/>
      <c r="AK1918" s="400"/>
      <c r="AL1918" s="400"/>
      <c r="AM1918" s="400"/>
      <c r="AN1918" s="400"/>
      <c r="AO1918" s="400"/>
      <c r="AP1918" s="400"/>
    </row>
    <row r="1919" spans="1:42" ht="14.25" customHeight="1">
      <c r="A1919" s="394" t="s">
        <v>821</v>
      </c>
      <c r="B1919" s="401">
        <v>114.3</v>
      </c>
      <c r="C1919" s="424">
        <v>6.88</v>
      </c>
      <c r="D1919" s="394" t="s">
        <v>822</v>
      </c>
      <c r="E1919" s="421">
        <v>45692</v>
      </c>
      <c r="F1919" s="395" t="s">
        <v>283</v>
      </c>
      <c r="G1919" s="396">
        <v>22668</v>
      </c>
      <c r="H1919" s="397">
        <v>72225</v>
      </c>
      <c r="I1919" s="397">
        <v>5812101</v>
      </c>
      <c r="J1919" s="397">
        <v>350</v>
      </c>
      <c r="K1919" s="397">
        <v>52</v>
      </c>
      <c r="L1919" s="396">
        <v>4.33</v>
      </c>
      <c r="M1919" s="396">
        <v>801</v>
      </c>
      <c r="N1919" s="399">
        <v>101.7</v>
      </c>
      <c r="O1919" s="400">
        <v>114.4</v>
      </c>
      <c r="P1919" s="400"/>
      <c r="Q1919" s="400"/>
      <c r="R1919" s="400"/>
      <c r="S1919" s="400"/>
      <c r="T1919" s="400"/>
      <c r="U1919" s="400"/>
      <c r="V1919" s="400"/>
      <c r="W1919" s="400"/>
      <c r="X1919" s="426">
        <v>890</v>
      </c>
      <c r="Y1919" s="427">
        <v>800</v>
      </c>
      <c r="Z1919" s="427">
        <v>910</v>
      </c>
      <c r="AA1919" s="427">
        <v>48</v>
      </c>
      <c r="AB1919" s="427">
        <v>0.33</v>
      </c>
      <c r="AC1919" s="426">
        <v>1500</v>
      </c>
      <c r="AD1919" s="402">
        <v>660</v>
      </c>
      <c r="AE1919" s="402">
        <v>560</v>
      </c>
      <c r="AF1919" s="402">
        <v>660</v>
      </c>
      <c r="AG1919" s="402">
        <v>660</v>
      </c>
      <c r="AH1919" s="401">
        <v>48</v>
      </c>
      <c r="AI1919" s="400"/>
      <c r="AJ1919" s="400"/>
      <c r="AK1919" s="400"/>
      <c r="AL1919" s="400"/>
      <c r="AM1919" s="400"/>
      <c r="AN1919" s="400"/>
      <c r="AO1919" s="400"/>
      <c r="AP1919" s="400"/>
    </row>
    <row r="1920" spans="1:42" ht="14.25" customHeight="1">
      <c r="A1920" s="394" t="s">
        <v>821</v>
      </c>
      <c r="B1920" s="401">
        <v>114.3</v>
      </c>
      <c r="C1920" s="424">
        <v>6.88</v>
      </c>
      <c r="D1920" s="394" t="s">
        <v>822</v>
      </c>
      <c r="E1920" s="421">
        <v>45692</v>
      </c>
      <c r="F1920" s="395" t="s">
        <v>283</v>
      </c>
      <c r="G1920" s="396">
        <v>22669</v>
      </c>
      <c r="H1920" s="397">
        <v>72223</v>
      </c>
      <c r="I1920" s="397">
        <v>5812101</v>
      </c>
      <c r="J1920" s="397">
        <v>350</v>
      </c>
      <c r="K1920" s="397">
        <v>53</v>
      </c>
      <c r="L1920" s="396">
        <v>4.91</v>
      </c>
      <c r="M1920" s="396">
        <v>1</v>
      </c>
      <c r="N1920" s="399">
        <v>99.9</v>
      </c>
      <c r="O1920" s="400">
        <v>113.1</v>
      </c>
      <c r="P1920" s="400"/>
      <c r="Q1920" s="400"/>
      <c r="R1920" s="400"/>
      <c r="S1920" s="400"/>
      <c r="T1920" s="400"/>
      <c r="U1920" s="400"/>
      <c r="V1920" s="400"/>
      <c r="W1920" s="400"/>
      <c r="X1920" s="426">
        <v>890</v>
      </c>
      <c r="Y1920" s="427">
        <v>800</v>
      </c>
      <c r="Z1920" s="427">
        <v>910</v>
      </c>
      <c r="AA1920" s="427">
        <v>48</v>
      </c>
      <c r="AB1920" s="427">
        <v>0.33</v>
      </c>
      <c r="AC1920" s="426">
        <v>1500</v>
      </c>
      <c r="AD1920" s="402">
        <v>660</v>
      </c>
      <c r="AE1920" s="402">
        <v>560</v>
      </c>
      <c r="AF1920" s="402">
        <v>660</v>
      </c>
      <c r="AG1920" s="402">
        <v>660</v>
      </c>
      <c r="AH1920" s="401">
        <v>48</v>
      </c>
      <c r="AI1920" s="400"/>
      <c r="AJ1920" s="400"/>
      <c r="AK1920" s="400"/>
      <c r="AL1920" s="400"/>
      <c r="AM1920" s="400"/>
      <c r="AN1920" s="400"/>
      <c r="AO1920" s="400"/>
      <c r="AP1920" s="400"/>
    </row>
    <row r="1921" spans="1:42" ht="14.25" customHeight="1">
      <c r="A1921" s="394" t="s">
        <v>821</v>
      </c>
      <c r="B1921" s="401">
        <v>114.3</v>
      </c>
      <c r="C1921" s="424">
        <v>6.88</v>
      </c>
      <c r="D1921" s="394" t="s">
        <v>822</v>
      </c>
      <c r="E1921" s="421">
        <v>45692</v>
      </c>
      <c r="F1921" s="395" t="s">
        <v>283</v>
      </c>
      <c r="G1921" s="396">
        <v>22670</v>
      </c>
      <c r="H1921" s="397">
        <v>72226</v>
      </c>
      <c r="I1921" s="397">
        <v>5812101</v>
      </c>
      <c r="J1921" s="397">
        <v>350</v>
      </c>
      <c r="K1921" s="397">
        <v>52</v>
      </c>
      <c r="L1921" s="396">
        <v>5.09</v>
      </c>
      <c r="M1921" s="396">
        <v>1</v>
      </c>
      <c r="N1921" s="399">
        <v>100.4</v>
      </c>
      <c r="O1921" s="400">
        <v>112</v>
      </c>
      <c r="P1921" s="400"/>
      <c r="Q1921" s="400"/>
      <c r="R1921" s="400"/>
      <c r="S1921" s="400"/>
      <c r="T1921" s="400"/>
      <c r="U1921" s="400"/>
      <c r="V1921" s="400"/>
      <c r="W1921" s="400"/>
      <c r="X1921" s="426">
        <v>890</v>
      </c>
      <c r="Y1921" s="427">
        <v>800</v>
      </c>
      <c r="Z1921" s="427">
        <v>910</v>
      </c>
      <c r="AA1921" s="427">
        <v>48</v>
      </c>
      <c r="AB1921" s="427">
        <v>0.33</v>
      </c>
      <c r="AC1921" s="426">
        <v>1500</v>
      </c>
      <c r="AD1921" s="402">
        <v>660</v>
      </c>
      <c r="AE1921" s="402">
        <v>560</v>
      </c>
      <c r="AF1921" s="402">
        <v>660</v>
      </c>
      <c r="AG1921" s="402">
        <v>660</v>
      </c>
      <c r="AH1921" s="401">
        <v>48</v>
      </c>
      <c r="AI1921" s="400"/>
      <c r="AJ1921" s="400"/>
      <c r="AK1921" s="400"/>
      <c r="AL1921" s="400"/>
      <c r="AM1921" s="400"/>
      <c r="AN1921" s="400"/>
      <c r="AO1921" s="400"/>
      <c r="AP1921" s="400"/>
    </row>
    <row r="1922" spans="1:42" ht="14.25" customHeight="1">
      <c r="A1922" s="394" t="s">
        <v>821</v>
      </c>
      <c r="B1922" s="401">
        <v>114.3</v>
      </c>
      <c r="C1922" s="424">
        <v>6.88</v>
      </c>
      <c r="D1922" s="394" t="s">
        <v>822</v>
      </c>
      <c r="E1922" s="421">
        <v>45692</v>
      </c>
      <c r="F1922" s="395" t="s">
        <v>283</v>
      </c>
      <c r="G1922" s="396">
        <v>22671</v>
      </c>
      <c r="H1922" s="397">
        <v>72226</v>
      </c>
      <c r="I1922" s="397">
        <v>5812101</v>
      </c>
      <c r="J1922" s="397">
        <v>350</v>
      </c>
      <c r="K1922" s="397">
        <v>52</v>
      </c>
      <c r="L1922" s="396">
        <v>5.09</v>
      </c>
      <c r="M1922" s="396">
        <v>401</v>
      </c>
      <c r="N1922" s="399">
        <v>100.2</v>
      </c>
      <c r="O1922" s="400">
        <v>112.2</v>
      </c>
      <c r="P1922" s="400"/>
      <c r="Q1922" s="400"/>
      <c r="R1922" s="400"/>
      <c r="S1922" s="400"/>
      <c r="T1922" s="400"/>
      <c r="U1922" s="400"/>
      <c r="V1922" s="400"/>
      <c r="W1922" s="400"/>
      <c r="X1922" s="426">
        <v>890</v>
      </c>
      <c r="Y1922" s="427">
        <v>800</v>
      </c>
      <c r="Z1922" s="427">
        <v>910</v>
      </c>
      <c r="AA1922" s="427">
        <v>48</v>
      </c>
      <c r="AB1922" s="427">
        <v>0.33</v>
      </c>
      <c r="AC1922" s="426">
        <v>1500</v>
      </c>
      <c r="AD1922" s="402">
        <v>660</v>
      </c>
      <c r="AE1922" s="402">
        <v>560</v>
      </c>
      <c r="AF1922" s="402">
        <v>660</v>
      </c>
      <c r="AG1922" s="402">
        <v>660</v>
      </c>
      <c r="AH1922" s="401">
        <v>48</v>
      </c>
      <c r="AI1922" s="400"/>
      <c r="AJ1922" s="400"/>
      <c r="AK1922" s="400"/>
      <c r="AL1922" s="400"/>
      <c r="AM1922" s="400"/>
      <c r="AN1922" s="400"/>
      <c r="AO1922" s="400"/>
      <c r="AP1922" s="400"/>
    </row>
    <row r="1923" spans="1:42" ht="14.25" customHeight="1">
      <c r="A1923" s="394" t="s">
        <v>821</v>
      </c>
      <c r="B1923" s="401">
        <v>114.3</v>
      </c>
      <c r="C1923" s="424">
        <v>6.88</v>
      </c>
      <c r="D1923" s="394" t="s">
        <v>822</v>
      </c>
      <c r="E1923" s="421">
        <v>45712</v>
      </c>
      <c r="F1923" s="395" t="s">
        <v>283</v>
      </c>
      <c r="G1923" s="396">
        <v>22723</v>
      </c>
      <c r="H1923" s="397">
        <v>72227</v>
      </c>
      <c r="I1923" s="397">
        <v>5812101</v>
      </c>
      <c r="J1923" s="397">
        <v>350</v>
      </c>
      <c r="K1923" s="397">
        <v>53</v>
      </c>
      <c r="L1923" s="396">
        <v>4.0599999999999996</v>
      </c>
      <c r="M1923" s="396">
        <v>498</v>
      </c>
      <c r="N1923" s="399">
        <v>97</v>
      </c>
      <c r="O1923" s="400">
        <v>110.4</v>
      </c>
      <c r="P1923" s="400">
        <v>97.2</v>
      </c>
      <c r="Q1923" s="400">
        <v>111.7</v>
      </c>
      <c r="R1923" s="400">
        <v>98.2</v>
      </c>
      <c r="S1923" s="400">
        <v>112.6</v>
      </c>
      <c r="T1923" s="400">
        <v>98.9</v>
      </c>
      <c r="U1923" s="400">
        <v>113.7</v>
      </c>
      <c r="V1923" s="400">
        <v>100.2</v>
      </c>
      <c r="W1923" s="400">
        <v>113.6</v>
      </c>
      <c r="X1923" s="426">
        <v>880</v>
      </c>
      <c r="Y1923" s="427">
        <v>800</v>
      </c>
      <c r="Z1923" s="427">
        <v>910</v>
      </c>
      <c r="AA1923" s="427">
        <v>48</v>
      </c>
      <c r="AB1923" s="427">
        <v>0.33</v>
      </c>
      <c r="AC1923" s="426">
        <v>1400</v>
      </c>
      <c r="AD1923" s="402">
        <v>660</v>
      </c>
      <c r="AE1923" s="402">
        <v>560</v>
      </c>
      <c r="AF1923" s="402">
        <v>660</v>
      </c>
      <c r="AG1923" s="402">
        <v>660</v>
      </c>
      <c r="AH1923" s="401">
        <v>48</v>
      </c>
      <c r="AI1923" s="400"/>
      <c r="AJ1923" s="400"/>
      <c r="AK1923" s="400"/>
      <c r="AL1923" s="400"/>
      <c r="AM1923" s="400"/>
      <c r="AN1923" s="400"/>
      <c r="AO1923" s="400"/>
      <c r="AP1923" s="400"/>
    </row>
    <row r="1924" spans="1:42" ht="14.25" customHeight="1">
      <c r="A1924" s="394" t="s">
        <v>821</v>
      </c>
      <c r="B1924" s="401">
        <v>114.3</v>
      </c>
      <c r="C1924" s="424">
        <v>6.88</v>
      </c>
      <c r="D1924" s="394" t="s">
        <v>822</v>
      </c>
      <c r="E1924" s="421">
        <v>45712</v>
      </c>
      <c r="F1924" s="395" t="s">
        <v>283</v>
      </c>
      <c r="G1924" s="396">
        <v>22724</v>
      </c>
      <c r="H1924" s="397">
        <v>72227</v>
      </c>
      <c r="I1924" s="397">
        <v>5812101</v>
      </c>
      <c r="J1924" s="397">
        <v>350</v>
      </c>
      <c r="K1924" s="397">
        <v>53</v>
      </c>
      <c r="L1924" s="396">
        <v>4.0599999999999996</v>
      </c>
      <c r="M1924" s="396">
        <v>873</v>
      </c>
      <c r="N1924" s="399">
        <v>93.7</v>
      </c>
      <c r="O1924" s="400">
        <v>107.3</v>
      </c>
      <c r="P1924" s="400"/>
      <c r="Q1924" s="400"/>
      <c r="R1924" s="400"/>
      <c r="S1924" s="400"/>
      <c r="T1924" s="400"/>
      <c r="U1924" s="400"/>
      <c r="V1924" s="400"/>
      <c r="W1924" s="400"/>
      <c r="X1924" s="426">
        <v>880</v>
      </c>
      <c r="Y1924" s="427">
        <v>800</v>
      </c>
      <c r="Z1924" s="427">
        <v>910</v>
      </c>
      <c r="AA1924" s="427">
        <v>48</v>
      </c>
      <c r="AB1924" s="427">
        <v>0.33</v>
      </c>
      <c r="AC1924" s="426">
        <v>1400</v>
      </c>
      <c r="AD1924" s="402">
        <v>660</v>
      </c>
      <c r="AE1924" s="402">
        <v>560</v>
      </c>
      <c r="AF1924" s="402">
        <v>660</v>
      </c>
      <c r="AG1924" s="402">
        <v>660</v>
      </c>
      <c r="AH1924" s="401">
        <v>48</v>
      </c>
      <c r="AI1924" s="400"/>
      <c r="AJ1924" s="400"/>
      <c r="AK1924" s="400"/>
      <c r="AL1924" s="400"/>
      <c r="AM1924" s="400"/>
      <c r="AN1924" s="400"/>
      <c r="AO1924" s="400"/>
      <c r="AP1924" s="400"/>
    </row>
    <row r="1925" spans="1:42" ht="14.25" customHeight="1">
      <c r="A1925" s="394" t="s">
        <v>821</v>
      </c>
      <c r="B1925" s="401">
        <v>114.3</v>
      </c>
      <c r="C1925" s="424">
        <v>6.88</v>
      </c>
      <c r="D1925" s="394" t="s">
        <v>822</v>
      </c>
      <c r="E1925" s="421">
        <v>45712</v>
      </c>
      <c r="F1925" s="395" t="s">
        <v>283</v>
      </c>
      <c r="G1925" s="396">
        <v>22725</v>
      </c>
      <c r="H1925" s="397">
        <v>72228</v>
      </c>
      <c r="I1925" s="397">
        <v>5812101</v>
      </c>
      <c r="J1925" s="397">
        <v>350</v>
      </c>
      <c r="K1925" s="397">
        <v>53</v>
      </c>
      <c r="L1925" s="396">
        <v>3.52</v>
      </c>
      <c r="M1925" s="396">
        <v>2</v>
      </c>
      <c r="N1925" s="399">
        <v>98.6</v>
      </c>
      <c r="O1925" s="400">
        <v>112.2</v>
      </c>
      <c r="P1925" s="400"/>
      <c r="Q1925" s="400"/>
      <c r="R1925" s="400"/>
      <c r="S1925" s="400"/>
      <c r="T1925" s="400"/>
      <c r="U1925" s="400"/>
      <c r="V1925" s="400"/>
      <c r="W1925" s="400"/>
      <c r="X1925" s="426">
        <v>880</v>
      </c>
      <c r="Y1925" s="427">
        <v>800</v>
      </c>
      <c r="Z1925" s="427">
        <v>910</v>
      </c>
      <c r="AA1925" s="427">
        <v>48</v>
      </c>
      <c r="AB1925" s="427">
        <v>0.33</v>
      </c>
      <c r="AC1925" s="426">
        <v>1400</v>
      </c>
      <c r="AD1925" s="402">
        <v>660</v>
      </c>
      <c r="AE1925" s="402">
        <v>560</v>
      </c>
      <c r="AF1925" s="402">
        <v>660</v>
      </c>
      <c r="AG1925" s="402">
        <v>660</v>
      </c>
      <c r="AH1925" s="401">
        <v>48</v>
      </c>
      <c r="AI1925" s="400"/>
      <c r="AJ1925" s="400"/>
      <c r="AK1925" s="400"/>
      <c r="AL1925" s="400"/>
      <c r="AM1925" s="400"/>
      <c r="AN1925" s="400"/>
      <c r="AO1925" s="400"/>
      <c r="AP1925" s="400"/>
    </row>
    <row r="1926" spans="1:42" ht="14.25" customHeight="1">
      <c r="A1926" s="394" t="s">
        <v>821</v>
      </c>
      <c r="B1926" s="401">
        <v>114.3</v>
      </c>
      <c r="C1926" s="424">
        <v>6.88</v>
      </c>
      <c r="D1926" s="394" t="s">
        <v>822</v>
      </c>
      <c r="E1926" s="421">
        <v>45712</v>
      </c>
      <c r="F1926" s="395" t="s">
        <v>283</v>
      </c>
      <c r="G1926" s="396">
        <v>22726</v>
      </c>
      <c r="H1926" s="397">
        <v>72226</v>
      </c>
      <c r="I1926" s="397">
        <v>5812101</v>
      </c>
      <c r="J1926" s="397">
        <v>350</v>
      </c>
      <c r="K1926" s="397">
        <v>52</v>
      </c>
      <c r="L1926" s="396">
        <v>5.09</v>
      </c>
      <c r="M1926" s="396">
        <v>542</v>
      </c>
      <c r="N1926" s="399">
        <v>102.3</v>
      </c>
      <c r="O1926" s="400">
        <v>115.1</v>
      </c>
      <c r="P1926" s="400"/>
      <c r="Q1926" s="400"/>
      <c r="R1926" s="400"/>
      <c r="S1926" s="400"/>
      <c r="T1926" s="400"/>
      <c r="U1926" s="400"/>
      <c r="V1926" s="400"/>
      <c r="W1926" s="400"/>
      <c r="X1926" s="426">
        <v>880</v>
      </c>
      <c r="Y1926" s="427">
        <v>800</v>
      </c>
      <c r="Z1926" s="427">
        <v>910</v>
      </c>
      <c r="AA1926" s="427">
        <v>48</v>
      </c>
      <c r="AB1926" s="427">
        <v>0.33</v>
      </c>
      <c r="AC1926" s="426">
        <v>1400</v>
      </c>
      <c r="AD1926" s="402">
        <v>660</v>
      </c>
      <c r="AE1926" s="402">
        <v>560</v>
      </c>
      <c r="AF1926" s="402">
        <v>660</v>
      </c>
      <c r="AG1926" s="402">
        <v>660</v>
      </c>
      <c r="AH1926" s="401">
        <v>48</v>
      </c>
      <c r="AI1926" s="400"/>
      <c r="AJ1926" s="400"/>
      <c r="AK1926" s="400"/>
      <c r="AL1926" s="400"/>
      <c r="AM1926" s="400"/>
      <c r="AN1926" s="400"/>
      <c r="AO1926" s="400"/>
      <c r="AP1926" s="400"/>
    </row>
    <row r="1927" spans="1:42" ht="14.25" customHeight="1">
      <c r="A1927" s="394" t="s">
        <v>821</v>
      </c>
      <c r="B1927" s="401">
        <v>114.3</v>
      </c>
      <c r="C1927" s="424">
        <v>6.88</v>
      </c>
      <c r="D1927" s="394" t="s">
        <v>822</v>
      </c>
      <c r="E1927" s="421">
        <v>45748</v>
      </c>
      <c r="F1927" s="395" t="s">
        <v>283</v>
      </c>
      <c r="G1927" s="396">
        <v>22928</v>
      </c>
      <c r="H1927" s="397">
        <v>72336</v>
      </c>
      <c r="I1927" s="397">
        <v>5827701</v>
      </c>
      <c r="J1927" s="397">
        <v>350</v>
      </c>
      <c r="K1927" s="397">
        <v>53</v>
      </c>
      <c r="L1927" s="398">
        <v>3.5</v>
      </c>
      <c r="M1927" s="396">
        <v>1</v>
      </c>
      <c r="N1927" s="399">
        <v>98.9</v>
      </c>
      <c r="O1927" s="400">
        <v>112.7</v>
      </c>
      <c r="P1927" s="400">
        <v>96.5</v>
      </c>
      <c r="Q1927" s="400">
        <v>110.5</v>
      </c>
      <c r="R1927" s="400">
        <v>96.2</v>
      </c>
      <c r="S1927" s="400">
        <v>110.7</v>
      </c>
      <c r="T1927" s="400">
        <v>97.1</v>
      </c>
      <c r="U1927" s="400">
        <v>110.8</v>
      </c>
      <c r="V1927" s="400">
        <v>96.7</v>
      </c>
      <c r="W1927" s="400">
        <v>109.9</v>
      </c>
      <c r="X1927" s="426">
        <v>860</v>
      </c>
      <c r="Y1927" s="427">
        <v>800</v>
      </c>
      <c r="Z1927" s="427">
        <v>940</v>
      </c>
      <c r="AA1927" s="427">
        <v>48</v>
      </c>
      <c r="AB1927" s="427">
        <v>0.33</v>
      </c>
      <c r="AC1927" s="426">
        <v>1500</v>
      </c>
      <c r="AD1927" s="402">
        <v>660</v>
      </c>
      <c r="AE1927" s="402">
        <v>560</v>
      </c>
      <c r="AF1927" s="402">
        <v>660</v>
      </c>
      <c r="AG1927" s="402">
        <v>660</v>
      </c>
      <c r="AH1927" s="401">
        <v>48</v>
      </c>
      <c r="AI1927" s="400"/>
      <c r="AJ1927" s="400"/>
      <c r="AK1927" s="400"/>
      <c r="AL1927" s="400"/>
      <c r="AM1927" s="400"/>
      <c r="AN1927" s="400"/>
      <c r="AO1927" s="400"/>
      <c r="AP1927" s="400"/>
    </row>
    <row r="1928" spans="1:42" ht="14.25" customHeight="1">
      <c r="A1928" s="394" t="s">
        <v>821</v>
      </c>
      <c r="B1928" s="401">
        <v>114.3</v>
      </c>
      <c r="C1928" s="424">
        <v>6.88</v>
      </c>
      <c r="D1928" s="394" t="s">
        <v>822</v>
      </c>
      <c r="E1928" s="421">
        <v>45749</v>
      </c>
      <c r="F1928" s="395" t="s">
        <v>283</v>
      </c>
      <c r="G1928" s="396">
        <v>22929</v>
      </c>
      <c r="H1928" s="397">
        <v>72336</v>
      </c>
      <c r="I1928" s="397">
        <v>5827701</v>
      </c>
      <c r="J1928" s="397">
        <v>350</v>
      </c>
      <c r="K1928" s="397">
        <v>53</v>
      </c>
      <c r="L1928" s="398">
        <v>3.5</v>
      </c>
      <c r="M1928" s="396">
        <v>424</v>
      </c>
      <c r="N1928" s="399">
        <v>98.5</v>
      </c>
      <c r="O1928" s="400">
        <v>112.4</v>
      </c>
      <c r="P1928" s="400"/>
      <c r="Q1928" s="400"/>
      <c r="R1928" s="400"/>
      <c r="S1928" s="400"/>
      <c r="T1928" s="400"/>
      <c r="U1928" s="400"/>
      <c r="V1928" s="400"/>
      <c r="W1928" s="400"/>
      <c r="X1928" s="426">
        <v>860</v>
      </c>
      <c r="Y1928" s="427">
        <v>800</v>
      </c>
      <c r="Z1928" s="427">
        <v>940</v>
      </c>
      <c r="AA1928" s="427">
        <v>48</v>
      </c>
      <c r="AB1928" s="427">
        <v>0.33</v>
      </c>
      <c r="AC1928" s="426">
        <v>1500</v>
      </c>
      <c r="AD1928" s="402">
        <v>660</v>
      </c>
      <c r="AE1928" s="402">
        <v>560</v>
      </c>
      <c r="AF1928" s="402">
        <v>660</v>
      </c>
      <c r="AG1928" s="402">
        <v>660</v>
      </c>
      <c r="AH1928" s="401">
        <v>48</v>
      </c>
      <c r="AI1928" s="400"/>
      <c r="AJ1928" s="400"/>
      <c r="AK1928" s="400"/>
      <c r="AL1928" s="400"/>
      <c r="AM1928" s="400"/>
      <c r="AN1928" s="400"/>
      <c r="AO1928" s="400"/>
      <c r="AP1928" s="400"/>
    </row>
    <row r="1929" spans="1:42" ht="14.25" customHeight="1">
      <c r="A1929" s="394" t="s">
        <v>821</v>
      </c>
      <c r="B1929" s="401">
        <v>114.3</v>
      </c>
      <c r="C1929" s="424">
        <v>6.88</v>
      </c>
      <c r="D1929" s="394" t="s">
        <v>822</v>
      </c>
      <c r="E1929" s="421">
        <v>45749</v>
      </c>
      <c r="F1929" s="395" t="s">
        <v>283</v>
      </c>
      <c r="G1929" s="396">
        <v>22930</v>
      </c>
      <c r="H1929" s="397">
        <v>72336</v>
      </c>
      <c r="I1929" s="397">
        <v>5827701</v>
      </c>
      <c r="J1929" s="397">
        <v>350</v>
      </c>
      <c r="K1929" s="397">
        <v>53</v>
      </c>
      <c r="L1929" s="398">
        <v>3.5</v>
      </c>
      <c r="M1929" s="396">
        <v>801</v>
      </c>
      <c r="N1929" s="399">
        <v>103.2</v>
      </c>
      <c r="O1929" s="400">
        <v>116.2</v>
      </c>
      <c r="P1929" s="400"/>
      <c r="Q1929" s="400"/>
      <c r="R1929" s="400"/>
      <c r="S1929" s="400"/>
      <c r="T1929" s="400"/>
      <c r="U1929" s="400"/>
      <c r="V1929" s="400"/>
      <c r="W1929" s="400"/>
      <c r="X1929" s="426">
        <v>860</v>
      </c>
      <c r="Y1929" s="427">
        <v>800</v>
      </c>
      <c r="Z1929" s="427">
        <v>940</v>
      </c>
      <c r="AA1929" s="427">
        <v>48</v>
      </c>
      <c r="AB1929" s="427">
        <v>0.33</v>
      </c>
      <c r="AC1929" s="426">
        <v>1500</v>
      </c>
      <c r="AD1929" s="402">
        <v>660</v>
      </c>
      <c r="AE1929" s="402">
        <v>560</v>
      </c>
      <c r="AF1929" s="402">
        <v>660</v>
      </c>
      <c r="AG1929" s="402">
        <v>660</v>
      </c>
      <c r="AH1929" s="401">
        <v>48</v>
      </c>
      <c r="AI1929" s="400"/>
      <c r="AJ1929" s="400"/>
      <c r="AK1929" s="400"/>
      <c r="AL1929" s="400"/>
      <c r="AM1929" s="400"/>
      <c r="AN1929" s="400"/>
      <c r="AO1929" s="400"/>
      <c r="AP1929" s="400"/>
    </row>
    <row r="1930" spans="1:42" ht="14.25" customHeight="1">
      <c r="A1930" s="394" t="s">
        <v>821</v>
      </c>
      <c r="B1930" s="401">
        <v>114.3</v>
      </c>
      <c r="C1930" s="424">
        <v>6.88</v>
      </c>
      <c r="D1930" s="394" t="s">
        <v>822</v>
      </c>
      <c r="E1930" s="421">
        <v>45749</v>
      </c>
      <c r="F1930" s="395" t="s">
        <v>283</v>
      </c>
      <c r="G1930" s="396">
        <v>22931</v>
      </c>
      <c r="H1930" s="397">
        <v>72335</v>
      </c>
      <c r="I1930" s="397">
        <v>5827701</v>
      </c>
      <c r="J1930" s="397">
        <v>350</v>
      </c>
      <c r="K1930" s="397">
        <v>52</v>
      </c>
      <c r="L1930" s="398">
        <v>3.2</v>
      </c>
      <c r="M1930" s="396">
        <v>1</v>
      </c>
      <c r="N1930" s="399">
        <v>102.7</v>
      </c>
      <c r="O1930" s="400">
        <v>116.5</v>
      </c>
      <c r="P1930" s="400"/>
      <c r="Q1930" s="400"/>
      <c r="R1930" s="400"/>
      <c r="S1930" s="400"/>
      <c r="T1930" s="400"/>
      <c r="U1930" s="400"/>
      <c r="V1930" s="400"/>
      <c r="W1930" s="400"/>
      <c r="X1930" s="426">
        <v>860</v>
      </c>
      <c r="Y1930" s="427">
        <v>800</v>
      </c>
      <c r="Z1930" s="427">
        <v>940</v>
      </c>
      <c r="AA1930" s="427">
        <v>48</v>
      </c>
      <c r="AB1930" s="427">
        <v>0.33</v>
      </c>
      <c r="AC1930" s="426">
        <v>1500</v>
      </c>
      <c r="AD1930" s="402">
        <v>660</v>
      </c>
      <c r="AE1930" s="402">
        <v>560</v>
      </c>
      <c r="AF1930" s="402">
        <v>660</v>
      </c>
      <c r="AG1930" s="402">
        <v>660</v>
      </c>
      <c r="AH1930" s="401">
        <v>48</v>
      </c>
      <c r="AI1930" s="400"/>
      <c r="AJ1930" s="400"/>
      <c r="AK1930" s="400"/>
      <c r="AL1930" s="400"/>
      <c r="AM1930" s="400"/>
      <c r="AN1930" s="400"/>
      <c r="AO1930" s="400"/>
      <c r="AP1930" s="400"/>
    </row>
    <row r="1931" spans="1:42" ht="14.25" customHeight="1">
      <c r="A1931" s="394" t="s">
        <v>821</v>
      </c>
      <c r="B1931" s="401">
        <v>114.3</v>
      </c>
      <c r="C1931" s="424">
        <v>6.88</v>
      </c>
      <c r="D1931" s="394" t="s">
        <v>822</v>
      </c>
      <c r="E1931" s="421">
        <v>45749</v>
      </c>
      <c r="F1931" s="395" t="s">
        <v>283</v>
      </c>
      <c r="G1931" s="396">
        <v>22932</v>
      </c>
      <c r="H1931" s="397">
        <v>72335</v>
      </c>
      <c r="I1931" s="397">
        <v>5827701</v>
      </c>
      <c r="J1931" s="397">
        <v>350</v>
      </c>
      <c r="K1931" s="397">
        <v>52</v>
      </c>
      <c r="L1931" s="398">
        <v>3.2</v>
      </c>
      <c r="M1931" s="396">
        <v>401</v>
      </c>
      <c r="N1931" s="399">
        <v>94.1</v>
      </c>
      <c r="O1931" s="400">
        <v>111.5</v>
      </c>
      <c r="P1931" s="400"/>
      <c r="Q1931" s="400"/>
      <c r="R1931" s="400"/>
      <c r="S1931" s="400"/>
      <c r="T1931" s="400"/>
      <c r="U1931" s="400"/>
      <c r="V1931" s="400"/>
      <c r="W1931" s="400"/>
      <c r="X1931" s="426">
        <v>860</v>
      </c>
      <c r="Y1931" s="427">
        <v>800</v>
      </c>
      <c r="Z1931" s="427">
        <v>940</v>
      </c>
      <c r="AA1931" s="427">
        <v>48</v>
      </c>
      <c r="AB1931" s="427">
        <v>0.33</v>
      </c>
      <c r="AC1931" s="426">
        <v>1500</v>
      </c>
      <c r="AD1931" s="402">
        <v>660</v>
      </c>
      <c r="AE1931" s="402">
        <v>560</v>
      </c>
      <c r="AF1931" s="402">
        <v>660</v>
      </c>
      <c r="AG1931" s="402">
        <v>660</v>
      </c>
      <c r="AH1931" s="401">
        <v>48</v>
      </c>
      <c r="AI1931" s="400"/>
      <c r="AJ1931" s="400"/>
      <c r="AK1931" s="400"/>
      <c r="AL1931" s="400"/>
      <c r="AM1931" s="400"/>
      <c r="AN1931" s="400"/>
      <c r="AO1931" s="400"/>
      <c r="AP1931" s="400"/>
    </row>
    <row r="1932" spans="1:42" ht="14.25" customHeight="1">
      <c r="A1932" s="394" t="s">
        <v>821</v>
      </c>
      <c r="B1932" s="401">
        <v>114.3</v>
      </c>
      <c r="C1932" s="424">
        <v>6.88</v>
      </c>
      <c r="D1932" s="394" t="s">
        <v>822</v>
      </c>
      <c r="E1932" s="421">
        <v>45749</v>
      </c>
      <c r="F1932" s="395" t="s">
        <v>283</v>
      </c>
      <c r="G1932" s="396">
        <v>22933</v>
      </c>
      <c r="H1932" s="397">
        <v>60497</v>
      </c>
      <c r="I1932" s="397">
        <v>5827701</v>
      </c>
      <c r="J1932" s="397">
        <v>350</v>
      </c>
      <c r="K1932" s="397">
        <v>52</v>
      </c>
      <c r="L1932" s="398">
        <v>4.5999999999999996</v>
      </c>
      <c r="M1932" s="396">
        <v>1</v>
      </c>
      <c r="N1932" s="399">
        <v>103.2</v>
      </c>
      <c r="O1932" s="400">
        <v>118.1</v>
      </c>
      <c r="P1932" s="400"/>
      <c r="Q1932" s="400"/>
      <c r="R1932" s="400"/>
      <c r="S1932" s="400"/>
      <c r="T1932" s="400"/>
      <c r="U1932" s="400"/>
      <c r="V1932" s="400"/>
      <c r="W1932" s="400"/>
      <c r="X1932" s="426">
        <v>860</v>
      </c>
      <c r="Y1932" s="427">
        <v>800</v>
      </c>
      <c r="Z1932" s="427">
        <v>940</v>
      </c>
      <c r="AA1932" s="427">
        <v>48</v>
      </c>
      <c r="AB1932" s="427">
        <v>0.33</v>
      </c>
      <c r="AC1932" s="426">
        <v>1500</v>
      </c>
      <c r="AD1932" s="402">
        <v>660</v>
      </c>
      <c r="AE1932" s="402">
        <v>560</v>
      </c>
      <c r="AF1932" s="402">
        <v>660</v>
      </c>
      <c r="AG1932" s="402">
        <v>660</v>
      </c>
      <c r="AH1932" s="401">
        <v>48</v>
      </c>
      <c r="AI1932" s="400"/>
      <c r="AJ1932" s="400"/>
      <c r="AK1932" s="400"/>
      <c r="AL1932" s="400"/>
      <c r="AM1932" s="400"/>
      <c r="AN1932" s="400"/>
      <c r="AO1932" s="400"/>
      <c r="AP1932" s="400"/>
    </row>
    <row r="1933" spans="1:42" ht="14.25" customHeight="1">
      <c r="A1933" s="394" t="s">
        <v>821</v>
      </c>
      <c r="B1933" s="401">
        <v>114.3</v>
      </c>
      <c r="C1933" s="424">
        <v>6.88</v>
      </c>
      <c r="D1933" s="394" t="s">
        <v>822</v>
      </c>
      <c r="E1933" s="421">
        <v>45749</v>
      </c>
      <c r="F1933" s="395" t="s">
        <v>283</v>
      </c>
      <c r="G1933" s="396">
        <v>22934</v>
      </c>
      <c r="H1933" s="397">
        <v>60489</v>
      </c>
      <c r="I1933" s="397">
        <v>5827701</v>
      </c>
      <c r="J1933" s="397">
        <v>350</v>
      </c>
      <c r="K1933" s="397">
        <v>51</v>
      </c>
      <c r="L1933" s="398">
        <v>4</v>
      </c>
      <c r="M1933" s="396">
        <v>1</v>
      </c>
      <c r="N1933" s="399">
        <v>100.1</v>
      </c>
      <c r="O1933" s="400">
        <v>114.3</v>
      </c>
      <c r="P1933" s="400"/>
      <c r="Q1933" s="400"/>
      <c r="R1933" s="400"/>
      <c r="S1933" s="400"/>
      <c r="T1933" s="400"/>
      <c r="U1933" s="400"/>
      <c r="V1933" s="400"/>
      <c r="W1933" s="400"/>
      <c r="X1933" s="426">
        <v>860</v>
      </c>
      <c r="Y1933" s="427">
        <v>800</v>
      </c>
      <c r="Z1933" s="427">
        <v>940</v>
      </c>
      <c r="AA1933" s="427">
        <v>48</v>
      </c>
      <c r="AB1933" s="427">
        <v>0.33</v>
      </c>
      <c r="AC1933" s="426">
        <v>1500</v>
      </c>
      <c r="AD1933" s="402">
        <v>660</v>
      </c>
      <c r="AE1933" s="402">
        <v>560</v>
      </c>
      <c r="AF1933" s="402">
        <v>660</v>
      </c>
      <c r="AG1933" s="402">
        <v>660</v>
      </c>
      <c r="AH1933" s="401">
        <v>48</v>
      </c>
      <c r="AI1933" s="400"/>
      <c r="AJ1933" s="400"/>
      <c r="AK1933" s="400"/>
      <c r="AL1933" s="400"/>
      <c r="AM1933" s="400"/>
      <c r="AN1933" s="400"/>
      <c r="AO1933" s="400"/>
      <c r="AP1933" s="400"/>
    </row>
    <row r="1934" spans="1:42" ht="14.25" customHeight="1">
      <c r="A1934" s="394" t="s">
        <v>821</v>
      </c>
      <c r="B1934" s="401">
        <v>114.3</v>
      </c>
      <c r="C1934" s="424">
        <v>6.88</v>
      </c>
      <c r="D1934" s="394" t="s">
        <v>822</v>
      </c>
      <c r="E1934" s="421">
        <v>45749</v>
      </c>
      <c r="F1934" s="395" t="s">
        <v>283</v>
      </c>
      <c r="G1934" s="396">
        <v>22935</v>
      </c>
      <c r="H1934" s="397">
        <v>72334</v>
      </c>
      <c r="I1934" s="397">
        <v>5827701</v>
      </c>
      <c r="J1934" s="397">
        <v>350</v>
      </c>
      <c r="K1934" s="397">
        <v>55</v>
      </c>
      <c r="L1934" s="398">
        <v>4</v>
      </c>
      <c r="M1934" s="396">
        <v>2</v>
      </c>
      <c r="N1934" s="399">
        <v>103.5</v>
      </c>
      <c r="O1934" s="400">
        <v>117.7</v>
      </c>
      <c r="P1934" s="400"/>
      <c r="Q1934" s="400"/>
      <c r="R1934" s="400"/>
      <c r="S1934" s="400"/>
      <c r="T1934" s="400"/>
      <c r="U1934" s="400"/>
      <c r="V1934" s="400"/>
      <c r="W1934" s="400"/>
      <c r="X1934" s="426">
        <v>860</v>
      </c>
      <c r="Y1934" s="427">
        <v>800</v>
      </c>
      <c r="Z1934" s="427">
        <v>940</v>
      </c>
      <c r="AA1934" s="427">
        <v>48</v>
      </c>
      <c r="AB1934" s="427">
        <v>0.33</v>
      </c>
      <c r="AC1934" s="426">
        <v>1500</v>
      </c>
      <c r="AD1934" s="402">
        <v>660</v>
      </c>
      <c r="AE1934" s="402">
        <v>560</v>
      </c>
      <c r="AF1934" s="402">
        <v>660</v>
      </c>
      <c r="AG1934" s="402">
        <v>660</v>
      </c>
      <c r="AH1934" s="401">
        <v>48</v>
      </c>
      <c r="AI1934" s="400"/>
      <c r="AJ1934" s="400"/>
      <c r="AK1934" s="400"/>
      <c r="AL1934" s="400"/>
      <c r="AM1934" s="400"/>
      <c r="AN1934" s="400"/>
      <c r="AO1934" s="400"/>
      <c r="AP1934" s="400"/>
    </row>
    <row r="1935" spans="1:42" ht="14.25" customHeight="1">
      <c r="A1935" s="393"/>
      <c r="B1935" s="402"/>
      <c r="C1935" s="402"/>
      <c r="D1935" s="393"/>
      <c r="E1935" s="395"/>
      <c r="F1935" s="395"/>
      <c r="G1935" s="396"/>
      <c r="H1935" s="397"/>
      <c r="I1935" s="397"/>
      <c r="J1935" s="397"/>
      <c r="K1935" s="397"/>
      <c r="L1935" s="396"/>
      <c r="M1935" s="396"/>
      <c r="N1935" s="399"/>
      <c r="O1935" s="400"/>
      <c r="P1935" s="400"/>
      <c r="Q1935" s="400"/>
      <c r="R1935" s="400"/>
      <c r="S1935" s="400"/>
      <c r="T1935" s="400"/>
      <c r="U1935" s="400"/>
      <c r="V1935" s="400"/>
      <c r="W1935" s="400"/>
      <c r="X1935" s="426"/>
      <c r="Y1935" s="427"/>
      <c r="Z1935" s="427"/>
      <c r="AA1935" s="427"/>
      <c r="AB1935" s="427"/>
      <c r="AC1935" s="427"/>
      <c r="AD1935" s="402"/>
      <c r="AE1935" s="402"/>
      <c r="AF1935" s="402"/>
      <c r="AG1935" s="402"/>
      <c r="AH1935" s="402"/>
      <c r="AI1935" s="400"/>
      <c r="AJ1935" s="400"/>
      <c r="AK1935" s="400"/>
      <c r="AL1935" s="400"/>
      <c r="AM1935" s="400"/>
      <c r="AN1935" s="400"/>
      <c r="AO1935" s="400"/>
      <c r="AP1935" s="400"/>
    </row>
    <row r="1936" spans="1:42" ht="14.25" customHeight="1">
      <c r="A1936" s="393"/>
      <c r="B1936" s="402"/>
      <c r="C1936" s="402"/>
      <c r="D1936" s="393"/>
      <c r="E1936" s="395"/>
      <c r="F1936" s="395"/>
      <c r="G1936" s="396"/>
      <c r="H1936" s="397"/>
      <c r="I1936" s="397"/>
      <c r="J1936" s="397"/>
      <c r="K1936" s="397"/>
      <c r="L1936" s="396"/>
      <c r="M1936" s="396"/>
      <c r="N1936" s="399"/>
      <c r="O1936" s="400"/>
      <c r="P1936" s="400"/>
      <c r="Q1936" s="400"/>
      <c r="R1936" s="400"/>
      <c r="S1936" s="400"/>
      <c r="T1936" s="400"/>
      <c r="U1936" s="400"/>
      <c r="V1936" s="400"/>
      <c r="W1936" s="400"/>
      <c r="X1936" s="426"/>
      <c r="Y1936" s="427"/>
      <c r="Z1936" s="427"/>
      <c r="AA1936" s="427"/>
      <c r="AB1936" s="427"/>
      <c r="AC1936" s="427"/>
      <c r="AD1936" s="402"/>
      <c r="AE1936" s="402"/>
      <c r="AF1936" s="402"/>
      <c r="AG1936" s="402"/>
      <c r="AH1936" s="402"/>
      <c r="AI1936" s="400"/>
      <c r="AJ1936" s="400"/>
      <c r="AK1936" s="400"/>
      <c r="AL1936" s="400"/>
      <c r="AM1936" s="400"/>
      <c r="AN1936" s="400"/>
      <c r="AO1936" s="400"/>
      <c r="AP1936" s="400"/>
    </row>
    <row r="1937" spans="1:42" ht="14.25" customHeight="1">
      <c r="A1937" s="393"/>
      <c r="B1937" s="402"/>
      <c r="C1937" s="402"/>
      <c r="D1937" s="393"/>
      <c r="E1937" s="395"/>
      <c r="F1937" s="395"/>
      <c r="G1937" s="396"/>
      <c r="H1937" s="397"/>
      <c r="I1937" s="397"/>
      <c r="J1937" s="397"/>
      <c r="K1937" s="397"/>
      <c r="L1937" s="396"/>
      <c r="M1937" s="396"/>
      <c r="N1937" s="399"/>
      <c r="O1937" s="400"/>
      <c r="P1937" s="400"/>
      <c r="Q1937" s="400"/>
      <c r="R1937" s="400"/>
      <c r="S1937" s="400"/>
      <c r="T1937" s="400"/>
      <c r="U1937" s="400"/>
      <c r="V1937" s="400"/>
      <c r="W1937" s="400"/>
      <c r="X1937" s="426"/>
      <c r="Y1937" s="427"/>
      <c r="Z1937" s="427"/>
      <c r="AA1937" s="427"/>
      <c r="AB1937" s="427"/>
      <c r="AC1937" s="427"/>
      <c r="AD1937" s="402"/>
      <c r="AE1937" s="402"/>
      <c r="AF1937" s="402"/>
      <c r="AG1937" s="402"/>
      <c r="AH1937" s="402"/>
      <c r="AI1937" s="400"/>
      <c r="AJ1937" s="400"/>
      <c r="AK1937" s="400"/>
      <c r="AL1937" s="400"/>
      <c r="AM1937" s="400"/>
      <c r="AN1937" s="400"/>
      <c r="AO1937" s="400"/>
      <c r="AP1937" s="400"/>
    </row>
    <row r="1938" spans="1:42" ht="14.25" customHeight="1">
      <c r="A1938" s="393"/>
      <c r="B1938" s="402"/>
      <c r="C1938" s="402"/>
      <c r="D1938" s="393"/>
      <c r="E1938" s="395"/>
      <c r="F1938" s="395"/>
      <c r="G1938" s="396"/>
      <c r="H1938" s="397"/>
      <c r="I1938" s="397"/>
      <c r="J1938" s="397"/>
      <c r="K1938" s="397"/>
      <c r="L1938" s="396"/>
      <c r="M1938" s="396"/>
      <c r="N1938" s="399"/>
      <c r="O1938" s="400"/>
      <c r="P1938" s="400"/>
      <c r="Q1938" s="400"/>
      <c r="R1938" s="400"/>
      <c r="S1938" s="400"/>
      <c r="T1938" s="400"/>
      <c r="U1938" s="400"/>
      <c r="V1938" s="400"/>
      <c r="W1938" s="400"/>
      <c r="X1938" s="426"/>
      <c r="Y1938" s="427"/>
      <c r="Z1938" s="427"/>
      <c r="AA1938" s="427"/>
      <c r="AB1938" s="427"/>
      <c r="AC1938" s="427"/>
      <c r="AD1938" s="402"/>
      <c r="AE1938" s="402"/>
      <c r="AF1938" s="402"/>
      <c r="AG1938" s="402"/>
      <c r="AH1938" s="402"/>
      <c r="AI1938" s="400"/>
      <c r="AJ1938" s="400"/>
      <c r="AK1938" s="400"/>
      <c r="AL1938" s="400"/>
      <c r="AM1938" s="400"/>
      <c r="AN1938" s="400"/>
      <c r="AO1938" s="400"/>
      <c r="AP1938" s="400"/>
    </row>
    <row r="1939" spans="1:42" ht="14.25" customHeight="1">
      <c r="A1939" s="393"/>
      <c r="B1939" s="402"/>
      <c r="C1939" s="402"/>
      <c r="D1939" s="393"/>
      <c r="E1939" s="395"/>
      <c r="F1939" s="395"/>
      <c r="G1939" s="396"/>
      <c r="H1939" s="397"/>
      <c r="I1939" s="397"/>
      <c r="J1939" s="397"/>
      <c r="K1939" s="397"/>
      <c r="L1939" s="396"/>
      <c r="M1939" s="396"/>
      <c r="N1939" s="399"/>
      <c r="O1939" s="400"/>
      <c r="P1939" s="400"/>
      <c r="Q1939" s="400"/>
      <c r="R1939" s="400"/>
      <c r="S1939" s="400"/>
      <c r="T1939" s="400"/>
      <c r="U1939" s="400"/>
      <c r="V1939" s="400"/>
      <c r="W1939" s="400"/>
      <c r="X1939" s="426"/>
      <c r="Y1939" s="427"/>
      <c r="Z1939" s="427"/>
      <c r="AA1939" s="427"/>
      <c r="AB1939" s="427"/>
      <c r="AC1939" s="427"/>
      <c r="AD1939" s="402"/>
      <c r="AE1939" s="402"/>
      <c r="AF1939" s="402"/>
      <c r="AG1939" s="402"/>
      <c r="AH1939" s="402"/>
      <c r="AI1939" s="400"/>
      <c r="AJ1939" s="400"/>
      <c r="AK1939" s="400"/>
      <c r="AL1939" s="400"/>
      <c r="AM1939" s="400"/>
      <c r="AN1939" s="400"/>
      <c r="AO1939" s="400"/>
      <c r="AP1939" s="400"/>
    </row>
    <row r="1940" spans="1:42" ht="14.25" customHeight="1">
      <c r="A1940" s="393"/>
      <c r="B1940" s="402"/>
      <c r="C1940" s="402"/>
      <c r="D1940" s="393"/>
      <c r="E1940" s="395"/>
      <c r="F1940" s="395"/>
      <c r="G1940" s="396"/>
      <c r="H1940" s="397"/>
      <c r="I1940" s="397"/>
      <c r="J1940" s="397"/>
      <c r="K1940" s="397"/>
      <c r="L1940" s="396"/>
      <c r="M1940" s="396"/>
      <c r="N1940" s="399"/>
      <c r="O1940" s="400"/>
      <c r="P1940" s="400"/>
      <c r="Q1940" s="400"/>
      <c r="R1940" s="400"/>
      <c r="S1940" s="400"/>
      <c r="T1940" s="400"/>
      <c r="U1940" s="400"/>
      <c r="V1940" s="400"/>
      <c r="W1940" s="400"/>
      <c r="X1940" s="426"/>
      <c r="Y1940" s="427"/>
      <c r="Z1940" s="427"/>
      <c r="AA1940" s="427"/>
      <c r="AB1940" s="427"/>
      <c r="AC1940" s="427"/>
      <c r="AD1940" s="402"/>
      <c r="AE1940" s="402"/>
      <c r="AF1940" s="402"/>
      <c r="AG1940" s="402"/>
      <c r="AH1940" s="402"/>
      <c r="AI1940" s="400"/>
      <c r="AJ1940" s="400"/>
      <c r="AK1940" s="400"/>
      <c r="AL1940" s="400"/>
      <c r="AM1940" s="400"/>
      <c r="AN1940" s="400"/>
      <c r="AO1940" s="400"/>
      <c r="AP1940" s="400"/>
    </row>
    <row r="1941" spans="1:42" ht="14.25" customHeight="1">
      <c r="A1941" s="393"/>
      <c r="B1941" s="402"/>
      <c r="C1941" s="402"/>
      <c r="D1941" s="393"/>
      <c r="E1941" s="395"/>
      <c r="F1941" s="395"/>
      <c r="G1941" s="396"/>
      <c r="H1941" s="397"/>
      <c r="I1941" s="397"/>
      <c r="J1941" s="397"/>
      <c r="K1941" s="397"/>
      <c r="L1941" s="396"/>
      <c r="M1941" s="396"/>
      <c r="N1941" s="399"/>
      <c r="O1941" s="400"/>
      <c r="P1941" s="400"/>
      <c r="Q1941" s="400"/>
      <c r="R1941" s="400"/>
      <c r="S1941" s="400"/>
      <c r="T1941" s="400"/>
      <c r="U1941" s="400"/>
      <c r="V1941" s="400"/>
      <c r="W1941" s="400"/>
      <c r="X1941" s="426"/>
      <c r="Y1941" s="427"/>
      <c r="Z1941" s="427"/>
      <c r="AA1941" s="427"/>
      <c r="AB1941" s="427"/>
      <c r="AC1941" s="427"/>
      <c r="AD1941" s="402"/>
      <c r="AE1941" s="402"/>
      <c r="AF1941" s="402"/>
      <c r="AG1941" s="402"/>
      <c r="AH1941" s="402"/>
      <c r="AI1941" s="400"/>
      <c r="AJ1941" s="400"/>
      <c r="AK1941" s="400"/>
      <c r="AL1941" s="400"/>
      <c r="AM1941" s="400"/>
      <c r="AN1941" s="400"/>
      <c r="AO1941" s="400"/>
      <c r="AP1941" s="400"/>
    </row>
    <row r="1942" spans="1:42" ht="14.25" customHeight="1">
      <c r="A1942" s="393"/>
      <c r="B1942" s="402"/>
      <c r="C1942" s="402"/>
      <c r="D1942" s="393"/>
      <c r="E1942" s="395"/>
      <c r="F1942" s="395"/>
      <c r="G1942" s="396"/>
      <c r="H1942" s="397"/>
      <c r="I1942" s="397"/>
      <c r="J1942" s="397"/>
      <c r="K1942" s="397"/>
      <c r="L1942" s="396"/>
      <c r="M1942" s="396"/>
      <c r="N1942" s="399"/>
      <c r="O1942" s="400"/>
      <c r="P1942" s="400"/>
      <c r="Q1942" s="400"/>
      <c r="R1942" s="400"/>
      <c r="S1942" s="400"/>
      <c r="T1942" s="400"/>
      <c r="U1942" s="400"/>
      <c r="V1942" s="400"/>
      <c r="W1942" s="400"/>
      <c r="X1942" s="426"/>
      <c r="Y1942" s="427"/>
      <c r="Z1942" s="427"/>
      <c r="AA1942" s="427"/>
      <c r="AB1942" s="427"/>
      <c r="AC1942" s="427"/>
      <c r="AD1942" s="402"/>
      <c r="AE1942" s="402"/>
      <c r="AF1942" s="402"/>
      <c r="AG1942" s="402"/>
      <c r="AH1942" s="402"/>
      <c r="AI1942" s="400"/>
      <c r="AJ1942" s="400"/>
      <c r="AK1942" s="400"/>
      <c r="AL1942" s="400"/>
      <c r="AM1942" s="400"/>
      <c r="AN1942" s="400"/>
      <c r="AO1942" s="400"/>
      <c r="AP1942" s="400"/>
    </row>
    <row r="1943" spans="1:42" ht="14.25" customHeight="1">
      <c r="A1943" s="393"/>
      <c r="B1943" s="402"/>
      <c r="C1943" s="402"/>
      <c r="D1943" s="393"/>
      <c r="E1943" s="395"/>
      <c r="F1943" s="395"/>
      <c r="G1943" s="396"/>
      <c r="H1943" s="397"/>
      <c r="I1943" s="397"/>
      <c r="J1943" s="397"/>
      <c r="K1943" s="397"/>
      <c r="L1943" s="396"/>
      <c r="M1943" s="396"/>
      <c r="N1943" s="399"/>
      <c r="O1943" s="400"/>
      <c r="P1943" s="400"/>
      <c r="Q1943" s="400"/>
      <c r="R1943" s="400"/>
      <c r="S1943" s="400"/>
      <c r="T1943" s="400"/>
      <c r="U1943" s="400"/>
      <c r="V1943" s="400"/>
      <c r="W1943" s="400"/>
      <c r="X1943" s="426"/>
      <c r="Y1943" s="427"/>
      <c r="Z1943" s="427"/>
      <c r="AA1943" s="427"/>
      <c r="AB1943" s="427"/>
      <c r="AC1943" s="427"/>
      <c r="AD1943" s="402"/>
      <c r="AE1943" s="402"/>
      <c r="AF1943" s="402"/>
      <c r="AG1943" s="402"/>
      <c r="AH1943" s="402"/>
      <c r="AI1943" s="400"/>
      <c r="AJ1943" s="400"/>
      <c r="AK1943" s="400"/>
      <c r="AL1943" s="400"/>
      <c r="AM1943" s="400"/>
      <c r="AN1943" s="400"/>
      <c r="AO1943" s="400"/>
      <c r="AP1943" s="400"/>
    </row>
    <row r="1944" spans="1:42" ht="14.25" customHeight="1">
      <c r="A1944" s="393"/>
      <c r="B1944" s="402"/>
      <c r="C1944" s="402"/>
      <c r="D1944" s="393"/>
      <c r="E1944" s="395"/>
      <c r="F1944" s="395"/>
      <c r="G1944" s="396"/>
      <c r="H1944" s="397"/>
      <c r="I1944" s="397"/>
      <c r="J1944" s="397"/>
      <c r="K1944" s="397"/>
      <c r="L1944" s="396"/>
      <c r="M1944" s="396"/>
      <c r="N1944" s="399"/>
      <c r="O1944" s="400"/>
      <c r="P1944" s="400"/>
      <c r="Q1944" s="400"/>
      <c r="R1944" s="400"/>
      <c r="S1944" s="400"/>
      <c r="T1944" s="400"/>
      <c r="U1944" s="400"/>
      <c r="V1944" s="400"/>
      <c r="W1944" s="400"/>
      <c r="X1944" s="426"/>
      <c r="Y1944" s="427"/>
      <c r="Z1944" s="427"/>
      <c r="AA1944" s="427"/>
      <c r="AB1944" s="427"/>
      <c r="AC1944" s="427"/>
      <c r="AD1944" s="402"/>
      <c r="AE1944" s="402"/>
      <c r="AF1944" s="402"/>
      <c r="AG1944" s="402"/>
      <c r="AH1944" s="402"/>
      <c r="AI1944" s="400"/>
      <c r="AJ1944" s="400"/>
      <c r="AK1944" s="400"/>
      <c r="AL1944" s="400"/>
      <c r="AM1944" s="400"/>
      <c r="AN1944" s="400"/>
      <c r="AO1944" s="400"/>
      <c r="AP1944" s="400"/>
    </row>
    <row r="1945" spans="1:42" ht="14.25" customHeight="1">
      <c r="A1945" s="393"/>
      <c r="B1945" s="402"/>
      <c r="C1945" s="402"/>
      <c r="D1945" s="393"/>
      <c r="E1945" s="395"/>
      <c r="F1945" s="395"/>
      <c r="G1945" s="396"/>
      <c r="H1945" s="397"/>
      <c r="I1945" s="397"/>
      <c r="J1945" s="397"/>
      <c r="K1945" s="397"/>
      <c r="L1945" s="396"/>
      <c r="M1945" s="396"/>
      <c r="N1945" s="399"/>
      <c r="O1945" s="400"/>
      <c r="P1945" s="400"/>
      <c r="Q1945" s="400"/>
      <c r="R1945" s="400"/>
      <c r="S1945" s="400"/>
      <c r="T1945" s="400"/>
      <c r="U1945" s="400"/>
      <c r="V1945" s="400"/>
      <c r="W1945" s="400"/>
      <c r="X1945" s="426"/>
      <c r="Y1945" s="427"/>
      <c r="Z1945" s="427"/>
      <c r="AA1945" s="427"/>
      <c r="AB1945" s="427"/>
      <c r="AC1945" s="427"/>
      <c r="AD1945" s="402"/>
      <c r="AE1945" s="402"/>
      <c r="AF1945" s="402"/>
      <c r="AG1945" s="402"/>
      <c r="AH1945" s="402"/>
      <c r="AI1945" s="400"/>
      <c r="AJ1945" s="400"/>
      <c r="AK1945" s="400"/>
      <c r="AL1945" s="400"/>
      <c r="AM1945" s="400"/>
      <c r="AN1945" s="400"/>
      <c r="AO1945" s="400"/>
      <c r="AP1945" s="400"/>
    </row>
    <row r="1946" spans="1:42" ht="14.25" customHeight="1">
      <c r="A1946" s="393"/>
      <c r="B1946" s="402"/>
      <c r="C1946" s="402"/>
      <c r="D1946" s="393"/>
      <c r="E1946" s="395"/>
      <c r="F1946" s="395"/>
      <c r="G1946" s="396"/>
      <c r="H1946" s="397"/>
      <c r="I1946" s="397"/>
      <c r="J1946" s="397"/>
      <c r="K1946" s="397"/>
      <c r="L1946" s="396"/>
      <c r="M1946" s="396"/>
      <c r="N1946" s="399"/>
      <c r="O1946" s="400"/>
      <c r="P1946" s="400"/>
      <c r="Q1946" s="400"/>
      <c r="R1946" s="400"/>
      <c r="S1946" s="400"/>
      <c r="T1946" s="400"/>
      <c r="U1946" s="400"/>
      <c r="V1946" s="400"/>
      <c r="W1946" s="400"/>
      <c r="X1946" s="426"/>
      <c r="Y1946" s="427"/>
      <c r="Z1946" s="427"/>
      <c r="AA1946" s="427"/>
      <c r="AB1946" s="427"/>
      <c r="AC1946" s="427"/>
      <c r="AD1946" s="402"/>
      <c r="AE1946" s="402"/>
      <c r="AF1946" s="402"/>
      <c r="AG1946" s="402"/>
      <c r="AH1946" s="402"/>
      <c r="AI1946" s="400"/>
      <c r="AJ1946" s="400"/>
      <c r="AK1946" s="400"/>
      <c r="AL1946" s="400"/>
      <c r="AM1946" s="400"/>
      <c r="AN1946" s="400"/>
      <c r="AO1946" s="400"/>
      <c r="AP1946" s="400"/>
    </row>
    <row r="1947" spans="1:42" ht="14.25" customHeight="1">
      <c r="A1947" s="393"/>
      <c r="B1947" s="402"/>
      <c r="C1947" s="402"/>
      <c r="D1947" s="393"/>
      <c r="E1947" s="395"/>
      <c r="F1947" s="395"/>
      <c r="G1947" s="396"/>
      <c r="H1947" s="397"/>
      <c r="I1947" s="397"/>
      <c r="J1947" s="397"/>
      <c r="K1947" s="397"/>
      <c r="L1947" s="396"/>
      <c r="M1947" s="396"/>
      <c r="N1947" s="399"/>
      <c r="O1947" s="400"/>
      <c r="P1947" s="400"/>
      <c r="Q1947" s="400"/>
      <c r="R1947" s="400"/>
      <c r="S1947" s="400"/>
      <c r="T1947" s="400"/>
      <c r="U1947" s="400"/>
      <c r="V1947" s="400"/>
      <c r="W1947" s="400"/>
      <c r="X1947" s="426"/>
      <c r="Y1947" s="427"/>
      <c r="Z1947" s="427"/>
      <c r="AA1947" s="427"/>
      <c r="AB1947" s="427"/>
      <c r="AC1947" s="427"/>
      <c r="AD1947" s="402"/>
      <c r="AE1947" s="402"/>
      <c r="AF1947" s="402"/>
      <c r="AG1947" s="402"/>
      <c r="AH1947" s="402"/>
      <c r="AI1947" s="400"/>
      <c r="AJ1947" s="400"/>
      <c r="AK1947" s="400"/>
      <c r="AL1947" s="400"/>
      <c r="AM1947" s="400"/>
      <c r="AN1947" s="400"/>
      <c r="AO1947" s="400"/>
      <c r="AP1947" s="400"/>
    </row>
    <row r="1948" spans="1:42" ht="14.25" customHeight="1">
      <c r="A1948" s="393"/>
      <c r="B1948" s="402"/>
      <c r="C1948" s="402"/>
      <c r="D1948" s="393"/>
      <c r="E1948" s="395"/>
      <c r="F1948" s="395"/>
      <c r="G1948" s="396"/>
      <c r="H1948" s="397"/>
      <c r="I1948" s="397"/>
      <c r="J1948" s="397"/>
      <c r="K1948" s="397"/>
      <c r="L1948" s="396"/>
      <c r="M1948" s="396"/>
      <c r="N1948" s="399"/>
      <c r="O1948" s="400"/>
      <c r="P1948" s="400"/>
      <c r="Q1948" s="400"/>
      <c r="R1948" s="400"/>
      <c r="S1948" s="400"/>
      <c r="T1948" s="400"/>
      <c r="U1948" s="400"/>
      <c r="V1948" s="400"/>
      <c r="W1948" s="400"/>
      <c r="X1948" s="426"/>
      <c r="Y1948" s="427"/>
      <c r="Z1948" s="427"/>
      <c r="AA1948" s="427"/>
      <c r="AB1948" s="427"/>
      <c r="AC1948" s="427"/>
      <c r="AD1948" s="402"/>
      <c r="AE1948" s="402"/>
      <c r="AF1948" s="402"/>
      <c r="AG1948" s="402"/>
      <c r="AH1948" s="402"/>
      <c r="AI1948" s="400"/>
      <c r="AJ1948" s="400"/>
      <c r="AK1948" s="400"/>
      <c r="AL1948" s="400"/>
      <c r="AM1948" s="400"/>
      <c r="AN1948" s="400"/>
      <c r="AO1948" s="400"/>
      <c r="AP1948" s="400"/>
    </row>
    <row r="1949" spans="1:42" ht="14.25" customHeight="1">
      <c r="A1949" s="393"/>
      <c r="B1949" s="402"/>
      <c r="C1949" s="402"/>
      <c r="D1949" s="393"/>
      <c r="E1949" s="395"/>
      <c r="F1949" s="395"/>
      <c r="G1949" s="396"/>
      <c r="H1949" s="397"/>
      <c r="I1949" s="397"/>
      <c r="J1949" s="397"/>
      <c r="K1949" s="397"/>
      <c r="L1949" s="396"/>
      <c r="M1949" s="396"/>
      <c r="N1949" s="399"/>
      <c r="O1949" s="400"/>
      <c r="P1949" s="400"/>
      <c r="Q1949" s="400"/>
      <c r="R1949" s="400"/>
      <c r="S1949" s="400"/>
      <c r="T1949" s="400"/>
      <c r="U1949" s="400"/>
      <c r="V1949" s="400"/>
      <c r="W1949" s="400"/>
      <c r="X1949" s="426"/>
      <c r="Y1949" s="427"/>
      <c r="Z1949" s="427"/>
      <c r="AA1949" s="427"/>
      <c r="AB1949" s="427"/>
      <c r="AC1949" s="427"/>
      <c r="AD1949" s="402"/>
      <c r="AE1949" s="402"/>
      <c r="AF1949" s="402"/>
      <c r="AG1949" s="402"/>
      <c r="AH1949" s="402"/>
      <c r="AI1949" s="400"/>
      <c r="AJ1949" s="400"/>
      <c r="AK1949" s="400"/>
      <c r="AL1949" s="400"/>
      <c r="AM1949" s="400"/>
      <c r="AN1949" s="400"/>
      <c r="AO1949" s="400"/>
      <c r="AP1949" s="400"/>
    </row>
    <row r="1950" spans="1:42" ht="14.25" customHeight="1">
      <c r="A1950" s="393"/>
      <c r="B1950" s="402"/>
      <c r="C1950" s="402"/>
      <c r="D1950" s="393"/>
      <c r="E1950" s="395"/>
      <c r="F1950" s="395"/>
      <c r="G1950" s="396"/>
      <c r="H1950" s="397"/>
      <c r="I1950" s="397"/>
      <c r="J1950" s="397"/>
      <c r="K1950" s="397"/>
      <c r="L1950" s="396"/>
      <c r="M1950" s="396"/>
      <c r="N1950" s="399"/>
      <c r="O1950" s="400"/>
      <c r="P1950" s="400"/>
      <c r="Q1950" s="400"/>
      <c r="R1950" s="400"/>
      <c r="S1950" s="400"/>
      <c r="T1950" s="400"/>
      <c r="U1950" s="400"/>
      <c r="V1950" s="400"/>
      <c r="W1950" s="400"/>
      <c r="X1950" s="426"/>
      <c r="Y1950" s="427"/>
      <c r="Z1950" s="427"/>
      <c r="AA1950" s="427"/>
      <c r="AB1950" s="427"/>
      <c r="AC1950" s="427"/>
      <c r="AD1950" s="402"/>
      <c r="AE1950" s="402"/>
      <c r="AF1950" s="402"/>
      <c r="AG1950" s="402"/>
      <c r="AH1950" s="402"/>
      <c r="AI1950" s="400"/>
      <c r="AJ1950" s="400"/>
      <c r="AK1950" s="400"/>
      <c r="AL1950" s="400"/>
      <c r="AM1950" s="400"/>
      <c r="AN1950" s="400"/>
      <c r="AO1950" s="400"/>
      <c r="AP1950" s="400"/>
    </row>
    <row r="1951" spans="1:42" ht="14.25" customHeight="1">
      <c r="A1951" s="393"/>
      <c r="B1951" s="402"/>
      <c r="C1951" s="402"/>
      <c r="D1951" s="393"/>
      <c r="E1951" s="395"/>
      <c r="F1951" s="395"/>
      <c r="G1951" s="396"/>
      <c r="H1951" s="397"/>
      <c r="I1951" s="397"/>
      <c r="J1951" s="397"/>
      <c r="K1951" s="397"/>
      <c r="L1951" s="396"/>
      <c r="M1951" s="396"/>
      <c r="N1951" s="399"/>
      <c r="O1951" s="400"/>
      <c r="P1951" s="400"/>
      <c r="Q1951" s="400"/>
      <c r="R1951" s="400"/>
      <c r="S1951" s="400"/>
      <c r="T1951" s="400"/>
      <c r="U1951" s="400"/>
      <c r="V1951" s="400"/>
      <c r="W1951" s="400"/>
      <c r="X1951" s="426"/>
      <c r="Y1951" s="427"/>
      <c r="Z1951" s="427"/>
      <c r="AA1951" s="427"/>
      <c r="AB1951" s="427"/>
      <c r="AC1951" s="427"/>
      <c r="AD1951" s="402"/>
      <c r="AE1951" s="402"/>
      <c r="AF1951" s="402"/>
      <c r="AG1951" s="402"/>
      <c r="AH1951" s="402"/>
      <c r="AI1951" s="400"/>
      <c r="AJ1951" s="400"/>
      <c r="AK1951" s="400"/>
      <c r="AL1951" s="400"/>
      <c r="AM1951" s="400"/>
      <c r="AN1951" s="400"/>
      <c r="AO1951" s="400"/>
      <c r="AP1951" s="400"/>
    </row>
    <row r="1952" spans="1:42" ht="14.25" customHeight="1">
      <c r="A1952" s="393"/>
      <c r="B1952" s="402"/>
      <c r="C1952" s="402"/>
      <c r="D1952" s="393"/>
      <c r="E1952" s="395"/>
      <c r="F1952" s="395"/>
      <c r="G1952" s="396"/>
      <c r="H1952" s="397"/>
      <c r="I1952" s="397"/>
      <c r="J1952" s="397"/>
      <c r="K1952" s="397"/>
      <c r="L1952" s="396"/>
      <c r="M1952" s="396"/>
      <c r="N1952" s="399"/>
      <c r="O1952" s="400"/>
      <c r="P1952" s="400"/>
      <c r="Q1952" s="400"/>
      <c r="R1952" s="400"/>
      <c r="S1952" s="400"/>
      <c r="T1952" s="400"/>
      <c r="U1952" s="400"/>
      <c r="V1952" s="400"/>
      <c r="W1952" s="400"/>
      <c r="X1952" s="426"/>
      <c r="Y1952" s="427"/>
      <c r="Z1952" s="427"/>
      <c r="AA1952" s="427"/>
      <c r="AB1952" s="427"/>
      <c r="AC1952" s="427"/>
      <c r="AD1952" s="402"/>
      <c r="AE1952" s="402"/>
      <c r="AF1952" s="402"/>
      <c r="AG1952" s="402"/>
      <c r="AH1952" s="402"/>
      <c r="AI1952" s="400"/>
      <c r="AJ1952" s="400"/>
      <c r="AK1952" s="400"/>
      <c r="AL1952" s="400"/>
      <c r="AM1952" s="400"/>
      <c r="AN1952" s="400"/>
      <c r="AO1952" s="400"/>
      <c r="AP1952" s="400"/>
    </row>
    <row r="1953" spans="1:42" ht="14.25" customHeight="1">
      <c r="A1953" s="393"/>
      <c r="B1953" s="402"/>
      <c r="C1953" s="402"/>
      <c r="D1953" s="393"/>
      <c r="E1953" s="395"/>
      <c r="F1953" s="395"/>
      <c r="G1953" s="396"/>
      <c r="H1953" s="397"/>
      <c r="I1953" s="397"/>
      <c r="J1953" s="397"/>
      <c r="K1953" s="397"/>
      <c r="L1953" s="396"/>
      <c r="M1953" s="396"/>
      <c r="N1953" s="399"/>
      <c r="O1953" s="400"/>
      <c r="P1953" s="400"/>
      <c r="Q1953" s="400"/>
      <c r="R1953" s="400"/>
      <c r="S1953" s="400"/>
      <c r="T1953" s="400"/>
      <c r="U1953" s="400"/>
      <c r="V1953" s="400"/>
      <c r="W1953" s="400"/>
      <c r="X1953" s="426"/>
      <c r="Y1953" s="427"/>
      <c r="Z1953" s="427"/>
      <c r="AA1953" s="427"/>
      <c r="AB1953" s="427"/>
      <c r="AC1953" s="427"/>
      <c r="AD1953" s="402"/>
      <c r="AE1953" s="402"/>
      <c r="AF1953" s="402"/>
      <c r="AG1953" s="402"/>
      <c r="AH1953" s="402"/>
      <c r="AI1953" s="400"/>
      <c r="AJ1953" s="400"/>
      <c r="AK1953" s="400"/>
      <c r="AL1953" s="400"/>
      <c r="AM1953" s="400"/>
      <c r="AN1953" s="400"/>
      <c r="AO1953" s="400"/>
      <c r="AP1953" s="400"/>
    </row>
    <row r="1954" spans="1:42" ht="14.25" customHeight="1">
      <c r="A1954" s="393"/>
      <c r="B1954" s="402"/>
      <c r="C1954" s="402"/>
      <c r="D1954" s="393"/>
      <c r="E1954" s="395"/>
      <c r="F1954" s="395"/>
      <c r="G1954" s="396"/>
      <c r="H1954" s="397"/>
      <c r="I1954" s="397"/>
      <c r="J1954" s="397"/>
      <c r="K1954" s="397"/>
      <c r="L1954" s="396"/>
      <c r="M1954" s="396"/>
      <c r="N1954" s="399"/>
      <c r="O1954" s="400"/>
      <c r="P1954" s="400"/>
      <c r="Q1954" s="400"/>
      <c r="R1954" s="400"/>
      <c r="S1954" s="400"/>
      <c r="T1954" s="400"/>
      <c r="U1954" s="400"/>
      <c r="V1954" s="400"/>
      <c r="W1954" s="400"/>
      <c r="X1954" s="426"/>
      <c r="Y1954" s="427"/>
      <c r="Z1954" s="427"/>
      <c r="AA1954" s="427"/>
      <c r="AB1954" s="427"/>
      <c r="AC1954" s="427"/>
      <c r="AD1954" s="402"/>
      <c r="AE1954" s="402"/>
      <c r="AF1954" s="402"/>
      <c r="AG1954" s="402"/>
      <c r="AH1954" s="402"/>
      <c r="AI1954" s="400"/>
      <c r="AJ1954" s="400"/>
      <c r="AK1954" s="400"/>
      <c r="AL1954" s="400"/>
      <c r="AM1954" s="400"/>
      <c r="AN1954" s="400"/>
      <c r="AO1954" s="400"/>
      <c r="AP1954" s="400"/>
    </row>
    <row r="1955" spans="1:42" ht="14.25" customHeight="1">
      <c r="A1955" s="393"/>
      <c r="B1955" s="402"/>
      <c r="C1955" s="402"/>
      <c r="D1955" s="393"/>
      <c r="E1955" s="395"/>
      <c r="F1955" s="395"/>
      <c r="G1955" s="396"/>
      <c r="H1955" s="397"/>
      <c r="I1955" s="397"/>
      <c r="J1955" s="397"/>
      <c r="K1955" s="397"/>
      <c r="L1955" s="396"/>
      <c r="M1955" s="396"/>
      <c r="N1955" s="399"/>
      <c r="O1955" s="400"/>
      <c r="P1955" s="400"/>
      <c r="Q1955" s="400"/>
      <c r="R1955" s="400"/>
      <c r="S1955" s="400"/>
      <c r="T1955" s="400"/>
      <c r="U1955" s="400"/>
      <c r="V1955" s="400"/>
      <c r="W1955" s="400"/>
      <c r="X1955" s="426"/>
      <c r="Y1955" s="427"/>
      <c r="Z1955" s="427"/>
      <c r="AA1955" s="427"/>
      <c r="AB1955" s="427"/>
      <c r="AC1955" s="427"/>
      <c r="AD1955" s="402"/>
      <c r="AE1955" s="402"/>
      <c r="AF1955" s="402"/>
      <c r="AG1955" s="402"/>
      <c r="AH1955" s="402"/>
      <c r="AI1955" s="400"/>
      <c r="AJ1955" s="400"/>
      <c r="AK1955" s="400"/>
      <c r="AL1955" s="400"/>
      <c r="AM1955" s="400"/>
      <c r="AN1955" s="400"/>
      <c r="AO1955" s="400"/>
      <c r="AP1955" s="400"/>
    </row>
    <row r="1956" spans="1:42" ht="14.25" customHeight="1">
      <c r="A1956" s="393"/>
      <c r="B1956" s="402"/>
      <c r="C1956" s="402"/>
      <c r="D1956" s="393"/>
      <c r="E1956" s="395"/>
      <c r="F1956" s="395"/>
      <c r="G1956" s="396"/>
      <c r="H1956" s="397"/>
      <c r="I1956" s="397"/>
      <c r="J1956" s="397"/>
      <c r="K1956" s="397"/>
      <c r="L1956" s="396"/>
      <c r="M1956" s="396"/>
      <c r="N1956" s="399"/>
      <c r="O1956" s="400"/>
      <c r="P1956" s="400"/>
      <c r="Q1956" s="400"/>
      <c r="R1956" s="400"/>
      <c r="S1956" s="400"/>
      <c r="T1956" s="400"/>
      <c r="U1956" s="400"/>
      <c r="V1956" s="400"/>
      <c r="W1956" s="400"/>
      <c r="X1956" s="426"/>
      <c r="Y1956" s="427"/>
      <c r="Z1956" s="427"/>
      <c r="AA1956" s="427"/>
      <c r="AB1956" s="427"/>
      <c r="AC1956" s="427"/>
      <c r="AD1956" s="402"/>
      <c r="AE1956" s="402"/>
      <c r="AF1956" s="402"/>
      <c r="AG1956" s="402"/>
      <c r="AH1956" s="402"/>
      <c r="AI1956" s="400"/>
      <c r="AJ1956" s="400"/>
      <c r="AK1956" s="400"/>
      <c r="AL1956" s="400"/>
      <c r="AM1956" s="400"/>
      <c r="AN1956" s="400"/>
      <c r="AO1956" s="400"/>
      <c r="AP1956" s="400"/>
    </row>
    <row r="1957" spans="1:42" ht="14.25" customHeight="1">
      <c r="A1957" s="393"/>
      <c r="B1957" s="402"/>
      <c r="C1957" s="402"/>
      <c r="D1957" s="393"/>
      <c r="E1957" s="395"/>
      <c r="F1957" s="395"/>
      <c r="G1957" s="396"/>
      <c r="H1957" s="397"/>
      <c r="I1957" s="397"/>
      <c r="J1957" s="397"/>
      <c r="K1957" s="397"/>
      <c r="L1957" s="396"/>
      <c r="M1957" s="396"/>
      <c r="N1957" s="399"/>
      <c r="O1957" s="400"/>
      <c r="P1957" s="400"/>
      <c r="Q1957" s="400"/>
      <c r="R1957" s="400"/>
      <c r="S1957" s="400"/>
      <c r="T1957" s="400"/>
      <c r="U1957" s="400"/>
      <c r="V1957" s="400"/>
      <c r="W1957" s="400"/>
      <c r="X1957" s="426"/>
      <c r="Y1957" s="427"/>
      <c r="Z1957" s="427"/>
      <c r="AA1957" s="427"/>
      <c r="AB1957" s="427"/>
      <c r="AC1957" s="427"/>
      <c r="AD1957" s="402"/>
      <c r="AE1957" s="402"/>
      <c r="AF1957" s="402"/>
      <c r="AG1957" s="402"/>
      <c r="AH1957" s="402"/>
      <c r="AI1957" s="400"/>
      <c r="AJ1957" s="400"/>
      <c r="AK1957" s="400"/>
      <c r="AL1957" s="400"/>
      <c r="AM1957" s="400"/>
      <c r="AN1957" s="400"/>
      <c r="AO1957" s="400"/>
      <c r="AP1957" s="400"/>
    </row>
    <row r="1958" spans="1:42" ht="14.25" customHeight="1">
      <c r="A1958" s="393"/>
      <c r="B1958" s="402"/>
      <c r="C1958" s="402"/>
      <c r="D1958" s="393"/>
      <c r="E1958" s="395"/>
      <c r="F1958" s="395"/>
      <c r="G1958" s="396"/>
      <c r="H1958" s="397"/>
      <c r="I1958" s="397"/>
      <c r="J1958" s="397"/>
      <c r="K1958" s="397"/>
      <c r="L1958" s="396"/>
      <c r="M1958" s="396"/>
      <c r="N1958" s="399"/>
      <c r="O1958" s="400"/>
      <c r="P1958" s="400"/>
      <c r="Q1958" s="400"/>
      <c r="R1958" s="400"/>
      <c r="S1958" s="400"/>
      <c r="T1958" s="400"/>
      <c r="U1958" s="400"/>
      <c r="V1958" s="400"/>
      <c r="W1958" s="400"/>
      <c r="X1958" s="426"/>
      <c r="Y1958" s="427"/>
      <c r="Z1958" s="427"/>
      <c r="AA1958" s="427"/>
      <c r="AB1958" s="427"/>
      <c r="AC1958" s="427"/>
      <c r="AD1958" s="402"/>
      <c r="AE1958" s="402"/>
      <c r="AF1958" s="402"/>
      <c r="AG1958" s="402"/>
      <c r="AH1958" s="402"/>
      <c r="AI1958" s="400"/>
      <c r="AJ1958" s="400"/>
      <c r="AK1958" s="400"/>
      <c r="AL1958" s="400"/>
      <c r="AM1958" s="400"/>
      <c r="AN1958" s="400"/>
      <c r="AO1958" s="400"/>
      <c r="AP1958" s="400"/>
    </row>
    <row r="1959" spans="1:42" ht="14.25" customHeight="1">
      <c r="A1959" s="393"/>
      <c r="B1959" s="402"/>
      <c r="C1959" s="402"/>
      <c r="D1959" s="393"/>
      <c r="E1959" s="395"/>
      <c r="F1959" s="395"/>
      <c r="G1959" s="396"/>
      <c r="H1959" s="397"/>
      <c r="I1959" s="397"/>
      <c r="J1959" s="397"/>
      <c r="K1959" s="397"/>
      <c r="L1959" s="396"/>
      <c r="M1959" s="396"/>
      <c r="N1959" s="399"/>
      <c r="O1959" s="400"/>
      <c r="P1959" s="400"/>
      <c r="Q1959" s="400"/>
      <c r="R1959" s="400"/>
      <c r="S1959" s="400"/>
      <c r="T1959" s="400"/>
      <c r="U1959" s="400"/>
      <c r="V1959" s="400"/>
      <c r="W1959" s="400"/>
      <c r="X1959" s="426"/>
      <c r="Y1959" s="427"/>
      <c r="Z1959" s="427"/>
      <c r="AA1959" s="427"/>
      <c r="AB1959" s="427"/>
      <c r="AC1959" s="427"/>
      <c r="AD1959" s="402"/>
      <c r="AE1959" s="402"/>
      <c r="AF1959" s="402"/>
      <c r="AG1959" s="402"/>
      <c r="AH1959" s="402"/>
      <c r="AI1959" s="400"/>
      <c r="AJ1959" s="400"/>
      <c r="AK1959" s="400"/>
      <c r="AL1959" s="400"/>
      <c r="AM1959" s="400"/>
      <c r="AN1959" s="400"/>
      <c r="AO1959" s="400"/>
      <c r="AP1959" s="400"/>
    </row>
    <row r="1960" spans="1:42" ht="14.25" customHeight="1">
      <c r="A1960" s="393"/>
      <c r="B1960" s="402"/>
      <c r="C1960" s="402"/>
      <c r="D1960" s="393"/>
      <c r="E1960" s="395"/>
      <c r="F1960" s="395"/>
      <c r="G1960" s="396"/>
      <c r="H1960" s="397"/>
      <c r="I1960" s="397"/>
      <c r="J1960" s="397"/>
      <c r="K1960" s="397"/>
      <c r="L1960" s="396"/>
      <c r="M1960" s="396"/>
      <c r="N1960" s="399"/>
      <c r="O1960" s="400"/>
      <c r="P1960" s="400"/>
      <c r="Q1960" s="400"/>
      <c r="R1960" s="400"/>
      <c r="S1960" s="400"/>
      <c r="T1960" s="400"/>
      <c r="U1960" s="400"/>
      <c r="V1960" s="400"/>
      <c r="W1960" s="400"/>
      <c r="X1960" s="426"/>
      <c r="Y1960" s="427"/>
      <c r="Z1960" s="427"/>
      <c r="AA1960" s="427"/>
      <c r="AB1960" s="427"/>
      <c r="AC1960" s="427"/>
      <c r="AD1960" s="402"/>
      <c r="AE1960" s="402"/>
      <c r="AF1960" s="402"/>
      <c r="AG1960" s="402"/>
      <c r="AH1960" s="402"/>
      <c r="AI1960" s="400"/>
      <c r="AJ1960" s="400"/>
      <c r="AK1960" s="400"/>
      <c r="AL1960" s="400"/>
      <c r="AM1960" s="400"/>
      <c r="AN1960" s="400"/>
      <c r="AO1960" s="400"/>
      <c r="AP1960" s="400"/>
    </row>
    <row r="1961" spans="1:42" ht="14.25" customHeight="1">
      <c r="A1961" s="393"/>
      <c r="B1961" s="402"/>
      <c r="C1961" s="402"/>
      <c r="D1961" s="393"/>
      <c r="E1961" s="395"/>
      <c r="F1961" s="395"/>
      <c r="G1961" s="396"/>
      <c r="H1961" s="397"/>
      <c r="I1961" s="397"/>
      <c r="J1961" s="397"/>
      <c r="K1961" s="397"/>
      <c r="L1961" s="396"/>
      <c r="M1961" s="396"/>
      <c r="N1961" s="399"/>
      <c r="O1961" s="400"/>
      <c r="P1961" s="400"/>
      <c r="Q1961" s="400"/>
      <c r="R1961" s="400"/>
      <c r="S1961" s="400"/>
      <c r="T1961" s="400"/>
      <c r="U1961" s="400"/>
      <c r="V1961" s="400"/>
      <c r="W1961" s="400"/>
      <c r="X1961" s="426"/>
      <c r="Y1961" s="427"/>
      <c r="Z1961" s="427"/>
      <c r="AA1961" s="427"/>
      <c r="AB1961" s="427"/>
      <c r="AC1961" s="427"/>
      <c r="AD1961" s="402"/>
      <c r="AE1961" s="402"/>
      <c r="AF1961" s="402"/>
      <c r="AG1961" s="402"/>
      <c r="AH1961" s="402"/>
      <c r="AI1961" s="400"/>
      <c r="AJ1961" s="400"/>
      <c r="AK1961" s="400"/>
      <c r="AL1961" s="400"/>
      <c r="AM1961" s="400"/>
      <c r="AN1961" s="400"/>
      <c r="AO1961" s="400"/>
      <c r="AP1961" s="400"/>
    </row>
    <row r="1962" spans="1:42" ht="14.25" customHeight="1">
      <c r="A1962" s="393"/>
      <c r="B1962" s="402"/>
      <c r="C1962" s="402"/>
      <c r="D1962" s="393"/>
      <c r="E1962" s="395"/>
      <c r="F1962" s="395"/>
      <c r="G1962" s="396"/>
      <c r="H1962" s="397"/>
      <c r="I1962" s="397"/>
      <c r="J1962" s="397"/>
      <c r="K1962" s="397"/>
      <c r="L1962" s="396"/>
      <c r="M1962" s="396"/>
      <c r="N1962" s="399"/>
      <c r="O1962" s="400"/>
      <c r="P1962" s="400"/>
      <c r="Q1962" s="400"/>
      <c r="R1962" s="400"/>
      <c r="S1962" s="400"/>
      <c r="T1962" s="400"/>
      <c r="U1962" s="400"/>
      <c r="V1962" s="400"/>
      <c r="W1962" s="400"/>
      <c r="X1962" s="426"/>
      <c r="Y1962" s="427"/>
      <c r="Z1962" s="427"/>
      <c r="AA1962" s="427"/>
      <c r="AB1962" s="427"/>
      <c r="AC1962" s="427"/>
      <c r="AD1962" s="402"/>
      <c r="AE1962" s="402"/>
      <c r="AF1962" s="402"/>
      <c r="AG1962" s="402"/>
      <c r="AH1962" s="402"/>
      <c r="AI1962" s="400"/>
      <c r="AJ1962" s="400"/>
      <c r="AK1962" s="400"/>
      <c r="AL1962" s="400"/>
      <c r="AM1962" s="400"/>
      <c r="AN1962" s="400"/>
      <c r="AO1962" s="400"/>
      <c r="AP1962" s="400"/>
    </row>
    <row r="1963" spans="1:42" ht="14.25" customHeight="1">
      <c r="A1963" s="393"/>
      <c r="B1963" s="402"/>
      <c r="C1963" s="402"/>
      <c r="D1963" s="393"/>
      <c r="E1963" s="395"/>
      <c r="F1963" s="395"/>
      <c r="G1963" s="396"/>
      <c r="H1963" s="397"/>
      <c r="I1963" s="397"/>
      <c r="J1963" s="397"/>
      <c r="K1963" s="397"/>
      <c r="L1963" s="396"/>
      <c r="M1963" s="396"/>
      <c r="N1963" s="399"/>
      <c r="O1963" s="400"/>
      <c r="P1963" s="400"/>
      <c r="Q1963" s="400"/>
      <c r="R1963" s="400"/>
      <c r="S1963" s="400"/>
      <c r="T1963" s="400"/>
      <c r="U1963" s="400"/>
      <c r="V1963" s="400"/>
      <c r="W1963" s="400"/>
      <c r="X1963" s="426"/>
      <c r="Y1963" s="427"/>
      <c r="Z1963" s="427"/>
      <c r="AA1963" s="427"/>
      <c r="AB1963" s="427"/>
      <c r="AC1963" s="427"/>
      <c r="AD1963" s="402"/>
      <c r="AE1963" s="402"/>
      <c r="AF1963" s="402"/>
      <c r="AG1963" s="402"/>
      <c r="AH1963" s="402"/>
      <c r="AI1963" s="400"/>
      <c r="AJ1963" s="400"/>
      <c r="AK1963" s="400"/>
      <c r="AL1963" s="400"/>
      <c r="AM1963" s="400"/>
      <c r="AN1963" s="400"/>
      <c r="AO1963" s="400"/>
      <c r="AP1963" s="400"/>
    </row>
    <row r="1964" spans="1:42" ht="14.25" customHeight="1">
      <c r="A1964" s="393"/>
      <c r="B1964" s="402"/>
      <c r="C1964" s="402"/>
      <c r="D1964" s="393"/>
      <c r="E1964" s="395"/>
      <c r="F1964" s="395"/>
      <c r="G1964" s="396"/>
      <c r="H1964" s="397"/>
      <c r="I1964" s="397"/>
      <c r="J1964" s="397"/>
      <c r="K1964" s="397"/>
      <c r="L1964" s="396"/>
      <c r="M1964" s="396"/>
      <c r="N1964" s="399"/>
      <c r="O1964" s="400"/>
      <c r="P1964" s="400"/>
      <c r="Q1964" s="400"/>
      <c r="R1964" s="400"/>
      <c r="S1964" s="400"/>
      <c r="T1964" s="400"/>
      <c r="U1964" s="400"/>
      <c r="V1964" s="400"/>
      <c r="W1964" s="400"/>
      <c r="X1964" s="426"/>
      <c r="Y1964" s="427"/>
      <c r="Z1964" s="427"/>
      <c r="AA1964" s="427"/>
      <c r="AB1964" s="427"/>
      <c r="AC1964" s="427"/>
      <c r="AD1964" s="402"/>
      <c r="AE1964" s="402"/>
      <c r="AF1964" s="402"/>
      <c r="AG1964" s="402"/>
      <c r="AH1964" s="402"/>
      <c r="AI1964" s="400"/>
      <c r="AJ1964" s="400"/>
      <c r="AK1964" s="400"/>
      <c r="AL1964" s="400"/>
      <c r="AM1964" s="400"/>
      <c r="AN1964" s="400"/>
      <c r="AO1964" s="400"/>
      <c r="AP1964" s="400"/>
    </row>
    <row r="1965" spans="1:42" ht="14.25" customHeight="1">
      <c r="A1965" s="393"/>
      <c r="B1965" s="402"/>
      <c r="C1965" s="402"/>
      <c r="D1965" s="393"/>
      <c r="E1965" s="395"/>
      <c r="F1965" s="395"/>
      <c r="G1965" s="396"/>
      <c r="H1965" s="397"/>
      <c r="I1965" s="397"/>
      <c r="J1965" s="397"/>
      <c r="K1965" s="397"/>
      <c r="L1965" s="396"/>
      <c r="M1965" s="396"/>
      <c r="N1965" s="399"/>
      <c r="O1965" s="400"/>
      <c r="P1965" s="400"/>
      <c r="Q1965" s="400"/>
      <c r="R1965" s="400"/>
      <c r="S1965" s="400"/>
      <c r="T1965" s="400"/>
      <c r="U1965" s="400"/>
      <c r="V1965" s="400"/>
      <c r="W1965" s="400"/>
      <c r="X1965" s="426"/>
      <c r="Y1965" s="427"/>
      <c r="Z1965" s="427"/>
      <c r="AA1965" s="427"/>
      <c r="AB1965" s="427"/>
      <c r="AC1965" s="427"/>
      <c r="AD1965" s="402"/>
      <c r="AE1965" s="402"/>
      <c r="AF1965" s="402"/>
      <c r="AG1965" s="402"/>
      <c r="AH1965" s="402"/>
      <c r="AI1965" s="400"/>
      <c r="AJ1965" s="400"/>
      <c r="AK1965" s="400"/>
      <c r="AL1965" s="400"/>
      <c r="AM1965" s="400"/>
      <c r="AN1965" s="400"/>
      <c r="AO1965" s="400"/>
      <c r="AP1965" s="400"/>
    </row>
    <row r="1966" spans="1:42" ht="14.25" customHeight="1">
      <c r="A1966" s="393"/>
      <c r="B1966" s="402"/>
      <c r="C1966" s="402"/>
      <c r="D1966" s="393"/>
      <c r="E1966" s="395"/>
      <c r="F1966" s="395"/>
      <c r="G1966" s="396"/>
      <c r="H1966" s="397"/>
      <c r="I1966" s="397"/>
      <c r="J1966" s="397"/>
      <c r="K1966" s="397"/>
      <c r="L1966" s="396"/>
      <c r="M1966" s="396"/>
      <c r="N1966" s="399"/>
      <c r="O1966" s="400"/>
      <c r="P1966" s="400"/>
      <c r="Q1966" s="400"/>
      <c r="R1966" s="400"/>
      <c r="S1966" s="400"/>
      <c r="T1966" s="400"/>
      <c r="U1966" s="400"/>
      <c r="V1966" s="400"/>
      <c r="W1966" s="400"/>
      <c r="X1966" s="426"/>
      <c r="Y1966" s="427"/>
      <c r="Z1966" s="427"/>
      <c r="AA1966" s="427"/>
      <c r="AB1966" s="427"/>
      <c r="AC1966" s="427"/>
      <c r="AD1966" s="402"/>
      <c r="AE1966" s="402"/>
      <c r="AF1966" s="402"/>
      <c r="AG1966" s="402"/>
      <c r="AH1966" s="402"/>
      <c r="AI1966" s="400"/>
      <c r="AJ1966" s="400"/>
      <c r="AK1966" s="400"/>
      <c r="AL1966" s="400"/>
      <c r="AM1966" s="400"/>
      <c r="AN1966" s="400"/>
      <c r="AO1966" s="400"/>
      <c r="AP1966" s="400"/>
    </row>
    <row r="1967" spans="1:42" ht="14.25" customHeight="1">
      <c r="A1967" s="393"/>
      <c r="B1967" s="402"/>
      <c r="C1967" s="402"/>
      <c r="D1967" s="393"/>
      <c r="E1967" s="395"/>
      <c r="F1967" s="395"/>
      <c r="G1967" s="396"/>
      <c r="H1967" s="397"/>
      <c r="I1967" s="397"/>
      <c r="J1967" s="397"/>
      <c r="K1967" s="397"/>
      <c r="L1967" s="396"/>
      <c r="M1967" s="396"/>
      <c r="N1967" s="399"/>
      <c r="O1967" s="400"/>
      <c r="P1967" s="400"/>
      <c r="Q1967" s="400"/>
      <c r="R1967" s="400"/>
      <c r="S1967" s="400"/>
      <c r="T1967" s="400"/>
      <c r="U1967" s="400"/>
      <c r="V1967" s="400"/>
      <c r="W1967" s="400"/>
      <c r="X1967" s="426"/>
      <c r="Y1967" s="427"/>
      <c r="Z1967" s="427"/>
      <c r="AA1967" s="427"/>
      <c r="AB1967" s="427"/>
      <c r="AC1967" s="427"/>
      <c r="AD1967" s="402"/>
      <c r="AE1967" s="402"/>
      <c r="AF1967" s="402"/>
      <c r="AG1967" s="402"/>
      <c r="AH1967" s="402"/>
      <c r="AI1967" s="400"/>
      <c r="AJ1967" s="400"/>
      <c r="AK1967" s="400"/>
      <c r="AL1967" s="400"/>
      <c r="AM1967" s="400"/>
      <c r="AN1967" s="400"/>
      <c r="AO1967" s="400"/>
      <c r="AP1967" s="400"/>
    </row>
    <row r="1968" spans="1:42" ht="14.25" customHeight="1">
      <c r="A1968" s="393"/>
      <c r="B1968" s="402"/>
      <c r="C1968" s="402"/>
      <c r="D1968" s="393"/>
      <c r="E1968" s="395"/>
      <c r="F1968" s="395"/>
      <c r="G1968" s="396"/>
      <c r="H1968" s="397"/>
      <c r="I1968" s="397"/>
      <c r="J1968" s="397"/>
      <c r="K1968" s="397"/>
      <c r="L1968" s="396"/>
      <c r="M1968" s="396"/>
      <c r="N1968" s="399"/>
      <c r="O1968" s="400"/>
      <c r="P1968" s="400"/>
      <c r="Q1968" s="400"/>
      <c r="R1968" s="400"/>
      <c r="S1968" s="400"/>
      <c r="T1968" s="400"/>
      <c r="U1968" s="400"/>
      <c r="V1968" s="400"/>
      <c r="W1968" s="400"/>
      <c r="X1968" s="426"/>
      <c r="Y1968" s="427"/>
      <c r="Z1968" s="427"/>
      <c r="AA1968" s="427"/>
      <c r="AB1968" s="427"/>
      <c r="AC1968" s="427"/>
      <c r="AD1968" s="402"/>
      <c r="AE1968" s="402"/>
      <c r="AF1968" s="402"/>
      <c r="AG1968" s="402"/>
      <c r="AH1968" s="402"/>
      <c r="AI1968" s="400"/>
      <c r="AJ1968" s="400"/>
      <c r="AK1968" s="400"/>
      <c r="AL1968" s="400"/>
      <c r="AM1968" s="400"/>
      <c r="AN1968" s="400"/>
      <c r="AO1968" s="400"/>
      <c r="AP1968" s="400"/>
    </row>
    <row r="1969" spans="1:42" ht="14.25" customHeight="1">
      <c r="A1969" s="393"/>
      <c r="B1969" s="402"/>
      <c r="C1969" s="402"/>
      <c r="D1969" s="393"/>
      <c r="E1969" s="395"/>
      <c r="F1969" s="395"/>
      <c r="G1969" s="396"/>
      <c r="H1969" s="397"/>
      <c r="I1969" s="397"/>
      <c r="J1969" s="397"/>
      <c r="K1969" s="397"/>
      <c r="L1969" s="396"/>
      <c r="M1969" s="396"/>
      <c r="N1969" s="399"/>
      <c r="O1969" s="400"/>
      <c r="P1969" s="400"/>
      <c r="Q1969" s="400"/>
      <c r="R1969" s="400"/>
      <c r="S1969" s="400"/>
      <c r="T1969" s="400"/>
      <c r="U1969" s="400"/>
      <c r="V1969" s="400"/>
      <c r="W1969" s="400"/>
      <c r="X1969" s="426"/>
      <c r="Y1969" s="427"/>
      <c r="Z1969" s="427"/>
      <c r="AA1969" s="427"/>
      <c r="AB1969" s="427"/>
      <c r="AC1969" s="427"/>
      <c r="AD1969" s="402"/>
      <c r="AE1969" s="402"/>
      <c r="AF1969" s="402"/>
      <c r="AG1969" s="402"/>
      <c r="AH1969" s="402"/>
      <c r="AI1969" s="400"/>
      <c r="AJ1969" s="400"/>
      <c r="AK1969" s="400"/>
      <c r="AL1969" s="400"/>
      <c r="AM1969" s="400"/>
      <c r="AN1969" s="400"/>
      <c r="AO1969" s="400"/>
      <c r="AP1969" s="400"/>
    </row>
    <row r="1970" spans="1:42" ht="14.25" customHeight="1">
      <c r="A1970" s="393"/>
      <c r="B1970" s="402"/>
      <c r="C1970" s="402"/>
      <c r="D1970" s="393"/>
      <c r="E1970" s="395"/>
      <c r="F1970" s="395"/>
      <c r="G1970" s="396"/>
      <c r="H1970" s="397"/>
      <c r="I1970" s="397"/>
      <c r="J1970" s="397"/>
      <c r="K1970" s="397"/>
      <c r="L1970" s="396"/>
      <c r="M1970" s="396"/>
      <c r="N1970" s="399"/>
      <c r="O1970" s="400"/>
      <c r="P1970" s="400"/>
      <c r="Q1970" s="400"/>
      <c r="R1970" s="400"/>
      <c r="S1970" s="400"/>
      <c r="T1970" s="400"/>
      <c r="U1970" s="400"/>
      <c r="V1970" s="400"/>
      <c r="W1970" s="400"/>
      <c r="X1970" s="426"/>
      <c r="Y1970" s="427"/>
      <c r="Z1970" s="427"/>
      <c r="AA1970" s="427"/>
      <c r="AB1970" s="427"/>
      <c r="AC1970" s="427"/>
      <c r="AD1970" s="402"/>
      <c r="AE1970" s="402"/>
      <c r="AF1970" s="402"/>
      <c r="AG1970" s="402"/>
      <c r="AH1970" s="402"/>
      <c r="AI1970" s="400"/>
      <c r="AJ1970" s="400"/>
      <c r="AK1970" s="400"/>
      <c r="AL1970" s="400"/>
      <c r="AM1970" s="400"/>
      <c r="AN1970" s="400"/>
      <c r="AO1970" s="400"/>
      <c r="AP1970" s="400"/>
    </row>
    <row r="1971" spans="1:42" ht="14.25" customHeight="1">
      <c r="A1971" s="393"/>
      <c r="B1971" s="402"/>
      <c r="C1971" s="402"/>
      <c r="D1971" s="393"/>
      <c r="E1971" s="395"/>
      <c r="F1971" s="395"/>
      <c r="G1971" s="396"/>
      <c r="H1971" s="397"/>
      <c r="I1971" s="397"/>
      <c r="J1971" s="397"/>
      <c r="K1971" s="397"/>
      <c r="L1971" s="396"/>
      <c r="M1971" s="396"/>
      <c r="N1971" s="399"/>
      <c r="O1971" s="400"/>
      <c r="P1971" s="400"/>
      <c r="Q1971" s="400"/>
      <c r="R1971" s="400"/>
      <c r="S1971" s="400"/>
      <c r="T1971" s="400"/>
      <c r="U1971" s="400"/>
      <c r="V1971" s="400"/>
      <c r="W1971" s="400"/>
      <c r="X1971" s="426"/>
      <c r="Y1971" s="427"/>
      <c r="Z1971" s="427"/>
      <c r="AA1971" s="427"/>
      <c r="AB1971" s="427"/>
      <c r="AC1971" s="427"/>
      <c r="AD1971" s="402"/>
      <c r="AE1971" s="402"/>
      <c r="AF1971" s="402"/>
      <c r="AG1971" s="402"/>
      <c r="AH1971" s="402"/>
      <c r="AI1971" s="400"/>
      <c r="AJ1971" s="400"/>
      <c r="AK1971" s="400"/>
      <c r="AL1971" s="400"/>
      <c r="AM1971" s="400"/>
      <c r="AN1971" s="400"/>
      <c r="AO1971" s="400"/>
      <c r="AP1971" s="400"/>
    </row>
    <row r="1972" spans="1:42" ht="14.25" customHeight="1">
      <c r="A1972" s="393"/>
      <c r="B1972" s="402"/>
      <c r="C1972" s="402"/>
      <c r="D1972" s="393"/>
      <c r="E1972" s="395"/>
      <c r="F1972" s="395"/>
      <c r="G1972" s="396"/>
      <c r="H1972" s="397"/>
      <c r="I1972" s="397"/>
      <c r="J1972" s="397"/>
      <c r="K1972" s="397"/>
      <c r="L1972" s="396"/>
      <c r="M1972" s="396"/>
      <c r="N1972" s="399"/>
      <c r="O1972" s="400"/>
      <c r="P1972" s="400"/>
      <c r="Q1972" s="400"/>
      <c r="R1972" s="400"/>
      <c r="S1972" s="400"/>
      <c r="T1972" s="400"/>
      <c r="U1972" s="400"/>
      <c r="V1972" s="400"/>
      <c r="W1972" s="400"/>
      <c r="X1972" s="426"/>
      <c r="Y1972" s="427"/>
      <c r="Z1972" s="427"/>
      <c r="AA1972" s="427"/>
      <c r="AB1972" s="427"/>
      <c r="AC1972" s="427"/>
      <c r="AD1972" s="402"/>
      <c r="AE1972" s="402"/>
      <c r="AF1972" s="402"/>
      <c r="AG1972" s="402"/>
      <c r="AH1972" s="402"/>
      <c r="AI1972" s="400"/>
      <c r="AJ1972" s="400"/>
      <c r="AK1972" s="400"/>
      <c r="AL1972" s="400"/>
      <c r="AM1972" s="400"/>
      <c r="AN1972" s="400"/>
      <c r="AO1972" s="400"/>
      <c r="AP1972" s="400"/>
    </row>
    <row r="1973" spans="1:42" ht="14.25" customHeight="1">
      <c r="A1973" s="393"/>
      <c r="B1973" s="402"/>
      <c r="C1973" s="402"/>
      <c r="D1973" s="393"/>
      <c r="E1973" s="395"/>
      <c r="F1973" s="395"/>
      <c r="G1973" s="396"/>
      <c r="H1973" s="397"/>
      <c r="I1973" s="397"/>
      <c r="J1973" s="397"/>
      <c r="K1973" s="397"/>
      <c r="L1973" s="396"/>
      <c r="M1973" s="396"/>
      <c r="N1973" s="399"/>
      <c r="O1973" s="400"/>
      <c r="P1973" s="400"/>
      <c r="Q1973" s="400"/>
      <c r="R1973" s="400"/>
      <c r="S1973" s="400"/>
      <c r="T1973" s="400"/>
      <c r="U1973" s="400"/>
      <c r="V1973" s="400"/>
      <c r="W1973" s="400"/>
      <c r="X1973" s="426"/>
      <c r="Y1973" s="427"/>
      <c r="Z1973" s="427"/>
      <c r="AA1973" s="427"/>
      <c r="AB1973" s="427"/>
      <c r="AC1973" s="427"/>
      <c r="AD1973" s="402"/>
      <c r="AE1973" s="402"/>
      <c r="AF1973" s="402"/>
      <c r="AG1973" s="402"/>
      <c r="AH1973" s="402"/>
      <c r="AI1973" s="400"/>
      <c r="AJ1973" s="400"/>
      <c r="AK1973" s="400"/>
      <c r="AL1973" s="400"/>
      <c r="AM1973" s="400"/>
      <c r="AN1973" s="400"/>
      <c r="AO1973" s="400"/>
      <c r="AP1973" s="400"/>
    </row>
    <row r="1974" spans="1:42" ht="14.25" customHeight="1">
      <c r="A1974" s="393"/>
      <c r="B1974" s="402"/>
      <c r="C1974" s="402"/>
      <c r="D1974" s="393"/>
      <c r="E1974" s="395"/>
      <c r="F1974" s="395"/>
      <c r="G1974" s="396"/>
      <c r="H1974" s="397"/>
      <c r="I1974" s="397"/>
      <c r="J1974" s="397"/>
      <c r="K1974" s="397"/>
      <c r="L1974" s="396"/>
      <c r="M1974" s="396"/>
      <c r="N1974" s="399"/>
      <c r="O1974" s="400"/>
      <c r="P1974" s="400"/>
      <c r="Q1974" s="400"/>
      <c r="R1974" s="400"/>
      <c r="S1974" s="400"/>
      <c r="T1974" s="400"/>
      <c r="U1974" s="400"/>
      <c r="V1974" s="400"/>
      <c r="W1974" s="400"/>
      <c r="X1974" s="426"/>
      <c r="Y1974" s="427"/>
      <c r="Z1974" s="427"/>
      <c r="AA1974" s="427"/>
      <c r="AB1974" s="427"/>
      <c r="AC1974" s="427"/>
      <c r="AD1974" s="402"/>
      <c r="AE1974" s="402"/>
      <c r="AF1974" s="402"/>
      <c r="AG1974" s="402"/>
      <c r="AH1974" s="402"/>
      <c r="AI1974" s="400"/>
      <c r="AJ1974" s="400"/>
      <c r="AK1974" s="400"/>
      <c r="AL1974" s="400"/>
      <c r="AM1974" s="400"/>
      <c r="AN1974" s="400"/>
      <c r="AO1974" s="400"/>
      <c r="AP1974" s="400"/>
    </row>
    <row r="1975" spans="1:42" ht="14.25" customHeight="1">
      <c r="A1975" s="393"/>
      <c r="B1975" s="402"/>
      <c r="C1975" s="402"/>
      <c r="D1975" s="393"/>
      <c r="E1975" s="395"/>
      <c r="F1975" s="395"/>
      <c r="G1975" s="396"/>
      <c r="H1975" s="397"/>
      <c r="I1975" s="397"/>
      <c r="J1975" s="397"/>
      <c r="K1975" s="397"/>
      <c r="L1975" s="396"/>
      <c r="M1975" s="396"/>
      <c r="N1975" s="399"/>
      <c r="O1975" s="400"/>
      <c r="P1975" s="400"/>
      <c r="Q1975" s="400"/>
      <c r="R1975" s="400"/>
      <c r="S1975" s="400"/>
      <c r="T1975" s="400"/>
      <c r="U1975" s="400"/>
      <c r="V1975" s="400"/>
      <c r="W1975" s="400"/>
      <c r="X1975" s="426"/>
      <c r="Y1975" s="427"/>
      <c r="Z1975" s="427"/>
      <c r="AA1975" s="427"/>
      <c r="AB1975" s="427"/>
      <c r="AC1975" s="427"/>
      <c r="AD1975" s="402"/>
      <c r="AE1975" s="402"/>
      <c r="AF1975" s="402"/>
      <c r="AG1975" s="402"/>
      <c r="AH1975" s="402"/>
      <c r="AI1975" s="400"/>
      <c r="AJ1975" s="400"/>
      <c r="AK1975" s="400"/>
      <c r="AL1975" s="400"/>
      <c r="AM1975" s="400"/>
      <c r="AN1975" s="400"/>
      <c r="AO1975" s="400"/>
      <c r="AP1975" s="400"/>
    </row>
    <row r="1976" spans="1:42" ht="14.25" customHeight="1">
      <c r="A1976" s="393"/>
      <c r="B1976" s="402"/>
      <c r="C1976" s="402"/>
      <c r="D1976" s="393"/>
      <c r="E1976" s="395"/>
      <c r="F1976" s="395"/>
      <c r="G1976" s="396"/>
      <c r="H1976" s="397"/>
      <c r="I1976" s="397"/>
      <c r="J1976" s="397"/>
      <c r="K1976" s="397"/>
      <c r="L1976" s="396"/>
      <c r="M1976" s="396"/>
      <c r="N1976" s="399"/>
      <c r="O1976" s="400"/>
      <c r="P1976" s="400"/>
      <c r="Q1976" s="400"/>
      <c r="R1976" s="400"/>
      <c r="S1976" s="400"/>
      <c r="T1976" s="400"/>
      <c r="U1976" s="400"/>
      <c r="V1976" s="400"/>
      <c r="W1976" s="400"/>
      <c r="X1976" s="426"/>
      <c r="Y1976" s="427"/>
      <c r="Z1976" s="427"/>
      <c r="AA1976" s="427"/>
      <c r="AB1976" s="427"/>
      <c r="AC1976" s="427"/>
      <c r="AD1976" s="402"/>
      <c r="AE1976" s="402"/>
      <c r="AF1976" s="402"/>
      <c r="AG1976" s="402"/>
      <c r="AH1976" s="402"/>
      <c r="AI1976" s="400"/>
      <c r="AJ1976" s="400"/>
      <c r="AK1976" s="400"/>
      <c r="AL1976" s="400"/>
      <c r="AM1976" s="400"/>
      <c r="AN1976" s="400"/>
      <c r="AO1976" s="400"/>
      <c r="AP1976" s="400"/>
    </row>
    <row r="1977" spans="1:42" ht="14.25" customHeight="1">
      <c r="A1977" s="393"/>
      <c r="B1977" s="402"/>
      <c r="C1977" s="402"/>
      <c r="D1977" s="393"/>
      <c r="E1977" s="395"/>
      <c r="F1977" s="395"/>
      <c r="G1977" s="396"/>
      <c r="H1977" s="397"/>
      <c r="I1977" s="397"/>
      <c r="J1977" s="397"/>
      <c r="K1977" s="397"/>
      <c r="L1977" s="396"/>
      <c r="M1977" s="396"/>
      <c r="N1977" s="399"/>
      <c r="O1977" s="400"/>
      <c r="P1977" s="400"/>
      <c r="Q1977" s="400"/>
      <c r="R1977" s="400"/>
      <c r="S1977" s="400"/>
      <c r="T1977" s="400"/>
      <c r="U1977" s="400"/>
      <c r="V1977" s="400"/>
      <c r="W1977" s="400"/>
      <c r="X1977" s="426"/>
      <c r="Y1977" s="427"/>
      <c r="Z1977" s="427"/>
      <c r="AA1977" s="427"/>
      <c r="AB1977" s="427"/>
      <c r="AC1977" s="427"/>
      <c r="AD1977" s="402"/>
      <c r="AE1977" s="402"/>
      <c r="AF1977" s="402"/>
      <c r="AG1977" s="402"/>
      <c r="AH1977" s="402"/>
      <c r="AI1977" s="400"/>
      <c r="AJ1977" s="400"/>
      <c r="AK1977" s="400"/>
      <c r="AL1977" s="400"/>
      <c r="AM1977" s="400"/>
      <c r="AN1977" s="400"/>
      <c r="AO1977" s="400"/>
      <c r="AP1977" s="400"/>
    </row>
    <row r="1978" spans="1:42" ht="14.25" customHeight="1">
      <c r="A1978" s="393"/>
      <c r="B1978" s="402"/>
      <c r="C1978" s="402"/>
      <c r="D1978" s="393"/>
      <c r="E1978" s="395"/>
      <c r="F1978" s="395"/>
      <c r="G1978" s="396"/>
      <c r="H1978" s="397"/>
      <c r="I1978" s="397"/>
      <c r="J1978" s="397"/>
      <c r="K1978" s="397"/>
      <c r="L1978" s="396"/>
      <c r="M1978" s="396"/>
      <c r="N1978" s="399"/>
      <c r="O1978" s="400"/>
      <c r="P1978" s="400"/>
      <c r="Q1978" s="400"/>
      <c r="R1978" s="400"/>
      <c r="S1978" s="400"/>
      <c r="T1978" s="400"/>
      <c r="U1978" s="400"/>
      <c r="V1978" s="400"/>
      <c r="W1978" s="400"/>
      <c r="X1978" s="426"/>
      <c r="Y1978" s="427"/>
      <c r="Z1978" s="427"/>
      <c r="AA1978" s="427"/>
      <c r="AB1978" s="427"/>
      <c r="AC1978" s="427"/>
      <c r="AD1978" s="402"/>
      <c r="AE1978" s="402"/>
      <c r="AF1978" s="402"/>
      <c r="AG1978" s="402"/>
      <c r="AH1978" s="402"/>
      <c r="AI1978" s="400"/>
      <c r="AJ1978" s="400"/>
      <c r="AK1978" s="400"/>
      <c r="AL1978" s="400"/>
      <c r="AM1978" s="400"/>
      <c r="AN1978" s="400"/>
      <c r="AO1978" s="400"/>
      <c r="AP1978" s="400"/>
    </row>
    <row r="1979" spans="1:42" ht="14.25" customHeight="1">
      <c r="A1979" s="393"/>
      <c r="B1979" s="402"/>
      <c r="C1979" s="402"/>
      <c r="D1979" s="393"/>
      <c r="E1979" s="395"/>
      <c r="F1979" s="395"/>
      <c r="G1979" s="396"/>
      <c r="H1979" s="397"/>
      <c r="I1979" s="397"/>
      <c r="J1979" s="397"/>
      <c r="K1979" s="397"/>
      <c r="L1979" s="396"/>
      <c r="M1979" s="396"/>
      <c r="N1979" s="399"/>
      <c r="O1979" s="400"/>
      <c r="P1979" s="400"/>
      <c r="Q1979" s="400"/>
      <c r="R1979" s="400"/>
      <c r="S1979" s="400"/>
      <c r="T1979" s="400"/>
      <c r="U1979" s="400"/>
      <c r="V1979" s="400"/>
      <c r="W1979" s="400"/>
      <c r="X1979" s="426"/>
      <c r="Y1979" s="427"/>
      <c r="Z1979" s="427"/>
      <c r="AA1979" s="427"/>
      <c r="AB1979" s="427"/>
      <c r="AC1979" s="427"/>
      <c r="AD1979" s="402"/>
      <c r="AE1979" s="402"/>
      <c r="AF1979" s="402"/>
      <c r="AG1979" s="402"/>
      <c r="AH1979" s="402"/>
      <c r="AI1979" s="400"/>
      <c r="AJ1979" s="400"/>
      <c r="AK1979" s="400"/>
      <c r="AL1979" s="400"/>
      <c r="AM1979" s="400"/>
      <c r="AN1979" s="400"/>
      <c r="AO1979" s="400"/>
      <c r="AP1979" s="400"/>
    </row>
    <row r="1980" spans="1:42" ht="14.25" customHeight="1">
      <c r="A1980" s="393"/>
      <c r="B1980" s="402"/>
      <c r="C1980" s="402"/>
      <c r="D1980" s="393"/>
      <c r="E1980" s="395"/>
      <c r="F1980" s="395"/>
      <c r="G1980" s="396"/>
      <c r="H1980" s="397"/>
      <c r="I1980" s="397"/>
      <c r="J1980" s="397"/>
      <c r="K1980" s="397"/>
      <c r="L1980" s="396"/>
      <c r="M1980" s="396"/>
      <c r="N1980" s="399"/>
      <c r="O1980" s="400"/>
      <c r="P1980" s="400"/>
      <c r="Q1980" s="400"/>
      <c r="R1980" s="400"/>
      <c r="S1980" s="400"/>
      <c r="T1980" s="400"/>
      <c r="U1980" s="400"/>
      <c r="V1980" s="400"/>
      <c r="W1980" s="400"/>
      <c r="X1980" s="426"/>
      <c r="Y1980" s="427"/>
      <c r="Z1980" s="427"/>
      <c r="AA1980" s="427"/>
      <c r="AB1980" s="427"/>
      <c r="AC1980" s="427"/>
      <c r="AD1980" s="402"/>
      <c r="AE1980" s="402"/>
      <c r="AF1980" s="402"/>
      <c r="AG1980" s="402"/>
      <c r="AH1980" s="402"/>
      <c r="AI1980" s="400"/>
      <c r="AJ1980" s="400"/>
      <c r="AK1980" s="400"/>
      <c r="AL1980" s="400"/>
      <c r="AM1980" s="400"/>
      <c r="AN1980" s="400"/>
      <c r="AO1980" s="400"/>
      <c r="AP1980" s="400"/>
    </row>
    <row r="1981" spans="1:42" ht="14.25" customHeight="1">
      <c r="A1981" s="393"/>
      <c r="B1981" s="402"/>
      <c r="C1981" s="402"/>
      <c r="D1981" s="393"/>
      <c r="E1981" s="395"/>
      <c r="F1981" s="395"/>
      <c r="G1981" s="396"/>
      <c r="H1981" s="397"/>
      <c r="I1981" s="397"/>
      <c r="J1981" s="397"/>
      <c r="K1981" s="397"/>
      <c r="L1981" s="396"/>
      <c r="M1981" s="396"/>
      <c r="N1981" s="399"/>
      <c r="O1981" s="400"/>
      <c r="P1981" s="400"/>
      <c r="Q1981" s="400"/>
      <c r="R1981" s="400"/>
      <c r="S1981" s="400"/>
      <c r="T1981" s="400"/>
      <c r="U1981" s="400"/>
      <c r="V1981" s="400"/>
      <c r="W1981" s="400"/>
      <c r="X1981" s="426"/>
      <c r="Y1981" s="427"/>
      <c r="Z1981" s="427"/>
      <c r="AA1981" s="427"/>
      <c r="AB1981" s="427"/>
      <c r="AC1981" s="427"/>
      <c r="AD1981" s="402"/>
      <c r="AE1981" s="402"/>
      <c r="AF1981" s="402"/>
      <c r="AG1981" s="402"/>
      <c r="AH1981" s="402"/>
      <c r="AI1981" s="400"/>
      <c r="AJ1981" s="400"/>
      <c r="AK1981" s="400"/>
      <c r="AL1981" s="400"/>
      <c r="AM1981" s="400"/>
      <c r="AN1981" s="400"/>
      <c r="AO1981" s="400"/>
      <c r="AP1981" s="400"/>
    </row>
    <row r="1982" spans="1:42" ht="14.25" customHeight="1">
      <c r="A1982" s="393"/>
      <c r="B1982" s="402"/>
      <c r="C1982" s="402"/>
      <c r="D1982" s="393"/>
      <c r="E1982" s="395"/>
      <c r="F1982" s="395"/>
      <c r="G1982" s="396"/>
      <c r="H1982" s="397"/>
      <c r="I1982" s="397"/>
      <c r="J1982" s="397"/>
      <c r="K1982" s="397"/>
      <c r="L1982" s="396"/>
      <c r="M1982" s="396"/>
      <c r="N1982" s="399"/>
      <c r="O1982" s="400"/>
      <c r="P1982" s="400"/>
      <c r="Q1982" s="400"/>
      <c r="R1982" s="400"/>
      <c r="S1982" s="400"/>
      <c r="T1982" s="400"/>
      <c r="U1982" s="400"/>
      <c r="V1982" s="400"/>
      <c r="W1982" s="400"/>
      <c r="X1982" s="426"/>
      <c r="Y1982" s="427"/>
      <c r="Z1982" s="427"/>
      <c r="AA1982" s="427"/>
      <c r="AB1982" s="427"/>
      <c r="AC1982" s="427"/>
      <c r="AD1982" s="402"/>
      <c r="AE1982" s="402"/>
      <c r="AF1982" s="402"/>
      <c r="AG1982" s="402"/>
      <c r="AH1982" s="402"/>
      <c r="AI1982" s="400"/>
      <c r="AJ1982" s="400"/>
      <c r="AK1982" s="400"/>
      <c r="AL1982" s="400"/>
      <c r="AM1982" s="400"/>
      <c r="AN1982" s="400"/>
      <c r="AO1982" s="400"/>
      <c r="AP1982" s="400"/>
    </row>
    <row r="1983" spans="1:42" ht="14.25" customHeight="1">
      <c r="A1983" s="393"/>
      <c r="B1983" s="402"/>
      <c r="C1983" s="402"/>
      <c r="D1983" s="393"/>
      <c r="E1983" s="395"/>
      <c r="F1983" s="395"/>
      <c r="G1983" s="396"/>
      <c r="H1983" s="397"/>
      <c r="I1983" s="397"/>
      <c r="J1983" s="397"/>
      <c r="K1983" s="397"/>
      <c r="L1983" s="396"/>
      <c r="M1983" s="396"/>
      <c r="N1983" s="399"/>
      <c r="O1983" s="400"/>
      <c r="P1983" s="400"/>
      <c r="Q1983" s="400"/>
      <c r="R1983" s="400"/>
      <c r="S1983" s="400"/>
      <c r="T1983" s="400"/>
      <c r="U1983" s="400"/>
      <c r="V1983" s="400"/>
      <c r="W1983" s="400"/>
      <c r="X1983" s="426"/>
      <c r="Y1983" s="427"/>
      <c r="Z1983" s="427"/>
      <c r="AA1983" s="427"/>
      <c r="AB1983" s="427"/>
      <c r="AC1983" s="427"/>
      <c r="AD1983" s="402"/>
      <c r="AE1983" s="402"/>
      <c r="AF1983" s="402"/>
      <c r="AG1983" s="402"/>
      <c r="AH1983" s="402"/>
      <c r="AI1983" s="400"/>
      <c r="AJ1983" s="400"/>
      <c r="AK1983" s="400"/>
      <c r="AL1983" s="400"/>
      <c r="AM1983" s="400"/>
      <c r="AN1983" s="400"/>
      <c r="AO1983" s="400"/>
      <c r="AP1983" s="400"/>
    </row>
    <row r="1984" spans="1:42" ht="14.25" customHeight="1">
      <c r="A1984" s="393"/>
      <c r="B1984" s="402"/>
      <c r="C1984" s="402"/>
      <c r="D1984" s="393"/>
      <c r="E1984" s="395"/>
      <c r="F1984" s="395"/>
      <c r="G1984" s="396"/>
      <c r="H1984" s="397"/>
      <c r="I1984" s="397"/>
      <c r="J1984" s="397"/>
      <c r="K1984" s="397"/>
      <c r="L1984" s="396"/>
      <c r="M1984" s="396"/>
      <c r="N1984" s="399"/>
      <c r="O1984" s="400"/>
      <c r="P1984" s="400"/>
      <c r="Q1984" s="400"/>
      <c r="R1984" s="400"/>
      <c r="S1984" s="400"/>
      <c r="T1984" s="400"/>
      <c r="U1984" s="400"/>
      <c r="V1984" s="400"/>
      <c r="W1984" s="400"/>
      <c r="X1984" s="426"/>
      <c r="Y1984" s="427"/>
      <c r="Z1984" s="427"/>
      <c r="AA1984" s="427"/>
      <c r="AB1984" s="427"/>
      <c r="AC1984" s="427"/>
      <c r="AD1984" s="402"/>
      <c r="AE1984" s="402"/>
      <c r="AF1984" s="402"/>
      <c r="AG1984" s="402"/>
      <c r="AH1984" s="402"/>
      <c r="AI1984" s="400"/>
      <c r="AJ1984" s="400"/>
      <c r="AK1984" s="400"/>
      <c r="AL1984" s="400"/>
      <c r="AM1984" s="400"/>
      <c r="AN1984" s="400"/>
      <c r="AO1984" s="400"/>
      <c r="AP1984" s="400"/>
    </row>
    <row r="1985" spans="1:42" ht="14.25" customHeight="1">
      <c r="A1985" s="393"/>
      <c r="B1985" s="402"/>
      <c r="C1985" s="402"/>
      <c r="D1985" s="393"/>
      <c r="E1985" s="395"/>
      <c r="F1985" s="395"/>
      <c r="G1985" s="396"/>
      <c r="H1985" s="397"/>
      <c r="I1985" s="397"/>
      <c r="J1985" s="397"/>
      <c r="K1985" s="397"/>
      <c r="L1985" s="396"/>
      <c r="M1985" s="396"/>
      <c r="N1985" s="399"/>
      <c r="O1985" s="400"/>
      <c r="P1985" s="400"/>
      <c r="Q1985" s="400"/>
      <c r="R1985" s="400"/>
      <c r="S1985" s="400"/>
      <c r="T1985" s="400"/>
      <c r="U1985" s="400"/>
      <c r="V1985" s="400"/>
      <c r="W1985" s="400"/>
      <c r="X1985" s="426"/>
      <c r="Y1985" s="427"/>
      <c r="Z1985" s="427"/>
      <c r="AA1985" s="427"/>
      <c r="AB1985" s="427"/>
      <c r="AC1985" s="427"/>
      <c r="AD1985" s="402"/>
      <c r="AE1985" s="402"/>
      <c r="AF1985" s="402"/>
      <c r="AG1985" s="402"/>
      <c r="AH1985" s="402"/>
      <c r="AI1985" s="400"/>
      <c r="AJ1985" s="400"/>
      <c r="AK1985" s="400"/>
      <c r="AL1985" s="400"/>
      <c r="AM1985" s="400"/>
      <c r="AN1985" s="400"/>
      <c r="AO1985" s="400"/>
      <c r="AP1985" s="400"/>
    </row>
    <row r="1986" spans="1:42" ht="14.25" customHeight="1">
      <c r="A1986" s="393"/>
      <c r="B1986" s="402"/>
      <c r="C1986" s="402"/>
      <c r="D1986" s="393"/>
      <c r="E1986" s="395"/>
      <c r="F1986" s="395"/>
      <c r="G1986" s="396"/>
      <c r="H1986" s="397"/>
      <c r="I1986" s="397"/>
      <c r="J1986" s="397"/>
      <c r="K1986" s="397"/>
      <c r="L1986" s="396"/>
      <c r="M1986" s="396"/>
      <c r="N1986" s="399"/>
      <c r="O1986" s="400"/>
      <c r="P1986" s="400"/>
      <c r="Q1986" s="400"/>
      <c r="R1986" s="400"/>
      <c r="S1986" s="400"/>
      <c r="T1986" s="400"/>
      <c r="U1986" s="400"/>
      <c r="V1986" s="400"/>
      <c r="W1986" s="400"/>
      <c r="X1986" s="426"/>
      <c r="Y1986" s="427"/>
      <c r="Z1986" s="427"/>
      <c r="AA1986" s="427"/>
      <c r="AB1986" s="427"/>
      <c r="AC1986" s="427"/>
      <c r="AD1986" s="402"/>
      <c r="AE1986" s="402"/>
      <c r="AF1986" s="402"/>
      <c r="AG1986" s="402"/>
      <c r="AH1986" s="402"/>
      <c r="AI1986" s="400"/>
      <c r="AJ1986" s="400"/>
      <c r="AK1986" s="400"/>
      <c r="AL1986" s="400"/>
      <c r="AM1986" s="400"/>
      <c r="AN1986" s="400"/>
      <c r="AO1986" s="400"/>
      <c r="AP1986" s="400"/>
    </row>
    <row r="1987" spans="1:42" ht="14.25" customHeight="1">
      <c r="A1987" s="393"/>
      <c r="B1987" s="402"/>
      <c r="C1987" s="402"/>
      <c r="D1987" s="393"/>
      <c r="E1987" s="395"/>
      <c r="F1987" s="395"/>
      <c r="G1987" s="396"/>
      <c r="H1987" s="397"/>
      <c r="I1987" s="397"/>
      <c r="J1987" s="397"/>
      <c r="K1987" s="397"/>
      <c r="L1987" s="396"/>
      <c r="M1987" s="396"/>
      <c r="N1987" s="399"/>
      <c r="O1987" s="400"/>
      <c r="P1987" s="400"/>
      <c r="Q1987" s="400"/>
      <c r="R1987" s="400"/>
      <c r="S1987" s="400"/>
      <c r="T1987" s="400"/>
      <c r="U1987" s="400"/>
      <c r="V1987" s="400"/>
      <c r="W1987" s="400"/>
      <c r="X1987" s="426"/>
      <c r="Y1987" s="427"/>
      <c r="Z1987" s="427"/>
      <c r="AA1987" s="427"/>
      <c r="AB1987" s="427"/>
      <c r="AC1987" s="427"/>
      <c r="AD1987" s="402"/>
      <c r="AE1987" s="402"/>
      <c r="AF1987" s="402"/>
      <c r="AG1987" s="402"/>
      <c r="AH1987" s="402"/>
      <c r="AI1987" s="400"/>
      <c r="AJ1987" s="400"/>
      <c r="AK1987" s="400"/>
      <c r="AL1987" s="400"/>
      <c r="AM1987" s="400"/>
      <c r="AN1987" s="400"/>
      <c r="AO1987" s="400"/>
      <c r="AP1987" s="400"/>
    </row>
    <row r="1988" spans="1:42" ht="14.25" customHeight="1">
      <c r="A1988" s="393"/>
      <c r="B1988" s="402"/>
      <c r="C1988" s="402"/>
      <c r="D1988" s="393"/>
      <c r="E1988" s="395"/>
      <c r="F1988" s="395"/>
      <c r="G1988" s="396"/>
      <c r="H1988" s="397"/>
      <c r="I1988" s="397"/>
      <c r="J1988" s="397"/>
      <c r="K1988" s="397"/>
      <c r="L1988" s="396"/>
      <c r="M1988" s="396"/>
      <c r="N1988" s="399"/>
      <c r="O1988" s="400"/>
      <c r="P1988" s="400"/>
      <c r="Q1988" s="400"/>
      <c r="R1988" s="400"/>
      <c r="S1988" s="400"/>
      <c r="T1988" s="400"/>
      <c r="U1988" s="400"/>
      <c r="V1988" s="400"/>
      <c r="W1988" s="400"/>
      <c r="X1988" s="426"/>
      <c r="Y1988" s="427"/>
      <c r="Z1988" s="427"/>
      <c r="AA1988" s="427"/>
      <c r="AB1988" s="427"/>
      <c r="AC1988" s="427"/>
      <c r="AD1988" s="402"/>
      <c r="AE1988" s="402"/>
      <c r="AF1988" s="402"/>
      <c r="AG1988" s="402"/>
      <c r="AH1988" s="402"/>
      <c r="AI1988" s="400"/>
      <c r="AJ1988" s="400"/>
      <c r="AK1988" s="400"/>
      <c r="AL1988" s="400"/>
      <c r="AM1988" s="400"/>
      <c r="AN1988" s="400"/>
      <c r="AO1988" s="400"/>
      <c r="AP1988" s="400"/>
    </row>
    <row r="1989" spans="1:42" ht="14.25" customHeight="1">
      <c r="A1989" s="393"/>
      <c r="B1989" s="402"/>
      <c r="C1989" s="402"/>
      <c r="D1989" s="393"/>
      <c r="E1989" s="395"/>
      <c r="F1989" s="395"/>
      <c r="G1989" s="396"/>
      <c r="H1989" s="397"/>
      <c r="I1989" s="397"/>
      <c r="J1989" s="397"/>
      <c r="K1989" s="397"/>
      <c r="L1989" s="396"/>
      <c r="M1989" s="396"/>
      <c r="N1989" s="399"/>
      <c r="O1989" s="400"/>
      <c r="P1989" s="400"/>
      <c r="Q1989" s="400"/>
      <c r="R1989" s="400"/>
      <c r="S1989" s="400"/>
      <c r="T1989" s="400"/>
      <c r="U1989" s="400"/>
      <c r="V1989" s="400"/>
      <c r="W1989" s="400"/>
      <c r="X1989" s="426"/>
      <c r="Y1989" s="427"/>
      <c r="Z1989" s="427"/>
      <c r="AA1989" s="427"/>
      <c r="AB1989" s="427"/>
      <c r="AC1989" s="427"/>
      <c r="AD1989" s="402"/>
      <c r="AE1989" s="402"/>
      <c r="AF1989" s="402"/>
      <c r="AG1989" s="402"/>
      <c r="AH1989" s="402"/>
      <c r="AI1989" s="400"/>
      <c r="AJ1989" s="400"/>
      <c r="AK1989" s="400"/>
      <c r="AL1989" s="400"/>
      <c r="AM1989" s="400"/>
      <c r="AN1989" s="400"/>
      <c r="AO1989" s="400"/>
      <c r="AP1989" s="400"/>
    </row>
    <row r="1990" spans="1:42" ht="14.25" customHeight="1">
      <c r="A1990" s="393"/>
      <c r="B1990" s="402"/>
      <c r="C1990" s="402"/>
      <c r="D1990" s="393"/>
      <c r="E1990" s="395"/>
      <c r="F1990" s="395"/>
      <c r="G1990" s="396"/>
      <c r="H1990" s="397"/>
      <c r="I1990" s="397"/>
      <c r="J1990" s="397"/>
      <c r="K1990" s="397"/>
      <c r="L1990" s="396"/>
      <c r="M1990" s="396"/>
      <c r="N1990" s="399"/>
      <c r="O1990" s="400"/>
      <c r="P1990" s="400"/>
      <c r="Q1990" s="400"/>
      <c r="R1990" s="400"/>
      <c r="S1990" s="400"/>
      <c r="T1990" s="400"/>
      <c r="U1990" s="400"/>
      <c r="V1990" s="400"/>
      <c r="W1990" s="400"/>
      <c r="X1990" s="426"/>
      <c r="Y1990" s="427"/>
      <c r="Z1990" s="427"/>
      <c r="AA1990" s="427"/>
      <c r="AB1990" s="427"/>
      <c r="AC1990" s="427"/>
      <c r="AD1990" s="402"/>
      <c r="AE1990" s="402"/>
      <c r="AF1990" s="402"/>
      <c r="AG1990" s="402"/>
      <c r="AH1990" s="402"/>
      <c r="AI1990" s="400"/>
      <c r="AJ1990" s="400"/>
      <c r="AK1990" s="400"/>
      <c r="AL1990" s="400"/>
      <c r="AM1990" s="400"/>
      <c r="AN1990" s="400"/>
      <c r="AO1990" s="400"/>
      <c r="AP1990" s="400"/>
    </row>
    <row r="1991" spans="1:42" ht="14.25" customHeight="1">
      <c r="A1991" s="393"/>
      <c r="B1991" s="402"/>
      <c r="C1991" s="402"/>
      <c r="D1991" s="393"/>
      <c r="E1991" s="395"/>
      <c r="F1991" s="395"/>
      <c r="G1991" s="396"/>
      <c r="H1991" s="397"/>
      <c r="I1991" s="397"/>
      <c r="J1991" s="397"/>
      <c r="K1991" s="397"/>
      <c r="L1991" s="396"/>
      <c r="M1991" s="396"/>
      <c r="N1991" s="399"/>
      <c r="O1991" s="400"/>
      <c r="P1991" s="400"/>
      <c r="Q1991" s="400"/>
      <c r="R1991" s="400"/>
      <c r="S1991" s="400"/>
      <c r="T1991" s="400"/>
      <c r="U1991" s="400"/>
      <c r="V1991" s="400"/>
      <c r="W1991" s="400"/>
      <c r="X1991" s="426"/>
      <c r="Y1991" s="427"/>
      <c r="Z1991" s="427"/>
      <c r="AA1991" s="427"/>
      <c r="AB1991" s="427"/>
      <c r="AC1991" s="427"/>
      <c r="AD1991" s="402"/>
      <c r="AE1991" s="402"/>
      <c r="AF1991" s="402"/>
      <c r="AG1991" s="402"/>
      <c r="AH1991" s="402"/>
      <c r="AI1991" s="400"/>
      <c r="AJ1991" s="400"/>
      <c r="AK1991" s="400"/>
      <c r="AL1991" s="400"/>
      <c r="AM1991" s="400"/>
      <c r="AN1991" s="400"/>
      <c r="AO1991" s="400"/>
      <c r="AP1991" s="400"/>
    </row>
    <row r="1992" spans="1:42" ht="14.25" customHeight="1">
      <c r="A1992" s="393"/>
      <c r="B1992" s="402"/>
      <c r="C1992" s="402"/>
      <c r="D1992" s="393"/>
      <c r="E1992" s="395"/>
      <c r="F1992" s="395"/>
      <c r="G1992" s="396"/>
      <c r="H1992" s="397"/>
      <c r="I1992" s="397"/>
      <c r="J1992" s="397"/>
      <c r="K1992" s="397"/>
      <c r="L1992" s="396"/>
      <c r="M1992" s="396"/>
      <c r="N1992" s="399"/>
      <c r="O1992" s="400"/>
      <c r="P1992" s="400"/>
      <c r="Q1992" s="400"/>
      <c r="R1992" s="400"/>
      <c r="S1992" s="400"/>
      <c r="T1992" s="400"/>
      <c r="U1992" s="400"/>
      <c r="V1992" s="400"/>
      <c r="W1992" s="400"/>
      <c r="X1992" s="426"/>
      <c r="Y1992" s="427"/>
      <c r="Z1992" s="427"/>
      <c r="AA1992" s="427"/>
      <c r="AB1992" s="427"/>
      <c r="AC1992" s="427"/>
      <c r="AD1992" s="402"/>
      <c r="AE1992" s="402"/>
      <c r="AF1992" s="402"/>
      <c r="AG1992" s="402"/>
      <c r="AH1992" s="402"/>
      <c r="AI1992" s="400"/>
      <c r="AJ1992" s="400"/>
      <c r="AK1992" s="400"/>
      <c r="AL1992" s="400"/>
      <c r="AM1992" s="400"/>
      <c r="AN1992" s="400"/>
      <c r="AO1992" s="400"/>
      <c r="AP1992" s="400"/>
    </row>
    <row r="1993" spans="1:42" ht="14.25" customHeight="1">
      <c r="A1993" s="393"/>
      <c r="B1993" s="402"/>
      <c r="C1993" s="402"/>
      <c r="D1993" s="393"/>
      <c r="E1993" s="395"/>
      <c r="F1993" s="395"/>
      <c r="G1993" s="396"/>
      <c r="H1993" s="397"/>
      <c r="I1993" s="397"/>
      <c r="J1993" s="397"/>
      <c r="K1993" s="397"/>
      <c r="L1993" s="396"/>
      <c r="M1993" s="396"/>
      <c r="N1993" s="399"/>
      <c r="O1993" s="400"/>
      <c r="P1993" s="400"/>
      <c r="Q1993" s="400"/>
      <c r="R1993" s="400"/>
      <c r="S1993" s="400"/>
      <c r="T1993" s="400"/>
      <c r="U1993" s="400"/>
      <c r="V1993" s="400"/>
      <c r="W1993" s="400"/>
      <c r="X1993" s="426"/>
      <c r="Y1993" s="427"/>
      <c r="Z1993" s="427"/>
      <c r="AA1993" s="427"/>
      <c r="AB1993" s="427"/>
      <c r="AC1993" s="427"/>
      <c r="AD1993" s="402"/>
      <c r="AE1993" s="402"/>
      <c r="AF1993" s="402"/>
      <c r="AG1993" s="402"/>
      <c r="AH1993" s="402"/>
      <c r="AI1993" s="400"/>
      <c r="AJ1993" s="400"/>
      <c r="AK1993" s="400"/>
      <c r="AL1993" s="400"/>
      <c r="AM1993" s="400"/>
      <c r="AN1993" s="400"/>
      <c r="AO1993" s="400"/>
      <c r="AP1993" s="400"/>
    </row>
    <row r="1994" spans="1:42" ht="14.25" customHeight="1">
      <c r="A1994" s="393"/>
      <c r="B1994" s="402"/>
      <c r="C1994" s="402"/>
      <c r="D1994" s="393"/>
      <c r="E1994" s="395"/>
      <c r="F1994" s="395"/>
      <c r="G1994" s="396"/>
      <c r="H1994" s="397"/>
      <c r="I1994" s="397"/>
      <c r="J1994" s="397"/>
      <c r="K1994" s="397"/>
      <c r="L1994" s="396"/>
      <c r="M1994" s="396"/>
      <c r="N1994" s="399"/>
      <c r="O1994" s="400"/>
      <c r="P1994" s="400"/>
      <c r="Q1994" s="400"/>
      <c r="R1994" s="400"/>
      <c r="S1994" s="400"/>
      <c r="T1994" s="400"/>
      <c r="U1994" s="400"/>
      <c r="V1994" s="400"/>
      <c r="W1994" s="400"/>
      <c r="X1994" s="426"/>
      <c r="Y1994" s="427"/>
      <c r="Z1994" s="427"/>
      <c r="AA1994" s="427"/>
      <c r="AB1994" s="427"/>
      <c r="AC1994" s="427"/>
      <c r="AD1994" s="402"/>
      <c r="AE1994" s="402"/>
      <c r="AF1994" s="402"/>
      <c r="AG1994" s="402"/>
      <c r="AH1994" s="402"/>
      <c r="AI1994" s="400"/>
      <c r="AJ1994" s="400"/>
      <c r="AK1994" s="400"/>
      <c r="AL1994" s="400"/>
      <c r="AM1994" s="400"/>
      <c r="AN1994" s="400"/>
      <c r="AO1994" s="400"/>
      <c r="AP1994" s="400"/>
    </row>
    <row r="1995" spans="1:42" ht="14.25" customHeight="1">
      <c r="A1995" s="393"/>
      <c r="B1995" s="402"/>
      <c r="C1995" s="402"/>
      <c r="D1995" s="393"/>
      <c r="E1995" s="395"/>
      <c r="F1995" s="395"/>
      <c r="G1995" s="396"/>
      <c r="H1995" s="397"/>
      <c r="I1995" s="397"/>
      <c r="J1995" s="397"/>
      <c r="K1995" s="397"/>
      <c r="L1995" s="396"/>
      <c r="M1995" s="396"/>
      <c r="N1995" s="399"/>
      <c r="O1995" s="400"/>
      <c r="P1995" s="400"/>
      <c r="Q1995" s="400"/>
      <c r="R1995" s="400"/>
      <c r="S1995" s="400"/>
      <c r="T1995" s="400"/>
      <c r="U1995" s="400"/>
      <c r="V1995" s="400"/>
      <c r="W1995" s="400"/>
      <c r="X1995" s="426"/>
      <c r="Y1995" s="427"/>
      <c r="Z1995" s="427"/>
      <c r="AA1995" s="427"/>
      <c r="AB1995" s="427"/>
      <c r="AC1995" s="427"/>
      <c r="AD1995" s="402"/>
      <c r="AE1995" s="402"/>
      <c r="AF1995" s="402"/>
      <c r="AG1995" s="402"/>
      <c r="AH1995" s="402"/>
      <c r="AI1995" s="400"/>
      <c r="AJ1995" s="400"/>
      <c r="AK1995" s="400"/>
      <c r="AL1995" s="400"/>
      <c r="AM1995" s="400"/>
      <c r="AN1995" s="400"/>
      <c r="AO1995" s="400"/>
      <c r="AP1995" s="400"/>
    </row>
    <row r="1996" spans="1:42" ht="14.25" customHeight="1">
      <c r="A1996" s="393"/>
      <c r="B1996" s="402"/>
      <c r="C1996" s="402"/>
      <c r="D1996" s="393"/>
      <c r="E1996" s="395"/>
      <c r="F1996" s="395"/>
      <c r="G1996" s="396"/>
      <c r="H1996" s="397"/>
      <c r="I1996" s="397"/>
      <c r="J1996" s="397"/>
      <c r="K1996" s="397"/>
      <c r="L1996" s="396"/>
      <c r="M1996" s="396"/>
      <c r="N1996" s="399"/>
      <c r="O1996" s="400"/>
      <c r="P1996" s="400"/>
      <c r="Q1996" s="400"/>
      <c r="R1996" s="400"/>
      <c r="S1996" s="400"/>
      <c r="T1996" s="400"/>
      <c r="U1996" s="400"/>
      <c r="V1996" s="400"/>
      <c r="W1996" s="400"/>
      <c r="X1996" s="426"/>
      <c r="Y1996" s="427"/>
      <c r="Z1996" s="427"/>
      <c r="AA1996" s="427"/>
      <c r="AB1996" s="427"/>
      <c r="AC1996" s="427"/>
      <c r="AD1996" s="402"/>
      <c r="AE1996" s="402"/>
      <c r="AF1996" s="402"/>
      <c r="AG1996" s="402"/>
      <c r="AH1996" s="402"/>
      <c r="AI1996" s="400"/>
      <c r="AJ1996" s="400"/>
      <c r="AK1996" s="400"/>
      <c r="AL1996" s="400"/>
      <c r="AM1996" s="400"/>
      <c r="AN1996" s="400"/>
      <c r="AO1996" s="400"/>
      <c r="AP1996" s="400"/>
    </row>
    <row r="1997" spans="1:42" ht="14.25" customHeight="1">
      <c r="A1997" s="393"/>
      <c r="B1997" s="402"/>
      <c r="C1997" s="402"/>
      <c r="D1997" s="393"/>
      <c r="E1997" s="395"/>
      <c r="F1997" s="395"/>
      <c r="G1997" s="396"/>
      <c r="H1997" s="397"/>
      <c r="I1997" s="397"/>
      <c r="J1997" s="397"/>
      <c r="K1997" s="397"/>
      <c r="L1997" s="396"/>
      <c r="M1997" s="396"/>
      <c r="N1997" s="399"/>
      <c r="O1997" s="400"/>
      <c r="P1997" s="400"/>
      <c r="Q1997" s="400"/>
      <c r="R1997" s="400"/>
      <c r="S1997" s="400"/>
      <c r="T1997" s="400"/>
      <c r="U1997" s="400"/>
      <c r="V1997" s="400"/>
      <c r="W1997" s="400"/>
      <c r="X1997" s="426"/>
      <c r="Y1997" s="427"/>
      <c r="Z1997" s="427"/>
      <c r="AA1997" s="427"/>
      <c r="AB1997" s="427"/>
      <c r="AC1997" s="427"/>
      <c r="AD1997" s="402"/>
      <c r="AE1997" s="402"/>
      <c r="AF1997" s="402"/>
      <c r="AG1997" s="402"/>
      <c r="AH1997" s="402"/>
      <c r="AI1997" s="400"/>
      <c r="AJ1997" s="400"/>
      <c r="AK1997" s="400"/>
      <c r="AL1997" s="400"/>
      <c r="AM1997" s="400"/>
      <c r="AN1997" s="400"/>
      <c r="AO1997" s="400"/>
      <c r="AP1997" s="400"/>
    </row>
    <row r="1998" spans="1:42" ht="14.25" customHeight="1">
      <c r="A1998" s="393"/>
      <c r="B1998" s="402"/>
      <c r="C1998" s="402"/>
      <c r="D1998" s="393"/>
      <c r="E1998" s="395"/>
      <c r="F1998" s="395"/>
      <c r="G1998" s="396"/>
      <c r="H1998" s="397"/>
      <c r="I1998" s="397"/>
      <c r="J1998" s="397"/>
      <c r="K1998" s="397"/>
      <c r="L1998" s="396"/>
      <c r="M1998" s="396"/>
      <c r="N1998" s="399"/>
      <c r="O1998" s="400"/>
      <c r="P1998" s="400"/>
      <c r="Q1998" s="400"/>
      <c r="R1998" s="400"/>
      <c r="S1998" s="400"/>
      <c r="T1998" s="400"/>
      <c r="U1998" s="400"/>
      <c r="V1998" s="400"/>
      <c r="W1998" s="400"/>
      <c r="X1998" s="426"/>
      <c r="Y1998" s="427"/>
      <c r="Z1998" s="427"/>
      <c r="AA1998" s="427"/>
      <c r="AB1998" s="427"/>
      <c r="AC1998" s="427"/>
      <c r="AD1998" s="402"/>
      <c r="AE1998" s="402"/>
      <c r="AF1998" s="402"/>
      <c r="AG1998" s="402"/>
      <c r="AH1998" s="402"/>
      <c r="AI1998" s="400"/>
      <c r="AJ1998" s="400"/>
      <c r="AK1998" s="400"/>
      <c r="AL1998" s="400"/>
      <c r="AM1998" s="400"/>
      <c r="AN1998" s="400"/>
      <c r="AO1998" s="400"/>
      <c r="AP1998" s="400"/>
    </row>
    <row r="1999" spans="1:42" ht="14.25" customHeight="1">
      <c r="A1999" s="393"/>
      <c r="B1999" s="402"/>
      <c r="C1999" s="402"/>
      <c r="D1999" s="393"/>
      <c r="E1999" s="395"/>
      <c r="F1999" s="395"/>
      <c r="G1999" s="396"/>
      <c r="H1999" s="397"/>
      <c r="I1999" s="397"/>
      <c r="J1999" s="397"/>
      <c r="K1999" s="397"/>
      <c r="L1999" s="396"/>
      <c r="M1999" s="396"/>
      <c r="N1999" s="399"/>
      <c r="O1999" s="400"/>
      <c r="P1999" s="400"/>
      <c r="Q1999" s="400"/>
      <c r="R1999" s="400"/>
      <c r="S1999" s="400"/>
      <c r="T1999" s="400"/>
      <c r="U1999" s="400"/>
      <c r="V1999" s="400"/>
      <c r="W1999" s="400"/>
      <c r="X1999" s="426"/>
      <c r="Y1999" s="427"/>
      <c r="Z1999" s="427"/>
      <c r="AA1999" s="427"/>
      <c r="AB1999" s="427"/>
      <c r="AC1999" s="427"/>
      <c r="AD1999" s="402"/>
      <c r="AE1999" s="402"/>
      <c r="AF1999" s="402"/>
      <c r="AG1999" s="402"/>
      <c r="AH1999" s="402"/>
      <c r="AI1999" s="400"/>
      <c r="AJ1999" s="400"/>
      <c r="AK1999" s="400"/>
      <c r="AL1999" s="400"/>
      <c r="AM1999" s="400"/>
      <c r="AN1999" s="400"/>
      <c r="AO1999" s="400"/>
      <c r="AP1999" s="400"/>
    </row>
    <row r="2000" spans="1:42" ht="14.25" customHeight="1">
      <c r="A2000" s="393"/>
      <c r="B2000" s="402"/>
      <c r="C2000" s="402"/>
      <c r="D2000" s="393"/>
      <c r="E2000" s="395"/>
      <c r="F2000" s="395"/>
      <c r="G2000" s="396"/>
      <c r="H2000" s="397"/>
      <c r="I2000" s="397"/>
      <c r="J2000" s="397"/>
      <c r="K2000" s="397"/>
      <c r="L2000" s="396"/>
      <c r="M2000" s="396"/>
      <c r="N2000" s="399"/>
      <c r="O2000" s="400"/>
      <c r="P2000" s="400"/>
      <c r="Q2000" s="400"/>
      <c r="R2000" s="400"/>
      <c r="S2000" s="400"/>
      <c r="T2000" s="400"/>
      <c r="U2000" s="400"/>
      <c r="V2000" s="400"/>
      <c r="W2000" s="400"/>
      <c r="X2000" s="426"/>
      <c r="Y2000" s="427"/>
      <c r="Z2000" s="427"/>
      <c r="AA2000" s="427"/>
      <c r="AB2000" s="427"/>
      <c r="AC2000" s="427"/>
      <c r="AD2000" s="402"/>
      <c r="AE2000" s="402"/>
      <c r="AF2000" s="402"/>
      <c r="AG2000" s="402"/>
      <c r="AH2000" s="402"/>
      <c r="AI2000" s="400"/>
      <c r="AJ2000" s="400"/>
      <c r="AK2000" s="400"/>
      <c r="AL2000" s="400"/>
      <c r="AM2000" s="400"/>
      <c r="AN2000" s="400"/>
      <c r="AO2000" s="400"/>
      <c r="AP2000" s="400"/>
    </row>
    <row r="2001" spans="1:42" ht="14.25" customHeight="1">
      <c r="A2001" s="393"/>
      <c r="B2001" s="402"/>
      <c r="C2001" s="402"/>
      <c r="D2001" s="393"/>
      <c r="E2001" s="395"/>
      <c r="F2001" s="395"/>
      <c r="G2001" s="396"/>
      <c r="H2001" s="397"/>
      <c r="I2001" s="397"/>
      <c r="J2001" s="397"/>
      <c r="K2001" s="397"/>
      <c r="L2001" s="396"/>
      <c r="M2001" s="396"/>
      <c r="N2001" s="399"/>
      <c r="O2001" s="400"/>
      <c r="P2001" s="400"/>
      <c r="Q2001" s="400"/>
      <c r="R2001" s="400"/>
      <c r="S2001" s="400"/>
      <c r="T2001" s="400"/>
      <c r="U2001" s="400"/>
      <c r="V2001" s="400"/>
      <c r="W2001" s="400"/>
      <c r="X2001" s="426"/>
      <c r="Y2001" s="427"/>
      <c r="Z2001" s="427"/>
      <c r="AA2001" s="427"/>
      <c r="AB2001" s="427"/>
      <c r="AC2001" s="427"/>
      <c r="AD2001" s="402"/>
      <c r="AE2001" s="402"/>
      <c r="AF2001" s="402"/>
      <c r="AG2001" s="402"/>
      <c r="AH2001" s="402"/>
      <c r="AI2001" s="400"/>
      <c r="AJ2001" s="400"/>
      <c r="AK2001" s="400"/>
      <c r="AL2001" s="400"/>
      <c r="AM2001" s="400"/>
      <c r="AN2001" s="400"/>
      <c r="AO2001" s="400"/>
      <c r="AP2001" s="400"/>
    </row>
    <row r="2002" spans="1:42" ht="14.25" customHeight="1">
      <c r="A2002" s="393"/>
      <c r="B2002" s="402"/>
      <c r="C2002" s="402"/>
      <c r="D2002" s="393"/>
      <c r="E2002" s="395"/>
      <c r="F2002" s="395"/>
      <c r="G2002" s="396"/>
      <c r="H2002" s="397"/>
      <c r="I2002" s="397"/>
      <c r="J2002" s="397"/>
      <c r="K2002" s="397"/>
      <c r="L2002" s="396"/>
      <c r="M2002" s="396"/>
      <c r="N2002" s="399"/>
      <c r="O2002" s="400"/>
      <c r="P2002" s="400"/>
      <c r="Q2002" s="400"/>
      <c r="R2002" s="400"/>
      <c r="S2002" s="400"/>
      <c r="T2002" s="400"/>
      <c r="U2002" s="400"/>
      <c r="V2002" s="400"/>
      <c r="W2002" s="400"/>
      <c r="X2002" s="426"/>
      <c r="Y2002" s="427"/>
      <c r="Z2002" s="427"/>
      <c r="AA2002" s="427"/>
      <c r="AB2002" s="427"/>
      <c r="AC2002" s="427"/>
      <c r="AD2002" s="402"/>
      <c r="AE2002" s="402"/>
      <c r="AF2002" s="402"/>
      <c r="AG2002" s="402"/>
      <c r="AH2002" s="402"/>
      <c r="AI2002" s="400"/>
      <c r="AJ2002" s="400"/>
      <c r="AK2002" s="400"/>
      <c r="AL2002" s="400"/>
      <c r="AM2002" s="400"/>
      <c r="AN2002" s="400"/>
      <c r="AO2002" s="400"/>
      <c r="AP2002" s="400"/>
    </row>
    <row r="2003" spans="1:42" ht="14.25" customHeight="1">
      <c r="A2003" s="393"/>
      <c r="B2003" s="402"/>
      <c r="C2003" s="402"/>
      <c r="D2003" s="393"/>
      <c r="E2003" s="395"/>
      <c r="F2003" s="395"/>
      <c r="G2003" s="396"/>
      <c r="H2003" s="397"/>
      <c r="I2003" s="397"/>
      <c r="J2003" s="397"/>
      <c r="K2003" s="397"/>
      <c r="L2003" s="396"/>
      <c r="M2003" s="396"/>
      <c r="N2003" s="399"/>
      <c r="O2003" s="400"/>
      <c r="P2003" s="400"/>
      <c r="Q2003" s="400"/>
      <c r="R2003" s="400"/>
      <c r="S2003" s="400"/>
      <c r="T2003" s="400"/>
      <c r="U2003" s="400"/>
      <c r="V2003" s="400"/>
      <c r="W2003" s="400"/>
      <c r="X2003" s="426"/>
      <c r="Y2003" s="427"/>
      <c r="Z2003" s="427"/>
      <c r="AA2003" s="427"/>
      <c r="AB2003" s="427"/>
      <c r="AC2003" s="427"/>
      <c r="AD2003" s="402"/>
      <c r="AE2003" s="402"/>
      <c r="AF2003" s="402"/>
      <c r="AG2003" s="402"/>
      <c r="AH2003" s="402"/>
      <c r="AI2003" s="400"/>
      <c r="AJ2003" s="400"/>
      <c r="AK2003" s="400"/>
      <c r="AL2003" s="400"/>
      <c r="AM2003" s="400"/>
      <c r="AN2003" s="400"/>
      <c r="AO2003" s="400"/>
      <c r="AP2003" s="400"/>
    </row>
    <row r="2004" spans="1:42" ht="14.25" customHeight="1">
      <c r="A2004" s="393"/>
      <c r="B2004" s="402"/>
      <c r="C2004" s="402"/>
      <c r="D2004" s="393"/>
      <c r="E2004" s="395"/>
      <c r="F2004" s="395"/>
      <c r="G2004" s="396"/>
      <c r="H2004" s="397"/>
      <c r="I2004" s="397"/>
      <c r="J2004" s="397"/>
      <c r="K2004" s="397"/>
      <c r="L2004" s="396"/>
      <c r="M2004" s="396"/>
      <c r="N2004" s="399"/>
      <c r="O2004" s="400"/>
      <c r="P2004" s="400"/>
      <c r="Q2004" s="400"/>
      <c r="R2004" s="400"/>
      <c r="S2004" s="400"/>
      <c r="T2004" s="400"/>
      <c r="U2004" s="400"/>
      <c r="V2004" s="400"/>
      <c r="W2004" s="400"/>
      <c r="X2004" s="426"/>
      <c r="Y2004" s="427"/>
      <c r="Z2004" s="427"/>
      <c r="AA2004" s="427"/>
      <c r="AB2004" s="427"/>
      <c r="AC2004" s="427"/>
      <c r="AD2004" s="402"/>
      <c r="AE2004" s="402"/>
      <c r="AF2004" s="402"/>
      <c r="AG2004" s="402"/>
      <c r="AH2004" s="402"/>
      <c r="AI2004" s="400"/>
      <c r="AJ2004" s="400"/>
      <c r="AK2004" s="400"/>
      <c r="AL2004" s="400"/>
      <c r="AM2004" s="400"/>
      <c r="AN2004" s="400"/>
      <c r="AO2004" s="400"/>
      <c r="AP2004" s="400"/>
    </row>
    <row r="2005" spans="1:42" ht="14.25" customHeight="1">
      <c r="A2005" s="393"/>
      <c r="B2005" s="402"/>
      <c r="C2005" s="402"/>
      <c r="D2005" s="393"/>
      <c r="E2005" s="395"/>
      <c r="F2005" s="395"/>
      <c r="G2005" s="396"/>
      <c r="H2005" s="397"/>
      <c r="I2005" s="397"/>
      <c r="J2005" s="397"/>
      <c r="K2005" s="397"/>
      <c r="L2005" s="396"/>
      <c r="M2005" s="396"/>
      <c r="N2005" s="399"/>
      <c r="O2005" s="400"/>
      <c r="P2005" s="400"/>
      <c r="Q2005" s="400"/>
      <c r="R2005" s="400"/>
      <c r="S2005" s="400"/>
      <c r="T2005" s="400"/>
      <c r="U2005" s="400"/>
      <c r="V2005" s="400"/>
      <c r="W2005" s="400"/>
      <c r="X2005" s="426"/>
      <c r="Y2005" s="427"/>
      <c r="Z2005" s="427"/>
      <c r="AA2005" s="427"/>
      <c r="AB2005" s="427"/>
      <c r="AC2005" s="427"/>
      <c r="AD2005" s="402"/>
      <c r="AE2005" s="402"/>
      <c r="AF2005" s="402"/>
      <c r="AG2005" s="402"/>
      <c r="AH2005" s="402"/>
      <c r="AI2005" s="400"/>
      <c r="AJ2005" s="400"/>
      <c r="AK2005" s="400"/>
      <c r="AL2005" s="400"/>
      <c r="AM2005" s="400"/>
      <c r="AN2005" s="400"/>
      <c r="AO2005" s="400"/>
      <c r="AP2005" s="400"/>
    </row>
    <row r="2006" spans="1:42" ht="14.25" customHeight="1">
      <c r="A2006" s="393"/>
      <c r="B2006" s="402"/>
      <c r="C2006" s="402"/>
      <c r="D2006" s="393"/>
      <c r="E2006" s="395"/>
      <c r="F2006" s="395"/>
      <c r="G2006" s="396"/>
      <c r="H2006" s="397"/>
      <c r="I2006" s="397"/>
      <c r="J2006" s="397"/>
      <c r="K2006" s="397"/>
      <c r="L2006" s="396"/>
      <c r="M2006" s="396"/>
      <c r="N2006" s="399"/>
      <c r="O2006" s="400"/>
      <c r="P2006" s="400"/>
      <c r="Q2006" s="400"/>
      <c r="R2006" s="400"/>
      <c r="S2006" s="400"/>
      <c r="T2006" s="400"/>
      <c r="U2006" s="400"/>
      <c r="V2006" s="400"/>
      <c r="W2006" s="400"/>
      <c r="X2006" s="426"/>
      <c r="Y2006" s="427"/>
      <c r="Z2006" s="427"/>
      <c r="AA2006" s="427"/>
      <c r="AB2006" s="427"/>
      <c r="AC2006" s="427"/>
      <c r="AD2006" s="402"/>
      <c r="AE2006" s="402"/>
      <c r="AF2006" s="402"/>
      <c r="AG2006" s="402"/>
      <c r="AH2006" s="402"/>
      <c r="AI2006" s="400"/>
      <c r="AJ2006" s="400"/>
      <c r="AK2006" s="400"/>
      <c r="AL2006" s="400"/>
      <c r="AM2006" s="400"/>
      <c r="AN2006" s="400"/>
      <c r="AO2006" s="400"/>
      <c r="AP2006" s="400"/>
    </row>
    <row r="2007" spans="1:42" ht="14.25" customHeight="1">
      <c r="A2007" s="393"/>
      <c r="B2007" s="402"/>
      <c r="C2007" s="402"/>
      <c r="D2007" s="393"/>
      <c r="E2007" s="395"/>
      <c r="F2007" s="395"/>
      <c r="G2007" s="396"/>
      <c r="H2007" s="397"/>
      <c r="I2007" s="397"/>
      <c r="J2007" s="397"/>
      <c r="K2007" s="397"/>
      <c r="L2007" s="396"/>
      <c r="M2007" s="396"/>
      <c r="N2007" s="399"/>
      <c r="O2007" s="400"/>
      <c r="P2007" s="400"/>
      <c r="Q2007" s="400"/>
      <c r="R2007" s="400"/>
      <c r="S2007" s="400"/>
      <c r="T2007" s="400"/>
      <c r="U2007" s="400"/>
      <c r="V2007" s="400"/>
      <c r="W2007" s="400"/>
      <c r="X2007" s="426"/>
      <c r="Y2007" s="427"/>
      <c r="Z2007" s="427"/>
      <c r="AA2007" s="427"/>
      <c r="AB2007" s="427"/>
      <c r="AC2007" s="427"/>
      <c r="AD2007" s="402"/>
      <c r="AE2007" s="402"/>
      <c r="AF2007" s="402"/>
      <c r="AG2007" s="402"/>
      <c r="AH2007" s="402"/>
      <c r="AI2007" s="400"/>
      <c r="AJ2007" s="400"/>
      <c r="AK2007" s="400"/>
      <c r="AL2007" s="400"/>
      <c r="AM2007" s="400"/>
      <c r="AN2007" s="400"/>
      <c r="AO2007" s="400"/>
      <c r="AP2007" s="400"/>
    </row>
    <row r="2008" spans="1:42" ht="14.25" customHeight="1">
      <c r="A2008" s="393"/>
      <c r="B2008" s="402"/>
      <c r="C2008" s="402"/>
      <c r="D2008" s="393"/>
      <c r="E2008" s="395"/>
      <c r="F2008" s="395"/>
      <c r="G2008" s="396"/>
      <c r="H2008" s="397"/>
      <c r="I2008" s="397"/>
      <c r="J2008" s="397"/>
      <c r="K2008" s="397"/>
      <c r="L2008" s="396"/>
      <c r="M2008" s="396"/>
      <c r="N2008" s="399"/>
      <c r="O2008" s="400"/>
      <c r="P2008" s="400"/>
      <c r="Q2008" s="400"/>
      <c r="R2008" s="400"/>
      <c r="S2008" s="400"/>
      <c r="T2008" s="400"/>
      <c r="U2008" s="400"/>
      <c r="V2008" s="400"/>
      <c r="W2008" s="400"/>
      <c r="X2008" s="426"/>
      <c r="Y2008" s="427"/>
      <c r="Z2008" s="427"/>
      <c r="AA2008" s="427"/>
      <c r="AB2008" s="427"/>
      <c r="AC2008" s="427"/>
      <c r="AD2008" s="402"/>
      <c r="AE2008" s="402"/>
      <c r="AF2008" s="402"/>
      <c r="AG2008" s="402"/>
      <c r="AH2008" s="402"/>
      <c r="AI2008" s="400"/>
      <c r="AJ2008" s="400"/>
      <c r="AK2008" s="400"/>
      <c r="AL2008" s="400"/>
      <c r="AM2008" s="400"/>
      <c r="AN2008" s="400"/>
      <c r="AO2008" s="400"/>
      <c r="AP2008" s="400"/>
    </row>
    <row r="2009" spans="1:42" ht="14.25" customHeight="1">
      <c r="A2009" s="393"/>
      <c r="B2009" s="402"/>
      <c r="C2009" s="402"/>
      <c r="D2009" s="393"/>
      <c r="E2009" s="395"/>
      <c r="F2009" s="395"/>
      <c r="G2009" s="396"/>
      <c r="H2009" s="397"/>
      <c r="I2009" s="397"/>
      <c r="J2009" s="397"/>
      <c r="K2009" s="397"/>
      <c r="L2009" s="396"/>
      <c r="M2009" s="396"/>
      <c r="N2009" s="399"/>
      <c r="O2009" s="400"/>
      <c r="P2009" s="400"/>
      <c r="Q2009" s="400"/>
      <c r="R2009" s="400"/>
      <c r="S2009" s="400"/>
      <c r="T2009" s="400"/>
      <c r="U2009" s="400"/>
      <c r="V2009" s="400"/>
      <c r="W2009" s="400"/>
      <c r="X2009" s="426"/>
      <c r="Y2009" s="427"/>
      <c r="Z2009" s="427"/>
      <c r="AA2009" s="427"/>
      <c r="AB2009" s="427"/>
      <c r="AC2009" s="427"/>
      <c r="AD2009" s="402"/>
      <c r="AE2009" s="402"/>
      <c r="AF2009" s="402"/>
      <c r="AG2009" s="402"/>
      <c r="AH2009" s="402"/>
      <c r="AI2009" s="400"/>
      <c r="AJ2009" s="400"/>
      <c r="AK2009" s="400"/>
      <c r="AL2009" s="400"/>
      <c r="AM2009" s="400"/>
      <c r="AN2009" s="400"/>
      <c r="AO2009" s="400"/>
      <c r="AP2009" s="400"/>
    </row>
    <row r="2010" spans="1:42" ht="14.25" customHeight="1">
      <c r="A2010" s="393"/>
      <c r="B2010" s="402"/>
      <c r="C2010" s="402"/>
      <c r="D2010" s="393"/>
      <c r="E2010" s="395"/>
      <c r="F2010" s="395"/>
      <c r="G2010" s="396"/>
      <c r="H2010" s="397"/>
      <c r="I2010" s="397"/>
      <c r="J2010" s="397"/>
      <c r="K2010" s="397"/>
      <c r="L2010" s="396"/>
      <c r="M2010" s="396"/>
      <c r="N2010" s="399"/>
      <c r="O2010" s="400"/>
      <c r="P2010" s="400"/>
      <c r="Q2010" s="400"/>
      <c r="R2010" s="400"/>
      <c r="S2010" s="400"/>
      <c r="T2010" s="400"/>
      <c r="U2010" s="400"/>
      <c r="V2010" s="400"/>
      <c r="W2010" s="400"/>
      <c r="X2010" s="426"/>
      <c r="Y2010" s="427"/>
      <c r="Z2010" s="427"/>
      <c r="AA2010" s="427"/>
      <c r="AB2010" s="427"/>
      <c r="AC2010" s="427"/>
      <c r="AD2010" s="402"/>
      <c r="AE2010" s="402"/>
      <c r="AF2010" s="402"/>
      <c r="AG2010" s="402"/>
      <c r="AH2010" s="402"/>
      <c r="AI2010" s="400"/>
      <c r="AJ2010" s="400"/>
      <c r="AK2010" s="400"/>
      <c r="AL2010" s="400"/>
      <c r="AM2010" s="400"/>
      <c r="AN2010" s="400"/>
      <c r="AO2010" s="400"/>
      <c r="AP2010" s="400"/>
    </row>
    <row r="2011" spans="1:42" ht="14.25" customHeight="1">
      <c r="A2011" s="393"/>
      <c r="B2011" s="402"/>
      <c r="C2011" s="402"/>
      <c r="D2011" s="393"/>
      <c r="E2011" s="395"/>
      <c r="F2011" s="395"/>
      <c r="G2011" s="396"/>
      <c r="H2011" s="397"/>
      <c r="I2011" s="397"/>
      <c r="J2011" s="397"/>
      <c r="K2011" s="397"/>
      <c r="L2011" s="396"/>
      <c r="M2011" s="396"/>
      <c r="N2011" s="399"/>
      <c r="O2011" s="400"/>
      <c r="P2011" s="400"/>
      <c r="Q2011" s="400"/>
      <c r="R2011" s="400"/>
      <c r="S2011" s="400"/>
      <c r="T2011" s="400"/>
      <c r="U2011" s="400"/>
      <c r="V2011" s="400"/>
      <c r="W2011" s="400"/>
      <c r="X2011" s="426"/>
      <c r="Y2011" s="427"/>
      <c r="Z2011" s="427"/>
      <c r="AA2011" s="427"/>
      <c r="AB2011" s="427"/>
      <c r="AC2011" s="427"/>
      <c r="AD2011" s="402"/>
      <c r="AE2011" s="402"/>
      <c r="AF2011" s="402"/>
      <c r="AG2011" s="402"/>
      <c r="AH2011" s="402"/>
      <c r="AI2011" s="400"/>
      <c r="AJ2011" s="400"/>
      <c r="AK2011" s="400"/>
      <c r="AL2011" s="400"/>
      <c r="AM2011" s="400"/>
      <c r="AN2011" s="400"/>
      <c r="AO2011" s="400"/>
      <c r="AP2011" s="400"/>
    </row>
    <row r="2012" spans="1:42" ht="14.25" customHeight="1">
      <c r="A2012" s="393"/>
      <c r="B2012" s="402"/>
      <c r="C2012" s="402"/>
      <c r="D2012" s="393"/>
      <c r="E2012" s="395"/>
      <c r="F2012" s="395"/>
      <c r="G2012" s="396"/>
      <c r="H2012" s="397"/>
      <c r="I2012" s="397"/>
      <c r="J2012" s="397"/>
      <c r="K2012" s="397"/>
      <c r="L2012" s="396"/>
      <c r="M2012" s="396"/>
      <c r="N2012" s="399"/>
      <c r="O2012" s="400"/>
      <c r="P2012" s="400"/>
      <c r="Q2012" s="400"/>
      <c r="R2012" s="400"/>
      <c r="S2012" s="400"/>
      <c r="T2012" s="400"/>
      <c r="U2012" s="400"/>
      <c r="V2012" s="400"/>
      <c r="W2012" s="400"/>
      <c r="X2012" s="426"/>
      <c r="Y2012" s="427"/>
      <c r="Z2012" s="427"/>
      <c r="AA2012" s="427"/>
      <c r="AB2012" s="427"/>
      <c r="AC2012" s="427"/>
      <c r="AD2012" s="402"/>
      <c r="AE2012" s="402"/>
      <c r="AF2012" s="402"/>
      <c r="AG2012" s="402"/>
      <c r="AH2012" s="402"/>
      <c r="AI2012" s="400"/>
      <c r="AJ2012" s="400"/>
      <c r="AK2012" s="400"/>
      <c r="AL2012" s="400"/>
      <c r="AM2012" s="400"/>
      <c r="AN2012" s="400"/>
      <c r="AO2012" s="400"/>
      <c r="AP2012" s="400"/>
    </row>
    <row r="2013" spans="1:42" ht="14.25" customHeight="1">
      <c r="A2013" s="393"/>
      <c r="B2013" s="402"/>
      <c r="C2013" s="402"/>
      <c r="D2013" s="393"/>
      <c r="E2013" s="395"/>
      <c r="F2013" s="395"/>
      <c r="G2013" s="396"/>
      <c r="H2013" s="397"/>
      <c r="I2013" s="397"/>
      <c r="J2013" s="397"/>
      <c r="K2013" s="397"/>
      <c r="L2013" s="396"/>
      <c r="M2013" s="396"/>
      <c r="N2013" s="399"/>
      <c r="O2013" s="400"/>
      <c r="P2013" s="400"/>
      <c r="Q2013" s="400"/>
      <c r="R2013" s="400"/>
      <c r="S2013" s="400"/>
      <c r="T2013" s="400"/>
      <c r="U2013" s="400"/>
      <c r="V2013" s="400"/>
      <c r="W2013" s="400"/>
      <c r="X2013" s="426"/>
      <c r="Y2013" s="427"/>
      <c r="Z2013" s="427"/>
      <c r="AA2013" s="427"/>
      <c r="AB2013" s="427"/>
      <c r="AC2013" s="427"/>
      <c r="AD2013" s="402"/>
      <c r="AE2013" s="402"/>
      <c r="AF2013" s="402"/>
      <c r="AG2013" s="402"/>
      <c r="AH2013" s="402"/>
      <c r="AI2013" s="400"/>
      <c r="AJ2013" s="400"/>
      <c r="AK2013" s="400"/>
      <c r="AL2013" s="400"/>
      <c r="AM2013" s="400"/>
      <c r="AN2013" s="400"/>
      <c r="AO2013" s="400"/>
      <c r="AP2013" s="400"/>
    </row>
    <row r="2014" spans="1:42" ht="14.25" customHeight="1">
      <c r="A2014" s="393"/>
      <c r="B2014" s="402"/>
      <c r="C2014" s="402"/>
      <c r="D2014" s="393"/>
      <c r="E2014" s="395"/>
      <c r="F2014" s="395"/>
      <c r="G2014" s="396"/>
      <c r="H2014" s="397"/>
      <c r="I2014" s="397"/>
      <c r="J2014" s="397"/>
      <c r="K2014" s="397"/>
      <c r="L2014" s="396"/>
      <c r="M2014" s="396"/>
      <c r="N2014" s="399"/>
      <c r="O2014" s="400"/>
      <c r="P2014" s="400"/>
      <c r="Q2014" s="400"/>
      <c r="R2014" s="400"/>
      <c r="S2014" s="400"/>
      <c r="T2014" s="400"/>
      <c r="U2014" s="400"/>
      <c r="V2014" s="400"/>
      <c r="W2014" s="400"/>
      <c r="X2014" s="426"/>
      <c r="Y2014" s="427"/>
      <c r="Z2014" s="427"/>
      <c r="AA2014" s="427"/>
      <c r="AB2014" s="427"/>
      <c r="AC2014" s="427"/>
      <c r="AD2014" s="402"/>
      <c r="AE2014" s="402"/>
      <c r="AF2014" s="402"/>
      <c r="AG2014" s="402"/>
      <c r="AH2014" s="402"/>
      <c r="AI2014" s="400"/>
      <c r="AJ2014" s="400"/>
      <c r="AK2014" s="400"/>
      <c r="AL2014" s="400"/>
      <c r="AM2014" s="400"/>
      <c r="AN2014" s="400"/>
      <c r="AO2014" s="400"/>
      <c r="AP2014" s="400"/>
    </row>
    <row r="2015" spans="1:42" ht="14.25" customHeight="1">
      <c r="A2015" s="393"/>
      <c r="B2015" s="402"/>
      <c r="C2015" s="402"/>
      <c r="D2015" s="393"/>
      <c r="E2015" s="395"/>
      <c r="F2015" s="395"/>
      <c r="G2015" s="396"/>
      <c r="H2015" s="397"/>
      <c r="I2015" s="397"/>
      <c r="J2015" s="397"/>
      <c r="K2015" s="397"/>
      <c r="L2015" s="396"/>
      <c r="M2015" s="396"/>
      <c r="N2015" s="399"/>
      <c r="O2015" s="400"/>
      <c r="P2015" s="400"/>
      <c r="Q2015" s="400"/>
      <c r="R2015" s="400"/>
      <c r="S2015" s="400"/>
      <c r="T2015" s="400"/>
      <c r="U2015" s="400"/>
      <c r="V2015" s="400"/>
      <c r="W2015" s="400"/>
      <c r="X2015" s="426"/>
      <c r="Y2015" s="427"/>
      <c r="Z2015" s="427"/>
      <c r="AA2015" s="427"/>
      <c r="AB2015" s="427"/>
      <c r="AC2015" s="427"/>
      <c r="AD2015" s="402"/>
      <c r="AE2015" s="402"/>
      <c r="AF2015" s="402"/>
      <c r="AG2015" s="402"/>
      <c r="AH2015" s="402"/>
      <c r="AI2015" s="400"/>
      <c r="AJ2015" s="400"/>
      <c r="AK2015" s="400"/>
      <c r="AL2015" s="400"/>
      <c r="AM2015" s="400"/>
      <c r="AN2015" s="400"/>
      <c r="AO2015" s="400"/>
      <c r="AP2015" s="400"/>
    </row>
    <row r="2016" spans="1:42" ht="14.25" customHeight="1">
      <c r="A2016" s="393"/>
      <c r="B2016" s="402"/>
      <c r="C2016" s="402"/>
      <c r="D2016" s="393"/>
      <c r="E2016" s="395"/>
      <c r="F2016" s="395"/>
      <c r="G2016" s="396"/>
      <c r="H2016" s="397"/>
      <c r="I2016" s="397"/>
      <c r="J2016" s="397"/>
      <c r="K2016" s="397"/>
      <c r="L2016" s="396"/>
      <c r="M2016" s="396"/>
      <c r="N2016" s="399"/>
      <c r="O2016" s="400"/>
      <c r="P2016" s="400"/>
      <c r="Q2016" s="400"/>
      <c r="R2016" s="400"/>
      <c r="S2016" s="400"/>
      <c r="T2016" s="400"/>
      <c r="U2016" s="400"/>
      <c r="V2016" s="400"/>
      <c r="W2016" s="400"/>
      <c r="X2016" s="426"/>
      <c r="Y2016" s="427"/>
      <c r="Z2016" s="427"/>
      <c r="AA2016" s="427"/>
      <c r="AB2016" s="427"/>
      <c r="AC2016" s="427"/>
      <c r="AD2016" s="402"/>
      <c r="AE2016" s="402"/>
      <c r="AF2016" s="402"/>
      <c r="AG2016" s="402"/>
      <c r="AH2016" s="402"/>
      <c r="AI2016" s="400"/>
      <c r="AJ2016" s="400"/>
      <c r="AK2016" s="400"/>
      <c r="AL2016" s="400"/>
      <c r="AM2016" s="400"/>
      <c r="AN2016" s="400"/>
      <c r="AO2016" s="400"/>
      <c r="AP2016" s="400"/>
    </row>
    <row r="2017" spans="1:42" ht="14.25" customHeight="1">
      <c r="A2017" s="393"/>
      <c r="B2017" s="402"/>
      <c r="C2017" s="402"/>
      <c r="D2017" s="393"/>
      <c r="E2017" s="395"/>
      <c r="F2017" s="395"/>
      <c r="G2017" s="396"/>
      <c r="H2017" s="397"/>
      <c r="I2017" s="397"/>
      <c r="J2017" s="397"/>
      <c r="K2017" s="397"/>
      <c r="L2017" s="396"/>
      <c r="M2017" s="396"/>
      <c r="N2017" s="399"/>
      <c r="O2017" s="400"/>
      <c r="P2017" s="400"/>
      <c r="Q2017" s="400"/>
      <c r="R2017" s="400"/>
      <c r="S2017" s="400"/>
      <c r="T2017" s="400"/>
      <c r="U2017" s="400"/>
      <c r="V2017" s="400"/>
      <c r="W2017" s="400"/>
      <c r="X2017" s="426"/>
      <c r="Y2017" s="427"/>
      <c r="Z2017" s="427"/>
      <c r="AA2017" s="427"/>
      <c r="AB2017" s="427"/>
      <c r="AC2017" s="427"/>
      <c r="AD2017" s="402"/>
      <c r="AE2017" s="402"/>
      <c r="AF2017" s="402"/>
      <c r="AG2017" s="402"/>
      <c r="AH2017" s="402"/>
      <c r="AI2017" s="400"/>
      <c r="AJ2017" s="400"/>
      <c r="AK2017" s="400"/>
      <c r="AL2017" s="400"/>
      <c r="AM2017" s="400"/>
      <c r="AN2017" s="400"/>
      <c r="AO2017" s="400"/>
      <c r="AP2017" s="400"/>
    </row>
    <row r="2018" spans="1:42" ht="14.25" customHeight="1">
      <c r="A2018" s="393"/>
      <c r="B2018" s="402"/>
      <c r="C2018" s="402"/>
      <c r="D2018" s="393"/>
      <c r="E2018" s="395"/>
      <c r="F2018" s="395"/>
      <c r="G2018" s="396"/>
      <c r="H2018" s="397"/>
      <c r="I2018" s="397"/>
      <c r="J2018" s="397"/>
      <c r="K2018" s="397"/>
      <c r="L2018" s="396"/>
      <c r="M2018" s="396"/>
      <c r="N2018" s="399"/>
      <c r="O2018" s="400"/>
      <c r="P2018" s="400"/>
      <c r="Q2018" s="400"/>
      <c r="R2018" s="400"/>
      <c r="S2018" s="400"/>
      <c r="T2018" s="400"/>
      <c r="U2018" s="400"/>
      <c r="V2018" s="400"/>
      <c r="W2018" s="400"/>
      <c r="X2018" s="426"/>
      <c r="Y2018" s="427"/>
      <c r="Z2018" s="427"/>
      <c r="AA2018" s="427"/>
      <c r="AB2018" s="427"/>
      <c r="AC2018" s="427"/>
      <c r="AD2018" s="402"/>
      <c r="AE2018" s="402"/>
      <c r="AF2018" s="402"/>
      <c r="AG2018" s="402"/>
      <c r="AH2018" s="402"/>
      <c r="AI2018" s="400"/>
      <c r="AJ2018" s="400"/>
      <c r="AK2018" s="400"/>
      <c r="AL2018" s="400"/>
      <c r="AM2018" s="400"/>
      <c r="AN2018" s="400"/>
      <c r="AO2018" s="400"/>
      <c r="AP2018" s="400"/>
    </row>
    <row r="2019" spans="1:42" ht="14.25" customHeight="1">
      <c r="A2019" s="393"/>
      <c r="B2019" s="402"/>
      <c r="C2019" s="402"/>
      <c r="D2019" s="393"/>
      <c r="E2019" s="395"/>
      <c r="F2019" s="395"/>
      <c r="G2019" s="396"/>
      <c r="H2019" s="397"/>
      <c r="I2019" s="397"/>
      <c r="J2019" s="397"/>
      <c r="K2019" s="397"/>
      <c r="L2019" s="396"/>
      <c r="M2019" s="396"/>
      <c r="N2019" s="399"/>
      <c r="O2019" s="400"/>
      <c r="P2019" s="400"/>
      <c r="Q2019" s="400"/>
      <c r="R2019" s="400"/>
      <c r="S2019" s="400"/>
      <c r="T2019" s="400"/>
      <c r="U2019" s="400"/>
      <c r="V2019" s="400"/>
      <c r="W2019" s="400"/>
      <c r="X2019" s="426"/>
      <c r="Y2019" s="427"/>
      <c r="Z2019" s="427"/>
      <c r="AA2019" s="427"/>
      <c r="AB2019" s="427"/>
      <c r="AC2019" s="427"/>
      <c r="AD2019" s="402"/>
      <c r="AE2019" s="402"/>
      <c r="AF2019" s="402"/>
      <c r="AG2019" s="402"/>
      <c r="AH2019" s="402"/>
      <c r="AI2019" s="400"/>
      <c r="AJ2019" s="400"/>
      <c r="AK2019" s="400"/>
      <c r="AL2019" s="400"/>
      <c r="AM2019" s="400"/>
      <c r="AN2019" s="400"/>
      <c r="AO2019" s="400"/>
      <c r="AP2019" s="400"/>
    </row>
    <row r="2020" spans="1:42" ht="14.25" customHeight="1">
      <c r="A2020" s="393"/>
      <c r="B2020" s="402"/>
      <c r="C2020" s="402"/>
      <c r="D2020" s="393"/>
      <c r="E2020" s="395"/>
      <c r="F2020" s="395"/>
      <c r="G2020" s="396"/>
      <c r="H2020" s="397"/>
      <c r="I2020" s="397"/>
      <c r="J2020" s="397"/>
      <c r="K2020" s="397"/>
      <c r="L2020" s="396"/>
      <c r="M2020" s="396"/>
      <c r="N2020" s="399"/>
      <c r="O2020" s="400"/>
      <c r="P2020" s="400"/>
      <c r="Q2020" s="400"/>
      <c r="R2020" s="400"/>
      <c r="S2020" s="400"/>
      <c r="T2020" s="400"/>
      <c r="U2020" s="400"/>
      <c r="V2020" s="400"/>
      <c r="W2020" s="400"/>
      <c r="X2020" s="426"/>
      <c r="Y2020" s="427"/>
      <c r="Z2020" s="427"/>
      <c r="AA2020" s="427"/>
      <c r="AB2020" s="427"/>
      <c r="AC2020" s="427"/>
      <c r="AD2020" s="402"/>
      <c r="AE2020" s="402"/>
      <c r="AF2020" s="402"/>
      <c r="AG2020" s="402"/>
      <c r="AH2020" s="402"/>
      <c r="AI2020" s="400"/>
      <c r="AJ2020" s="400"/>
      <c r="AK2020" s="400"/>
      <c r="AL2020" s="400"/>
      <c r="AM2020" s="400"/>
      <c r="AN2020" s="400"/>
      <c r="AO2020" s="400"/>
      <c r="AP2020" s="400"/>
    </row>
    <row r="2021" spans="1:42" ht="14.25" customHeight="1">
      <c r="A2021" s="393"/>
      <c r="B2021" s="402"/>
      <c r="C2021" s="402"/>
      <c r="D2021" s="393"/>
      <c r="E2021" s="395"/>
      <c r="F2021" s="395"/>
      <c r="G2021" s="396"/>
      <c r="H2021" s="397"/>
      <c r="I2021" s="397"/>
      <c r="J2021" s="397"/>
      <c r="K2021" s="397"/>
      <c r="L2021" s="396"/>
      <c r="M2021" s="396"/>
      <c r="N2021" s="399"/>
      <c r="O2021" s="400"/>
      <c r="P2021" s="400"/>
      <c r="Q2021" s="400"/>
      <c r="R2021" s="400"/>
      <c r="S2021" s="400"/>
      <c r="T2021" s="400"/>
      <c r="U2021" s="400"/>
      <c r="V2021" s="400"/>
      <c r="W2021" s="400"/>
      <c r="X2021" s="426"/>
      <c r="Y2021" s="427"/>
      <c r="Z2021" s="427"/>
      <c r="AA2021" s="427"/>
      <c r="AB2021" s="427"/>
      <c r="AC2021" s="427"/>
      <c r="AD2021" s="402"/>
      <c r="AE2021" s="402"/>
      <c r="AF2021" s="402"/>
      <c r="AG2021" s="402"/>
      <c r="AH2021" s="402"/>
      <c r="AI2021" s="400"/>
      <c r="AJ2021" s="400"/>
      <c r="AK2021" s="400"/>
      <c r="AL2021" s="400"/>
      <c r="AM2021" s="400"/>
      <c r="AN2021" s="400"/>
      <c r="AO2021" s="400"/>
      <c r="AP2021" s="400"/>
    </row>
    <row r="2022" spans="1:42" ht="14.25" customHeight="1">
      <c r="A2022" s="393"/>
      <c r="B2022" s="402"/>
      <c r="C2022" s="402"/>
      <c r="D2022" s="393"/>
      <c r="E2022" s="395"/>
      <c r="F2022" s="395"/>
      <c r="G2022" s="396"/>
      <c r="H2022" s="397"/>
      <c r="I2022" s="397"/>
      <c r="J2022" s="397"/>
      <c r="K2022" s="397"/>
      <c r="L2022" s="396"/>
      <c r="M2022" s="396"/>
      <c r="N2022" s="399"/>
      <c r="O2022" s="400"/>
      <c r="P2022" s="400"/>
      <c r="Q2022" s="400"/>
      <c r="R2022" s="400"/>
      <c r="S2022" s="400"/>
      <c r="T2022" s="400"/>
      <c r="U2022" s="400"/>
      <c r="V2022" s="400"/>
      <c r="W2022" s="400"/>
      <c r="X2022" s="426"/>
      <c r="Y2022" s="427"/>
      <c r="Z2022" s="427"/>
      <c r="AA2022" s="427"/>
      <c r="AB2022" s="427"/>
      <c r="AC2022" s="427"/>
      <c r="AD2022" s="402"/>
      <c r="AE2022" s="402"/>
      <c r="AF2022" s="402"/>
      <c r="AG2022" s="402"/>
      <c r="AH2022" s="402"/>
      <c r="AI2022" s="400"/>
      <c r="AJ2022" s="400"/>
      <c r="AK2022" s="400"/>
      <c r="AL2022" s="400"/>
      <c r="AM2022" s="400"/>
      <c r="AN2022" s="400"/>
      <c r="AO2022" s="400"/>
      <c r="AP2022" s="400"/>
    </row>
    <row r="2023" spans="1:42" ht="14.25" customHeight="1">
      <c r="A2023" s="393"/>
      <c r="B2023" s="402"/>
      <c r="C2023" s="402"/>
      <c r="D2023" s="393"/>
      <c r="E2023" s="395"/>
      <c r="F2023" s="395"/>
      <c r="G2023" s="396"/>
      <c r="H2023" s="397"/>
      <c r="I2023" s="397"/>
      <c r="J2023" s="397"/>
      <c r="K2023" s="397"/>
      <c r="L2023" s="396"/>
      <c r="M2023" s="396"/>
      <c r="N2023" s="399"/>
      <c r="O2023" s="400"/>
      <c r="P2023" s="400"/>
      <c r="Q2023" s="400"/>
      <c r="R2023" s="400"/>
      <c r="S2023" s="400"/>
      <c r="T2023" s="400"/>
      <c r="U2023" s="400"/>
      <c r="V2023" s="400"/>
      <c r="W2023" s="400"/>
      <c r="X2023" s="426"/>
      <c r="Y2023" s="427"/>
      <c r="Z2023" s="427"/>
      <c r="AA2023" s="427"/>
      <c r="AB2023" s="427"/>
      <c r="AC2023" s="427"/>
      <c r="AD2023" s="402"/>
      <c r="AE2023" s="402"/>
      <c r="AF2023" s="402"/>
      <c r="AG2023" s="402"/>
      <c r="AH2023" s="402"/>
      <c r="AI2023" s="400"/>
      <c r="AJ2023" s="400"/>
      <c r="AK2023" s="400"/>
      <c r="AL2023" s="400"/>
      <c r="AM2023" s="400"/>
      <c r="AN2023" s="400"/>
      <c r="AO2023" s="400"/>
      <c r="AP2023" s="400"/>
    </row>
    <row r="2024" spans="1:42" ht="14.25" customHeight="1">
      <c r="A2024" s="393"/>
      <c r="B2024" s="402"/>
      <c r="C2024" s="402"/>
      <c r="D2024" s="393"/>
      <c r="E2024" s="395"/>
      <c r="F2024" s="395"/>
      <c r="G2024" s="396"/>
      <c r="H2024" s="397"/>
      <c r="I2024" s="397"/>
      <c r="J2024" s="397"/>
      <c r="K2024" s="397"/>
      <c r="L2024" s="396"/>
      <c r="M2024" s="396"/>
      <c r="N2024" s="399"/>
      <c r="O2024" s="400"/>
      <c r="P2024" s="400"/>
      <c r="Q2024" s="400"/>
      <c r="R2024" s="400"/>
      <c r="S2024" s="400"/>
      <c r="T2024" s="400"/>
      <c r="U2024" s="400"/>
      <c r="V2024" s="400"/>
      <c r="W2024" s="400"/>
      <c r="X2024" s="426"/>
      <c r="Y2024" s="427"/>
      <c r="Z2024" s="427"/>
      <c r="AA2024" s="427"/>
      <c r="AB2024" s="427"/>
      <c r="AC2024" s="427"/>
      <c r="AD2024" s="402"/>
      <c r="AE2024" s="402"/>
      <c r="AF2024" s="402"/>
      <c r="AG2024" s="402"/>
      <c r="AH2024" s="402"/>
      <c r="AI2024" s="400"/>
      <c r="AJ2024" s="400"/>
      <c r="AK2024" s="400"/>
      <c r="AL2024" s="400"/>
      <c r="AM2024" s="400"/>
      <c r="AN2024" s="400"/>
      <c r="AO2024" s="400"/>
      <c r="AP2024" s="400"/>
    </row>
    <row r="2025" spans="1:42" ht="14.25" customHeight="1">
      <c r="A2025" s="393"/>
      <c r="B2025" s="402"/>
      <c r="C2025" s="402"/>
      <c r="D2025" s="393"/>
      <c r="E2025" s="395"/>
      <c r="F2025" s="395"/>
      <c r="G2025" s="396"/>
      <c r="H2025" s="397"/>
      <c r="I2025" s="397"/>
      <c r="J2025" s="397"/>
      <c r="K2025" s="397"/>
      <c r="L2025" s="396"/>
      <c r="M2025" s="396"/>
      <c r="N2025" s="399"/>
      <c r="O2025" s="400"/>
      <c r="P2025" s="400"/>
      <c r="Q2025" s="400"/>
      <c r="R2025" s="400"/>
      <c r="S2025" s="400"/>
      <c r="T2025" s="400"/>
      <c r="U2025" s="400"/>
      <c r="V2025" s="400"/>
      <c r="W2025" s="400"/>
      <c r="X2025" s="426"/>
      <c r="Y2025" s="427"/>
      <c r="Z2025" s="427"/>
      <c r="AA2025" s="427"/>
      <c r="AB2025" s="427"/>
      <c r="AC2025" s="427"/>
      <c r="AD2025" s="402"/>
      <c r="AE2025" s="402"/>
      <c r="AF2025" s="402"/>
      <c r="AG2025" s="402"/>
      <c r="AH2025" s="402"/>
      <c r="AI2025" s="400"/>
      <c r="AJ2025" s="400"/>
      <c r="AK2025" s="400"/>
      <c r="AL2025" s="400"/>
      <c r="AM2025" s="400"/>
      <c r="AN2025" s="400"/>
      <c r="AO2025" s="400"/>
      <c r="AP2025" s="400"/>
    </row>
    <row r="2026" spans="1:42" ht="14.25" customHeight="1">
      <c r="A2026" s="393"/>
      <c r="B2026" s="402"/>
      <c r="C2026" s="402"/>
      <c r="D2026" s="393"/>
      <c r="E2026" s="395"/>
      <c r="F2026" s="395"/>
      <c r="G2026" s="396"/>
      <c r="H2026" s="397"/>
      <c r="I2026" s="397"/>
      <c r="J2026" s="397"/>
      <c r="K2026" s="397"/>
      <c r="L2026" s="396"/>
      <c r="M2026" s="396"/>
      <c r="N2026" s="399"/>
      <c r="O2026" s="400"/>
      <c r="P2026" s="400"/>
      <c r="Q2026" s="400"/>
      <c r="R2026" s="400"/>
      <c r="S2026" s="400"/>
      <c r="T2026" s="400"/>
      <c r="U2026" s="400"/>
      <c r="V2026" s="400"/>
      <c r="W2026" s="400"/>
      <c r="X2026" s="426"/>
      <c r="Y2026" s="427"/>
      <c r="Z2026" s="427"/>
      <c r="AA2026" s="427"/>
      <c r="AB2026" s="427"/>
      <c r="AC2026" s="427"/>
      <c r="AD2026" s="402"/>
      <c r="AE2026" s="402"/>
      <c r="AF2026" s="402"/>
      <c r="AG2026" s="402"/>
      <c r="AH2026" s="402"/>
      <c r="AI2026" s="400"/>
      <c r="AJ2026" s="400"/>
      <c r="AK2026" s="400"/>
      <c r="AL2026" s="400"/>
      <c r="AM2026" s="400"/>
      <c r="AN2026" s="400"/>
      <c r="AO2026" s="400"/>
      <c r="AP2026" s="400"/>
    </row>
    <row r="2027" spans="1:42" ht="14.25" customHeight="1">
      <c r="A2027" s="393"/>
      <c r="B2027" s="402"/>
      <c r="C2027" s="402"/>
      <c r="D2027" s="393"/>
      <c r="E2027" s="395"/>
      <c r="F2027" s="395"/>
      <c r="G2027" s="396"/>
      <c r="H2027" s="397"/>
      <c r="I2027" s="397"/>
      <c r="J2027" s="397"/>
      <c r="K2027" s="397"/>
      <c r="L2027" s="396"/>
      <c r="M2027" s="396"/>
      <c r="N2027" s="399"/>
      <c r="O2027" s="400"/>
      <c r="P2027" s="400"/>
      <c r="Q2027" s="400"/>
      <c r="R2027" s="400"/>
      <c r="S2027" s="400"/>
      <c r="T2027" s="400"/>
      <c r="U2027" s="400"/>
      <c r="V2027" s="400"/>
      <c r="W2027" s="400"/>
      <c r="X2027" s="426"/>
      <c r="Y2027" s="427"/>
      <c r="Z2027" s="427"/>
      <c r="AA2027" s="427"/>
      <c r="AB2027" s="427"/>
      <c r="AC2027" s="427"/>
      <c r="AD2027" s="402"/>
      <c r="AE2027" s="402"/>
      <c r="AF2027" s="402"/>
      <c r="AG2027" s="402"/>
      <c r="AH2027" s="402"/>
      <c r="AI2027" s="400"/>
      <c r="AJ2027" s="400"/>
      <c r="AK2027" s="400"/>
      <c r="AL2027" s="400"/>
      <c r="AM2027" s="400"/>
      <c r="AN2027" s="400"/>
      <c r="AO2027" s="400"/>
      <c r="AP2027" s="400"/>
    </row>
    <row r="2028" spans="1:42" ht="14.25" customHeight="1">
      <c r="A2028" s="393"/>
      <c r="B2028" s="402"/>
      <c r="C2028" s="402"/>
      <c r="D2028" s="393"/>
      <c r="E2028" s="395"/>
      <c r="F2028" s="395"/>
      <c r="G2028" s="396"/>
      <c r="H2028" s="397"/>
      <c r="I2028" s="397"/>
      <c r="J2028" s="397"/>
      <c r="K2028" s="397"/>
      <c r="L2028" s="396"/>
      <c r="M2028" s="396"/>
      <c r="N2028" s="399"/>
      <c r="O2028" s="400"/>
      <c r="P2028" s="400"/>
      <c r="Q2028" s="400"/>
      <c r="R2028" s="400"/>
      <c r="S2028" s="400"/>
      <c r="T2028" s="400"/>
      <c r="U2028" s="400"/>
      <c r="V2028" s="400"/>
      <c r="W2028" s="400"/>
      <c r="X2028" s="426"/>
      <c r="Y2028" s="427"/>
      <c r="Z2028" s="427"/>
      <c r="AA2028" s="427"/>
      <c r="AB2028" s="427"/>
      <c r="AC2028" s="427"/>
      <c r="AD2028" s="402"/>
      <c r="AE2028" s="402"/>
      <c r="AF2028" s="402"/>
      <c r="AG2028" s="402"/>
      <c r="AH2028" s="402"/>
      <c r="AI2028" s="400"/>
      <c r="AJ2028" s="400"/>
      <c r="AK2028" s="400"/>
      <c r="AL2028" s="400"/>
      <c r="AM2028" s="400"/>
      <c r="AN2028" s="400"/>
      <c r="AO2028" s="400"/>
      <c r="AP2028" s="400"/>
    </row>
    <row r="2029" spans="1:42" ht="14.25" customHeight="1">
      <c r="A2029" s="393"/>
      <c r="B2029" s="402"/>
      <c r="C2029" s="402"/>
      <c r="D2029" s="393"/>
      <c r="E2029" s="395"/>
      <c r="F2029" s="395"/>
      <c r="G2029" s="396"/>
      <c r="H2029" s="397"/>
      <c r="I2029" s="397"/>
      <c r="J2029" s="397"/>
      <c r="K2029" s="397"/>
      <c r="L2029" s="396"/>
      <c r="M2029" s="396"/>
      <c r="N2029" s="399"/>
      <c r="O2029" s="400"/>
      <c r="P2029" s="400"/>
      <c r="Q2029" s="400"/>
      <c r="R2029" s="400"/>
      <c r="S2029" s="400"/>
      <c r="T2029" s="400"/>
      <c r="U2029" s="400"/>
      <c r="V2029" s="400"/>
      <c r="W2029" s="400"/>
      <c r="X2029" s="426"/>
      <c r="Y2029" s="427"/>
      <c r="Z2029" s="427"/>
      <c r="AA2029" s="427"/>
      <c r="AB2029" s="427"/>
      <c r="AC2029" s="427"/>
      <c r="AD2029" s="402"/>
      <c r="AE2029" s="402"/>
      <c r="AF2029" s="402"/>
      <c r="AG2029" s="402"/>
      <c r="AH2029" s="402"/>
      <c r="AI2029" s="400"/>
      <c r="AJ2029" s="400"/>
      <c r="AK2029" s="400"/>
      <c r="AL2029" s="400"/>
      <c r="AM2029" s="400"/>
      <c r="AN2029" s="400"/>
      <c r="AO2029" s="400"/>
      <c r="AP2029" s="400"/>
    </row>
    <row r="2030" spans="1:42" ht="14.25" customHeight="1">
      <c r="A2030" s="393"/>
      <c r="B2030" s="402"/>
      <c r="C2030" s="402"/>
      <c r="D2030" s="393"/>
      <c r="E2030" s="395"/>
      <c r="F2030" s="395"/>
      <c r="G2030" s="396"/>
      <c r="H2030" s="397"/>
      <c r="I2030" s="397"/>
      <c r="J2030" s="397"/>
      <c r="K2030" s="397"/>
      <c r="L2030" s="396"/>
      <c r="M2030" s="396"/>
      <c r="N2030" s="399"/>
      <c r="O2030" s="400"/>
      <c r="P2030" s="400"/>
      <c r="Q2030" s="400"/>
      <c r="R2030" s="400"/>
      <c r="S2030" s="400"/>
      <c r="T2030" s="400"/>
      <c r="U2030" s="400"/>
      <c r="V2030" s="400"/>
      <c r="W2030" s="400"/>
      <c r="X2030" s="426"/>
      <c r="Y2030" s="427"/>
      <c r="Z2030" s="427"/>
      <c r="AA2030" s="427"/>
      <c r="AB2030" s="427"/>
      <c r="AC2030" s="427"/>
      <c r="AD2030" s="402"/>
      <c r="AE2030" s="402"/>
      <c r="AF2030" s="402"/>
      <c r="AG2030" s="402"/>
      <c r="AH2030" s="402"/>
      <c r="AI2030" s="400"/>
      <c r="AJ2030" s="400"/>
      <c r="AK2030" s="400"/>
      <c r="AL2030" s="400"/>
      <c r="AM2030" s="400"/>
      <c r="AN2030" s="400"/>
      <c r="AO2030" s="400"/>
      <c r="AP2030" s="400"/>
    </row>
    <row r="2031" spans="1:42" ht="14.25" customHeight="1">
      <c r="A2031" s="393"/>
      <c r="B2031" s="402"/>
      <c r="C2031" s="402"/>
      <c r="D2031" s="393"/>
      <c r="E2031" s="395"/>
      <c r="F2031" s="395"/>
      <c r="G2031" s="396"/>
      <c r="H2031" s="397"/>
      <c r="I2031" s="397"/>
      <c r="J2031" s="397"/>
      <c r="K2031" s="397"/>
      <c r="L2031" s="396"/>
      <c r="M2031" s="396"/>
      <c r="N2031" s="399"/>
      <c r="O2031" s="400"/>
      <c r="P2031" s="400"/>
      <c r="Q2031" s="400"/>
      <c r="R2031" s="400"/>
      <c r="S2031" s="400"/>
      <c r="T2031" s="400"/>
      <c r="U2031" s="400"/>
      <c r="V2031" s="400"/>
      <c r="W2031" s="400"/>
      <c r="X2031" s="426"/>
      <c r="Y2031" s="427"/>
      <c r="Z2031" s="427"/>
      <c r="AA2031" s="427"/>
      <c r="AB2031" s="427"/>
      <c r="AC2031" s="427"/>
      <c r="AD2031" s="402"/>
      <c r="AE2031" s="402"/>
      <c r="AF2031" s="402"/>
      <c r="AG2031" s="402"/>
      <c r="AH2031" s="402"/>
      <c r="AI2031" s="400"/>
      <c r="AJ2031" s="400"/>
      <c r="AK2031" s="400"/>
      <c r="AL2031" s="400"/>
      <c r="AM2031" s="400"/>
      <c r="AN2031" s="400"/>
      <c r="AO2031" s="400"/>
      <c r="AP2031" s="400"/>
    </row>
    <row r="2032" spans="1:42" ht="14.25" customHeight="1">
      <c r="A2032" s="393"/>
      <c r="B2032" s="402"/>
      <c r="C2032" s="402"/>
      <c r="D2032" s="393"/>
      <c r="E2032" s="395"/>
      <c r="F2032" s="395"/>
      <c r="G2032" s="396"/>
      <c r="H2032" s="397"/>
      <c r="I2032" s="397"/>
      <c r="J2032" s="397"/>
      <c r="K2032" s="397"/>
      <c r="L2032" s="396"/>
      <c r="M2032" s="396"/>
      <c r="N2032" s="399"/>
      <c r="O2032" s="400"/>
      <c r="P2032" s="400"/>
      <c r="Q2032" s="400"/>
      <c r="R2032" s="400"/>
      <c r="S2032" s="400"/>
      <c r="T2032" s="400"/>
      <c r="U2032" s="400"/>
      <c r="V2032" s="400"/>
      <c r="W2032" s="400"/>
      <c r="X2032" s="426"/>
      <c r="Y2032" s="427"/>
      <c r="Z2032" s="427"/>
      <c r="AA2032" s="427"/>
      <c r="AB2032" s="427"/>
      <c r="AC2032" s="427"/>
      <c r="AD2032" s="402"/>
      <c r="AE2032" s="402"/>
      <c r="AF2032" s="402"/>
      <c r="AG2032" s="402"/>
      <c r="AH2032" s="402"/>
      <c r="AI2032" s="400"/>
      <c r="AJ2032" s="400"/>
      <c r="AK2032" s="400"/>
      <c r="AL2032" s="400"/>
      <c r="AM2032" s="400"/>
      <c r="AN2032" s="400"/>
      <c r="AO2032" s="400"/>
      <c r="AP2032" s="400"/>
    </row>
    <row r="2033" spans="1:42" ht="14.25" customHeight="1">
      <c r="A2033" s="393"/>
      <c r="B2033" s="402"/>
      <c r="C2033" s="402"/>
      <c r="D2033" s="393"/>
      <c r="E2033" s="395"/>
      <c r="F2033" s="395"/>
      <c r="G2033" s="396"/>
      <c r="H2033" s="397"/>
      <c r="I2033" s="397"/>
      <c r="J2033" s="397"/>
      <c r="K2033" s="397"/>
      <c r="L2033" s="396"/>
      <c r="M2033" s="396"/>
      <c r="N2033" s="399"/>
      <c r="O2033" s="400"/>
      <c r="P2033" s="400"/>
      <c r="Q2033" s="400"/>
      <c r="R2033" s="400"/>
      <c r="S2033" s="400"/>
      <c r="T2033" s="400"/>
      <c r="U2033" s="400"/>
      <c r="V2033" s="400"/>
      <c r="W2033" s="400"/>
      <c r="X2033" s="426"/>
      <c r="Y2033" s="427"/>
      <c r="Z2033" s="427"/>
      <c r="AA2033" s="427"/>
      <c r="AB2033" s="427"/>
      <c r="AC2033" s="427"/>
      <c r="AD2033" s="402"/>
      <c r="AE2033" s="402"/>
      <c r="AF2033" s="402"/>
      <c r="AG2033" s="402"/>
      <c r="AH2033" s="402"/>
      <c r="AI2033" s="400"/>
      <c r="AJ2033" s="400"/>
      <c r="AK2033" s="400"/>
      <c r="AL2033" s="400"/>
      <c r="AM2033" s="400"/>
      <c r="AN2033" s="400"/>
      <c r="AO2033" s="400"/>
      <c r="AP2033" s="400"/>
    </row>
    <row r="2034" spans="1:42" ht="14.25" customHeight="1">
      <c r="A2034" s="393"/>
      <c r="B2034" s="402"/>
      <c r="C2034" s="402"/>
      <c r="D2034" s="393"/>
      <c r="E2034" s="395"/>
      <c r="F2034" s="395"/>
      <c r="G2034" s="396"/>
      <c r="H2034" s="397"/>
      <c r="I2034" s="397"/>
      <c r="J2034" s="397"/>
      <c r="K2034" s="397"/>
      <c r="L2034" s="396"/>
      <c r="M2034" s="396"/>
      <c r="N2034" s="399"/>
      <c r="O2034" s="400"/>
      <c r="P2034" s="400"/>
      <c r="Q2034" s="400"/>
      <c r="R2034" s="400"/>
      <c r="S2034" s="400"/>
      <c r="T2034" s="400"/>
      <c r="U2034" s="400"/>
      <c r="V2034" s="400"/>
      <c r="W2034" s="400"/>
      <c r="X2034" s="426"/>
      <c r="Y2034" s="427"/>
      <c r="Z2034" s="427"/>
      <c r="AA2034" s="427"/>
      <c r="AB2034" s="427"/>
      <c r="AC2034" s="427"/>
      <c r="AD2034" s="402"/>
      <c r="AE2034" s="402"/>
      <c r="AF2034" s="402"/>
      <c r="AG2034" s="402"/>
      <c r="AH2034" s="402"/>
      <c r="AI2034" s="400"/>
      <c r="AJ2034" s="400"/>
      <c r="AK2034" s="400"/>
      <c r="AL2034" s="400"/>
      <c r="AM2034" s="400"/>
      <c r="AN2034" s="400"/>
      <c r="AO2034" s="400"/>
      <c r="AP2034" s="400"/>
    </row>
    <row r="2035" spans="1:42" ht="14.25" customHeight="1">
      <c r="A2035" s="393"/>
      <c r="B2035" s="402"/>
      <c r="C2035" s="402"/>
      <c r="D2035" s="393"/>
      <c r="E2035" s="395"/>
      <c r="F2035" s="395"/>
      <c r="G2035" s="396"/>
      <c r="H2035" s="397"/>
      <c r="I2035" s="397"/>
      <c r="J2035" s="397"/>
      <c r="K2035" s="397"/>
      <c r="L2035" s="396"/>
      <c r="M2035" s="396"/>
      <c r="N2035" s="399"/>
      <c r="O2035" s="400"/>
      <c r="P2035" s="400"/>
      <c r="Q2035" s="400"/>
      <c r="R2035" s="400"/>
      <c r="S2035" s="400"/>
      <c r="T2035" s="400"/>
      <c r="U2035" s="400"/>
      <c r="V2035" s="400"/>
      <c r="W2035" s="400"/>
      <c r="X2035" s="426"/>
      <c r="Y2035" s="427"/>
      <c r="Z2035" s="427"/>
      <c r="AA2035" s="427"/>
      <c r="AB2035" s="427"/>
      <c r="AC2035" s="427"/>
      <c r="AD2035" s="402"/>
      <c r="AE2035" s="402"/>
      <c r="AF2035" s="402"/>
      <c r="AG2035" s="402"/>
      <c r="AH2035" s="402"/>
      <c r="AI2035" s="400"/>
      <c r="AJ2035" s="400"/>
      <c r="AK2035" s="400"/>
      <c r="AL2035" s="400"/>
      <c r="AM2035" s="400"/>
      <c r="AN2035" s="400"/>
      <c r="AO2035" s="400"/>
      <c r="AP2035" s="400"/>
    </row>
    <row r="2036" spans="1:42" ht="14.25" customHeight="1">
      <c r="A2036" s="393"/>
      <c r="B2036" s="402"/>
      <c r="C2036" s="402"/>
      <c r="D2036" s="393"/>
      <c r="E2036" s="395"/>
      <c r="F2036" s="395"/>
      <c r="G2036" s="396"/>
      <c r="H2036" s="397"/>
      <c r="I2036" s="397"/>
      <c r="J2036" s="397"/>
      <c r="K2036" s="397"/>
      <c r="L2036" s="396"/>
      <c r="M2036" s="396"/>
      <c r="N2036" s="399"/>
      <c r="O2036" s="400"/>
      <c r="P2036" s="400"/>
      <c r="Q2036" s="400"/>
      <c r="R2036" s="400"/>
      <c r="S2036" s="400"/>
      <c r="T2036" s="400"/>
      <c r="U2036" s="400"/>
      <c r="V2036" s="400"/>
      <c r="W2036" s="400"/>
      <c r="X2036" s="426"/>
      <c r="Y2036" s="427"/>
      <c r="Z2036" s="427"/>
      <c r="AA2036" s="427"/>
      <c r="AB2036" s="427"/>
      <c r="AC2036" s="427"/>
      <c r="AD2036" s="402"/>
      <c r="AE2036" s="402"/>
      <c r="AF2036" s="402"/>
      <c r="AG2036" s="402"/>
      <c r="AH2036" s="402"/>
      <c r="AI2036" s="400"/>
      <c r="AJ2036" s="400"/>
      <c r="AK2036" s="400"/>
      <c r="AL2036" s="400"/>
      <c r="AM2036" s="400"/>
      <c r="AN2036" s="400"/>
      <c r="AO2036" s="400"/>
      <c r="AP2036" s="400"/>
    </row>
    <row r="2037" spans="1:42" ht="14.25" customHeight="1">
      <c r="A2037" s="393"/>
      <c r="B2037" s="402"/>
      <c r="C2037" s="402"/>
      <c r="D2037" s="393"/>
      <c r="E2037" s="395"/>
      <c r="F2037" s="395"/>
      <c r="G2037" s="396"/>
      <c r="H2037" s="397"/>
      <c r="I2037" s="397"/>
      <c r="J2037" s="397"/>
      <c r="K2037" s="397"/>
      <c r="L2037" s="396"/>
      <c r="M2037" s="396"/>
      <c r="N2037" s="399"/>
      <c r="O2037" s="400"/>
      <c r="P2037" s="400"/>
      <c r="Q2037" s="400"/>
      <c r="R2037" s="400"/>
      <c r="S2037" s="400"/>
      <c r="T2037" s="400"/>
      <c r="U2037" s="400"/>
      <c r="V2037" s="400"/>
      <c r="W2037" s="400"/>
      <c r="X2037" s="426"/>
      <c r="Y2037" s="427"/>
      <c r="Z2037" s="427"/>
      <c r="AA2037" s="427"/>
      <c r="AB2037" s="427"/>
      <c r="AC2037" s="427"/>
      <c r="AD2037" s="402"/>
      <c r="AE2037" s="402"/>
      <c r="AF2037" s="402"/>
      <c r="AG2037" s="402"/>
      <c r="AH2037" s="402"/>
      <c r="AI2037" s="400"/>
      <c r="AJ2037" s="400"/>
      <c r="AK2037" s="400"/>
      <c r="AL2037" s="400"/>
      <c r="AM2037" s="400"/>
      <c r="AN2037" s="400"/>
      <c r="AO2037" s="400"/>
      <c r="AP2037" s="400"/>
    </row>
    <row r="2038" spans="1:42" ht="14.25" customHeight="1">
      <c r="A2038" s="393"/>
      <c r="B2038" s="402"/>
      <c r="C2038" s="402"/>
      <c r="D2038" s="393"/>
      <c r="E2038" s="395"/>
      <c r="F2038" s="395"/>
      <c r="G2038" s="396"/>
      <c r="H2038" s="397"/>
      <c r="I2038" s="397"/>
      <c r="J2038" s="397"/>
      <c r="K2038" s="397"/>
      <c r="L2038" s="396"/>
      <c r="M2038" s="396"/>
      <c r="N2038" s="399"/>
      <c r="O2038" s="400"/>
      <c r="P2038" s="400"/>
      <c r="Q2038" s="400"/>
      <c r="R2038" s="400"/>
      <c r="S2038" s="400"/>
      <c r="T2038" s="400"/>
      <c r="U2038" s="400"/>
      <c r="V2038" s="400"/>
      <c r="W2038" s="400"/>
      <c r="X2038" s="426"/>
      <c r="Y2038" s="427"/>
      <c r="Z2038" s="427"/>
      <c r="AA2038" s="427"/>
      <c r="AB2038" s="427"/>
      <c r="AC2038" s="427"/>
      <c r="AD2038" s="402"/>
      <c r="AE2038" s="402"/>
      <c r="AF2038" s="402"/>
      <c r="AG2038" s="402"/>
      <c r="AH2038" s="402"/>
      <c r="AI2038" s="400"/>
      <c r="AJ2038" s="400"/>
      <c r="AK2038" s="400"/>
      <c r="AL2038" s="400"/>
      <c r="AM2038" s="400"/>
      <c r="AN2038" s="400"/>
      <c r="AO2038" s="400"/>
      <c r="AP2038" s="400"/>
    </row>
    <row r="2039" spans="1:42" ht="14.25" customHeight="1">
      <c r="A2039" s="393"/>
      <c r="B2039" s="402"/>
      <c r="C2039" s="402"/>
      <c r="D2039" s="393"/>
      <c r="E2039" s="395"/>
      <c r="F2039" s="395"/>
      <c r="G2039" s="396"/>
      <c r="H2039" s="397"/>
      <c r="I2039" s="397"/>
      <c r="J2039" s="397"/>
      <c r="K2039" s="397"/>
      <c r="L2039" s="396"/>
      <c r="M2039" s="396"/>
      <c r="N2039" s="399"/>
      <c r="O2039" s="400"/>
      <c r="P2039" s="400"/>
      <c r="Q2039" s="400"/>
      <c r="R2039" s="400"/>
      <c r="S2039" s="400"/>
      <c r="T2039" s="400"/>
      <c r="U2039" s="400"/>
      <c r="V2039" s="400"/>
      <c r="W2039" s="400"/>
      <c r="X2039" s="426"/>
      <c r="Y2039" s="427"/>
      <c r="Z2039" s="427"/>
      <c r="AA2039" s="427"/>
      <c r="AB2039" s="427"/>
      <c r="AC2039" s="427"/>
      <c r="AD2039" s="402"/>
      <c r="AE2039" s="402"/>
      <c r="AF2039" s="402"/>
      <c r="AG2039" s="402"/>
      <c r="AH2039" s="402"/>
      <c r="AI2039" s="400"/>
      <c r="AJ2039" s="400"/>
      <c r="AK2039" s="400"/>
      <c r="AL2039" s="400"/>
      <c r="AM2039" s="400"/>
      <c r="AN2039" s="400"/>
      <c r="AO2039" s="400"/>
      <c r="AP2039" s="400"/>
    </row>
    <row r="2040" spans="1:42" ht="14.25" customHeight="1">
      <c r="A2040" s="393"/>
      <c r="B2040" s="402"/>
      <c r="C2040" s="402"/>
      <c r="D2040" s="393"/>
      <c r="E2040" s="395"/>
      <c r="F2040" s="395"/>
      <c r="G2040" s="396"/>
      <c r="H2040" s="397"/>
      <c r="I2040" s="397"/>
      <c r="J2040" s="397"/>
      <c r="K2040" s="397"/>
      <c r="L2040" s="396"/>
      <c r="M2040" s="396"/>
      <c r="N2040" s="399"/>
      <c r="O2040" s="400"/>
      <c r="P2040" s="400"/>
      <c r="Q2040" s="400"/>
      <c r="R2040" s="400"/>
      <c r="S2040" s="400"/>
      <c r="T2040" s="400"/>
      <c r="U2040" s="400"/>
      <c r="V2040" s="400"/>
      <c r="W2040" s="400"/>
      <c r="X2040" s="426"/>
      <c r="Y2040" s="427"/>
      <c r="Z2040" s="427"/>
      <c r="AA2040" s="427"/>
      <c r="AB2040" s="427"/>
      <c r="AC2040" s="427"/>
      <c r="AD2040" s="402"/>
      <c r="AE2040" s="402"/>
      <c r="AF2040" s="402"/>
      <c r="AG2040" s="402"/>
      <c r="AH2040" s="402"/>
      <c r="AI2040" s="400"/>
      <c r="AJ2040" s="400"/>
      <c r="AK2040" s="400"/>
      <c r="AL2040" s="400"/>
      <c r="AM2040" s="400"/>
      <c r="AN2040" s="400"/>
      <c r="AO2040" s="400"/>
      <c r="AP2040" s="400"/>
    </row>
    <row r="2041" spans="1:42" ht="14.25" customHeight="1">
      <c r="A2041" s="393"/>
      <c r="B2041" s="402"/>
      <c r="C2041" s="402"/>
      <c r="D2041" s="393"/>
      <c r="E2041" s="395"/>
      <c r="F2041" s="395"/>
      <c r="G2041" s="396"/>
      <c r="H2041" s="397"/>
      <c r="I2041" s="397"/>
      <c r="J2041" s="397"/>
      <c r="K2041" s="397"/>
      <c r="L2041" s="396"/>
      <c r="M2041" s="396"/>
      <c r="N2041" s="399"/>
      <c r="O2041" s="400"/>
      <c r="P2041" s="400"/>
      <c r="Q2041" s="400"/>
      <c r="R2041" s="400"/>
      <c r="S2041" s="400"/>
      <c r="T2041" s="400"/>
      <c r="U2041" s="400"/>
      <c r="V2041" s="400"/>
      <c r="W2041" s="400"/>
      <c r="X2041" s="426"/>
      <c r="Y2041" s="427"/>
      <c r="Z2041" s="427"/>
      <c r="AA2041" s="427"/>
      <c r="AB2041" s="427"/>
      <c r="AC2041" s="427"/>
      <c r="AD2041" s="402"/>
      <c r="AE2041" s="402"/>
      <c r="AF2041" s="402"/>
      <c r="AG2041" s="402"/>
      <c r="AH2041" s="402"/>
      <c r="AI2041" s="400"/>
      <c r="AJ2041" s="400"/>
      <c r="AK2041" s="400"/>
      <c r="AL2041" s="400"/>
      <c r="AM2041" s="400"/>
      <c r="AN2041" s="400"/>
      <c r="AO2041" s="400"/>
      <c r="AP2041" s="400"/>
    </row>
    <row r="2042" spans="1:42" ht="14.25" customHeight="1">
      <c r="A2042" s="393"/>
      <c r="B2042" s="402"/>
      <c r="C2042" s="402"/>
      <c r="D2042" s="393"/>
      <c r="E2042" s="395"/>
      <c r="F2042" s="395"/>
      <c r="G2042" s="396"/>
      <c r="H2042" s="397"/>
      <c r="I2042" s="397"/>
      <c r="J2042" s="397"/>
      <c r="K2042" s="397"/>
      <c r="L2042" s="396"/>
      <c r="M2042" s="396"/>
      <c r="N2042" s="399"/>
      <c r="O2042" s="400"/>
      <c r="P2042" s="400"/>
      <c r="Q2042" s="400"/>
      <c r="R2042" s="400"/>
      <c r="S2042" s="400"/>
      <c r="T2042" s="400"/>
      <c r="U2042" s="400"/>
      <c r="V2042" s="400"/>
      <c r="W2042" s="400"/>
      <c r="X2042" s="426"/>
      <c r="Y2042" s="427"/>
      <c r="Z2042" s="427"/>
      <c r="AA2042" s="427"/>
      <c r="AB2042" s="427"/>
      <c r="AC2042" s="427"/>
      <c r="AD2042" s="402"/>
      <c r="AE2042" s="402"/>
      <c r="AF2042" s="402"/>
      <c r="AG2042" s="402"/>
      <c r="AH2042" s="402"/>
      <c r="AI2042" s="400"/>
      <c r="AJ2042" s="400"/>
      <c r="AK2042" s="400"/>
      <c r="AL2042" s="400"/>
      <c r="AM2042" s="400"/>
      <c r="AN2042" s="400"/>
      <c r="AO2042" s="400"/>
      <c r="AP2042" s="400"/>
    </row>
    <row r="2043" spans="1:42" ht="14.25" customHeight="1">
      <c r="A2043" s="393"/>
      <c r="B2043" s="402"/>
      <c r="C2043" s="402"/>
      <c r="D2043" s="393"/>
      <c r="E2043" s="395"/>
      <c r="F2043" s="395"/>
      <c r="G2043" s="396"/>
      <c r="H2043" s="397"/>
      <c r="I2043" s="397"/>
      <c r="J2043" s="397"/>
      <c r="K2043" s="397"/>
      <c r="L2043" s="396"/>
      <c r="M2043" s="396"/>
      <c r="N2043" s="399"/>
      <c r="O2043" s="400"/>
      <c r="P2043" s="400"/>
      <c r="Q2043" s="400"/>
      <c r="R2043" s="400"/>
      <c r="S2043" s="400"/>
      <c r="T2043" s="400"/>
      <c r="U2043" s="400"/>
      <c r="V2043" s="400"/>
      <c r="W2043" s="400"/>
      <c r="X2043" s="426"/>
      <c r="Y2043" s="427"/>
      <c r="Z2043" s="427"/>
      <c r="AA2043" s="427"/>
      <c r="AB2043" s="427"/>
      <c r="AC2043" s="427"/>
      <c r="AD2043" s="402"/>
      <c r="AE2043" s="402"/>
      <c r="AF2043" s="402"/>
      <c r="AG2043" s="402"/>
      <c r="AH2043" s="402"/>
      <c r="AI2043" s="400"/>
      <c r="AJ2043" s="400"/>
      <c r="AK2043" s="400"/>
      <c r="AL2043" s="400"/>
      <c r="AM2043" s="400"/>
      <c r="AN2043" s="400"/>
      <c r="AO2043" s="400"/>
      <c r="AP2043" s="400"/>
    </row>
    <row r="2044" spans="1:42" ht="14.25" customHeight="1">
      <c r="A2044" s="393"/>
      <c r="B2044" s="402"/>
      <c r="C2044" s="402"/>
      <c r="D2044" s="393"/>
      <c r="E2044" s="395"/>
      <c r="F2044" s="395"/>
      <c r="G2044" s="396"/>
      <c r="H2044" s="397"/>
      <c r="I2044" s="397"/>
      <c r="J2044" s="397"/>
      <c r="K2044" s="397"/>
      <c r="L2044" s="396"/>
      <c r="M2044" s="396"/>
      <c r="N2044" s="399"/>
      <c r="O2044" s="400"/>
      <c r="P2044" s="400"/>
      <c r="Q2044" s="400"/>
      <c r="R2044" s="400"/>
      <c r="S2044" s="400"/>
      <c r="T2044" s="400"/>
      <c r="U2044" s="400"/>
      <c r="V2044" s="400"/>
      <c r="W2044" s="400"/>
      <c r="X2044" s="426"/>
      <c r="Y2044" s="427"/>
      <c r="Z2044" s="427"/>
      <c r="AA2044" s="427"/>
      <c r="AB2044" s="427"/>
      <c r="AC2044" s="427"/>
      <c r="AD2044" s="402"/>
      <c r="AE2044" s="402"/>
      <c r="AF2044" s="402"/>
      <c r="AG2044" s="402"/>
      <c r="AH2044" s="402"/>
      <c r="AI2044" s="400"/>
      <c r="AJ2044" s="400"/>
      <c r="AK2044" s="400"/>
      <c r="AL2044" s="400"/>
      <c r="AM2044" s="400"/>
      <c r="AN2044" s="400"/>
      <c r="AO2044" s="400"/>
      <c r="AP2044" s="400"/>
    </row>
    <row r="2045" spans="1:42" ht="14.25" customHeight="1">
      <c r="A2045" s="393"/>
      <c r="B2045" s="402"/>
      <c r="C2045" s="402"/>
      <c r="D2045" s="393"/>
      <c r="E2045" s="395"/>
      <c r="F2045" s="395"/>
      <c r="G2045" s="396"/>
      <c r="H2045" s="397"/>
      <c r="I2045" s="397"/>
      <c r="J2045" s="397"/>
      <c r="K2045" s="397"/>
      <c r="L2045" s="396"/>
      <c r="M2045" s="396"/>
      <c r="N2045" s="399"/>
      <c r="O2045" s="400"/>
      <c r="P2045" s="400"/>
      <c r="Q2045" s="400"/>
      <c r="R2045" s="400"/>
      <c r="S2045" s="400"/>
      <c r="T2045" s="400"/>
      <c r="U2045" s="400"/>
      <c r="V2045" s="400"/>
      <c r="W2045" s="400"/>
      <c r="X2045" s="426"/>
      <c r="Y2045" s="427"/>
      <c r="Z2045" s="427"/>
      <c r="AA2045" s="427"/>
      <c r="AB2045" s="427"/>
      <c r="AC2045" s="427"/>
      <c r="AD2045" s="402"/>
      <c r="AE2045" s="402"/>
      <c r="AF2045" s="402"/>
      <c r="AG2045" s="402"/>
      <c r="AH2045" s="402"/>
      <c r="AI2045" s="400"/>
      <c r="AJ2045" s="400"/>
      <c r="AK2045" s="400"/>
      <c r="AL2045" s="400"/>
      <c r="AM2045" s="400"/>
      <c r="AN2045" s="400"/>
      <c r="AO2045" s="400"/>
      <c r="AP2045" s="400"/>
    </row>
    <row r="2046" spans="1:42" ht="14.25" customHeight="1">
      <c r="A2046" s="393"/>
      <c r="B2046" s="402"/>
      <c r="C2046" s="402"/>
      <c r="D2046" s="393"/>
      <c r="E2046" s="395"/>
      <c r="F2046" s="395"/>
      <c r="G2046" s="396"/>
      <c r="H2046" s="397"/>
      <c r="I2046" s="397"/>
      <c r="J2046" s="397"/>
      <c r="K2046" s="397"/>
      <c r="L2046" s="396"/>
      <c r="M2046" s="396"/>
      <c r="N2046" s="399"/>
      <c r="O2046" s="400"/>
      <c r="P2046" s="400"/>
      <c r="Q2046" s="400"/>
      <c r="R2046" s="400"/>
      <c r="S2046" s="400"/>
      <c r="T2046" s="400"/>
      <c r="U2046" s="400"/>
      <c r="V2046" s="400"/>
      <c r="W2046" s="400"/>
      <c r="X2046" s="426"/>
      <c r="Y2046" s="427"/>
      <c r="Z2046" s="427"/>
      <c r="AA2046" s="427"/>
      <c r="AB2046" s="427"/>
      <c r="AC2046" s="427"/>
      <c r="AD2046" s="402"/>
      <c r="AE2046" s="402"/>
      <c r="AF2046" s="402"/>
      <c r="AG2046" s="402"/>
      <c r="AH2046" s="402"/>
      <c r="AI2046" s="400"/>
      <c r="AJ2046" s="400"/>
      <c r="AK2046" s="400"/>
      <c r="AL2046" s="400"/>
      <c r="AM2046" s="400"/>
      <c r="AN2046" s="400"/>
      <c r="AO2046" s="400"/>
      <c r="AP2046" s="400"/>
    </row>
    <row r="2047" spans="1:42" ht="14.25" customHeight="1">
      <c r="A2047" s="393"/>
      <c r="B2047" s="402"/>
      <c r="C2047" s="402"/>
      <c r="D2047" s="393"/>
      <c r="E2047" s="395"/>
      <c r="F2047" s="395"/>
      <c r="G2047" s="396"/>
      <c r="H2047" s="397"/>
      <c r="I2047" s="397"/>
      <c r="J2047" s="397"/>
      <c r="K2047" s="397"/>
      <c r="L2047" s="396"/>
      <c r="M2047" s="396"/>
      <c r="N2047" s="399"/>
      <c r="O2047" s="400"/>
      <c r="P2047" s="400"/>
      <c r="Q2047" s="400"/>
      <c r="R2047" s="400"/>
      <c r="S2047" s="400"/>
      <c r="T2047" s="400"/>
      <c r="U2047" s="400"/>
      <c r="V2047" s="400"/>
      <c r="W2047" s="400"/>
      <c r="X2047" s="426"/>
      <c r="Y2047" s="427"/>
      <c r="Z2047" s="427"/>
      <c r="AA2047" s="427"/>
      <c r="AB2047" s="427"/>
      <c r="AC2047" s="427"/>
      <c r="AD2047" s="402"/>
      <c r="AE2047" s="402"/>
      <c r="AF2047" s="402"/>
      <c r="AG2047" s="402"/>
      <c r="AH2047" s="402"/>
      <c r="AI2047" s="400"/>
      <c r="AJ2047" s="400"/>
      <c r="AK2047" s="400"/>
      <c r="AL2047" s="400"/>
      <c r="AM2047" s="400"/>
      <c r="AN2047" s="400"/>
      <c r="AO2047" s="400"/>
      <c r="AP2047" s="400"/>
    </row>
    <row r="2048" spans="1:42" ht="14.25" customHeight="1">
      <c r="A2048" s="393"/>
      <c r="B2048" s="402"/>
      <c r="C2048" s="402"/>
      <c r="D2048" s="393"/>
      <c r="E2048" s="395"/>
      <c r="F2048" s="395"/>
      <c r="G2048" s="396"/>
      <c r="H2048" s="397"/>
      <c r="I2048" s="397"/>
      <c r="J2048" s="397"/>
      <c r="K2048" s="397"/>
      <c r="L2048" s="396"/>
      <c r="M2048" s="396"/>
      <c r="N2048" s="399"/>
      <c r="O2048" s="400"/>
      <c r="P2048" s="400"/>
      <c r="Q2048" s="400"/>
      <c r="R2048" s="400"/>
      <c r="S2048" s="400"/>
      <c r="T2048" s="400"/>
      <c r="U2048" s="400"/>
      <c r="V2048" s="400"/>
      <c r="W2048" s="400"/>
      <c r="X2048" s="426"/>
      <c r="Y2048" s="427"/>
      <c r="Z2048" s="427"/>
      <c r="AA2048" s="427"/>
      <c r="AB2048" s="427"/>
      <c r="AC2048" s="427"/>
      <c r="AD2048" s="402"/>
      <c r="AE2048" s="402"/>
      <c r="AF2048" s="402"/>
      <c r="AG2048" s="402"/>
      <c r="AH2048" s="402"/>
      <c r="AI2048" s="400"/>
      <c r="AJ2048" s="400"/>
      <c r="AK2048" s="400"/>
      <c r="AL2048" s="400"/>
      <c r="AM2048" s="400"/>
      <c r="AN2048" s="400"/>
      <c r="AO2048" s="400"/>
      <c r="AP2048" s="400"/>
    </row>
    <row r="2049" spans="1:42" ht="14.25" customHeight="1">
      <c r="A2049" s="393"/>
      <c r="B2049" s="402"/>
      <c r="C2049" s="402"/>
      <c r="D2049" s="393"/>
      <c r="E2049" s="395"/>
      <c r="F2049" s="395"/>
      <c r="G2049" s="396"/>
      <c r="H2049" s="397"/>
      <c r="I2049" s="397"/>
      <c r="J2049" s="397"/>
      <c r="K2049" s="397"/>
      <c r="L2049" s="396"/>
      <c r="M2049" s="396"/>
      <c r="N2049" s="399"/>
      <c r="O2049" s="400"/>
      <c r="P2049" s="400"/>
      <c r="Q2049" s="400"/>
      <c r="R2049" s="400"/>
      <c r="S2049" s="400"/>
      <c r="T2049" s="400"/>
      <c r="U2049" s="400"/>
      <c r="V2049" s="400"/>
      <c r="W2049" s="400"/>
      <c r="X2049" s="426"/>
      <c r="Y2049" s="427"/>
      <c r="Z2049" s="427"/>
      <c r="AA2049" s="427"/>
      <c r="AB2049" s="427"/>
      <c r="AC2049" s="427"/>
      <c r="AD2049" s="402"/>
      <c r="AE2049" s="402"/>
      <c r="AF2049" s="402"/>
      <c r="AG2049" s="402"/>
      <c r="AH2049" s="402"/>
      <c r="AI2049" s="400"/>
      <c r="AJ2049" s="400"/>
      <c r="AK2049" s="400"/>
      <c r="AL2049" s="400"/>
      <c r="AM2049" s="400"/>
      <c r="AN2049" s="400"/>
      <c r="AO2049" s="400"/>
      <c r="AP2049" s="400"/>
    </row>
    <row r="2050" spans="1:42" ht="14.25" customHeight="1">
      <c r="A2050" s="393"/>
      <c r="B2050" s="402"/>
      <c r="C2050" s="402"/>
      <c r="D2050" s="393"/>
      <c r="E2050" s="395"/>
      <c r="F2050" s="395"/>
      <c r="G2050" s="396"/>
      <c r="H2050" s="397"/>
      <c r="I2050" s="397"/>
      <c r="J2050" s="397"/>
      <c r="K2050" s="397"/>
      <c r="L2050" s="396"/>
      <c r="M2050" s="396"/>
      <c r="N2050" s="399"/>
      <c r="O2050" s="400"/>
      <c r="P2050" s="400"/>
      <c r="Q2050" s="400"/>
      <c r="R2050" s="400"/>
      <c r="S2050" s="400"/>
      <c r="T2050" s="400"/>
      <c r="U2050" s="400"/>
      <c r="V2050" s="400"/>
      <c r="W2050" s="400"/>
      <c r="X2050" s="426"/>
      <c r="Y2050" s="427"/>
      <c r="Z2050" s="427"/>
      <c r="AA2050" s="427"/>
      <c r="AB2050" s="427"/>
      <c r="AC2050" s="427"/>
      <c r="AD2050" s="402"/>
      <c r="AE2050" s="402"/>
      <c r="AF2050" s="402"/>
      <c r="AG2050" s="402"/>
      <c r="AH2050" s="402"/>
      <c r="AI2050" s="400"/>
      <c r="AJ2050" s="400"/>
      <c r="AK2050" s="400"/>
      <c r="AL2050" s="400"/>
      <c r="AM2050" s="400"/>
      <c r="AN2050" s="400"/>
      <c r="AO2050" s="400"/>
      <c r="AP2050" s="400"/>
    </row>
    <row r="2051" spans="1:42" ht="14.25" customHeight="1">
      <c r="A2051" s="393"/>
      <c r="B2051" s="402"/>
      <c r="C2051" s="402"/>
      <c r="D2051" s="393"/>
      <c r="E2051" s="395"/>
      <c r="F2051" s="395"/>
      <c r="G2051" s="396"/>
      <c r="H2051" s="397"/>
      <c r="I2051" s="397"/>
      <c r="J2051" s="397"/>
      <c r="K2051" s="397"/>
      <c r="L2051" s="396"/>
      <c r="M2051" s="396"/>
      <c r="N2051" s="399"/>
      <c r="O2051" s="400"/>
      <c r="P2051" s="400"/>
      <c r="Q2051" s="400"/>
      <c r="R2051" s="400"/>
      <c r="S2051" s="400"/>
      <c r="T2051" s="400"/>
      <c r="U2051" s="400"/>
      <c r="V2051" s="400"/>
      <c r="W2051" s="400"/>
      <c r="X2051" s="426"/>
      <c r="Y2051" s="427"/>
      <c r="Z2051" s="427"/>
      <c r="AA2051" s="427"/>
      <c r="AB2051" s="427"/>
      <c r="AC2051" s="427"/>
      <c r="AD2051" s="402"/>
      <c r="AE2051" s="402"/>
      <c r="AF2051" s="402"/>
      <c r="AG2051" s="402"/>
      <c r="AH2051" s="402"/>
      <c r="AI2051" s="400"/>
      <c r="AJ2051" s="400"/>
      <c r="AK2051" s="400"/>
      <c r="AL2051" s="400"/>
      <c r="AM2051" s="400"/>
      <c r="AN2051" s="400"/>
      <c r="AO2051" s="400"/>
      <c r="AP2051" s="400"/>
    </row>
    <row r="2052" spans="1:42" ht="14.25" customHeight="1">
      <c r="A2052" s="393"/>
      <c r="B2052" s="402"/>
      <c r="C2052" s="402"/>
      <c r="D2052" s="393"/>
      <c r="E2052" s="395"/>
      <c r="F2052" s="395"/>
      <c r="G2052" s="396"/>
      <c r="H2052" s="397"/>
      <c r="I2052" s="397"/>
      <c r="J2052" s="397"/>
      <c r="K2052" s="397"/>
      <c r="L2052" s="396"/>
      <c r="M2052" s="396"/>
      <c r="N2052" s="399"/>
      <c r="O2052" s="400"/>
      <c r="P2052" s="400"/>
      <c r="Q2052" s="400"/>
      <c r="R2052" s="400"/>
      <c r="S2052" s="400"/>
      <c r="T2052" s="400"/>
      <c r="U2052" s="400"/>
      <c r="V2052" s="400"/>
      <c r="W2052" s="400"/>
      <c r="X2052" s="426"/>
      <c r="Y2052" s="427"/>
      <c r="Z2052" s="427"/>
      <c r="AA2052" s="427"/>
      <c r="AB2052" s="427"/>
      <c r="AC2052" s="427"/>
      <c r="AD2052" s="402"/>
      <c r="AE2052" s="402"/>
      <c r="AF2052" s="402"/>
      <c r="AG2052" s="402"/>
      <c r="AH2052" s="402"/>
      <c r="AI2052" s="400"/>
      <c r="AJ2052" s="400"/>
      <c r="AK2052" s="400"/>
      <c r="AL2052" s="400"/>
      <c r="AM2052" s="400"/>
      <c r="AN2052" s="400"/>
      <c r="AO2052" s="400"/>
      <c r="AP2052" s="400"/>
    </row>
    <row r="2053" spans="1:42" ht="14.25" customHeight="1">
      <c r="A2053" s="393"/>
      <c r="B2053" s="402"/>
      <c r="C2053" s="402"/>
      <c r="D2053" s="393"/>
      <c r="E2053" s="395"/>
      <c r="F2053" s="395"/>
      <c r="G2053" s="396"/>
      <c r="H2053" s="397"/>
      <c r="I2053" s="397"/>
      <c r="J2053" s="397"/>
      <c r="K2053" s="397"/>
      <c r="L2053" s="396"/>
      <c r="M2053" s="396"/>
      <c r="N2053" s="399"/>
      <c r="O2053" s="400"/>
      <c r="P2053" s="400"/>
      <c r="Q2053" s="400"/>
      <c r="R2053" s="400"/>
      <c r="S2053" s="400"/>
      <c r="T2053" s="400"/>
      <c r="U2053" s="400"/>
      <c r="V2053" s="400"/>
      <c r="W2053" s="400"/>
      <c r="X2053" s="426"/>
      <c r="Y2053" s="427"/>
      <c r="Z2053" s="427"/>
      <c r="AA2053" s="427"/>
      <c r="AB2053" s="427"/>
      <c r="AC2053" s="427"/>
      <c r="AD2053" s="402"/>
      <c r="AE2053" s="402"/>
      <c r="AF2053" s="402"/>
      <c r="AG2053" s="402"/>
      <c r="AH2053" s="402"/>
      <c r="AI2053" s="400"/>
      <c r="AJ2053" s="400"/>
      <c r="AK2053" s="400"/>
      <c r="AL2053" s="400"/>
      <c r="AM2053" s="400"/>
      <c r="AN2053" s="400"/>
      <c r="AO2053" s="400"/>
      <c r="AP2053" s="400"/>
    </row>
    <row r="2054" spans="1:42" ht="14.25" customHeight="1">
      <c r="A2054" s="393"/>
      <c r="B2054" s="402"/>
      <c r="C2054" s="402"/>
      <c r="D2054" s="393"/>
      <c r="E2054" s="395"/>
      <c r="F2054" s="395"/>
      <c r="G2054" s="396"/>
      <c r="H2054" s="397"/>
      <c r="I2054" s="397"/>
      <c r="J2054" s="397"/>
      <c r="K2054" s="397"/>
      <c r="L2054" s="396"/>
      <c r="M2054" s="396"/>
      <c r="N2054" s="399"/>
      <c r="O2054" s="400"/>
      <c r="P2054" s="400"/>
      <c r="Q2054" s="400"/>
      <c r="R2054" s="400"/>
      <c r="S2054" s="400"/>
      <c r="T2054" s="400"/>
      <c r="U2054" s="400"/>
      <c r="V2054" s="400"/>
      <c r="W2054" s="400"/>
      <c r="X2054" s="426"/>
      <c r="Y2054" s="427"/>
      <c r="Z2054" s="427"/>
      <c r="AA2054" s="427"/>
      <c r="AB2054" s="427"/>
      <c r="AC2054" s="427"/>
      <c r="AD2054" s="402"/>
      <c r="AE2054" s="402"/>
      <c r="AF2054" s="402"/>
      <c r="AG2054" s="402"/>
      <c r="AH2054" s="402"/>
      <c r="AI2054" s="400"/>
      <c r="AJ2054" s="400"/>
      <c r="AK2054" s="400"/>
      <c r="AL2054" s="400"/>
      <c r="AM2054" s="400"/>
      <c r="AN2054" s="400"/>
      <c r="AO2054" s="400"/>
      <c r="AP2054" s="400"/>
    </row>
    <row r="2055" spans="1:42" ht="14.25" customHeight="1">
      <c r="A2055" s="393"/>
      <c r="B2055" s="402"/>
      <c r="C2055" s="402"/>
      <c r="D2055" s="393"/>
      <c r="E2055" s="395"/>
      <c r="F2055" s="395"/>
      <c r="G2055" s="396"/>
      <c r="H2055" s="397"/>
      <c r="I2055" s="397"/>
      <c r="J2055" s="397"/>
      <c r="K2055" s="397"/>
      <c r="L2055" s="396"/>
      <c r="M2055" s="396"/>
      <c r="N2055" s="399"/>
      <c r="O2055" s="400"/>
      <c r="P2055" s="400"/>
      <c r="Q2055" s="400"/>
      <c r="R2055" s="400"/>
      <c r="S2055" s="400"/>
      <c r="T2055" s="400"/>
      <c r="U2055" s="400"/>
      <c r="V2055" s="400"/>
      <c r="W2055" s="400"/>
      <c r="X2055" s="426"/>
      <c r="Y2055" s="427"/>
      <c r="Z2055" s="427"/>
      <c r="AA2055" s="427"/>
      <c r="AB2055" s="427"/>
      <c r="AC2055" s="427"/>
      <c r="AD2055" s="402"/>
      <c r="AE2055" s="402"/>
      <c r="AF2055" s="402"/>
      <c r="AG2055" s="402"/>
      <c r="AH2055" s="402"/>
      <c r="AI2055" s="400"/>
      <c r="AJ2055" s="400"/>
      <c r="AK2055" s="400"/>
      <c r="AL2055" s="400"/>
      <c r="AM2055" s="400"/>
      <c r="AN2055" s="400"/>
      <c r="AO2055" s="400"/>
      <c r="AP2055" s="400"/>
    </row>
    <row r="2056" spans="1:42" ht="14.25" customHeight="1">
      <c r="A2056" s="393"/>
      <c r="B2056" s="402"/>
      <c r="C2056" s="402"/>
      <c r="D2056" s="393"/>
      <c r="E2056" s="395"/>
      <c r="F2056" s="395"/>
      <c r="G2056" s="396"/>
      <c r="H2056" s="397"/>
      <c r="I2056" s="397"/>
      <c r="J2056" s="397"/>
      <c r="K2056" s="397"/>
      <c r="L2056" s="396"/>
      <c r="M2056" s="396"/>
      <c r="N2056" s="399"/>
      <c r="O2056" s="400"/>
      <c r="P2056" s="400"/>
      <c r="Q2056" s="400"/>
      <c r="R2056" s="400"/>
      <c r="S2056" s="400"/>
      <c r="T2056" s="400"/>
      <c r="U2056" s="400"/>
      <c r="V2056" s="400"/>
      <c r="W2056" s="400"/>
      <c r="X2056" s="426"/>
      <c r="Y2056" s="427"/>
      <c r="Z2056" s="427"/>
      <c r="AA2056" s="427"/>
      <c r="AB2056" s="427"/>
      <c r="AC2056" s="427"/>
      <c r="AD2056" s="402"/>
      <c r="AE2056" s="402"/>
      <c r="AF2056" s="402"/>
      <c r="AG2056" s="402"/>
      <c r="AH2056" s="402"/>
      <c r="AI2056" s="400"/>
      <c r="AJ2056" s="400"/>
      <c r="AK2056" s="400"/>
      <c r="AL2056" s="400"/>
      <c r="AM2056" s="400"/>
      <c r="AN2056" s="400"/>
      <c r="AO2056" s="400"/>
      <c r="AP2056" s="400"/>
    </row>
    <row r="2057" spans="1:42" ht="14.25" customHeight="1">
      <c r="A2057" s="393"/>
      <c r="B2057" s="402"/>
      <c r="C2057" s="402"/>
      <c r="D2057" s="393"/>
      <c r="E2057" s="395"/>
      <c r="F2057" s="395"/>
      <c r="G2057" s="396"/>
      <c r="H2057" s="397"/>
      <c r="I2057" s="397"/>
      <c r="J2057" s="397"/>
      <c r="K2057" s="397"/>
      <c r="L2057" s="396"/>
      <c r="M2057" s="396"/>
      <c r="N2057" s="399"/>
      <c r="O2057" s="400"/>
      <c r="P2057" s="400"/>
      <c r="Q2057" s="400"/>
      <c r="R2057" s="400"/>
      <c r="S2057" s="400"/>
      <c r="T2057" s="400"/>
      <c r="U2057" s="400"/>
      <c r="V2057" s="400"/>
      <c r="W2057" s="400"/>
      <c r="X2057" s="426"/>
      <c r="Y2057" s="427"/>
      <c r="Z2057" s="427"/>
      <c r="AA2057" s="427"/>
      <c r="AB2057" s="427"/>
      <c r="AC2057" s="427"/>
      <c r="AD2057" s="402"/>
      <c r="AE2057" s="402"/>
      <c r="AF2057" s="402"/>
      <c r="AG2057" s="402"/>
      <c r="AH2057" s="402"/>
      <c r="AI2057" s="400"/>
      <c r="AJ2057" s="400"/>
      <c r="AK2057" s="400"/>
      <c r="AL2057" s="400"/>
      <c r="AM2057" s="400"/>
      <c r="AN2057" s="400"/>
      <c r="AO2057" s="400"/>
      <c r="AP2057" s="400"/>
    </row>
    <row r="2058" spans="1:42" ht="14.25" customHeight="1">
      <c r="A2058" s="393"/>
      <c r="B2058" s="402"/>
      <c r="C2058" s="402"/>
      <c r="D2058" s="393"/>
      <c r="E2058" s="395"/>
      <c r="F2058" s="395"/>
      <c r="G2058" s="396"/>
      <c r="H2058" s="397"/>
      <c r="I2058" s="397"/>
      <c r="J2058" s="397"/>
      <c r="K2058" s="397"/>
      <c r="L2058" s="396"/>
      <c r="M2058" s="396"/>
      <c r="N2058" s="399"/>
      <c r="O2058" s="400"/>
      <c r="P2058" s="400"/>
      <c r="Q2058" s="400"/>
      <c r="R2058" s="400"/>
      <c r="S2058" s="400"/>
      <c r="T2058" s="400"/>
      <c r="U2058" s="400"/>
      <c r="V2058" s="400"/>
      <c r="W2058" s="400"/>
      <c r="X2058" s="426"/>
      <c r="Y2058" s="427"/>
      <c r="Z2058" s="427"/>
      <c r="AA2058" s="427"/>
      <c r="AB2058" s="427"/>
      <c r="AC2058" s="427"/>
      <c r="AD2058" s="402"/>
      <c r="AE2058" s="402"/>
      <c r="AF2058" s="402"/>
      <c r="AG2058" s="402"/>
      <c r="AH2058" s="402"/>
      <c r="AI2058" s="400"/>
      <c r="AJ2058" s="400"/>
      <c r="AK2058" s="400"/>
      <c r="AL2058" s="400"/>
      <c r="AM2058" s="400"/>
      <c r="AN2058" s="400"/>
      <c r="AO2058" s="400"/>
      <c r="AP2058" s="400"/>
    </row>
    <row r="2059" spans="1:42" ht="14.25" customHeight="1">
      <c r="A2059" s="393"/>
      <c r="B2059" s="402"/>
      <c r="C2059" s="402"/>
      <c r="D2059" s="393"/>
      <c r="E2059" s="395"/>
      <c r="F2059" s="395"/>
      <c r="G2059" s="396"/>
      <c r="H2059" s="397"/>
      <c r="I2059" s="397"/>
      <c r="J2059" s="397"/>
      <c r="K2059" s="397"/>
      <c r="L2059" s="396"/>
      <c r="M2059" s="396"/>
      <c r="N2059" s="399"/>
      <c r="O2059" s="400"/>
      <c r="P2059" s="400"/>
      <c r="Q2059" s="400"/>
      <c r="R2059" s="400"/>
      <c r="S2059" s="400"/>
      <c r="T2059" s="400"/>
      <c r="U2059" s="400"/>
      <c r="V2059" s="400"/>
      <c r="W2059" s="400"/>
      <c r="X2059" s="426"/>
      <c r="Y2059" s="427"/>
      <c r="Z2059" s="427"/>
      <c r="AA2059" s="427"/>
      <c r="AB2059" s="427"/>
      <c r="AC2059" s="427"/>
      <c r="AD2059" s="402"/>
      <c r="AE2059" s="402"/>
      <c r="AF2059" s="402"/>
      <c r="AG2059" s="402"/>
      <c r="AH2059" s="402"/>
      <c r="AI2059" s="400"/>
      <c r="AJ2059" s="400"/>
      <c r="AK2059" s="400"/>
      <c r="AL2059" s="400"/>
      <c r="AM2059" s="400"/>
      <c r="AN2059" s="400"/>
      <c r="AO2059" s="400"/>
      <c r="AP2059" s="400"/>
    </row>
    <row r="2060" spans="1:42" ht="14.25" customHeight="1">
      <c r="A2060" s="393"/>
      <c r="B2060" s="402"/>
      <c r="C2060" s="402"/>
      <c r="D2060" s="393"/>
      <c r="E2060" s="395"/>
      <c r="F2060" s="395"/>
      <c r="G2060" s="396"/>
      <c r="H2060" s="397"/>
      <c r="I2060" s="397"/>
      <c r="J2060" s="397"/>
      <c r="K2060" s="397"/>
      <c r="L2060" s="396"/>
      <c r="M2060" s="396"/>
      <c r="N2060" s="399"/>
      <c r="O2060" s="400"/>
      <c r="P2060" s="400"/>
      <c r="Q2060" s="400"/>
      <c r="R2060" s="400"/>
      <c r="S2060" s="400"/>
      <c r="T2060" s="400"/>
      <c r="U2060" s="400"/>
      <c r="V2060" s="400"/>
      <c r="W2060" s="400"/>
      <c r="X2060" s="426"/>
      <c r="Y2060" s="427"/>
      <c r="Z2060" s="427"/>
      <c r="AA2060" s="427"/>
      <c r="AB2060" s="427"/>
      <c r="AC2060" s="427"/>
      <c r="AD2060" s="402"/>
      <c r="AE2060" s="402"/>
      <c r="AF2060" s="402"/>
      <c r="AG2060" s="402"/>
      <c r="AH2060" s="402"/>
      <c r="AI2060" s="400"/>
      <c r="AJ2060" s="400"/>
      <c r="AK2060" s="400"/>
      <c r="AL2060" s="400"/>
      <c r="AM2060" s="400"/>
      <c r="AN2060" s="400"/>
      <c r="AO2060" s="400"/>
      <c r="AP2060" s="400"/>
    </row>
    <row r="2061" spans="1:42" ht="14.25" customHeight="1">
      <c r="A2061" s="393"/>
      <c r="B2061" s="402"/>
      <c r="C2061" s="402"/>
      <c r="D2061" s="393"/>
      <c r="E2061" s="395"/>
      <c r="F2061" s="395"/>
      <c r="G2061" s="396"/>
      <c r="H2061" s="397"/>
      <c r="I2061" s="397"/>
      <c r="J2061" s="397"/>
      <c r="K2061" s="397"/>
      <c r="L2061" s="396"/>
      <c r="M2061" s="396"/>
      <c r="N2061" s="399"/>
      <c r="O2061" s="400"/>
      <c r="P2061" s="400"/>
      <c r="Q2061" s="400"/>
      <c r="R2061" s="400"/>
      <c r="S2061" s="400"/>
      <c r="T2061" s="400"/>
      <c r="U2061" s="400"/>
      <c r="V2061" s="400"/>
      <c r="W2061" s="400"/>
      <c r="X2061" s="426"/>
      <c r="Y2061" s="427"/>
      <c r="Z2061" s="427"/>
      <c r="AA2061" s="427"/>
      <c r="AB2061" s="427"/>
      <c r="AC2061" s="427"/>
      <c r="AD2061" s="402"/>
      <c r="AE2061" s="402"/>
      <c r="AF2061" s="402"/>
      <c r="AG2061" s="402"/>
      <c r="AH2061" s="402"/>
      <c r="AI2061" s="400"/>
      <c r="AJ2061" s="400"/>
      <c r="AK2061" s="400"/>
      <c r="AL2061" s="400"/>
      <c r="AM2061" s="400"/>
      <c r="AN2061" s="400"/>
      <c r="AO2061" s="400"/>
      <c r="AP2061" s="400"/>
    </row>
    <row r="2062" spans="1:42" ht="14.25" customHeight="1">
      <c r="A2062" s="393"/>
      <c r="B2062" s="402"/>
      <c r="C2062" s="402"/>
      <c r="D2062" s="393"/>
      <c r="E2062" s="395"/>
      <c r="F2062" s="395"/>
      <c r="G2062" s="396"/>
      <c r="H2062" s="397"/>
      <c r="I2062" s="397"/>
      <c r="J2062" s="397"/>
      <c r="K2062" s="397"/>
      <c r="L2062" s="396"/>
      <c r="M2062" s="396"/>
      <c r="N2062" s="399"/>
      <c r="O2062" s="400"/>
      <c r="P2062" s="400"/>
      <c r="Q2062" s="400"/>
      <c r="R2062" s="400"/>
      <c r="S2062" s="400"/>
      <c r="T2062" s="400"/>
      <c r="U2062" s="400"/>
      <c r="V2062" s="400"/>
      <c r="W2062" s="400"/>
      <c r="X2062" s="426"/>
      <c r="Y2062" s="427"/>
      <c r="Z2062" s="427"/>
      <c r="AA2062" s="427"/>
      <c r="AB2062" s="427"/>
      <c r="AC2062" s="427"/>
      <c r="AD2062" s="402"/>
      <c r="AE2062" s="402"/>
      <c r="AF2062" s="402"/>
      <c r="AG2062" s="402"/>
      <c r="AH2062" s="402"/>
      <c r="AI2062" s="400"/>
      <c r="AJ2062" s="400"/>
      <c r="AK2062" s="400"/>
      <c r="AL2062" s="400"/>
      <c r="AM2062" s="400"/>
      <c r="AN2062" s="400"/>
      <c r="AO2062" s="400"/>
      <c r="AP2062" s="400"/>
    </row>
    <row r="2063" spans="1:42" ht="14.25" customHeight="1">
      <c r="A2063" s="393"/>
      <c r="B2063" s="402"/>
      <c r="C2063" s="402"/>
      <c r="D2063" s="393"/>
      <c r="E2063" s="395"/>
      <c r="F2063" s="395"/>
      <c r="G2063" s="396"/>
      <c r="H2063" s="397"/>
      <c r="I2063" s="397"/>
      <c r="J2063" s="397"/>
      <c r="K2063" s="397"/>
      <c r="L2063" s="396"/>
      <c r="M2063" s="396"/>
      <c r="N2063" s="399"/>
      <c r="O2063" s="400"/>
      <c r="P2063" s="400"/>
      <c r="Q2063" s="400"/>
      <c r="R2063" s="400"/>
      <c r="S2063" s="400"/>
      <c r="T2063" s="400"/>
      <c r="U2063" s="400"/>
      <c r="V2063" s="400"/>
      <c r="W2063" s="400"/>
      <c r="X2063" s="426"/>
      <c r="Y2063" s="427"/>
      <c r="Z2063" s="427"/>
      <c r="AA2063" s="427"/>
      <c r="AB2063" s="427"/>
      <c r="AC2063" s="427"/>
      <c r="AD2063" s="402"/>
      <c r="AE2063" s="402"/>
      <c r="AF2063" s="402"/>
      <c r="AG2063" s="402"/>
      <c r="AH2063" s="402"/>
      <c r="AI2063" s="400"/>
      <c r="AJ2063" s="400"/>
      <c r="AK2063" s="400"/>
      <c r="AL2063" s="400"/>
      <c r="AM2063" s="400"/>
      <c r="AN2063" s="400"/>
      <c r="AO2063" s="400"/>
      <c r="AP2063" s="400"/>
    </row>
    <row r="2064" spans="1:42" ht="14.25" customHeight="1">
      <c r="A2064" s="393"/>
      <c r="B2064" s="402"/>
      <c r="C2064" s="402"/>
      <c r="D2064" s="393"/>
      <c r="E2064" s="395"/>
      <c r="F2064" s="395"/>
      <c r="G2064" s="396"/>
      <c r="H2064" s="397"/>
      <c r="I2064" s="397"/>
      <c r="J2064" s="397"/>
      <c r="K2064" s="397"/>
      <c r="L2064" s="396"/>
      <c r="M2064" s="396"/>
      <c r="N2064" s="399"/>
      <c r="O2064" s="400"/>
      <c r="P2064" s="400"/>
      <c r="Q2064" s="400"/>
      <c r="R2064" s="400"/>
      <c r="S2064" s="400"/>
      <c r="T2064" s="400"/>
      <c r="U2064" s="400"/>
      <c r="V2064" s="400"/>
      <c r="W2064" s="400"/>
      <c r="X2064" s="426"/>
      <c r="Y2064" s="427"/>
      <c r="Z2064" s="427"/>
      <c r="AA2064" s="427"/>
      <c r="AB2064" s="427"/>
      <c r="AC2064" s="427"/>
      <c r="AD2064" s="402"/>
      <c r="AE2064" s="402"/>
      <c r="AF2064" s="402"/>
      <c r="AG2064" s="402"/>
      <c r="AH2064" s="402"/>
      <c r="AI2064" s="400"/>
      <c r="AJ2064" s="400"/>
      <c r="AK2064" s="400"/>
      <c r="AL2064" s="400"/>
      <c r="AM2064" s="400"/>
      <c r="AN2064" s="400"/>
      <c r="AO2064" s="400"/>
      <c r="AP2064" s="400"/>
    </row>
    <row r="2065" spans="1:42" ht="14.25" customHeight="1">
      <c r="A2065" s="393"/>
      <c r="B2065" s="402"/>
      <c r="C2065" s="402"/>
      <c r="D2065" s="393"/>
      <c r="E2065" s="395"/>
      <c r="F2065" s="395"/>
      <c r="G2065" s="396"/>
      <c r="H2065" s="397"/>
      <c r="I2065" s="397"/>
      <c r="J2065" s="397"/>
      <c r="K2065" s="397"/>
      <c r="L2065" s="396"/>
      <c r="M2065" s="396"/>
      <c r="N2065" s="399"/>
      <c r="O2065" s="400"/>
      <c r="P2065" s="400"/>
      <c r="Q2065" s="400"/>
      <c r="R2065" s="400"/>
      <c r="S2065" s="400"/>
      <c r="T2065" s="400"/>
      <c r="U2065" s="400"/>
      <c r="V2065" s="400"/>
      <c r="W2065" s="400"/>
      <c r="X2065" s="426"/>
      <c r="Y2065" s="427"/>
      <c r="Z2065" s="427"/>
      <c r="AA2065" s="427"/>
      <c r="AB2065" s="427"/>
      <c r="AC2065" s="427"/>
      <c r="AD2065" s="402"/>
      <c r="AE2065" s="402"/>
      <c r="AF2065" s="402"/>
      <c r="AG2065" s="402"/>
      <c r="AH2065" s="402"/>
      <c r="AI2065" s="400"/>
      <c r="AJ2065" s="400"/>
      <c r="AK2065" s="400"/>
      <c r="AL2065" s="400"/>
      <c r="AM2065" s="400"/>
      <c r="AN2065" s="400"/>
      <c r="AO2065" s="400"/>
      <c r="AP2065" s="400"/>
    </row>
    <row r="2066" spans="1:42" ht="14.25" customHeight="1">
      <c r="A2066" s="393"/>
      <c r="B2066" s="402"/>
      <c r="C2066" s="402"/>
      <c r="D2066" s="393"/>
      <c r="E2066" s="395"/>
      <c r="F2066" s="395"/>
      <c r="G2066" s="396"/>
      <c r="H2066" s="397"/>
      <c r="I2066" s="397"/>
      <c r="J2066" s="397"/>
      <c r="K2066" s="397"/>
      <c r="L2066" s="396"/>
      <c r="M2066" s="396"/>
      <c r="N2066" s="399"/>
      <c r="O2066" s="400"/>
      <c r="P2066" s="400"/>
      <c r="Q2066" s="400"/>
      <c r="R2066" s="400"/>
      <c r="S2066" s="400"/>
      <c r="T2066" s="400"/>
      <c r="U2066" s="400"/>
      <c r="V2066" s="400"/>
      <c r="W2066" s="400"/>
      <c r="X2066" s="426"/>
      <c r="Y2066" s="427"/>
      <c r="Z2066" s="427"/>
      <c r="AA2066" s="427"/>
      <c r="AB2066" s="427"/>
      <c r="AC2066" s="427"/>
      <c r="AD2066" s="402"/>
      <c r="AE2066" s="402"/>
      <c r="AF2066" s="402"/>
      <c r="AG2066" s="402"/>
      <c r="AH2066" s="402"/>
      <c r="AI2066" s="400"/>
      <c r="AJ2066" s="400"/>
      <c r="AK2066" s="400"/>
      <c r="AL2066" s="400"/>
      <c r="AM2066" s="400"/>
      <c r="AN2066" s="400"/>
      <c r="AO2066" s="400"/>
      <c r="AP2066" s="400"/>
    </row>
    <row r="2067" spans="1:42" ht="14.25" customHeight="1">
      <c r="A2067" s="393"/>
      <c r="B2067" s="402"/>
      <c r="C2067" s="402"/>
      <c r="D2067" s="393"/>
      <c r="E2067" s="395"/>
      <c r="F2067" s="395"/>
      <c r="G2067" s="396"/>
      <c r="H2067" s="397"/>
      <c r="I2067" s="397"/>
      <c r="J2067" s="397"/>
      <c r="K2067" s="397"/>
      <c r="L2067" s="396"/>
      <c r="M2067" s="396"/>
      <c r="N2067" s="399"/>
      <c r="O2067" s="400"/>
      <c r="P2067" s="400"/>
      <c r="Q2067" s="400"/>
      <c r="R2067" s="400"/>
      <c r="S2067" s="400"/>
      <c r="T2067" s="400"/>
      <c r="U2067" s="400"/>
      <c r="V2067" s="400"/>
      <c r="W2067" s="400"/>
      <c r="X2067" s="426"/>
      <c r="Y2067" s="427"/>
      <c r="Z2067" s="427"/>
      <c r="AA2067" s="427"/>
      <c r="AB2067" s="427"/>
      <c r="AC2067" s="427"/>
      <c r="AD2067" s="402"/>
      <c r="AE2067" s="402"/>
      <c r="AF2067" s="402"/>
      <c r="AG2067" s="402"/>
      <c r="AH2067" s="402"/>
      <c r="AI2067" s="400"/>
      <c r="AJ2067" s="400"/>
      <c r="AK2067" s="400"/>
      <c r="AL2067" s="400"/>
      <c r="AM2067" s="400"/>
      <c r="AN2067" s="400"/>
      <c r="AO2067" s="400"/>
      <c r="AP2067" s="400"/>
    </row>
    <row r="2068" spans="1:42" ht="14.25" customHeight="1">
      <c r="A2068" s="393"/>
      <c r="B2068" s="402"/>
      <c r="C2068" s="402"/>
      <c r="D2068" s="393"/>
      <c r="E2068" s="395"/>
      <c r="F2068" s="395"/>
      <c r="G2068" s="396"/>
      <c r="H2068" s="397"/>
      <c r="I2068" s="397"/>
      <c r="J2068" s="397"/>
      <c r="K2068" s="397"/>
      <c r="L2068" s="396"/>
      <c r="M2068" s="396"/>
      <c r="N2068" s="399"/>
      <c r="O2068" s="400"/>
      <c r="P2068" s="400"/>
      <c r="Q2068" s="400"/>
      <c r="R2068" s="400"/>
      <c r="S2068" s="400"/>
      <c r="T2068" s="400"/>
      <c r="U2068" s="400"/>
      <c r="V2068" s="400"/>
      <c r="W2068" s="400"/>
      <c r="X2068" s="426"/>
      <c r="Y2068" s="427"/>
      <c r="Z2068" s="427"/>
      <c r="AA2068" s="427"/>
      <c r="AB2068" s="427"/>
      <c r="AC2068" s="427"/>
      <c r="AD2068" s="402"/>
      <c r="AE2068" s="402"/>
      <c r="AF2068" s="402"/>
      <c r="AG2068" s="402"/>
      <c r="AH2068" s="402"/>
      <c r="AI2068" s="400"/>
      <c r="AJ2068" s="400"/>
      <c r="AK2068" s="400"/>
      <c r="AL2068" s="400"/>
      <c r="AM2068" s="400"/>
      <c r="AN2068" s="400"/>
      <c r="AO2068" s="400"/>
      <c r="AP2068" s="400"/>
    </row>
    <row r="2069" spans="1:42" ht="14.25" customHeight="1">
      <c r="A2069" s="393"/>
      <c r="B2069" s="402"/>
      <c r="C2069" s="402"/>
      <c r="D2069" s="393"/>
      <c r="E2069" s="395"/>
      <c r="F2069" s="395"/>
      <c r="G2069" s="396"/>
      <c r="H2069" s="397"/>
      <c r="I2069" s="397"/>
      <c r="J2069" s="397"/>
      <c r="K2069" s="397"/>
      <c r="L2069" s="396"/>
      <c r="M2069" s="396"/>
      <c r="N2069" s="399"/>
      <c r="O2069" s="400"/>
      <c r="P2069" s="400"/>
      <c r="Q2069" s="400"/>
      <c r="R2069" s="400"/>
      <c r="S2069" s="400"/>
      <c r="T2069" s="400"/>
      <c r="U2069" s="400"/>
      <c r="V2069" s="400"/>
      <c r="W2069" s="400"/>
      <c r="X2069" s="426"/>
      <c r="Y2069" s="427"/>
      <c r="Z2069" s="427"/>
      <c r="AA2069" s="427"/>
      <c r="AB2069" s="427"/>
      <c r="AC2069" s="427"/>
      <c r="AD2069" s="402"/>
      <c r="AE2069" s="402"/>
      <c r="AF2069" s="402"/>
      <c r="AG2069" s="402"/>
      <c r="AH2069" s="402"/>
      <c r="AI2069" s="400"/>
      <c r="AJ2069" s="400"/>
      <c r="AK2069" s="400"/>
      <c r="AL2069" s="400"/>
      <c r="AM2069" s="400"/>
      <c r="AN2069" s="400"/>
      <c r="AO2069" s="400"/>
      <c r="AP2069" s="400"/>
    </row>
    <row r="2070" spans="1:42" ht="14.25" customHeight="1">
      <c r="A2070" s="393"/>
      <c r="B2070" s="402"/>
      <c r="C2070" s="402"/>
      <c r="D2070" s="393"/>
      <c r="E2070" s="395"/>
      <c r="F2070" s="395"/>
      <c r="G2070" s="396"/>
      <c r="H2070" s="397"/>
      <c r="I2070" s="397"/>
      <c r="J2070" s="397"/>
      <c r="K2070" s="397"/>
      <c r="L2070" s="396"/>
      <c r="M2070" s="396"/>
      <c r="N2070" s="399"/>
      <c r="O2070" s="400"/>
      <c r="P2070" s="400"/>
      <c r="Q2070" s="400"/>
      <c r="R2070" s="400"/>
      <c r="S2070" s="400"/>
      <c r="T2070" s="400"/>
      <c r="U2070" s="400"/>
      <c r="V2070" s="400"/>
      <c r="W2070" s="400"/>
      <c r="X2070" s="426"/>
      <c r="Y2070" s="427"/>
      <c r="Z2070" s="427"/>
      <c r="AA2070" s="427"/>
      <c r="AB2070" s="427"/>
      <c r="AC2070" s="427"/>
      <c r="AD2070" s="402"/>
      <c r="AE2070" s="402"/>
      <c r="AF2070" s="402"/>
      <c r="AG2070" s="402"/>
      <c r="AH2070" s="402"/>
      <c r="AI2070" s="400"/>
      <c r="AJ2070" s="400"/>
      <c r="AK2070" s="400"/>
      <c r="AL2070" s="400"/>
      <c r="AM2070" s="400"/>
      <c r="AN2070" s="400"/>
      <c r="AO2070" s="400"/>
      <c r="AP2070" s="400"/>
    </row>
    <row r="2071" spans="1:42" ht="14.25" customHeight="1">
      <c r="A2071" s="393"/>
      <c r="B2071" s="402"/>
      <c r="C2071" s="402"/>
      <c r="D2071" s="393"/>
      <c r="E2071" s="395"/>
      <c r="F2071" s="395"/>
      <c r="G2071" s="396"/>
      <c r="H2071" s="397"/>
      <c r="I2071" s="397"/>
      <c r="J2071" s="397"/>
      <c r="K2071" s="397"/>
      <c r="L2071" s="396"/>
      <c r="M2071" s="396"/>
      <c r="N2071" s="399"/>
      <c r="O2071" s="400"/>
      <c r="P2071" s="400"/>
      <c r="Q2071" s="400"/>
      <c r="R2071" s="400"/>
      <c r="S2071" s="400"/>
      <c r="T2071" s="400"/>
      <c r="U2071" s="400"/>
      <c r="V2071" s="400"/>
      <c r="W2071" s="400"/>
      <c r="X2071" s="426"/>
      <c r="Y2071" s="427"/>
      <c r="Z2071" s="427"/>
      <c r="AA2071" s="427"/>
      <c r="AB2071" s="427"/>
      <c r="AC2071" s="427"/>
      <c r="AD2071" s="402"/>
      <c r="AE2071" s="402"/>
      <c r="AF2071" s="402"/>
      <c r="AG2071" s="402"/>
      <c r="AH2071" s="402"/>
      <c r="AI2071" s="400"/>
      <c r="AJ2071" s="400"/>
      <c r="AK2071" s="400"/>
      <c r="AL2071" s="400"/>
      <c r="AM2071" s="400"/>
      <c r="AN2071" s="400"/>
      <c r="AO2071" s="400"/>
      <c r="AP2071" s="400"/>
    </row>
    <row r="2072" spans="1:42" ht="14.25" customHeight="1">
      <c r="A2072" s="393"/>
      <c r="B2072" s="402"/>
      <c r="C2072" s="402"/>
      <c r="D2072" s="393"/>
      <c r="E2072" s="395"/>
      <c r="F2072" s="395"/>
      <c r="G2072" s="396"/>
      <c r="H2072" s="397"/>
      <c r="I2072" s="397"/>
      <c r="J2072" s="397"/>
      <c r="K2072" s="397"/>
      <c r="L2072" s="396"/>
      <c r="M2072" s="396"/>
      <c r="N2072" s="399"/>
      <c r="O2072" s="400"/>
      <c r="P2072" s="400"/>
      <c r="Q2072" s="400"/>
      <c r="R2072" s="400"/>
      <c r="S2072" s="400"/>
      <c r="T2072" s="400"/>
      <c r="U2072" s="400"/>
      <c r="V2072" s="400"/>
      <c r="W2072" s="400"/>
      <c r="X2072" s="426"/>
      <c r="Y2072" s="427"/>
      <c r="Z2072" s="427"/>
      <c r="AA2072" s="427"/>
      <c r="AB2072" s="427"/>
      <c r="AC2072" s="427"/>
      <c r="AD2072" s="402"/>
      <c r="AE2072" s="402"/>
      <c r="AF2072" s="402"/>
      <c r="AG2072" s="402"/>
      <c r="AH2072" s="402"/>
      <c r="AI2072" s="400"/>
      <c r="AJ2072" s="400"/>
      <c r="AK2072" s="400"/>
      <c r="AL2072" s="400"/>
      <c r="AM2072" s="400"/>
      <c r="AN2072" s="400"/>
      <c r="AO2072" s="400"/>
      <c r="AP2072" s="400"/>
    </row>
    <row r="2073" spans="1:42" ht="14.25" customHeight="1">
      <c r="A2073" s="393"/>
      <c r="B2073" s="402"/>
      <c r="C2073" s="402"/>
      <c r="D2073" s="393"/>
      <c r="E2073" s="395"/>
      <c r="F2073" s="395"/>
      <c r="G2073" s="396"/>
      <c r="H2073" s="397"/>
      <c r="I2073" s="397"/>
      <c r="J2073" s="397"/>
      <c r="K2073" s="397"/>
      <c r="L2073" s="396"/>
      <c r="M2073" s="396"/>
      <c r="N2073" s="399"/>
      <c r="O2073" s="400"/>
      <c r="P2073" s="400"/>
      <c r="Q2073" s="400"/>
      <c r="R2073" s="400"/>
      <c r="S2073" s="400"/>
      <c r="T2073" s="400"/>
      <c r="U2073" s="400"/>
      <c r="V2073" s="400"/>
      <c r="W2073" s="400"/>
      <c r="X2073" s="426"/>
      <c r="Y2073" s="427"/>
      <c r="Z2073" s="427"/>
      <c r="AA2073" s="427"/>
      <c r="AB2073" s="427"/>
      <c r="AC2073" s="427"/>
      <c r="AD2073" s="402"/>
      <c r="AE2073" s="402"/>
      <c r="AF2073" s="402"/>
      <c r="AG2073" s="402"/>
      <c r="AH2073" s="402"/>
      <c r="AI2073" s="400"/>
      <c r="AJ2073" s="400"/>
      <c r="AK2073" s="400"/>
      <c r="AL2073" s="400"/>
      <c r="AM2073" s="400"/>
      <c r="AN2073" s="400"/>
      <c r="AO2073" s="400"/>
      <c r="AP2073" s="400"/>
    </row>
    <row r="2074" spans="1:42" ht="14.25" customHeight="1">
      <c r="A2074" s="393"/>
      <c r="B2074" s="402"/>
      <c r="C2074" s="402"/>
      <c r="D2074" s="393"/>
      <c r="E2074" s="395"/>
      <c r="F2074" s="395"/>
      <c r="G2074" s="396"/>
      <c r="H2074" s="397"/>
      <c r="I2074" s="397"/>
      <c r="J2074" s="397"/>
      <c r="K2074" s="397"/>
      <c r="L2074" s="396"/>
      <c r="M2074" s="396"/>
      <c r="N2074" s="399"/>
      <c r="O2074" s="400"/>
      <c r="P2074" s="400"/>
      <c r="Q2074" s="400"/>
      <c r="R2074" s="400"/>
      <c r="S2074" s="400"/>
      <c r="T2074" s="400"/>
      <c r="U2074" s="400"/>
      <c r="V2074" s="400"/>
      <c r="W2074" s="400"/>
      <c r="X2074" s="426"/>
      <c r="Y2074" s="427"/>
      <c r="Z2074" s="427"/>
      <c r="AA2074" s="427"/>
      <c r="AB2074" s="427"/>
      <c r="AC2074" s="427"/>
      <c r="AD2074" s="402"/>
      <c r="AE2074" s="402"/>
      <c r="AF2074" s="402"/>
      <c r="AG2074" s="402"/>
      <c r="AH2074" s="402"/>
      <c r="AI2074" s="400"/>
      <c r="AJ2074" s="400"/>
      <c r="AK2074" s="400"/>
      <c r="AL2074" s="400"/>
      <c r="AM2074" s="400"/>
      <c r="AN2074" s="400"/>
      <c r="AO2074" s="400"/>
      <c r="AP2074" s="400"/>
    </row>
    <row r="2075" spans="1:42" ht="14.25" customHeight="1">
      <c r="A2075" s="393"/>
      <c r="B2075" s="402"/>
      <c r="C2075" s="402"/>
      <c r="D2075" s="393"/>
      <c r="E2075" s="395"/>
      <c r="F2075" s="395"/>
      <c r="G2075" s="396"/>
      <c r="H2075" s="397"/>
      <c r="I2075" s="397"/>
      <c r="J2075" s="397"/>
      <c r="K2075" s="397"/>
      <c r="L2075" s="396"/>
      <c r="M2075" s="396"/>
      <c r="N2075" s="399"/>
      <c r="O2075" s="400"/>
      <c r="P2075" s="400"/>
      <c r="Q2075" s="400"/>
      <c r="R2075" s="400"/>
      <c r="S2075" s="400"/>
      <c r="T2075" s="400"/>
      <c r="U2075" s="400"/>
      <c r="V2075" s="400"/>
      <c r="W2075" s="400"/>
      <c r="X2075" s="426"/>
      <c r="Y2075" s="427"/>
      <c r="Z2075" s="427"/>
      <c r="AA2075" s="427"/>
      <c r="AB2075" s="427"/>
      <c r="AC2075" s="427"/>
      <c r="AD2075" s="402"/>
      <c r="AE2075" s="402"/>
      <c r="AF2075" s="402"/>
      <c r="AG2075" s="402"/>
      <c r="AH2075" s="402"/>
      <c r="AI2075" s="400"/>
      <c r="AJ2075" s="400"/>
      <c r="AK2075" s="400"/>
      <c r="AL2075" s="400"/>
      <c r="AM2075" s="400"/>
      <c r="AN2075" s="400"/>
      <c r="AO2075" s="400"/>
      <c r="AP2075" s="400"/>
    </row>
    <row r="2076" spans="1:42" ht="14.25" customHeight="1">
      <c r="A2076" s="393"/>
      <c r="B2076" s="402"/>
      <c r="C2076" s="402"/>
      <c r="D2076" s="393"/>
      <c r="E2076" s="395"/>
      <c r="F2076" s="395"/>
      <c r="G2076" s="396"/>
      <c r="H2076" s="397"/>
      <c r="I2076" s="397"/>
      <c r="J2076" s="397"/>
      <c r="K2076" s="397"/>
      <c r="L2076" s="396"/>
      <c r="M2076" s="396"/>
      <c r="N2076" s="399"/>
      <c r="O2076" s="400"/>
      <c r="P2076" s="400"/>
      <c r="Q2076" s="400"/>
      <c r="R2076" s="400"/>
      <c r="S2076" s="400"/>
      <c r="T2076" s="400"/>
      <c r="U2076" s="400"/>
      <c r="V2076" s="400"/>
      <c r="W2076" s="400"/>
      <c r="X2076" s="426"/>
      <c r="Y2076" s="427"/>
      <c r="Z2076" s="427"/>
      <c r="AA2076" s="427"/>
      <c r="AB2076" s="427"/>
      <c r="AC2076" s="427"/>
      <c r="AD2076" s="402"/>
      <c r="AE2076" s="402"/>
      <c r="AF2076" s="402"/>
      <c r="AG2076" s="402"/>
      <c r="AH2076" s="402"/>
      <c r="AI2076" s="400"/>
      <c r="AJ2076" s="400"/>
      <c r="AK2076" s="400"/>
      <c r="AL2076" s="400"/>
      <c r="AM2076" s="400"/>
      <c r="AN2076" s="400"/>
      <c r="AO2076" s="400"/>
      <c r="AP2076" s="400"/>
    </row>
    <row r="2077" spans="1:42" ht="14.25" customHeight="1">
      <c r="A2077" s="393"/>
      <c r="B2077" s="402"/>
      <c r="C2077" s="402"/>
      <c r="D2077" s="393"/>
      <c r="E2077" s="395"/>
      <c r="F2077" s="395"/>
      <c r="G2077" s="396"/>
      <c r="H2077" s="397"/>
      <c r="I2077" s="397"/>
      <c r="J2077" s="397"/>
      <c r="K2077" s="397"/>
      <c r="L2077" s="396"/>
      <c r="M2077" s="396"/>
      <c r="N2077" s="399"/>
      <c r="O2077" s="400"/>
      <c r="P2077" s="400"/>
      <c r="Q2077" s="400"/>
      <c r="R2077" s="400"/>
      <c r="S2077" s="400"/>
      <c r="T2077" s="400"/>
      <c r="U2077" s="400"/>
      <c r="V2077" s="400"/>
      <c r="W2077" s="400"/>
      <c r="X2077" s="426"/>
      <c r="Y2077" s="427"/>
      <c r="Z2077" s="427"/>
      <c r="AA2077" s="427"/>
      <c r="AB2077" s="427"/>
      <c r="AC2077" s="427"/>
      <c r="AD2077" s="402"/>
      <c r="AE2077" s="402"/>
      <c r="AF2077" s="402"/>
      <c r="AG2077" s="402"/>
      <c r="AH2077" s="402"/>
      <c r="AI2077" s="400"/>
      <c r="AJ2077" s="400"/>
      <c r="AK2077" s="400"/>
      <c r="AL2077" s="400"/>
      <c r="AM2077" s="400"/>
      <c r="AN2077" s="400"/>
      <c r="AO2077" s="400"/>
      <c r="AP2077" s="400"/>
    </row>
    <row r="2078" spans="1:42" ht="14.25" customHeight="1">
      <c r="A2078" s="393"/>
      <c r="B2078" s="402"/>
      <c r="C2078" s="402"/>
      <c r="D2078" s="393"/>
      <c r="E2078" s="395"/>
      <c r="F2078" s="395"/>
      <c r="G2078" s="396"/>
      <c r="H2078" s="397"/>
      <c r="I2078" s="397"/>
      <c r="J2078" s="397"/>
      <c r="K2078" s="397"/>
      <c r="L2078" s="396"/>
      <c r="M2078" s="396"/>
      <c r="N2078" s="399"/>
      <c r="O2078" s="400"/>
      <c r="P2078" s="400"/>
      <c r="Q2078" s="400"/>
      <c r="R2078" s="400"/>
      <c r="S2078" s="400"/>
      <c r="T2078" s="400"/>
      <c r="U2078" s="400"/>
      <c r="V2078" s="400"/>
      <c r="W2078" s="400"/>
      <c r="X2078" s="426"/>
      <c r="Y2078" s="427"/>
      <c r="Z2078" s="427"/>
      <c r="AA2078" s="427"/>
      <c r="AB2078" s="427"/>
      <c r="AC2078" s="427"/>
      <c r="AD2078" s="402"/>
      <c r="AE2078" s="402"/>
      <c r="AF2078" s="402"/>
      <c r="AG2078" s="402"/>
      <c r="AH2078" s="402"/>
      <c r="AI2078" s="400"/>
      <c r="AJ2078" s="400"/>
      <c r="AK2078" s="400"/>
      <c r="AL2078" s="400"/>
      <c r="AM2078" s="400"/>
      <c r="AN2078" s="400"/>
      <c r="AO2078" s="400"/>
      <c r="AP2078" s="400"/>
    </row>
    <row r="2079" spans="1:42" ht="14.25" customHeight="1">
      <c r="A2079" s="393"/>
      <c r="B2079" s="402"/>
      <c r="C2079" s="402"/>
      <c r="D2079" s="393"/>
      <c r="E2079" s="395"/>
      <c r="F2079" s="395"/>
      <c r="G2079" s="396"/>
      <c r="H2079" s="397"/>
      <c r="I2079" s="397"/>
      <c r="J2079" s="397"/>
      <c r="K2079" s="397"/>
      <c r="L2079" s="396"/>
      <c r="M2079" s="396"/>
      <c r="N2079" s="399"/>
      <c r="O2079" s="400"/>
      <c r="P2079" s="400"/>
      <c r="Q2079" s="400"/>
      <c r="R2079" s="400"/>
      <c r="S2079" s="400"/>
      <c r="T2079" s="400"/>
      <c r="U2079" s="400"/>
      <c r="V2079" s="400"/>
      <c r="W2079" s="400"/>
      <c r="X2079" s="426"/>
      <c r="Y2079" s="427"/>
      <c r="Z2079" s="427"/>
      <c r="AA2079" s="427"/>
      <c r="AB2079" s="427"/>
      <c r="AC2079" s="427"/>
      <c r="AD2079" s="402"/>
      <c r="AE2079" s="402"/>
      <c r="AF2079" s="402"/>
      <c r="AG2079" s="402"/>
      <c r="AH2079" s="402"/>
      <c r="AI2079" s="400"/>
      <c r="AJ2079" s="400"/>
      <c r="AK2079" s="400"/>
      <c r="AL2079" s="400"/>
      <c r="AM2079" s="400"/>
      <c r="AN2079" s="400"/>
      <c r="AO2079" s="400"/>
      <c r="AP2079" s="400"/>
    </row>
    <row r="2080" spans="1:42" ht="14.25" customHeight="1">
      <c r="A2080" s="393"/>
      <c r="B2080" s="402"/>
      <c r="C2080" s="402"/>
      <c r="D2080" s="393"/>
      <c r="E2080" s="395"/>
      <c r="F2080" s="395"/>
      <c r="G2080" s="396"/>
      <c r="H2080" s="397"/>
      <c r="I2080" s="397"/>
      <c r="J2080" s="397"/>
      <c r="K2080" s="397"/>
      <c r="L2080" s="396"/>
      <c r="M2080" s="396"/>
      <c r="N2080" s="399"/>
      <c r="O2080" s="400"/>
      <c r="P2080" s="400"/>
      <c r="Q2080" s="400"/>
      <c r="R2080" s="400"/>
      <c r="S2080" s="400"/>
      <c r="T2080" s="400"/>
      <c r="U2080" s="400"/>
      <c r="V2080" s="400"/>
      <c r="W2080" s="400"/>
      <c r="X2080" s="426"/>
      <c r="Y2080" s="427"/>
      <c r="Z2080" s="427"/>
      <c r="AA2080" s="427"/>
      <c r="AB2080" s="427"/>
      <c r="AC2080" s="427"/>
      <c r="AD2080" s="402"/>
      <c r="AE2080" s="402"/>
      <c r="AF2080" s="402"/>
      <c r="AG2080" s="402"/>
      <c r="AH2080" s="402"/>
      <c r="AI2080" s="400"/>
      <c r="AJ2080" s="400"/>
      <c r="AK2080" s="400"/>
      <c r="AL2080" s="400"/>
      <c r="AM2080" s="400"/>
      <c r="AN2080" s="400"/>
      <c r="AO2080" s="400"/>
      <c r="AP2080" s="400"/>
    </row>
    <row r="2081" spans="1:42" ht="14.25" customHeight="1">
      <c r="A2081" s="393"/>
      <c r="B2081" s="402"/>
      <c r="C2081" s="402"/>
      <c r="D2081" s="393"/>
      <c r="E2081" s="395"/>
      <c r="F2081" s="395"/>
      <c r="G2081" s="396"/>
      <c r="H2081" s="397"/>
      <c r="I2081" s="397"/>
      <c r="J2081" s="397"/>
      <c r="K2081" s="397"/>
      <c r="L2081" s="396"/>
      <c r="M2081" s="396"/>
      <c r="N2081" s="399"/>
      <c r="O2081" s="400"/>
      <c r="P2081" s="400"/>
      <c r="Q2081" s="400"/>
      <c r="R2081" s="400"/>
      <c r="S2081" s="400"/>
      <c r="T2081" s="400"/>
      <c r="U2081" s="400"/>
      <c r="V2081" s="400"/>
      <c r="W2081" s="400"/>
      <c r="X2081" s="426"/>
      <c r="Y2081" s="427"/>
      <c r="Z2081" s="427"/>
      <c r="AA2081" s="427"/>
      <c r="AB2081" s="427"/>
      <c r="AC2081" s="427"/>
      <c r="AD2081" s="402"/>
      <c r="AE2081" s="402"/>
      <c r="AF2081" s="402"/>
      <c r="AG2081" s="402"/>
      <c r="AH2081" s="402"/>
      <c r="AI2081" s="400"/>
      <c r="AJ2081" s="400"/>
      <c r="AK2081" s="400"/>
      <c r="AL2081" s="400"/>
      <c r="AM2081" s="400"/>
      <c r="AN2081" s="400"/>
      <c r="AO2081" s="400"/>
      <c r="AP2081" s="400"/>
    </row>
    <row r="2082" spans="1:42" ht="14.25" customHeight="1">
      <c r="A2082" s="393"/>
      <c r="B2082" s="402"/>
      <c r="C2082" s="402"/>
      <c r="D2082" s="393"/>
      <c r="E2082" s="395"/>
      <c r="F2082" s="395"/>
      <c r="G2082" s="396"/>
      <c r="H2082" s="397"/>
      <c r="I2082" s="397"/>
      <c r="J2082" s="397"/>
      <c r="K2082" s="397"/>
      <c r="L2082" s="396"/>
      <c r="M2082" s="396"/>
      <c r="N2082" s="399"/>
      <c r="O2082" s="400"/>
      <c r="P2082" s="400"/>
      <c r="Q2082" s="400"/>
      <c r="R2082" s="400"/>
      <c r="S2082" s="400"/>
      <c r="T2082" s="400"/>
      <c r="U2082" s="400"/>
      <c r="V2082" s="400"/>
      <c r="W2082" s="400"/>
      <c r="X2082" s="426"/>
      <c r="Y2082" s="427"/>
      <c r="Z2082" s="427"/>
      <c r="AA2082" s="427"/>
      <c r="AB2082" s="427"/>
      <c r="AC2082" s="427"/>
      <c r="AD2082" s="402"/>
      <c r="AE2082" s="402"/>
      <c r="AF2082" s="402"/>
      <c r="AG2082" s="402"/>
      <c r="AH2082" s="402"/>
      <c r="AI2082" s="400"/>
      <c r="AJ2082" s="400"/>
      <c r="AK2082" s="400"/>
      <c r="AL2082" s="400"/>
      <c r="AM2082" s="400"/>
      <c r="AN2082" s="400"/>
      <c r="AO2082" s="400"/>
      <c r="AP2082" s="400"/>
    </row>
    <row r="2083" spans="1:42" ht="14.25" customHeight="1">
      <c r="A2083" s="393"/>
      <c r="B2083" s="402"/>
      <c r="C2083" s="402"/>
      <c r="D2083" s="393"/>
      <c r="E2083" s="395"/>
      <c r="F2083" s="395"/>
      <c r="G2083" s="396"/>
      <c r="H2083" s="397"/>
      <c r="I2083" s="397"/>
      <c r="J2083" s="397"/>
      <c r="K2083" s="397"/>
      <c r="L2083" s="396"/>
      <c r="M2083" s="396"/>
      <c r="N2083" s="399"/>
      <c r="O2083" s="400"/>
      <c r="P2083" s="400"/>
      <c r="Q2083" s="400"/>
      <c r="R2083" s="400"/>
      <c r="S2083" s="400"/>
      <c r="T2083" s="400"/>
      <c r="U2083" s="400"/>
      <c r="V2083" s="400"/>
      <c r="W2083" s="400"/>
      <c r="X2083" s="426"/>
      <c r="Y2083" s="427"/>
      <c r="Z2083" s="427"/>
      <c r="AA2083" s="427"/>
      <c r="AB2083" s="427"/>
      <c r="AC2083" s="427"/>
      <c r="AD2083" s="402"/>
      <c r="AE2083" s="402"/>
      <c r="AF2083" s="402"/>
      <c r="AG2083" s="402"/>
      <c r="AH2083" s="402"/>
      <c r="AI2083" s="400"/>
      <c r="AJ2083" s="400"/>
      <c r="AK2083" s="400"/>
      <c r="AL2083" s="400"/>
      <c r="AM2083" s="400"/>
      <c r="AN2083" s="400"/>
      <c r="AO2083" s="400"/>
      <c r="AP2083" s="400"/>
    </row>
    <row r="2084" spans="1:42" ht="14.25" customHeight="1">
      <c r="A2084" s="393"/>
      <c r="B2084" s="402"/>
      <c r="C2084" s="402"/>
      <c r="D2084" s="393"/>
      <c r="E2084" s="395"/>
      <c r="F2084" s="395"/>
      <c r="G2084" s="396"/>
      <c r="H2084" s="397"/>
      <c r="I2084" s="397"/>
      <c r="J2084" s="397"/>
      <c r="K2084" s="397"/>
      <c r="L2084" s="396"/>
      <c r="M2084" s="396"/>
      <c r="N2084" s="399"/>
      <c r="O2084" s="400"/>
      <c r="P2084" s="400"/>
      <c r="Q2084" s="400"/>
      <c r="R2084" s="400"/>
      <c r="S2084" s="400"/>
      <c r="T2084" s="400"/>
      <c r="U2084" s="400"/>
      <c r="V2084" s="400"/>
      <c r="W2084" s="400"/>
      <c r="X2084" s="426"/>
      <c r="Y2084" s="427"/>
      <c r="Z2084" s="427"/>
      <c r="AA2084" s="427"/>
      <c r="AB2084" s="427"/>
      <c r="AC2084" s="427"/>
      <c r="AD2084" s="402"/>
      <c r="AE2084" s="402"/>
      <c r="AF2084" s="402"/>
      <c r="AG2084" s="402"/>
      <c r="AH2084" s="402"/>
      <c r="AI2084" s="400"/>
      <c r="AJ2084" s="400"/>
      <c r="AK2084" s="400"/>
      <c r="AL2084" s="400"/>
      <c r="AM2084" s="400"/>
      <c r="AN2084" s="400"/>
      <c r="AO2084" s="400"/>
      <c r="AP2084" s="400"/>
    </row>
    <row r="2085" spans="1:42" ht="14.25" customHeight="1">
      <c r="A2085" s="393"/>
      <c r="B2085" s="402"/>
      <c r="C2085" s="402"/>
      <c r="D2085" s="393"/>
      <c r="E2085" s="395"/>
      <c r="F2085" s="395"/>
      <c r="G2085" s="396"/>
      <c r="H2085" s="397"/>
      <c r="I2085" s="397"/>
      <c r="J2085" s="397"/>
      <c r="K2085" s="397"/>
      <c r="L2085" s="396"/>
      <c r="M2085" s="396"/>
      <c r="N2085" s="399"/>
      <c r="O2085" s="400"/>
      <c r="P2085" s="400"/>
      <c r="Q2085" s="400"/>
      <c r="R2085" s="400"/>
      <c r="S2085" s="400"/>
      <c r="T2085" s="400"/>
      <c r="U2085" s="400"/>
      <c r="V2085" s="400"/>
      <c r="W2085" s="400"/>
      <c r="X2085" s="426"/>
      <c r="Y2085" s="427"/>
      <c r="Z2085" s="427"/>
      <c r="AA2085" s="427"/>
      <c r="AB2085" s="427"/>
      <c r="AC2085" s="427"/>
      <c r="AD2085" s="402"/>
      <c r="AE2085" s="402"/>
      <c r="AF2085" s="402"/>
      <c r="AG2085" s="402"/>
      <c r="AH2085" s="402"/>
      <c r="AI2085" s="400"/>
      <c r="AJ2085" s="400"/>
      <c r="AK2085" s="400"/>
      <c r="AL2085" s="400"/>
      <c r="AM2085" s="400"/>
      <c r="AN2085" s="400"/>
      <c r="AO2085" s="400"/>
      <c r="AP2085" s="400"/>
    </row>
    <row r="2086" spans="1:42" ht="14.25" customHeight="1">
      <c r="A2086" s="393"/>
      <c r="B2086" s="402"/>
      <c r="C2086" s="402"/>
      <c r="D2086" s="393"/>
      <c r="E2086" s="395"/>
      <c r="F2086" s="395"/>
      <c r="G2086" s="396"/>
      <c r="H2086" s="397"/>
      <c r="I2086" s="397"/>
      <c r="J2086" s="397"/>
      <c r="K2086" s="397"/>
      <c r="L2086" s="396"/>
      <c r="M2086" s="396"/>
      <c r="N2086" s="399"/>
      <c r="O2086" s="400"/>
      <c r="P2086" s="400"/>
      <c r="Q2086" s="400"/>
      <c r="R2086" s="400"/>
      <c r="S2086" s="400"/>
      <c r="T2086" s="400"/>
      <c r="U2086" s="400"/>
      <c r="V2086" s="400"/>
      <c r="W2086" s="400"/>
      <c r="X2086" s="426"/>
      <c r="Y2086" s="427"/>
      <c r="Z2086" s="427"/>
      <c r="AA2086" s="427"/>
      <c r="AB2086" s="427"/>
      <c r="AC2086" s="427"/>
      <c r="AD2086" s="402"/>
      <c r="AE2086" s="402"/>
      <c r="AF2086" s="402"/>
      <c r="AG2086" s="402"/>
      <c r="AH2086" s="402"/>
      <c r="AI2086" s="400"/>
      <c r="AJ2086" s="400"/>
      <c r="AK2086" s="400"/>
      <c r="AL2086" s="400"/>
      <c r="AM2086" s="400"/>
      <c r="AN2086" s="400"/>
      <c r="AO2086" s="400"/>
      <c r="AP2086" s="400"/>
    </row>
    <row r="2087" spans="1:42" ht="14.25" customHeight="1">
      <c r="A2087" s="393"/>
      <c r="B2087" s="402"/>
      <c r="C2087" s="402"/>
      <c r="D2087" s="393"/>
      <c r="E2087" s="395"/>
      <c r="F2087" s="395"/>
      <c r="G2087" s="396"/>
      <c r="H2087" s="397"/>
      <c r="I2087" s="397"/>
      <c r="J2087" s="397"/>
      <c r="K2087" s="397"/>
      <c r="L2087" s="396"/>
      <c r="M2087" s="396"/>
      <c r="N2087" s="399"/>
      <c r="O2087" s="400"/>
      <c r="P2087" s="400"/>
      <c r="Q2087" s="400"/>
      <c r="R2087" s="400"/>
      <c r="S2087" s="400"/>
      <c r="T2087" s="400"/>
      <c r="U2087" s="400"/>
      <c r="V2087" s="400"/>
      <c r="W2087" s="400"/>
      <c r="X2087" s="426"/>
      <c r="Y2087" s="427"/>
      <c r="Z2087" s="427"/>
      <c r="AA2087" s="427"/>
      <c r="AB2087" s="427"/>
      <c r="AC2087" s="427"/>
      <c r="AD2087" s="402"/>
      <c r="AE2087" s="402"/>
      <c r="AF2087" s="402"/>
      <c r="AG2087" s="402"/>
      <c r="AH2087" s="402"/>
      <c r="AI2087" s="400"/>
      <c r="AJ2087" s="400"/>
      <c r="AK2087" s="400"/>
      <c r="AL2087" s="400"/>
      <c r="AM2087" s="400"/>
      <c r="AN2087" s="400"/>
      <c r="AO2087" s="400"/>
      <c r="AP2087" s="400"/>
    </row>
    <row r="2088" spans="1:42" ht="14.25" customHeight="1">
      <c r="A2088" s="393"/>
      <c r="B2088" s="402"/>
      <c r="C2088" s="402"/>
      <c r="D2088" s="393"/>
      <c r="E2088" s="395"/>
      <c r="F2088" s="395"/>
      <c r="G2088" s="396"/>
      <c r="H2088" s="397"/>
      <c r="I2088" s="397"/>
      <c r="J2088" s="397"/>
      <c r="K2088" s="397"/>
      <c r="L2088" s="396"/>
      <c r="M2088" s="396"/>
      <c r="N2088" s="399"/>
      <c r="O2088" s="400"/>
      <c r="P2088" s="400"/>
      <c r="Q2088" s="400"/>
      <c r="R2088" s="400"/>
      <c r="S2088" s="400"/>
      <c r="T2088" s="400"/>
      <c r="U2088" s="400"/>
      <c r="V2088" s="400"/>
      <c r="W2088" s="400"/>
      <c r="X2088" s="426"/>
      <c r="Y2088" s="427"/>
      <c r="Z2088" s="427"/>
      <c r="AA2088" s="427"/>
      <c r="AB2088" s="427"/>
      <c r="AC2088" s="427"/>
      <c r="AD2088" s="402"/>
      <c r="AE2088" s="402"/>
      <c r="AF2088" s="402"/>
      <c r="AG2088" s="402"/>
      <c r="AH2088" s="402"/>
      <c r="AI2088" s="400"/>
      <c r="AJ2088" s="400"/>
      <c r="AK2088" s="400"/>
      <c r="AL2088" s="400"/>
      <c r="AM2088" s="400"/>
      <c r="AN2088" s="400"/>
      <c r="AO2088" s="400"/>
      <c r="AP2088" s="400"/>
    </row>
    <row r="2089" spans="1:42" ht="14.25" customHeight="1">
      <c r="A2089" s="393"/>
      <c r="B2089" s="402"/>
      <c r="C2089" s="402"/>
      <c r="D2089" s="393"/>
      <c r="E2089" s="395"/>
      <c r="F2089" s="395"/>
      <c r="G2089" s="396"/>
      <c r="H2089" s="397"/>
      <c r="I2089" s="397"/>
      <c r="J2089" s="397"/>
      <c r="K2089" s="397"/>
      <c r="L2089" s="396"/>
      <c r="M2089" s="396"/>
      <c r="N2089" s="399"/>
      <c r="O2089" s="400"/>
      <c r="P2089" s="400"/>
      <c r="Q2089" s="400"/>
      <c r="R2089" s="400"/>
      <c r="S2089" s="400"/>
      <c r="T2089" s="400"/>
      <c r="U2089" s="400"/>
      <c r="V2089" s="400"/>
      <c r="W2089" s="400"/>
      <c r="X2089" s="426"/>
      <c r="Y2089" s="427"/>
      <c r="Z2089" s="427"/>
      <c r="AA2089" s="427"/>
      <c r="AB2089" s="427"/>
      <c r="AC2089" s="427"/>
      <c r="AD2089" s="402"/>
      <c r="AE2089" s="402"/>
      <c r="AF2089" s="402"/>
      <c r="AG2089" s="402"/>
      <c r="AH2089" s="402"/>
      <c r="AI2089" s="400"/>
      <c r="AJ2089" s="400"/>
      <c r="AK2089" s="400"/>
      <c r="AL2089" s="400"/>
      <c r="AM2089" s="400"/>
      <c r="AN2089" s="400"/>
      <c r="AO2089" s="400"/>
      <c r="AP2089" s="400"/>
    </row>
    <row r="2090" spans="1:42" ht="14.25" customHeight="1">
      <c r="A2090" s="393"/>
      <c r="B2090" s="402"/>
      <c r="C2090" s="402"/>
      <c r="D2090" s="393"/>
      <c r="E2090" s="395"/>
      <c r="F2090" s="395"/>
      <c r="G2090" s="396"/>
      <c r="H2090" s="397"/>
      <c r="I2090" s="397"/>
      <c r="J2090" s="397"/>
      <c r="K2090" s="397"/>
      <c r="L2090" s="396"/>
      <c r="M2090" s="396"/>
      <c r="N2090" s="399"/>
      <c r="O2090" s="400"/>
      <c r="P2090" s="400"/>
      <c r="Q2090" s="400"/>
      <c r="R2090" s="400"/>
      <c r="S2090" s="400"/>
      <c r="T2090" s="400"/>
      <c r="U2090" s="400"/>
      <c r="V2090" s="400"/>
      <c r="W2090" s="400"/>
      <c r="X2090" s="426"/>
      <c r="Y2090" s="427"/>
      <c r="Z2090" s="427"/>
      <c r="AA2090" s="427"/>
      <c r="AB2090" s="427"/>
      <c r="AC2090" s="427"/>
      <c r="AD2090" s="402"/>
      <c r="AE2090" s="402"/>
      <c r="AF2090" s="402"/>
      <c r="AG2090" s="402"/>
      <c r="AH2090" s="402"/>
      <c r="AI2090" s="400"/>
      <c r="AJ2090" s="400"/>
      <c r="AK2090" s="400"/>
      <c r="AL2090" s="400"/>
      <c r="AM2090" s="400"/>
      <c r="AN2090" s="400"/>
      <c r="AO2090" s="400"/>
      <c r="AP2090" s="400"/>
    </row>
    <row r="2091" spans="1:42" ht="14.25" customHeight="1">
      <c r="A2091" s="393"/>
      <c r="B2091" s="402"/>
      <c r="C2091" s="402"/>
      <c r="D2091" s="393"/>
      <c r="E2091" s="395"/>
      <c r="F2091" s="395"/>
      <c r="G2091" s="396"/>
      <c r="H2091" s="397"/>
      <c r="I2091" s="397"/>
      <c r="J2091" s="397"/>
      <c r="K2091" s="397"/>
      <c r="L2091" s="396"/>
      <c r="M2091" s="396"/>
      <c r="N2091" s="399"/>
      <c r="O2091" s="400"/>
      <c r="P2091" s="400"/>
      <c r="Q2091" s="400"/>
      <c r="R2091" s="400"/>
      <c r="S2091" s="400"/>
      <c r="T2091" s="400"/>
      <c r="U2091" s="400"/>
      <c r="V2091" s="400"/>
      <c r="W2091" s="400"/>
      <c r="X2091" s="426"/>
      <c r="Y2091" s="427"/>
      <c r="Z2091" s="427"/>
      <c r="AA2091" s="427"/>
      <c r="AB2091" s="427"/>
      <c r="AC2091" s="427"/>
      <c r="AD2091" s="402"/>
      <c r="AE2091" s="402"/>
      <c r="AF2091" s="402"/>
      <c r="AG2091" s="402"/>
      <c r="AH2091" s="402"/>
      <c r="AI2091" s="400"/>
      <c r="AJ2091" s="400"/>
      <c r="AK2091" s="400"/>
      <c r="AL2091" s="400"/>
      <c r="AM2091" s="400"/>
      <c r="AN2091" s="400"/>
      <c r="AO2091" s="400"/>
      <c r="AP2091" s="400"/>
    </row>
    <row r="2092" spans="1:42" ht="14.25" customHeight="1">
      <c r="A2092" s="393"/>
      <c r="B2092" s="402"/>
      <c r="C2092" s="402"/>
      <c r="D2092" s="393"/>
      <c r="E2092" s="395"/>
      <c r="F2092" s="395"/>
      <c r="G2092" s="396"/>
      <c r="H2092" s="397"/>
      <c r="I2092" s="397"/>
      <c r="J2092" s="397"/>
      <c r="K2092" s="397"/>
      <c r="L2092" s="396"/>
      <c r="M2092" s="396"/>
      <c r="N2092" s="399"/>
      <c r="O2092" s="400"/>
      <c r="P2092" s="400"/>
      <c r="Q2092" s="400"/>
      <c r="R2092" s="400"/>
      <c r="S2092" s="400"/>
      <c r="T2092" s="400"/>
      <c r="U2092" s="400"/>
      <c r="V2092" s="400"/>
      <c r="W2092" s="400"/>
      <c r="X2092" s="426"/>
      <c r="Y2092" s="427"/>
      <c r="Z2092" s="427"/>
      <c r="AA2092" s="427"/>
      <c r="AB2092" s="427"/>
      <c r="AC2092" s="427"/>
      <c r="AD2092" s="402"/>
      <c r="AE2092" s="402"/>
      <c r="AF2092" s="402"/>
      <c r="AG2092" s="402"/>
      <c r="AH2092" s="402"/>
      <c r="AI2092" s="400"/>
      <c r="AJ2092" s="400"/>
      <c r="AK2092" s="400"/>
      <c r="AL2092" s="400"/>
      <c r="AM2092" s="400"/>
      <c r="AN2092" s="400"/>
      <c r="AO2092" s="400"/>
      <c r="AP2092" s="400"/>
    </row>
    <row r="2093" spans="1:42" ht="14.25" customHeight="1">
      <c r="A2093" s="393"/>
      <c r="B2093" s="402"/>
      <c r="C2093" s="402"/>
      <c r="D2093" s="393"/>
      <c r="E2093" s="395"/>
      <c r="F2093" s="395"/>
      <c r="G2093" s="396"/>
      <c r="H2093" s="397"/>
      <c r="I2093" s="397"/>
      <c r="J2093" s="397"/>
      <c r="K2093" s="397"/>
      <c r="L2093" s="396"/>
      <c r="M2093" s="396"/>
      <c r="N2093" s="399"/>
      <c r="O2093" s="400"/>
      <c r="P2093" s="400"/>
      <c r="Q2093" s="400"/>
      <c r="R2093" s="400"/>
      <c r="S2093" s="400"/>
      <c r="T2093" s="400"/>
      <c r="U2093" s="400"/>
      <c r="V2093" s="400"/>
      <c r="W2093" s="400"/>
      <c r="X2093" s="426"/>
      <c r="Y2093" s="427"/>
      <c r="Z2093" s="427"/>
      <c r="AA2093" s="427"/>
      <c r="AB2093" s="427"/>
      <c r="AC2093" s="427"/>
      <c r="AD2093" s="402"/>
      <c r="AE2093" s="402"/>
      <c r="AF2093" s="402"/>
      <c r="AG2093" s="402"/>
      <c r="AH2093" s="402"/>
      <c r="AI2093" s="400"/>
      <c r="AJ2093" s="400"/>
      <c r="AK2093" s="400"/>
      <c r="AL2093" s="400"/>
      <c r="AM2093" s="400"/>
      <c r="AN2093" s="400"/>
      <c r="AO2093" s="400"/>
      <c r="AP2093" s="400"/>
    </row>
    <row r="2094" spans="1:42" ht="14.25" customHeight="1">
      <c r="A2094" s="393"/>
      <c r="B2094" s="402"/>
      <c r="C2094" s="402"/>
      <c r="D2094" s="393"/>
      <c r="E2094" s="395"/>
      <c r="F2094" s="395"/>
      <c r="G2094" s="396"/>
      <c r="H2094" s="397"/>
      <c r="I2094" s="397"/>
      <c r="J2094" s="397"/>
      <c r="K2094" s="397"/>
      <c r="L2094" s="396"/>
      <c r="M2094" s="396"/>
      <c r="N2094" s="399"/>
      <c r="O2094" s="400"/>
      <c r="P2094" s="400"/>
      <c r="Q2094" s="400"/>
      <c r="R2094" s="400"/>
      <c r="S2094" s="400"/>
      <c r="T2094" s="400"/>
      <c r="U2094" s="400"/>
      <c r="V2094" s="400"/>
      <c r="W2094" s="400"/>
      <c r="X2094" s="426"/>
      <c r="Y2094" s="427"/>
      <c r="Z2094" s="427"/>
      <c r="AA2094" s="427"/>
      <c r="AB2094" s="427"/>
      <c r="AC2094" s="427"/>
      <c r="AD2094" s="402"/>
      <c r="AE2094" s="402"/>
      <c r="AF2094" s="402"/>
      <c r="AG2094" s="402"/>
      <c r="AH2094" s="402"/>
      <c r="AI2094" s="400"/>
      <c r="AJ2094" s="400"/>
      <c r="AK2094" s="400"/>
      <c r="AL2094" s="400"/>
      <c r="AM2094" s="400"/>
      <c r="AN2094" s="400"/>
      <c r="AO2094" s="400"/>
      <c r="AP2094" s="400"/>
    </row>
    <row r="2095" spans="1:42" ht="14.25" customHeight="1">
      <c r="A2095" s="393"/>
      <c r="B2095" s="402"/>
      <c r="C2095" s="402"/>
      <c r="D2095" s="393"/>
      <c r="E2095" s="395"/>
      <c r="F2095" s="395"/>
      <c r="G2095" s="396"/>
      <c r="H2095" s="397"/>
      <c r="I2095" s="397"/>
      <c r="J2095" s="397"/>
      <c r="K2095" s="397"/>
      <c r="L2095" s="396"/>
      <c r="M2095" s="396"/>
      <c r="N2095" s="399"/>
      <c r="O2095" s="400"/>
      <c r="P2095" s="400"/>
      <c r="Q2095" s="400"/>
      <c r="R2095" s="400"/>
      <c r="S2095" s="400"/>
      <c r="T2095" s="400"/>
      <c r="U2095" s="400"/>
      <c r="V2095" s="400"/>
      <c r="W2095" s="400"/>
      <c r="X2095" s="426"/>
      <c r="Y2095" s="427"/>
      <c r="Z2095" s="427"/>
      <c r="AA2095" s="427"/>
      <c r="AB2095" s="427"/>
      <c r="AC2095" s="427"/>
      <c r="AD2095" s="402"/>
      <c r="AE2095" s="402"/>
      <c r="AF2095" s="402"/>
      <c r="AG2095" s="402"/>
      <c r="AH2095" s="402"/>
      <c r="AI2095" s="400"/>
      <c r="AJ2095" s="400"/>
      <c r="AK2095" s="400"/>
      <c r="AL2095" s="400"/>
      <c r="AM2095" s="400"/>
      <c r="AN2095" s="400"/>
      <c r="AO2095" s="400"/>
      <c r="AP2095" s="400"/>
    </row>
    <row r="2096" spans="1:42" ht="14.25" customHeight="1">
      <c r="A2096" s="393"/>
      <c r="B2096" s="402"/>
      <c r="C2096" s="402"/>
      <c r="D2096" s="393"/>
      <c r="E2096" s="395"/>
      <c r="F2096" s="395"/>
      <c r="G2096" s="396"/>
      <c r="H2096" s="397"/>
      <c r="I2096" s="397"/>
      <c r="J2096" s="397"/>
      <c r="K2096" s="397"/>
      <c r="L2096" s="396"/>
      <c r="M2096" s="396"/>
      <c r="N2096" s="399"/>
      <c r="O2096" s="400"/>
      <c r="P2096" s="400"/>
      <c r="Q2096" s="400"/>
      <c r="R2096" s="400"/>
      <c r="S2096" s="400"/>
      <c r="T2096" s="400"/>
      <c r="U2096" s="400"/>
      <c r="V2096" s="400"/>
      <c r="W2096" s="400"/>
      <c r="X2096" s="426"/>
      <c r="Y2096" s="427"/>
      <c r="Z2096" s="427"/>
      <c r="AA2096" s="427"/>
      <c r="AB2096" s="427"/>
      <c r="AC2096" s="427"/>
      <c r="AD2096" s="402"/>
      <c r="AE2096" s="402"/>
      <c r="AF2096" s="402"/>
      <c r="AG2096" s="402"/>
      <c r="AH2096" s="402"/>
      <c r="AI2096" s="400"/>
      <c r="AJ2096" s="400"/>
      <c r="AK2096" s="400"/>
      <c r="AL2096" s="400"/>
      <c r="AM2096" s="400"/>
      <c r="AN2096" s="400"/>
      <c r="AO2096" s="400"/>
      <c r="AP2096" s="400"/>
    </row>
    <row r="2097" spans="1:42" ht="14.25" customHeight="1">
      <c r="A2097" s="393"/>
      <c r="B2097" s="402"/>
      <c r="C2097" s="402"/>
      <c r="D2097" s="393"/>
      <c r="E2097" s="395"/>
      <c r="F2097" s="395"/>
      <c r="G2097" s="396"/>
      <c r="H2097" s="397"/>
      <c r="I2097" s="397"/>
      <c r="J2097" s="397"/>
      <c r="K2097" s="397"/>
      <c r="L2097" s="396"/>
      <c r="M2097" s="396"/>
      <c r="N2097" s="399"/>
      <c r="O2097" s="400"/>
      <c r="P2097" s="400"/>
      <c r="Q2097" s="400"/>
      <c r="R2097" s="400"/>
      <c r="S2097" s="400"/>
      <c r="T2097" s="400"/>
      <c r="U2097" s="400"/>
      <c r="V2097" s="400"/>
      <c r="W2097" s="400"/>
      <c r="X2097" s="426"/>
      <c r="Y2097" s="427"/>
      <c r="Z2097" s="427"/>
      <c r="AA2097" s="427"/>
      <c r="AB2097" s="427"/>
      <c r="AC2097" s="427"/>
      <c r="AD2097" s="402"/>
      <c r="AE2097" s="402"/>
      <c r="AF2097" s="402"/>
      <c r="AG2097" s="402"/>
      <c r="AH2097" s="402"/>
      <c r="AI2097" s="400"/>
      <c r="AJ2097" s="400"/>
      <c r="AK2097" s="400"/>
      <c r="AL2097" s="400"/>
      <c r="AM2097" s="400"/>
      <c r="AN2097" s="400"/>
      <c r="AO2097" s="400"/>
      <c r="AP2097" s="400"/>
    </row>
    <row r="2098" spans="1:42" ht="14.25" customHeight="1">
      <c r="A2098" s="393"/>
      <c r="B2098" s="402"/>
      <c r="C2098" s="402"/>
      <c r="D2098" s="393"/>
      <c r="E2098" s="395"/>
      <c r="F2098" s="395"/>
      <c r="G2098" s="396"/>
      <c r="H2098" s="397"/>
      <c r="I2098" s="397"/>
      <c r="J2098" s="397"/>
      <c r="K2098" s="397"/>
      <c r="L2098" s="396"/>
      <c r="M2098" s="396"/>
      <c r="N2098" s="399"/>
      <c r="O2098" s="400"/>
      <c r="P2098" s="400"/>
      <c r="Q2098" s="400"/>
      <c r="R2098" s="400"/>
      <c r="S2098" s="400"/>
      <c r="T2098" s="400"/>
      <c r="U2098" s="400"/>
      <c r="V2098" s="400"/>
      <c r="W2098" s="400"/>
      <c r="X2098" s="426"/>
      <c r="Y2098" s="427"/>
      <c r="Z2098" s="427"/>
      <c r="AA2098" s="427"/>
      <c r="AB2098" s="427"/>
      <c r="AC2098" s="427"/>
      <c r="AD2098" s="402"/>
      <c r="AE2098" s="402"/>
      <c r="AF2098" s="402"/>
      <c r="AG2098" s="402"/>
      <c r="AH2098" s="402"/>
      <c r="AI2098" s="400"/>
      <c r="AJ2098" s="400"/>
      <c r="AK2098" s="400"/>
      <c r="AL2098" s="400"/>
      <c r="AM2098" s="400"/>
      <c r="AN2098" s="400"/>
      <c r="AO2098" s="400"/>
      <c r="AP2098" s="400"/>
    </row>
    <row r="2099" spans="1:42" ht="14.25" customHeight="1">
      <c r="A2099" s="393"/>
      <c r="B2099" s="402"/>
      <c r="C2099" s="402"/>
      <c r="D2099" s="393"/>
      <c r="E2099" s="395"/>
      <c r="F2099" s="395"/>
      <c r="G2099" s="396"/>
      <c r="H2099" s="397"/>
      <c r="I2099" s="397"/>
      <c r="J2099" s="397"/>
      <c r="K2099" s="397"/>
      <c r="L2099" s="396"/>
      <c r="M2099" s="396"/>
      <c r="N2099" s="399"/>
      <c r="O2099" s="400"/>
      <c r="P2099" s="400"/>
      <c r="Q2099" s="400"/>
      <c r="R2099" s="400"/>
      <c r="S2099" s="400"/>
      <c r="T2099" s="400"/>
      <c r="U2099" s="400"/>
      <c r="V2099" s="400"/>
      <c r="W2099" s="400"/>
      <c r="X2099" s="426"/>
      <c r="Y2099" s="427"/>
      <c r="Z2099" s="427"/>
      <c r="AA2099" s="427"/>
      <c r="AB2099" s="427"/>
      <c r="AC2099" s="427"/>
      <c r="AD2099" s="402"/>
      <c r="AE2099" s="402"/>
      <c r="AF2099" s="402"/>
      <c r="AG2099" s="402"/>
      <c r="AH2099" s="402"/>
      <c r="AI2099" s="400"/>
      <c r="AJ2099" s="400"/>
      <c r="AK2099" s="400"/>
      <c r="AL2099" s="400"/>
      <c r="AM2099" s="400"/>
      <c r="AN2099" s="400"/>
      <c r="AO2099" s="400"/>
      <c r="AP2099" s="400"/>
    </row>
    <row r="2100" spans="1:42" ht="14.25" customHeight="1">
      <c r="A2100" s="393"/>
      <c r="B2100" s="402"/>
      <c r="C2100" s="402"/>
      <c r="D2100" s="393"/>
      <c r="E2100" s="395"/>
      <c r="F2100" s="395"/>
      <c r="G2100" s="396"/>
      <c r="H2100" s="397"/>
      <c r="I2100" s="397"/>
      <c r="J2100" s="397"/>
      <c r="K2100" s="397"/>
      <c r="L2100" s="396"/>
      <c r="M2100" s="396"/>
      <c r="N2100" s="399"/>
      <c r="O2100" s="400"/>
      <c r="P2100" s="400"/>
      <c r="Q2100" s="400"/>
      <c r="R2100" s="400"/>
      <c r="S2100" s="400"/>
      <c r="T2100" s="400"/>
      <c r="U2100" s="400"/>
      <c r="V2100" s="400"/>
      <c r="W2100" s="400"/>
      <c r="X2100" s="426"/>
      <c r="Y2100" s="427"/>
      <c r="Z2100" s="427"/>
      <c r="AA2100" s="427"/>
      <c r="AB2100" s="427"/>
      <c r="AC2100" s="427"/>
      <c r="AD2100" s="402"/>
      <c r="AE2100" s="402"/>
      <c r="AF2100" s="402"/>
      <c r="AG2100" s="402"/>
      <c r="AH2100" s="402"/>
      <c r="AI2100" s="400"/>
      <c r="AJ2100" s="400"/>
      <c r="AK2100" s="400"/>
      <c r="AL2100" s="400"/>
      <c r="AM2100" s="400"/>
      <c r="AN2100" s="400"/>
      <c r="AO2100" s="400"/>
      <c r="AP2100" s="400"/>
    </row>
    <row r="2101" spans="1:42" ht="14.25" customHeight="1">
      <c r="A2101" s="393"/>
      <c r="B2101" s="402"/>
      <c r="C2101" s="402"/>
      <c r="D2101" s="393"/>
      <c r="E2101" s="395"/>
      <c r="F2101" s="395"/>
      <c r="G2101" s="396"/>
      <c r="H2101" s="397"/>
      <c r="I2101" s="397"/>
      <c r="J2101" s="397"/>
      <c r="K2101" s="397"/>
      <c r="L2101" s="396"/>
      <c r="M2101" s="396"/>
      <c r="N2101" s="399"/>
      <c r="O2101" s="400"/>
      <c r="P2101" s="400"/>
      <c r="Q2101" s="400"/>
      <c r="R2101" s="400"/>
      <c r="S2101" s="400"/>
      <c r="T2101" s="400"/>
      <c r="U2101" s="400"/>
      <c r="V2101" s="400"/>
      <c r="W2101" s="400"/>
      <c r="X2101" s="426"/>
      <c r="Y2101" s="427"/>
      <c r="Z2101" s="427"/>
      <c r="AA2101" s="427"/>
      <c r="AB2101" s="427"/>
      <c r="AC2101" s="427"/>
      <c r="AD2101" s="402"/>
      <c r="AE2101" s="402"/>
      <c r="AF2101" s="402"/>
      <c r="AG2101" s="402"/>
      <c r="AH2101" s="402"/>
      <c r="AI2101" s="400"/>
      <c r="AJ2101" s="400"/>
      <c r="AK2101" s="400"/>
      <c r="AL2101" s="400"/>
      <c r="AM2101" s="400"/>
      <c r="AN2101" s="400"/>
      <c r="AO2101" s="400"/>
      <c r="AP2101" s="400"/>
    </row>
    <row r="2102" spans="1:42" ht="14.25" customHeight="1">
      <c r="A2102" s="393"/>
      <c r="B2102" s="402"/>
      <c r="C2102" s="402"/>
      <c r="D2102" s="393"/>
      <c r="E2102" s="395"/>
      <c r="F2102" s="395"/>
      <c r="G2102" s="396"/>
      <c r="H2102" s="397"/>
      <c r="I2102" s="397"/>
      <c r="J2102" s="397"/>
      <c r="K2102" s="397"/>
      <c r="L2102" s="396"/>
      <c r="M2102" s="396"/>
      <c r="N2102" s="399"/>
      <c r="O2102" s="400"/>
      <c r="P2102" s="400"/>
      <c r="Q2102" s="400"/>
      <c r="R2102" s="400"/>
      <c r="S2102" s="400"/>
      <c r="T2102" s="400"/>
      <c r="U2102" s="400"/>
      <c r="V2102" s="400"/>
      <c r="W2102" s="400"/>
      <c r="X2102" s="426"/>
      <c r="Y2102" s="427"/>
      <c r="Z2102" s="427"/>
      <c r="AA2102" s="427"/>
      <c r="AB2102" s="427"/>
      <c r="AC2102" s="427"/>
      <c r="AD2102" s="402"/>
      <c r="AE2102" s="402"/>
      <c r="AF2102" s="402"/>
      <c r="AG2102" s="402"/>
      <c r="AH2102" s="402"/>
      <c r="AI2102" s="400"/>
      <c r="AJ2102" s="400"/>
      <c r="AK2102" s="400"/>
      <c r="AL2102" s="400"/>
      <c r="AM2102" s="400"/>
      <c r="AN2102" s="400"/>
      <c r="AO2102" s="400"/>
      <c r="AP2102" s="400"/>
    </row>
    <row r="2103" spans="1:42" ht="14.25" customHeight="1">
      <c r="A2103" s="393"/>
      <c r="B2103" s="402"/>
      <c r="C2103" s="402"/>
      <c r="D2103" s="393"/>
      <c r="E2103" s="395"/>
      <c r="F2103" s="395"/>
      <c r="G2103" s="396"/>
      <c r="H2103" s="397"/>
      <c r="I2103" s="397"/>
      <c r="J2103" s="397"/>
      <c r="K2103" s="397"/>
      <c r="L2103" s="396"/>
      <c r="M2103" s="396"/>
      <c r="N2103" s="399"/>
      <c r="O2103" s="400"/>
      <c r="P2103" s="400"/>
      <c r="Q2103" s="400"/>
      <c r="R2103" s="400"/>
      <c r="S2103" s="400"/>
      <c r="T2103" s="400"/>
      <c r="U2103" s="400"/>
      <c r="V2103" s="400"/>
      <c r="W2103" s="400"/>
      <c r="X2103" s="426"/>
      <c r="Y2103" s="427"/>
      <c r="Z2103" s="427"/>
      <c r="AA2103" s="427"/>
      <c r="AB2103" s="427"/>
      <c r="AC2103" s="427"/>
      <c r="AD2103" s="402"/>
      <c r="AE2103" s="402"/>
      <c r="AF2103" s="402"/>
      <c r="AG2103" s="402"/>
      <c r="AH2103" s="402"/>
      <c r="AI2103" s="400"/>
      <c r="AJ2103" s="400"/>
      <c r="AK2103" s="400"/>
      <c r="AL2103" s="400"/>
      <c r="AM2103" s="400"/>
      <c r="AN2103" s="400"/>
      <c r="AO2103" s="400"/>
      <c r="AP2103" s="400"/>
    </row>
    <row r="2104" spans="1:42" ht="14.25" customHeight="1">
      <c r="A2104" s="393"/>
      <c r="B2104" s="402"/>
      <c r="C2104" s="402"/>
      <c r="D2104" s="393"/>
      <c r="E2104" s="395"/>
      <c r="F2104" s="395"/>
      <c r="G2104" s="396"/>
      <c r="H2104" s="397"/>
      <c r="I2104" s="397"/>
      <c r="J2104" s="397"/>
      <c r="K2104" s="397"/>
      <c r="L2104" s="396"/>
      <c r="M2104" s="396"/>
      <c r="N2104" s="399"/>
      <c r="O2104" s="400"/>
      <c r="P2104" s="400"/>
      <c r="Q2104" s="400"/>
      <c r="R2104" s="400"/>
      <c r="S2104" s="400"/>
      <c r="T2104" s="400"/>
      <c r="U2104" s="400"/>
      <c r="V2104" s="400"/>
      <c r="W2104" s="400"/>
      <c r="X2104" s="426"/>
      <c r="Y2104" s="427"/>
      <c r="Z2104" s="427"/>
      <c r="AA2104" s="427"/>
      <c r="AB2104" s="427"/>
      <c r="AC2104" s="427"/>
      <c r="AD2104" s="402"/>
      <c r="AE2104" s="402"/>
      <c r="AF2104" s="402"/>
      <c r="AG2104" s="402"/>
      <c r="AH2104" s="402"/>
      <c r="AI2104" s="400"/>
      <c r="AJ2104" s="400"/>
      <c r="AK2104" s="400"/>
      <c r="AL2104" s="400"/>
      <c r="AM2104" s="400"/>
      <c r="AN2104" s="400"/>
      <c r="AO2104" s="400"/>
      <c r="AP2104" s="400"/>
    </row>
    <row r="2105" spans="1:42" ht="14.25" customHeight="1">
      <c r="A2105" s="393"/>
      <c r="B2105" s="402"/>
      <c r="C2105" s="402"/>
      <c r="D2105" s="393"/>
      <c r="E2105" s="395"/>
      <c r="F2105" s="395"/>
      <c r="G2105" s="396"/>
      <c r="H2105" s="397"/>
      <c r="I2105" s="397"/>
      <c r="J2105" s="397"/>
      <c r="K2105" s="397"/>
      <c r="L2105" s="396"/>
      <c r="M2105" s="396"/>
      <c r="N2105" s="399"/>
      <c r="O2105" s="400"/>
      <c r="P2105" s="400"/>
      <c r="Q2105" s="400"/>
      <c r="R2105" s="400"/>
      <c r="S2105" s="400"/>
      <c r="T2105" s="400"/>
      <c r="U2105" s="400"/>
      <c r="V2105" s="400"/>
      <c r="W2105" s="400"/>
      <c r="X2105" s="426"/>
      <c r="Y2105" s="427"/>
      <c r="Z2105" s="427"/>
      <c r="AA2105" s="427"/>
      <c r="AB2105" s="427"/>
      <c r="AC2105" s="427"/>
      <c r="AD2105" s="402"/>
      <c r="AE2105" s="402"/>
      <c r="AF2105" s="402"/>
      <c r="AG2105" s="402"/>
      <c r="AH2105" s="402"/>
      <c r="AI2105" s="400"/>
      <c r="AJ2105" s="400"/>
      <c r="AK2105" s="400"/>
      <c r="AL2105" s="400"/>
      <c r="AM2105" s="400"/>
      <c r="AN2105" s="400"/>
      <c r="AO2105" s="400"/>
      <c r="AP2105" s="400"/>
    </row>
    <row r="2106" spans="1:42" ht="14.25" customHeight="1">
      <c r="A2106" s="393"/>
      <c r="B2106" s="402"/>
      <c r="C2106" s="402"/>
      <c r="D2106" s="393"/>
      <c r="E2106" s="395"/>
      <c r="F2106" s="395"/>
      <c r="G2106" s="396"/>
      <c r="H2106" s="397"/>
      <c r="I2106" s="397"/>
      <c r="J2106" s="397"/>
      <c r="K2106" s="397"/>
      <c r="L2106" s="396"/>
      <c r="M2106" s="396"/>
      <c r="N2106" s="399"/>
      <c r="O2106" s="400"/>
      <c r="P2106" s="400"/>
      <c r="Q2106" s="400"/>
      <c r="R2106" s="400"/>
      <c r="S2106" s="400"/>
      <c r="T2106" s="400"/>
      <c r="U2106" s="400"/>
      <c r="V2106" s="400"/>
      <c r="W2106" s="400"/>
      <c r="X2106" s="426"/>
      <c r="Y2106" s="427"/>
      <c r="Z2106" s="427"/>
      <c r="AA2106" s="427"/>
      <c r="AB2106" s="427"/>
      <c r="AC2106" s="427"/>
      <c r="AD2106" s="402"/>
      <c r="AE2106" s="402"/>
      <c r="AF2106" s="402"/>
      <c r="AG2106" s="402"/>
      <c r="AH2106" s="402"/>
      <c r="AI2106" s="400"/>
      <c r="AJ2106" s="400"/>
      <c r="AK2106" s="400"/>
      <c r="AL2106" s="400"/>
      <c r="AM2106" s="400"/>
      <c r="AN2106" s="400"/>
      <c r="AO2106" s="400"/>
      <c r="AP2106" s="400"/>
    </row>
    <row r="2107" spans="1:42" ht="14.25" customHeight="1">
      <c r="A2107" s="393"/>
      <c r="B2107" s="402"/>
      <c r="C2107" s="402"/>
      <c r="D2107" s="393"/>
      <c r="E2107" s="395"/>
      <c r="F2107" s="395"/>
      <c r="G2107" s="396"/>
      <c r="H2107" s="397"/>
      <c r="I2107" s="397"/>
      <c r="J2107" s="397"/>
      <c r="K2107" s="397"/>
      <c r="L2107" s="396"/>
      <c r="M2107" s="396"/>
      <c r="N2107" s="399"/>
      <c r="O2107" s="400"/>
      <c r="P2107" s="400"/>
      <c r="Q2107" s="400"/>
      <c r="R2107" s="400"/>
      <c r="S2107" s="400"/>
      <c r="T2107" s="400"/>
      <c r="U2107" s="400"/>
      <c r="V2107" s="400"/>
      <c r="W2107" s="400"/>
      <c r="X2107" s="426"/>
      <c r="Y2107" s="427"/>
      <c r="Z2107" s="427"/>
      <c r="AA2107" s="427"/>
      <c r="AB2107" s="427"/>
      <c r="AC2107" s="427"/>
      <c r="AD2107" s="402"/>
      <c r="AE2107" s="402"/>
      <c r="AF2107" s="402"/>
      <c r="AG2107" s="402"/>
      <c r="AH2107" s="402"/>
      <c r="AI2107" s="400"/>
      <c r="AJ2107" s="400"/>
      <c r="AK2107" s="400"/>
      <c r="AL2107" s="400"/>
      <c r="AM2107" s="400"/>
      <c r="AN2107" s="400"/>
      <c r="AO2107" s="400"/>
      <c r="AP2107" s="400"/>
    </row>
    <row r="2108" spans="1:42" ht="14.25" customHeight="1">
      <c r="A2108" s="393"/>
      <c r="B2108" s="402"/>
      <c r="C2108" s="402"/>
      <c r="D2108" s="393"/>
      <c r="E2108" s="395"/>
      <c r="F2108" s="395"/>
      <c r="G2108" s="396"/>
      <c r="H2108" s="397"/>
      <c r="I2108" s="397"/>
      <c r="J2108" s="397"/>
      <c r="K2108" s="397"/>
      <c r="L2108" s="396"/>
      <c r="M2108" s="396"/>
      <c r="N2108" s="399"/>
      <c r="O2108" s="400"/>
      <c r="P2108" s="400"/>
      <c r="Q2108" s="400"/>
      <c r="R2108" s="400"/>
      <c r="S2108" s="400"/>
      <c r="T2108" s="400"/>
      <c r="U2108" s="400"/>
      <c r="V2108" s="400"/>
      <c r="W2108" s="400"/>
      <c r="X2108" s="426"/>
      <c r="Y2108" s="427"/>
      <c r="Z2108" s="427"/>
      <c r="AA2108" s="427"/>
      <c r="AB2108" s="427"/>
      <c r="AC2108" s="427"/>
      <c r="AD2108" s="402"/>
      <c r="AE2108" s="402"/>
      <c r="AF2108" s="402"/>
      <c r="AG2108" s="402"/>
      <c r="AH2108" s="402"/>
      <c r="AI2108" s="400"/>
      <c r="AJ2108" s="400"/>
      <c r="AK2108" s="400"/>
      <c r="AL2108" s="400"/>
      <c r="AM2108" s="400"/>
      <c r="AN2108" s="400"/>
      <c r="AO2108" s="400"/>
      <c r="AP2108" s="400"/>
    </row>
    <row r="2109" spans="1:42" ht="14.25" customHeight="1">
      <c r="A2109" s="393"/>
      <c r="B2109" s="402"/>
      <c r="C2109" s="402"/>
      <c r="D2109" s="393"/>
      <c r="E2109" s="395"/>
      <c r="F2109" s="395"/>
      <c r="G2109" s="396"/>
      <c r="H2109" s="397"/>
      <c r="I2109" s="397"/>
      <c r="J2109" s="397"/>
      <c r="K2109" s="397"/>
      <c r="L2109" s="396"/>
      <c r="M2109" s="396"/>
      <c r="N2109" s="399"/>
      <c r="O2109" s="400"/>
      <c r="P2109" s="400"/>
      <c r="Q2109" s="400"/>
      <c r="R2109" s="400"/>
      <c r="S2109" s="400"/>
      <c r="T2109" s="400"/>
      <c r="U2109" s="400"/>
      <c r="V2109" s="400"/>
      <c r="W2109" s="400"/>
      <c r="X2109" s="426"/>
      <c r="Y2109" s="427"/>
      <c r="Z2109" s="427"/>
      <c r="AA2109" s="427"/>
      <c r="AB2109" s="427"/>
      <c r="AC2109" s="427"/>
      <c r="AD2109" s="402"/>
      <c r="AE2109" s="402"/>
      <c r="AF2109" s="402"/>
      <c r="AG2109" s="402"/>
      <c r="AH2109" s="402"/>
      <c r="AI2109" s="400"/>
      <c r="AJ2109" s="400"/>
      <c r="AK2109" s="400"/>
      <c r="AL2109" s="400"/>
      <c r="AM2109" s="400"/>
      <c r="AN2109" s="400"/>
      <c r="AO2109" s="400"/>
      <c r="AP2109" s="400"/>
    </row>
    <row r="2110" spans="1:42" ht="14.25" customHeight="1">
      <c r="A2110" s="393"/>
      <c r="B2110" s="402"/>
      <c r="C2110" s="402"/>
      <c r="D2110" s="393"/>
      <c r="E2110" s="395"/>
      <c r="F2110" s="395"/>
      <c r="G2110" s="396"/>
      <c r="H2110" s="397"/>
      <c r="I2110" s="397"/>
      <c r="J2110" s="397"/>
      <c r="K2110" s="397"/>
      <c r="L2110" s="396"/>
      <c r="M2110" s="396"/>
      <c r="N2110" s="399"/>
      <c r="O2110" s="400"/>
      <c r="P2110" s="400"/>
      <c r="Q2110" s="400"/>
      <c r="R2110" s="400"/>
      <c r="S2110" s="400"/>
      <c r="T2110" s="400"/>
      <c r="U2110" s="400"/>
      <c r="V2110" s="400"/>
      <c r="W2110" s="400"/>
      <c r="X2110" s="426"/>
      <c r="Y2110" s="427"/>
      <c r="Z2110" s="427"/>
      <c r="AA2110" s="427"/>
      <c r="AB2110" s="427"/>
      <c r="AC2110" s="427"/>
      <c r="AD2110" s="402"/>
      <c r="AE2110" s="402"/>
      <c r="AF2110" s="402"/>
      <c r="AG2110" s="402"/>
      <c r="AH2110" s="402"/>
      <c r="AI2110" s="400"/>
      <c r="AJ2110" s="400"/>
      <c r="AK2110" s="400"/>
      <c r="AL2110" s="400"/>
      <c r="AM2110" s="400"/>
      <c r="AN2110" s="400"/>
      <c r="AO2110" s="400"/>
      <c r="AP2110" s="400"/>
    </row>
    <row r="2111" spans="1:42" ht="14.25" customHeight="1">
      <c r="A2111" s="393"/>
      <c r="B2111" s="402"/>
      <c r="C2111" s="402"/>
      <c r="D2111" s="393"/>
      <c r="E2111" s="395"/>
      <c r="F2111" s="395"/>
      <c r="G2111" s="396"/>
      <c r="H2111" s="397"/>
      <c r="I2111" s="397"/>
      <c r="J2111" s="397"/>
      <c r="K2111" s="397"/>
      <c r="L2111" s="396"/>
      <c r="M2111" s="396"/>
      <c r="N2111" s="399"/>
      <c r="O2111" s="400"/>
      <c r="P2111" s="400"/>
      <c r="Q2111" s="400"/>
      <c r="R2111" s="400"/>
      <c r="S2111" s="400"/>
      <c r="T2111" s="400"/>
      <c r="U2111" s="400"/>
      <c r="V2111" s="400"/>
      <c r="W2111" s="400"/>
      <c r="X2111" s="426"/>
      <c r="Y2111" s="427"/>
      <c r="Z2111" s="427"/>
      <c r="AA2111" s="427"/>
      <c r="AB2111" s="427"/>
      <c r="AC2111" s="427"/>
      <c r="AD2111" s="402"/>
      <c r="AE2111" s="402"/>
      <c r="AF2111" s="402"/>
      <c r="AG2111" s="402"/>
      <c r="AH2111" s="402"/>
      <c r="AI2111" s="400"/>
      <c r="AJ2111" s="400"/>
      <c r="AK2111" s="400"/>
      <c r="AL2111" s="400"/>
      <c r="AM2111" s="400"/>
      <c r="AN2111" s="400"/>
      <c r="AO2111" s="400"/>
      <c r="AP2111" s="400"/>
    </row>
    <row r="2112" spans="1:42" ht="14.25" customHeight="1">
      <c r="A2112" s="393"/>
      <c r="B2112" s="402"/>
      <c r="C2112" s="402"/>
      <c r="D2112" s="393"/>
      <c r="E2112" s="395"/>
      <c r="F2112" s="395"/>
      <c r="G2112" s="396"/>
      <c r="H2112" s="397"/>
      <c r="I2112" s="397"/>
      <c r="J2112" s="397"/>
      <c r="K2112" s="397"/>
      <c r="L2112" s="396"/>
      <c r="M2112" s="396"/>
      <c r="N2112" s="399"/>
      <c r="O2112" s="400"/>
      <c r="P2112" s="400"/>
      <c r="Q2112" s="400"/>
      <c r="R2112" s="400"/>
      <c r="S2112" s="400"/>
      <c r="T2112" s="400"/>
      <c r="U2112" s="400"/>
      <c r="V2112" s="400"/>
      <c r="W2112" s="400"/>
      <c r="X2112" s="426"/>
      <c r="Y2112" s="427"/>
      <c r="Z2112" s="427"/>
      <c r="AA2112" s="427"/>
      <c r="AB2112" s="427"/>
      <c r="AC2112" s="427"/>
      <c r="AD2112" s="402"/>
      <c r="AE2112" s="402"/>
      <c r="AF2112" s="402"/>
      <c r="AG2112" s="402"/>
      <c r="AH2112" s="402"/>
      <c r="AI2112" s="400"/>
      <c r="AJ2112" s="400"/>
      <c r="AK2112" s="400"/>
      <c r="AL2112" s="400"/>
      <c r="AM2112" s="400"/>
      <c r="AN2112" s="400"/>
      <c r="AO2112" s="400"/>
      <c r="AP2112" s="400"/>
    </row>
    <row r="2113" spans="1:42" ht="14.25" customHeight="1">
      <c r="A2113" s="393"/>
      <c r="B2113" s="402"/>
      <c r="C2113" s="402"/>
      <c r="D2113" s="393"/>
      <c r="E2113" s="395"/>
      <c r="F2113" s="395"/>
      <c r="G2113" s="396"/>
      <c r="H2113" s="397"/>
      <c r="I2113" s="397"/>
      <c r="J2113" s="397"/>
      <c r="K2113" s="397"/>
      <c r="L2113" s="396"/>
      <c r="M2113" s="396"/>
      <c r="N2113" s="399"/>
      <c r="O2113" s="400"/>
      <c r="P2113" s="400"/>
      <c r="Q2113" s="400"/>
      <c r="R2113" s="400"/>
      <c r="S2113" s="400"/>
      <c r="T2113" s="400"/>
      <c r="U2113" s="400"/>
      <c r="V2113" s="400"/>
      <c r="W2113" s="400"/>
      <c r="X2113" s="426"/>
      <c r="Y2113" s="427"/>
      <c r="Z2113" s="427"/>
      <c r="AA2113" s="427"/>
      <c r="AB2113" s="427"/>
      <c r="AC2113" s="427"/>
      <c r="AD2113" s="402"/>
      <c r="AE2113" s="402"/>
      <c r="AF2113" s="402"/>
      <c r="AG2113" s="402"/>
      <c r="AH2113" s="402"/>
      <c r="AI2113" s="400"/>
      <c r="AJ2113" s="400"/>
      <c r="AK2113" s="400"/>
      <c r="AL2113" s="400"/>
      <c r="AM2113" s="400"/>
      <c r="AN2113" s="400"/>
      <c r="AO2113" s="400"/>
      <c r="AP2113" s="400"/>
    </row>
    <row r="2114" spans="1:42" ht="14.25" customHeight="1">
      <c r="A2114" s="393"/>
      <c r="B2114" s="402"/>
      <c r="C2114" s="402"/>
      <c r="D2114" s="393"/>
      <c r="E2114" s="395"/>
      <c r="F2114" s="395"/>
      <c r="G2114" s="396"/>
      <c r="H2114" s="397"/>
      <c r="I2114" s="397"/>
      <c r="J2114" s="397"/>
      <c r="K2114" s="397"/>
      <c r="L2114" s="396"/>
      <c r="M2114" s="396"/>
      <c r="N2114" s="399"/>
      <c r="O2114" s="400"/>
      <c r="P2114" s="400"/>
      <c r="Q2114" s="400"/>
      <c r="R2114" s="400"/>
      <c r="S2114" s="400"/>
      <c r="T2114" s="400"/>
      <c r="U2114" s="400"/>
      <c r="V2114" s="400"/>
      <c r="W2114" s="400"/>
      <c r="X2114" s="426"/>
      <c r="Y2114" s="427"/>
      <c r="Z2114" s="427"/>
      <c r="AA2114" s="427"/>
      <c r="AB2114" s="427"/>
      <c r="AC2114" s="427"/>
      <c r="AD2114" s="402"/>
      <c r="AE2114" s="402"/>
      <c r="AF2114" s="402"/>
      <c r="AG2114" s="402"/>
      <c r="AH2114" s="402"/>
      <c r="AI2114" s="400"/>
      <c r="AJ2114" s="400"/>
      <c r="AK2114" s="400"/>
      <c r="AL2114" s="400"/>
      <c r="AM2114" s="400"/>
      <c r="AN2114" s="400"/>
      <c r="AO2114" s="400"/>
      <c r="AP2114" s="400"/>
    </row>
    <row r="2115" spans="1:42" ht="14.25" customHeight="1">
      <c r="A2115" s="393"/>
      <c r="B2115" s="402"/>
      <c r="C2115" s="402"/>
      <c r="D2115" s="393"/>
      <c r="E2115" s="395"/>
      <c r="F2115" s="395"/>
      <c r="G2115" s="396"/>
      <c r="H2115" s="397"/>
      <c r="I2115" s="397"/>
      <c r="J2115" s="397"/>
      <c r="K2115" s="397"/>
      <c r="L2115" s="396"/>
      <c r="M2115" s="396"/>
      <c r="N2115" s="399"/>
      <c r="O2115" s="400"/>
      <c r="P2115" s="400"/>
      <c r="Q2115" s="400"/>
      <c r="R2115" s="400"/>
      <c r="S2115" s="400"/>
      <c r="T2115" s="400"/>
      <c r="U2115" s="400"/>
      <c r="V2115" s="400"/>
      <c r="W2115" s="400"/>
      <c r="X2115" s="426"/>
      <c r="Y2115" s="427"/>
      <c r="Z2115" s="427"/>
      <c r="AA2115" s="427"/>
      <c r="AB2115" s="427"/>
      <c r="AC2115" s="427"/>
      <c r="AD2115" s="402"/>
      <c r="AE2115" s="402"/>
      <c r="AF2115" s="402"/>
      <c r="AG2115" s="402"/>
      <c r="AH2115" s="402"/>
      <c r="AI2115" s="400"/>
      <c r="AJ2115" s="400"/>
      <c r="AK2115" s="400"/>
      <c r="AL2115" s="400"/>
      <c r="AM2115" s="400"/>
      <c r="AN2115" s="400"/>
      <c r="AO2115" s="400"/>
      <c r="AP2115" s="400"/>
    </row>
    <row r="2116" spans="1:42" ht="14.25" customHeight="1">
      <c r="A2116" s="393"/>
      <c r="B2116" s="402"/>
      <c r="C2116" s="402"/>
      <c r="D2116" s="393"/>
      <c r="E2116" s="395"/>
      <c r="F2116" s="395"/>
      <c r="G2116" s="396"/>
      <c r="H2116" s="397"/>
      <c r="I2116" s="397"/>
      <c r="J2116" s="397"/>
      <c r="K2116" s="397"/>
      <c r="L2116" s="396"/>
      <c r="M2116" s="396"/>
      <c r="N2116" s="399"/>
      <c r="O2116" s="400"/>
      <c r="P2116" s="400"/>
      <c r="Q2116" s="400"/>
      <c r="R2116" s="400"/>
      <c r="S2116" s="400"/>
      <c r="T2116" s="400"/>
      <c r="U2116" s="400"/>
      <c r="V2116" s="400"/>
      <c r="W2116" s="400"/>
      <c r="X2116" s="426"/>
      <c r="Y2116" s="427"/>
      <c r="Z2116" s="427"/>
      <c r="AA2116" s="427"/>
      <c r="AB2116" s="427"/>
      <c r="AC2116" s="427"/>
      <c r="AD2116" s="402"/>
      <c r="AE2116" s="402"/>
      <c r="AF2116" s="402"/>
      <c r="AG2116" s="402"/>
      <c r="AH2116" s="402"/>
      <c r="AI2116" s="400"/>
      <c r="AJ2116" s="400"/>
      <c r="AK2116" s="400"/>
      <c r="AL2116" s="400"/>
      <c r="AM2116" s="400"/>
      <c r="AN2116" s="400"/>
      <c r="AO2116" s="400"/>
      <c r="AP2116" s="400"/>
    </row>
    <row r="2117" spans="1:42" ht="14.25" customHeight="1">
      <c r="A2117" s="393"/>
      <c r="B2117" s="402"/>
      <c r="C2117" s="402"/>
      <c r="D2117" s="393"/>
      <c r="E2117" s="395"/>
      <c r="F2117" s="395"/>
      <c r="G2117" s="396"/>
      <c r="H2117" s="397"/>
      <c r="I2117" s="397"/>
      <c r="J2117" s="397"/>
      <c r="K2117" s="397"/>
      <c r="L2117" s="396"/>
      <c r="M2117" s="396"/>
      <c r="N2117" s="399"/>
      <c r="O2117" s="400"/>
      <c r="P2117" s="400"/>
      <c r="Q2117" s="400"/>
      <c r="R2117" s="400"/>
      <c r="S2117" s="400"/>
      <c r="T2117" s="400"/>
      <c r="U2117" s="400"/>
      <c r="V2117" s="400"/>
      <c r="W2117" s="400"/>
      <c r="X2117" s="426"/>
      <c r="Y2117" s="427"/>
      <c r="Z2117" s="427"/>
      <c r="AA2117" s="427"/>
      <c r="AB2117" s="427"/>
      <c r="AC2117" s="427"/>
      <c r="AD2117" s="402"/>
      <c r="AE2117" s="402"/>
      <c r="AF2117" s="402"/>
      <c r="AG2117" s="402"/>
      <c r="AH2117" s="402"/>
      <c r="AI2117" s="400"/>
      <c r="AJ2117" s="400"/>
      <c r="AK2117" s="400"/>
      <c r="AL2117" s="400"/>
      <c r="AM2117" s="400"/>
      <c r="AN2117" s="400"/>
      <c r="AO2117" s="400"/>
      <c r="AP2117" s="400"/>
    </row>
    <row r="2118" spans="1:42" ht="14.25" customHeight="1">
      <c r="A2118" s="393"/>
      <c r="B2118" s="402"/>
      <c r="C2118" s="402"/>
      <c r="D2118" s="393"/>
      <c r="E2118" s="395"/>
      <c r="F2118" s="395"/>
      <c r="G2118" s="396"/>
      <c r="H2118" s="397"/>
      <c r="I2118" s="397"/>
      <c r="J2118" s="397"/>
      <c r="K2118" s="397"/>
      <c r="L2118" s="396"/>
      <c r="M2118" s="396"/>
      <c r="N2118" s="399"/>
      <c r="O2118" s="400"/>
      <c r="P2118" s="400"/>
      <c r="Q2118" s="400"/>
      <c r="R2118" s="400"/>
      <c r="S2118" s="400"/>
      <c r="T2118" s="400"/>
      <c r="U2118" s="400"/>
      <c r="V2118" s="400"/>
      <c r="W2118" s="400"/>
      <c r="X2118" s="426"/>
      <c r="Y2118" s="427"/>
      <c r="Z2118" s="427"/>
      <c r="AA2118" s="427"/>
      <c r="AB2118" s="427"/>
      <c r="AC2118" s="427"/>
      <c r="AD2118" s="402"/>
      <c r="AE2118" s="402"/>
      <c r="AF2118" s="402"/>
      <c r="AG2118" s="402"/>
      <c r="AH2118" s="402"/>
      <c r="AI2118" s="400"/>
      <c r="AJ2118" s="400"/>
      <c r="AK2118" s="400"/>
      <c r="AL2118" s="400"/>
      <c r="AM2118" s="400"/>
      <c r="AN2118" s="400"/>
      <c r="AO2118" s="400"/>
      <c r="AP2118" s="400"/>
    </row>
    <row r="2119" spans="1:42" ht="14.25" customHeight="1">
      <c r="A2119" s="393"/>
      <c r="B2119" s="402"/>
      <c r="C2119" s="402"/>
      <c r="D2119" s="393"/>
      <c r="E2119" s="395"/>
      <c r="F2119" s="395"/>
      <c r="G2119" s="396"/>
      <c r="H2119" s="397"/>
      <c r="I2119" s="397"/>
      <c r="J2119" s="397"/>
      <c r="K2119" s="397"/>
      <c r="L2119" s="396"/>
      <c r="M2119" s="396"/>
      <c r="N2119" s="399"/>
      <c r="O2119" s="400"/>
      <c r="P2119" s="400"/>
      <c r="Q2119" s="400"/>
      <c r="R2119" s="400"/>
      <c r="S2119" s="400"/>
      <c r="T2119" s="400"/>
      <c r="U2119" s="400"/>
      <c r="V2119" s="400"/>
      <c r="W2119" s="400"/>
      <c r="X2119" s="426"/>
      <c r="Y2119" s="427"/>
      <c r="Z2119" s="427"/>
      <c r="AA2119" s="427"/>
      <c r="AB2119" s="427"/>
      <c r="AC2119" s="427"/>
      <c r="AD2119" s="402"/>
      <c r="AE2119" s="402"/>
      <c r="AF2119" s="402"/>
      <c r="AG2119" s="402"/>
      <c r="AH2119" s="402"/>
      <c r="AI2119" s="400"/>
      <c r="AJ2119" s="400"/>
      <c r="AK2119" s="400"/>
      <c r="AL2119" s="400"/>
      <c r="AM2119" s="400"/>
      <c r="AN2119" s="400"/>
      <c r="AO2119" s="400"/>
      <c r="AP2119" s="400"/>
    </row>
    <row r="2120" spans="1:42" ht="14.25" customHeight="1">
      <c r="A2120" s="393"/>
      <c r="B2120" s="402"/>
      <c r="C2120" s="402"/>
      <c r="D2120" s="393"/>
      <c r="E2120" s="395"/>
      <c r="F2120" s="395"/>
      <c r="G2120" s="396"/>
      <c r="H2120" s="397"/>
      <c r="I2120" s="397"/>
      <c r="J2120" s="397"/>
      <c r="K2120" s="397"/>
      <c r="L2120" s="396"/>
      <c r="M2120" s="396"/>
      <c r="N2120" s="399"/>
      <c r="O2120" s="400"/>
      <c r="P2120" s="400"/>
      <c r="Q2120" s="400"/>
      <c r="R2120" s="400"/>
      <c r="S2120" s="400"/>
      <c r="T2120" s="400"/>
      <c r="U2120" s="400"/>
      <c r="V2120" s="400"/>
      <c r="W2120" s="400"/>
      <c r="X2120" s="426"/>
      <c r="Y2120" s="427"/>
      <c r="Z2120" s="427"/>
      <c r="AA2120" s="427"/>
      <c r="AB2120" s="427"/>
      <c r="AC2120" s="427"/>
      <c r="AD2120" s="402"/>
      <c r="AE2120" s="402"/>
      <c r="AF2120" s="402"/>
      <c r="AG2120" s="402"/>
      <c r="AH2120" s="402"/>
      <c r="AI2120" s="400"/>
      <c r="AJ2120" s="400"/>
      <c r="AK2120" s="400"/>
      <c r="AL2120" s="400"/>
      <c r="AM2120" s="400"/>
      <c r="AN2120" s="400"/>
      <c r="AO2120" s="400"/>
      <c r="AP2120" s="400"/>
    </row>
    <row r="2121" spans="1:42" ht="14.25" customHeight="1">
      <c r="A2121" s="393"/>
      <c r="B2121" s="402"/>
      <c r="C2121" s="402"/>
      <c r="D2121" s="393"/>
      <c r="E2121" s="395"/>
      <c r="F2121" s="395"/>
      <c r="G2121" s="396"/>
      <c r="H2121" s="397"/>
      <c r="I2121" s="397"/>
      <c r="J2121" s="397"/>
      <c r="K2121" s="397"/>
      <c r="L2121" s="396"/>
      <c r="M2121" s="396"/>
      <c r="N2121" s="399"/>
      <c r="O2121" s="400"/>
      <c r="P2121" s="400"/>
      <c r="Q2121" s="400"/>
      <c r="R2121" s="400"/>
      <c r="S2121" s="400"/>
      <c r="T2121" s="400"/>
      <c r="U2121" s="400"/>
      <c r="V2121" s="400"/>
      <c r="W2121" s="400"/>
      <c r="X2121" s="426"/>
      <c r="Y2121" s="427"/>
      <c r="Z2121" s="427"/>
      <c r="AA2121" s="427"/>
      <c r="AB2121" s="427"/>
      <c r="AC2121" s="427"/>
      <c r="AD2121" s="402"/>
      <c r="AE2121" s="402"/>
      <c r="AF2121" s="402"/>
      <c r="AG2121" s="402"/>
      <c r="AH2121" s="402"/>
      <c r="AI2121" s="400"/>
      <c r="AJ2121" s="400"/>
      <c r="AK2121" s="400"/>
      <c r="AL2121" s="400"/>
      <c r="AM2121" s="400"/>
      <c r="AN2121" s="400"/>
      <c r="AO2121" s="400"/>
      <c r="AP2121" s="400"/>
    </row>
    <row r="2122" spans="1:42" ht="14.25" customHeight="1">
      <c r="A2122" s="393"/>
      <c r="B2122" s="402"/>
      <c r="C2122" s="402"/>
      <c r="D2122" s="393"/>
      <c r="E2122" s="395"/>
      <c r="F2122" s="395"/>
      <c r="G2122" s="396"/>
      <c r="H2122" s="397"/>
      <c r="I2122" s="397"/>
      <c r="J2122" s="397"/>
      <c r="K2122" s="397"/>
      <c r="L2122" s="396"/>
      <c r="M2122" s="396"/>
      <c r="N2122" s="399"/>
      <c r="O2122" s="400"/>
      <c r="P2122" s="400"/>
      <c r="Q2122" s="400"/>
      <c r="R2122" s="400"/>
      <c r="S2122" s="400"/>
      <c r="T2122" s="400"/>
      <c r="U2122" s="400"/>
      <c r="V2122" s="400"/>
      <c r="W2122" s="400"/>
      <c r="X2122" s="426"/>
      <c r="Y2122" s="427"/>
      <c r="Z2122" s="427"/>
      <c r="AA2122" s="427"/>
      <c r="AB2122" s="427"/>
      <c r="AC2122" s="427"/>
      <c r="AD2122" s="402"/>
      <c r="AE2122" s="402"/>
      <c r="AF2122" s="402"/>
      <c r="AG2122" s="402"/>
      <c r="AH2122" s="402"/>
      <c r="AI2122" s="400"/>
      <c r="AJ2122" s="400"/>
      <c r="AK2122" s="400"/>
      <c r="AL2122" s="400"/>
      <c r="AM2122" s="400"/>
      <c r="AN2122" s="400"/>
      <c r="AO2122" s="400"/>
      <c r="AP2122" s="400"/>
    </row>
    <row r="2123" spans="1:42" ht="14.25" customHeight="1">
      <c r="A2123" s="393"/>
      <c r="B2123" s="402"/>
      <c r="C2123" s="402"/>
      <c r="D2123" s="393"/>
      <c r="E2123" s="395"/>
      <c r="F2123" s="395"/>
      <c r="G2123" s="396"/>
      <c r="H2123" s="397"/>
      <c r="I2123" s="397"/>
      <c r="J2123" s="397"/>
      <c r="K2123" s="397"/>
      <c r="L2123" s="396"/>
      <c r="M2123" s="396"/>
      <c r="N2123" s="399"/>
      <c r="O2123" s="400"/>
      <c r="P2123" s="400"/>
      <c r="Q2123" s="400"/>
      <c r="R2123" s="400"/>
      <c r="S2123" s="400"/>
      <c r="T2123" s="400"/>
      <c r="U2123" s="400"/>
      <c r="V2123" s="400"/>
      <c r="W2123" s="400"/>
      <c r="X2123" s="426"/>
      <c r="Y2123" s="427"/>
      <c r="Z2123" s="427"/>
      <c r="AA2123" s="427"/>
      <c r="AB2123" s="427"/>
      <c r="AC2123" s="427"/>
      <c r="AD2123" s="402"/>
      <c r="AE2123" s="402"/>
      <c r="AF2123" s="402"/>
      <c r="AG2123" s="402"/>
      <c r="AH2123" s="402"/>
      <c r="AI2123" s="400"/>
      <c r="AJ2123" s="400"/>
      <c r="AK2123" s="400"/>
      <c r="AL2123" s="400"/>
      <c r="AM2123" s="400"/>
      <c r="AN2123" s="400"/>
      <c r="AO2123" s="400"/>
      <c r="AP2123" s="400"/>
    </row>
    <row r="2124" spans="1:42" ht="14.25" customHeight="1">
      <c r="A2124" s="393"/>
      <c r="B2124" s="402"/>
      <c r="C2124" s="402"/>
      <c r="D2124" s="393"/>
      <c r="E2124" s="395"/>
      <c r="F2124" s="395"/>
      <c r="G2124" s="396"/>
      <c r="H2124" s="397"/>
      <c r="I2124" s="397"/>
      <c r="J2124" s="397"/>
      <c r="K2124" s="397"/>
      <c r="L2124" s="396"/>
      <c r="M2124" s="396"/>
      <c r="N2124" s="399"/>
      <c r="O2124" s="400"/>
      <c r="P2124" s="400"/>
      <c r="Q2124" s="400"/>
      <c r="R2124" s="400"/>
      <c r="S2124" s="400"/>
      <c r="T2124" s="400"/>
      <c r="U2124" s="400"/>
      <c r="V2124" s="400"/>
      <c r="W2124" s="400"/>
      <c r="X2124" s="426"/>
      <c r="Y2124" s="427"/>
      <c r="Z2124" s="427"/>
      <c r="AA2124" s="427"/>
      <c r="AB2124" s="427"/>
      <c r="AC2124" s="427"/>
      <c r="AD2124" s="402"/>
      <c r="AE2124" s="402"/>
      <c r="AF2124" s="402"/>
      <c r="AG2124" s="402"/>
      <c r="AH2124" s="402"/>
      <c r="AI2124" s="400"/>
      <c r="AJ2124" s="400"/>
      <c r="AK2124" s="400"/>
      <c r="AL2124" s="400"/>
      <c r="AM2124" s="400"/>
      <c r="AN2124" s="400"/>
      <c r="AO2124" s="400"/>
      <c r="AP2124" s="400"/>
    </row>
    <row r="2125" spans="1:42" ht="14.25" customHeight="1">
      <c r="A2125" s="393"/>
      <c r="B2125" s="402"/>
      <c r="C2125" s="402"/>
      <c r="D2125" s="393"/>
      <c r="E2125" s="395"/>
      <c r="F2125" s="395"/>
      <c r="G2125" s="396"/>
      <c r="H2125" s="397"/>
      <c r="I2125" s="397"/>
      <c r="J2125" s="397"/>
      <c r="K2125" s="397"/>
      <c r="L2125" s="396"/>
      <c r="M2125" s="396"/>
      <c r="N2125" s="399"/>
      <c r="O2125" s="400"/>
      <c r="P2125" s="400"/>
      <c r="Q2125" s="400"/>
      <c r="R2125" s="400"/>
      <c r="S2125" s="400"/>
      <c r="T2125" s="400"/>
      <c r="U2125" s="400"/>
      <c r="V2125" s="400"/>
      <c r="W2125" s="400"/>
      <c r="X2125" s="426"/>
      <c r="Y2125" s="427"/>
      <c r="Z2125" s="427"/>
      <c r="AA2125" s="427"/>
      <c r="AB2125" s="427"/>
      <c r="AC2125" s="427"/>
      <c r="AD2125" s="402"/>
      <c r="AE2125" s="402"/>
      <c r="AF2125" s="402"/>
      <c r="AG2125" s="402"/>
      <c r="AH2125" s="402"/>
      <c r="AI2125" s="400"/>
      <c r="AJ2125" s="400"/>
      <c r="AK2125" s="400"/>
      <c r="AL2125" s="400"/>
      <c r="AM2125" s="400"/>
      <c r="AN2125" s="400"/>
      <c r="AO2125" s="400"/>
      <c r="AP2125" s="400"/>
    </row>
    <row r="2126" spans="1:42" ht="14.25" customHeight="1">
      <c r="A2126" s="393"/>
      <c r="B2126" s="402"/>
      <c r="C2126" s="402"/>
      <c r="D2126" s="393"/>
      <c r="E2126" s="395"/>
      <c r="F2126" s="395"/>
      <c r="G2126" s="396"/>
      <c r="H2126" s="397"/>
      <c r="I2126" s="397"/>
      <c r="J2126" s="397"/>
      <c r="K2126" s="397"/>
      <c r="L2126" s="396"/>
      <c r="M2126" s="396"/>
      <c r="N2126" s="399"/>
      <c r="O2126" s="400"/>
      <c r="P2126" s="400"/>
      <c r="Q2126" s="400"/>
      <c r="R2126" s="400"/>
      <c r="S2126" s="400"/>
      <c r="T2126" s="400"/>
      <c r="U2126" s="400"/>
      <c r="V2126" s="400"/>
      <c r="W2126" s="400"/>
      <c r="X2126" s="426"/>
      <c r="Y2126" s="427"/>
      <c r="Z2126" s="427"/>
      <c r="AA2126" s="427"/>
      <c r="AB2126" s="427"/>
      <c r="AC2126" s="427"/>
      <c r="AD2126" s="402"/>
      <c r="AE2126" s="402"/>
      <c r="AF2126" s="402"/>
      <c r="AG2126" s="402"/>
      <c r="AH2126" s="402"/>
      <c r="AI2126" s="400"/>
      <c r="AJ2126" s="400"/>
      <c r="AK2126" s="400"/>
      <c r="AL2126" s="400"/>
      <c r="AM2126" s="400"/>
      <c r="AN2126" s="400"/>
      <c r="AO2126" s="400"/>
      <c r="AP2126" s="400"/>
    </row>
    <row r="2127" spans="1:42" ht="14.25" customHeight="1">
      <c r="A2127" s="393"/>
      <c r="B2127" s="402"/>
      <c r="C2127" s="402"/>
      <c r="D2127" s="393"/>
      <c r="E2127" s="395"/>
      <c r="F2127" s="395"/>
      <c r="G2127" s="396"/>
      <c r="H2127" s="397"/>
      <c r="I2127" s="397"/>
      <c r="J2127" s="397"/>
      <c r="K2127" s="397"/>
      <c r="L2127" s="396"/>
      <c r="M2127" s="396"/>
      <c r="N2127" s="399"/>
      <c r="O2127" s="400"/>
      <c r="P2127" s="400"/>
      <c r="Q2127" s="400"/>
      <c r="R2127" s="400"/>
      <c r="S2127" s="400"/>
      <c r="T2127" s="400"/>
      <c r="U2127" s="400"/>
      <c r="V2127" s="400"/>
      <c r="W2127" s="400"/>
      <c r="X2127" s="426"/>
      <c r="Y2127" s="427"/>
      <c r="Z2127" s="427"/>
      <c r="AA2127" s="427"/>
      <c r="AB2127" s="427"/>
      <c r="AC2127" s="427"/>
      <c r="AD2127" s="402"/>
      <c r="AE2127" s="402"/>
      <c r="AF2127" s="402"/>
      <c r="AG2127" s="402"/>
      <c r="AH2127" s="402"/>
      <c r="AI2127" s="400"/>
      <c r="AJ2127" s="400"/>
      <c r="AK2127" s="400"/>
      <c r="AL2127" s="400"/>
      <c r="AM2127" s="400"/>
      <c r="AN2127" s="400"/>
      <c r="AO2127" s="400"/>
      <c r="AP2127" s="400"/>
    </row>
    <row r="2128" spans="1:42" ht="14.25" customHeight="1">
      <c r="A2128" s="393"/>
      <c r="B2128" s="402"/>
      <c r="C2128" s="402"/>
      <c r="D2128" s="393"/>
      <c r="E2128" s="395"/>
      <c r="F2128" s="395"/>
      <c r="G2128" s="396"/>
      <c r="H2128" s="397"/>
      <c r="I2128" s="397"/>
      <c r="J2128" s="397"/>
      <c r="K2128" s="397"/>
      <c r="L2128" s="396"/>
      <c r="M2128" s="396"/>
      <c r="N2128" s="399"/>
      <c r="O2128" s="400"/>
      <c r="P2128" s="400"/>
      <c r="Q2128" s="400"/>
      <c r="R2128" s="400"/>
      <c r="S2128" s="400"/>
      <c r="T2128" s="400"/>
      <c r="U2128" s="400"/>
      <c r="V2128" s="400"/>
      <c r="W2128" s="400"/>
      <c r="X2128" s="426"/>
      <c r="Y2128" s="427"/>
      <c r="Z2128" s="427"/>
      <c r="AA2128" s="427"/>
      <c r="AB2128" s="427"/>
      <c r="AC2128" s="427"/>
      <c r="AD2128" s="402"/>
      <c r="AE2128" s="402"/>
      <c r="AF2128" s="402"/>
      <c r="AG2128" s="402"/>
      <c r="AH2128" s="402"/>
      <c r="AI2128" s="400"/>
      <c r="AJ2128" s="400"/>
      <c r="AK2128" s="400"/>
      <c r="AL2128" s="400"/>
      <c r="AM2128" s="400"/>
      <c r="AN2128" s="400"/>
      <c r="AO2128" s="400"/>
      <c r="AP2128" s="400"/>
    </row>
    <row r="2129" spans="1:42" ht="14.25" customHeight="1">
      <c r="A2129" s="393"/>
      <c r="B2129" s="402"/>
      <c r="C2129" s="402"/>
      <c r="D2129" s="393"/>
      <c r="E2129" s="395"/>
      <c r="F2129" s="395"/>
      <c r="G2129" s="396"/>
      <c r="H2129" s="397"/>
      <c r="I2129" s="397"/>
      <c r="J2129" s="397"/>
      <c r="K2129" s="397"/>
      <c r="L2129" s="396"/>
      <c r="M2129" s="396"/>
      <c r="N2129" s="399"/>
      <c r="O2129" s="400"/>
      <c r="P2129" s="400"/>
      <c r="Q2129" s="400"/>
      <c r="R2129" s="400"/>
      <c r="S2129" s="400"/>
      <c r="T2129" s="400"/>
      <c r="U2129" s="400"/>
      <c r="V2129" s="400"/>
      <c r="W2129" s="400"/>
      <c r="X2129" s="426"/>
      <c r="Y2129" s="427"/>
      <c r="Z2129" s="427"/>
      <c r="AA2129" s="427"/>
      <c r="AB2129" s="427"/>
      <c r="AC2129" s="427"/>
      <c r="AD2129" s="402"/>
      <c r="AE2129" s="402"/>
      <c r="AF2129" s="402"/>
      <c r="AG2129" s="402"/>
      <c r="AH2129" s="402"/>
      <c r="AI2129" s="400"/>
      <c r="AJ2129" s="400"/>
      <c r="AK2129" s="400"/>
      <c r="AL2129" s="400"/>
      <c r="AM2129" s="400"/>
      <c r="AN2129" s="400"/>
      <c r="AO2129" s="400"/>
      <c r="AP2129" s="400"/>
    </row>
    <row r="2130" spans="1:42" ht="14.25" customHeight="1">
      <c r="A2130" s="393"/>
      <c r="B2130" s="402"/>
      <c r="C2130" s="402"/>
      <c r="D2130" s="393"/>
      <c r="E2130" s="395"/>
      <c r="F2130" s="395"/>
      <c r="G2130" s="396"/>
      <c r="H2130" s="397"/>
      <c r="I2130" s="397"/>
      <c r="J2130" s="397"/>
      <c r="K2130" s="397"/>
      <c r="L2130" s="396"/>
      <c r="M2130" s="396"/>
      <c r="N2130" s="399"/>
      <c r="O2130" s="400"/>
      <c r="P2130" s="400"/>
      <c r="Q2130" s="400"/>
      <c r="R2130" s="400"/>
      <c r="S2130" s="400"/>
      <c r="T2130" s="400"/>
      <c r="U2130" s="400"/>
      <c r="V2130" s="400"/>
      <c r="W2130" s="400"/>
      <c r="X2130" s="426"/>
      <c r="Y2130" s="427"/>
      <c r="Z2130" s="427"/>
      <c r="AA2130" s="427"/>
      <c r="AB2130" s="427"/>
      <c r="AC2130" s="427"/>
      <c r="AD2130" s="402"/>
      <c r="AE2130" s="402"/>
      <c r="AF2130" s="402"/>
      <c r="AG2130" s="402"/>
      <c r="AH2130" s="402"/>
      <c r="AI2130" s="400"/>
      <c r="AJ2130" s="400"/>
      <c r="AK2130" s="400"/>
      <c r="AL2130" s="400"/>
      <c r="AM2130" s="400"/>
      <c r="AN2130" s="400"/>
      <c r="AO2130" s="400"/>
      <c r="AP2130" s="400"/>
    </row>
    <row r="2131" spans="1:42" ht="14.25" customHeight="1">
      <c r="A2131" s="393"/>
      <c r="B2131" s="402"/>
      <c r="C2131" s="402"/>
      <c r="D2131" s="393"/>
      <c r="E2131" s="395"/>
      <c r="F2131" s="395"/>
      <c r="G2131" s="396"/>
      <c r="H2131" s="397"/>
      <c r="I2131" s="397"/>
      <c r="J2131" s="397"/>
      <c r="K2131" s="397"/>
      <c r="L2131" s="396"/>
      <c r="M2131" s="396"/>
      <c r="N2131" s="399"/>
      <c r="O2131" s="400"/>
      <c r="P2131" s="400"/>
      <c r="Q2131" s="400"/>
      <c r="R2131" s="400"/>
      <c r="S2131" s="400"/>
      <c r="T2131" s="400"/>
      <c r="U2131" s="400"/>
      <c r="V2131" s="400"/>
      <c r="W2131" s="400"/>
      <c r="X2131" s="426"/>
      <c r="Y2131" s="427"/>
      <c r="Z2131" s="427"/>
      <c r="AA2131" s="427"/>
      <c r="AB2131" s="427"/>
      <c r="AC2131" s="427"/>
      <c r="AD2131" s="402"/>
      <c r="AE2131" s="402"/>
      <c r="AF2131" s="402"/>
      <c r="AG2131" s="402"/>
      <c r="AH2131" s="402"/>
      <c r="AI2131" s="400"/>
      <c r="AJ2131" s="400"/>
      <c r="AK2131" s="400"/>
      <c r="AL2131" s="400"/>
      <c r="AM2131" s="400"/>
      <c r="AN2131" s="400"/>
      <c r="AO2131" s="400"/>
      <c r="AP2131" s="400"/>
    </row>
    <row r="2132" spans="1:42" ht="14.25" customHeight="1">
      <c r="A2132" s="393"/>
      <c r="B2132" s="402"/>
      <c r="C2132" s="402"/>
      <c r="D2132" s="393"/>
      <c r="E2132" s="395"/>
      <c r="F2132" s="395"/>
      <c r="G2132" s="396"/>
      <c r="H2132" s="397"/>
      <c r="I2132" s="397"/>
      <c r="J2132" s="397"/>
      <c r="K2132" s="397"/>
      <c r="L2132" s="396"/>
      <c r="M2132" s="396"/>
      <c r="N2132" s="399"/>
      <c r="O2132" s="400"/>
      <c r="P2132" s="400"/>
      <c r="Q2132" s="400"/>
      <c r="R2132" s="400"/>
      <c r="S2132" s="400"/>
      <c r="T2132" s="400"/>
      <c r="U2132" s="400"/>
      <c r="V2132" s="400"/>
      <c r="W2132" s="400"/>
      <c r="X2132" s="426"/>
      <c r="Y2132" s="427"/>
      <c r="Z2132" s="427"/>
      <c r="AA2132" s="427"/>
      <c r="AB2132" s="427"/>
      <c r="AC2132" s="427"/>
      <c r="AD2132" s="402"/>
      <c r="AE2132" s="402"/>
      <c r="AF2132" s="402"/>
      <c r="AG2132" s="402"/>
      <c r="AH2132" s="402"/>
      <c r="AI2132" s="400"/>
      <c r="AJ2132" s="400"/>
      <c r="AK2132" s="400"/>
      <c r="AL2132" s="400"/>
      <c r="AM2132" s="400"/>
      <c r="AN2132" s="400"/>
      <c r="AO2132" s="400"/>
      <c r="AP2132" s="400"/>
    </row>
    <row r="2133" spans="1:42" ht="14.25" customHeight="1">
      <c r="A2133" s="393"/>
      <c r="B2133" s="402"/>
      <c r="C2133" s="402"/>
      <c r="D2133" s="393"/>
      <c r="E2133" s="395"/>
      <c r="F2133" s="395"/>
      <c r="G2133" s="396"/>
      <c r="H2133" s="397"/>
      <c r="I2133" s="397"/>
      <c r="J2133" s="397"/>
      <c r="K2133" s="397"/>
      <c r="L2133" s="396"/>
      <c r="M2133" s="396"/>
      <c r="N2133" s="399"/>
      <c r="O2133" s="400"/>
      <c r="P2133" s="400"/>
      <c r="Q2133" s="400"/>
      <c r="R2133" s="400"/>
      <c r="S2133" s="400"/>
      <c r="T2133" s="400"/>
      <c r="U2133" s="400"/>
      <c r="V2133" s="400"/>
      <c r="W2133" s="400"/>
      <c r="X2133" s="426"/>
      <c r="Y2133" s="427"/>
      <c r="Z2133" s="427"/>
      <c r="AA2133" s="427"/>
      <c r="AB2133" s="427"/>
      <c r="AC2133" s="427"/>
      <c r="AD2133" s="402"/>
      <c r="AE2133" s="402"/>
      <c r="AF2133" s="402"/>
      <c r="AG2133" s="402"/>
      <c r="AH2133" s="402"/>
      <c r="AI2133" s="400"/>
      <c r="AJ2133" s="400"/>
      <c r="AK2133" s="400"/>
      <c r="AL2133" s="400"/>
      <c r="AM2133" s="400"/>
      <c r="AN2133" s="400"/>
      <c r="AO2133" s="400"/>
      <c r="AP2133" s="400"/>
    </row>
    <row r="2134" spans="1:42" ht="14.25" customHeight="1">
      <c r="A2134" s="393"/>
      <c r="B2134" s="402"/>
      <c r="C2134" s="402"/>
      <c r="D2134" s="393"/>
      <c r="E2134" s="395"/>
      <c r="F2134" s="395"/>
      <c r="G2134" s="396"/>
      <c r="H2134" s="397"/>
      <c r="I2134" s="397"/>
      <c r="J2134" s="397"/>
      <c r="K2134" s="397"/>
      <c r="L2134" s="396"/>
      <c r="M2134" s="396"/>
      <c r="N2134" s="399"/>
      <c r="O2134" s="400"/>
      <c r="P2134" s="400"/>
      <c r="Q2134" s="400"/>
      <c r="R2134" s="400"/>
      <c r="S2134" s="400"/>
      <c r="T2134" s="400"/>
      <c r="U2134" s="400"/>
      <c r="V2134" s="400"/>
      <c r="W2134" s="400"/>
      <c r="X2134" s="426"/>
      <c r="Y2134" s="427"/>
      <c r="Z2134" s="427"/>
      <c r="AA2134" s="427"/>
      <c r="AB2134" s="427"/>
      <c r="AC2134" s="427"/>
      <c r="AD2134" s="402"/>
      <c r="AE2134" s="402"/>
      <c r="AF2134" s="402"/>
      <c r="AG2134" s="402"/>
      <c r="AH2134" s="402"/>
      <c r="AI2134" s="400"/>
      <c r="AJ2134" s="400"/>
      <c r="AK2134" s="400"/>
      <c r="AL2134" s="400"/>
      <c r="AM2134" s="400"/>
      <c r="AN2134" s="400"/>
      <c r="AO2134" s="400"/>
      <c r="AP2134" s="400"/>
    </row>
    <row r="2135" spans="1:42" ht="14.25" customHeight="1">
      <c r="A2135" s="393"/>
      <c r="B2135" s="402"/>
      <c r="C2135" s="402"/>
      <c r="D2135" s="393"/>
      <c r="E2135" s="395"/>
      <c r="F2135" s="395"/>
      <c r="G2135" s="396"/>
      <c r="H2135" s="397"/>
      <c r="I2135" s="397"/>
      <c r="J2135" s="397"/>
      <c r="K2135" s="397"/>
      <c r="L2135" s="396"/>
      <c r="M2135" s="396"/>
      <c r="N2135" s="399"/>
      <c r="O2135" s="400"/>
      <c r="P2135" s="400"/>
      <c r="Q2135" s="400"/>
      <c r="R2135" s="400"/>
      <c r="S2135" s="400"/>
      <c r="T2135" s="400"/>
      <c r="U2135" s="400"/>
      <c r="V2135" s="400"/>
      <c r="W2135" s="400"/>
      <c r="X2135" s="426"/>
      <c r="Y2135" s="427"/>
      <c r="Z2135" s="427"/>
      <c r="AA2135" s="427"/>
      <c r="AB2135" s="427"/>
      <c r="AC2135" s="427"/>
      <c r="AD2135" s="402"/>
      <c r="AE2135" s="402"/>
      <c r="AF2135" s="402"/>
      <c r="AG2135" s="402"/>
      <c r="AH2135" s="402"/>
      <c r="AI2135" s="400"/>
      <c r="AJ2135" s="400"/>
      <c r="AK2135" s="400"/>
      <c r="AL2135" s="400"/>
      <c r="AM2135" s="400"/>
      <c r="AN2135" s="400"/>
      <c r="AO2135" s="400"/>
      <c r="AP2135" s="400"/>
    </row>
    <row r="2136" spans="1:42" ht="14.25" customHeight="1">
      <c r="A2136" s="393"/>
      <c r="B2136" s="402"/>
      <c r="C2136" s="402"/>
      <c r="D2136" s="393"/>
      <c r="E2136" s="395"/>
      <c r="F2136" s="395"/>
      <c r="G2136" s="396"/>
      <c r="H2136" s="397"/>
      <c r="I2136" s="397"/>
      <c r="J2136" s="397"/>
      <c r="K2136" s="397"/>
      <c r="L2136" s="396"/>
      <c r="M2136" s="396"/>
      <c r="N2136" s="399"/>
      <c r="O2136" s="400"/>
      <c r="P2136" s="400"/>
      <c r="Q2136" s="400"/>
      <c r="R2136" s="400"/>
      <c r="S2136" s="400"/>
      <c r="T2136" s="400"/>
      <c r="U2136" s="400"/>
      <c r="V2136" s="400"/>
      <c r="W2136" s="400"/>
      <c r="X2136" s="426"/>
      <c r="Y2136" s="427"/>
      <c r="Z2136" s="427"/>
      <c r="AA2136" s="427"/>
      <c r="AB2136" s="427"/>
      <c r="AC2136" s="427"/>
      <c r="AD2136" s="402"/>
      <c r="AE2136" s="402"/>
      <c r="AF2136" s="402"/>
      <c r="AG2136" s="402"/>
      <c r="AH2136" s="402"/>
      <c r="AI2136" s="400"/>
      <c r="AJ2136" s="400"/>
      <c r="AK2136" s="400"/>
      <c r="AL2136" s="400"/>
      <c r="AM2136" s="400"/>
      <c r="AN2136" s="400"/>
      <c r="AO2136" s="400"/>
      <c r="AP2136" s="400"/>
    </row>
    <row r="2137" spans="1:42" ht="14.25" customHeight="1">
      <c r="A2137" s="393"/>
      <c r="B2137" s="402"/>
      <c r="C2137" s="402"/>
      <c r="D2137" s="393"/>
      <c r="E2137" s="395"/>
      <c r="F2137" s="395"/>
      <c r="G2137" s="396"/>
      <c r="H2137" s="397"/>
      <c r="I2137" s="397"/>
      <c r="J2137" s="397"/>
      <c r="K2137" s="397"/>
      <c r="L2137" s="396"/>
      <c r="M2137" s="396"/>
      <c r="N2137" s="399"/>
      <c r="O2137" s="400"/>
      <c r="P2137" s="400"/>
      <c r="Q2137" s="400"/>
      <c r="R2137" s="400"/>
      <c r="S2137" s="400"/>
      <c r="T2137" s="400"/>
      <c r="U2137" s="400"/>
      <c r="V2137" s="400"/>
      <c r="W2137" s="400"/>
      <c r="X2137" s="426"/>
      <c r="Y2137" s="427"/>
      <c r="Z2137" s="427"/>
      <c r="AA2137" s="427"/>
      <c r="AB2137" s="427"/>
      <c r="AC2137" s="427"/>
      <c r="AD2137" s="402"/>
      <c r="AE2137" s="402"/>
      <c r="AF2137" s="402"/>
      <c r="AG2137" s="402"/>
      <c r="AH2137" s="402"/>
      <c r="AI2137" s="400"/>
      <c r="AJ2137" s="400"/>
      <c r="AK2137" s="400"/>
      <c r="AL2137" s="400"/>
      <c r="AM2137" s="400"/>
      <c r="AN2137" s="400"/>
      <c r="AO2137" s="400"/>
      <c r="AP2137" s="400"/>
    </row>
    <row r="2138" spans="1:42" ht="14.25" customHeight="1">
      <c r="A2138" s="393"/>
      <c r="B2138" s="402"/>
      <c r="C2138" s="402"/>
      <c r="D2138" s="393"/>
      <c r="E2138" s="395"/>
      <c r="F2138" s="395"/>
      <c r="G2138" s="396"/>
      <c r="H2138" s="397"/>
      <c r="I2138" s="397"/>
      <c r="J2138" s="397"/>
      <c r="K2138" s="397"/>
      <c r="L2138" s="396"/>
      <c r="M2138" s="396"/>
      <c r="N2138" s="399"/>
      <c r="O2138" s="400"/>
      <c r="P2138" s="400"/>
      <c r="Q2138" s="400"/>
      <c r="R2138" s="400"/>
      <c r="S2138" s="400"/>
      <c r="T2138" s="400"/>
      <c r="U2138" s="400"/>
      <c r="V2138" s="400"/>
      <c r="W2138" s="400"/>
      <c r="X2138" s="426"/>
      <c r="Y2138" s="427"/>
      <c r="Z2138" s="427"/>
      <c r="AA2138" s="427"/>
      <c r="AB2138" s="427"/>
      <c r="AC2138" s="427"/>
      <c r="AD2138" s="402"/>
      <c r="AE2138" s="402"/>
      <c r="AF2138" s="402"/>
      <c r="AG2138" s="402"/>
      <c r="AH2138" s="402"/>
      <c r="AI2138" s="400"/>
      <c r="AJ2138" s="400"/>
      <c r="AK2138" s="400"/>
      <c r="AL2138" s="400"/>
      <c r="AM2138" s="400"/>
      <c r="AN2138" s="400"/>
      <c r="AO2138" s="400"/>
      <c r="AP2138" s="400"/>
    </row>
    <row r="2139" spans="1:42" ht="14.25" customHeight="1">
      <c r="A2139" s="393"/>
      <c r="B2139" s="402"/>
      <c r="C2139" s="402"/>
      <c r="D2139" s="393"/>
      <c r="E2139" s="395"/>
      <c r="F2139" s="395"/>
      <c r="G2139" s="396"/>
      <c r="H2139" s="397"/>
      <c r="I2139" s="397"/>
      <c r="J2139" s="397"/>
      <c r="K2139" s="397"/>
      <c r="L2139" s="396"/>
      <c r="M2139" s="396"/>
      <c r="N2139" s="399"/>
      <c r="O2139" s="400"/>
      <c r="P2139" s="400"/>
      <c r="Q2139" s="400"/>
      <c r="R2139" s="400"/>
      <c r="S2139" s="400"/>
      <c r="T2139" s="400"/>
      <c r="U2139" s="400"/>
      <c r="V2139" s="400"/>
      <c r="W2139" s="400"/>
      <c r="X2139" s="426"/>
      <c r="Y2139" s="427"/>
      <c r="Z2139" s="427"/>
      <c r="AA2139" s="427"/>
      <c r="AB2139" s="427"/>
      <c r="AC2139" s="427"/>
      <c r="AD2139" s="402"/>
      <c r="AE2139" s="402"/>
      <c r="AF2139" s="402"/>
      <c r="AG2139" s="402"/>
      <c r="AH2139" s="402"/>
      <c r="AI2139" s="400"/>
      <c r="AJ2139" s="400"/>
      <c r="AK2139" s="400"/>
      <c r="AL2139" s="400"/>
      <c r="AM2139" s="400"/>
      <c r="AN2139" s="400"/>
      <c r="AO2139" s="400"/>
      <c r="AP2139" s="400"/>
    </row>
    <row r="2140" spans="1:42" ht="14.25" customHeight="1">
      <c r="A2140" s="393"/>
      <c r="B2140" s="402"/>
      <c r="C2140" s="402"/>
      <c r="D2140" s="393"/>
      <c r="E2140" s="395"/>
      <c r="F2140" s="395"/>
      <c r="G2140" s="396"/>
      <c r="H2140" s="397"/>
      <c r="I2140" s="397"/>
      <c r="J2140" s="397"/>
      <c r="K2140" s="397"/>
      <c r="L2140" s="396"/>
      <c r="M2140" s="396"/>
      <c r="N2140" s="399"/>
      <c r="O2140" s="400"/>
      <c r="P2140" s="400"/>
      <c r="Q2140" s="400"/>
      <c r="R2140" s="400"/>
      <c r="S2140" s="400"/>
      <c r="T2140" s="400"/>
      <c r="U2140" s="400"/>
      <c r="V2140" s="400"/>
      <c r="W2140" s="400"/>
      <c r="X2140" s="426"/>
      <c r="Y2140" s="427"/>
      <c r="Z2140" s="427"/>
      <c r="AA2140" s="427"/>
      <c r="AB2140" s="427"/>
      <c r="AC2140" s="427"/>
      <c r="AD2140" s="402"/>
      <c r="AE2140" s="402"/>
      <c r="AF2140" s="402"/>
      <c r="AG2140" s="402"/>
      <c r="AH2140" s="402"/>
      <c r="AI2140" s="400"/>
      <c r="AJ2140" s="400"/>
      <c r="AK2140" s="400"/>
      <c r="AL2140" s="400"/>
      <c r="AM2140" s="400"/>
      <c r="AN2140" s="400"/>
      <c r="AO2140" s="400"/>
      <c r="AP2140" s="400"/>
    </row>
    <row r="2141" spans="1:42" ht="14.25" customHeight="1">
      <c r="A2141" s="393"/>
      <c r="B2141" s="402"/>
      <c r="C2141" s="402"/>
      <c r="D2141" s="393"/>
      <c r="E2141" s="395"/>
      <c r="F2141" s="395"/>
      <c r="G2141" s="396"/>
      <c r="H2141" s="397"/>
      <c r="I2141" s="397"/>
      <c r="J2141" s="397"/>
      <c r="K2141" s="397"/>
      <c r="L2141" s="396"/>
      <c r="M2141" s="396"/>
      <c r="N2141" s="399"/>
      <c r="O2141" s="400"/>
      <c r="P2141" s="400"/>
      <c r="Q2141" s="400"/>
      <c r="R2141" s="400"/>
      <c r="S2141" s="400"/>
      <c r="T2141" s="400"/>
      <c r="U2141" s="400"/>
      <c r="V2141" s="400"/>
      <c r="W2141" s="400"/>
      <c r="X2141" s="426"/>
      <c r="Y2141" s="427"/>
      <c r="Z2141" s="427"/>
      <c r="AA2141" s="427"/>
      <c r="AB2141" s="427"/>
      <c r="AC2141" s="427"/>
      <c r="AD2141" s="402"/>
      <c r="AE2141" s="402"/>
      <c r="AF2141" s="402"/>
      <c r="AG2141" s="402"/>
      <c r="AH2141" s="402"/>
      <c r="AI2141" s="400"/>
      <c r="AJ2141" s="400"/>
      <c r="AK2141" s="400"/>
      <c r="AL2141" s="400"/>
      <c r="AM2141" s="400"/>
      <c r="AN2141" s="400"/>
      <c r="AO2141" s="400"/>
      <c r="AP2141" s="400"/>
    </row>
    <row r="2142" spans="1:42" ht="14.25" customHeight="1">
      <c r="A2142" s="393"/>
      <c r="B2142" s="402"/>
      <c r="C2142" s="402"/>
      <c r="D2142" s="393"/>
      <c r="E2142" s="395"/>
      <c r="F2142" s="395"/>
      <c r="G2142" s="396"/>
      <c r="H2142" s="397"/>
      <c r="I2142" s="397"/>
      <c r="J2142" s="397"/>
      <c r="K2142" s="397"/>
      <c r="L2142" s="396"/>
      <c r="M2142" s="396"/>
      <c r="N2142" s="399"/>
      <c r="O2142" s="400"/>
      <c r="P2142" s="400"/>
      <c r="Q2142" s="400"/>
      <c r="R2142" s="400"/>
      <c r="S2142" s="400"/>
      <c r="T2142" s="400"/>
      <c r="U2142" s="400"/>
      <c r="V2142" s="400"/>
      <c r="W2142" s="400"/>
      <c r="X2142" s="426"/>
      <c r="Y2142" s="427"/>
      <c r="Z2142" s="427"/>
      <c r="AA2142" s="427"/>
      <c r="AB2142" s="427"/>
      <c r="AC2142" s="427"/>
      <c r="AD2142" s="402"/>
      <c r="AE2142" s="402"/>
      <c r="AF2142" s="402"/>
      <c r="AG2142" s="402"/>
      <c r="AH2142" s="402"/>
      <c r="AI2142" s="400"/>
      <c r="AJ2142" s="400"/>
      <c r="AK2142" s="400"/>
      <c r="AL2142" s="400"/>
      <c r="AM2142" s="400"/>
      <c r="AN2142" s="400"/>
      <c r="AO2142" s="400"/>
      <c r="AP2142" s="400"/>
    </row>
    <row r="2143" spans="1:42" ht="14.25" customHeight="1">
      <c r="A2143" s="393"/>
      <c r="B2143" s="402"/>
      <c r="C2143" s="402"/>
      <c r="D2143" s="393"/>
      <c r="E2143" s="395"/>
      <c r="F2143" s="395"/>
      <c r="G2143" s="396"/>
      <c r="H2143" s="397"/>
      <c r="I2143" s="397"/>
      <c r="J2143" s="397"/>
      <c r="K2143" s="397"/>
      <c r="L2143" s="396"/>
      <c r="M2143" s="396"/>
      <c r="N2143" s="399"/>
      <c r="O2143" s="400"/>
      <c r="P2143" s="400"/>
      <c r="Q2143" s="400"/>
      <c r="R2143" s="400"/>
      <c r="S2143" s="400"/>
      <c r="T2143" s="400"/>
      <c r="U2143" s="400"/>
      <c r="V2143" s="400"/>
      <c r="W2143" s="400"/>
      <c r="X2143" s="426"/>
      <c r="Y2143" s="427"/>
      <c r="Z2143" s="427"/>
      <c r="AA2143" s="427"/>
      <c r="AB2143" s="427"/>
      <c r="AC2143" s="427"/>
      <c r="AD2143" s="402"/>
      <c r="AE2143" s="402"/>
      <c r="AF2143" s="402"/>
      <c r="AG2143" s="402"/>
      <c r="AH2143" s="402"/>
      <c r="AI2143" s="400"/>
      <c r="AJ2143" s="400"/>
      <c r="AK2143" s="400"/>
      <c r="AL2143" s="400"/>
      <c r="AM2143" s="400"/>
      <c r="AN2143" s="400"/>
      <c r="AO2143" s="400"/>
      <c r="AP2143" s="400"/>
    </row>
    <row r="2144" spans="1:42" ht="14.25" customHeight="1">
      <c r="A2144" s="393"/>
      <c r="B2144" s="402"/>
      <c r="C2144" s="402"/>
      <c r="D2144" s="393"/>
      <c r="E2144" s="395"/>
      <c r="F2144" s="395"/>
      <c r="G2144" s="396"/>
      <c r="H2144" s="397"/>
      <c r="I2144" s="397"/>
      <c r="J2144" s="397"/>
      <c r="K2144" s="397"/>
      <c r="L2144" s="396"/>
      <c r="M2144" s="396"/>
      <c r="N2144" s="399"/>
      <c r="O2144" s="400"/>
      <c r="P2144" s="400"/>
      <c r="Q2144" s="400"/>
      <c r="R2144" s="400"/>
      <c r="S2144" s="400"/>
      <c r="T2144" s="400"/>
      <c r="U2144" s="400"/>
      <c r="V2144" s="400"/>
      <c r="W2144" s="400"/>
      <c r="X2144" s="426"/>
      <c r="Y2144" s="427"/>
      <c r="Z2144" s="427"/>
      <c r="AA2144" s="427"/>
      <c r="AB2144" s="427"/>
      <c r="AC2144" s="427"/>
      <c r="AD2144" s="402"/>
      <c r="AE2144" s="402"/>
      <c r="AF2144" s="402"/>
      <c r="AG2144" s="402"/>
      <c r="AH2144" s="402"/>
      <c r="AI2144" s="400"/>
      <c r="AJ2144" s="400"/>
      <c r="AK2144" s="400"/>
      <c r="AL2144" s="400"/>
      <c r="AM2144" s="400"/>
      <c r="AN2144" s="400"/>
      <c r="AO2144" s="400"/>
      <c r="AP2144" s="400"/>
    </row>
    <row r="2145" spans="1:42" ht="14.25" customHeight="1">
      <c r="A2145" s="393"/>
      <c r="B2145" s="402"/>
      <c r="C2145" s="402"/>
      <c r="D2145" s="393"/>
      <c r="E2145" s="395"/>
      <c r="F2145" s="395"/>
      <c r="G2145" s="396"/>
      <c r="H2145" s="397"/>
      <c r="I2145" s="397"/>
      <c r="J2145" s="397"/>
      <c r="K2145" s="397"/>
      <c r="L2145" s="396"/>
      <c r="M2145" s="396"/>
      <c r="N2145" s="399"/>
      <c r="O2145" s="400"/>
      <c r="P2145" s="400"/>
      <c r="Q2145" s="400"/>
      <c r="R2145" s="400"/>
      <c r="S2145" s="400"/>
      <c r="T2145" s="400"/>
      <c r="U2145" s="400"/>
      <c r="V2145" s="400"/>
      <c r="W2145" s="400"/>
      <c r="X2145" s="426"/>
      <c r="Y2145" s="427"/>
      <c r="Z2145" s="427"/>
      <c r="AA2145" s="427"/>
      <c r="AB2145" s="427"/>
      <c r="AC2145" s="427"/>
      <c r="AD2145" s="402"/>
      <c r="AE2145" s="402"/>
      <c r="AF2145" s="402"/>
      <c r="AG2145" s="402"/>
      <c r="AH2145" s="402"/>
      <c r="AI2145" s="400"/>
      <c r="AJ2145" s="400"/>
      <c r="AK2145" s="400"/>
      <c r="AL2145" s="400"/>
      <c r="AM2145" s="400"/>
      <c r="AN2145" s="400"/>
      <c r="AO2145" s="400"/>
      <c r="AP2145" s="400"/>
    </row>
    <row r="2146" spans="1:42" ht="14.25" customHeight="1">
      <c r="A2146" s="393"/>
      <c r="B2146" s="402"/>
      <c r="C2146" s="402"/>
      <c r="D2146" s="393"/>
      <c r="E2146" s="395"/>
      <c r="F2146" s="395"/>
      <c r="G2146" s="396"/>
      <c r="H2146" s="397"/>
      <c r="I2146" s="397"/>
      <c r="J2146" s="397"/>
      <c r="K2146" s="397"/>
      <c r="L2146" s="396"/>
      <c r="M2146" s="396"/>
      <c r="N2146" s="399"/>
      <c r="O2146" s="400"/>
      <c r="P2146" s="400"/>
      <c r="Q2146" s="400"/>
      <c r="R2146" s="400"/>
      <c r="S2146" s="400"/>
      <c r="T2146" s="400"/>
      <c r="U2146" s="400"/>
      <c r="V2146" s="400"/>
      <c r="W2146" s="400"/>
      <c r="X2146" s="426"/>
      <c r="Y2146" s="427"/>
      <c r="Z2146" s="427"/>
      <c r="AA2146" s="427"/>
      <c r="AB2146" s="427"/>
      <c r="AC2146" s="427"/>
      <c r="AD2146" s="402"/>
      <c r="AE2146" s="402"/>
      <c r="AF2146" s="402"/>
      <c r="AG2146" s="402"/>
      <c r="AH2146" s="402"/>
      <c r="AI2146" s="400"/>
      <c r="AJ2146" s="400"/>
      <c r="AK2146" s="400"/>
      <c r="AL2146" s="400"/>
      <c r="AM2146" s="400"/>
      <c r="AN2146" s="400"/>
      <c r="AO2146" s="400"/>
      <c r="AP2146" s="400"/>
    </row>
    <row r="2147" spans="1:42" ht="14.25" customHeight="1">
      <c r="A2147" s="393"/>
      <c r="B2147" s="402"/>
      <c r="C2147" s="402"/>
      <c r="D2147" s="393"/>
      <c r="E2147" s="395"/>
      <c r="F2147" s="395"/>
      <c r="G2147" s="396"/>
      <c r="H2147" s="397"/>
      <c r="I2147" s="397"/>
      <c r="J2147" s="397"/>
      <c r="K2147" s="397"/>
      <c r="L2147" s="396"/>
      <c r="M2147" s="396"/>
      <c r="N2147" s="399"/>
      <c r="O2147" s="400"/>
      <c r="P2147" s="400"/>
      <c r="Q2147" s="400"/>
      <c r="R2147" s="400"/>
      <c r="S2147" s="400"/>
      <c r="T2147" s="400"/>
      <c r="U2147" s="400"/>
      <c r="V2147" s="400"/>
      <c r="W2147" s="400"/>
      <c r="X2147" s="426"/>
      <c r="Y2147" s="427"/>
      <c r="Z2147" s="427"/>
      <c r="AA2147" s="427"/>
      <c r="AB2147" s="427"/>
      <c r="AC2147" s="427"/>
      <c r="AD2147" s="402"/>
      <c r="AE2147" s="402"/>
      <c r="AF2147" s="402"/>
      <c r="AG2147" s="402"/>
      <c r="AH2147" s="402"/>
      <c r="AI2147" s="400"/>
      <c r="AJ2147" s="400"/>
      <c r="AK2147" s="400"/>
      <c r="AL2147" s="400"/>
      <c r="AM2147" s="400"/>
      <c r="AN2147" s="400"/>
      <c r="AO2147" s="400"/>
      <c r="AP2147" s="400"/>
    </row>
    <row r="2148" spans="1:42" ht="14.25" customHeight="1">
      <c r="A2148" s="393"/>
      <c r="B2148" s="402"/>
      <c r="C2148" s="402"/>
      <c r="D2148" s="393"/>
      <c r="E2148" s="395"/>
      <c r="F2148" s="395"/>
      <c r="G2148" s="396"/>
      <c r="H2148" s="397"/>
      <c r="I2148" s="397"/>
      <c r="J2148" s="397"/>
      <c r="K2148" s="397"/>
      <c r="L2148" s="396"/>
      <c r="M2148" s="396"/>
      <c r="N2148" s="399"/>
      <c r="O2148" s="400"/>
      <c r="P2148" s="400"/>
      <c r="Q2148" s="400"/>
      <c r="R2148" s="400"/>
      <c r="S2148" s="400"/>
      <c r="T2148" s="400"/>
      <c r="U2148" s="400"/>
      <c r="V2148" s="400"/>
      <c r="W2148" s="400"/>
      <c r="X2148" s="426"/>
      <c r="Y2148" s="427"/>
      <c r="Z2148" s="427"/>
      <c r="AA2148" s="427"/>
      <c r="AB2148" s="427"/>
      <c r="AC2148" s="427"/>
      <c r="AD2148" s="402"/>
      <c r="AE2148" s="402"/>
      <c r="AF2148" s="402"/>
      <c r="AG2148" s="402"/>
      <c r="AH2148" s="402"/>
      <c r="AI2148" s="400"/>
      <c r="AJ2148" s="400"/>
      <c r="AK2148" s="400"/>
      <c r="AL2148" s="400"/>
      <c r="AM2148" s="400"/>
      <c r="AN2148" s="400"/>
      <c r="AO2148" s="400"/>
      <c r="AP2148" s="400"/>
    </row>
    <row r="2149" spans="1:42" ht="14.25" customHeight="1">
      <c r="A2149" s="393"/>
      <c r="B2149" s="402"/>
      <c r="C2149" s="402"/>
      <c r="D2149" s="393"/>
      <c r="E2149" s="395"/>
      <c r="F2149" s="395"/>
      <c r="G2149" s="396"/>
      <c r="H2149" s="397"/>
      <c r="I2149" s="397"/>
      <c r="J2149" s="397"/>
      <c r="K2149" s="397"/>
      <c r="L2149" s="396"/>
      <c r="M2149" s="396"/>
      <c r="N2149" s="399"/>
      <c r="O2149" s="400"/>
      <c r="P2149" s="400"/>
      <c r="Q2149" s="400"/>
      <c r="R2149" s="400"/>
      <c r="S2149" s="400"/>
      <c r="T2149" s="400"/>
      <c r="U2149" s="400"/>
      <c r="V2149" s="400"/>
      <c r="W2149" s="400"/>
      <c r="X2149" s="426"/>
      <c r="Y2149" s="427"/>
      <c r="Z2149" s="427"/>
      <c r="AA2149" s="427"/>
      <c r="AB2149" s="427"/>
      <c r="AC2149" s="427"/>
      <c r="AD2149" s="402"/>
      <c r="AE2149" s="402"/>
      <c r="AF2149" s="402"/>
      <c r="AG2149" s="402"/>
      <c r="AH2149" s="402"/>
      <c r="AI2149" s="400"/>
      <c r="AJ2149" s="400"/>
      <c r="AK2149" s="400"/>
      <c r="AL2149" s="400"/>
      <c r="AM2149" s="400"/>
      <c r="AN2149" s="400"/>
      <c r="AO2149" s="400"/>
      <c r="AP2149" s="400"/>
    </row>
    <row r="2150" spans="1:42" ht="14.25" customHeight="1">
      <c r="A2150" s="393"/>
      <c r="B2150" s="402"/>
      <c r="C2150" s="402"/>
      <c r="D2150" s="393"/>
      <c r="E2150" s="395"/>
      <c r="F2150" s="395"/>
      <c r="G2150" s="396"/>
      <c r="H2150" s="397"/>
      <c r="I2150" s="397"/>
      <c r="J2150" s="397"/>
      <c r="K2150" s="397"/>
      <c r="L2150" s="396"/>
      <c r="M2150" s="396"/>
      <c r="N2150" s="399"/>
      <c r="O2150" s="400"/>
      <c r="P2150" s="400"/>
      <c r="Q2150" s="400"/>
      <c r="R2150" s="400"/>
      <c r="S2150" s="400"/>
      <c r="T2150" s="400"/>
      <c r="U2150" s="400"/>
      <c r="V2150" s="400"/>
      <c r="W2150" s="400"/>
      <c r="X2150" s="426"/>
      <c r="Y2150" s="427"/>
      <c r="Z2150" s="427"/>
      <c r="AA2150" s="427"/>
      <c r="AB2150" s="427"/>
      <c r="AC2150" s="427"/>
      <c r="AD2150" s="402"/>
      <c r="AE2150" s="402"/>
      <c r="AF2150" s="402"/>
      <c r="AG2150" s="402"/>
      <c r="AH2150" s="402"/>
      <c r="AI2150" s="400"/>
      <c r="AJ2150" s="400"/>
      <c r="AK2150" s="400"/>
      <c r="AL2150" s="400"/>
      <c r="AM2150" s="400"/>
      <c r="AN2150" s="400"/>
      <c r="AO2150" s="400"/>
      <c r="AP2150" s="400"/>
    </row>
    <row r="2151" spans="1:42" ht="14.25" customHeight="1">
      <c r="A2151" s="393"/>
      <c r="B2151" s="402"/>
      <c r="C2151" s="402"/>
      <c r="D2151" s="393"/>
      <c r="E2151" s="395"/>
      <c r="F2151" s="395"/>
      <c r="G2151" s="396"/>
      <c r="H2151" s="397"/>
      <c r="I2151" s="397"/>
      <c r="J2151" s="397"/>
      <c r="K2151" s="397"/>
      <c r="L2151" s="396"/>
      <c r="M2151" s="396"/>
      <c r="N2151" s="399"/>
      <c r="O2151" s="400"/>
      <c r="P2151" s="400"/>
      <c r="Q2151" s="400"/>
      <c r="R2151" s="400"/>
      <c r="S2151" s="400"/>
      <c r="T2151" s="400"/>
      <c r="U2151" s="400"/>
      <c r="V2151" s="400"/>
      <c r="W2151" s="400"/>
      <c r="X2151" s="426"/>
      <c r="Y2151" s="427"/>
      <c r="Z2151" s="427"/>
      <c r="AA2151" s="427"/>
      <c r="AB2151" s="427"/>
      <c r="AC2151" s="427"/>
      <c r="AD2151" s="402"/>
      <c r="AE2151" s="402"/>
      <c r="AF2151" s="402"/>
      <c r="AG2151" s="402"/>
      <c r="AH2151" s="402"/>
      <c r="AI2151" s="400"/>
      <c r="AJ2151" s="400"/>
      <c r="AK2151" s="400"/>
      <c r="AL2151" s="400"/>
      <c r="AM2151" s="400"/>
      <c r="AN2151" s="400"/>
      <c r="AO2151" s="400"/>
      <c r="AP2151" s="400"/>
    </row>
    <row r="2152" spans="1:42" ht="14.25" customHeight="1">
      <c r="A2152" s="393"/>
      <c r="B2152" s="402"/>
      <c r="C2152" s="402"/>
      <c r="D2152" s="393"/>
      <c r="E2152" s="395"/>
      <c r="F2152" s="395"/>
      <c r="G2152" s="396"/>
      <c r="H2152" s="397"/>
      <c r="I2152" s="397"/>
      <c r="J2152" s="397"/>
      <c r="K2152" s="397"/>
      <c r="L2152" s="396"/>
      <c r="M2152" s="396"/>
      <c r="N2152" s="399"/>
      <c r="O2152" s="400"/>
      <c r="P2152" s="400"/>
      <c r="Q2152" s="400"/>
      <c r="R2152" s="400"/>
      <c r="S2152" s="400"/>
      <c r="T2152" s="400"/>
      <c r="U2152" s="400"/>
      <c r="V2152" s="400"/>
      <c r="W2152" s="400"/>
      <c r="X2152" s="426"/>
      <c r="Y2152" s="427"/>
      <c r="Z2152" s="427"/>
      <c r="AA2152" s="427"/>
      <c r="AB2152" s="427"/>
      <c r="AC2152" s="427"/>
      <c r="AD2152" s="402"/>
      <c r="AE2152" s="402"/>
      <c r="AF2152" s="402"/>
      <c r="AG2152" s="402"/>
      <c r="AH2152" s="402"/>
      <c r="AI2152" s="400"/>
      <c r="AJ2152" s="400"/>
      <c r="AK2152" s="400"/>
      <c r="AL2152" s="400"/>
      <c r="AM2152" s="400"/>
      <c r="AN2152" s="400"/>
      <c r="AO2152" s="400"/>
      <c r="AP2152" s="400"/>
    </row>
    <row r="2153" spans="1:42" ht="14.25" customHeight="1">
      <c r="A2153" s="393"/>
      <c r="B2153" s="402"/>
      <c r="C2153" s="402"/>
      <c r="D2153" s="393"/>
      <c r="E2153" s="395"/>
      <c r="F2153" s="395"/>
      <c r="G2153" s="396"/>
      <c r="H2153" s="397"/>
      <c r="I2153" s="397"/>
      <c r="J2153" s="397"/>
      <c r="K2153" s="397"/>
      <c r="L2153" s="396"/>
      <c r="M2153" s="396"/>
      <c r="N2153" s="399"/>
      <c r="O2153" s="400"/>
      <c r="P2153" s="400"/>
      <c r="Q2153" s="400"/>
      <c r="R2153" s="400"/>
      <c r="S2153" s="400"/>
      <c r="T2153" s="400"/>
      <c r="U2153" s="400"/>
      <c r="V2153" s="400"/>
      <c r="W2153" s="400"/>
      <c r="X2153" s="426"/>
      <c r="Y2153" s="427"/>
      <c r="Z2153" s="427"/>
      <c r="AA2153" s="427"/>
      <c r="AB2153" s="427"/>
      <c r="AC2153" s="427"/>
      <c r="AD2153" s="402"/>
      <c r="AE2153" s="402"/>
      <c r="AF2153" s="402"/>
      <c r="AG2153" s="402"/>
      <c r="AH2153" s="402"/>
      <c r="AI2153" s="400"/>
      <c r="AJ2153" s="400"/>
      <c r="AK2153" s="400"/>
      <c r="AL2153" s="400"/>
      <c r="AM2153" s="400"/>
      <c r="AN2153" s="400"/>
      <c r="AO2153" s="400"/>
      <c r="AP2153" s="400"/>
    </row>
    <row r="2154" spans="1:42" ht="14.25" customHeight="1">
      <c r="A2154" s="393"/>
      <c r="B2154" s="402"/>
      <c r="C2154" s="402"/>
      <c r="D2154" s="393"/>
      <c r="E2154" s="395"/>
      <c r="F2154" s="395"/>
      <c r="G2154" s="396"/>
      <c r="H2154" s="397"/>
      <c r="I2154" s="397"/>
      <c r="J2154" s="397"/>
      <c r="K2154" s="397"/>
      <c r="L2154" s="396"/>
      <c r="M2154" s="396"/>
      <c r="N2154" s="399"/>
      <c r="O2154" s="400"/>
      <c r="P2154" s="400"/>
      <c r="Q2154" s="400"/>
      <c r="R2154" s="400"/>
      <c r="S2154" s="400"/>
      <c r="T2154" s="400"/>
      <c r="U2154" s="400"/>
      <c r="V2154" s="400"/>
      <c r="W2154" s="400"/>
      <c r="X2154" s="426"/>
      <c r="Y2154" s="427"/>
      <c r="Z2154" s="427"/>
      <c r="AA2154" s="427"/>
      <c r="AB2154" s="427"/>
      <c r="AC2154" s="427"/>
      <c r="AD2154" s="402"/>
      <c r="AE2154" s="402"/>
      <c r="AF2154" s="402"/>
      <c r="AG2154" s="402"/>
      <c r="AH2154" s="402"/>
      <c r="AI2154" s="400"/>
      <c r="AJ2154" s="400"/>
      <c r="AK2154" s="400"/>
      <c r="AL2154" s="400"/>
      <c r="AM2154" s="400"/>
      <c r="AN2154" s="400"/>
      <c r="AO2154" s="400"/>
      <c r="AP2154" s="400"/>
    </row>
    <row r="2155" spans="1:42" ht="14.25" customHeight="1">
      <c r="A2155" s="393"/>
      <c r="B2155" s="402"/>
      <c r="C2155" s="402"/>
      <c r="D2155" s="393"/>
      <c r="E2155" s="395"/>
      <c r="F2155" s="395"/>
      <c r="G2155" s="396"/>
      <c r="H2155" s="397"/>
      <c r="I2155" s="397"/>
      <c r="J2155" s="397"/>
      <c r="K2155" s="397"/>
      <c r="L2155" s="396"/>
      <c r="M2155" s="396"/>
      <c r="N2155" s="399"/>
      <c r="O2155" s="400"/>
      <c r="P2155" s="400"/>
      <c r="Q2155" s="400"/>
      <c r="R2155" s="400"/>
      <c r="S2155" s="400"/>
      <c r="T2155" s="400"/>
      <c r="U2155" s="400"/>
      <c r="V2155" s="400"/>
      <c r="W2155" s="400"/>
      <c r="X2155" s="426"/>
      <c r="Y2155" s="427"/>
      <c r="Z2155" s="427"/>
      <c r="AA2155" s="427"/>
      <c r="AB2155" s="427"/>
      <c r="AC2155" s="427"/>
      <c r="AD2155" s="402"/>
      <c r="AE2155" s="402"/>
      <c r="AF2155" s="402"/>
      <c r="AG2155" s="402"/>
      <c r="AH2155" s="402"/>
      <c r="AI2155" s="400"/>
      <c r="AJ2155" s="400"/>
      <c r="AK2155" s="400"/>
      <c r="AL2155" s="400"/>
      <c r="AM2155" s="400"/>
      <c r="AN2155" s="400"/>
      <c r="AO2155" s="400"/>
      <c r="AP2155" s="400"/>
    </row>
    <row r="2156" spans="1:42" ht="14.25" customHeight="1">
      <c r="A2156" s="393"/>
      <c r="B2156" s="402"/>
      <c r="C2156" s="402"/>
      <c r="D2156" s="393"/>
      <c r="E2156" s="395"/>
      <c r="F2156" s="395"/>
      <c r="G2156" s="396"/>
      <c r="H2156" s="397"/>
      <c r="I2156" s="397"/>
      <c r="J2156" s="397"/>
      <c r="K2156" s="397"/>
      <c r="L2156" s="396"/>
      <c r="M2156" s="396"/>
      <c r="N2156" s="399"/>
      <c r="O2156" s="400"/>
      <c r="P2156" s="400"/>
      <c r="Q2156" s="400"/>
      <c r="R2156" s="400"/>
      <c r="S2156" s="400"/>
      <c r="T2156" s="400"/>
      <c r="U2156" s="400"/>
      <c r="V2156" s="400"/>
      <c r="W2156" s="400"/>
      <c r="X2156" s="426"/>
      <c r="Y2156" s="427"/>
      <c r="Z2156" s="427"/>
      <c r="AA2156" s="427"/>
      <c r="AB2156" s="427"/>
      <c r="AC2156" s="427"/>
      <c r="AD2156" s="402"/>
      <c r="AE2156" s="402"/>
      <c r="AF2156" s="402"/>
      <c r="AG2156" s="402"/>
      <c r="AH2156" s="402"/>
      <c r="AI2156" s="400"/>
      <c r="AJ2156" s="400"/>
      <c r="AK2156" s="400"/>
      <c r="AL2156" s="400"/>
      <c r="AM2156" s="400"/>
      <c r="AN2156" s="400"/>
      <c r="AO2156" s="400"/>
      <c r="AP2156" s="400"/>
    </row>
    <row r="2157" spans="1:42" ht="14.25" customHeight="1">
      <c r="A2157" s="393"/>
      <c r="B2157" s="402"/>
      <c r="C2157" s="402"/>
      <c r="D2157" s="393"/>
      <c r="E2157" s="395"/>
      <c r="F2157" s="395"/>
      <c r="G2157" s="396"/>
      <c r="H2157" s="397"/>
      <c r="I2157" s="397"/>
      <c r="J2157" s="397"/>
      <c r="K2157" s="397"/>
      <c r="L2157" s="396"/>
      <c r="M2157" s="396"/>
      <c r="N2157" s="399"/>
      <c r="O2157" s="400"/>
      <c r="P2157" s="400"/>
      <c r="Q2157" s="400"/>
      <c r="R2157" s="400"/>
      <c r="S2157" s="400"/>
      <c r="T2157" s="400"/>
      <c r="U2157" s="400"/>
      <c r="V2157" s="400"/>
      <c r="W2157" s="400"/>
      <c r="X2157" s="426"/>
      <c r="Y2157" s="427"/>
      <c r="Z2157" s="427"/>
      <c r="AA2157" s="427"/>
      <c r="AB2157" s="427"/>
      <c r="AC2157" s="427"/>
      <c r="AD2157" s="402"/>
      <c r="AE2157" s="402"/>
      <c r="AF2157" s="402"/>
      <c r="AG2157" s="402"/>
      <c r="AH2157" s="402"/>
      <c r="AI2157" s="400"/>
      <c r="AJ2157" s="400"/>
      <c r="AK2157" s="400"/>
      <c r="AL2157" s="400"/>
      <c r="AM2157" s="400"/>
      <c r="AN2157" s="400"/>
      <c r="AO2157" s="400"/>
      <c r="AP2157" s="400"/>
    </row>
    <row r="2158" spans="1:42" ht="14.25" customHeight="1">
      <c r="A2158" s="393"/>
      <c r="B2158" s="402"/>
      <c r="C2158" s="402"/>
      <c r="D2158" s="393"/>
      <c r="E2158" s="395"/>
      <c r="F2158" s="395"/>
      <c r="G2158" s="396"/>
      <c r="H2158" s="397"/>
      <c r="I2158" s="397"/>
      <c r="J2158" s="397"/>
      <c r="K2158" s="397"/>
      <c r="L2158" s="396"/>
      <c r="M2158" s="396"/>
      <c r="N2158" s="399"/>
      <c r="O2158" s="400"/>
      <c r="P2158" s="400"/>
      <c r="Q2158" s="400"/>
      <c r="R2158" s="400"/>
      <c r="S2158" s="400"/>
      <c r="T2158" s="400"/>
      <c r="U2158" s="400"/>
      <c r="V2158" s="400"/>
      <c r="W2158" s="400"/>
      <c r="X2158" s="426"/>
      <c r="Y2158" s="427"/>
      <c r="Z2158" s="427"/>
      <c r="AA2158" s="427"/>
      <c r="AB2158" s="427"/>
      <c r="AC2158" s="427"/>
      <c r="AD2158" s="402"/>
      <c r="AE2158" s="402"/>
      <c r="AF2158" s="402"/>
      <c r="AG2158" s="402"/>
      <c r="AH2158" s="402"/>
      <c r="AI2158" s="400"/>
      <c r="AJ2158" s="400"/>
      <c r="AK2158" s="400"/>
      <c r="AL2158" s="400"/>
      <c r="AM2158" s="400"/>
      <c r="AN2158" s="400"/>
      <c r="AO2158" s="400"/>
      <c r="AP2158" s="400"/>
    </row>
    <row r="2159" spans="1:42" ht="14.25" customHeight="1">
      <c r="A2159" s="393"/>
      <c r="B2159" s="402"/>
      <c r="C2159" s="402"/>
      <c r="D2159" s="393"/>
      <c r="E2159" s="395"/>
      <c r="F2159" s="395"/>
      <c r="G2159" s="396"/>
      <c r="H2159" s="397"/>
      <c r="I2159" s="397"/>
      <c r="J2159" s="397"/>
      <c r="K2159" s="397"/>
      <c r="L2159" s="396"/>
      <c r="M2159" s="396"/>
      <c r="N2159" s="399"/>
      <c r="O2159" s="400"/>
      <c r="P2159" s="400"/>
      <c r="Q2159" s="400"/>
      <c r="R2159" s="400"/>
      <c r="S2159" s="400"/>
      <c r="T2159" s="400"/>
      <c r="U2159" s="400"/>
      <c r="V2159" s="400"/>
      <c r="W2159" s="400"/>
      <c r="X2159" s="426"/>
      <c r="Y2159" s="427"/>
      <c r="Z2159" s="427"/>
      <c r="AA2159" s="427"/>
      <c r="AB2159" s="427"/>
      <c r="AC2159" s="427"/>
      <c r="AD2159" s="402"/>
      <c r="AE2159" s="402"/>
      <c r="AF2159" s="402"/>
      <c r="AG2159" s="402"/>
      <c r="AH2159" s="402"/>
      <c r="AI2159" s="400"/>
      <c r="AJ2159" s="400"/>
      <c r="AK2159" s="400"/>
      <c r="AL2159" s="400"/>
      <c r="AM2159" s="400"/>
      <c r="AN2159" s="400"/>
      <c r="AO2159" s="400"/>
      <c r="AP2159" s="400"/>
    </row>
    <row r="2160" spans="1:42" ht="14.25" customHeight="1">
      <c r="A2160" s="393"/>
      <c r="B2160" s="402"/>
      <c r="C2160" s="402"/>
      <c r="D2160" s="393"/>
      <c r="E2160" s="395"/>
      <c r="F2160" s="395"/>
      <c r="G2160" s="396"/>
      <c r="H2160" s="397"/>
      <c r="I2160" s="397"/>
      <c r="J2160" s="397"/>
      <c r="K2160" s="397"/>
      <c r="L2160" s="396"/>
      <c r="M2160" s="396"/>
      <c r="N2160" s="399"/>
      <c r="O2160" s="400"/>
      <c r="P2160" s="400"/>
      <c r="Q2160" s="400"/>
      <c r="R2160" s="400"/>
      <c r="S2160" s="400"/>
      <c r="T2160" s="400"/>
      <c r="U2160" s="400"/>
      <c r="V2160" s="400"/>
      <c r="W2160" s="400"/>
      <c r="X2160" s="426"/>
      <c r="Y2160" s="427"/>
      <c r="Z2160" s="427"/>
      <c r="AA2160" s="427"/>
      <c r="AB2160" s="427"/>
      <c r="AC2160" s="427"/>
      <c r="AD2160" s="402"/>
      <c r="AE2160" s="402"/>
      <c r="AF2160" s="402"/>
      <c r="AG2160" s="402"/>
      <c r="AH2160" s="402"/>
      <c r="AI2160" s="400"/>
      <c r="AJ2160" s="400"/>
      <c r="AK2160" s="400"/>
      <c r="AL2160" s="400"/>
      <c r="AM2160" s="400"/>
      <c r="AN2160" s="400"/>
      <c r="AO2160" s="400"/>
      <c r="AP2160" s="400"/>
    </row>
    <row r="2161" spans="1:42" ht="14.25" customHeight="1">
      <c r="A2161" s="393"/>
      <c r="B2161" s="402"/>
      <c r="C2161" s="402"/>
      <c r="D2161" s="393"/>
      <c r="E2161" s="395"/>
      <c r="F2161" s="395"/>
      <c r="G2161" s="396"/>
      <c r="H2161" s="397"/>
      <c r="I2161" s="397"/>
      <c r="J2161" s="397"/>
      <c r="K2161" s="397"/>
      <c r="L2161" s="396"/>
      <c r="M2161" s="396"/>
      <c r="N2161" s="399"/>
      <c r="O2161" s="400"/>
      <c r="P2161" s="400"/>
      <c r="Q2161" s="400"/>
      <c r="R2161" s="400"/>
      <c r="S2161" s="400"/>
      <c r="T2161" s="400"/>
      <c r="U2161" s="400"/>
      <c r="V2161" s="400"/>
      <c r="W2161" s="400"/>
      <c r="X2161" s="426"/>
      <c r="Y2161" s="427"/>
      <c r="Z2161" s="427"/>
      <c r="AA2161" s="427"/>
      <c r="AB2161" s="427"/>
      <c r="AC2161" s="427"/>
      <c r="AD2161" s="402"/>
      <c r="AE2161" s="402"/>
      <c r="AF2161" s="402"/>
      <c r="AG2161" s="402"/>
      <c r="AH2161" s="402"/>
      <c r="AI2161" s="400"/>
      <c r="AJ2161" s="400"/>
      <c r="AK2161" s="400"/>
      <c r="AL2161" s="400"/>
      <c r="AM2161" s="400"/>
      <c r="AN2161" s="400"/>
      <c r="AO2161" s="400"/>
      <c r="AP2161" s="400"/>
    </row>
    <row r="2162" spans="1:42" ht="14.25" customHeight="1">
      <c r="A2162" s="393"/>
      <c r="B2162" s="402"/>
      <c r="C2162" s="402"/>
      <c r="D2162" s="393"/>
      <c r="E2162" s="395"/>
      <c r="F2162" s="395"/>
      <c r="G2162" s="396"/>
      <c r="H2162" s="397"/>
      <c r="I2162" s="397"/>
      <c r="J2162" s="397"/>
      <c r="K2162" s="397"/>
      <c r="L2162" s="396"/>
      <c r="M2162" s="396"/>
      <c r="N2162" s="399"/>
      <c r="O2162" s="400"/>
      <c r="P2162" s="400"/>
      <c r="Q2162" s="400"/>
      <c r="R2162" s="400"/>
      <c r="S2162" s="400"/>
      <c r="T2162" s="400"/>
      <c r="U2162" s="400"/>
      <c r="V2162" s="400"/>
      <c r="W2162" s="400"/>
      <c r="X2162" s="426"/>
      <c r="Y2162" s="427"/>
      <c r="Z2162" s="427"/>
      <c r="AA2162" s="427"/>
      <c r="AB2162" s="427"/>
      <c r="AC2162" s="427"/>
      <c r="AD2162" s="402"/>
      <c r="AE2162" s="402"/>
      <c r="AF2162" s="402"/>
      <c r="AG2162" s="402"/>
      <c r="AH2162" s="402"/>
      <c r="AI2162" s="400"/>
      <c r="AJ2162" s="400"/>
      <c r="AK2162" s="400"/>
      <c r="AL2162" s="400"/>
      <c r="AM2162" s="400"/>
      <c r="AN2162" s="400"/>
      <c r="AO2162" s="400"/>
      <c r="AP2162" s="400"/>
    </row>
    <row r="2163" spans="1:42" ht="14.25" customHeight="1">
      <c r="A2163" s="393"/>
      <c r="B2163" s="402"/>
      <c r="C2163" s="402"/>
      <c r="D2163" s="393"/>
      <c r="E2163" s="395"/>
      <c r="F2163" s="395"/>
      <c r="G2163" s="396"/>
      <c r="H2163" s="397"/>
      <c r="I2163" s="397"/>
      <c r="J2163" s="397"/>
      <c r="K2163" s="397"/>
      <c r="L2163" s="396"/>
      <c r="M2163" s="396"/>
      <c r="N2163" s="399"/>
      <c r="O2163" s="400"/>
      <c r="P2163" s="400"/>
      <c r="Q2163" s="400"/>
      <c r="R2163" s="400"/>
      <c r="S2163" s="400"/>
      <c r="T2163" s="400"/>
      <c r="U2163" s="400"/>
      <c r="V2163" s="400"/>
      <c r="W2163" s="400"/>
      <c r="X2163" s="426"/>
      <c r="Y2163" s="427"/>
      <c r="Z2163" s="427"/>
      <c r="AA2163" s="427"/>
      <c r="AB2163" s="427"/>
      <c r="AC2163" s="427"/>
      <c r="AD2163" s="402"/>
      <c r="AE2163" s="402"/>
      <c r="AF2163" s="402"/>
      <c r="AG2163" s="402"/>
      <c r="AH2163" s="402"/>
      <c r="AI2163" s="400"/>
      <c r="AJ2163" s="400"/>
      <c r="AK2163" s="400"/>
      <c r="AL2163" s="400"/>
      <c r="AM2163" s="400"/>
      <c r="AN2163" s="400"/>
      <c r="AO2163" s="400"/>
      <c r="AP2163" s="400"/>
    </row>
    <row r="2164" spans="1:42" ht="14.25" customHeight="1">
      <c r="A2164" s="393"/>
      <c r="B2164" s="402"/>
      <c r="C2164" s="402"/>
      <c r="D2164" s="393"/>
      <c r="E2164" s="395"/>
      <c r="F2164" s="395"/>
      <c r="G2164" s="396"/>
      <c r="H2164" s="397"/>
      <c r="I2164" s="397"/>
      <c r="J2164" s="397"/>
      <c r="K2164" s="397"/>
      <c r="L2164" s="396"/>
      <c r="M2164" s="396"/>
      <c r="N2164" s="399"/>
      <c r="O2164" s="400"/>
      <c r="P2164" s="400"/>
      <c r="Q2164" s="400"/>
      <c r="R2164" s="400"/>
      <c r="S2164" s="400"/>
      <c r="T2164" s="400"/>
      <c r="U2164" s="400"/>
      <c r="V2164" s="400"/>
      <c r="W2164" s="400"/>
      <c r="X2164" s="426"/>
      <c r="Y2164" s="427"/>
      <c r="Z2164" s="427"/>
      <c r="AA2164" s="427"/>
      <c r="AB2164" s="427"/>
      <c r="AC2164" s="427"/>
      <c r="AD2164" s="402"/>
      <c r="AE2164" s="402"/>
      <c r="AF2164" s="402"/>
      <c r="AG2164" s="402"/>
      <c r="AH2164" s="402"/>
      <c r="AI2164" s="400"/>
      <c r="AJ2164" s="400"/>
      <c r="AK2164" s="400"/>
      <c r="AL2164" s="400"/>
      <c r="AM2164" s="400"/>
      <c r="AN2164" s="400"/>
      <c r="AO2164" s="400"/>
      <c r="AP2164" s="400"/>
    </row>
    <row r="2165" spans="1:42" ht="14.25" customHeight="1">
      <c r="A2165" s="393"/>
      <c r="B2165" s="402"/>
      <c r="C2165" s="402"/>
      <c r="D2165" s="393"/>
      <c r="E2165" s="395"/>
      <c r="F2165" s="395"/>
      <c r="G2165" s="396"/>
      <c r="H2165" s="397"/>
      <c r="I2165" s="397"/>
      <c r="J2165" s="397"/>
      <c r="K2165" s="397"/>
      <c r="L2165" s="396"/>
      <c r="M2165" s="396"/>
      <c r="N2165" s="399"/>
      <c r="O2165" s="400"/>
      <c r="P2165" s="400"/>
      <c r="Q2165" s="400"/>
      <c r="R2165" s="400"/>
      <c r="S2165" s="400"/>
      <c r="T2165" s="400"/>
      <c r="U2165" s="400"/>
      <c r="V2165" s="400"/>
      <c r="W2165" s="400"/>
      <c r="X2165" s="426"/>
      <c r="Y2165" s="427"/>
      <c r="Z2165" s="427"/>
      <c r="AA2165" s="427"/>
      <c r="AB2165" s="427"/>
      <c r="AC2165" s="427"/>
      <c r="AD2165" s="402"/>
      <c r="AE2165" s="402"/>
      <c r="AF2165" s="402"/>
      <c r="AG2165" s="402"/>
      <c r="AH2165" s="402"/>
      <c r="AI2165" s="400"/>
      <c r="AJ2165" s="400"/>
      <c r="AK2165" s="400"/>
      <c r="AL2165" s="400"/>
      <c r="AM2165" s="400"/>
      <c r="AN2165" s="400"/>
      <c r="AO2165" s="400"/>
      <c r="AP2165" s="400"/>
    </row>
    <row r="2166" spans="1:42" ht="14.25" customHeight="1">
      <c r="A2166" s="393"/>
      <c r="B2166" s="402"/>
      <c r="C2166" s="402"/>
      <c r="D2166" s="393"/>
      <c r="E2166" s="395"/>
      <c r="F2166" s="395"/>
      <c r="G2166" s="396"/>
      <c r="H2166" s="397"/>
      <c r="I2166" s="397"/>
      <c r="J2166" s="397"/>
      <c r="K2166" s="397"/>
      <c r="L2166" s="396"/>
      <c r="M2166" s="396"/>
      <c r="N2166" s="399"/>
      <c r="O2166" s="400"/>
      <c r="P2166" s="400"/>
      <c r="Q2166" s="400"/>
      <c r="R2166" s="400"/>
      <c r="S2166" s="400"/>
      <c r="T2166" s="400"/>
      <c r="U2166" s="400"/>
      <c r="V2166" s="400"/>
      <c r="W2166" s="400"/>
      <c r="X2166" s="426"/>
      <c r="Y2166" s="427"/>
      <c r="Z2166" s="427"/>
      <c r="AA2166" s="427"/>
      <c r="AB2166" s="427"/>
      <c r="AC2166" s="427"/>
      <c r="AD2166" s="402"/>
      <c r="AE2166" s="402"/>
      <c r="AF2166" s="402"/>
      <c r="AG2166" s="402"/>
      <c r="AH2166" s="402"/>
      <c r="AI2166" s="400"/>
      <c r="AJ2166" s="400"/>
      <c r="AK2166" s="400"/>
      <c r="AL2166" s="400"/>
      <c r="AM2166" s="400"/>
      <c r="AN2166" s="400"/>
      <c r="AO2166" s="400"/>
      <c r="AP2166" s="400"/>
    </row>
    <row r="2167" spans="1:42" ht="14.25" customHeight="1">
      <c r="A2167" s="393"/>
      <c r="B2167" s="402"/>
      <c r="C2167" s="402"/>
      <c r="D2167" s="393"/>
      <c r="E2167" s="395"/>
      <c r="F2167" s="395"/>
      <c r="G2167" s="396"/>
      <c r="H2167" s="397"/>
      <c r="I2167" s="397"/>
      <c r="J2167" s="397"/>
      <c r="K2167" s="397"/>
      <c r="L2167" s="396"/>
      <c r="M2167" s="396"/>
      <c r="N2167" s="399"/>
      <c r="O2167" s="400"/>
      <c r="P2167" s="400"/>
      <c r="Q2167" s="400"/>
      <c r="R2167" s="400"/>
      <c r="S2167" s="400"/>
      <c r="T2167" s="400"/>
      <c r="U2167" s="400"/>
      <c r="V2167" s="400"/>
      <c r="W2167" s="400"/>
      <c r="X2167" s="426"/>
      <c r="Y2167" s="427"/>
      <c r="Z2167" s="427"/>
      <c r="AA2167" s="427"/>
      <c r="AB2167" s="427"/>
      <c r="AC2167" s="427"/>
      <c r="AD2167" s="402"/>
      <c r="AE2167" s="402"/>
      <c r="AF2167" s="402"/>
      <c r="AG2167" s="402"/>
      <c r="AH2167" s="402"/>
      <c r="AI2167" s="400"/>
      <c r="AJ2167" s="400"/>
      <c r="AK2167" s="400"/>
      <c r="AL2167" s="400"/>
      <c r="AM2167" s="400"/>
      <c r="AN2167" s="400"/>
      <c r="AO2167" s="400"/>
      <c r="AP2167" s="400"/>
    </row>
    <row r="2168" spans="1:42" ht="14.25" customHeight="1">
      <c r="A2168" s="393"/>
      <c r="B2168" s="402"/>
      <c r="C2168" s="402"/>
      <c r="D2168" s="393"/>
      <c r="E2168" s="395"/>
      <c r="F2168" s="395"/>
      <c r="G2168" s="396"/>
      <c r="H2168" s="397"/>
      <c r="I2168" s="397"/>
      <c r="J2168" s="397"/>
      <c r="K2168" s="397"/>
      <c r="L2168" s="396"/>
      <c r="M2168" s="396"/>
      <c r="N2168" s="399"/>
      <c r="O2168" s="400"/>
      <c r="P2168" s="400"/>
      <c r="Q2168" s="400"/>
      <c r="R2168" s="400"/>
      <c r="S2168" s="400"/>
      <c r="T2168" s="400"/>
      <c r="U2168" s="400"/>
      <c r="V2168" s="400"/>
      <c r="W2168" s="400"/>
      <c r="X2168" s="426"/>
      <c r="Y2168" s="427"/>
      <c r="Z2168" s="427"/>
      <c r="AA2168" s="427"/>
      <c r="AB2168" s="427"/>
      <c r="AC2168" s="427"/>
      <c r="AD2168" s="402"/>
      <c r="AE2168" s="402"/>
      <c r="AF2168" s="402"/>
      <c r="AG2168" s="402"/>
      <c r="AH2168" s="402"/>
      <c r="AI2168" s="400"/>
      <c r="AJ2168" s="400"/>
      <c r="AK2168" s="400"/>
      <c r="AL2168" s="400"/>
      <c r="AM2168" s="400"/>
      <c r="AN2168" s="400"/>
      <c r="AO2168" s="400"/>
      <c r="AP2168" s="400"/>
    </row>
    <row r="2169" spans="1:42" ht="14.25" customHeight="1">
      <c r="A2169" s="393"/>
      <c r="B2169" s="402"/>
      <c r="C2169" s="402"/>
      <c r="D2169" s="393"/>
      <c r="E2169" s="395"/>
      <c r="F2169" s="395"/>
      <c r="G2169" s="396"/>
      <c r="H2169" s="397"/>
      <c r="I2169" s="397"/>
      <c r="J2169" s="397"/>
      <c r="K2169" s="397"/>
      <c r="L2169" s="396"/>
      <c r="M2169" s="396"/>
      <c r="N2169" s="399"/>
      <c r="O2169" s="400"/>
      <c r="P2169" s="400"/>
      <c r="Q2169" s="400"/>
      <c r="R2169" s="400"/>
      <c r="S2169" s="400"/>
      <c r="T2169" s="400"/>
      <c r="U2169" s="400"/>
      <c r="V2169" s="400"/>
      <c r="W2169" s="400"/>
      <c r="X2169" s="426"/>
      <c r="Y2169" s="427"/>
      <c r="Z2169" s="427"/>
      <c r="AA2169" s="427"/>
      <c r="AB2169" s="427"/>
      <c r="AC2169" s="427"/>
      <c r="AD2169" s="402"/>
      <c r="AE2169" s="402"/>
      <c r="AF2169" s="402"/>
      <c r="AG2169" s="402"/>
      <c r="AH2169" s="402"/>
      <c r="AI2169" s="400"/>
      <c r="AJ2169" s="400"/>
      <c r="AK2169" s="400"/>
      <c r="AL2169" s="400"/>
      <c r="AM2169" s="400"/>
      <c r="AN2169" s="400"/>
      <c r="AO2169" s="400"/>
      <c r="AP2169" s="400"/>
    </row>
    <row r="2170" spans="1:42" ht="14.25" customHeight="1">
      <c r="A2170" s="393"/>
      <c r="B2170" s="402"/>
      <c r="C2170" s="402"/>
      <c r="D2170" s="393"/>
      <c r="E2170" s="395"/>
      <c r="F2170" s="395"/>
      <c r="G2170" s="396"/>
      <c r="H2170" s="397"/>
      <c r="I2170" s="397"/>
      <c r="J2170" s="397"/>
      <c r="K2170" s="397"/>
      <c r="L2170" s="396"/>
      <c r="M2170" s="396"/>
      <c r="N2170" s="399"/>
      <c r="O2170" s="400"/>
      <c r="P2170" s="400"/>
      <c r="Q2170" s="400"/>
      <c r="R2170" s="400"/>
      <c r="S2170" s="400"/>
      <c r="T2170" s="400"/>
      <c r="U2170" s="400"/>
      <c r="V2170" s="400"/>
      <c r="W2170" s="400"/>
      <c r="X2170" s="426"/>
      <c r="Y2170" s="427"/>
      <c r="Z2170" s="427"/>
      <c r="AA2170" s="427"/>
      <c r="AB2170" s="427"/>
      <c r="AC2170" s="427"/>
      <c r="AD2170" s="402"/>
      <c r="AE2170" s="402"/>
      <c r="AF2170" s="402"/>
      <c r="AG2170" s="402"/>
      <c r="AH2170" s="402"/>
      <c r="AI2170" s="400"/>
      <c r="AJ2170" s="400"/>
      <c r="AK2170" s="400"/>
      <c r="AL2170" s="400"/>
      <c r="AM2170" s="400"/>
      <c r="AN2170" s="400"/>
      <c r="AO2170" s="400"/>
      <c r="AP2170" s="400"/>
    </row>
    <row r="2171" spans="1:42" ht="14.25" customHeight="1">
      <c r="A2171" s="393"/>
      <c r="B2171" s="402"/>
      <c r="C2171" s="402"/>
      <c r="D2171" s="393"/>
      <c r="E2171" s="395"/>
      <c r="F2171" s="395"/>
      <c r="G2171" s="396"/>
      <c r="H2171" s="397"/>
      <c r="I2171" s="397"/>
      <c r="J2171" s="397"/>
      <c r="K2171" s="397"/>
      <c r="L2171" s="396"/>
      <c r="M2171" s="396"/>
      <c r="N2171" s="399"/>
      <c r="O2171" s="400"/>
      <c r="P2171" s="400"/>
      <c r="Q2171" s="400"/>
      <c r="R2171" s="400"/>
      <c r="S2171" s="400"/>
      <c r="T2171" s="400"/>
      <c r="U2171" s="400"/>
      <c r="V2171" s="400"/>
      <c r="W2171" s="400"/>
      <c r="X2171" s="426"/>
      <c r="Y2171" s="427"/>
      <c r="Z2171" s="427"/>
      <c r="AA2171" s="427"/>
      <c r="AB2171" s="427"/>
      <c r="AC2171" s="427"/>
      <c r="AD2171" s="402"/>
      <c r="AE2171" s="402"/>
      <c r="AF2171" s="402"/>
      <c r="AG2171" s="402"/>
      <c r="AH2171" s="402"/>
      <c r="AI2171" s="400"/>
      <c r="AJ2171" s="400"/>
      <c r="AK2171" s="400"/>
      <c r="AL2171" s="400"/>
      <c r="AM2171" s="400"/>
      <c r="AN2171" s="400"/>
      <c r="AO2171" s="400"/>
      <c r="AP2171" s="400"/>
    </row>
    <row r="2172" spans="1:42" ht="14.25" customHeight="1">
      <c r="A2172" s="393"/>
      <c r="B2172" s="402"/>
      <c r="C2172" s="402"/>
      <c r="D2172" s="393"/>
      <c r="E2172" s="395"/>
      <c r="F2172" s="395"/>
      <c r="G2172" s="396"/>
      <c r="H2172" s="397"/>
      <c r="I2172" s="397"/>
      <c r="J2172" s="397"/>
      <c r="K2172" s="397"/>
      <c r="L2172" s="396"/>
      <c r="M2172" s="396"/>
      <c r="N2172" s="399"/>
      <c r="O2172" s="400"/>
      <c r="P2172" s="400"/>
      <c r="Q2172" s="400"/>
      <c r="R2172" s="400"/>
      <c r="S2172" s="400"/>
      <c r="T2172" s="400"/>
      <c r="U2172" s="400"/>
      <c r="V2172" s="400"/>
      <c r="W2172" s="400"/>
      <c r="X2172" s="426"/>
      <c r="Y2172" s="427"/>
      <c r="Z2172" s="427"/>
      <c r="AA2172" s="427"/>
      <c r="AB2172" s="427"/>
      <c r="AC2172" s="427"/>
      <c r="AD2172" s="402"/>
      <c r="AE2172" s="402"/>
      <c r="AF2172" s="402"/>
      <c r="AG2172" s="402"/>
      <c r="AH2172" s="402"/>
      <c r="AI2172" s="400"/>
      <c r="AJ2172" s="400"/>
      <c r="AK2172" s="400"/>
      <c r="AL2172" s="400"/>
      <c r="AM2172" s="400"/>
      <c r="AN2172" s="400"/>
      <c r="AO2172" s="400"/>
      <c r="AP2172" s="400"/>
    </row>
    <row r="2173" spans="1:42" ht="14.25" customHeight="1">
      <c r="A2173" s="393"/>
      <c r="B2173" s="402"/>
      <c r="C2173" s="402"/>
      <c r="D2173" s="393"/>
      <c r="E2173" s="395"/>
      <c r="F2173" s="395"/>
      <c r="G2173" s="396"/>
      <c r="H2173" s="397"/>
      <c r="I2173" s="397"/>
      <c r="J2173" s="397"/>
      <c r="K2173" s="397"/>
      <c r="L2173" s="396"/>
      <c r="M2173" s="396"/>
      <c r="N2173" s="399"/>
      <c r="O2173" s="400"/>
      <c r="P2173" s="400"/>
      <c r="Q2173" s="400"/>
      <c r="R2173" s="400"/>
      <c r="S2173" s="400"/>
      <c r="T2173" s="400"/>
      <c r="U2173" s="400"/>
      <c r="V2173" s="400"/>
      <c r="W2173" s="400"/>
      <c r="X2173" s="426"/>
      <c r="Y2173" s="427"/>
      <c r="Z2173" s="427"/>
      <c r="AA2173" s="427"/>
      <c r="AB2173" s="427"/>
      <c r="AC2173" s="427"/>
      <c r="AD2173" s="402"/>
      <c r="AE2173" s="402"/>
      <c r="AF2173" s="402"/>
      <c r="AG2173" s="402"/>
      <c r="AH2173" s="402"/>
      <c r="AI2173" s="400"/>
      <c r="AJ2173" s="400"/>
      <c r="AK2173" s="400"/>
      <c r="AL2173" s="400"/>
      <c r="AM2173" s="400"/>
      <c r="AN2173" s="400"/>
      <c r="AO2173" s="400"/>
      <c r="AP2173" s="400"/>
    </row>
    <row r="2174" spans="1:42" ht="14.25" customHeight="1">
      <c r="A2174" s="393"/>
      <c r="B2174" s="402"/>
      <c r="C2174" s="402"/>
      <c r="D2174" s="393"/>
      <c r="E2174" s="395"/>
      <c r="F2174" s="395"/>
      <c r="G2174" s="396"/>
      <c r="H2174" s="397"/>
      <c r="I2174" s="397"/>
      <c r="J2174" s="397"/>
      <c r="K2174" s="397"/>
      <c r="L2174" s="396"/>
      <c r="M2174" s="396"/>
      <c r="N2174" s="399"/>
      <c r="O2174" s="400"/>
      <c r="P2174" s="400"/>
      <c r="Q2174" s="400"/>
      <c r="R2174" s="400"/>
      <c r="S2174" s="400"/>
      <c r="T2174" s="400"/>
      <c r="U2174" s="400"/>
      <c r="V2174" s="400"/>
      <c r="W2174" s="400"/>
      <c r="X2174" s="426"/>
      <c r="Y2174" s="427"/>
      <c r="Z2174" s="427"/>
      <c r="AA2174" s="427"/>
      <c r="AB2174" s="427"/>
      <c r="AC2174" s="427"/>
      <c r="AD2174" s="402"/>
      <c r="AE2174" s="402"/>
      <c r="AF2174" s="402"/>
      <c r="AG2174" s="402"/>
      <c r="AH2174" s="402"/>
      <c r="AI2174" s="400"/>
      <c r="AJ2174" s="400"/>
      <c r="AK2174" s="400"/>
      <c r="AL2174" s="400"/>
      <c r="AM2174" s="400"/>
      <c r="AN2174" s="400"/>
      <c r="AO2174" s="400"/>
      <c r="AP2174" s="400"/>
    </row>
    <row r="2175" spans="1:42" ht="14.25" customHeight="1">
      <c r="A2175" s="393"/>
      <c r="B2175" s="402"/>
      <c r="C2175" s="402"/>
      <c r="D2175" s="393"/>
      <c r="E2175" s="395"/>
      <c r="F2175" s="395"/>
      <c r="G2175" s="396"/>
      <c r="H2175" s="397"/>
      <c r="I2175" s="397"/>
      <c r="J2175" s="397"/>
      <c r="K2175" s="397"/>
      <c r="L2175" s="396"/>
      <c r="M2175" s="396"/>
      <c r="N2175" s="399"/>
      <c r="O2175" s="400"/>
      <c r="P2175" s="400"/>
      <c r="Q2175" s="400"/>
      <c r="R2175" s="400"/>
      <c r="S2175" s="400"/>
      <c r="T2175" s="400"/>
      <c r="U2175" s="400"/>
      <c r="V2175" s="400"/>
      <c r="W2175" s="400"/>
      <c r="X2175" s="426"/>
      <c r="Y2175" s="427"/>
      <c r="Z2175" s="427"/>
      <c r="AA2175" s="427"/>
      <c r="AB2175" s="427"/>
      <c r="AC2175" s="427"/>
      <c r="AD2175" s="402"/>
      <c r="AE2175" s="402"/>
      <c r="AF2175" s="402"/>
      <c r="AG2175" s="402"/>
      <c r="AH2175" s="402"/>
      <c r="AI2175" s="400"/>
      <c r="AJ2175" s="400"/>
      <c r="AK2175" s="400"/>
      <c r="AL2175" s="400"/>
      <c r="AM2175" s="400"/>
      <c r="AN2175" s="400"/>
      <c r="AO2175" s="400"/>
      <c r="AP2175" s="400"/>
    </row>
    <row r="2176" spans="1:42" ht="14.25" customHeight="1">
      <c r="A2176" s="393"/>
      <c r="B2176" s="402"/>
      <c r="C2176" s="402"/>
      <c r="D2176" s="393"/>
      <c r="E2176" s="395"/>
      <c r="F2176" s="395"/>
      <c r="G2176" s="396"/>
      <c r="H2176" s="397"/>
      <c r="I2176" s="397"/>
      <c r="J2176" s="397"/>
      <c r="K2176" s="397"/>
      <c r="L2176" s="396"/>
      <c r="M2176" s="396"/>
      <c r="N2176" s="399"/>
      <c r="O2176" s="400"/>
      <c r="P2176" s="400"/>
      <c r="Q2176" s="400"/>
      <c r="R2176" s="400"/>
      <c r="S2176" s="400"/>
      <c r="T2176" s="400"/>
      <c r="U2176" s="400"/>
      <c r="V2176" s="400"/>
      <c r="W2176" s="400"/>
      <c r="X2176" s="426"/>
      <c r="Y2176" s="427"/>
      <c r="Z2176" s="427"/>
      <c r="AA2176" s="427"/>
      <c r="AB2176" s="427"/>
      <c r="AC2176" s="427"/>
      <c r="AD2176" s="402"/>
      <c r="AE2176" s="402"/>
      <c r="AF2176" s="402"/>
      <c r="AG2176" s="402"/>
      <c r="AH2176" s="402"/>
      <c r="AI2176" s="400"/>
      <c r="AJ2176" s="400"/>
      <c r="AK2176" s="400"/>
      <c r="AL2176" s="400"/>
      <c r="AM2176" s="400"/>
      <c r="AN2176" s="400"/>
      <c r="AO2176" s="400"/>
      <c r="AP2176" s="400"/>
    </row>
    <row r="2177" spans="1:42" ht="14.25" customHeight="1">
      <c r="A2177" s="393"/>
      <c r="B2177" s="402"/>
      <c r="C2177" s="402"/>
      <c r="D2177" s="393"/>
      <c r="E2177" s="395"/>
      <c r="F2177" s="395"/>
      <c r="G2177" s="396"/>
      <c r="H2177" s="397"/>
      <c r="I2177" s="397"/>
      <c r="J2177" s="397"/>
      <c r="K2177" s="397"/>
      <c r="L2177" s="396"/>
      <c r="M2177" s="396"/>
      <c r="N2177" s="399"/>
      <c r="O2177" s="400"/>
      <c r="P2177" s="400"/>
      <c r="Q2177" s="400"/>
      <c r="R2177" s="400"/>
      <c r="S2177" s="400"/>
      <c r="T2177" s="400"/>
      <c r="U2177" s="400"/>
      <c r="V2177" s="400"/>
      <c r="W2177" s="400"/>
      <c r="X2177" s="426"/>
      <c r="Y2177" s="427"/>
      <c r="Z2177" s="427"/>
      <c r="AA2177" s="427"/>
      <c r="AB2177" s="427"/>
      <c r="AC2177" s="427"/>
      <c r="AD2177" s="402"/>
      <c r="AE2177" s="402"/>
      <c r="AF2177" s="402"/>
      <c r="AG2177" s="402"/>
      <c r="AH2177" s="402"/>
      <c r="AI2177" s="400"/>
      <c r="AJ2177" s="400"/>
      <c r="AK2177" s="400"/>
      <c r="AL2177" s="400"/>
      <c r="AM2177" s="400"/>
      <c r="AN2177" s="400"/>
      <c r="AO2177" s="400"/>
      <c r="AP2177" s="400"/>
    </row>
    <row r="2178" spans="1:42" ht="14.25" customHeight="1">
      <c r="A2178" s="393"/>
      <c r="B2178" s="402"/>
      <c r="C2178" s="402"/>
      <c r="D2178" s="393"/>
      <c r="E2178" s="395"/>
      <c r="F2178" s="395"/>
      <c r="G2178" s="396"/>
      <c r="H2178" s="397"/>
      <c r="I2178" s="397"/>
      <c r="J2178" s="397"/>
      <c r="K2178" s="397"/>
      <c r="L2178" s="396"/>
      <c r="M2178" s="396"/>
      <c r="N2178" s="399"/>
      <c r="O2178" s="400"/>
      <c r="P2178" s="400"/>
      <c r="Q2178" s="400"/>
      <c r="R2178" s="400"/>
      <c r="S2178" s="400"/>
      <c r="T2178" s="400"/>
      <c r="U2178" s="400"/>
      <c r="V2178" s="400"/>
      <c r="W2178" s="400"/>
      <c r="X2178" s="426"/>
      <c r="Y2178" s="427"/>
      <c r="Z2178" s="427"/>
      <c r="AA2178" s="427"/>
      <c r="AB2178" s="427"/>
      <c r="AC2178" s="427"/>
      <c r="AD2178" s="402"/>
      <c r="AE2178" s="402"/>
      <c r="AF2178" s="402"/>
      <c r="AG2178" s="402"/>
      <c r="AH2178" s="402"/>
      <c r="AI2178" s="400"/>
      <c r="AJ2178" s="400"/>
      <c r="AK2178" s="400"/>
      <c r="AL2178" s="400"/>
      <c r="AM2178" s="400"/>
      <c r="AN2178" s="400"/>
      <c r="AO2178" s="400"/>
      <c r="AP2178" s="400"/>
    </row>
    <row r="2179" spans="1:42" ht="14.25" customHeight="1">
      <c r="A2179" s="393"/>
      <c r="B2179" s="402"/>
      <c r="C2179" s="402"/>
      <c r="D2179" s="393"/>
      <c r="E2179" s="395"/>
      <c r="F2179" s="395"/>
      <c r="G2179" s="396"/>
      <c r="H2179" s="397"/>
      <c r="I2179" s="397"/>
      <c r="J2179" s="397"/>
      <c r="K2179" s="397"/>
      <c r="L2179" s="396"/>
      <c r="M2179" s="396"/>
      <c r="N2179" s="399"/>
      <c r="O2179" s="400"/>
      <c r="P2179" s="400"/>
      <c r="Q2179" s="400"/>
      <c r="R2179" s="400"/>
      <c r="S2179" s="400"/>
      <c r="T2179" s="400"/>
      <c r="U2179" s="400"/>
      <c r="V2179" s="400"/>
      <c r="W2179" s="400"/>
      <c r="X2179" s="426"/>
      <c r="Y2179" s="427"/>
      <c r="Z2179" s="427"/>
      <c r="AA2179" s="427"/>
      <c r="AB2179" s="427"/>
      <c r="AC2179" s="427"/>
      <c r="AD2179" s="402"/>
      <c r="AE2179" s="402"/>
      <c r="AF2179" s="402"/>
      <c r="AG2179" s="402"/>
      <c r="AH2179" s="402"/>
      <c r="AI2179" s="400"/>
      <c r="AJ2179" s="400"/>
      <c r="AK2179" s="400"/>
      <c r="AL2179" s="400"/>
      <c r="AM2179" s="400"/>
      <c r="AN2179" s="400"/>
      <c r="AO2179" s="400"/>
      <c r="AP2179" s="400"/>
    </row>
    <row r="2180" spans="1:42" ht="14.25" customHeight="1">
      <c r="A2180" s="393"/>
      <c r="B2180" s="402"/>
      <c r="C2180" s="402"/>
      <c r="D2180" s="393"/>
      <c r="E2180" s="395"/>
      <c r="F2180" s="395"/>
      <c r="G2180" s="396"/>
      <c r="H2180" s="397"/>
      <c r="I2180" s="397"/>
      <c r="J2180" s="397"/>
      <c r="K2180" s="397"/>
      <c r="L2180" s="396"/>
      <c r="M2180" s="396"/>
      <c r="N2180" s="399"/>
      <c r="O2180" s="400"/>
      <c r="P2180" s="400"/>
      <c r="Q2180" s="400"/>
      <c r="R2180" s="400"/>
      <c r="S2180" s="400"/>
      <c r="T2180" s="400"/>
      <c r="U2180" s="400"/>
      <c r="V2180" s="400"/>
      <c r="W2180" s="400"/>
      <c r="X2180" s="426"/>
      <c r="Y2180" s="427"/>
      <c r="Z2180" s="427"/>
      <c r="AA2180" s="427"/>
      <c r="AB2180" s="427"/>
      <c r="AC2180" s="427"/>
      <c r="AD2180" s="402"/>
      <c r="AE2180" s="402"/>
      <c r="AF2180" s="402"/>
      <c r="AG2180" s="402"/>
      <c r="AH2180" s="402"/>
      <c r="AI2180" s="400"/>
      <c r="AJ2180" s="400"/>
      <c r="AK2180" s="400"/>
      <c r="AL2180" s="400"/>
      <c r="AM2180" s="400"/>
      <c r="AN2180" s="400"/>
      <c r="AO2180" s="400"/>
      <c r="AP2180" s="400"/>
    </row>
    <row r="2181" spans="1:42" ht="14.25" customHeight="1">
      <c r="A2181" s="393"/>
      <c r="B2181" s="402"/>
      <c r="C2181" s="402"/>
      <c r="D2181" s="393"/>
      <c r="E2181" s="395"/>
      <c r="F2181" s="395"/>
      <c r="G2181" s="396"/>
      <c r="H2181" s="397"/>
      <c r="I2181" s="397"/>
      <c r="J2181" s="397"/>
      <c r="K2181" s="397"/>
      <c r="L2181" s="396"/>
      <c r="M2181" s="396"/>
      <c r="N2181" s="399"/>
      <c r="O2181" s="400"/>
      <c r="P2181" s="400"/>
      <c r="Q2181" s="400"/>
      <c r="R2181" s="400"/>
      <c r="S2181" s="400"/>
      <c r="T2181" s="400"/>
      <c r="U2181" s="400"/>
      <c r="V2181" s="400"/>
      <c r="W2181" s="400"/>
      <c r="X2181" s="426"/>
      <c r="Y2181" s="427"/>
      <c r="Z2181" s="427"/>
      <c r="AA2181" s="427"/>
      <c r="AB2181" s="427"/>
      <c r="AC2181" s="427"/>
      <c r="AD2181" s="402"/>
      <c r="AE2181" s="402"/>
      <c r="AF2181" s="402"/>
      <c r="AG2181" s="402"/>
      <c r="AH2181" s="402"/>
      <c r="AI2181" s="400"/>
      <c r="AJ2181" s="400"/>
      <c r="AK2181" s="400"/>
      <c r="AL2181" s="400"/>
      <c r="AM2181" s="400"/>
      <c r="AN2181" s="400"/>
      <c r="AO2181" s="400"/>
      <c r="AP2181" s="400"/>
    </row>
    <row r="2182" spans="1:42" ht="14.25" customHeight="1">
      <c r="A2182" s="393"/>
      <c r="B2182" s="402"/>
      <c r="C2182" s="402"/>
      <c r="D2182" s="393"/>
      <c r="E2182" s="395"/>
      <c r="F2182" s="395"/>
      <c r="G2182" s="396"/>
      <c r="H2182" s="397"/>
      <c r="I2182" s="397"/>
      <c r="J2182" s="397"/>
      <c r="K2182" s="397"/>
      <c r="L2182" s="396"/>
      <c r="M2182" s="396"/>
      <c r="N2182" s="399"/>
      <c r="O2182" s="400"/>
      <c r="P2182" s="400"/>
      <c r="Q2182" s="400"/>
      <c r="R2182" s="400"/>
      <c r="S2182" s="400"/>
      <c r="T2182" s="400"/>
      <c r="U2182" s="400"/>
      <c r="V2182" s="400"/>
      <c r="W2182" s="400"/>
      <c r="X2182" s="426"/>
      <c r="Y2182" s="427"/>
      <c r="Z2182" s="427"/>
      <c r="AA2182" s="427"/>
      <c r="AB2182" s="427"/>
      <c r="AC2182" s="427"/>
      <c r="AD2182" s="402"/>
      <c r="AE2182" s="402"/>
      <c r="AF2182" s="402"/>
      <c r="AG2182" s="402"/>
      <c r="AH2182" s="402"/>
      <c r="AI2182" s="400"/>
      <c r="AJ2182" s="400"/>
      <c r="AK2182" s="400"/>
      <c r="AL2182" s="400"/>
      <c r="AM2182" s="400"/>
      <c r="AN2182" s="400"/>
      <c r="AO2182" s="400"/>
      <c r="AP2182" s="400"/>
    </row>
    <row r="2183" spans="1:42" ht="14.25" customHeight="1">
      <c r="A2183" s="393"/>
      <c r="B2183" s="402"/>
      <c r="C2183" s="402"/>
      <c r="D2183" s="393"/>
      <c r="E2183" s="395"/>
      <c r="F2183" s="395"/>
      <c r="G2183" s="396"/>
      <c r="H2183" s="397"/>
      <c r="I2183" s="397"/>
      <c r="J2183" s="397"/>
      <c r="K2183" s="397"/>
      <c r="L2183" s="396"/>
      <c r="M2183" s="396"/>
      <c r="N2183" s="399"/>
      <c r="O2183" s="400"/>
      <c r="P2183" s="400"/>
      <c r="Q2183" s="400"/>
      <c r="R2183" s="400"/>
      <c r="S2183" s="400"/>
      <c r="T2183" s="400"/>
      <c r="U2183" s="400"/>
      <c r="V2183" s="400"/>
      <c r="W2183" s="400"/>
      <c r="X2183" s="426"/>
      <c r="Y2183" s="427"/>
      <c r="Z2183" s="427"/>
      <c r="AA2183" s="427"/>
      <c r="AB2183" s="427"/>
      <c r="AC2183" s="427"/>
      <c r="AD2183" s="402"/>
      <c r="AE2183" s="402"/>
      <c r="AF2183" s="402"/>
      <c r="AG2183" s="402"/>
      <c r="AH2183" s="402"/>
      <c r="AI2183" s="400"/>
      <c r="AJ2183" s="400"/>
      <c r="AK2183" s="400"/>
      <c r="AL2183" s="400"/>
      <c r="AM2183" s="400"/>
      <c r="AN2183" s="400"/>
      <c r="AO2183" s="400"/>
      <c r="AP2183" s="400"/>
    </row>
    <row r="2184" spans="1:42" ht="14.25" customHeight="1">
      <c r="A2184" s="393"/>
      <c r="B2184" s="402"/>
      <c r="C2184" s="402"/>
      <c r="D2184" s="393"/>
      <c r="E2184" s="395"/>
      <c r="F2184" s="395"/>
      <c r="G2184" s="396"/>
      <c r="H2184" s="397"/>
      <c r="I2184" s="397"/>
      <c r="J2184" s="397"/>
      <c r="K2184" s="397"/>
      <c r="L2184" s="396"/>
      <c r="M2184" s="396"/>
      <c r="N2184" s="399"/>
      <c r="O2184" s="400"/>
      <c r="P2184" s="400"/>
      <c r="Q2184" s="400"/>
      <c r="R2184" s="400"/>
      <c r="S2184" s="400"/>
      <c r="T2184" s="400"/>
      <c r="U2184" s="400"/>
      <c r="V2184" s="400"/>
      <c r="W2184" s="400"/>
      <c r="X2184" s="426"/>
      <c r="Y2184" s="427"/>
      <c r="Z2184" s="427"/>
      <c r="AA2184" s="427"/>
      <c r="AB2184" s="427"/>
      <c r="AC2184" s="427"/>
      <c r="AD2184" s="402"/>
      <c r="AE2184" s="402"/>
      <c r="AF2184" s="402"/>
      <c r="AG2184" s="402"/>
      <c r="AH2184" s="402"/>
      <c r="AI2184" s="400"/>
      <c r="AJ2184" s="400"/>
      <c r="AK2184" s="400"/>
      <c r="AL2184" s="400"/>
      <c r="AM2184" s="400"/>
      <c r="AN2184" s="400"/>
      <c r="AO2184" s="400"/>
      <c r="AP2184" s="400"/>
    </row>
    <row r="2185" spans="1:42" ht="14.25" customHeight="1">
      <c r="A2185" s="393"/>
      <c r="B2185" s="402"/>
      <c r="C2185" s="402"/>
      <c r="D2185" s="393"/>
      <c r="E2185" s="395"/>
      <c r="F2185" s="395"/>
      <c r="G2185" s="396"/>
      <c r="H2185" s="397"/>
      <c r="I2185" s="397"/>
      <c r="J2185" s="397"/>
      <c r="K2185" s="397"/>
      <c r="L2185" s="396"/>
      <c r="M2185" s="396"/>
      <c r="N2185" s="399"/>
      <c r="O2185" s="400"/>
      <c r="P2185" s="400"/>
      <c r="Q2185" s="400"/>
      <c r="R2185" s="400"/>
      <c r="S2185" s="400"/>
      <c r="T2185" s="400"/>
      <c r="U2185" s="400"/>
      <c r="V2185" s="400"/>
      <c r="W2185" s="400"/>
      <c r="X2185" s="426"/>
      <c r="Y2185" s="427"/>
      <c r="Z2185" s="427"/>
      <c r="AA2185" s="427"/>
      <c r="AB2185" s="427"/>
      <c r="AC2185" s="427"/>
      <c r="AD2185" s="402"/>
      <c r="AE2185" s="402"/>
      <c r="AF2185" s="402"/>
      <c r="AG2185" s="402"/>
      <c r="AH2185" s="402"/>
      <c r="AI2185" s="400"/>
      <c r="AJ2185" s="400"/>
      <c r="AK2185" s="400"/>
      <c r="AL2185" s="400"/>
      <c r="AM2185" s="400"/>
      <c r="AN2185" s="400"/>
      <c r="AO2185" s="400"/>
      <c r="AP2185" s="400"/>
    </row>
    <row r="2186" spans="1:42" ht="14.25" customHeight="1">
      <c r="A2186" s="393"/>
      <c r="B2186" s="402"/>
      <c r="C2186" s="402"/>
      <c r="D2186" s="393"/>
      <c r="E2186" s="395"/>
      <c r="F2186" s="395"/>
      <c r="G2186" s="396"/>
      <c r="H2186" s="397"/>
      <c r="I2186" s="397"/>
      <c r="J2186" s="397"/>
      <c r="K2186" s="397"/>
      <c r="L2186" s="396"/>
      <c r="M2186" s="396"/>
      <c r="N2186" s="399"/>
      <c r="O2186" s="400"/>
      <c r="P2186" s="400"/>
      <c r="Q2186" s="400"/>
      <c r="R2186" s="400"/>
      <c r="S2186" s="400"/>
      <c r="T2186" s="400"/>
      <c r="U2186" s="400"/>
      <c r="V2186" s="400"/>
      <c r="W2186" s="400"/>
      <c r="X2186" s="426"/>
      <c r="Y2186" s="427"/>
      <c r="Z2186" s="427"/>
      <c r="AA2186" s="427"/>
      <c r="AB2186" s="427"/>
      <c r="AC2186" s="427"/>
      <c r="AD2186" s="402"/>
      <c r="AE2186" s="402"/>
      <c r="AF2186" s="402"/>
      <c r="AG2186" s="402"/>
      <c r="AH2186" s="402"/>
      <c r="AI2186" s="400"/>
      <c r="AJ2186" s="400"/>
      <c r="AK2186" s="400"/>
      <c r="AL2186" s="400"/>
      <c r="AM2186" s="400"/>
      <c r="AN2186" s="400"/>
      <c r="AO2186" s="400"/>
      <c r="AP2186" s="400"/>
    </row>
    <row r="2187" spans="1:42" ht="14.25" customHeight="1">
      <c r="A2187" s="393"/>
      <c r="B2187" s="402"/>
      <c r="C2187" s="402"/>
      <c r="D2187" s="393"/>
      <c r="E2187" s="395"/>
      <c r="F2187" s="395"/>
      <c r="G2187" s="396"/>
      <c r="H2187" s="397"/>
      <c r="I2187" s="397"/>
      <c r="J2187" s="397"/>
      <c r="K2187" s="397"/>
      <c r="L2187" s="396"/>
      <c r="M2187" s="396"/>
      <c r="N2187" s="399"/>
      <c r="O2187" s="400"/>
      <c r="P2187" s="400"/>
      <c r="Q2187" s="400"/>
      <c r="R2187" s="400"/>
      <c r="S2187" s="400"/>
      <c r="T2187" s="400"/>
      <c r="U2187" s="400"/>
      <c r="V2187" s="400"/>
      <c r="W2187" s="400"/>
      <c r="X2187" s="426"/>
      <c r="Y2187" s="427"/>
      <c r="Z2187" s="427"/>
      <c r="AA2187" s="427"/>
      <c r="AB2187" s="427"/>
      <c r="AC2187" s="427"/>
      <c r="AD2187" s="402"/>
      <c r="AE2187" s="402"/>
      <c r="AF2187" s="402"/>
      <c r="AG2187" s="402"/>
      <c r="AH2187" s="402"/>
      <c r="AI2187" s="400"/>
      <c r="AJ2187" s="400"/>
      <c r="AK2187" s="400"/>
      <c r="AL2187" s="400"/>
      <c r="AM2187" s="400"/>
      <c r="AN2187" s="400"/>
      <c r="AO2187" s="400"/>
      <c r="AP2187" s="400"/>
    </row>
    <row r="2188" spans="1:42" ht="14.25" customHeight="1">
      <c r="A2188" s="393"/>
      <c r="B2188" s="402"/>
      <c r="C2188" s="402"/>
      <c r="D2188" s="393"/>
      <c r="E2188" s="395"/>
      <c r="F2188" s="395"/>
      <c r="G2188" s="396"/>
      <c r="H2188" s="397"/>
      <c r="I2188" s="397"/>
      <c r="J2188" s="397"/>
      <c r="K2188" s="397"/>
      <c r="L2188" s="396"/>
      <c r="M2188" s="396"/>
      <c r="N2188" s="399"/>
      <c r="O2188" s="400"/>
      <c r="P2188" s="400"/>
      <c r="Q2188" s="400"/>
      <c r="R2188" s="400"/>
      <c r="S2188" s="400"/>
      <c r="T2188" s="400"/>
      <c r="U2188" s="400"/>
      <c r="V2188" s="400"/>
      <c r="W2188" s="400"/>
      <c r="X2188" s="426"/>
      <c r="Y2188" s="427"/>
      <c r="Z2188" s="427"/>
      <c r="AA2188" s="427"/>
      <c r="AB2188" s="427"/>
      <c r="AC2188" s="427"/>
      <c r="AD2188" s="402"/>
      <c r="AE2188" s="402"/>
      <c r="AF2188" s="402"/>
      <c r="AG2188" s="402"/>
      <c r="AH2188" s="402"/>
      <c r="AI2188" s="400"/>
      <c r="AJ2188" s="400"/>
      <c r="AK2188" s="400"/>
      <c r="AL2188" s="400"/>
      <c r="AM2188" s="400"/>
      <c r="AN2188" s="400"/>
      <c r="AO2188" s="400"/>
      <c r="AP2188" s="400"/>
    </row>
    <row r="2189" spans="1:42" ht="14.25" customHeight="1">
      <c r="A2189" s="393"/>
      <c r="B2189" s="402"/>
      <c r="C2189" s="402"/>
      <c r="D2189" s="393"/>
      <c r="E2189" s="395"/>
      <c r="F2189" s="395"/>
      <c r="G2189" s="396"/>
      <c r="H2189" s="397"/>
      <c r="I2189" s="397"/>
      <c r="J2189" s="397"/>
      <c r="K2189" s="397"/>
      <c r="L2189" s="396"/>
      <c r="M2189" s="396"/>
      <c r="N2189" s="399"/>
      <c r="O2189" s="400"/>
      <c r="P2189" s="400"/>
      <c r="Q2189" s="400"/>
      <c r="R2189" s="400"/>
      <c r="S2189" s="400"/>
      <c r="T2189" s="400"/>
      <c r="U2189" s="400"/>
      <c r="V2189" s="400"/>
      <c r="W2189" s="400"/>
      <c r="X2189" s="426"/>
      <c r="Y2189" s="427"/>
      <c r="Z2189" s="427"/>
      <c r="AA2189" s="427"/>
      <c r="AB2189" s="427"/>
      <c r="AC2189" s="427"/>
      <c r="AD2189" s="402"/>
      <c r="AE2189" s="402"/>
      <c r="AF2189" s="402"/>
      <c r="AG2189" s="402"/>
      <c r="AH2189" s="402"/>
      <c r="AI2189" s="400"/>
      <c r="AJ2189" s="400"/>
      <c r="AK2189" s="400"/>
      <c r="AL2189" s="400"/>
      <c r="AM2189" s="400"/>
      <c r="AN2189" s="400"/>
      <c r="AO2189" s="400"/>
      <c r="AP2189" s="400"/>
    </row>
    <row r="2190" spans="1:42" ht="14.25" customHeight="1">
      <c r="A2190" s="393"/>
      <c r="B2190" s="402"/>
      <c r="C2190" s="402"/>
      <c r="D2190" s="393"/>
      <c r="E2190" s="395"/>
      <c r="F2190" s="395"/>
      <c r="G2190" s="396"/>
      <c r="H2190" s="397"/>
      <c r="I2190" s="397"/>
      <c r="J2190" s="397"/>
      <c r="K2190" s="397"/>
      <c r="L2190" s="396"/>
      <c r="M2190" s="396"/>
      <c r="N2190" s="399"/>
      <c r="O2190" s="400"/>
      <c r="P2190" s="400"/>
      <c r="Q2190" s="400"/>
      <c r="R2190" s="400"/>
      <c r="S2190" s="400"/>
      <c r="T2190" s="400"/>
      <c r="U2190" s="400"/>
      <c r="V2190" s="400"/>
      <c r="W2190" s="400"/>
      <c r="X2190" s="426"/>
      <c r="Y2190" s="427"/>
      <c r="Z2190" s="427"/>
      <c r="AA2190" s="427"/>
      <c r="AB2190" s="427"/>
      <c r="AC2190" s="427"/>
      <c r="AD2190" s="402"/>
      <c r="AE2190" s="402"/>
      <c r="AF2190" s="402"/>
      <c r="AG2190" s="402"/>
      <c r="AH2190" s="402"/>
      <c r="AI2190" s="400"/>
      <c r="AJ2190" s="400"/>
      <c r="AK2190" s="400"/>
      <c r="AL2190" s="400"/>
      <c r="AM2190" s="400"/>
      <c r="AN2190" s="400"/>
      <c r="AO2190" s="400"/>
      <c r="AP2190" s="400"/>
    </row>
    <row r="2191" spans="1:42" ht="14.25" customHeight="1">
      <c r="A2191" s="393"/>
      <c r="B2191" s="402"/>
      <c r="C2191" s="402"/>
      <c r="D2191" s="393"/>
      <c r="E2191" s="395"/>
      <c r="F2191" s="395"/>
      <c r="G2191" s="396"/>
      <c r="H2191" s="397"/>
      <c r="I2191" s="397"/>
      <c r="J2191" s="397"/>
      <c r="K2191" s="397"/>
      <c r="L2191" s="396"/>
      <c r="M2191" s="396"/>
      <c r="N2191" s="399"/>
      <c r="O2191" s="400"/>
      <c r="P2191" s="400"/>
      <c r="Q2191" s="400"/>
      <c r="R2191" s="400"/>
      <c r="S2191" s="400"/>
      <c r="T2191" s="400"/>
      <c r="U2191" s="400"/>
      <c r="V2191" s="400"/>
      <c r="W2191" s="400"/>
      <c r="X2191" s="426"/>
      <c r="Y2191" s="427"/>
      <c r="Z2191" s="427"/>
      <c r="AA2191" s="427"/>
      <c r="AB2191" s="427"/>
      <c r="AC2191" s="427"/>
      <c r="AD2191" s="402"/>
      <c r="AE2191" s="402"/>
      <c r="AF2191" s="402"/>
      <c r="AG2191" s="402"/>
      <c r="AH2191" s="402"/>
      <c r="AI2191" s="400"/>
      <c r="AJ2191" s="400"/>
      <c r="AK2191" s="400"/>
      <c r="AL2191" s="400"/>
      <c r="AM2191" s="400"/>
      <c r="AN2191" s="400"/>
      <c r="AO2191" s="400"/>
      <c r="AP2191" s="400"/>
    </row>
    <row r="2192" spans="1:42" ht="14.25" customHeight="1">
      <c r="A2192" s="393"/>
      <c r="B2192" s="402"/>
      <c r="C2192" s="402"/>
      <c r="D2192" s="393"/>
      <c r="E2192" s="395"/>
      <c r="F2192" s="395"/>
      <c r="G2192" s="396"/>
      <c r="H2192" s="397"/>
      <c r="I2192" s="397"/>
      <c r="J2192" s="397"/>
      <c r="K2192" s="397"/>
      <c r="L2192" s="396"/>
      <c r="M2192" s="396"/>
      <c r="N2192" s="399"/>
      <c r="O2192" s="400"/>
      <c r="P2192" s="400"/>
      <c r="Q2192" s="400"/>
      <c r="R2192" s="400"/>
      <c r="S2192" s="400"/>
      <c r="T2192" s="400"/>
      <c r="U2192" s="400"/>
      <c r="V2192" s="400"/>
      <c r="W2192" s="400"/>
      <c r="X2192" s="426"/>
      <c r="Y2192" s="427"/>
      <c r="Z2192" s="427"/>
      <c r="AA2192" s="427"/>
      <c r="AB2192" s="427"/>
      <c r="AC2192" s="427"/>
      <c r="AD2192" s="402"/>
      <c r="AE2192" s="402"/>
      <c r="AF2192" s="402"/>
      <c r="AG2192" s="402"/>
      <c r="AH2192" s="402"/>
      <c r="AI2192" s="400"/>
      <c r="AJ2192" s="400"/>
      <c r="AK2192" s="400"/>
      <c r="AL2192" s="400"/>
      <c r="AM2192" s="400"/>
      <c r="AN2192" s="400"/>
      <c r="AO2192" s="400"/>
      <c r="AP2192" s="400"/>
    </row>
    <row r="2193" spans="1:42" ht="14.25" customHeight="1">
      <c r="A2193" s="393"/>
      <c r="B2193" s="402"/>
      <c r="C2193" s="402"/>
      <c r="D2193" s="393"/>
      <c r="E2193" s="395"/>
      <c r="F2193" s="395"/>
      <c r="G2193" s="396"/>
      <c r="H2193" s="397"/>
      <c r="I2193" s="397"/>
      <c r="J2193" s="397"/>
      <c r="K2193" s="397"/>
      <c r="L2193" s="396"/>
      <c r="M2193" s="396"/>
      <c r="N2193" s="399"/>
      <c r="O2193" s="400"/>
      <c r="P2193" s="400"/>
      <c r="Q2193" s="400"/>
      <c r="R2193" s="400"/>
      <c r="S2193" s="400"/>
      <c r="T2193" s="400"/>
      <c r="U2193" s="400"/>
      <c r="V2193" s="400"/>
      <c r="W2193" s="400"/>
      <c r="X2193" s="426"/>
      <c r="Y2193" s="427"/>
      <c r="Z2193" s="427"/>
      <c r="AA2193" s="427"/>
      <c r="AB2193" s="427"/>
      <c r="AC2193" s="427"/>
      <c r="AD2193" s="402"/>
      <c r="AE2193" s="402"/>
      <c r="AF2193" s="402"/>
      <c r="AG2193" s="402"/>
      <c r="AH2193" s="402"/>
      <c r="AI2193" s="400"/>
      <c r="AJ2193" s="400"/>
      <c r="AK2193" s="400"/>
      <c r="AL2193" s="400"/>
      <c r="AM2193" s="400"/>
      <c r="AN2193" s="400"/>
      <c r="AO2193" s="400"/>
      <c r="AP2193" s="400"/>
    </row>
    <row r="2194" spans="1:42" ht="14.25" customHeight="1">
      <c r="A2194" s="393"/>
      <c r="B2194" s="402"/>
      <c r="C2194" s="402"/>
      <c r="D2194" s="393"/>
      <c r="E2194" s="395"/>
      <c r="F2194" s="395"/>
      <c r="G2194" s="396"/>
      <c r="H2194" s="397"/>
      <c r="I2194" s="397"/>
      <c r="J2194" s="397"/>
      <c r="K2194" s="397"/>
      <c r="L2194" s="396"/>
      <c r="M2194" s="396"/>
      <c r="N2194" s="399"/>
      <c r="O2194" s="400"/>
      <c r="P2194" s="400"/>
      <c r="Q2194" s="400"/>
      <c r="R2194" s="400"/>
      <c r="S2194" s="400"/>
      <c r="T2194" s="400"/>
      <c r="U2194" s="400"/>
      <c r="V2194" s="400"/>
      <c r="W2194" s="400"/>
      <c r="X2194" s="426"/>
      <c r="Y2194" s="427"/>
      <c r="Z2194" s="427"/>
      <c r="AA2194" s="427"/>
      <c r="AB2194" s="427"/>
      <c r="AC2194" s="427"/>
      <c r="AD2194" s="402"/>
      <c r="AE2194" s="402"/>
      <c r="AF2194" s="402"/>
      <c r="AG2194" s="402"/>
      <c r="AH2194" s="402"/>
      <c r="AI2194" s="400"/>
      <c r="AJ2194" s="400"/>
      <c r="AK2194" s="400"/>
      <c r="AL2194" s="400"/>
      <c r="AM2194" s="400"/>
      <c r="AN2194" s="400"/>
      <c r="AO2194" s="400"/>
      <c r="AP2194" s="400"/>
    </row>
    <row r="2195" spans="1:42" ht="14.25" customHeight="1">
      <c r="A2195" s="393"/>
      <c r="B2195" s="402"/>
      <c r="C2195" s="402"/>
      <c r="D2195" s="393"/>
      <c r="E2195" s="395"/>
      <c r="F2195" s="395"/>
      <c r="G2195" s="396"/>
      <c r="H2195" s="397"/>
      <c r="I2195" s="397"/>
      <c r="J2195" s="397"/>
      <c r="K2195" s="397"/>
      <c r="L2195" s="396"/>
      <c r="M2195" s="396"/>
      <c r="N2195" s="399"/>
      <c r="O2195" s="400"/>
      <c r="P2195" s="400"/>
      <c r="Q2195" s="400"/>
      <c r="R2195" s="400"/>
      <c r="S2195" s="400"/>
      <c r="T2195" s="400"/>
      <c r="U2195" s="400"/>
      <c r="V2195" s="400"/>
      <c r="W2195" s="400"/>
      <c r="X2195" s="426"/>
      <c r="Y2195" s="427"/>
      <c r="Z2195" s="427"/>
      <c r="AA2195" s="427"/>
      <c r="AB2195" s="427"/>
      <c r="AC2195" s="427"/>
      <c r="AD2195" s="402"/>
      <c r="AE2195" s="402"/>
      <c r="AF2195" s="402"/>
      <c r="AG2195" s="402"/>
      <c r="AH2195" s="402"/>
      <c r="AI2195" s="400"/>
      <c r="AJ2195" s="400"/>
      <c r="AK2195" s="400"/>
      <c r="AL2195" s="400"/>
      <c r="AM2195" s="400"/>
      <c r="AN2195" s="400"/>
      <c r="AO2195" s="400"/>
      <c r="AP2195" s="400"/>
    </row>
    <row r="2196" spans="1:42" ht="14.25" customHeight="1">
      <c r="A2196" s="393"/>
      <c r="B2196" s="402"/>
      <c r="C2196" s="402"/>
      <c r="D2196" s="393"/>
      <c r="E2196" s="395"/>
      <c r="F2196" s="395"/>
      <c r="G2196" s="396"/>
      <c r="H2196" s="397"/>
      <c r="I2196" s="397"/>
      <c r="J2196" s="397"/>
      <c r="K2196" s="397"/>
      <c r="L2196" s="396"/>
      <c r="M2196" s="396"/>
      <c r="N2196" s="399"/>
      <c r="O2196" s="400"/>
      <c r="P2196" s="400"/>
      <c r="Q2196" s="400"/>
      <c r="R2196" s="400"/>
      <c r="S2196" s="400"/>
      <c r="T2196" s="400"/>
      <c r="U2196" s="400"/>
      <c r="V2196" s="400"/>
      <c r="W2196" s="400"/>
      <c r="X2196" s="426"/>
      <c r="Y2196" s="427"/>
      <c r="Z2196" s="427"/>
      <c r="AA2196" s="427"/>
      <c r="AB2196" s="427"/>
      <c r="AC2196" s="427"/>
      <c r="AD2196" s="402"/>
      <c r="AE2196" s="402"/>
      <c r="AF2196" s="402"/>
      <c r="AG2196" s="402"/>
      <c r="AH2196" s="402"/>
      <c r="AI2196" s="400"/>
      <c r="AJ2196" s="400"/>
      <c r="AK2196" s="400"/>
      <c r="AL2196" s="400"/>
      <c r="AM2196" s="400"/>
      <c r="AN2196" s="400"/>
      <c r="AO2196" s="400"/>
      <c r="AP2196" s="400"/>
    </row>
    <row r="2197" spans="1:42" ht="14.25" customHeight="1">
      <c r="A2197" s="393"/>
      <c r="B2197" s="402"/>
      <c r="C2197" s="402"/>
      <c r="D2197" s="393"/>
      <c r="E2197" s="395"/>
      <c r="F2197" s="395"/>
      <c r="G2197" s="396"/>
      <c r="H2197" s="397"/>
      <c r="I2197" s="397"/>
      <c r="J2197" s="397"/>
      <c r="K2197" s="397"/>
      <c r="L2197" s="396"/>
      <c r="M2197" s="396"/>
      <c r="N2197" s="399"/>
      <c r="O2197" s="400"/>
      <c r="P2197" s="400"/>
      <c r="Q2197" s="400"/>
      <c r="R2197" s="400"/>
      <c r="S2197" s="400"/>
      <c r="T2197" s="400"/>
      <c r="U2197" s="400"/>
      <c r="V2197" s="400"/>
      <c r="W2197" s="400"/>
      <c r="X2197" s="426"/>
      <c r="Y2197" s="427"/>
      <c r="Z2197" s="427"/>
      <c r="AA2197" s="427"/>
      <c r="AB2197" s="427"/>
      <c r="AC2197" s="427"/>
      <c r="AD2197" s="402"/>
      <c r="AE2197" s="402"/>
      <c r="AF2197" s="402"/>
      <c r="AG2197" s="402"/>
      <c r="AH2197" s="402"/>
      <c r="AI2197" s="400"/>
      <c r="AJ2197" s="400"/>
      <c r="AK2197" s="400"/>
      <c r="AL2197" s="400"/>
      <c r="AM2197" s="400"/>
      <c r="AN2197" s="400"/>
      <c r="AO2197" s="400"/>
      <c r="AP2197" s="400"/>
    </row>
    <row r="2198" spans="1:42" ht="14.25" customHeight="1">
      <c r="A2198" s="393"/>
      <c r="B2198" s="402"/>
      <c r="C2198" s="402"/>
      <c r="D2198" s="393"/>
      <c r="E2198" s="395"/>
      <c r="F2198" s="395"/>
      <c r="G2198" s="396"/>
      <c r="H2198" s="397"/>
      <c r="I2198" s="397"/>
      <c r="J2198" s="397"/>
      <c r="K2198" s="397"/>
      <c r="L2198" s="396"/>
      <c r="M2198" s="396"/>
      <c r="N2198" s="399"/>
      <c r="O2198" s="400"/>
      <c r="P2198" s="400"/>
      <c r="Q2198" s="400"/>
      <c r="R2198" s="400"/>
      <c r="S2198" s="400"/>
      <c r="T2198" s="400"/>
      <c r="U2198" s="400"/>
      <c r="V2198" s="400"/>
      <c r="W2198" s="400"/>
      <c r="X2198" s="426"/>
      <c r="Y2198" s="427"/>
      <c r="Z2198" s="427"/>
      <c r="AA2198" s="427"/>
      <c r="AB2198" s="427"/>
      <c r="AC2198" s="427"/>
      <c r="AD2198" s="402"/>
      <c r="AE2198" s="402"/>
      <c r="AF2198" s="402"/>
      <c r="AG2198" s="402"/>
      <c r="AH2198" s="402"/>
      <c r="AI2198" s="400"/>
      <c r="AJ2198" s="400"/>
      <c r="AK2198" s="400"/>
      <c r="AL2198" s="400"/>
      <c r="AM2198" s="400"/>
      <c r="AN2198" s="400"/>
      <c r="AO2198" s="400"/>
      <c r="AP2198" s="400"/>
    </row>
    <row r="2199" spans="1:42" ht="14.25" customHeight="1">
      <c r="A2199" s="393"/>
      <c r="B2199" s="402"/>
      <c r="C2199" s="402"/>
      <c r="D2199" s="393"/>
      <c r="E2199" s="395"/>
      <c r="F2199" s="395"/>
      <c r="G2199" s="396"/>
      <c r="H2199" s="397"/>
      <c r="I2199" s="397"/>
      <c r="J2199" s="397"/>
      <c r="K2199" s="397"/>
      <c r="L2199" s="396"/>
      <c r="M2199" s="396"/>
      <c r="N2199" s="399"/>
      <c r="O2199" s="400"/>
      <c r="P2199" s="400"/>
      <c r="Q2199" s="400"/>
      <c r="R2199" s="400"/>
      <c r="S2199" s="400"/>
      <c r="T2199" s="400"/>
      <c r="U2199" s="400"/>
      <c r="V2199" s="400"/>
      <c r="W2199" s="400"/>
      <c r="X2199" s="426"/>
      <c r="Y2199" s="427"/>
      <c r="Z2199" s="427"/>
      <c r="AA2199" s="427"/>
      <c r="AB2199" s="427"/>
      <c r="AC2199" s="427"/>
      <c r="AD2199" s="402"/>
      <c r="AE2199" s="402"/>
      <c r="AF2199" s="402"/>
      <c r="AG2199" s="402"/>
      <c r="AH2199" s="402"/>
      <c r="AI2199" s="400"/>
      <c r="AJ2199" s="400"/>
      <c r="AK2199" s="400"/>
      <c r="AL2199" s="400"/>
      <c r="AM2199" s="400"/>
      <c r="AN2199" s="400"/>
      <c r="AO2199" s="400"/>
      <c r="AP2199" s="400"/>
    </row>
    <row r="2200" spans="1:42" ht="14.25" customHeight="1">
      <c r="A2200" s="393"/>
      <c r="B2200" s="402"/>
      <c r="C2200" s="402"/>
      <c r="D2200" s="393"/>
      <c r="E2200" s="395"/>
      <c r="F2200" s="395"/>
      <c r="G2200" s="396"/>
      <c r="H2200" s="397"/>
      <c r="I2200" s="397"/>
      <c r="J2200" s="397"/>
      <c r="K2200" s="397"/>
      <c r="L2200" s="396"/>
      <c r="M2200" s="396"/>
      <c r="N2200" s="399"/>
      <c r="O2200" s="400"/>
      <c r="P2200" s="400"/>
      <c r="Q2200" s="400"/>
      <c r="R2200" s="400"/>
      <c r="S2200" s="400"/>
      <c r="T2200" s="400"/>
      <c r="U2200" s="400"/>
      <c r="V2200" s="400"/>
      <c r="W2200" s="400"/>
      <c r="X2200" s="426"/>
      <c r="Y2200" s="427"/>
      <c r="Z2200" s="427"/>
      <c r="AA2200" s="427"/>
      <c r="AB2200" s="427"/>
      <c r="AC2200" s="427"/>
      <c r="AD2200" s="402"/>
      <c r="AE2200" s="402"/>
      <c r="AF2200" s="402"/>
      <c r="AG2200" s="402"/>
      <c r="AH2200" s="402"/>
      <c r="AI2200" s="400"/>
      <c r="AJ2200" s="400"/>
      <c r="AK2200" s="400"/>
      <c r="AL2200" s="400"/>
      <c r="AM2200" s="400"/>
      <c r="AN2200" s="400"/>
      <c r="AO2200" s="400"/>
      <c r="AP2200" s="400"/>
    </row>
    <row r="2201" spans="1:42" ht="14.25" customHeight="1">
      <c r="A2201" s="393"/>
      <c r="B2201" s="402"/>
      <c r="C2201" s="402"/>
      <c r="D2201" s="393"/>
      <c r="E2201" s="395"/>
      <c r="F2201" s="395"/>
      <c r="G2201" s="396"/>
      <c r="H2201" s="397"/>
      <c r="I2201" s="397"/>
      <c r="J2201" s="397"/>
      <c r="K2201" s="397"/>
      <c r="L2201" s="396"/>
      <c r="M2201" s="396"/>
      <c r="N2201" s="399"/>
      <c r="O2201" s="400"/>
      <c r="P2201" s="400"/>
      <c r="Q2201" s="400"/>
      <c r="R2201" s="400"/>
      <c r="S2201" s="400"/>
      <c r="T2201" s="400"/>
      <c r="U2201" s="400"/>
      <c r="V2201" s="400"/>
      <c r="W2201" s="400"/>
      <c r="X2201" s="426"/>
      <c r="Y2201" s="427"/>
      <c r="Z2201" s="427"/>
      <c r="AA2201" s="427"/>
      <c r="AB2201" s="427"/>
      <c r="AC2201" s="427"/>
      <c r="AD2201" s="402"/>
      <c r="AE2201" s="402"/>
      <c r="AF2201" s="402"/>
      <c r="AG2201" s="402"/>
      <c r="AH2201" s="402"/>
      <c r="AI2201" s="400"/>
      <c r="AJ2201" s="400"/>
      <c r="AK2201" s="400"/>
      <c r="AL2201" s="400"/>
      <c r="AM2201" s="400"/>
      <c r="AN2201" s="400"/>
      <c r="AO2201" s="400"/>
      <c r="AP2201" s="400"/>
    </row>
    <row r="2202" spans="1:42" ht="14.25" customHeight="1">
      <c r="A2202" s="393"/>
      <c r="B2202" s="402"/>
      <c r="C2202" s="402"/>
      <c r="D2202" s="393"/>
      <c r="E2202" s="395"/>
      <c r="F2202" s="395"/>
      <c r="G2202" s="396"/>
      <c r="H2202" s="397"/>
      <c r="I2202" s="397"/>
      <c r="J2202" s="397"/>
      <c r="K2202" s="397"/>
      <c r="L2202" s="396"/>
      <c r="M2202" s="396"/>
      <c r="N2202" s="399"/>
      <c r="O2202" s="400"/>
      <c r="P2202" s="400"/>
      <c r="Q2202" s="400"/>
      <c r="R2202" s="400"/>
      <c r="S2202" s="400"/>
      <c r="T2202" s="400"/>
      <c r="U2202" s="400"/>
      <c r="V2202" s="400"/>
      <c r="W2202" s="400"/>
      <c r="X2202" s="426"/>
      <c r="Y2202" s="427"/>
      <c r="Z2202" s="427"/>
      <c r="AA2202" s="427"/>
      <c r="AB2202" s="427"/>
      <c r="AC2202" s="427"/>
      <c r="AD2202" s="402"/>
      <c r="AE2202" s="402"/>
      <c r="AF2202" s="402"/>
      <c r="AG2202" s="402"/>
      <c r="AH2202" s="402"/>
      <c r="AI2202" s="400"/>
      <c r="AJ2202" s="400"/>
      <c r="AK2202" s="400"/>
      <c r="AL2202" s="400"/>
      <c r="AM2202" s="400"/>
      <c r="AN2202" s="400"/>
      <c r="AO2202" s="400"/>
      <c r="AP2202" s="400"/>
    </row>
    <row r="2203" spans="1:42" ht="14.25" customHeight="1">
      <c r="A2203" s="393"/>
      <c r="B2203" s="402"/>
      <c r="C2203" s="402"/>
      <c r="D2203" s="393"/>
      <c r="E2203" s="395"/>
      <c r="F2203" s="395"/>
      <c r="G2203" s="396"/>
      <c r="H2203" s="397"/>
      <c r="I2203" s="397"/>
      <c r="J2203" s="397"/>
      <c r="K2203" s="397"/>
      <c r="L2203" s="396"/>
      <c r="M2203" s="396"/>
      <c r="N2203" s="399"/>
      <c r="O2203" s="400"/>
      <c r="P2203" s="400"/>
      <c r="Q2203" s="400"/>
      <c r="R2203" s="400"/>
      <c r="S2203" s="400"/>
      <c r="T2203" s="400"/>
      <c r="U2203" s="400"/>
      <c r="V2203" s="400"/>
      <c r="W2203" s="400"/>
      <c r="X2203" s="426"/>
      <c r="Y2203" s="427"/>
      <c r="Z2203" s="427"/>
      <c r="AA2203" s="427"/>
      <c r="AB2203" s="427"/>
      <c r="AC2203" s="427"/>
      <c r="AD2203" s="402"/>
      <c r="AE2203" s="402"/>
      <c r="AF2203" s="402"/>
      <c r="AG2203" s="402"/>
      <c r="AH2203" s="402"/>
      <c r="AI2203" s="400"/>
      <c r="AJ2203" s="400"/>
      <c r="AK2203" s="400"/>
      <c r="AL2203" s="400"/>
      <c r="AM2203" s="400"/>
      <c r="AN2203" s="400"/>
      <c r="AO2203" s="400"/>
      <c r="AP2203" s="400"/>
    </row>
    <row r="2204" spans="1:42" ht="14.25" customHeight="1">
      <c r="A2204" s="393"/>
      <c r="B2204" s="402"/>
      <c r="C2204" s="402"/>
      <c r="D2204" s="393"/>
      <c r="E2204" s="395"/>
      <c r="F2204" s="395"/>
      <c r="G2204" s="396"/>
      <c r="H2204" s="397"/>
      <c r="I2204" s="397"/>
      <c r="J2204" s="397"/>
      <c r="K2204" s="397"/>
      <c r="L2204" s="396"/>
      <c r="M2204" s="396"/>
      <c r="N2204" s="399"/>
      <c r="O2204" s="400"/>
      <c r="P2204" s="400"/>
      <c r="Q2204" s="400"/>
      <c r="R2204" s="400"/>
      <c r="S2204" s="400"/>
      <c r="T2204" s="400"/>
      <c r="U2204" s="400"/>
      <c r="V2204" s="400"/>
      <c r="W2204" s="400"/>
      <c r="X2204" s="426"/>
      <c r="Y2204" s="427"/>
      <c r="Z2204" s="427"/>
      <c r="AA2204" s="427"/>
      <c r="AB2204" s="427"/>
      <c r="AC2204" s="427"/>
      <c r="AD2204" s="402"/>
      <c r="AE2204" s="402"/>
      <c r="AF2204" s="402"/>
      <c r="AG2204" s="402"/>
      <c r="AH2204" s="402"/>
      <c r="AI2204" s="400"/>
      <c r="AJ2204" s="400"/>
      <c r="AK2204" s="400"/>
      <c r="AL2204" s="400"/>
      <c r="AM2204" s="400"/>
      <c r="AN2204" s="400"/>
      <c r="AO2204" s="400"/>
      <c r="AP2204" s="400"/>
    </row>
    <row r="2205" spans="1:42" ht="14.25" customHeight="1">
      <c r="A2205" s="393"/>
      <c r="B2205" s="402"/>
      <c r="C2205" s="402"/>
      <c r="D2205" s="393"/>
      <c r="E2205" s="395"/>
      <c r="F2205" s="395"/>
      <c r="G2205" s="396"/>
      <c r="H2205" s="397"/>
      <c r="I2205" s="397"/>
      <c r="J2205" s="397"/>
      <c r="K2205" s="397"/>
      <c r="L2205" s="396"/>
      <c r="M2205" s="396"/>
      <c r="N2205" s="399"/>
      <c r="O2205" s="400"/>
      <c r="P2205" s="400"/>
      <c r="Q2205" s="400"/>
      <c r="R2205" s="400"/>
      <c r="S2205" s="400"/>
      <c r="T2205" s="400"/>
      <c r="U2205" s="400"/>
      <c r="V2205" s="400"/>
      <c r="W2205" s="400"/>
      <c r="X2205" s="426"/>
      <c r="Y2205" s="427"/>
      <c r="Z2205" s="427"/>
      <c r="AA2205" s="427"/>
      <c r="AB2205" s="427"/>
      <c r="AC2205" s="427"/>
      <c r="AD2205" s="402"/>
      <c r="AE2205" s="402"/>
      <c r="AF2205" s="402"/>
      <c r="AG2205" s="402"/>
      <c r="AH2205" s="402"/>
      <c r="AI2205" s="400"/>
      <c r="AJ2205" s="400"/>
      <c r="AK2205" s="400"/>
      <c r="AL2205" s="400"/>
      <c r="AM2205" s="400"/>
      <c r="AN2205" s="400"/>
      <c r="AO2205" s="400"/>
      <c r="AP2205" s="400"/>
    </row>
    <row r="2206" spans="1:42" ht="14.25" customHeight="1">
      <c r="A2206" s="393"/>
      <c r="B2206" s="402"/>
      <c r="C2206" s="402"/>
      <c r="D2206" s="393"/>
      <c r="E2206" s="395"/>
      <c r="F2206" s="395"/>
      <c r="G2206" s="396"/>
      <c r="H2206" s="397"/>
      <c r="I2206" s="397"/>
      <c r="J2206" s="397"/>
      <c r="K2206" s="397"/>
      <c r="L2206" s="396"/>
      <c r="M2206" s="396"/>
      <c r="N2206" s="399"/>
      <c r="O2206" s="400"/>
      <c r="P2206" s="400"/>
      <c r="Q2206" s="400"/>
      <c r="R2206" s="400"/>
      <c r="S2206" s="400"/>
      <c r="T2206" s="400"/>
      <c r="U2206" s="400"/>
      <c r="V2206" s="400"/>
      <c r="W2206" s="400"/>
      <c r="X2206" s="426"/>
      <c r="Y2206" s="427"/>
      <c r="Z2206" s="427"/>
      <c r="AA2206" s="427"/>
      <c r="AB2206" s="427"/>
      <c r="AC2206" s="427"/>
      <c r="AD2206" s="402"/>
      <c r="AE2206" s="402"/>
      <c r="AF2206" s="402"/>
      <c r="AG2206" s="402"/>
      <c r="AH2206" s="402"/>
      <c r="AI2206" s="400"/>
      <c r="AJ2206" s="400"/>
      <c r="AK2206" s="400"/>
      <c r="AL2206" s="400"/>
      <c r="AM2206" s="400"/>
      <c r="AN2206" s="400"/>
      <c r="AO2206" s="400"/>
      <c r="AP2206" s="400"/>
    </row>
    <row r="2207" spans="1:42" ht="14.25" customHeight="1">
      <c r="A2207" s="393"/>
      <c r="B2207" s="402"/>
      <c r="C2207" s="402"/>
      <c r="D2207" s="393"/>
      <c r="E2207" s="395"/>
      <c r="F2207" s="395"/>
      <c r="G2207" s="396"/>
      <c r="H2207" s="397"/>
      <c r="I2207" s="397"/>
      <c r="J2207" s="397"/>
      <c r="K2207" s="397"/>
      <c r="L2207" s="396"/>
      <c r="M2207" s="396"/>
      <c r="N2207" s="399"/>
      <c r="O2207" s="400"/>
      <c r="P2207" s="400"/>
      <c r="Q2207" s="400"/>
      <c r="R2207" s="400"/>
      <c r="S2207" s="400"/>
      <c r="T2207" s="400"/>
      <c r="U2207" s="400"/>
      <c r="V2207" s="400"/>
      <c r="W2207" s="400"/>
      <c r="X2207" s="426"/>
      <c r="Y2207" s="427"/>
      <c r="Z2207" s="427"/>
      <c r="AA2207" s="427"/>
      <c r="AB2207" s="427"/>
      <c r="AC2207" s="427"/>
      <c r="AD2207" s="402"/>
      <c r="AE2207" s="402"/>
      <c r="AF2207" s="402"/>
      <c r="AG2207" s="402"/>
      <c r="AH2207" s="402"/>
      <c r="AI2207" s="400"/>
      <c r="AJ2207" s="400"/>
      <c r="AK2207" s="400"/>
      <c r="AL2207" s="400"/>
      <c r="AM2207" s="400"/>
      <c r="AN2207" s="400"/>
      <c r="AO2207" s="400"/>
      <c r="AP2207" s="400"/>
    </row>
    <row r="2208" spans="1:42" ht="14.25" customHeight="1">
      <c r="A2208" s="393"/>
      <c r="B2208" s="402"/>
      <c r="C2208" s="402"/>
      <c r="D2208" s="393"/>
      <c r="E2208" s="395"/>
      <c r="F2208" s="395"/>
      <c r="G2208" s="396"/>
      <c r="H2208" s="397"/>
      <c r="I2208" s="397"/>
      <c r="J2208" s="397"/>
      <c r="K2208" s="397"/>
      <c r="L2208" s="396"/>
      <c r="M2208" s="396"/>
      <c r="N2208" s="399"/>
      <c r="O2208" s="400"/>
      <c r="P2208" s="400"/>
      <c r="Q2208" s="400"/>
      <c r="R2208" s="400"/>
      <c r="S2208" s="400"/>
      <c r="T2208" s="400"/>
      <c r="U2208" s="400"/>
      <c r="V2208" s="400"/>
      <c r="W2208" s="400"/>
      <c r="X2208" s="426"/>
      <c r="Y2208" s="427"/>
      <c r="Z2208" s="427"/>
      <c r="AA2208" s="427"/>
      <c r="AB2208" s="427"/>
      <c r="AC2208" s="427"/>
      <c r="AD2208" s="402"/>
      <c r="AE2208" s="402"/>
      <c r="AF2208" s="402"/>
      <c r="AG2208" s="402"/>
      <c r="AH2208" s="402"/>
      <c r="AI2208" s="400"/>
      <c r="AJ2208" s="400"/>
      <c r="AK2208" s="400"/>
      <c r="AL2208" s="400"/>
      <c r="AM2208" s="400"/>
      <c r="AN2208" s="400"/>
      <c r="AO2208" s="400"/>
      <c r="AP2208" s="400"/>
    </row>
    <row r="2209" spans="1:42" ht="14.25" customHeight="1">
      <c r="A2209" s="393"/>
      <c r="B2209" s="402"/>
      <c r="C2209" s="402"/>
      <c r="D2209" s="393"/>
      <c r="E2209" s="395"/>
      <c r="F2209" s="395"/>
      <c r="G2209" s="396"/>
      <c r="H2209" s="397"/>
      <c r="I2209" s="397"/>
      <c r="J2209" s="397"/>
      <c r="K2209" s="397"/>
      <c r="L2209" s="396"/>
      <c r="M2209" s="396"/>
      <c r="N2209" s="399"/>
      <c r="O2209" s="400"/>
      <c r="P2209" s="400"/>
      <c r="Q2209" s="400"/>
      <c r="R2209" s="400"/>
      <c r="S2209" s="400"/>
      <c r="T2209" s="400"/>
      <c r="U2209" s="400"/>
      <c r="V2209" s="400"/>
      <c r="W2209" s="400"/>
      <c r="X2209" s="426"/>
      <c r="Y2209" s="427"/>
      <c r="Z2209" s="427"/>
      <c r="AA2209" s="427"/>
      <c r="AB2209" s="427"/>
      <c r="AC2209" s="427"/>
      <c r="AD2209" s="402"/>
      <c r="AE2209" s="402"/>
      <c r="AF2209" s="402"/>
      <c r="AG2209" s="402"/>
      <c r="AH2209" s="402"/>
      <c r="AI2209" s="400"/>
      <c r="AJ2209" s="400"/>
      <c r="AK2209" s="400"/>
      <c r="AL2209" s="400"/>
      <c r="AM2209" s="400"/>
      <c r="AN2209" s="400"/>
      <c r="AO2209" s="400"/>
      <c r="AP2209" s="400"/>
    </row>
    <row r="2210" spans="1:42" ht="14.25" customHeight="1">
      <c r="A2210" s="393"/>
      <c r="B2210" s="402"/>
      <c r="C2210" s="402"/>
      <c r="D2210" s="393"/>
      <c r="E2210" s="395"/>
      <c r="F2210" s="395"/>
      <c r="G2210" s="396"/>
      <c r="H2210" s="397"/>
      <c r="I2210" s="397"/>
      <c r="J2210" s="397"/>
      <c r="K2210" s="397"/>
      <c r="L2210" s="396"/>
      <c r="M2210" s="396"/>
      <c r="N2210" s="399"/>
      <c r="O2210" s="400"/>
      <c r="P2210" s="400"/>
      <c r="Q2210" s="400"/>
      <c r="R2210" s="400"/>
      <c r="S2210" s="400"/>
      <c r="T2210" s="400"/>
      <c r="U2210" s="400"/>
      <c r="V2210" s="400"/>
      <c r="W2210" s="400"/>
      <c r="X2210" s="426"/>
      <c r="Y2210" s="427"/>
      <c r="Z2210" s="427"/>
      <c r="AA2210" s="427"/>
      <c r="AB2210" s="427"/>
      <c r="AC2210" s="427"/>
      <c r="AD2210" s="402"/>
      <c r="AE2210" s="402"/>
      <c r="AF2210" s="402"/>
      <c r="AG2210" s="402"/>
      <c r="AH2210" s="402"/>
      <c r="AI2210" s="400"/>
      <c r="AJ2210" s="400"/>
      <c r="AK2210" s="400"/>
      <c r="AL2210" s="400"/>
      <c r="AM2210" s="400"/>
      <c r="AN2210" s="400"/>
      <c r="AO2210" s="400"/>
      <c r="AP2210" s="400"/>
    </row>
    <row r="2211" spans="1:42" ht="14.25" customHeight="1">
      <c r="A2211" s="393"/>
      <c r="B2211" s="402"/>
      <c r="C2211" s="402"/>
      <c r="D2211" s="393"/>
      <c r="E2211" s="395"/>
      <c r="F2211" s="395"/>
      <c r="G2211" s="396"/>
      <c r="H2211" s="397"/>
      <c r="I2211" s="397"/>
      <c r="J2211" s="397"/>
      <c r="K2211" s="397"/>
      <c r="L2211" s="396"/>
      <c r="M2211" s="396"/>
      <c r="N2211" s="399"/>
      <c r="O2211" s="400"/>
      <c r="P2211" s="400"/>
      <c r="Q2211" s="400"/>
      <c r="R2211" s="400"/>
      <c r="S2211" s="400"/>
      <c r="T2211" s="400"/>
      <c r="U2211" s="400"/>
      <c r="V2211" s="400"/>
      <c r="W2211" s="400"/>
      <c r="X2211" s="426"/>
      <c r="Y2211" s="427"/>
      <c r="Z2211" s="427"/>
      <c r="AA2211" s="427"/>
      <c r="AB2211" s="427"/>
      <c r="AC2211" s="427"/>
      <c r="AD2211" s="402"/>
      <c r="AE2211" s="402"/>
      <c r="AF2211" s="402"/>
      <c r="AG2211" s="402"/>
      <c r="AH2211" s="402"/>
      <c r="AI2211" s="400"/>
      <c r="AJ2211" s="400"/>
      <c r="AK2211" s="400"/>
      <c r="AL2211" s="400"/>
      <c r="AM2211" s="400"/>
      <c r="AN2211" s="400"/>
      <c r="AO2211" s="400"/>
      <c r="AP2211" s="400"/>
    </row>
    <row r="2212" spans="1:42" ht="14.25" customHeight="1">
      <c r="A2212" s="393"/>
      <c r="B2212" s="402"/>
      <c r="C2212" s="402"/>
      <c r="D2212" s="393"/>
      <c r="E2212" s="395"/>
      <c r="F2212" s="395"/>
      <c r="G2212" s="396"/>
      <c r="H2212" s="397"/>
      <c r="I2212" s="397"/>
      <c r="J2212" s="397"/>
      <c r="K2212" s="397"/>
      <c r="L2212" s="396"/>
      <c r="M2212" s="396"/>
      <c r="N2212" s="399"/>
      <c r="O2212" s="400"/>
      <c r="P2212" s="400"/>
      <c r="Q2212" s="400"/>
      <c r="R2212" s="400"/>
      <c r="S2212" s="400"/>
      <c r="T2212" s="400"/>
      <c r="U2212" s="400"/>
      <c r="V2212" s="400"/>
      <c r="W2212" s="400"/>
      <c r="X2212" s="426"/>
      <c r="Y2212" s="427"/>
      <c r="Z2212" s="427"/>
      <c r="AA2212" s="427"/>
      <c r="AB2212" s="427"/>
      <c r="AC2212" s="427"/>
      <c r="AD2212" s="402"/>
      <c r="AE2212" s="402"/>
      <c r="AF2212" s="402"/>
      <c r="AG2212" s="402"/>
      <c r="AH2212" s="402"/>
      <c r="AI2212" s="400"/>
      <c r="AJ2212" s="400"/>
      <c r="AK2212" s="400"/>
      <c r="AL2212" s="400"/>
      <c r="AM2212" s="400"/>
      <c r="AN2212" s="400"/>
      <c r="AO2212" s="400"/>
      <c r="AP2212" s="400"/>
    </row>
    <row r="2213" spans="1:42" ht="14.25" customHeight="1">
      <c r="A2213" s="393"/>
      <c r="B2213" s="402"/>
      <c r="C2213" s="402"/>
      <c r="D2213" s="393"/>
      <c r="E2213" s="395"/>
      <c r="F2213" s="395"/>
      <c r="G2213" s="396"/>
      <c r="H2213" s="397"/>
      <c r="I2213" s="397"/>
      <c r="J2213" s="397"/>
      <c r="K2213" s="397"/>
      <c r="L2213" s="396"/>
      <c r="M2213" s="396"/>
      <c r="N2213" s="399"/>
      <c r="O2213" s="400"/>
      <c r="P2213" s="400"/>
      <c r="Q2213" s="400"/>
      <c r="R2213" s="400"/>
      <c r="S2213" s="400"/>
      <c r="T2213" s="400"/>
      <c r="U2213" s="400"/>
      <c r="V2213" s="400"/>
      <c r="W2213" s="400"/>
      <c r="X2213" s="426"/>
      <c r="Y2213" s="427"/>
      <c r="Z2213" s="427"/>
      <c r="AA2213" s="427"/>
      <c r="AB2213" s="427"/>
      <c r="AC2213" s="427"/>
      <c r="AD2213" s="402"/>
      <c r="AE2213" s="402"/>
      <c r="AF2213" s="402"/>
      <c r="AG2213" s="402"/>
      <c r="AH2213" s="402"/>
      <c r="AI2213" s="400"/>
      <c r="AJ2213" s="400"/>
      <c r="AK2213" s="400"/>
      <c r="AL2213" s="400"/>
      <c r="AM2213" s="400"/>
      <c r="AN2213" s="400"/>
      <c r="AO2213" s="400"/>
      <c r="AP2213" s="400"/>
    </row>
    <row r="2214" spans="1:42" ht="14.25" customHeight="1">
      <c r="A2214" s="393"/>
      <c r="B2214" s="402"/>
      <c r="C2214" s="402"/>
      <c r="D2214" s="393"/>
      <c r="E2214" s="395"/>
      <c r="F2214" s="395"/>
      <c r="G2214" s="396"/>
      <c r="H2214" s="397"/>
      <c r="I2214" s="397"/>
      <c r="J2214" s="397"/>
      <c r="K2214" s="397"/>
      <c r="L2214" s="396"/>
      <c r="M2214" s="396"/>
      <c r="N2214" s="399"/>
      <c r="O2214" s="400"/>
      <c r="P2214" s="400"/>
      <c r="Q2214" s="400"/>
      <c r="R2214" s="400"/>
      <c r="S2214" s="400"/>
      <c r="T2214" s="400"/>
      <c r="U2214" s="400"/>
      <c r="V2214" s="400"/>
      <c r="W2214" s="400"/>
      <c r="X2214" s="426"/>
      <c r="Y2214" s="427"/>
      <c r="Z2214" s="427"/>
      <c r="AA2214" s="427"/>
      <c r="AB2214" s="427"/>
      <c r="AC2214" s="427"/>
      <c r="AD2214" s="402"/>
      <c r="AE2214" s="402"/>
      <c r="AF2214" s="402"/>
      <c r="AG2214" s="402"/>
      <c r="AH2214" s="402"/>
      <c r="AI2214" s="400"/>
      <c r="AJ2214" s="400"/>
      <c r="AK2214" s="400"/>
      <c r="AL2214" s="400"/>
      <c r="AM2214" s="400"/>
      <c r="AN2214" s="400"/>
      <c r="AO2214" s="400"/>
      <c r="AP2214" s="400"/>
    </row>
    <row r="2215" spans="1:42" ht="14.25" customHeight="1">
      <c r="A2215" s="393"/>
      <c r="B2215" s="402"/>
      <c r="C2215" s="402"/>
      <c r="D2215" s="393"/>
      <c r="E2215" s="395"/>
      <c r="F2215" s="395"/>
      <c r="G2215" s="396"/>
      <c r="H2215" s="397"/>
      <c r="I2215" s="397"/>
      <c r="J2215" s="397"/>
      <c r="K2215" s="397"/>
      <c r="L2215" s="396"/>
      <c r="M2215" s="396"/>
      <c r="N2215" s="399"/>
      <c r="O2215" s="400"/>
      <c r="P2215" s="400"/>
      <c r="Q2215" s="400"/>
      <c r="R2215" s="400"/>
      <c r="S2215" s="400"/>
      <c r="T2215" s="400"/>
      <c r="U2215" s="400"/>
      <c r="V2215" s="400"/>
      <c r="W2215" s="400"/>
      <c r="X2215" s="426"/>
      <c r="Y2215" s="427"/>
      <c r="Z2215" s="427"/>
      <c r="AA2215" s="427"/>
      <c r="AB2215" s="427"/>
      <c r="AC2215" s="427"/>
      <c r="AD2215" s="402"/>
      <c r="AE2215" s="402"/>
      <c r="AF2215" s="402"/>
      <c r="AG2215" s="402"/>
      <c r="AH2215" s="402"/>
      <c r="AI2215" s="400"/>
      <c r="AJ2215" s="400"/>
      <c r="AK2215" s="400"/>
      <c r="AL2215" s="400"/>
      <c r="AM2215" s="400"/>
      <c r="AN2215" s="400"/>
      <c r="AO2215" s="400"/>
      <c r="AP2215" s="400"/>
    </row>
    <row r="2216" spans="1:42" ht="14.25" customHeight="1">
      <c r="A2216" s="393"/>
      <c r="B2216" s="402"/>
      <c r="C2216" s="402"/>
      <c r="D2216" s="393"/>
      <c r="E2216" s="395"/>
      <c r="F2216" s="395"/>
      <c r="G2216" s="396"/>
      <c r="H2216" s="397"/>
      <c r="I2216" s="397"/>
      <c r="J2216" s="397"/>
      <c r="K2216" s="397"/>
      <c r="L2216" s="396"/>
      <c r="M2216" s="396"/>
      <c r="N2216" s="399"/>
      <c r="O2216" s="400"/>
      <c r="P2216" s="400"/>
      <c r="Q2216" s="400"/>
      <c r="R2216" s="400"/>
      <c r="S2216" s="400"/>
      <c r="T2216" s="400"/>
      <c r="U2216" s="400"/>
      <c r="V2216" s="400"/>
      <c r="W2216" s="400"/>
      <c r="X2216" s="426"/>
      <c r="Y2216" s="427"/>
      <c r="Z2216" s="427"/>
      <c r="AA2216" s="427"/>
      <c r="AB2216" s="427"/>
      <c r="AC2216" s="427"/>
      <c r="AD2216" s="402"/>
      <c r="AE2216" s="402"/>
      <c r="AF2216" s="402"/>
      <c r="AG2216" s="402"/>
      <c r="AH2216" s="402"/>
      <c r="AI2216" s="400"/>
      <c r="AJ2216" s="400"/>
      <c r="AK2216" s="400"/>
      <c r="AL2216" s="400"/>
      <c r="AM2216" s="400"/>
      <c r="AN2216" s="400"/>
      <c r="AO2216" s="400"/>
      <c r="AP2216" s="400"/>
    </row>
    <row r="2217" spans="1:42" ht="14.25" customHeight="1">
      <c r="A2217" s="393"/>
      <c r="B2217" s="402"/>
      <c r="C2217" s="402"/>
      <c r="D2217" s="393"/>
      <c r="E2217" s="395"/>
      <c r="F2217" s="395"/>
      <c r="G2217" s="396"/>
      <c r="H2217" s="397"/>
      <c r="I2217" s="397"/>
      <c r="J2217" s="397"/>
      <c r="K2217" s="397"/>
      <c r="L2217" s="396"/>
      <c r="M2217" s="396"/>
      <c r="N2217" s="399"/>
      <c r="O2217" s="400"/>
      <c r="P2217" s="400"/>
      <c r="Q2217" s="400"/>
      <c r="R2217" s="400"/>
      <c r="S2217" s="400"/>
      <c r="T2217" s="400"/>
      <c r="U2217" s="400"/>
      <c r="V2217" s="400"/>
      <c r="W2217" s="400"/>
      <c r="X2217" s="426"/>
      <c r="Y2217" s="427"/>
      <c r="Z2217" s="427"/>
      <c r="AA2217" s="427"/>
      <c r="AB2217" s="427"/>
      <c r="AC2217" s="427"/>
      <c r="AD2217" s="402"/>
      <c r="AE2217" s="402"/>
      <c r="AF2217" s="402"/>
      <c r="AG2217" s="402"/>
      <c r="AH2217" s="402"/>
      <c r="AI2217" s="400"/>
      <c r="AJ2217" s="400"/>
      <c r="AK2217" s="400"/>
      <c r="AL2217" s="400"/>
      <c r="AM2217" s="400"/>
      <c r="AN2217" s="400"/>
      <c r="AO2217" s="400"/>
      <c r="AP2217" s="400"/>
    </row>
    <row r="2218" spans="1:42" ht="14.25" customHeight="1">
      <c r="A2218" s="393"/>
      <c r="B2218" s="402"/>
      <c r="C2218" s="402"/>
      <c r="D2218" s="393"/>
      <c r="E2218" s="395"/>
      <c r="F2218" s="395"/>
      <c r="G2218" s="396"/>
      <c r="H2218" s="397"/>
      <c r="I2218" s="397"/>
      <c r="J2218" s="397"/>
      <c r="K2218" s="397"/>
      <c r="L2218" s="396"/>
      <c r="M2218" s="396"/>
      <c r="N2218" s="399"/>
      <c r="O2218" s="400"/>
      <c r="P2218" s="400"/>
      <c r="Q2218" s="400"/>
      <c r="R2218" s="400"/>
      <c r="S2218" s="400"/>
      <c r="T2218" s="400"/>
      <c r="U2218" s="400"/>
      <c r="V2218" s="400"/>
      <c r="W2218" s="400"/>
      <c r="X2218" s="426"/>
      <c r="Y2218" s="427"/>
      <c r="Z2218" s="427"/>
      <c r="AA2218" s="427"/>
      <c r="AB2218" s="427"/>
      <c r="AC2218" s="427"/>
      <c r="AD2218" s="402"/>
      <c r="AE2218" s="402"/>
      <c r="AF2218" s="402"/>
      <c r="AG2218" s="402"/>
      <c r="AH2218" s="402"/>
      <c r="AI2218" s="400"/>
      <c r="AJ2218" s="400"/>
      <c r="AK2218" s="400"/>
      <c r="AL2218" s="400"/>
      <c r="AM2218" s="400"/>
      <c r="AN2218" s="400"/>
      <c r="AO2218" s="400"/>
      <c r="AP2218" s="400"/>
    </row>
    <row r="2219" spans="1:42" ht="14.25" customHeight="1">
      <c r="A2219" s="393"/>
      <c r="B2219" s="402"/>
      <c r="C2219" s="402"/>
      <c r="D2219" s="393"/>
      <c r="E2219" s="395"/>
      <c r="F2219" s="395"/>
      <c r="G2219" s="396"/>
      <c r="H2219" s="397"/>
      <c r="I2219" s="397"/>
      <c r="J2219" s="397"/>
      <c r="K2219" s="397"/>
      <c r="L2219" s="396"/>
      <c r="M2219" s="396"/>
      <c r="N2219" s="399"/>
      <c r="O2219" s="400"/>
      <c r="P2219" s="400"/>
      <c r="Q2219" s="400"/>
      <c r="R2219" s="400"/>
      <c r="S2219" s="400"/>
      <c r="T2219" s="400"/>
      <c r="U2219" s="400"/>
      <c r="V2219" s="400"/>
      <c r="W2219" s="400"/>
      <c r="X2219" s="426"/>
      <c r="Y2219" s="427"/>
      <c r="Z2219" s="427"/>
      <c r="AA2219" s="427"/>
      <c r="AB2219" s="427"/>
      <c r="AC2219" s="427"/>
      <c r="AD2219" s="402"/>
      <c r="AE2219" s="402"/>
      <c r="AF2219" s="402"/>
      <c r="AG2219" s="402"/>
      <c r="AH2219" s="402"/>
      <c r="AI2219" s="400"/>
      <c r="AJ2219" s="400"/>
      <c r="AK2219" s="400"/>
      <c r="AL2219" s="400"/>
      <c r="AM2219" s="400"/>
      <c r="AN2219" s="400"/>
      <c r="AO2219" s="400"/>
      <c r="AP2219" s="400"/>
    </row>
    <row r="2220" spans="1:42" ht="14.25" customHeight="1">
      <c r="A2220" s="393"/>
      <c r="B2220" s="402"/>
      <c r="C2220" s="402"/>
      <c r="D2220" s="393"/>
      <c r="E2220" s="395"/>
      <c r="F2220" s="395"/>
      <c r="G2220" s="396"/>
      <c r="H2220" s="397"/>
      <c r="I2220" s="397"/>
      <c r="J2220" s="397"/>
      <c r="K2220" s="397"/>
      <c r="L2220" s="396"/>
      <c r="M2220" s="396"/>
      <c r="N2220" s="399"/>
      <c r="O2220" s="400"/>
      <c r="P2220" s="400"/>
      <c r="Q2220" s="400"/>
      <c r="R2220" s="400"/>
      <c r="S2220" s="400"/>
      <c r="T2220" s="400"/>
      <c r="U2220" s="400"/>
      <c r="V2220" s="400"/>
      <c r="W2220" s="400"/>
      <c r="X2220" s="426"/>
      <c r="Y2220" s="427"/>
      <c r="Z2220" s="427"/>
      <c r="AA2220" s="427"/>
      <c r="AB2220" s="427"/>
      <c r="AC2220" s="427"/>
      <c r="AD2220" s="402"/>
      <c r="AE2220" s="402"/>
      <c r="AF2220" s="402"/>
      <c r="AG2220" s="402"/>
      <c r="AH2220" s="402"/>
      <c r="AI2220" s="400"/>
      <c r="AJ2220" s="400"/>
      <c r="AK2220" s="400"/>
      <c r="AL2220" s="400"/>
      <c r="AM2220" s="400"/>
      <c r="AN2220" s="400"/>
      <c r="AO2220" s="400"/>
      <c r="AP2220" s="400"/>
    </row>
    <row r="2221" spans="1:42" ht="14.25" customHeight="1">
      <c r="A2221" s="393"/>
      <c r="B2221" s="402"/>
      <c r="C2221" s="402"/>
      <c r="D2221" s="393"/>
      <c r="E2221" s="395"/>
      <c r="F2221" s="395"/>
      <c r="G2221" s="396"/>
      <c r="H2221" s="397"/>
      <c r="I2221" s="397"/>
      <c r="J2221" s="397"/>
      <c r="K2221" s="397"/>
      <c r="L2221" s="396"/>
      <c r="M2221" s="396"/>
      <c r="N2221" s="399"/>
      <c r="O2221" s="400"/>
      <c r="P2221" s="400"/>
      <c r="Q2221" s="400"/>
      <c r="R2221" s="400"/>
      <c r="S2221" s="400"/>
      <c r="T2221" s="400"/>
      <c r="U2221" s="400"/>
      <c r="V2221" s="400"/>
      <c r="W2221" s="400"/>
      <c r="X2221" s="426"/>
      <c r="Y2221" s="427"/>
      <c r="Z2221" s="427"/>
      <c r="AA2221" s="427"/>
      <c r="AB2221" s="427"/>
      <c r="AC2221" s="427"/>
      <c r="AD2221" s="402"/>
      <c r="AE2221" s="402"/>
      <c r="AF2221" s="402"/>
      <c r="AG2221" s="402"/>
      <c r="AH2221" s="402"/>
      <c r="AI2221" s="400"/>
      <c r="AJ2221" s="400"/>
      <c r="AK2221" s="400"/>
      <c r="AL2221" s="400"/>
      <c r="AM2221" s="400"/>
      <c r="AN2221" s="400"/>
      <c r="AO2221" s="400"/>
      <c r="AP2221" s="400"/>
    </row>
    <row r="2222" spans="1:42" ht="14.25" customHeight="1">
      <c r="A2222" s="393"/>
      <c r="B2222" s="402"/>
      <c r="C2222" s="402"/>
      <c r="D2222" s="393"/>
      <c r="E2222" s="395"/>
      <c r="F2222" s="395"/>
      <c r="G2222" s="396"/>
      <c r="H2222" s="397"/>
      <c r="I2222" s="397"/>
      <c r="J2222" s="397"/>
      <c r="K2222" s="397"/>
      <c r="L2222" s="396"/>
      <c r="M2222" s="396"/>
      <c r="N2222" s="399"/>
      <c r="O2222" s="400"/>
      <c r="P2222" s="400"/>
      <c r="Q2222" s="400"/>
      <c r="R2222" s="400"/>
      <c r="S2222" s="400"/>
      <c r="T2222" s="400"/>
      <c r="U2222" s="400"/>
      <c r="V2222" s="400"/>
      <c r="W2222" s="400"/>
      <c r="X2222" s="426"/>
      <c r="Y2222" s="427"/>
      <c r="Z2222" s="427"/>
      <c r="AA2222" s="427"/>
      <c r="AB2222" s="427"/>
      <c r="AC2222" s="427"/>
      <c r="AD2222" s="402"/>
      <c r="AE2222" s="402"/>
      <c r="AF2222" s="402"/>
      <c r="AG2222" s="402"/>
      <c r="AH2222" s="402"/>
      <c r="AI2222" s="400"/>
      <c r="AJ2222" s="400"/>
      <c r="AK2222" s="400"/>
      <c r="AL2222" s="400"/>
      <c r="AM2222" s="400"/>
      <c r="AN2222" s="400"/>
      <c r="AO2222" s="400"/>
      <c r="AP2222" s="400"/>
    </row>
    <row r="2223" spans="1:42" ht="14.25" customHeight="1">
      <c r="A2223" s="393"/>
      <c r="B2223" s="402"/>
      <c r="C2223" s="402"/>
      <c r="D2223" s="393"/>
      <c r="E2223" s="395"/>
      <c r="F2223" s="395"/>
      <c r="G2223" s="396"/>
      <c r="H2223" s="397"/>
      <c r="I2223" s="397"/>
      <c r="J2223" s="397"/>
      <c r="K2223" s="397"/>
      <c r="L2223" s="396"/>
      <c r="M2223" s="396"/>
      <c r="N2223" s="399"/>
      <c r="O2223" s="400"/>
      <c r="P2223" s="400"/>
      <c r="Q2223" s="400"/>
      <c r="R2223" s="400"/>
      <c r="S2223" s="400"/>
      <c r="T2223" s="400"/>
      <c r="U2223" s="400"/>
      <c r="V2223" s="400"/>
      <c r="W2223" s="400"/>
      <c r="X2223" s="426"/>
      <c r="Y2223" s="427"/>
      <c r="Z2223" s="427"/>
      <c r="AA2223" s="427"/>
      <c r="AB2223" s="427"/>
      <c r="AC2223" s="427"/>
      <c r="AD2223" s="402"/>
      <c r="AE2223" s="402"/>
      <c r="AF2223" s="402"/>
      <c r="AG2223" s="402"/>
      <c r="AH2223" s="402"/>
      <c r="AI2223" s="400"/>
      <c r="AJ2223" s="400"/>
      <c r="AK2223" s="400"/>
      <c r="AL2223" s="400"/>
      <c r="AM2223" s="400"/>
      <c r="AN2223" s="400"/>
      <c r="AO2223" s="400"/>
      <c r="AP2223" s="400"/>
    </row>
    <row r="2224" spans="1:42" ht="14.25" customHeight="1">
      <c r="A2224" s="393"/>
      <c r="B2224" s="402"/>
      <c r="C2224" s="402"/>
      <c r="D2224" s="393"/>
      <c r="E2224" s="395"/>
      <c r="F2224" s="395"/>
      <c r="G2224" s="396"/>
      <c r="H2224" s="397"/>
      <c r="I2224" s="397"/>
      <c r="J2224" s="397"/>
      <c r="K2224" s="397"/>
      <c r="L2224" s="396"/>
      <c r="M2224" s="396"/>
      <c r="N2224" s="399"/>
      <c r="O2224" s="400"/>
      <c r="P2224" s="400"/>
      <c r="Q2224" s="400"/>
      <c r="R2224" s="400"/>
      <c r="S2224" s="400"/>
      <c r="T2224" s="400"/>
      <c r="U2224" s="400"/>
      <c r="V2224" s="400"/>
      <c r="W2224" s="400"/>
      <c r="X2224" s="426"/>
      <c r="Y2224" s="427"/>
      <c r="Z2224" s="427"/>
      <c r="AA2224" s="427"/>
      <c r="AB2224" s="427"/>
      <c r="AC2224" s="427"/>
      <c r="AD2224" s="402"/>
      <c r="AE2224" s="402"/>
      <c r="AF2224" s="402"/>
      <c r="AG2224" s="402"/>
      <c r="AH2224" s="402"/>
      <c r="AI2224" s="400"/>
      <c r="AJ2224" s="400"/>
      <c r="AK2224" s="400"/>
      <c r="AL2224" s="400"/>
      <c r="AM2224" s="400"/>
      <c r="AN2224" s="400"/>
      <c r="AO2224" s="400"/>
      <c r="AP2224" s="400"/>
    </row>
    <row r="2225" spans="1:42" ht="14.25" customHeight="1">
      <c r="A2225" s="393"/>
      <c r="B2225" s="402"/>
      <c r="C2225" s="402"/>
      <c r="D2225" s="393"/>
      <c r="E2225" s="395"/>
      <c r="F2225" s="395"/>
      <c r="G2225" s="396"/>
      <c r="H2225" s="397"/>
      <c r="I2225" s="397"/>
      <c r="J2225" s="397"/>
      <c r="K2225" s="397"/>
      <c r="L2225" s="396"/>
      <c r="M2225" s="396"/>
      <c r="N2225" s="399"/>
      <c r="O2225" s="400"/>
      <c r="P2225" s="400"/>
      <c r="Q2225" s="400"/>
      <c r="R2225" s="400"/>
      <c r="S2225" s="400"/>
      <c r="T2225" s="400"/>
      <c r="U2225" s="400"/>
      <c r="V2225" s="400"/>
      <c r="W2225" s="400"/>
      <c r="X2225" s="426"/>
      <c r="Y2225" s="427"/>
      <c r="Z2225" s="427"/>
      <c r="AA2225" s="427"/>
      <c r="AB2225" s="427"/>
      <c r="AC2225" s="427"/>
      <c r="AD2225" s="402"/>
      <c r="AE2225" s="402"/>
      <c r="AF2225" s="402"/>
      <c r="AG2225" s="402"/>
      <c r="AH2225" s="402"/>
      <c r="AI2225" s="400"/>
      <c r="AJ2225" s="400"/>
      <c r="AK2225" s="400"/>
      <c r="AL2225" s="400"/>
      <c r="AM2225" s="400"/>
      <c r="AN2225" s="400"/>
      <c r="AO2225" s="400"/>
      <c r="AP2225" s="400"/>
    </row>
    <row r="2226" spans="1:42" ht="14.25" customHeight="1">
      <c r="A2226" s="393"/>
      <c r="B2226" s="402"/>
      <c r="C2226" s="402"/>
      <c r="D2226" s="393"/>
      <c r="E2226" s="395"/>
      <c r="F2226" s="395"/>
      <c r="G2226" s="396"/>
      <c r="H2226" s="397"/>
      <c r="I2226" s="397"/>
      <c r="J2226" s="397"/>
      <c r="K2226" s="397"/>
      <c r="L2226" s="396"/>
      <c r="M2226" s="396"/>
      <c r="N2226" s="399"/>
      <c r="O2226" s="400"/>
      <c r="P2226" s="400"/>
      <c r="Q2226" s="400"/>
      <c r="R2226" s="400"/>
      <c r="S2226" s="400"/>
      <c r="T2226" s="400"/>
      <c r="U2226" s="400"/>
      <c r="V2226" s="400"/>
      <c r="W2226" s="400"/>
      <c r="X2226" s="426"/>
      <c r="Y2226" s="427"/>
      <c r="Z2226" s="427"/>
      <c r="AA2226" s="427"/>
      <c r="AB2226" s="427"/>
      <c r="AC2226" s="427"/>
      <c r="AD2226" s="402"/>
      <c r="AE2226" s="402"/>
      <c r="AF2226" s="402"/>
      <c r="AG2226" s="402"/>
      <c r="AH2226" s="402"/>
      <c r="AI2226" s="400"/>
      <c r="AJ2226" s="400"/>
      <c r="AK2226" s="400"/>
      <c r="AL2226" s="400"/>
      <c r="AM2226" s="400"/>
      <c r="AN2226" s="400"/>
      <c r="AO2226" s="400"/>
      <c r="AP2226" s="400"/>
    </row>
    <row r="2227" spans="1:42" ht="14.25" customHeight="1">
      <c r="A2227" s="393"/>
      <c r="B2227" s="402"/>
      <c r="C2227" s="402"/>
      <c r="D2227" s="393"/>
      <c r="E2227" s="395"/>
      <c r="F2227" s="395"/>
      <c r="G2227" s="396"/>
      <c r="H2227" s="397"/>
      <c r="I2227" s="397"/>
      <c r="J2227" s="397"/>
      <c r="K2227" s="397"/>
      <c r="L2227" s="396"/>
      <c r="M2227" s="396"/>
      <c r="N2227" s="399"/>
      <c r="O2227" s="400"/>
      <c r="P2227" s="400"/>
      <c r="Q2227" s="400"/>
      <c r="R2227" s="400"/>
      <c r="S2227" s="400"/>
      <c r="T2227" s="400"/>
      <c r="U2227" s="400"/>
      <c r="V2227" s="400"/>
      <c r="W2227" s="400"/>
      <c r="X2227" s="426"/>
      <c r="Y2227" s="427"/>
      <c r="Z2227" s="427"/>
      <c r="AA2227" s="427"/>
      <c r="AB2227" s="427"/>
      <c r="AC2227" s="427"/>
      <c r="AD2227" s="402"/>
      <c r="AE2227" s="402"/>
      <c r="AF2227" s="402"/>
      <c r="AG2227" s="402"/>
      <c r="AH2227" s="402"/>
      <c r="AI2227" s="400"/>
      <c r="AJ2227" s="400"/>
      <c r="AK2227" s="400"/>
      <c r="AL2227" s="400"/>
      <c r="AM2227" s="400"/>
      <c r="AN2227" s="400"/>
      <c r="AO2227" s="400"/>
      <c r="AP2227" s="400"/>
    </row>
    <row r="2228" spans="1:42" ht="14.25" customHeight="1">
      <c r="A2228" s="393"/>
      <c r="B2228" s="402"/>
      <c r="C2228" s="402"/>
      <c r="D2228" s="393"/>
      <c r="E2228" s="395"/>
      <c r="F2228" s="395"/>
      <c r="G2228" s="396"/>
      <c r="H2228" s="397"/>
      <c r="I2228" s="397"/>
      <c r="J2228" s="397"/>
      <c r="K2228" s="397"/>
      <c r="L2228" s="396"/>
      <c r="M2228" s="396"/>
      <c r="N2228" s="399"/>
      <c r="O2228" s="400"/>
      <c r="P2228" s="400"/>
      <c r="Q2228" s="400"/>
      <c r="R2228" s="400"/>
      <c r="S2228" s="400"/>
      <c r="T2228" s="400"/>
      <c r="U2228" s="400"/>
      <c r="V2228" s="400"/>
      <c r="W2228" s="400"/>
      <c r="X2228" s="426"/>
      <c r="Y2228" s="427"/>
      <c r="Z2228" s="427"/>
      <c r="AA2228" s="427"/>
      <c r="AB2228" s="427"/>
      <c r="AC2228" s="427"/>
      <c r="AD2228" s="402"/>
      <c r="AE2228" s="402"/>
      <c r="AF2228" s="402"/>
      <c r="AG2228" s="402"/>
      <c r="AH2228" s="402"/>
      <c r="AI2228" s="400"/>
      <c r="AJ2228" s="400"/>
      <c r="AK2228" s="400"/>
      <c r="AL2228" s="400"/>
      <c r="AM2228" s="400"/>
      <c r="AN2228" s="400"/>
      <c r="AO2228" s="400"/>
      <c r="AP2228" s="400"/>
    </row>
    <row r="2229" spans="1:42" ht="14.25" customHeight="1">
      <c r="A2229" s="393"/>
      <c r="B2229" s="402"/>
      <c r="C2229" s="402"/>
      <c r="D2229" s="393"/>
      <c r="E2229" s="395"/>
      <c r="F2229" s="395"/>
      <c r="G2229" s="396"/>
      <c r="H2229" s="397"/>
      <c r="I2229" s="397"/>
      <c r="J2229" s="397"/>
      <c r="K2229" s="397"/>
      <c r="L2229" s="396"/>
      <c r="M2229" s="396"/>
      <c r="N2229" s="399"/>
      <c r="O2229" s="400"/>
      <c r="P2229" s="400"/>
      <c r="Q2229" s="400"/>
      <c r="R2229" s="400"/>
      <c r="S2229" s="400"/>
      <c r="T2229" s="400"/>
      <c r="U2229" s="400"/>
      <c r="V2229" s="400"/>
      <c r="W2229" s="400"/>
      <c r="X2229" s="426"/>
      <c r="Y2229" s="427"/>
      <c r="Z2229" s="427"/>
      <c r="AA2229" s="427"/>
      <c r="AB2229" s="427"/>
      <c r="AC2229" s="427"/>
      <c r="AD2229" s="402"/>
      <c r="AE2229" s="402"/>
      <c r="AF2229" s="402"/>
      <c r="AG2229" s="402"/>
      <c r="AH2229" s="402"/>
      <c r="AI2229" s="400"/>
      <c r="AJ2229" s="400"/>
      <c r="AK2229" s="400"/>
      <c r="AL2229" s="400"/>
      <c r="AM2229" s="400"/>
      <c r="AN2229" s="400"/>
      <c r="AO2229" s="400"/>
      <c r="AP2229" s="400"/>
    </row>
    <row r="2230" spans="1:42" ht="14.25" customHeight="1">
      <c r="A2230" s="393"/>
      <c r="B2230" s="402"/>
      <c r="C2230" s="402"/>
      <c r="D2230" s="393"/>
      <c r="E2230" s="395"/>
      <c r="F2230" s="395"/>
      <c r="G2230" s="396"/>
      <c r="H2230" s="397"/>
      <c r="I2230" s="397"/>
      <c r="J2230" s="397"/>
      <c r="K2230" s="397"/>
      <c r="L2230" s="396"/>
      <c r="M2230" s="396"/>
      <c r="N2230" s="399"/>
      <c r="O2230" s="400"/>
      <c r="P2230" s="400"/>
      <c r="Q2230" s="400"/>
      <c r="R2230" s="400"/>
      <c r="S2230" s="400"/>
      <c r="T2230" s="400"/>
      <c r="U2230" s="400"/>
      <c r="V2230" s="400"/>
      <c r="W2230" s="400"/>
      <c r="X2230" s="426"/>
      <c r="Y2230" s="427"/>
      <c r="Z2230" s="427"/>
      <c r="AA2230" s="427"/>
      <c r="AB2230" s="427"/>
      <c r="AC2230" s="427"/>
      <c r="AD2230" s="402"/>
      <c r="AE2230" s="402"/>
      <c r="AF2230" s="402"/>
      <c r="AG2230" s="402"/>
      <c r="AH2230" s="402"/>
      <c r="AI2230" s="400"/>
      <c r="AJ2230" s="400"/>
      <c r="AK2230" s="400"/>
      <c r="AL2230" s="400"/>
      <c r="AM2230" s="400"/>
      <c r="AN2230" s="400"/>
      <c r="AO2230" s="400"/>
      <c r="AP2230" s="400"/>
    </row>
    <row r="2231" spans="1:42" ht="14.25" customHeight="1">
      <c r="A2231" s="393"/>
      <c r="B2231" s="402"/>
      <c r="C2231" s="402"/>
      <c r="D2231" s="393"/>
      <c r="E2231" s="395"/>
      <c r="F2231" s="395"/>
      <c r="G2231" s="396"/>
      <c r="H2231" s="397"/>
      <c r="I2231" s="397"/>
      <c r="J2231" s="397"/>
      <c r="K2231" s="397"/>
      <c r="L2231" s="396"/>
      <c r="M2231" s="396"/>
      <c r="N2231" s="399"/>
      <c r="O2231" s="400"/>
      <c r="P2231" s="400"/>
      <c r="Q2231" s="400"/>
      <c r="R2231" s="400"/>
      <c r="S2231" s="400"/>
      <c r="T2231" s="400"/>
      <c r="U2231" s="400"/>
      <c r="V2231" s="400"/>
      <c r="W2231" s="400"/>
      <c r="X2231" s="426"/>
      <c r="Y2231" s="427"/>
      <c r="Z2231" s="427"/>
      <c r="AA2231" s="427"/>
      <c r="AB2231" s="427"/>
      <c r="AC2231" s="427"/>
      <c r="AD2231" s="402"/>
      <c r="AE2231" s="402"/>
      <c r="AF2231" s="402"/>
      <c r="AG2231" s="402"/>
      <c r="AH2231" s="402"/>
      <c r="AI2231" s="400"/>
      <c r="AJ2231" s="400"/>
      <c r="AK2231" s="400"/>
      <c r="AL2231" s="400"/>
      <c r="AM2231" s="400"/>
      <c r="AN2231" s="400"/>
      <c r="AO2231" s="400"/>
      <c r="AP2231" s="400"/>
    </row>
    <row r="2232" spans="1:42" ht="14.25" customHeight="1">
      <c r="A2232" s="393"/>
      <c r="B2232" s="402"/>
      <c r="C2232" s="402"/>
      <c r="D2232" s="393"/>
      <c r="E2232" s="395"/>
      <c r="F2232" s="395"/>
      <c r="G2232" s="396"/>
      <c r="H2232" s="397"/>
      <c r="I2232" s="397"/>
      <c r="J2232" s="397"/>
      <c r="K2232" s="397"/>
      <c r="L2232" s="396"/>
      <c r="M2232" s="396"/>
      <c r="N2232" s="399"/>
      <c r="O2232" s="400"/>
      <c r="P2232" s="400"/>
      <c r="Q2232" s="400"/>
      <c r="R2232" s="400"/>
      <c r="S2232" s="400"/>
      <c r="T2232" s="400"/>
      <c r="U2232" s="400"/>
      <c r="V2232" s="400"/>
      <c r="W2232" s="400"/>
      <c r="X2232" s="426"/>
      <c r="Y2232" s="427"/>
      <c r="Z2232" s="427"/>
      <c r="AA2232" s="427"/>
      <c r="AB2232" s="427"/>
      <c r="AC2232" s="427"/>
      <c r="AD2232" s="402"/>
      <c r="AE2232" s="402"/>
      <c r="AF2232" s="402"/>
      <c r="AG2232" s="402"/>
      <c r="AH2232" s="402"/>
      <c r="AI2232" s="400"/>
      <c r="AJ2232" s="400"/>
      <c r="AK2232" s="400"/>
      <c r="AL2232" s="400"/>
      <c r="AM2232" s="400"/>
      <c r="AN2232" s="400"/>
      <c r="AO2232" s="400"/>
      <c r="AP2232" s="400"/>
    </row>
    <row r="2233" spans="1:42" ht="14.25" customHeight="1">
      <c r="A2233" s="393"/>
      <c r="B2233" s="402"/>
      <c r="C2233" s="402"/>
      <c r="D2233" s="393"/>
      <c r="E2233" s="395"/>
      <c r="F2233" s="395"/>
      <c r="G2233" s="396"/>
      <c r="H2233" s="397"/>
      <c r="I2233" s="397"/>
      <c r="J2233" s="397"/>
      <c r="K2233" s="397"/>
      <c r="L2233" s="396"/>
      <c r="M2233" s="396"/>
      <c r="N2233" s="399"/>
      <c r="O2233" s="400"/>
      <c r="P2233" s="400"/>
      <c r="Q2233" s="400"/>
      <c r="R2233" s="400"/>
      <c r="S2233" s="400"/>
      <c r="T2233" s="400"/>
      <c r="U2233" s="400"/>
      <c r="V2233" s="400"/>
      <c r="W2233" s="400"/>
      <c r="X2233" s="426"/>
      <c r="Y2233" s="427"/>
      <c r="Z2233" s="427"/>
      <c r="AA2233" s="427"/>
      <c r="AB2233" s="427"/>
      <c r="AC2233" s="427"/>
      <c r="AD2233" s="402"/>
      <c r="AE2233" s="402"/>
      <c r="AF2233" s="402"/>
      <c r="AG2233" s="402"/>
      <c r="AH2233" s="402"/>
      <c r="AI2233" s="400"/>
      <c r="AJ2233" s="400"/>
      <c r="AK2233" s="400"/>
      <c r="AL2233" s="400"/>
      <c r="AM2233" s="400"/>
      <c r="AN2233" s="400"/>
      <c r="AO2233" s="400"/>
      <c r="AP2233" s="400"/>
    </row>
    <row r="2234" spans="1:42" ht="14.25" customHeight="1">
      <c r="A2234" s="393"/>
      <c r="B2234" s="402"/>
      <c r="C2234" s="402"/>
      <c r="D2234" s="393"/>
      <c r="E2234" s="395"/>
      <c r="F2234" s="395"/>
      <c r="G2234" s="396"/>
      <c r="H2234" s="397"/>
      <c r="I2234" s="397"/>
      <c r="J2234" s="397"/>
      <c r="K2234" s="397"/>
      <c r="L2234" s="396"/>
      <c r="M2234" s="396"/>
      <c r="N2234" s="399"/>
      <c r="O2234" s="400"/>
      <c r="P2234" s="400"/>
      <c r="Q2234" s="400"/>
      <c r="R2234" s="400"/>
      <c r="S2234" s="400"/>
      <c r="T2234" s="400"/>
      <c r="U2234" s="400"/>
      <c r="V2234" s="400"/>
      <c r="W2234" s="400"/>
      <c r="X2234" s="426"/>
      <c r="Y2234" s="427"/>
      <c r="Z2234" s="427"/>
      <c r="AA2234" s="427"/>
      <c r="AB2234" s="427"/>
      <c r="AC2234" s="427"/>
      <c r="AD2234" s="402"/>
      <c r="AE2234" s="402"/>
      <c r="AF2234" s="402"/>
      <c r="AG2234" s="402"/>
      <c r="AH2234" s="402"/>
      <c r="AI2234" s="400"/>
      <c r="AJ2234" s="400"/>
      <c r="AK2234" s="400"/>
      <c r="AL2234" s="400"/>
      <c r="AM2234" s="400"/>
      <c r="AN2234" s="400"/>
      <c r="AO2234" s="400"/>
      <c r="AP2234" s="400"/>
    </row>
    <row r="2235" spans="1:42" ht="14.25" customHeight="1">
      <c r="A2235" s="393"/>
      <c r="B2235" s="402"/>
      <c r="C2235" s="402"/>
      <c r="D2235" s="393"/>
      <c r="E2235" s="395"/>
      <c r="F2235" s="395"/>
      <c r="G2235" s="396"/>
      <c r="H2235" s="397"/>
      <c r="I2235" s="397"/>
      <c r="J2235" s="397"/>
      <c r="K2235" s="397"/>
      <c r="L2235" s="396"/>
      <c r="M2235" s="396"/>
      <c r="N2235" s="399"/>
      <c r="O2235" s="400"/>
      <c r="P2235" s="400"/>
      <c r="Q2235" s="400"/>
      <c r="R2235" s="400"/>
      <c r="S2235" s="400"/>
      <c r="T2235" s="400"/>
      <c r="U2235" s="400"/>
      <c r="V2235" s="400"/>
      <c r="W2235" s="400"/>
      <c r="X2235" s="426"/>
      <c r="Y2235" s="427"/>
      <c r="Z2235" s="427"/>
      <c r="AA2235" s="427"/>
      <c r="AB2235" s="427"/>
      <c r="AC2235" s="427"/>
      <c r="AD2235" s="402"/>
      <c r="AE2235" s="402"/>
      <c r="AF2235" s="402"/>
      <c r="AG2235" s="402"/>
      <c r="AH2235" s="402"/>
      <c r="AI2235" s="400"/>
      <c r="AJ2235" s="400"/>
      <c r="AK2235" s="400"/>
      <c r="AL2235" s="400"/>
      <c r="AM2235" s="400"/>
      <c r="AN2235" s="400"/>
      <c r="AO2235" s="400"/>
      <c r="AP2235" s="400"/>
    </row>
    <row r="2236" spans="1:42" ht="14.25" customHeight="1">
      <c r="A2236" s="393"/>
      <c r="B2236" s="402"/>
      <c r="C2236" s="402"/>
      <c r="D2236" s="393"/>
      <c r="E2236" s="395"/>
      <c r="F2236" s="395"/>
      <c r="G2236" s="396"/>
      <c r="H2236" s="397"/>
      <c r="I2236" s="397"/>
      <c r="J2236" s="397"/>
      <c r="K2236" s="397"/>
      <c r="L2236" s="396"/>
      <c r="M2236" s="396"/>
      <c r="N2236" s="399"/>
      <c r="O2236" s="400"/>
      <c r="P2236" s="400"/>
      <c r="Q2236" s="400"/>
      <c r="R2236" s="400"/>
      <c r="S2236" s="400"/>
      <c r="T2236" s="400"/>
      <c r="U2236" s="400"/>
      <c r="V2236" s="400"/>
      <c r="W2236" s="400"/>
      <c r="X2236" s="426"/>
      <c r="Y2236" s="427"/>
      <c r="Z2236" s="427"/>
      <c r="AA2236" s="427"/>
      <c r="AB2236" s="427"/>
      <c r="AC2236" s="427"/>
      <c r="AD2236" s="402"/>
      <c r="AE2236" s="402"/>
      <c r="AF2236" s="402"/>
      <c r="AG2236" s="402"/>
      <c r="AH2236" s="402"/>
      <c r="AI2236" s="400"/>
      <c r="AJ2236" s="400"/>
      <c r="AK2236" s="400"/>
      <c r="AL2236" s="400"/>
      <c r="AM2236" s="400"/>
      <c r="AN2236" s="400"/>
      <c r="AO2236" s="400"/>
      <c r="AP2236" s="400"/>
    </row>
    <row r="2237" spans="1:42" ht="14.25" customHeight="1">
      <c r="A2237" s="393"/>
      <c r="B2237" s="402"/>
      <c r="C2237" s="402"/>
      <c r="D2237" s="393"/>
      <c r="E2237" s="395"/>
      <c r="F2237" s="395"/>
      <c r="G2237" s="396"/>
      <c r="H2237" s="397"/>
      <c r="I2237" s="397"/>
      <c r="J2237" s="397"/>
      <c r="K2237" s="397"/>
      <c r="L2237" s="396"/>
      <c r="M2237" s="396"/>
      <c r="N2237" s="399"/>
      <c r="O2237" s="400"/>
      <c r="P2237" s="400"/>
      <c r="Q2237" s="400"/>
      <c r="R2237" s="400"/>
      <c r="S2237" s="400"/>
      <c r="T2237" s="400"/>
      <c r="U2237" s="400"/>
      <c r="V2237" s="400"/>
      <c r="W2237" s="400"/>
      <c r="X2237" s="426"/>
      <c r="Y2237" s="427"/>
      <c r="Z2237" s="427"/>
      <c r="AA2237" s="427"/>
      <c r="AB2237" s="427"/>
      <c r="AC2237" s="427"/>
      <c r="AD2237" s="402"/>
      <c r="AE2237" s="402"/>
      <c r="AF2237" s="402"/>
      <c r="AG2237" s="402"/>
      <c r="AH2237" s="402"/>
      <c r="AI2237" s="400"/>
      <c r="AJ2237" s="400"/>
      <c r="AK2237" s="400"/>
      <c r="AL2237" s="400"/>
      <c r="AM2237" s="400"/>
      <c r="AN2237" s="400"/>
      <c r="AO2237" s="400"/>
      <c r="AP2237" s="400"/>
    </row>
    <row r="2238" spans="1:42" ht="14.25" customHeight="1">
      <c r="A2238" s="393"/>
      <c r="B2238" s="402"/>
      <c r="C2238" s="402"/>
      <c r="D2238" s="393"/>
      <c r="E2238" s="395"/>
      <c r="F2238" s="395"/>
      <c r="G2238" s="396"/>
      <c r="H2238" s="397"/>
      <c r="I2238" s="397"/>
      <c r="J2238" s="397"/>
      <c r="K2238" s="397"/>
      <c r="L2238" s="396"/>
      <c r="M2238" s="396"/>
      <c r="N2238" s="399"/>
      <c r="O2238" s="400"/>
      <c r="P2238" s="400"/>
      <c r="Q2238" s="400"/>
      <c r="R2238" s="400"/>
      <c r="S2238" s="400"/>
      <c r="T2238" s="400"/>
      <c r="U2238" s="400"/>
      <c r="V2238" s="400"/>
      <c r="W2238" s="400"/>
      <c r="X2238" s="426"/>
      <c r="Y2238" s="427"/>
      <c r="Z2238" s="427"/>
      <c r="AA2238" s="427"/>
      <c r="AB2238" s="427"/>
      <c r="AC2238" s="427"/>
      <c r="AD2238" s="402"/>
      <c r="AE2238" s="402"/>
      <c r="AF2238" s="402"/>
      <c r="AG2238" s="402"/>
      <c r="AH2238" s="402"/>
      <c r="AI2238" s="400"/>
      <c r="AJ2238" s="400"/>
      <c r="AK2238" s="400"/>
      <c r="AL2238" s="400"/>
      <c r="AM2238" s="400"/>
      <c r="AN2238" s="400"/>
      <c r="AO2238" s="400"/>
      <c r="AP2238" s="400"/>
    </row>
    <row r="2239" spans="1:42" ht="14.25" customHeight="1">
      <c r="A2239" s="393"/>
      <c r="B2239" s="402"/>
      <c r="C2239" s="402"/>
      <c r="D2239" s="393"/>
      <c r="E2239" s="395"/>
      <c r="F2239" s="395"/>
      <c r="G2239" s="396"/>
      <c r="H2239" s="397"/>
      <c r="I2239" s="397"/>
      <c r="J2239" s="397"/>
      <c r="K2239" s="397"/>
      <c r="L2239" s="396"/>
      <c r="M2239" s="396"/>
      <c r="N2239" s="399"/>
      <c r="O2239" s="400"/>
      <c r="P2239" s="400"/>
      <c r="Q2239" s="400"/>
      <c r="R2239" s="400"/>
      <c r="S2239" s="400"/>
      <c r="T2239" s="400"/>
      <c r="U2239" s="400"/>
      <c r="V2239" s="400"/>
      <c r="W2239" s="400"/>
      <c r="X2239" s="426"/>
      <c r="Y2239" s="427"/>
      <c r="Z2239" s="427"/>
      <c r="AA2239" s="427"/>
      <c r="AB2239" s="427"/>
      <c r="AC2239" s="427"/>
      <c r="AD2239" s="402"/>
      <c r="AE2239" s="402"/>
      <c r="AF2239" s="402"/>
      <c r="AG2239" s="402"/>
      <c r="AH2239" s="402"/>
      <c r="AI2239" s="400"/>
      <c r="AJ2239" s="400"/>
      <c r="AK2239" s="400"/>
      <c r="AL2239" s="400"/>
      <c r="AM2239" s="400"/>
      <c r="AN2239" s="400"/>
      <c r="AO2239" s="400"/>
      <c r="AP2239" s="400"/>
    </row>
    <row r="2240" spans="1:42" ht="14.25" customHeight="1">
      <c r="A2240" s="393"/>
      <c r="B2240" s="402"/>
      <c r="C2240" s="402"/>
      <c r="D2240" s="393"/>
      <c r="E2240" s="395"/>
      <c r="F2240" s="395"/>
      <c r="G2240" s="396"/>
      <c r="H2240" s="397"/>
      <c r="I2240" s="397"/>
      <c r="J2240" s="397"/>
      <c r="K2240" s="397"/>
      <c r="L2240" s="396"/>
      <c r="M2240" s="396"/>
      <c r="N2240" s="399"/>
      <c r="O2240" s="400"/>
      <c r="P2240" s="400"/>
      <c r="Q2240" s="400"/>
      <c r="R2240" s="400"/>
      <c r="S2240" s="400"/>
      <c r="T2240" s="400"/>
      <c r="U2240" s="400"/>
      <c r="V2240" s="400"/>
      <c r="W2240" s="400"/>
      <c r="X2240" s="426"/>
      <c r="Y2240" s="427"/>
      <c r="Z2240" s="427"/>
      <c r="AA2240" s="427"/>
      <c r="AB2240" s="427"/>
      <c r="AC2240" s="427"/>
      <c r="AD2240" s="402"/>
      <c r="AE2240" s="402"/>
      <c r="AF2240" s="402"/>
      <c r="AG2240" s="402"/>
      <c r="AH2240" s="402"/>
      <c r="AI2240" s="400"/>
      <c r="AJ2240" s="400"/>
      <c r="AK2240" s="400"/>
      <c r="AL2240" s="400"/>
      <c r="AM2240" s="400"/>
      <c r="AN2240" s="400"/>
      <c r="AO2240" s="400"/>
      <c r="AP2240" s="400"/>
    </row>
    <row r="2241" spans="1:42" ht="14.25" customHeight="1">
      <c r="A2241" s="393"/>
      <c r="B2241" s="402"/>
      <c r="C2241" s="402"/>
      <c r="D2241" s="393"/>
      <c r="E2241" s="395"/>
      <c r="F2241" s="395"/>
      <c r="G2241" s="396"/>
      <c r="H2241" s="397"/>
      <c r="I2241" s="397"/>
      <c r="J2241" s="397"/>
      <c r="K2241" s="397"/>
      <c r="L2241" s="396"/>
      <c r="M2241" s="396"/>
      <c r="N2241" s="399"/>
      <c r="O2241" s="400"/>
      <c r="P2241" s="400"/>
      <c r="Q2241" s="400"/>
      <c r="R2241" s="400"/>
      <c r="S2241" s="400"/>
      <c r="T2241" s="400"/>
      <c r="U2241" s="400"/>
      <c r="V2241" s="400"/>
      <c r="W2241" s="400"/>
      <c r="X2241" s="426"/>
      <c r="Y2241" s="427"/>
      <c r="Z2241" s="427"/>
      <c r="AA2241" s="427"/>
      <c r="AB2241" s="427"/>
      <c r="AC2241" s="427"/>
      <c r="AD2241" s="402"/>
      <c r="AE2241" s="402"/>
      <c r="AF2241" s="402"/>
      <c r="AG2241" s="402"/>
      <c r="AH2241" s="402"/>
      <c r="AI2241" s="400"/>
      <c r="AJ2241" s="400"/>
      <c r="AK2241" s="400"/>
      <c r="AL2241" s="400"/>
      <c r="AM2241" s="400"/>
      <c r="AN2241" s="400"/>
      <c r="AO2241" s="400"/>
      <c r="AP2241" s="400"/>
    </row>
    <row r="2242" spans="1:42" ht="14.25" customHeight="1">
      <c r="A2242" s="393"/>
      <c r="B2242" s="402"/>
      <c r="C2242" s="402"/>
      <c r="D2242" s="393"/>
      <c r="E2242" s="395"/>
      <c r="F2242" s="395"/>
      <c r="G2242" s="396"/>
      <c r="H2242" s="397"/>
      <c r="I2242" s="397"/>
      <c r="J2242" s="397"/>
      <c r="K2242" s="397"/>
      <c r="L2242" s="396"/>
      <c r="M2242" s="396"/>
      <c r="N2242" s="399"/>
      <c r="O2242" s="400"/>
      <c r="P2242" s="400"/>
      <c r="Q2242" s="400"/>
      <c r="R2242" s="400"/>
      <c r="S2242" s="400"/>
      <c r="T2242" s="400"/>
      <c r="U2242" s="400"/>
      <c r="V2242" s="400"/>
      <c r="W2242" s="400"/>
      <c r="X2242" s="426"/>
      <c r="Y2242" s="427"/>
      <c r="Z2242" s="427"/>
      <c r="AA2242" s="427"/>
      <c r="AB2242" s="427"/>
      <c r="AC2242" s="427"/>
      <c r="AD2242" s="402"/>
      <c r="AE2242" s="402"/>
      <c r="AF2242" s="402"/>
      <c r="AG2242" s="402"/>
      <c r="AH2242" s="402"/>
      <c r="AI2242" s="400"/>
      <c r="AJ2242" s="400"/>
      <c r="AK2242" s="400"/>
      <c r="AL2242" s="400"/>
      <c r="AM2242" s="400"/>
      <c r="AN2242" s="400"/>
      <c r="AO2242" s="400"/>
      <c r="AP2242" s="400"/>
    </row>
    <row r="2243" spans="1:42" ht="14.25" customHeight="1">
      <c r="A2243" s="393"/>
      <c r="B2243" s="402"/>
      <c r="C2243" s="402"/>
      <c r="D2243" s="393"/>
      <c r="E2243" s="395"/>
      <c r="F2243" s="395"/>
      <c r="G2243" s="396"/>
      <c r="H2243" s="397"/>
      <c r="I2243" s="397"/>
      <c r="J2243" s="397"/>
      <c r="K2243" s="397"/>
      <c r="L2243" s="396"/>
      <c r="M2243" s="396"/>
      <c r="N2243" s="399"/>
      <c r="O2243" s="400"/>
      <c r="P2243" s="400"/>
      <c r="Q2243" s="400"/>
      <c r="R2243" s="400"/>
      <c r="S2243" s="400"/>
      <c r="T2243" s="400"/>
      <c r="U2243" s="400"/>
      <c r="V2243" s="400"/>
      <c r="W2243" s="400"/>
      <c r="X2243" s="426"/>
      <c r="Y2243" s="427"/>
      <c r="Z2243" s="427"/>
      <c r="AA2243" s="427"/>
      <c r="AB2243" s="427"/>
      <c r="AC2243" s="427"/>
      <c r="AD2243" s="402"/>
      <c r="AE2243" s="402"/>
      <c r="AF2243" s="402"/>
      <c r="AG2243" s="402"/>
      <c r="AH2243" s="402"/>
      <c r="AI2243" s="400"/>
      <c r="AJ2243" s="400"/>
      <c r="AK2243" s="400"/>
      <c r="AL2243" s="400"/>
      <c r="AM2243" s="400"/>
      <c r="AN2243" s="400"/>
      <c r="AO2243" s="400"/>
      <c r="AP2243" s="400"/>
    </row>
    <row r="2244" spans="1:42" ht="14.25" customHeight="1">
      <c r="A2244" s="393"/>
      <c r="B2244" s="402"/>
      <c r="C2244" s="402"/>
      <c r="D2244" s="393"/>
      <c r="E2244" s="395"/>
      <c r="F2244" s="395"/>
      <c r="G2244" s="396"/>
      <c r="H2244" s="397"/>
      <c r="I2244" s="397"/>
      <c r="J2244" s="397"/>
      <c r="K2244" s="397"/>
      <c r="L2244" s="396"/>
      <c r="M2244" s="396"/>
      <c r="N2244" s="399"/>
      <c r="O2244" s="400"/>
      <c r="P2244" s="400"/>
      <c r="Q2244" s="400"/>
      <c r="R2244" s="400"/>
      <c r="S2244" s="400"/>
      <c r="T2244" s="400"/>
      <c r="U2244" s="400"/>
      <c r="V2244" s="400"/>
      <c r="W2244" s="400"/>
      <c r="X2244" s="426"/>
      <c r="Y2244" s="427"/>
      <c r="Z2244" s="427"/>
      <c r="AA2244" s="427"/>
      <c r="AB2244" s="427"/>
      <c r="AC2244" s="427"/>
      <c r="AD2244" s="402"/>
      <c r="AE2244" s="402"/>
      <c r="AF2244" s="402"/>
      <c r="AG2244" s="402"/>
      <c r="AH2244" s="402"/>
      <c r="AI2244" s="400"/>
      <c r="AJ2244" s="400"/>
      <c r="AK2244" s="400"/>
      <c r="AL2244" s="400"/>
      <c r="AM2244" s="400"/>
      <c r="AN2244" s="400"/>
      <c r="AO2244" s="400"/>
      <c r="AP2244" s="400"/>
    </row>
    <row r="2245" spans="1:42" ht="14.25" customHeight="1">
      <c r="A2245" s="393"/>
      <c r="B2245" s="402"/>
      <c r="C2245" s="402"/>
      <c r="D2245" s="393"/>
      <c r="E2245" s="395"/>
      <c r="F2245" s="395"/>
      <c r="G2245" s="396"/>
      <c r="H2245" s="397"/>
      <c r="I2245" s="397"/>
      <c r="J2245" s="397"/>
      <c r="K2245" s="397"/>
      <c r="L2245" s="396"/>
      <c r="M2245" s="396"/>
      <c r="N2245" s="399"/>
      <c r="O2245" s="400"/>
      <c r="P2245" s="400"/>
      <c r="Q2245" s="400"/>
      <c r="R2245" s="400"/>
      <c r="S2245" s="400"/>
      <c r="T2245" s="400"/>
      <c r="U2245" s="400"/>
      <c r="V2245" s="400"/>
      <c r="W2245" s="400"/>
      <c r="X2245" s="426"/>
      <c r="Y2245" s="427"/>
      <c r="Z2245" s="427"/>
      <c r="AA2245" s="427"/>
      <c r="AB2245" s="427"/>
      <c r="AC2245" s="427"/>
      <c r="AD2245" s="402"/>
      <c r="AE2245" s="402"/>
      <c r="AF2245" s="402"/>
      <c r="AG2245" s="402"/>
      <c r="AH2245" s="402"/>
      <c r="AI2245" s="400"/>
      <c r="AJ2245" s="400"/>
      <c r="AK2245" s="400"/>
      <c r="AL2245" s="400"/>
      <c r="AM2245" s="400"/>
      <c r="AN2245" s="400"/>
      <c r="AO2245" s="400"/>
      <c r="AP2245" s="400"/>
    </row>
    <row r="2246" spans="1:42" ht="14.25" customHeight="1">
      <c r="A2246" s="393"/>
      <c r="B2246" s="402"/>
      <c r="C2246" s="402"/>
      <c r="D2246" s="393"/>
      <c r="E2246" s="395"/>
      <c r="F2246" s="395"/>
      <c r="G2246" s="396"/>
      <c r="H2246" s="397"/>
      <c r="I2246" s="397"/>
      <c r="J2246" s="397"/>
      <c r="K2246" s="397"/>
      <c r="L2246" s="396"/>
      <c r="M2246" s="396"/>
      <c r="N2246" s="399"/>
      <c r="O2246" s="400"/>
      <c r="P2246" s="400"/>
      <c r="Q2246" s="400"/>
      <c r="R2246" s="400"/>
      <c r="S2246" s="400"/>
      <c r="T2246" s="400"/>
      <c r="U2246" s="400"/>
      <c r="V2246" s="400"/>
      <c r="W2246" s="400"/>
      <c r="X2246" s="426"/>
      <c r="Y2246" s="427"/>
      <c r="Z2246" s="427"/>
      <c r="AA2246" s="427"/>
      <c r="AB2246" s="427"/>
      <c r="AC2246" s="427"/>
      <c r="AD2246" s="402"/>
      <c r="AE2246" s="402"/>
      <c r="AF2246" s="402"/>
      <c r="AG2246" s="402"/>
      <c r="AH2246" s="402"/>
      <c r="AI2246" s="400"/>
      <c r="AJ2246" s="400"/>
      <c r="AK2246" s="400"/>
      <c r="AL2246" s="400"/>
      <c r="AM2246" s="400"/>
      <c r="AN2246" s="400"/>
      <c r="AO2246" s="400"/>
      <c r="AP2246" s="400"/>
    </row>
    <row r="2247" spans="1:42" ht="14.25" customHeight="1">
      <c r="A2247" s="393"/>
      <c r="B2247" s="402"/>
      <c r="C2247" s="402"/>
      <c r="D2247" s="393"/>
      <c r="E2247" s="395"/>
      <c r="F2247" s="395"/>
      <c r="G2247" s="396"/>
      <c r="H2247" s="397"/>
      <c r="I2247" s="397"/>
      <c r="J2247" s="397"/>
      <c r="K2247" s="397"/>
      <c r="L2247" s="396"/>
      <c r="M2247" s="396"/>
      <c r="N2247" s="399"/>
      <c r="O2247" s="400"/>
      <c r="P2247" s="400"/>
      <c r="Q2247" s="400"/>
      <c r="R2247" s="400"/>
      <c r="S2247" s="400"/>
      <c r="T2247" s="400"/>
      <c r="U2247" s="400"/>
      <c r="V2247" s="400"/>
      <c r="W2247" s="400"/>
      <c r="X2247" s="426"/>
      <c r="Y2247" s="427"/>
      <c r="Z2247" s="427"/>
      <c r="AA2247" s="427"/>
      <c r="AB2247" s="427"/>
      <c r="AC2247" s="427"/>
      <c r="AD2247" s="402"/>
      <c r="AE2247" s="402"/>
      <c r="AF2247" s="402"/>
      <c r="AG2247" s="402"/>
      <c r="AH2247" s="402"/>
      <c r="AI2247" s="400"/>
      <c r="AJ2247" s="400"/>
      <c r="AK2247" s="400"/>
      <c r="AL2247" s="400"/>
      <c r="AM2247" s="400"/>
      <c r="AN2247" s="400"/>
      <c r="AO2247" s="400"/>
      <c r="AP2247" s="400"/>
    </row>
    <row r="2248" spans="1:42" ht="14.25" customHeight="1">
      <c r="A2248" s="393"/>
      <c r="B2248" s="402"/>
      <c r="C2248" s="402"/>
      <c r="D2248" s="393"/>
      <c r="E2248" s="395"/>
      <c r="F2248" s="395"/>
      <c r="G2248" s="396"/>
      <c r="H2248" s="397"/>
      <c r="I2248" s="397"/>
      <c r="J2248" s="397"/>
      <c r="K2248" s="397"/>
      <c r="L2248" s="396"/>
      <c r="M2248" s="396"/>
      <c r="N2248" s="399"/>
      <c r="O2248" s="400"/>
      <c r="P2248" s="400"/>
      <c r="Q2248" s="400"/>
      <c r="R2248" s="400"/>
      <c r="S2248" s="400"/>
      <c r="T2248" s="400"/>
      <c r="U2248" s="400"/>
      <c r="V2248" s="400"/>
      <c r="W2248" s="400"/>
      <c r="X2248" s="426"/>
      <c r="Y2248" s="427"/>
      <c r="Z2248" s="427"/>
      <c r="AA2248" s="427"/>
      <c r="AB2248" s="427"/>
      <c r="AC2248" s="427"/>
      <c r="AD2248" s="402"/>
      <c r="AE2248" s="402"/>
      <c r="AF2248" s="402"/>
      <c r="AG2248" s="402"/>
      <c r="AH2248" s="402"/>
      <c r="AI2248" s="400"/>
      <c r="AJ2248" s="400"/>
      <c r="AK2248" s="400"/>
      <c r="AL2248" s="400"/>
      <c r="AM2248" s="400"/>
      <c r="AN2248" s="400"/>
      <c r="AO2248" s="400"/>
      <c r="AP2248" s="400"/>
    </row>
    <row r="2249" spans="1:42" ht="14.25" customHeight="1">
      <c r="A2249" s="393"/>
      <c r="B2249" s="402"/>
      <c r="C2249" s="402"/>
      <c r="D2249" s="393"/>
      <c r="E2249" s="395"/>
      <c r="F2249" s="395"/>
      <c r="G2249" s="396"/>
      <c r="H2249" s="397"/>
      <c r="I2249" s="397"/>
      <c r="J2249" s="397"/>
      <c r="K2249" s="397"/>
      <c r="L2249" s="396"/>
      <c r="M2249" s="396"/>
      <c r="N2249" s="399"/>
      <c r="O2249" s="400"/>
      <c r="P2249" s="400"/>
      <c r="Q2249" s="400"/>
      <c r="R2249" s="400"/>
      <c r="S2249" s="400"/>
      <c r="T2249" s="400"/>
      <c r="U2249" s="400"/>
      <c r="V2249" s="400"/>
      <c r="W2249" s="400"/>
      <c r="X2249" s="426"/>
      <c r="Y2249" s="427"/>
      <c r="Z2249" s="427"/>
      <c r="AA2249" s="427"/>
      <c r="AB2249" s="427"/>
      <c r="AC2249" s="427"/>
      <c r="AD2249" s="402"/>
      <c r="AE2249" s="402"/>
      <c r="AF2249" s="402"/>
      <c r="AG2249" s="402"/>
      <c r="AH2249" s="402"/>
      <c r="AI2249" s="400"/>
      <c r="AJ2249" s="400"/>
      <c r="AK2249" s="400"/>
      <c r="AL2249" s="400"/>
      <c r="AM2249" s="400"/>
      <c r="AN2249" s="400"/>
      <c r="AO2249" s="400"/>
      <c r="AP2249" s="400"/>
    </row>
    <row r="2250" spans="1:42" ht="14.25" customHeight="1">
      <c r="A2250" s="393"/>
      <c r="B2250" s="402"/>
      <c r="C2250" s="402"/>
      <c r="D2250" s="393"/>
      <c r="E2250" s="395"/>
      <c r="F2250" s="395"/>
      <c r="G2250" s="396"/>
      <c r="H2250" s="397"/>
      <c r="I2250" s="397"/>
      <c r="J2250" s="397"/>
      <c r="K2250" s="397"/>
      <c r="L2250" s="396"/>
      <c r="M2250" s="396"/>
      <c r="N2250" s="399"/>
      <c r="O2250" s="400"/>
      <c r="P2250" s="400"/>
      <c r="Q2250" s="400"/>
      <c r="R2250" s="400"/>
      <c r="S2250" s="400"/>
      <c r="T2250" s="400"/>
      <c r="U2250" s="400"/>
      <c r="V2250" s="400"/>
      <c r="W2250" s="400"/>
      <c r="X2250" s="426"/>
      <c r="Y2250" s="427"/>
      <c r="Z2250" s="427"/>
      <c r="AA2250" s="427"/>
      <c r="AB2250" s="427"/>
      <c r="AC2250" s="427"/>
      <c r="AD2250" s="402"/>
      <c r="AE2250" s="402"/>
      <c r="AF2250" s="402"/>
      <c r="AG2250" s="402"/>
      <c r="AH2250" s="402"/>
      <c r="AI2250" s="400"/>
      <c r="AJ2250" s="400"/>
      <c r="AK2250" s="400"/>
      <c r="AL2250" s="400"/>
      <c r="AM2250" s="400"/>
      <c r="AN2250" s="400"/>
      <c r="AO2250" s="400"/>
      <c r="AP2250" s="400"/>
    </row>
    <row r="2251" spans="1:42" ht="14.25" customHeight="1">
      <c r="A2251" s="393"/>
      <c r="B2251" s="402"/>
      <c r="C2251" s="402"/>
      <c r="D2251" s="393"/>
      <c r="E2251" s="395"/>
      <c r="F2251" s="395"/>
      <c r="G2251" s="396"/>
      <c r="H2251" s="397"/>
      <c r="I2251" s="397"/>
      <c r="J2251" s="397"/>
      <c r="K2251" s="397"/>
      <c r="L2251" s="396"/>
      <c r="M2251" s="396"/>
      <c r="N2251" s="399"/>
      <c r="O2251" s="400"/>
      <c r="P2251" s="400"/>
      <c r="Q2251" s="400"/>
      <c r="R2251" s="400"/>
      <c r="S2251" s="400"/>
      <c r="T2251" s="400"/>
      <c r="U2251" s="400"/>
      <c r="V2251" s="400"/>
      <c r="W2251" s="400"/>
      <c r="X2251" s="426"/>
      <c r="Y2251" s="427"/>
      <c r="Z2251" s="427"/>
      <c r="AA2251" s="427"/>
      <c r="AB2251" s="427"/>
      <c r="AC2251" s="427"/>
      <c r="AD2251" s="402"/>
      <c r="AE2251" s="402"/>
      <c r="AF2251" s="402"/>
      <c r="AG2251" s="402"/>
      <c r="AH2251" s="402"/>
      <c r="AI2251" s="400"/>
      <c r="AJ2251" s="400"/>
      <c r="AK2251" s="400"/>
      <c r="AL2251" s="400"/>
      <c r="AM2251" s="400"/>
      <c r="AN2251" s="400"/>
      <c r="AO2251" s="400"/>
      <c r="AP2251" s="400"/>
    </row>
    <row r="2252" spans="1:42" ht="14.25" customHeight="1">
      <c r="A2252" s="393"/>
      <c r="B2252" s="402"/>
      <c r="C2252" s="402"/>
      <c r="D2252" s="393"/>
      <c r="E2252" s="395"/>
      <c r="F2252" s="395"/>
      <c r="G2252" s="396"/>
      <c r="H2252" s="397"/>
      <c r="I2252" s="397"/>
      <c r="J2252" s="397"/>
      <c r="K2252" s="397"/>
      <c r="L2252" s="396"/>
      <c r="M2252" s="396"/>
      <c r="N2252" s="399"/>
      <c r="O2252" s="400"/>
      <c r="P2252" s="400"/>
      <c r="Q2252" s="400"/>
      <c r="R2252" s="400"/>
      <c r="S2252" s="400"/>
      <c r="T2252" s="400"/>
      <c r="U2252" s="400"/>
      <c r="V2252" s="400"/>
      <c r="W2252" s="400"/>
      <c r="X2252" s="426"/>
      <c r="Y2252" s="427"/>
      <c r="Z2252" s="427"/>
      <c r="AA2252" s="427"/>
      <c r="AB2252" s="427"/>
      <c r="AC2252" s="427"/>
      <c r="AD2252" s="402"/>
      <c r="AE2252" s="402"/>
      <c r="AF2252" s="402"/>
      <c r="AG2252" s="402"/>
      <c r="AH2252" s="402"/>
      <c r="AI2252" s="400"/>
      <c r="AJ2252" s="400"/>
      <c r="AK2252" s="400"/>
      <c r="AL2252" s="400"/>
      <c r="AM2252" s="400"/>
      <c r="AN2252" s="400"/>
      <c r="AO2252" s="400"/>
      <c r="AP2252" s="400"/>
    </row>
    <row r="2253" spans="1:42" ht="14.25" customHeight="1">
      <c r="A2253" s="393"/>
      <c r="B2253" s="402"/>
      <c r="C2253" s="402"/>
      <c r="D2253" s="393"/>
      <c r="E2253" s="395"/>
      <c r="F2253" s="395"/>
      <c r="G2253" s="396"/>
      <c r="H2253" s="397"/>
      <c r="I2253" s="397"/>
      <c r="J2253" s="397"/>
      <c r="K2253" s="397"/>
      <c r="L2253" s="396"/>
      <c r="M2253" s="396"/>
      <c r="N2253" s="399"/>
      <c r="O2253" s="400"/>
      <c r="P2253" s="400"/>
      <c r="Q2253" s="400"/>
      <c r="R2253" s="400"/>
      <c r="S2253" s="400"/>
      <c r="T2253" s="400"/>
      <c r="U2253" s="400"/>
      <c r="V2253" s="400"/>
      <c r="W2253" s="400"/>
      <c r="X2253" s="426"/>
      <c r="Y2253" s="427"/>
      <c r="Z2253" s="427"/>
      <c r="AA2253" s="427"/>
      <c r="AB2253" s="427"/>
      <c r="AC2253" s="427"/>
      <c r="AD2253" s="402"/>
      <c r="AE2253" s="402"/>
      <c r="AF2253" s="402"/>
      <c r="AG2253" s="402"/>
      <c r="AH2253" s="402"/>
      <c r="AI2253" s="400"/>
      <c r="AJ2253" s="400"/>
      <c r="AK2253" s="400"/>
      <c r="AL2253" s="400"/>
      <c r="AM2253" s="400"/>
      <c r="AN2253" s="400"/>
      <c r="AO2253" s="400"/>
      <c r="AP2253" s="400"/>
    </row>
    <row r="2254" spans="1:42" ht="14.25" customHeight="1">
      <c r="A2254" s="393"/>
      <c r="B2254" s="402"/>
      <c r="C2254" s="402"/>
      <c r="D2254" s="393"/>
      <c r="E2254" s="395"/>
      <c r="F2254" s="395"/>
      <c r="G2254" s="396"/>
      <c r="H2254" s="397"/>
      <c r="I2254" s="397"/>
      <c r="J2254" s="397"/>
      <c r="K2254" s="397"/>
      <c r="L2254" s="396"/>
      <c r="M2254" s="396"/>
      <c r="N2254" s="399"/>
      <c r="O2254" s="400"/>
      <c r="P2254" s="400"/>
      <c r="Q2254" s="400"/>
      <c r="R2254" s="400"/>
      <c r="S2254" s="400"/>
      <c r="T2254" s="400"/>
      <c r="U2254" s="400"/>
      <c r="V2254" s="400"/>
      <c r="W2254" s="400"/>
      <c r="X2254" s="426"/>
      <c r="Y2254" s="427"/>
      <c r="Z2254" s="427"/>
      <c r="AA2254" s="427"/>
      <c r="AB2254" s="427"/>
      <c r="AC2254" s="427"/>
      <c r="AD2254" s="402"/>
      <c r="AE2254" s="402"/>
      <c r="AF2254" s="402"/>
      <c r="AG2254" s="402"/>
      <c r="AH2254" s="402"/>
      <c r="AI2254" s="400"/>
      <c r="AJ2254" s="400"/>
      <c r="AK2254" s="400"/>
      <c r="AL2254" s="400"/>
      <c r="AM2254" s="400"/>
      <c r="AN2254" s="400"/>
      <c r="AO2254" s="400"/>
      <c r="AP2254" s="400"/>
    </row>
    <row r="2255" spans="1:42" ht="14.25" customHeight="1">
      <c r="A2255" s="393"/>
      <c r="B2255" s="402"/>
      <c r="C2255" s="402"/>
      <c r="D2255" s="393"/>
      <c r="E2255" s="395"/>
      <c r="F2255" s="395"/>
      <c r="G2255" s="396"/>
      <c r="H2255" s="397"/>
      <c r="I2255" s="397"/>
      <c r="J2255" s="397"/>
      <c r="K2255" s="397"/>
      <c r="L2255" s="396"/>
      <c r="M2255" s="396"/>
      <c r="N2255" s="399"/>
      <c r="O2255" s="400"/>
      <c r="P2255" s="400"/>
      <c r="Q2255" s="400"/>
      <c r="R2255" s="400"/>
      <c r="S2255" s="400"/>
      <c r="T2255" s="400"/>
      <c r="U2255" s="400"/>
      <c r="V2255" s="400"/>
      <c r="W2255" s="400"/>
      <c r="X2255" s="426"/>
      <c r="Y2255" s="427"/>
      <c r="Z2255" s="427"/>
      <c r="AA2255" s="427"/>
      <c r="AB2255" s="427"/>
      <c r="AC2255" s="427"/>
      <c r="AD2255" s="402"/>
      <c r="AE2255" s="402"/>
      <c r="AF2255" s="402"/>
      <c r="AG2255" s="402"/>
      <c r="AH2255" s="402"/>
      <c r="AI2255" s="400"/>
      <c r="AJ2255" s="400"/>
      <c r="AK2255" s="400"/>
      <c r="AL2255" s="400"/>
      <c r="AM2255" s="400"/>
      <c r="AN2255" s="400"/>
      <c r="AO2255" s="400"/>
      <c r="AP2255" s="400"/>
    </row>
    <row r="2256" spans="1:42" ht="14.25" customHeight="1">
      <c r="A2256" s="393"/>
      <c r="B2256" s="402"/>
      <c r="C2256" s="402"/>
      <c r="D2256" s="393"/>
      <c r="E2256" s="395"/>
      <c r="F2256" s="395"/>
      <c r="G2256" s="396"/>
      <c r="H2256" s="397"/>
      <c r="I2256" s="397"/>
      <c r="J2256" s="397"/>
      <c r="K2256" s="397"/>
      <c r="L2256" s="396"/>
      <c r="M2256" s="396"/>
      <c r="N2256" s="399"/>
      <c r="O2256" s="400"/>
      <c r="P2256" s="400"/>
      <c r="Q2256" s="400"/>
      <c r="R2256" s="400"/>
      <c r="S2256" s="400"/>
      <c r="T2256" s="400"/>
      <c r="U2256" s="400"/>
      <c r="V2256" s="400"/>
      <c r="W2256" s="400"/>
      <c r="X2256" s="426"/>
      <c r="Y2256" s="427"/>
      <c r="Z2256" s="427"/>
      <c r="AA2256" s="427"/>
      <c r="AB2256" s="427"/>
      <c r="AC2256" s="427"/>
      <c r="AD2256" s="402"/>
      <c r="AE2256" s="402"/>
      <c r="AF2256" s="402"/>
      <c r="AG2256" s="402"/>
      <c r="AH2256" s="402"/>
      <c r="AI2256" s="400"/>
      <c r="AJ2256" s="400"/>
      <c r="AK2256" s="400"/>
      <c r="AL2256" s="400"/>
      <c r="AM2256" s="400"/>
      <c r="AN2256" s="400"/>
      <c r="AO2256" s="400"/>
      <c r="AP2256" s="400"/>
    </row>
    <row r="2257" spans="1:42" ht="14.25" customHeight="1">
      <c r="A2257" s="393"/>
      <c r="B2257" s="402"/>
      <c r="C2257" s="402"/>
      <c r="D2257" s="393"/>
      <c r="E2257" s="395"/>
      <c r="F2257" s="395"/>
      <c r="G2257" s="396"/>
      <c r="H2257" s="397"/>
      <c r="I2257" s="397"/>
      <c r="J2257" s="397"/>
      <c r="K2257" s="397"/>
      <c r="L2257" s="396"/>
      <c r="M2257" s="396"/>
      <c r="N2257" s="399"/>
      <c r="O2257" s="400"/>
      <c r="P2257" s="400"/>
      <c r="Q2257" s="400"/>
      <c r="R2257" s="400"/>
      <c r="S2257" s="400"/>
      <c r="T2257" s="400"/>
      <c r="U2257" s="400"/>
      <c r="V2257" s="400"/>
      <c r="W2257" s="400"/>
      <c r="X2257" s="426"/>
      <c r="Y2257" s="427"/>
      <c r="Z2257" s="427"/>
      <c r="AA2257" s="427"/>
      <c r="AB2257" s="427"/>
      <c r="AC2257" s="427"/>
      <c r="AD2257" s="402"/>
      <c r="AE2257" s="402"/>
      <c r="AF2257" s="402"/>
      <c r="AG2257" s="402"/>
      <c r="AH2257" s="402"/>
      <c r="AI2257" s="400"/>
      <c r="AJ2257" s="400"/>
      <c r="AK2257" s="400"/>
      <c r="AL2257" s="400"/>
      <c r="AM2257" s="400"/>
      <c r="AN2257" s="400"/>
      <c r="AO2257" s="400"/>
      <c r="AP2257" s="400"/>
    </row>
    <row r="2258" spans="1:42" ht="14.25" customHeight="1">
      <c r="A2258" s="393"/>
      <c r="B2258" s="402"/>
      <c r="C2258" s="402"/>
      <c r="D2258" s="393"/>
      <c r="E2258" s="395"/>
      <c r="F2258" s="395"/>
      <c r="G2258" s="396"/>
      <c r="H2258" s="397"/>
      <c r="I2258" s="397"/>
      <c r="J2258" s="397"/>
      <c r="K2258" s="397"/>
      <c r="L2258" s="396"/>
      <c r="M2258" s="396"/>
      <c r="N2258" s="399"/>
      <c r="O2258" s="400"/>
      <c r="P2258" s="400"/>
      <c r="Q2258" s="400"/>
      <c r="R2258" s="400"/>
      <c r="S2258" s="400"/>
      <c r="T2258" s="400"/>
      <c r="U2258" s="400"/>
      <c r="V2258" s="400"/>
      <c r="W2258" s="400"/>
      <c r="X2258" s="426"/>
      <c r="Y2258" s="427"/>
      <c r="Z2258" s="427"/>
      <c r="AA2258" s="427"/>
      <c r="AB2258" s="427"/>
      <c r="AC2258" s="427"/>
      <c r="AD2258" s="402"/>
      <c r="AE2258" s="402"/>
      <c r="AF2258" s="402"/>
      <c r="AG2258" s="402"/>
      <c r="AH2258" s="402"/>
      <c r="AI2258" s="400"/>
      <c r="AJ2258" s="400"/>
      <c r="AK2258" s="400"/>
      <c r="AL2258" s="400"/>
      <c r="AM2258" s="400"/>
      <c r="AN2258" s="400"/>
      <c r="AO2258" s="400"/>
      <c r="AP2258" s="400"/>
    </row>
    <row r="2259" spans="1:42" ht="14.25" customHeight="1">
      <c r="A2259" s="393"/>
      <c r="B2259" s="402"/>
      <c r="C2259" s="402"/>
      <c r="D2259" s="393"/>
      <c r="E2259" s="395"/>
      <c r="F2259" s="395"/>
      <c r="G2259" s="396"/>
      <c r="H2259" s="397"/>
      <c r="I2259" s="397"/>
      <c r="J2259" s="397"/>
      <c r="K2259" s="397"/>
      <c r="L2259" s="396"/>
      <c r="M2259" s="396"/>
      <c r="N2259" s="399"/>
      <c r="O2259" s="400"/>
      <c r="P2259" s="400"/>
      <c r="Q2259" s="400"/>
      <c r="R2259" s="400"/>
      <c r="S2259" s="400"/>
      <c r="T2259" s="400"/>
      <c r="U2259" s="400"/>
      <c r="V2259" s="400"/>
      <c r="W2259" s="400"/>
      <c r="X2259" s="426"/>
      <c r="Y2259" s="427"/>
      <c r="Z2259" s="427"/>
      <c r="AA2259" s="427"/>
      <c r="AB2259" s="427"/>
      <c r="AC2259" s="427"/>
      <c r="AD2259" s="402"/>
      <c r="AE2259" s="402"/>
      <c r="AF2259" s="402"/>
      <c r="AG2259" s="402"/>
      <c r="AH2259" s="402"/>
      <c r="AI2259" s="400"/>
      <c r="AJ2259" s="400"/>
      <c r="AK2259" s="400"/>
      <c r="AL2259" s="400"/>
      <c r="AM2259" s="400"/>
      <c r="AN2259" s="400"/>
      <c r="AO2259" s="400"/>
      <c r="AP2259" s="400"/>
    </row>
    <row r="2260" spans="1:42" ht="14.25" customHeight="1">
      <c r="A2260" s="393"/>
      <c r="B2260" s="402"/>
      <c r="C2260" s="402"/>
      <c r="D2260" s="393"/>
      <c r="E2260" s="395"/>
      <c r="F2260" s="395"/>
      <c r="G2260" s="396"/>
      <c r="H2260" s="397"/>
      <c r="I2260" s="397"/>
      <c r="J2260" s="397"/>
      <c r="K2260" s="397"/>
      <c r="L2260" s="396"/>
      <c r="M2260" s="396"/>
      <c r="N2260" s="399"/>
      <c r="O2260" s="400"/>
      <c r="P2260" s="400"/>
      <c r="Q2260" s="400"/>
      <c r="R2260" s="400"/>
      <c r="S2260" s="400"/>
      <c r="T2260" s="400"/>
      <c r="U2260" s="400"/>
      <c r="V2260" s="400"/>
      <c r="W2260" s="400"/>
      <c r="X2260" s="426"/>
      <c r="Y2260" s="427"/>
      <c r="Z2260" s="427"/>
      <c r="AA2260" s="427"/>
      <c r="AB2260" s="427"/>
      <c r="AC2260" s="427"/>
      <c r="AD2260" s="402"/>
      <c r="AE2260" s="402"/>
      <c r="AF2260" s="402"/>
      <c r="AG2260" s="402"/>
      <c r="AH2260" s="402"/>
      <c r="AI2260" s="400"/>
      <c r="AJ2260" s="400"/>
      <c r="AK2260" s="400"/>
      <c r="AL2260" s="400"/>
      <c r="AM2260" s="400"/>
      <c r="AN2260" s="400"/>
      <c r="AO2260" s="400"/>
      <c r="AP2260" s="400"/>
    </row>
    <row r="2261" spans="1:42" ht="14.25" customHeight="1">
      <c r="A2261" s="393"/>
      <c r="B2261" s="402"/>
      <c r="C2261" s="402"/>
      <c r="D2261" s="393"/>
      <c r="E2261" s="395"/>
      <c r="F2261" s="395"/>
      <c r="G2261" s="396"/>
      <c r="H2261" s="397"/>
      <c r="I2261" s="397"/>
      <c r="J2261" s="397"/>
      <c r="K2261" s="397"/>
      <c r="L2261" s="396"/>
      <c r="M2261" s="396"/>
      <c r="N2261" s="399"/>
      <c r="O2261" s="400"/>
      <c r="P2261" s="400"/>
      <c r="Q2261" s="400"/>
      <c r="R2261" s="400"/>
      <c r="S2261" s="400"/>
      <c r="T2261" s="400"/>
      <c r="U2261" s="400"/>
      <c r="V2261" s="400"/>
      <c r="W2261" s="400"/>
      <c r="X2261" s="426"/>
      <c r="Y2261" s="427"/>
      <c r="Z2261" s="427"/>
      <c r="AA2261" s="427"/>
      <c r="AB2261" s="427"/>
      <c r="AC2261" s="427"/>
      <c r="AD2261" s="402"/>
      <c r="AE2261" s="402"/>
      <c r="AF2261" s="402"/>
      <c r="AG2261" s="402"/>
      <c r="AH2261" s="402"/>
      <c r="AI2261" s="400"/>
      <c r="AJ2261" s="400"/>
      <c r="AK2261" s="400"/>
      <c r="AL2261" s="400"/>
      <c r="AM2261" s="400"/>
      <c r="AN2261" s="400"/>
      <c r="AO2261" s="400"/>
      <c r="AP2261" s="400"/>
    </row>
    <row r="2262" spans="1:42" ht="14.25" customHeight="1">
      <c r="A2262" s="393"/>
      <c r="B2262" s="402"/>
      <c r="C2262" s="402"/>
      <c r="D2262" s="393"/>
      <c r="E2262" s="395"/>
      <c r="F2262" s="395"/>
      <c r="G2262" s="396"/>
      <c r="H2262" s="397"/>
      <c r="I2262" s="397"/>
      <c r="J2262" s="397"/>
      <c r="K2262" s="397"/>
      <c r="L2262" s="396"/>
      <c r="M2262" s="396"/>
      <c r="N2262" s="399"/>
      <c r="O2262" s="400"/>
      <c r="P2262" s="400"/>
      <c r="Q2262" s="400"/>
      <c r="R2262" s="400"/>
      <c r="S2262" s="400"/>
      <c r="T2262" s="400"/>
      <c r="U2262" s="400"/>
      <c r="V2262" s="400"/>
      <c r="W2262" s="400"/>
      <c r="X2262" s="426"/>
      <c r="Y2262" s="427"/>
      <c r="Z2262" s="427"/>
      <c r="AA2262" s="427"/>
      <c r="AB2262" s="427"/>
      <c r="AC2262" s="427"/>
      <c r="AD2262" s="402"/>
      <c r="AE2262" s="402"/>
      <c r="AF2262" s="402"/>
      <c r="AG2262" s="402"/>
      <c r="AH2262" s="402"/>
      <c r="AI2262" s="400"/>
      <c r="AJ2262" s="400"/>
      <c r="AK2262" s="400"/>
      <c r="AL2262" s="400"/>
      <c r="AM2262" s="400"/>
      <c r="AN2262" s="400"/>
      <c r="AO2262" s="400"/>
      <c r="AP2262" s="400"/>
    </row>
    <row r="2263" spans="1:42" ht="14.25" customHeight="1">
      <c r="A2263" s="393"/>
      <c r="B2263" s="402"/>
      <c r="C2263" s="402"/>
      <c r="D2263" s="393"/>
      <c r="E2263" s="395"/>
      <c r="F2263" s="395"/>
      <c r="G2263" s="396"/>
      <c r="H2263" s="397"/>
      <c r="I2263" s="397"/>
      <c r="J2263" s="397"/>
      <c r="K2263" s="397"/>
      <c r="L2263" s="396"/>
      <c r="M2263" s="396"/>
      <c r="N2263" s="399"/>
      <c r="O2263" s="400"/>
      <c r="P2263" s="400"/>
      <c r="Q2263" s="400"/>
      <c r="R2263" s="400"/>
      <c r="S2263" s="400"/>
      <c r="T2263" s="400"/>
      <c r="U2263" s="400"/>
      <c r="V2263" s="400"/>
      <c r="W2263" s="400"/>
      <c r="X2263" s="426"/>
      <c r="Y2263" s="427"/>
      <c r="Z2263" s="427"/>
      <c r="AA2263" s="427"/>
      <c r="AB2263" s="427"/>
      <c r="AC2263" s="427"/>
      <c r="AD2263" s="402"/>
      <c r="AE2263" s="402"/>
      <c r="AF2263" s="402"/>
      <c r="AG2263" s="402"/>
      <c r="AH2263" s="402"/>
      <c r="AI2263" s="400"/>
      <c r="AJ2263" s="400"/>
      <c r="AK2263" s="400"/>
      <c r="AL2263" s="400"/>
      <c r="AM2263" s="400"/>
      <c r="AN2263" s="400"/>
      <c r="AO2263" s="400"/>
      <c r="AP2263" s="400"/>
    </row>
    <row r="2264" spans="1:42" ht="14.25" customHeight="1">
      <c r="A2264" s="393"/>
      <c r="B2264" s="402"/>
      <c r="C2264" s="402"/>
      <c r="D2264" s="393"/>
      <c r="E2264" s="395"/>
      <c r="F2264" s="395"/>
      <c r="G2264" s="396"/>
      <c r="H2264" s="397"/>
      <c r="I2264" s="397"/>
      <c r="J2264" s="397"/>
      <c r="K2264" s="397"/>
      <c r="L2264" s="396"/>
      <c r="M2264" s="396"/>
      <c r="N2264" s="399"/>
      <c r="O2264" s="400"/>
      <c r="P2264" s="400"/>
      <c r="Q2264" s="400"/>
      <c r="R2264" s="400"/>
      <c r="S2264" s="400"/>
      <c r="T2264" s="400"/>
      <c r="U2264" s="400"/>
      <c r="V2264" s="400"/>
      <c r="W2264" s="400"/>
      <c r="X2264" s="426"/>
      <c r="Y2264" s="427"/>
      <c r="Z2264" s="427"/>
      <c r="AA2264" s="427"/>
      <c r="AB2264" s="427"/>
      <c r="AC2264" s="427"/>
      <c r="AD2264" s="402"/>
      <c r="AE2264" s="402"/>
      <c r="AF2264" s="402"/>
      <c r="AG2264" s="402"/>
      <c r="AH2264" s="402"/>
      <c r="AI2264" s="400"/>
      <c r="AJ2264" s="400"/>
      <c r="AK2264" s="400"/>
      <c r="AL2264" s="400"/>
      <c r="AM2264" s="400"/>
      <c r="AN2264" s="400"/>
      <c r="AO2264" s="400"/>
      <c r="AP2264" s="400"/>
    </row>
    <row r="2265" spans="1:42" ht="14.25" customHeight="1">
      <c r="A2265" s="393"/>
      <c r="B2265" s="402"/>
      <c r="C2265" s="402"/>
      <c r="D2265" s="393"/>
      <c r="E2265" s="395"/>
      <c r="F2265" s="395"/>
      <c r="G2265" s="396"/>
      <c r="H2265" s="397"/>
      <c r="I2265" s="397"/>
      <c r="J2265" s="397"/>
      <c r="K2265" s="397"/>
      <c r="L2265" s="396"/>
      <c r="M2265" s="396"/>
      <c r="N2265" s="399"/>
      <c r="O2265" s="400"/>
      <c r="P2265" s="400"/>
      <c r="Q2265" s="400"/>
      <c r="R2265" s="400"/>
      <c r="S2265" s="400"/>
      <c r="T2265" s="400"/>
      <c r="U2265" s="400"/>
      <c r="V2265" s="400"/>
      <c r="W2265" s="400"/>
      <c r="X2265" s="426"/>
      <c r="Y2265" s="427"/>
      <c r="Z2265" s="427"/>
      <c r="AA2265" s="427"/>
      <c r="AB2265" s="427"/>
      <c r="AC2265" s="427"/>
      <c r="AD2265" s="402"/>
      <c r="AE2265" s="402"/>
      <c r="AF2265" s="402"/>
      <c r="AG2265" s="402"/>
      <c r="AH2265" s="402"/>
      <c r="AI2265" s="400"/>
      <c r="AJ2265" s="400"/>
      <c r="AK2265" s="400"/>
      <c r="AL2265" s="400"/>
      <c r="AM2265" s="400"/>
      <c r="AN2265" s="400"/>
      <c r="AO2265" s="400"/>
      <c r="AP2265" s="400"/>
    </row>
    <row r="2266" spans="1:42" ht="14.25" customHeight="1">
      <c r="A2266" s="393"/>
      <c r="B2266" s="402"/>
      <c r="C2266" s="402"/>
      <c r="D2266" s="393"/>
      <c r="E2266" s="395"/>
      <c r="F2266" s="395"/>
      <c r="G2266" s="396"/>
      <c r="H2266" s="397"/>
      <c r="I2266" s="397"/>
      <c r="J2266" s="397"/>
      <c r="K2266" s="397"/>
      <c r="L2266" s="396"/>
      <c r="M2266" s="396"/>
      <c r="N2266" s="399"/>
      <c r="O2266" s="400"/>
      <c r="P2266" s="400"/>
      <c r="Q2266" s="400"/>
      <c r="R2266" s="400"/>
      <c r="S2266" s="400"/>
      <c r="T2266" s="400"/>
      <c r="U2266" s="400"/>
      <c r="V2266" s="400"/>
      <c r="W2266" s="400"/>
      <c r="X2266" s="426"/>
      <c r="Y2266" s="427"/>
      <c r="Z2266" s="427"/>
      <c r="AA2266" s="427"/>
      <c r="AB2266" s="427"/>
      <c r="AC2266" s="427"/>
      <c r="AD2266" s="402"/>
      <c r="AE2266" s="402"/>
      <c r="AF2266" s="402"/>
      <c r="AG2266" s="402"/>
      <c r="AH2266" s="402"/>
      <c r="AI2266" s="400"/>
      <c r="AJ2266" s="400"/>
      <c r="AK2266" s="400"/>
      <c r="AL2266" s="400"/>
      <c r="AM2266" s="400"/>
      <c r="AN2266" s="400"/>
      <c r="AO2266" s="400"/>
      <c r="AP2266" s="400"/>
    </row>
    <row r="2267" spans="1:42" ht="14.25" customHeight="1">
      <c r="A2267" s="393"/>
      <c r="B2267" s="402"/>
      <c r="C2267" s="402"/>
      <c r="D2267" s="393"/>
      <c r="E2267" s="395"/>
      <c r="F2267" s="395"/>
      <c r="G2267" s="396"/>
      <c r="H2267" s="397"/>
      <c r="I2267" s="397"/>
      <c r="J2267" s="397"/>
      <c r="K2267" s="397"/>
      <c r="L2267" s="396"/>
      <c r="M2267" s="396"/>
      <c r="N2267" s="399"/>
      <c r="O2267" s="400"/>
      <c r="P2267" s="400"/>
      <c r="Q2267" s="400"/>
      <c r="R2267" s="400"/>
      <c r="S2267" s="400"/>
      <c r="T2267" s="400"/>
      <c r="U2267" s="400"/>
      <c r="V2267" s="400"/>
      <c r="W2267" s="400"/>
      <c r="X2267" s="426"/>
      <c r="Y2267" s="427"/>
      <c r="Z2267" s="427"/>
      <c r="AA2267" s="427"/>
      <c r="AB2267" s="427"/>
      <c r="AC2267" s="427"/>
      <c r="AD2267" s="402"/>
      <c r="AE2267" s="402"/>
      <c r="AF2267" s="402"/>
      <c r="AG2267" s="402"/>
      <c r="AH2267" s="402"/>
      <c r="AI2267" s="400"/>
      <c r="AJ2267" s="400"/>
      <c r="AK2267" s="400"/>
      <c r="AL2267" s="400"/>
      <c r="AM2267" s="400"/>
      <c r="AN2267" s="400"/>
      <c r="AO2267" s="400"/>
      <c r="AP2267" s="400"/>
    </row>
    <row r="2268" spans="1:42" ht="14.25" customHeight="1">
      <c r="A2268" s="393"/>
      <c r="B2268" s="402"/>
      <c r="C2268" s="402"/>
      <c r="D2268" s="393"/>
      <c r="E2268" s="395"/>
      <c r="F2268" s="395"/>
      <c r="G2268" s="396"/>
      <c r="H2268" s="397"/>
      <c r="I2268" s="397"/>
      <c r="J2268" s="397"/>
      <c r="K2268" s="397"/>
      <c r="L2268" s="396"/>
      <c r="M2268" s="396"/>
      <c r="N2268" s="399"/>
      <c r="O2268" s="400"/>
      <c r="P2268" s="400"/>
      <c r="Q2268" s="400"/>
      <c r="R2268" s="400"/>
      <c r="S2268" s="400"/>
      <c r="T2268" s="400"/>
      <c r="U2268" s="400"/>
      <c r="V2268" s="400"/>
      <c r="W2268" s="400"/>
      <c r="X2268" s="426"/>
      <c r="Y2268" s="427"/>
      <c r="Z2268" s="427"/>
      <c r="AA2268" s="427"/>
      <c r="AB2268" s="427"/>
      <c r="AC2268" s="427"/>
      <c r="AD2268" s="402"/>
      <c r="AE2268" s="402"/>
      <c r="AF2268" s="402"/>
      <c r="AG2268" s="402"/>
      <c r="AH2268" s="402"/>
      <c r="AI2268" s="400"/>
      <c r="AJ2268" s="400"/>
      <c r="AK2268" s="400"/>
      <c r="AL2268" s="400"/>
      <c r="AM2268" s="400"/>
      <c r="AN2268" s="400"/>
      <c r="AO2268" s="400"/>
      <c r="AP2268" s="400"/>
    </row>
    <row r="2269" spans="1:42" ht="14.25" customHeight="1">
      <c r="A2269" s="393"/>
      <c r="B2269" s="402"/>
      <c r="C2269" s="402"/>
      <c r="D2269" s="393"/>
      <c r="E2269" s="395"/>
      <c r="F2269" s="395"/>
      <c r="G2269" s="396"/>
      <c r="H2269" s="397"/>
      <c r="I2269" s="397"/>
      <c r="J2269" s="397"/>
      <c r="K2269" s="397"/>
      <c r="L2269" s="396"/>
      <c r="M2269" s="396"/>
      <c r="N2269" s="399"/>
      <c r="O2269" s="400"/>
      <c r="P2269" s="400"/>
      <c r="Q2269" s="400"/>
      <c r="R2269" s="400"/>
      <c r="S2269" s="400"/>
      <c r="T2269" s="400"/>
      <c r="U2269" s="400"/>
      <c r="V2269" s="400"/>
      <c r="W2269" s="400"/>
      <c r="X2269" s="426"/>
      <c r="Y2269" s="427"/>
      <c r="Z2269" s="427"/>
      <c r="AA2269" s="427"/>
      <c r="AB2269" s="427"/>
      <c r="AC2269" s="427"/>
      <c r="AD2269" s="402"/>
      <c r="AE2269" s="402"/>
      <c r="AF2269" s="402"/>
      <c r="AG2269" s="402"/>
      <c r="AH2269" s="402"/>
      <c r="AI2269" s="400"/>
      <c r="AJ2269" s="400"/>
      <c r="AK2269" s="400"/>
      <c r="AL2269" s="400"/>
      <c r="AM2269" s="400"/>
      <c r="AN2269" s="400"/>
      <c r="AO2269" s="400"/>
      <c r="AP2269" s="400"/>
    </row>
    <row r="2270" spans="1:42" ht="14.25" customHeight="1">
      <c r="A2270" s="393"/>
      <c r="B2270" s="402"/>
      <c r="C2270" s="402"/>
      <c r="D2270" s="393"/>
      <c r="E2270" s="395"/>
      <c r="F2270" s="395"/>
      <c r="G2270" s="396"/>
      <c r="H2270" s="397"/>
      <c r="I2270" s="397"/>
      <c r="J2270" s="397"/>
      <c r="K2270" s="397"/>
      <c r="L2270" s="396"/>
      <c r="M2270" s="396"/>
      <c r="N2270" s="399"/>
      <c r="O2270" s="400"/>
      <c r="P2270" s="400"/>
      <c r="Q2270" s="400"/>
      <c r="R2270" s="400"/>
      <c r="S2270" s="400"/>
      <c r="T2270" s="400"/>
      <c r="U2270" s="400"/>
      <c r="V2270" s="400"/>
      <c r="W2270" s="400"/>
      <c r="X2270" s="426"/>
      <c r="Y2270" s="427"/>
      <c r="Z2270" s="427"/>
      <c r="AA2270" s="427"/>
      <c r="AB2270" s="427"/>
      <c r="AC2270" s="427"/>
      <c r="AD2270" s="402"/>
      <c r="AE2270" s="402"/>
      <c r="AF2270" s="402"/>
      <c r="AG2270" s="402"/>
      <c r="AH2270" s="402"/>
      <c r="AI2270" s="400"/>
      <c r="AJ2270" s="400"/>
      <c r="AK2270" s="400"/>
      <c r="AL2270" s="400"/>
      <c r="AM2270" s="400"/>
      <c r="AN2270" s="400"/>
      <c r="AO2270" s="400"/>
      <c r="AP2270" s="400"/>
    </row>
    <row r="2271" spans="1:42" ht="14.25" customHeight="1">
      <c r="A2271" s="393"/>
      <c r="B2271" s="402"/>
      <c r="C2271" s="402"/>
      <c r="D2271" s="393"/>
      <c r="E2271" s="395"/>
      <c r="F2271" s="395"/>
      <c r="G2271" s="396"/>
      <c r="H2271" s="397"/>
      <c r="I2271" s="397"/>
      <c r="J2271" s="397"/>
      <c r="K2271" s="397"/>
      <c r="L2271" s="396"/>
      <c r="M2271" s="396"/>
      <c r="N2271" s="399"/>
      <c r="O2271" s="400"/>
      <c r="P2271" s="400"/>
      <c r="Q2271" s="400"/>
      <c r="R2271" s="400"/>
      <c r="S2271" s="400"/>
      <c r="T2271" s="400"/>
      <c r="U2271" s="400"/>
      <c r="V2271" s="400"/>
      <c r="W2271" s="400"/>
      <c r="X2271" s="426"/>
      <c r="Y2271" s="427"/>
      <c r="Z2271" s="427"/>
      <c r="AA2271" s="427"/>
      <c r="AB2271" s="427"/>
      <c r="AC2271" s="427"/>
      <c r="AD2271" s="402"/>
      <c r="AE2271" s="402"/>
      <c r="AF2271" s="402"/>
      <c r="AG2271" s="402"/>
      <c r="AH2271" s="402"/>
      <c r="AI2271" s="400"/>
      <c r="AJ2271" s="400"/>
      <c r="AK2271" s="400"/>
      <c r="AL2271" s="400"/>
      <c r="AM2271" s="400"/>
      <c r="AN2271" s="400"/>
      <c r="AO2271" s="400"/>
      <c r="AP2271" s="400"/>
    </row>
    <row r="2272" spans="1:42" ht="14.25" customHeight="1">
      <c r="A2272" s="393"/>
      <c r="B2272" s="402"/>
      <c r="C2272" s="402"/>
      <c r="D2272" s="393"/>
      <c r="E2272" s="395"/>
      <c r="F2272" s="395"/>
      <c r="G2272" s="396"/>
      <c r="H2272" s="397"/>
      <c r="I2272" s="397"/>
      <c r="J2272" s="397"/>
      <c r="K2272" s="397"/>
      <c r="L2272" s="396"/>
      <c r="M2272" s="396"/>
      <c r="N2272" s="399"/>
      <c r="O2272" s="400"/>
      <c r="P2272" s="400"/>
      <c r="Q2272" s="400"/>
      <c r="R2272" s="400"/>
      <c r="S2272" s="400"/>
      <c r="T2272" s="400"/>
      <c r="U2272" s="400"/>
      <c r="V2272" s="400"/>
      <c r="W2272" s="400"/>
      <c r="X2272" s="426"/>
      <c r="Y2272" s="427"/>
      <c r="Z2272" s="427"/>
      <c r="AA2272" s="427"/>
      <c r="AB2272" s="427"/>
      <c r="AC2272" s="427"/>
      <c r="AD2272" s="402"/>
      <c r="AE2272" s="402"/>
      <c r="AF2272" s="402"/>
      <c r="AG2272" s="402"/>
      <c r="AH2272" s="402"/>
      <c r="AI2272" s="400"/>
      <c r="AJ2272" s="400"/>
      <c r="AK2272" s="400"/>
      <c r="AL2272" s="400"/>
      <c r="AM2272" s="400"/>
      <c r="AN2272" s="400"/>
      <c r="AO2272" s="400"/>
      <c r="AP2272" s="400"/>
    </row>
    <row r="2273" spans="1:42" ht="14.25" customHeight="1">
      <c r="A2273" s="393"/>
      <c r="B2273" s="402"/>
      <c r="C2273" s="402"/>
      <c r="D2273" s="393"/>
      <c r="E2273" s="395"/>
      <c r="F2273" s="395"/>
      <c r="G2273" s="396"/>
      <c r="H2273" s="397"/>
      <c r="I2273" s="397"/>
      <c r="J2273" s="397"/>
      <c r="K2273" s="397"/>
      <c r="L2273" s="396"/>
      <c r="M2273" s="396"/>
      <c r="N2273" s="399"/>
      <c r="O2273" s="400"/>
      <c r="P2273" s="400"/>
      <c r="Q2273" s="400"/>
      <c r="R2273" s="400"/>
      <c r="S2273" s="400"/>
      <c r="T2273" s="400"/>
      <c r="U2273" s="400"/>
      <c r="V2273" s="400"/>
      <c r="W2273" s="400"/>
      <c r="X2273" s="426"/>
      <c r="Y2273" s="427"/>
      <c r="Z2273" s="427"/>
      <c r="AA2273" s="427"/>
      <c r="AB2273" s="427"/>
      <c r="AC2273" s="427"/>
      <c r="AD2273" s="402"/>
      <c r="AE2273" s="402"/>
      <c r="AF2273" s="402"/>
      <c r="AG2273" s="402"/>
      <c r="AH2273" s="402"/>
      <c r="AI2273" s="400"/>
      <c r="AJ2273" s="400"/>
      <c r="AK2273" s="400"/>
      <c r="AL2273" s="400"/>
      <c r="AM2273" s="400"/>
      <c r="AN2273" s="400"/>
      <c r="AO2273" s="400"/>
      <c r="AP2273" s="400"/>
    </row>
    <row r="2274" spans="1:42" ht="14.25" customHeight="1">
      <c r="A2274" s="393"/>
      <c r="B2274" s="402"/>
      <c r="C2274" s="402"/>
      <c r="D2274" s="393"/>
      <c r="E2274" s="395"/>
      <c r="F2274" s="395"/>
      <c r="G2274" s="396"/>
      <c r="H2274" s="397"/>
      <c r="I2274" s="397"/>
      <c r="J2274" s="397"/>
      <c r="K2274" s="397"/>
      <c r="L2274" s="396"/>
      <c r="M2274" s="396"/>
      <c r="N2274" s="399"/>
      <c r="O2274" s="400"/>
      <c r="P2274" s="400"/>
      <c r="Q2274" s="400"/>
      <c r="R2274" s="400"/>
      <c r="S2274" s="400"/>
      <c r="T2274" s="400"/>
      <c r="U2274" s="400"/>
      <c r="V2274" s="400"/>
      <c r="W2274" s="400"/>
      <c r="X2274" s="426"/>
      <c r="Y2274" s="427"/>
      <c r="Z2274" s="427"/>
      <c r="AA2274" s="427"/>
      <c r="AB2274" s="427"/>
      <c r="AC2274" s="427"/>
      <c r="AD2274" s="402"/>
      <c r="AE2274" s="402"/>
      <c r="AF2274" s="402"/>
      <c r="AG2274" s="402"/>
      <c r="AH2274" s="402"/>
      <c r="AI2274" s="400"/>
      <c r="AJ2274" s="400"/>
      <c r="AK2274" s="400"/>
      <c r="AL2274" s="400"/>
      <c r="AM2274" s="400"/>
      <c r="AN2274" s="400"/>
      <c r="AO2274" s="400"/>
      <c r="AP2274" s="400"/>
    </row>
    <row r="2275" spans="1:42" ht="14.25" customHeight="1">
      <c r="A2275" s="393"/>
      <c r="B2275" s="402"/>
      <c r="C2275" s="402"/>
      <c r="D2275" s="393"/>
      <c r="E2275" s="395"/>
      <c r="F2275" s="395"/>
      <c r="G2275" s="396"/>
      <c r="H2275" s="397"/>
      <c r="I2275" s="397"/>
      <c r="J2275" s="397"/>
      <c r="K2275" s="397"/>
      <c r="L2275" s="396"/>
      <c r="M2275" s="396"/>
      <c r="N2275" s="399"/>
      <c r="O2275" s="400"/>
      <c r="P2275" s="400"/>
      <c r="Q2275" s="400"/>
      <c r="R2275" s="400"/>
      <c r="S2275" s="400"/>
      <c r="T2275" s="400"/>
      <c r="U2275" s="400"/>
      <c r="V2275" s="400"/>
      <c r="W2275" s="400"/>
      <c r="X2275" s="426"/>
      <c r="Y2275" s="427"/>
      <c r="Z2275" s="427"/>
      <c r="AA2275" s="427"/>
      <c r="AB2275" s="427"/>
      <c r="AC2275" s="427"/>
      <c r="AD2275" s="402"/>
      <c r="AE2275" s="402"/>
      <c r="AF2275" s="402"/>
      <c r="AG2275" s="402"/>
      <c r="AH2275" s="402"/>
      <c r="AI2275" s="400"/>
      <c r="AJ2275" s="400"/>
      <c r="AK2275" s="400"/>
      <c r="AL2275" s="400"/>
      <c r="AM2275" s="400"/>
      <c r="AN2275" s="400"/>
      <c r="AO2275" s="400"/>
      <c r="AP2275" s="400"/>
    </row>
    <row r="2276" spans="1:42" ht="14.25" customHeight="1">
      <c r="A2276" s="393"/>
      <c r="B2276" s="402"/>
      <c r="C2276" s="402"/>
      <c r="D2276" s="393"/>
      <c r="E2276" s="395"/>
      <c r="F2276" s="395"/>
      <c r="G2276" s="396"/>
      <c r="H2276" s="397"/>
      <c r="I2276" s="397"/>
      <c r="J2276" s="397"/>
      <c r="K2276" s="397"/>
      <c r="L2276" s="396"/>
      <c r="M2276" s="396"/>
      <c r="N2276" s="399"/>
      <c r="O2276" s="400"/>
      <c r="P2276" s="400"/>
      <c r="Q2276" s="400"/>
      <c r="R2276" s="400"/>
      <c r="S2276" s="400"/>
      <c r="T2276" s="400"/>
      <c r="U2276" s="400"/>
      <c r="V2276" s="400"/>
      <c r="W2276" s="400"/>
      <c r="X2276" s="426"/>
      <c r="Y2276" s="427"/>
      <c r="Z2276" s="427"/>
      <c r="AA2276" s="427"/>
      <c r="AB2276" s="427"/>
      <c r="AC2276" s="427"/>
      <c r="AD2276" s="402"/>
      <c r="AE2276" s="402"/>
      <c r="AF2276" s="402"/>
      <c r="AG2276" s="402"/>
      <c r="AH2276" s="402"/>
      <c r="AI2276" s="400"/>
      <c r="AJ2276" s="400"/>
      <c r="AK2276" s="400"/>
      <c r="AL2276" s="400"/>
      <c r="AM2276" s="400"/>
      <c r="AN2276" s="400"/>
      <c r="AO2276" s="400"/>
      <c r="AP2276" s="400"/>
    </row>
    <row r="2277" spans="1:42" ht="14.25" customHeight="1">
      <c r="A2277" s="393"/>
      <c r="B2277" s="402"/>
      <c r="C2277" s="402"/>
      <c r="D2277" s="393"/>
      <c r="E2277" s="395"/>
      <c r="F2277" s="395"/>
      <c r="G2277" s="396"/>
      <c r="H2277" s="397"/>
      <c r="I2277" s="397"/>
      <c r="J2277" s="397"/>
      <c r="K2277" s="397"/>
      <c r="L2277" s="396"/>
      <c r="M2277" s="396"/>
      <c r="N2277" s="399"/>
      <c r="O2277" s="400"/>
      <c r="P2277" s="400"/>
      <c r="Q2277" s="400"/>
      <c r="R2277" s="400"/>
      <c r="S2277" s="400"/>
      <c r="T2277" s="400"/>
      <c r="U2277" s="400"/>
      <c r="V2277" s="400"/>
      <c r="W2277" s="400"/>
      <c r="X2277" s="426"/>
      <c r="Y2277" s="427"/>
      <c r="Z2277" s="427"/>
      <c r="AA2277" s="427"/>
      <c r="AB2277" s="427"/>
      <c r="AC2277" s="427"/>
      <c r="AD2277" s="402"/>
      <c r="AE2277" s="402"/>
      <c r="AF2277" s="402"/>
      <c r="AG2277" s="402"/>
      <c r="AH2277" s="402"/>
      <c r="AI2277" s="400"/>
      <c r="AJ2277" s="400"/>
      <c r="AK2277" s="400"/>
      <c r="AL2277" s="400"/>
      <c r="AM2277" s="400"/>
      <c r="AN2277" s="400"/>
      <c r="AO2277" s="400"/>
      <c r="AP2277" s="400"/>
    </row>
    <row r="2278" spans="1:42" ht="14.25" customHeight="1">
      <c r="A2278" s="393"/>
      <c r="B2278" s="402"/>
      <c r="C2278" s="402"/>
      <c r="D2278" s="393"/>
      <c r="E2278" s="395"/>
      <c r="F2278" s="395"/>
      <c r="G2278" s="396"/>
      <c r="H2278" s="397"/>
      <c r="I2278" s="397"/>
      <c r="J2278" s="397"/>
      <c r="K2278" s="397"/>
      <c r="L2278" s="396"/>
      <c r="M2278" s="396"/>
      <c r="N2278" s="399"/>
      <c r="O2278" s="400"/>
      <c r="P2278" s="400"/>
      <c r="Q2278" s="400"/>
      <c r="R2278" s="400"/>
      <c r="S2278" s="400"/>
      <c r="T2278" s="400"/>
      <c r="U2278" s="400"/>
      <c r="V2278" s="400"/>
      <c r="W2278" s="400"/>
      <c r="X2278" s="426"/>
      <c r="Y2278" s="427"/>
      <c r="Z2278" s="427"/>
      <c r="AA2278" s="427"/>
      <c r="AB2278" s="427"/>
      <c r="AC2278" s="427"/>
      <c r="AD2278" s="402"/>
      <c r="AE2278" s="402"/>
      <c r="AF2278" s="402"/>
      <c r="AG2278" s="402"/>
      <c r="AH2278" s="402"/>
      <c r="AI2278" s="400"/>
      <c r="AJ2278" s="400"/>
      <c r="AK2278" s="400"/>
      <c r="AL2278" s="400"/>
      <c r="AM2278" s="400"/>
      <c r="AN2278" s="400"/>
      <c r="AO2278" s="400"/>
      <c r="AP2278" s="400"/>
    </row>
    <row r="2279" spans="1:42" ht="14.25" customHeight="1">
      <c r="A2279" s="393"/>
      <c r="B2279" s="402"/>
      <c r="C2279" s="402"/>
      <c r="D2279" s="393"/>
      <c r="E2279" s="395"/>
      <c r="F2279" s="395"/>
      <c r="G2279" s="396"/>
      <c r="H2279" s="397"/>
      <c r="I2279" s="397"/>
      <c r="J2279" s="397"/>
      <c r="K2279" s="397"/>
      <c r="L2279" s="396"/>
      <c r="M2279" s="396"/>
      <c r="N2279" s="399"/>
      <c r="O2279" s="400"/>
      <c r="P2279" s="400"/>
      <c r="Q2279" s="400"/>
      <c r="R2279" s="400"/>
      <c r="S2279" s="400"/>
      <c r="T2279" s="400"/>
      <c r="U2279" s="400"/>
      <c r="V2279" s="400"/>
      <c r="W2279" s="400"/>
      <c r="X2279" s="426"/>
      <c r="Y2279" s="427"/>
      <c r="Z2279" s="427"/>
      <c r="AA2279" s="427"/>
      <c r="AB2279" s="427"/>
      <c r="AC2279" s="427"/>
      <c r="AD2279" s="402"/>
      <c r="AE2279" s="402"/>
      <c r="AF2279" s="402"/>
      <c r="AG2279" s="402"/>
      <c r="AH2279" s="402"/>
      <c r="AI2279" s="400"/>
      <c r="AJ2279" s="400"/>
      <c r="AK2279" s="400"/>
      <c r="AL2279" s="400"/>
      <c r="AM2279" s="400"/>
      <c r="AN2279" s="400"/>
      <c r="AO2279" s="400"/>
      <c r="AP2279" s="400"/>
    </row>
    <row r="2280" spans="1:42" ht="14.25" customHeight="1">
      <c r="A2280" s="393"/>
      <c r="B2280" s="402"/>
      <c r="C2280" s="402"/>
      <c r="D2280" s="393"/>
      <c r="E2280" s="395"/>
      <c r="F2280" s="395"/>
      <c r="G2280" s="396"/>
      <c r="H2280" s="397"/>
      <c r="I2280" s="397"/>
      <c r="J2280" s="397"/>
      <c r="K2280" s="397"/>
      <c r="L2280" s="396"/>
      <c r="M2280" s="396"/>
      <c r="N2280" s="399"/>
      <c r="O2280" s="400"/>
      <c r="P2280" s="400"/>
      <c r="Q2280" s="400"/>
      <c r="R2280" s="400"/>
      <c r="S2280" s="400"/>
      <c r="T2280" s="400"/>
      <c r="U2280" s="400"/>
      <c r="V2280" s="400"/>
      <c r="W2280" s="400"/>
      <c r="X2280" s="426"/>
      <c r="Y2280" s="427"/>
      <c r="Z2280" s="427"/>
      <c r="AA2280" s="427"/>
      <c r="AB2280" s="427"/>
      <c r="AC2280" s="427"/>
      <c r="AD2280" s="402"/>
      <c r="AE2280" s="402"/>
      <c r="AF2280" s="402"/>
      <c r="AG2280" s="402"/>
      <c r="AH2280" s="402"/>
      <c r="AI2280" s="400"/>
      <c r="AJ2280" s="400"/>
      <c r="AK2280" s="400"/>
      <c r="AL2280" s="400"/>
      <c r="AM2280" s="400"/>
      <c r="AN2280" s="400"/>
      <c r="AO2280" s="400"/>
      <c r="AP2280" s="400"/>
    </row>
    <row r="2281" spans="1:42" ht="14.25" customHeight="1">
      <c r="A2281" s="393"/>
      <c r="B2281" s="402"/>
      <c r="C2281" s="402"/>
      <c r="D2281" s="393"/>
      <c r="E2281" s="395"/>
      <c r="F2281" s="395"/>
      <c r="G2281" s="396"/>
      <c r="H2281" s="397"/>
      <c r="I2281" s="397"/>
      <c r="J2281" s="397"/>
      <c r="K2281" s="397"/>
      <c r="L2281" s="396"/>
      <c r="M2281" s="396"/>
      <c r="N2281" s="399"/>
      <c r="O2281" s="400"/>
      <c r="P2281" s="400"/>
      <c r="Q2281" s="400"/>
      <c r="R2281" s="400"/>
      <c r="S2281" s="400"/>
      <c r="T2281" s="400"/>
      <c r="U2281" s="400"/>
      <c r="V2281" s="400"/>
      <c r="W2281" s="400"/>
      <c r="X2281" s="426"/>
      <c r="Y2281" s="427"/>
      <c r="Z2281" s="427"/>
      <c r="AA2281" s="427"/>
      <c r="AB2281" s="427"/>
      <c r="AC2281" s="427"/>
      <c r="AD2281" s="402"/>
      <c r="AE2281" s="402"/>
      <c r="AF2281" s="402"/>
      <c r="AG2281" s="402"/>
      <c r="AH2281" s="402"/>
      <c r="AI2281" s="400"/>
      <c r="AJ2281" s="400"/>
      <c r="AK2281" s="400"/>
      <c r="AL2281" s="400"/>
      <c r="AM2281" s="400"/>
      <c r="AN2281" s="400"/>
      <c r="AO2281" s="400"/>
      <c r="AP2281" s="400"/>
    </row>
    <row r="2282" spans="1:42" ht="14.25" customHeight="1">
      <c r="A2282" s="393"/>
      <c r="B2282" s="402"/>
      <c r="C2282" s="402"/>
      <c r="D2282" s="393"/>
      <c r="E2282" s="395"/>
      <c r="F2282" s="395"/>
      <c r="G2282" s="396"/>
      <c r="H2282" s="397"/>
      <c r="I2282" s="397"/>
      <c r="J2282" s="397"/>
      <c r="K2282" s="397"/>
      <c r="L2282" s="396"/>
      <c r="M2282" s="396"/>
      <c r="N2282" s="399"/>
      <c r="O2282" s="400"/>
      <c r="P2282" s="400"/>
      <c r="Q2282" s="400"/>
      <c r="R2282" s="400"/>
      <c r="S2282" s="400"/>
      <c r="T2282" s="400"/>
      <c r="U2282" s="400"/>
      <c r="V2282" s="400"/>
      <c r="W2282" s="400"/>
      <c r="X2282" s="426"/>
      <c r="Y2282" s="427"/>
      <c r="Z2282" s="427"/>
      <c r="AA2282" s="427"/>
      <c r="AB2282" s="427"/>
      <c r="AC2282" s="427"/>
      <c r="AD2282" s="402"/>
      <c r="AE2282" s="402"/>
      <c r="AF2282" s="402"/>
      <c r="AG2282" s="402"/>
      <c r="AH2282" s="402"/>
      <c r="AI2282" s="400"/>
      <c r="AJ2282" s="400"/>
      <c r="AK2282" s="400"/>
      <c r="AL2282" s="400"/>
      <c r="AM2282" s="400"/>
      <c r="AN2282" s="400"/>
      <c r="AO2282" s="400"/>
      <c r="AP2282" s="400"/>
    </row>
    <row r="2283" spans="1:42" ht="14.25" customHeight="1">
      <c r="A2283" s="393"/>
      <c r="B2283" s="402"/>
      <c r="C2283" s="402"/>
      <c r="D2283" s="393"/>
      <c r="E2283" s="395"/>
      <c r="F2283" s="395"/>
      <c r="G2283" s="396"/>
      <c r="H2283" s="397"/>
      <c r="I2283" s="397"/>
      <c r="J2283" s="397"/>
      <c r="K2283" s="397"/>
      <c r="L2283" s="396"/>
      <c r="M2283" s="396"/>
      <c r="N2283" s="399"/>
      <c r="O2283" s="400"/>
      <c r="P2283" s="400"/>
      <c r="Q2283" s="400"/>
      <c r="R2283" s="400"/>
      <c r="S2283" s="400"/>
      <c r="T2283" s="400"/>
      <c r="U2283" s="400"/>
      <c r="V2283" s="400"/>
      <c r="W2283" s="400"/>
      <c r="X2283" s="426"/>
      <c r="Y2283" s="427"/>
      <c r="Z2283" s="427"/>
      <c r="AA2283" s="427"/>
      <c r="AB2283" s="427"/>
      <c r="AC2283" s="427"/>
      <c r="AD2283" s="402"/>
      <c r="AE2283" s="402"/>
      <c r="AF2283" s="402"/>
      <c r="AG2283" s="402"/>
      <c r="AH2283" s="402"/>
      <c r="AI2283" s="400"/>
      <c r="AJ2283" s="400"/>
      <c r="AK2283" s="400"/>
      <c r="AL2283" s="400"/>
      <c r="AM2283" s="400"/>
      <c r="AN2283" s="400"/>
      <c r="AO2283" s="400"/>
      <c r="AP2283" s="400"/>
    </row>
    <row r="2284" spans="1:42" ht="14.25" customHeight="1">
      <c r="A2284" s="393"/>
      <c r="B2284" s="402"/>
      <c r="C2284" s="402"/>
      <c r="D2284" s="393"/>
      <c r="E2284" s="395"/>
      <c r="F2284" s="395"/>
      <c r="G2284" s="396"/>
      <c r="H2284" s="397"/>
      <c r="I2284" s="397"/>
      <c r="J2284" s="397"/>
      <c r="K2284" s="397"/>
      <c r="L2284" s="396"/>
      <c r="M2284" s="396"/>
      <c r="N2284" s="399"/>
      <c r="O2284" s="400"/>
      <c r="P2284" s="400"/>
      <c r="Q2284" s="400"/>
      <c r="R2284" s="400"/>
      <c r="S2284" s="400"/>
      <c r="T2284" s="400"/>
      <c r="U2284" s="400"/>
      <c r="V2284" s="400"/>
      <c r="W2284" s="400"/>
      <c r="X2284" s="426"/>
      <c r="Y2284" s="427"/>
      <c r="Z2284" s="427"/>
      <c r="AA2284" s="427"/>
      <c r="AB2284" s="427"/>
      <c r="AC2284" s="427"/>
      <c r="AD2284" s="402"/>
      <c r="AE2284" s="402"/>
      <c r="AF2284" s="402"/>
      <c r="AG2284" s="402"/>
      <c r="AH2284" s="402"/>
      <c r="AI2284" s="400"/>
      <c r="AJ2284" s="400"/>
      <c r="AK2284" s="400"/>
      <c r="AL2284" s="400"/>
      <c r="AM2284" s="400"/>
      <c r="AN2284" s="400"/>
      <c r="AO2284" s="400"/>
      <c r="AP2284" s="400"/>
    </row>
    <row r="2285" spans="1:42" ht="14.25" customHeight="1">
      <c r="A2285" s="393"/>
      <c r="B2285" s="402"/>
      <c r="C2285" s="402"/>
      <c r="D2285" s="393"/>
      <c r="E2285" s="395"/>
      <c r="F2285" s="395"/>
      <c r="G2285" s="396"/>
      <c r="H2285" s="397"/>
      <c r="I2285" s="397"/>
      <c r="J2285" s="397"/>
      <c r="K2285" s="397"/>
      <c r="L2285" s="396"/>
      <c r="M2285" s="396"/>
      <c r="N2285" s="399"/>
      <c r="O2285" s="400"/>
      <c r="P2285" s="400"/>
      <c r="Q2285" s="400"/>
      <c r="R2285" s="400"/>
      <c r="S2285" s="400"/>
      <c r="T2285" s="400"/>
      <c r="U2285" s="400"/>
      <c r="V2285" s="400"/>
      <c r="W2285" s="400"/>
      <c r="X2285" s="426"/>
      <c r="Y2285" s="427"/>
      <c r="Z2285" s="427"/>
      <c r="AA2285" s="427"/>
      <c r="AB2285" s="427"/>
      <c r="AC2285" s="427"/>
      <c r="AD2285" s="402"/>
      <c r="AE2285" s="402"/>
      <c r="AF2285" s="402"/>
      <c r="AG2285" s="402"/>
      <c r="AH2285" s="402"/>
      <c r="AI2285" s="400"/>
      <c r="AJ2285" s="400"/>
      <c r="AK2285" s="400"/>
      <c r="AL2285" s="400"/>
      <c r="AM2285" s="400"/>
      <c r="AN2285" s="400"/>
      <c r="AO2285" s="400"/>
      <c r="AP2285" s="400"/>
    </row>
    <row r="2286" spans="1:42" ht="14.25" customHeight="1">
      <c r="A2286" s="393"/>
      <c r="B2286" s="402"/>
      <c r="C2286" s="402"/>
      <c r="D2286" s="393"/>
      <c r="E2286" s="395"/>
      <c r="F2286" s="395"/>
      <c r="G2286" s="396"/>
      <c r="H2286" s="397"/>
      <c r="I2286" s="397"/>
      <c r="J2286" s="397"/>
      <c r="K2286" s="397"/>
      <c r="L2286" s="396"/>
      <c r="M2286" s="396"/>
      <c r="N2286" s="399"/>
      <c r="O2286" s="400"/>
      <c r="P2286" s="400"/>
      <c r="Q2286" s="400"/>
      <c r="R2286" s="400"/>
      <c r="S2286" s="400"/>
      <c r="T2286" s="400"/>
      <c r="U2286" s="400"/>
      <c r="V2286" s="400"/>
      <c r="W2286" s="400"/>
      <c r="X2286" s="426"/>
      <c r="Y2286" s="427"/>
      <c r="Z2286" s="427"/>
      <c r="AA2286" s="427"/>
      <c r="AB2286" s="427"/>
      <c r="AC2286" s="427"/>
      <c r="AD2286" s="402"/>
      <c r="AE2286" s="402"/>
      <c r="AF2286" s="402"/>
      <c r="AG2286" s="402"/>
      <c r="AH2286" s="402"/>
      <c r="AI2286" s="400"/>
      <c r="AJ2286" s="400"/>
      <c r="AK2286" s="400"/>
      <c r="AL2286" s="400"/>
      <c r="AM2286" s="400"/>
      <c r="AN2286" s="400"/>
      <c r="AO2286" s="400"/>
      <c r="AP2286" s="400"/>
    </row>
    <row r="2287" spans="1:42" ht="14.25" customHeight="1">
      <c r="A2287" s="393"/>
      <c r="B2287" s="402"/>
      <c r="C2287" s="402"/>
      <c r="D2287" s="393"/>
      <c r="E2287" s="395"/>
      <c r="F2287" s="395"/>
      <c r="G2287" s="396"/>
      <c r="H2287" s="397"/>
      <c r="I2287" s="397"/>
      <c r="J2287" s="397"/>
      <c r="K2287" s="397"/>
      <c r="L2287" s="396"/>
      <c r="M2287" s="396"/>
      <c r="N2287" s="399"/>
      <c r="O2287" s="400"/>
      <c r="P2287" s="400"/>
      <c r="Q2287" s="400"/>
      <c r="R2287" s="400"/>
      <c r="S2287" s="400"/>
      <c r="T2287" s="400"/>
      <c r="U2287" s="400"/>
      <c r="V2287" s="400"/>
      <c r="W2287" s="400"/>
      <c r="X2287" s="426"/>
      <c r="Y2287" s="427"/>
      <c r="Z2287" s="427"/>
      <c r="AA2287" s="427"/>
      <c r="AB2287" s="427"/>
      <c r="AC2287" s="427"/>
      <c r="AD2287" s="402"/>
      <c r="AE2287" s="402"/>
      <c r="AF2287" s="402"/>
      <c r="AG2287" s="402"/>
      <c r="AH2287" s="402"/>
      <c r="AI2287" s="400"/>
      <c r="AJ2287" s="400"/>
      <c r="AK2287" s="400"/>
      <c r="AL2287" s="400"/>
      <c r="AM2287" s="400"/>
      <c r="AN2287" s="400"/>
      <c r="AO2287" s="400"/>
      <c r="AP2287" s="400"/>
    </row>
    <row r="2288" spans="1:42" ht="14.25" customHeight="1">
      <c r="A2288" s="393"/>
      <c r="B2288" s="402"/>
      <c r="C2288" s="402"/>
      <c r="D2288" s="393"/>
      <c r="E2288" s="395"/>
      <c r="F2288" s="395"/>
      <c r="G2288" s="396"/>
      <c r="H2288" s="397"/>
      <c r="I2288" s="397"/>
      <c r="J2288" s="397"/>
      <c r="K2288" s="397"/>
      <c r="L2288" s="396"/>
      <c r="M2288" s="396"/>
      <c r="N2288" s="399"/>
      <c r="O2288" s="400"/>
      <c r="P2288" s="400"/>
      <c r="Q2288" s="400"/>
      <c r="R2288" s="400"/>
      <c r="S2288" s="400"/>
      <c r="T2288" s="400"/>
      <c r="U2288" s="400"/>
      <c r="V2288" s="400"/>
      <c r="W2288" s="400"/>
      <c r="X2288" s="426"/>
      <c r="Y2288" s="427"/>
      <c r="Z2288" s="427"/>
      <c r="AA2288" s="427"/>
      <c r="AB2288" s="427"/>
      <c r="AC2288" s="427"/>
      <c r="AD2288" s="402"/>
      <c r="AE2288" s="402"/>
      <c r="AF2288" s="402"/>
      <c r="AG2288" s="402"/>
      <c r="AH2288" s="402"/>
      <c r="AI2288" s="400"/>
      <c r="AJ2288" s="400"/>
      <c r="AK2288" s="400"/>
      <c r="AL2288" s="400"/>
      <c r="AM2288" s="400"/>
      <c r="AN2288" s="400"/>
      <c r="AO2288" s="400"/>
      <c r="AP2288" s="400"/>
    </row>
    <row r="2289" spans="1:42" ht="14.25" customHeight="1">
      <c r="A2289" s="393"/>
      <c r="B2289" s="402"/>
      <c r="C2289" s="402"/>
      <c r="D2289" s="393"/>
      <c r="E2289" s="395"/>
      <c r="F2289" s="395"/>
      <c r="G2289" s="396"/>
      <c r="H2289" s="397"/>
      <c r="I2289" s="397"/>
      <c r="J2289" s="397"/>
      <c r="K2289" s="397"/>
      <c r="L2289" s="396"/>
      <c r="M2289" s="396"/>
      <c r="N2289" s="399"/>
      <c r="O2289" s="400"/>
      <c r="P2289" s="400"/>
      <c r="Q2289" s="400"/>
      <c r="R2289" s="400"/>
      <c r="S2289" s="400"/>
      <c r="T2289" s="400"/>
      <c r="U2289" s="400"/>
      <c r="V2289" s="400"/>
      <c r="W2289" s="400"/>
      <c r="X2289" s="426"/>
      <c r="Y2289" s="427"/>
      <c r="Z2289" s="427"/>
      <c r="AA2289" s="427"/>
      <c r="AB2289" s="427"/>
      <c r="AC2289" s="427"/>
      <c r="AD2289" s="402"/>
      <c r="AE2289" s="402"/>
      <c r="AF2289" s="402"/>
      <c r="AG2289" s="402"/>
      <c r="AH2289" s="402"/>
      <c r="AI2289" s="400"/>
      <c r="AJ2289" s="400"/>
      <c r="AK2289" s="400"/>
      <c r="AL2289" s="400"/>
      <c r="AM2289" s="400"/>
      <c r="AN2289" s="400"/>
      <c r="AO2289" s="400"/>
      <c r="AP2289" s="400"/>
    </row>
    <row r="2290" spans="1:42" ht="14.25" customHeight="1">
      <c r="A2290" s="393"/>
      <c r="B2290" s="402"/>
      <c r="C2290" s="402"/>
      <c r="D2290" s="393"/>
      <c r="E2290" s="395"/>
      <c r="F2290" s="395"/>
      <c r="G2290" s="396"/>
      <c r="H2290" s="397"/>
      <c r="I2290" s="397"/>
      <c r="J2290" s="397"/>
      <c r="K2290" s="397"/>
      <c r="L2290" s="396"/>
      <c r="M2290" s="396"/>
      <c r="N2290" s="399"/>
      <c r="O2290" s="400"/>
      <c r="P2290" s="400"/>
      <c r="Q2290" s="400"/>
      <c r="R2290" s="400"/>
      <c r="S2290" s="400"/>
      <c r="T2290" s="400"/>
      <c r="U2290" s="400"/>
      <c r="V2290" s="400"/>
      <c r="W2290" s="400"/>
      <c r="X2290" s="426"/>
      <c r="Y2290" s="427"/>
      <c r="Z2290" s="427"/>
      <c r="AA2290" s="427"/>
      <c r="AB2290" s="427"/>
      <c r="AC2290" s="427"/>
      <c r="AD2290" s="402"/>
      <c r="AE2290" s="402"/>
      <c r="AF2290" s="402"/>
      <c r="AG2290" s="402"/>
      <c r="AH2290" s="402"/>
      <c r="AI2290" s="400"/>
      <c r="AJ2290" s="400"/>
      <c r="AK2290" s="400"/>
      <c r="AL2290" s="400"/>
      <c r="AM2290" s="400"/>
      <c r="AN2290" s="400"/>
      <c r="AO2290" s="400"/>
      <c r="AP2290" s="400"/>
    </row>
    <row r="2291" spans="1:42" ht="14.25" customHeight="1">
      <c r="A2291" s="393"/>
      <c r="B2291" s="402"/>
      <c r="C2291" s="402"/>
      <c r="D2291" s="393"/>
      <c r="E2291" s="395"/>
      <c r="F2291" s="395"/>
      <c r="G2291" s="396"/>
      <c r="H2291" s="397"/>
      <c r="I2291" s="397"/>
      <c r="J2291" s="397"/>
      <c r="K2291" s="397"/>
      <c r="L2291" s="396"/>
      <c r="M2291" s="396"/>
      <c r="N2291" s="399"/>
      <c r="O2291" s="400"/>
      <c r="P2291" s="400"/>
      <c r="Q2291" s="400"/>
      <c r="R2291" s="400"/>
      <c r="S2291" s="400"/>
      <c r="T2291" s="400"/>
      <c r="U2291" s="400"/>
      <c r="V2291" s="400"/>
      <c r="W2291" s="400"/>
      <c r="X2291" s="426"/>
      <c r="Y2291" s="427"/>
      <c r="Z2291" s="427"/>
      <c r="AA2291" s="427"/>
      <c r="AB2291" s="427"/>
      <c r="AC2291" s="427"/>
      <c r="AD2291" s="402"/>
      <c r="AE2291" s="402"/>
      <c r="AF2291" s="402"/>
      <c r="AG2291" s="402"/>
      <c r="AH2291" s="402"/>
      <c r="AI2291" s="400"/>
      <c r="AJ2291" s="400"/>
      <c r="AK2291" s="400"/>
      <c r="AL2291" s="400"/>
      <c r="AM2291" s="400"/>
      <c r="AN2291" s="400"/>
      <c r="AO2291" s="400"/>
      <c r="AP2291" s="400"/>
    </row>
    <row r="2292" spans="1:42" ht="14.25" customHeight="1">
      <c r="A2292" s="393"/>
      <c r="B2292" s="402"/>
      <c r="C2292" s="402"/>
      <c r="D2292" s="393"/>
      <c r="E2292" s="395"/>
      <c r="F2292" s="395"/>
      <c r="G2292" s="396"/>
      <c r="H2292" s="397"/>
      <c r="I2292" s="397"/>
      <c r="J2292" s="397"/>
      <c r="K2292" s="397"/>
      <c r="L2292" s="396"/>
      <c r="M2292" s="396"/>
      <c r="N2292" s="399"/>
      <c r="O2292" s="400"/>
      <c r="P2292" s="400"/>
      <c r="Q2292" s="400"/>
      <c r="R2292" s="400"/>
      <c r="S2292" s="400"/>
      <c r="T2292" s="400"/>
      <c r="U2292" s="400"/>
      <c r="V2292" s="400"/>
      <c r="W2292" s="400"/>
      <c r="X2292" s="426"/>
      <c r="Y2292" s="427"/>
      <c r="Z2292" s="427"/>
      <c r="AA2292" s="427"/>
      <c r="AB2292" s="427"/>
      <c r="AC2292" s="427"/>
      <c r="AD2292" s="402"/>
      <c r="AE2292" s="402"/>
      <c r="AF2292" s="402"/>
      <c r="AG2292" s="402"/>
      <c r="AH2292" s="402"/>
      <c r="AI2292" s="400"/>
      <c r="AJ2292" s="400"/>
      <c r="AK2292" s="400"/>
      <c r="AL2292" s="400"/>
      <c r="AM2292" s="400"/>
      <c r="AN2292" s="400"/>
      <c r="AO2292" s="400"/>
      <c r="AP2292" s="400"/>
    </row>
    <row r="2293" spans="1:42" ht="14.25" customHeight="1">
      <c r="A2293" s="393"/>
      <c r="B2293" s="402"/>
      <c r="C2293" s="402"/>
      <c r="D2293" s="393"/>
      <c r="E2293" s="395"/>
      <c r="F2293" s="395"/>
      <c r="G2293" s="396"/>
      <c r="H2293" s="397"/>
      <c r="I2293" s="397"/>
      <c r="J2293" s="397"/>
      <c r="K2293" s="397"/>
      <c r="L2293" s="396"/>
      <c r="M2293" s="396"/>
      <c r="N2293" s="399"/>
      <c r="O2293" s="400"/>
      <c r="P2293" s="400"/>
      <c r="Q2293" s="400"/>
      <c r="R2293" s="400"/>
      <c r="S2293" s="400"/>
      <c r="T2293" s="400"/>
      <c r="U2293" s="400"/>
      <c r="V2293" s="400"/>
      <c r="W2293" s="400"/>
      <c r="X2293" s="426"/>
      <c r="Y2293" s="427"/>
      <c r="Z2293" s="427"/>
      <c r="AA2293" s="427"/>
      <c r="AB2293" s="427"/>
      <c r="AC2293" s="427"/>
      <c r="AD2293" s="402"/>
      <c r="AE2293" s="402"/>
      <c r="AF2293" s="402"/>
      <c r="AG2293" s="402"/>
      <c r="AH2293" s="402"/>
      <c r="AI2293" s="400"/>
      <c r="AJ2293" s="400"/>
      <c r="AK2293" s="400"/>
      <c r="AL2293" s="400"/>
      <c r="AM2293" s="400"/>
      <c r="AN2293" s="400"/>
      <c r="AO2293" s="400"/>
      <c r="AP2293" s="400"/>
    </row>
    <row r="2294" spans="1:42" ht="14.25" customHeight="1">
      <c r="A2294" s="393"/>
      <c r="B2294" s="402"/>
      <c r="C2294" s="402"/>
      <c r="D2294" s="393"/>
      <c r="E2294" s="395"/>
      <c r="F2294" s="395"/>
      <c r="G2294" s="396"/>
      <c r="H2294" s="397"/>
      <c r="I2294" s="397"/>
      <c r="J2294" s="397"/>
      <c r="K2294" s="397"/>
      <c r="L2294" s="396"/>
      <c r="M2294" s="396"/>
      <c r="N2294" s="399"/>
      <c r="O2294" s="400"/>
      <c r="P2294" s="400"/>
      <c r="Q2294" s="400"/>
      <c r="R2294" s="400"/>
      <c r="S2294" s="400"/>
      <c r="T2294" s="400"/>
      <c r="U2294" s="400"/>
      <c r="V2294" s="400"/>
      <c r="W2294" s="400"/>
      <c r="X2294" s="426"/>
      <c r="Y2294" s="427"/>
      <c r="Z2294" s="427"/>
      <c r="AA2294" s="427"/>
      <c r="AB2294" s="427"/>
      <c r="AC2294" s="427"/>
      <c r="AD2294" s="402"/>
      <c r="AE2294" s="402"/>
      <c r="AF2294" s="402"/>
      <c r="AG2294" s="402"/>
      <c r="AH2294" s="402"/>
      <c r="AI2294" s="400"/>
      <c r="AJ2294" s="400"/>
      <c r="AK2294" s="400"/>
      <c r="AL2294" s="400"/>
      <c r="AM2294" s="400"/>
      <c r="AN2294" s="400"/>
      <c r="AO2294" s="400"/>
      <c r="AP2294" s="400"/>
    </row>
    <row r="2295" spans="1:42" ht="14.25" customHeight="1">
      <c r="A2295" s="393"/>
      <c r="B2295" s="402"/>
      <c r="C2295" s="402"/>
      <c r="D2295" s="393"/>
      <c r="E2295" s="395"/>
      <c r="F2295" s="395"/>
      <c r="G2295" s="396"/>
      <c r="H2295" s="397"/>
      <c r="I2295" s="397"/>
      <c r="J2295" s="397"/>
      <c r="K2295" s="397"/>
      <c r="L2295" s="396"/>
      <c r="M2295" s="396"/>
      <c r="N2295" s="399"/>
      <c r="O2295" s="400"/>
      <c r="P2295" s="400"/>
      <c r="Q2295" s="400"/>
      <c r="R2295" s="400"/>
      <c r="S2295" s="400"/>
      <c r="T2295" s="400"/>
      <c r="U2295" s="400"/>
      <c r="V2295" s="400"/>
      <c r="W2295" s="400"/>
      <c r="X2295" s="426"/>
      <c r="Y2295" s="427"/>
      <c r="Z2295" s="427"/>
      <c r="AA2295" s="427"/>
      <c r="AB2295" s="427"/>
      <c r="AC2295" s="427"/>
      <c r="AD2295" s="402"/>
      <c r="AE2295" s="402"/>
      <c r="AF2295" s="402"/>
      <c r="AG2295" s="402"/>
      <c r="AH2295" s="402"/>
      <c r="AI2295" s="400"/>
      <c r="AJ2295" s="400"/>
      <c r="AK2295" s="400"/>
      <c r="AL2295" s="400"/>
      <c r="AM2295" s="400"/>
      <c r="AN2295" s="400"/>
      <c r="AO2295" s="400"/>
      <c r="AP2295" s="400"/>
    </row>
    <row r="2296" spans="1:42" ht="14.25" customHeight="1">
      <c r="A2296" s="393"/>
      <c r="B2296" s="402"/>
      <c r="C2296" s="402"/>
      <c r="D2296" s="393"/>
      <c r="E2296" s="395"/>
      <c r="F2296" s="395"/>
      <c r="G2296" s="396"/>
      <c r="H2296" s="397"/>
      <c r="I2296" s="397"/>
      <c r="J2296" s="397"/>
      <c r="K2296" s="397"/>
      <c r="L2296" s="396"/>
      <c r="M2296" s="396"/>
      <c r="N2296" s="399"/>
      <c r="O2296" s="400"/>
      <c r="P2296" s="400"/>
      <c r="Q2296" s="400"/>
      <c r="R2296" s="400"/>
      <c r="S2296" s="400"/>
      <c r="T2296" s="400"/>
      <c r="U2296" s="400"/>
      <c r="V2296" s="400"/>
      <c r="W2296" s="400"/>
      <c r="X2296" s="426"/>
      <c r="Y2296" s="427"/>
      <c r="Z2296" s="427"/>
      <c r="AA2296" s="427"/>
      <c r="AB2296" s="427"/>
      <c r="AC2296" s="427"/>
      <c r="AD2296" s="402"/>
      <c r="AE2296" s="402"/>
      <c r="AF2296" s="402"/>
      <c r="AG2296" s="402"/>
      <c r="AH2296" s="402"/>
      <c r="AI2296" s="400"/>
      <c r="AJ2296" s="400"/>
      <c r="AK2296" s="400"/>
      <c r="AL2296" s="400"/>
      <c r="AM2296" s="400"/>
      <c r="AN2296" s="400"/>
      <c r="AO2296" s="400"/>
      <c r="AP2296" s="400"/>
    </row>
    <row r="2297" spans="1:42" ht="14.25" customHeight="1">
      <c r="A2297" s="393"/>
      <c r="B2297" s="402"/>
      <c r="C2297" s="402"/>
      <c r="D2297" s="393"/>
      <c r="E2297" s="395"/>
      <c r="F2297" s="395"/>
      <c r="G2297" s="396"/>
      <c r="H2297" s="397"/>
      <c r="I2297" s="397"/>
      <c r="J2297" s="397"/>
      <c r="K2297" s="397"/>
      <c r="L2297" s="396"/>
      <c r="M2297" s="396"/>
      <c r="N2297" s="399"/>
      <c r="O2297" s="400"/>
      <c r="P2297" s="400"/>
      <c r="Q2297" s="400"/>
      <c r="R2297" s="400"/>
      <c r="S2297" s="400"/>
      <c r="T2297" s="400"/>
      <c r="U2297" s="400"/>
      <c r="V2297" s="400"/>
      <c r="W2297" s="400"/>
      <c r="X2297" s="426"/>
      <c r="Y2297" s="427"/>
      <c r="Z2297" s="427"/>
      <c r="AA2297" s="427"/>
      <c r="AB2297" s="427"/>
      <c r="AC2297" s="427"/>
      <c r="AD2297" s="402"/>
      <c r="AE2297" s="402"/>
      <c r="AF2297" s="402"/>
      <c r="AG2297" s="402"/>
      <c r="AH2297" s="402"/>
      <c r="AI2297" s="400"/>
      <c r="AJ2297" s="400"/>
      <c r="AK2297" s="400"/>
      <c r="AL2297" s="400"/>
      <c r="AM2297" s="400"/>
      <c r="AN2297" s="400"/>
      <c r="AO2297" s="400"/>
      <c r="AP2297" s="400"/>
    </row>
    <row r="2298" spans="1:42" ht="14.25" customHeight="1">
      <c r="A2298" s="393"/>
      <c r="B2298" s="402"/>
      <c r="C2298" s="402"/>
      <c r="D2298" s="393"/>
      <c r="E2298" s="395"/>
      <c r="F2298" s="395"/>
      <c r="G2298" s="396"/>
      <c r="H2298" s="397"/>
      <c r="I2298" s="397"/>
      <c r="J2298" s="397"/>
      <c r="K2298" s="397"/>
      <c r="L2298" s="396"/>
      <c r="M2298" s="396"/>
      <c r="N2298" s="399"/>
      <c r="O2298" s="400"/>
      <c r="P2298" s="400"/>
      <c r="Q2298" s="400"/>
      <c r="R2298" s="400"/>
      <c r="S2298" s="400"/>
      <c r="T2298" s="400"/>
      <c r="U2298" s="400"/>
      <c r="V2298" s="400"/>
      <c r="W2298" s="400"/>
      <c r="X2298" s="426"/>
      <c r="Y2298" s="427"/>
      <c r="Z2298" s="427"/>
      <c r="AA2298" s="427"/>
      <c r="AB2298" s="427"/>
      <c r="AC2298" s="427"/>
      <c r="AD2298" s="402"/>
      <c r="AE2298" s="402"/>
      <c r="AF2298" s="402"/>
      <c r="AG2298" s="402"/>
      <c r="AH2298" s="402"/>
      <c r="AI2298" s="400"/>
      <c r="AJ2298" s="400"/>
      <c r="AK2298" s="400"/>
      <c r="AL2298" s="400"/>
      <c r="AM2298" s="400"/>
      <c r="AN2298" s="400"/>
      <c r="AO2298" s="400"/>
      <c r="AP2298" s="400"/>
    </row>
    <row r="2299" spans="1:42" ht="14.25" customHeight="1">
      <c r="A2299" s="393"/>
      <c r="B2299" s="402"/>
      <c r="C2299" s="402"/>
      <c r="D2299" s="393"/>
      <c r="E2299" s="395"/>
      <c r="F2299" s="395"/>
      <c r="G2299" s="396"/>
      <c r="H2299" s="397"/>
      <c r="I2299" s="397"/>
      <c r="J2299" s="397"/>
      <c r="K2299" s="397"/>
      <c r="L2299" s="396"/>
      <c r="M2299" s="396"/>
      <c r="N2299" s="399"/>
      <c r="O2299" s="400"/>
      <c r="P2299" s="400"/>
      <c r="Q2299" s="400"/>
      <c r="R2299" s="400"/>
      <c r="S2299" s="400"/>
      <c r="T2299" s="400"/>
      <c r="U2299" s="400"/>
      <c r="V2299" s="400"/>
      <c r="W2299" s="400"/>
      <c r="X2299" s="426"/>
      <c r="Y2299" s="427"/>
      <c r="Z2299" s="427"/>
      <c r="AA2299" s="427"/>
      <c r="AB2299" s="427"/>
      <c r="AC2299" s="427"/>
      <c r="AD2299" s="402"/>
      <c r="AE2299" s="402"/>
      <c r="AF2299" s="402"/>
      <c r="AG2299" s="402"/>
      <c r="AH2299" s="402"/>
      <c r="AI2299" s="400"/>
      <c r="AJ2299" s="400"/>
      <c r="AK2299" s="400"/>
      <c r="AL2299" s="400"/>
      <c r="AM2299" s="400"/>
      <c r="AN2299" s="400"/>
      <c r="AO2299" s="400"/>
      <c r="AP2299" s="400"/>
    </row>
    <row r="2300" spans="1:42" ht="14.25" customHeight="1">
      <c r="A2300" s="393"/>
      <c r="B2300" s="402"/>
      <c r="C2300" s="402"/>
      <c r="D2300" s="393"/>
      <c r="E2300" s="395"/>
      <c r="F2300" s="395"/>
      <c r="G2300" s="396"/>
      <c r="H2300" s="397"/>
      <c r="I2300" s="397"/>
      <c r="J2300" s="397"/>
      <c r="K2300" s="397"/>
      <c r="L2300" s="396"/>
      <c r="M2300" s="396"/>
      <c r="N2300" s="399"/>
      <c r="O2300" s="400"/>
      <c r="P2300" s="400"/>
      <c r="Q2300" s="400"/>
      <c r="R2300" s="400"/>
      <c r="S2300" s="400"/>
      <c r="T2300" s="400"/>
      <c r="U2300" s="400"/>
      <c r="V2300" s="400"/>
      <c r="W2300" s="400"/>
      <c r="X2300" s="426"/>
      <c r="Y2300" s="427"/>
      <c r="Z2300" s="427"/>
      <c r="AA2300" s="427"/>
      <c r="AB2300" s="427"/>
      <c r="AC2300" s="427"/>
      <c r="AD2300" s="402"/>
      <c r="AE2300" s="402"/>
      <c r="AF2300" s="402"/>
      <c r="AG2300" s="402"/>
      <c r="AH2300" s="402"/>
      <c r="AI2300" s="400"/>
      <c r="AJ2300" s="400"/>
      <c r="AK2300" s="400"/>
      <c r="AL2300" s="400"/>
      <c r="AM2300" s="400"/>
      <c r="AN2300" s="400"/>
      <c r="AO2300" s="400"/>
      <c r="AP2300" s="400"/>
    </row>
    <row r="2301" spans="1:42" ht="14.25" customHeight="1">
      <c r="A2301" s="393"/>
      <c r="B2301" s="402"/>
      <c r="C2301" s="402"/>
      <c r="D2301" s="393"/>
      <c r="E2301" s="395"/>
      <c r="F2301" s="395"/>
      <c r="G2301" s="396"/>
      <c r="H2301" s="397"/>
      <c r="I2301" s="397"/>
      <c r="J2301" s="397"/>
      <c r="K2301" s="397"/>
      <c r="L2301" s="396"/>
      <c r="M2301" s="396"/>
      <c r="N2301" s="399"/>
      <c r="O2301" s="400"/>
      <c r="P2301" s="400"/>
      <c r="Q2301" s="400"/>
      <c r="R2301" s="400"/>
      <c r="S2301" s="400"/>
      <c r="T2301" s="400"/>
      <c r="U2301" s="400"/>
      <c r="V2301" s="400"/>
      <c r="W2301" s="400"/>
      <c r="X2301" s="426"/>
      <c r="Y2301" s="427"/>
      <c r="Z2301" s="427"/>
      <c r="AA2301" s="427"/>
      <c r="AB2301" s="427"/>
      <c r="AC2301" s="427"/>
      <c r="AD2301" s="402"/>
      <c r="AE2301" s="402"/>
      <c r="AF2301" s="402"/>
      <c r="AG2301" s="402"/>
      <c r="AH2301" s="402"/>
      <c r="AI2301" s="400"/>
      <c r="AJ2301" s="400"/>
      <c r="AK2301" s="400"/>
      <c r="AL2301" s="400"/>
      <c r="AM2301" s="400"/>
      <c r="AN2301" s="400"/>
      <c r="AO2301" s="400"/>
      <c r="AP2301" s="400"/>
    </row>
    <row r="2302" spans="1:42" ht="14.25" customHeight="1">
      <c r="A2302" s="393"/>
      <c r="B2302" s="402"/>
      <c r="C2302" s="402"/>
      <c r="D2302" s="393"/>
      <c r="E2302" s="395"/>
      <c r="F2302" s="395"/>
      <c r="G2302" s="396"/>
      <c r="H2302" s="397"/>
      <c r="I2302" s="397"/>
      <c r="J2302" s="397"/>
      <c r="K2302" s="397"/>
      <c r="L2302" s="396"/>
      <c r="M2302" s="396"/>
      <c r="N2302" s="399"/>
      <c r="O2302" s="400"/>
      <c r="P2302" s="400"/>
      <c r="Q2302" s="400"/>
      <c r="R2302" s="400"/>
      <c r="S2302" s="400"/>
      <c r="T2302" s="400"/>
      <c r="U2302" s="400"/>
      <c r="V2302" s="400"/>
      <c r="W2302" s="400"/>
      <c r="X2302" s="426"/>
      <c r="Y2302" s="427"/>
      <c r="Z2302" s="427"/>
      <c r="AA2302" s="427"/>
      <c r="AB2302" s="427"/>
      <c r="AC2302" s="427"/>
      <c r="AD2302" s="402"/>
      <c r="AE2302" s="402"/>
      <c r="AF2302" s="402"/>
      <c r="AG2302" s="402"/>
      <c r="AH2302" s="402"/>
      <c r="AI2302" s="400"/>
      <c r="AJ2302" s="400"/>
      <c r="AK2302" s="400"/>
      <c r="AL2302" s="400"/>
      <c r="AM2302" s="400"/>
      <c r="AN2302" s="400"/>
      <c r="AO2302" s="400"/>
      <c r="AP2302" s="400"/>
    </row>
    <row r="2303" spans="1:42" ht="14.25" customHeight="1">
      <c r="A2303" s="393"/>
      <c r="B2303" s="402"/>
      <c r="C2303" s="402"/>
      <c r="D2303" s="393"/>
      <c r="E2303" s="395"/>
      <c r="F2303" s="395"/>
      <c r="G2303" s="396"/>
      <c r="H2303" s="397"/>
      <c r="I2303" s="397"/>
      <c r="J2303" s="397"/>
      <c r="K2303" s="397"/>
      <c r="L2303" s="396"/>
      <c r="M2303" s="396"/>
      <c r="N2303" s="399"/>
      <c r="O2303" s="400"/>
      <c r="P2303" s="400"/>
      <c r="Q2303" s="400"/>
      <c r="R2303" s="400"/>
      <c r="S2303" s="400"/>
      <c r="T2303" s="400"/>
      <c r="U2303" s="400"/>
      <c r="V2303" s="400"/>
      <c r="W2303" s="400"/>
      <c r="X2303" s="426"/>
      <c r="Y2303" s="427"/>
      <c r="Z2303" s="427"/>
      <c r="AA2303" s="427"/>
      <c r="AB2303" s="427"/>
      <c r="AC2303" s="427"/>
      <c r="AD2303" s="402"/>
      <c r="AE2303" s="402"/>
      <c r="AF2303" s="402"/>
      <c r="AG2303" s="402"/>
      <c r="AH2303" s="402"/>
      <c r="AI2303" s="400"/>
      <c r="AJ2303" s="400"/>
      <c r="AK2303" s="400"/>
      <c r="AL2303" s="400"/>
      <c r="AM2303" s="400"/>
      <c r="AN2303" s="400"/>
      <c r="AO2303" s="400"/>
      <c r="AP2303" s="400"/>
    </row>
    <row r="2304" spans="1:42" ht="14.25" customHeight="1">
      <c r="A2304" s="393"/>
      <c r="B2304" s="402"/>
      <c r="C2304" s="402"/>
      <c r="D2304" s="393"/>
      <c r="E2304" s="395"/>
      <c r="F2304" s="395"/>
      <c r="G2304" s="396"/>
      <c r="H2304" s="397"/>
      <c r="I2304" s="397"/>
      <c r="J2304" s="397"/>
      <c r="K2304" s="397"/>
      <c r="L2304" s="396"/>
      <c r="M2304" s="396"/>
      <c r="N2304" s="399"/>
      <c r="O2304" s="400"/>
      <c r="P2304" s="400"/>
      <c r="Q2304" s="400"/>
      <c r="R2304" s="400"/>
      <c r="S2304" s="400"/>
      <c r="T2304" s="400"/>
      <c r="U2304" s="400"/>
      <c r="V2304" s="400"/>
      <c r="W2304" s="400"/>
      <c r="X2304" s="426"/>
      <c r="Y2304" s="427"/>
      <c r="Z2304" s="427"/>
      <c r="AA2304" s="427"/>
      <c r="AB2304" s="427"/>
      <c r="AC2304" s="427"/>
      <c r="AD2304" s="402"/>
      <c r="AE2304" s="402"/>
      <c r="AF2304" s="402"/>
      <c r="AG2304" s="402"/>
      <c r="AH2304" s="402"/>
      <c r="AI2304" s="400"/>
      <c r="AJ2304" s="400"/>
      <c r="AK2304" s="400"/>
      <c r="AL2304" s="400"/>
      <c r="AM2304" s="400"/>
      <c r="AN2304" s="400"/>
      <c r="AO2304" s="400"/>
      <c r="AP2304" s="400"/>
    </row>
    <row r="2305" spans="1:42" ht="14.25" customHeight="1">
      <c r="A2305" s="393"/>
      <c r="B2305" s="402"/>
      <c r="C2305" s="402"/>
      <c r="D2305" s="393"/>
      <c r="E2305" s="395"/>
      <c r="F2305" s="395"/>
      <c r="G2305" s="396"/>
      <c r="H2305" s="397"/>
      <c r="I2305" s="397"/>
      <c r="J2305" s="397"/>
      <c r="K2305" s="397"/>
      <c r="L2305" s="396"/>
      <c r="M2305" s="396"/>
      <c r="N2305" s="399"/>
      <c r="O2305" s="400"/>
      <c r="P2305" s="400"/>
      <c r="Q2305" s="400"/>
      <c r="R2305" s="400"/>
      <c r="S2305" s="400"/>
      <c r="T2305" s="400"/>
      <c r="U2305" s="400"/>
      <c r="V2305" s="400"/>
      <c r="W2305" s="400"/>
      <c r="X2305" s="426"/>
      <c r="Y2305" s="427"/>
      <c r="Z2305" s="427"/>
      <c r="AA2305" s="427"/>
      <c r="AB2305" s="427"/>
      <c r="AC2305" s="427"/>
      <c r="AD2305" s="402"/>
      <c r="AE2305" s="402"/>
      <c r="AF2305" s="402"/>
      <c r="AG2305" s="402"/>
      <c r="AH2305" s="402"/>
      <c r="AI2305" s="400"/>
      <c r="AJ2305" s="400"/>
      <c r="AK2305" s="400"/>
      <c r="AL2305" s="400"/>
      <c r="AM2305" s="400"/>
      <c r="AN2305" s="400"/>
      <c r="AO2305" s="400"/>
      <c r="AP2305" s="400"/>
    </row>
    <row r="2306" spans="1:42" ht="14.25" customHeight="1">
      <c r="A2306" s="393"/>
      <c r="B2306" s="402"/>
      <c r="C2306" s="402"/>
      <c r="D2306" s="393"/>
      <c r="E2306" s="395"/>
      <c r="F2306" s="395"/>
      <c r="G2306" s="396"/>
      <c r="H2306" s="397"/>
      <c r="I2306" s="397"/>
      <c r="J2306" s="397"/>
      <c r="K2306" s="397"/>
      <c r="L2306" s="396"/>
      <c r="M2306" s="396"/>
      <c r="N2306" s="399"/>
      <c r="O2306" s="400"/>
      <c r="P2306" s="400"/>
      <c r="Q2306" s="400"/>
      <c r="R2306" s="400"/>
      <c r="S2306" s="400"/>
      <c r="T2306" s="400"/>
      <c r="U2306" s="400"/>
      <c r="V2306" s="400"/>
      <c r="W2306" s="400"/>
      <c r="X2306" s="426"/>
      <c r="Y2306" s="427"/>
      <c r="Z2306" s="427"/>
      <c r="AA2306" s="427"/>
      <c r="AB2306" s="427"/>
      <c r="AC2306" s="427"/>
      <c r="AD2306" s="402"/>
      <c r="AE2306" s="402"/>
      <c r="AF2306" s="402"/>
      <c r="AG2306" s="402"/>
      <c r="AH2306" s="402"/>
      <c r="AI2306" s="400"/>
      <c r="AJ2306" s="400"/>
      <c r="AK2306" s="400"/>
      <c r="AL2306" s="400"/>
      <c r="AM2306" s="400"/>
      <c r="AN2306" s="400"/>
      <c r="AO2306" s="400"/>
      <c r="AP2306" s="400"/>
    </row>
    <row r="2307" spans="1:42" ht="14.25" customHeight="1">
      <c r="A2307" s="393"/>
      <c r="B2307" s="402"/>
      <c r="C2307" s="402"/>
      <c r="D2307" s="393"/>
      <c r="E2307" s="395"/>
      <c r="F2307" s="395"/>
      <c r="G2307" s="396"/>
      <c r="H2307" s="397"/>
      <c r="I2307" s="397"/>
      <c r="J2307" s="397"/>
      <c r="K2307" s="397"/>
      <c r="L2307" s="396"/>
      <c r="M2307" s="396"/>
      <c r="N2307" s="399"/>
      <c r="O2307" s="400"/>
      <c r="P2307" s="400"/>
      <c r="Q2307" s="400"/>
      <c r="R2307" s="400"/>
      <c r="S2307" s="400"/>
      <c r="T2307" s="400"/>
      <c r="U2307" s="400"/>
      <c r="V2307" s="400"/>
      <c r="W2307" s="400"/>
      <c r="X2307" s="426"/>
      <c r="Y2307" s="427"/>
      <c r="Z2307" s="427"/>
      <c r="AA2307" s="427"/>
      <c r="AB2307" s="427"/>
      <c r="AC2307" s="427"/>
      <c r="AD2307" s="402"/>
      <c r="AE2307" s="402"/>
      <c r="AF2307" s="402"/>
      <c r="AG2307" s="402"/>
      <c r="AH2307" s="402"/>
      <c r="AI2307" s="400"/>
      <c r="AJ2307" s="400"/>
      <c r="AK2307" s="400"/>
      <c r="AL2307" s="400"/>
      <c r="AM2307" s="400"/>
      <c r="AN2307" s="400"/>
      <c r="AO2307" s="400"/>
      <c r="AP2307" s="400"/>
    </row>
    <row r="2308" spans="1:42" ht="14.25" customHeight="1">
      <c r="A2308" s="393"/>
      <c r="B2308" s="402"/>
      <c r="C2308" s="402"/>
      <c r="D2308" s="393"/>
      <c r="E2308" s="395"/>
      <c r="F2308" s="395"/>
      <c r="G2308" s="396"/>
      <c r="H2308" s="397"/>
      <c r="I2308" s="397"/>
      <c r="J2308" s="397"/>
      <c r="K2308" s="397"/>
      <c r="L2308" s="396"/>
      <c r="M2308" s="396"/>
      <c r="N2308" s="399"/>
      <c r="O2308" s="400"/>
      <c r="P2308" s="400"/>
      <c r="Q2308" s="400"/>
      <c r="R2308" s="400"/>
      <c r="S2308" s="400"/>
      <c r="T2308" s="400"/>
      <c r="U2308" s="400"/>
      <c r="V2308" s="400"/>
      <c r="W2308" s="400"/>
      <c r="X2308" s="426"/>
      <c r="Y2308" s="427"/>
      <c r="Z2308" s="427"/>
      <c r="AA2308" s="427"/>
      <c r="AB2308" s="427"/>
      <c r="AC2308" s="427"/>
      <c r="AD2308" s="402"/>
      <c r="AE2308" s="402"/>
      <c r="AF2308" s="402"/>
      <c r="AG2308" s="402"/>
      <c r="AH2308" s="402"/>
      <c r="AI2308" s="400"/>
      <c r="AJ2308" s="400"/>
      <c r="AK2308" s="400"/>
      <c r="AL2308" s="400"/>
      <c r="AM2308" s="400"/>
      <c r="AN2308" s="400"/>
      <c r="AO2308" s="400"/>
      <c r="AP2308" s="400"/>
    </row>
    <row r="2309" spans="1:42" ht="14.25" customHeight="1">
      <c r="A2309" s="393"/>
      <c r="B2309" s="402"/>
      <c r="C2309" s="402"/>
      <c r="D2309" s="393"/>
      <c r="E2309" s="395"/>
      <c r="F2309" s="395"/>
      <c r="G2309" s="396"/>
      <c r="H2309" s="397"/>
      <c r="I2309" s="397"/>
      <c r="J2309" s="397"/>
      <c r="K2309" s="397"/>
      <c r="L2309" s="396"/>
      <c r="M2309" s="396"/>
      <c r="N2309" s="399"/>
      <c r="O2309" s="400"/>
      <c r="P2309" s="400"/>
      <c r="Q2309" s="400"/>
      <c r="R2309" s="400"/>
      <c r="S2309" s="400"/>
      <c r="T2309" s="400"/>
      <c r="U2309" s="400"/>
      <c r="V2309" s="400"/>
      <c r="W2309" s="400"/>
      <c r="X2309" s="426"/>
      <c r="Y2309" s="427"/>
      <c r="Z2309" s="427"/>
      <c r="AA2309" s="427"/>
      <c r="AB2309" s="427"/>
      <c r="AC2309" s="427"/>
      <c r="AD2309" s="402"/>
      <c r="AE2309" s="402"/>
      <c r="AF2309" s="402"/>
      <c r="AG2309" s="402"/>
      <c r="AH2309" s="402"/>
      <c r="AI2309" s="400"/>
      <c r="AJ2309" s="400"/>
      <c r="AK2309" s="400"/>
      <c r="AL2309" s="400"/>
      <c r="AM2309" s="400"/>
      <c r="AN2309" s="400"/>
      <c r="AO2309" s="400"/>
      <c r="AP2309" s="400"/>
    </row>
    <row r="2310" spans="1:42" ht="14.25" customHeight="1">
      <c r="A2310" s="393"/>
      <c r="B2310" s="402"/>
      <c r="C2310" s="402"/>
      <c r="D2310" s="393"/>
      <c r="E2310" s="395"/>
      <c r="F2310" s="395"/>
      <c r="G2310" s="396"/>
      <c r="H2310" s="397"/>
      <c r="I2310" s="397"/>
      <c r="J2310" s="397"/>
      <c r="K2310" s="397"/>
      <c r="L2310" s="396"/>
      <c r="M2310" s="396"/>
      <c r="N2310" s="399"/>
      <c r="O2310" s="400"/>
      <c r="P2310" s="400"/>
      <c r="Q2310" s="400"/>
      <c r="R2310" s="400"/>
      <c r="S2310" s="400"/>
      <c r="T2310" s="400"/>
      <c r="U2310" s="400"/>
      <c r="V2310" s="400"/>
      <c r="W2310" s="400"/>
      <c r="X2310" s="426"/>
      <c r="Y2310" s="427"/>
      <c r="Z2310" s="427"/>
      <c r="AA2310" s="427"/>
      <c r="AB2310" s="427"/>
      <c r="AC2310" s="427"/>
      <c r="AD2310" s="402"/>
      <c r="AE2310" s="402"/>
      <c r="AF2310" s="402"/>
      <c r="AG2310" s="402"/>
      <c r="AH2310" s="402"/>
      <c r="AI2310" s="400"/>
      <c r="AJ2310" s="400"/>
      <c r="AK2310" s="400"/>
      <c r="AL2310" s="400"/>
      <c r="AM2310" s="400"/>
      <c r="AN2310" s="400"/>
      <c r="AO2310" s="400"/>
      <c r="AP2310" s="400"/>
    </row>
    <row r="2311" spans="1:42" ht="14.25" customHeight="1">
      <c r="A2311" s="393"/>
      <c r="B2311" s="402"/>
      <c r="C2311" s="402"/>
      <c r="D2311" s="393"/>
      <c r="E2311" s="395"/>
      <c r="F2311" s="395"/>
      <c r="G2311" s="396"/>
      <c r="H2311" s="397"/>
      <c r="I2311" s="397"/>
      <c r="J2311" s="397"/>
      <c r="K2311" s="397"/>
      <c r="L2311" s="396"/>
      <c r="M2311" s="396"/>
      <c r="N2311" s="399"/>
      <c r="O2311" s="400"/>
      <c r="P2311" s="400"/>
      <c r="Q2311" s="400"/>
      <c r="R2311" s="400"/>
      <c r="S2311" s="400"/>
      <c r="T2311" s="400"/>
      <c r="U2311" s="400"/>
      <c r="V2311" s="400"/>
      <c r="W2311" s="400"/>
      <c r="X2311" s="426"/>
      <c r="Y2311" s="427"/>
      <c r="Z2311" s="427"/>
      <c r="AA2311" s="427"/>
      <c r="AB2311" s="427"/>
      <c r="AC2311" s="427"/>
      <c r="AD2311" s="402"/>
      <c r="AE2311" s="402"/>
      <c r="AF2311" s="402"/>
      <c r="AG2311" s="402"/>
      <c r="AH2311" s="402"/>
      <c r="AI2311" s="400"/>
      <c r="AJ2311" s="400"/>
      <c r="AK2311" s="400"/>
      <c r="AL2311" s="400"/>
      <c r="AM2311" s="400"/>
      <c r="AN2311" s="400"/>
      <c r="AO2311" s="400"/>
      <c r="AP2311" s="400"/>
    </row>
    <row r="2312" spans="1:42" ht="14.25" customHeight="1">
      <c r="A2312" s="393"/>
      <c r="B2312" s="402"/>
      <c r="C2312" s="402"/>
      <c r="D2312" s="393"/>
      <c r="E2312" s="395"/>
      <c r="F2312" s="395"/>
      <c r="G2312" s="396"/>
      <c r="H2312" s="397"/>
      <c r="I2312" s="397"/>
      <c r="J2312" s="397"/>
      <c r="K2312" s="397"/>
      <c r="L2312" s="396"/>
      <c r="M2312" s="396"/>
      <c r="N2312" s="399"/>
      <c r="O2312" s="400"/>
      <c r="P2312" s="400"/>
      <c r="Q2312" s="400"/>
      <c r="R2312" s="400"/>
      <c r="S2312" s="400"/>
      <c r="T2312" s="400"/>
      <c r="U2312" s="400"/>
      <c r="V2312" s="400"/>
      <c r="W2312" s="400"/>
      <c r="X2312" s="426"/>
      <c r="Y2312" s="427"/>
      <c r="Z2312" s="427"/>
      <c r="AA2312" s="427"/>
      <c r="AB2312" s="427"/>
      <c r="AC2312" s="427"/>
      <c r="AD2312" s="402"/>
      <c r="AE2312" s="402"/>
      <c r="AF2312" s="402"/>
      <c r="AG2312" s="402"/>
      <c r="AH2312" s="402"/>
      <c r="AI2312" s="400"/>
      <c r="AJ2312" s="400"/>
      <c r="AK2312" s="400"/>
      <c r="AL2312" s="400"/>
      <c r="AM2312" s="400"/>
      <c r="AN2312" s="400"/>
      <c r="AO2312" s="400"/>
      <c r="AP2312" s="400"/>
    </row>
    <row r="2313" spans="1:42" ht="14.25" customHeight="1">
      <c r="A2313" s="393"/>
      <c r="B2313" s="402"/>
      <c r="C2313" s="402"/>
      <c r="D2313" s="393"/>
      <c r="E2313" s="395"/>
      <c r="F2313" s="395"/>
      <c r="G2313" s="396"/>
      <c r="H2313" s="397"/>
      <c r="I2313" s="397"/>
      <c r="J2313" s="397"/>
      <c r="K2313" s="397"/>
      <c r="L2313" s="396"/>
      <c r="M2313" s="396"/>
      <c r="N2313" s="399"/>
      <c r="O2313" s="400"/>
      <c r="P2313" s="400"/>
      <c r="Q2313" s="400"/>
      <c r="R2313" s="400"/>
      <c r="S2313" s="400"/>
      <c r="T2313" s="400"/>
      <c r="U2313" s="400"/>
      <c r="V2313" s="400"/>
      <c r="W2313" s="400"/>
      <c r="X2313" s="426"/>
      <c r="Y2313" s="427"/>
      <c r="Z2313" s="427"/>
      <c r="AA2313" s="427"/>
      <c r="AB2313" s="427"/>
      <c r="AC2313" s="427"/>
      <c r="AD2313" s="402"/>
      <c r="AE2313" s="402"/>
      <c r="AF2313" s="402"/>
      <c r="AG2313" s="402"/>
      <c r="AH2313" s="402"/>
      <c r="AI2313" s="400"/>
      <c r="AJ2313" s="400"/>
      <c r="AK2313" s="400"/>
      <c r="AL2313" s="400"/>
      <c r="AM2313" s="400"/>
      <c r="AN2313" s="400"/>
      <c r="AO2313" s="400"/>
      <c r="AP2313" s="400"/>
    </row>
    <row r="2314" spans="1:42" ht="14.25" customHeight="1">
      <c r="A2314" s="393"/>
      <c r="B2314" s="402"/>
      <c r="C2314" s="402"/>
      <c r="D2314" s="393"/>
      <c r="E2314" s="395"/>
      <c r="F2314" s="395"/>
      <c r="G2314" s="396"/>
      <c r="H2314" s="397"/>
      <c r="I2314" s="397"/>
      <c r="J2314" s="397"/>
      <c r="K2314" s="397"/>
      <c r="L2314" s="396"/>
      <c r="M2314" s="396"/>
      <c r="N2314" s="399"/>
      <c r="O2314" s="400"/>
      <c r="P2314" s="400"/>
      <c r="Q2314" s="400"/>
      <c r="R2314" s="400"/>
      <c r="S2314" s="400"/>
      <c r="T2314" s="400"/>
      <c r="U2314" s="400"/>
      <c r="V2314" s="400"/>
      <c r="W2314" s="400"/>
      <c r="X2314" s="426"/>
      <c r="Y2314" s="427"/>
      <c r="Z2314" s="427"/>
      <c r="AA2314" s="427"/>
      <c r="AB2314" s="427"/>
      <c r="AC2314" s="427"/>
      <c r="AD2314" s="402"/>
      <c r="AE2314" s="402"/>
      <c r="AF2314" s="402"/>
      <c r="AG2314" s="402"/>
      <c r="AH2314" s="402"/>
      <c r="AI2314" s="400"/>
      <c r="AJ2314" s="400"/>
      <c r="AK2314" s="400"/>
      <c r="AL2314" s="400"/>
      <c r="AM2314" s="400"/>
      <c r="AN2314" s="400"/>
      <c r="AO2314" s="400"/>
      <c r="AP2314" s="400"/>
    </row>
    <row r="2315" spans="1:42" ht="14.25" customHeight="1">
      <c r="A2315" s="393"/>
      <c r="B2315" s="402"/>
      <c r="C2315" s="402"/>
      <c r="D2315" s="393"/>
      <c r="E2315" s="395"/>
      <c r="F2315" s="395"/>
      <c r="G2315" s="396"/>
      <c r="H2315" s="397"/>
      <c r="I2315" s="397"/>
      <c r="J2315" s="397"/>
      <c r="K2315" s="397"/>
      <c r="L2315" s="396"/>
      <c r="M2315" s="396"/>
      <c r="N2315" s="399"/>
      <c r="O2315" s="400"/>
      <c r="P2315" s="400"/>
      <c r="Q2315" s="400"/>
      <c r="R2315" s="400"/>
      <c r="S2315" s="400"/>
      <c r="T2315" s="400"/>
      <c r="U2315" s="400"/>
      <c r="V2315" s="400"/>
      <c r="W2315" s="400"/>
      <c r="X2315" s="426"/>
      <c r="Y2315" s="427"/>
      <c r="Z2315" s="427"/>
      <c r="AA2315" s="427"/>
      <c r="AB2315" s="427"/>
      <c r="AC2315" s="427"/>
      <c r="AD2315" s="402"/>
      <c r="AE2315" s="402"/>
      <c r="AF2315" s="402"/>
      <c r="AG2315" s="402"/>
      <c r="AH2315" s="402"/>
      <c r="AI2315" s="400"/>
      <c r="AJ2315" s="400"/>
      <c r="AK2315" s="400"/>
      <c r="AL2315" s="400"/>
      <c r="AM2315" s="400"/>
      <c r="AN2315" s="400"/>
      <c r="AO2315" s="400"/>
      <c r="AP2315" s="400"/>
    </row>
    <row r="2316" spans="1:42" ht="14.25" customHeight="1">
      <c r="A2316" s="393"/>
      <c r="B2316" s="402"/>
      <c r="C2316" s="402"/>
      <c r="D2316" s="393"/>
      <c r="E2316" s="395"/>
      <c r="F2316" s="395"/>
      <c r="G2316" s="396"/>
      <c r="H2316" s="397"/>
      <c r="I2316" s="397"/>
      <c r="J2316" s="397"/>
      <c r="K2316" s="397"/>
      <c r="L2316" s="396"/>
      <c r="M2316" s="396"/>
      <c r="N2316" s="399"/>
      <c r="O2316" s="400"/>
      <c r="P2316" s="400"/>
      <c r="Q2316" s="400"/>
      <c r="R2316" s="400"/>
      <c r="S2316" s="400"/>
      <c r="T2316" s="400"/>
      <c r="U2316" s="400"/>
      <c r="V2316" s="400"/>
      <c r="W2316" s="400"/>
      <c r="X2316" s="426"/>
      <c r="Y2316" s="427"/>
      <c r="Z2316" s="427"/>
      <c r="AA2316" s="427"/>
      <c r="AB2316" s="427"/>
      <c r="AC2316" s="427"/>
      <c r="AD2316" s="402"/>
      <c r="AE2316" s="402"/>
      <c r="AF2316" s="402"/>
      <c r="AG2316" s="402"/>
      <c r="AH2316" s="402"/>
      <c r="AI2316" s="400"/>
      <c r="AJ2316" s="400"/>
      <c r="AK2316" s="400"/>
      <c r="AL2316" s="400"/>
      <c r="AM2316" s="400"/>
      <c r="AN2316" s="400"/>
      <c r="AO2316" s="400"/>
      <c r="AP2316" s="400"/>
    </row>
    <row r="2317" spans="1:42" ht="14.25" customHeight="1">
      <c r="A2317" s="393"/>
      <c r="B2317" s="402"/>
      <c r="C2317" s="402"/>
      <c r="D2317" s="393"/>
      <c r="E2317" s="395"/>
      <c r="F2317" s="395"/>
      <c r="G2317" s="396"/>
      <c r="H2317" s="397"/>
      <c r="I2317" s="397"/>
      <c r="J2317" s="397"/>
      <c r="K2317" s="397"/>
      <c r="L2317" s="396"/>
      <c r="M2317" s="396"/>
      <c r="N2317" s="399"/>
      <c r="O2317" s="400"/>
      <c r="P2317" s="400"/>
      <c r="Q2317" s="400"/>
      <c r="R2317" s="400"/>
      <c r="S2317" s="400"/>
      <c r="T2317" s="400"/>
      <c r="U2317" s="400"/>
      <c r="V2317" s="400"/>
      <c r="W2317" s="400"/>
      <c r="X2317" s="426"/>
      <c r="Y2317" s="427"/>
      <c r="Z2317" s="427"/>
      <c r="AA2317" s="427"/>
      <c r="AB2317" s="427"/>
      <c r="AC2317" s="427"/>
      <c r="AD2317" s="402"/>
      <c r="AE2317" s="402"/>
      <c r="AF2317" s="402"/>
      <c r="AG2317" s="402"/>
      <c r="AH2317" s="402"/>
      <c r="AI2317" s="400"/>
      <c r="AJ2317" s="400"/>
      <c r="AK2317" s="400"/>
      <c r="AL2317" s="400"/>
      <c r="AM2317" s="400"/>
      <c r="AN2317" s="400"/>
      <c r="AO2317" s="400"/>
      <c r="AP2317" s="400"/>
    </row>
    <row r="2318" spans="1:42" ht="14.25" customHeight="1">
      <c r="A2318" s="393"/>
      <c r="B2318" s="402"/>
      <c r="C2318" s="402"/>
      <c r="D2318" s="393"/>
      <c r="E2318" s="395"/>
      <c r="F2318" s="395"/>
      <c r="G2318" s="396"/>
      <c r="H2318" s="397"/>
      <c r="I2318" s="397"/>
      <c r="J2318" s="397"/>
      <c r="K2318" s="397"/>
      <c r="L2318" s="396"/>
      <c r="M2318" s="396"/>
      <c r="N2318" s="399"/>
      <c r="O2318" s="400"/>
      <c r="P2318" s="400"/>
      <c r="Q2318" s="400"/>
      <c r="R2318" s="400"/>
      <c r="S2318" s="400"/>
      <c r="T2318" s="400"/>
      <c r="U2318" s="400"/>
      <c r="V2318" s="400"/>
      <c r="W2318" s="400"/>
      <c r="X2318" s="426"/>
      <c r="Y2318" s="427"/>
      <c r="Z2318" s="427"/>
      <c r="AA2318" s="427"/>
      <c r="AB2318" s="427"/>
      <c r="AC2318" s="427"/>
      <c r="AD2318" s="402"/>
      <c r="AE2318" s="402"/>
      <c r="AF2318" s="402"/>
      <c r="AG2318" s="402"/>
      <c r="AH2318" s="402"/>
      <c r="AI2318" s="400"/>
      <c r="AJ2318" s="400"/>
      <c r="AK2318" s="400"/>
      <c r="AL2318" s="400"/>
      <c r="AM2318" s="400"/>
      <c r="AN2318" s="400"/>
      <c r="AO2318" s="400"/>
      <c r="AP2318" s="400"/>
    </row>
    <row r="2319" spans="1:42" ht="14.25" customHeight="1">
      <c r="A2319" s="393"/>
      <c r="B2319" s="402"/>
      <c r="C2319" s="402"/>
      <c r="D2319" s="393"/>
      <c r="E2319" s="395"/>
      <c r="F2319" s="395"/>
      <c r="G2319" s="396"/>
      <c r="H2319" s="397"/>
      <c r="I2319" s="397"/>
      <c r="J2319" s="397"/>
      <c r="K2319" s="397"/>
      <c r="L2319" s="396"/>
      <c r="M2319" s="396"/>
      <c r="N2319" s="399"/>
      <c r="O2319" s="400"/>
      <c r="P2319" s="400"/>
      <c r="Q2319" s="400"/>
      <c r="R2319" s="400"/>
      <c r="S2319" s="400"/>
      <c r="T2319" s="400"/>
      <c r="U2319" s="400"/>
      <c r="V2319" s="400"/>
      <c r="W2319" s="400"/>
      <c r="X2319" s="426"/>
      <c r="Y2319" s="427"/>
      <c r="Z2319" s="427"/>
      <c r="AA2319" s="427"/>
      <c r="AB2319" s="427"/>
      <c r="AC2319" s="427"/>
      <c r="AD2319" s="402"/>
      <c r="AE2319" s="402"/>
      <c r="AF2319" s="402"/>
      <c r="AG2319" s="402"/>
      <c r="AH2319" s="402"/>
      <c r="AI2319" s="400"/>
      <c r="AJ2319" s="400"/>
      <c r="AK2319" s="400"/>
      <c r="AL2319" s="400"/>
      <c r="AM2319" s="400"/>
      <c r="AN2319" s="400"/>
      <c r="AO2319" s="400"/>
      <c r="AP2319" s="400"/>
    </row>
    <row r="2320" spans="1:42" ht="14.25" customHeight="1">
      <c r="A2320" s="393"/>
      <c r="B2320" s="402"/>
      <c r="C2320" s="402"/>
      <c r="D2320" s="393"/>
      <c r="E2320" s="395"/>
      <c r="F2320" s="395"/>
      <c r="G2320" s="396"/>
      <c r="H2320" s="397"/>
      <c r="I2320" s="397"/>
      <c r="J2320" s="397"/>
      <c r="K2320" s="397"/>
      <c r="L2320" s="396"/>
      <c r="M2320" s="396"/>
      <c r="N2320" s="399"/>
      <c r="O2320" s="400"/>
      <c r="P2320" s="400"/>
      <c r="Q2320" s="400"/>
      <c r="R2320" s="400"/>
      <c r="S2320" s="400"/>
      <c r="T2320" s="400"/>
      <c r="U2320" s="400"/>
      <c r="V2320" s="400"/>
      <c r="W2320" s="400"/>
      <c r="X2320" s="426"/>
      <c r="Y2320" s="427"/>
      <c r="Z2320" s="427"/>
      <c r="AA2320" s="427"/>
      <c r="AB2320" s="427"/>
      <c r="AC2320" s="427"/>
      <c r="AD2320" s="402"/>
      <c r="AE2320" s="402"/>
      <c r="AF2320" s="402"/>
      <c r="AG2320" s="402"/>
      <c r="AH2320" s="402"/>
      <c r="AI2320" s="400"/>
      <c r="AJ2320" s="400"/>
      <c r="AK2320" s="400"/>
      <c r="AL2320" s="400"/>
      <c r="AM2320" s="400"/>
      <c r="AN2320" s="400"/>
      <c r="AO2320" s="400"/>
      <c r="AP2320" s="400"/>
    </row>
    <row r="2321" spans="1:42" ht="14.25" customHeight="1">
      <c r="A2321" s="393"/>
      <c r="B2321" s="402"/>
      <c r="C2321" s="402"/>
      <c r="D2321" s="393"/>
      <c r="E2321" s="395"/>
      <c r="F2321" s="395"/>
      <c r="G2321" s="396"/>
      <c r="H2321" s="397"/>
      <c r="I2321" s="397"/>
      <c r="J2321" s="397"/>
      <c r="K2321" s="397"/>
      <c r="L2321" s="396"/>
      <c r="M2321" s="396"/>
      <c r="N2321" s="399"/>
      <c r="O2321" s="400"/>
      <c r="P2321" s="400"/>
      <c r="Q2321" s="400"/>
      <c r="R2321" s="400"/>
      <c r="S2321" s="400"/>
      <c r="T2321" s="400"/>
      <c r="U2321" s="400"/>
      <c r="V2321" s="400"/>
      <c r="W2321" s="400"/>
      <c r="X2321" s="426"/>
      <c r="Y2321" s="427"/>
      <c r="Z2321" s="427"/>
      <c r="AA2321" s="427"/>
      <c r="AB2321" s="427"/>
      <c r="AC2321" s="427"/>
      <c r="AD2321" s="402"/>
      <c r="AE2321" s="402"/>
      <c r="AF2321" s="402"/>
      <c r="AG2321" s="402"/>
      <c r="AH2321" s="402"/>
      <c r="AI2321" s="400"/>
      <c r="AJ2321" s="400"/>
      <c r="AK2321" s="400"/>
      <c r="AL2321" s="400"/>
      <c r="AM2321" s="400"/>
      <c r="AN2321" s="400"/>
      <c r="AO2321" s="400"/>
      <c r="AP2321" s="400"/>
    </row>
    <row r="2322" spans="1:42" ht="14.25" customHeight="1">
      <c r="A2322" s="393"/>
      <c r="B2322" s="402"/>
      <c r="C2322" s="402"/>
      <c r="D2322" s="393"/>
      <c r="E2322" s="395"/>
      <c r="F2322" s="395"/>
      <c r="G2322" s="396"/>
      <c r="H2322" s="397"/>
      <c r="I2322" s="397"/>
      <c r="J2322" s="397"/>
      <c r="K2322" s="397"/>
      <c r="L2322" s="396"/>
      <c r="M2322" s="396"/>
      <c r="N2322" s="399"/>
      <c r="O2322" s="400"/>
      <c r="P2322" s="400"/>
      <c r="Q2322" s="400"/>
      <c r="R2322" s="400"/>
      <c r="S2322" s="400"/>
      <c r="T2322" s="400"/>
      <c r="U2322" s="400"/>
      <c r="V2322" s="400"/>
      <c r="W2322" s="400"/>
      <c r="X2322" s="426"/>
      <c r="Y2322" s="427"/>
      <c r="Z2322" s="427"/>
      <c r="AA2322" s="427"/>
      <c r="AB2322" s="427"/>
      <c r="AC2322" s="427"/>
      <c r="AD2322" s="402"/>
      <c r="AE2322" s="402"/>
      <c r="AF2322" s="402"/>
      <c r="AG2322" s="402"/>
      <c r="AH2322" s="402"/>
      <c r="AI2322" s="400"/>
      <c r="AJ2322" s="400"/>
      <c r="AK2322" s="400"/>
      <c r="AL2322" s="400"/>
      <c r="AM2322" s="400"/>
      <c r="AN2322" s="400"/>
      <c r="AO2322" s="400"/>
      <c r="AP2322" s="400"/>
    </row>
    <row r="2323" spans="1:42" ht="14.25" customHeight="1">
      <c r="A2323" s="393"/>
      <c r="B2323" s="402"/>
      <c r="C2323" s="402"/>
      <c r="D2323" s="393"/>
      <c r="E2323" s="395"/>
      <c r="F2323" s="395"/>
      <c r="G2323" s="396"/>
      <c r="H2323" s="397"/>
      <c r="I2323" s="397"/>
      <c r="J2323" s="397"/>
      <c r="K2323" s="397"/>
      <c r="L2323" s="396"/>
      <c r="M2323" s="396"/>
      <c r="N2323" s="399"/>
      <c r="O2323" s="400"/>
      <c r="P2323" s="400"/>
      <c r="Q2323" s="400"/>
      <c r="R2323" s="400"/>
      <c r="S2323" s="400"/>
      <c r="T2323" s="400"/>
      <c r="U2323" s="400"/>
      <c r="V2323" s="400"/>
      <c r="W2323" s="400"/>
      <c r="X2323" s="426"/>
      <c r="Y2323" s="427"/>
      <c r="Z2323" s="427"/>
      <c r="AA2323" s="427"/>
      <c r="AB2323" s="427"/>
      <c r="AC2323" s="427"/>
      <c r="AD2323" s="402"/>
      <c r="AE2323" s="402"/>
      <c r="AF2323" s="402"/>
      <c r="AG2323" s="402"/>
      <c r="AH2323" s="402"/>
      <c r="AI2323" s="400"/>
      <c r="AJ2323" s="400"/>
      <c r="AK2323" s="400"/>
      <c r="AL2323" s="400"/>
      <c r="AM2323" s="400"/>
      <c r="AN2323" s="400"/>
      <c r="AO2323" s="400"/>
      <c r="AP2323" s="400"/>
    </row>
    <row r="2324" spans="1:42" ht="14.25" customHeight="1">
      <c r="A2324" s="393"/>
      <c r="B2324" s="402"/>
      <c r="C2324" s="402"/>
      <c r="D2324" s="393"/>
      <c r="E2324" s="395"/>
      <c r="F2324" s="395"/>
      <c r="G2324" s="396"/>
      <c r="H2324" s="397"/>
      <c r="I2324" s="397"/>
      <c r="J2324" s="397"/>
      <c r="K2324" s="397"/>
      <c r="L2324" s="396"/>
      <c r="M2324" s="396"/>
      <c r="N2324" s="399"/>
      <c r="O2324" s="400"/>
      <c r="P2324" s="400"/>
      <c r="Q2324" s="400"/>
      <c r="R2324" s="400"/>
      <c r="S2324" s="400"/>
      <c r="T2324" s="400"/>
      <c r="U2324" s="400"/>
      <c r="V2324" s="400"/>
      <c r="W2324" s="400"/>
      <c r="X2324" s="426"/>
      <c r="Y2324" s="427"/>
      <c r="Z2324" s="427"/>
      <c r="AA2324" s="427"/>
      <c r="AB2324" s="427"/>
      <c r="AC2324" s="427"/>
      <c r="AD2324" s="402"/>
      <c r="AE2324" s="402"/>
      <c r="AF2324" s="402"/>
      <c r="AG2324" s="402"/>
      <c r="AH2324" s="402"/>
      <c r="AI2324" s="400"/>
      <c r="AJ2324" s="400"/>
      <c r="AK2324" s="400"/>
      <c r="AL2324" s="400"/>
      <c r="AM2324" s="400"/>
      <c r="AN2324" s="400"/>
      <c r="AO2324" s="400"/>
      <c r="AP2324" s="400"/>
    </row>
    <row r="2325" spans="1:42" ht="14.25" customHeight="1">
      <c r="A2325" s="393"/>
      <c r="B2325" s="402"/>
      <c r="C2325" s="402"/>
      <c r="D2325" s="393"/>
      <c r="E2325" s="395"/>
      <c r="F2325" s="395"/>
      <c r="G2325" s="396"/>
      <c r="H2325" s="397"/>
      <c r="I2325" s="397"/>
      <c r="J2325" s="397"/>
      <c r="K2325" s="397"/>
      <c r="L2325" s="396"/>
      <c r="M2325" s="396"/>
      <c r="N2325" s="399"/>
      <c r="O2325" s="400"/>
      <c r="P2325" s="400"/>
      <c r="Q2325" s="400"/>
      <c r="R2325" s="400"/>
      <c r="S2325" s="400"/>
      <c r="T2325" s="400"/>
      <c r="U2325" s="400"/>
      <c r="V2325" s="400"/>
      <c r="W2325" s="400"/>
      <c r="X2325" s="426"/>
      <c r="Y2325" s="427"/>
      <c r="Z2325" s="427"/>
      <c r="AA2325" s="427"/>
      <c r="AB2325" s="427"/>
      <c r="AC2325" s="427"/>
      <c r="AD2325" s="402"/>
      <c r="AE2325" s="402"/>
      <c r="AF2325" s="402"/>
      <c r="AG2325" s="402"/>
      <c r="AH2325" s="402"/>
      <c r="AI2325" s="400"/>
      <c r="AJ2325" s="400"/>
      <c r="AK2325" s="400"/>
      <c r="AL2325" s="400"/>
      <c r="AM2325" s="400"/>
      <c r="AN2325" s="400"/>
      <c r="AO2325" s="400"/>
      <c r="AP2325" s="400"/>
    </row>
    <row r="2326" spans="1:42" ht="14.25" customHeight="1">
      <c r="A2326" s="393"/>
      <c r="B2326" s="402"/>
      <c r="C2326" s="402"/>
      <c r="D2326" s="393"/>
      <c r="E2326" s="395"/>
      <c r="F2326" s="395"/>
      <c r="G2326" s="396"/>
      <c r="H2326" s="397"/>
      <c r="I2326" s="397"/>
      <c r="J2326" s="397"/>
      <c r="K2326" s="397"/>
      <c r="L2326" s="396"/>
      <c r="M2326" s="396"/>
      <c r="N2326" s="399"/>
      <c r="O2326" s="400"/>
      <c r="P2326" s="400"/>
      <c r="Q2326" s="400"/>
      <c r="R2326" s="400"/>
      <c r="S2326" s="400"/>
      <c r="T2326" s="400"/>
      <c r="U2326" s="400"/>
      <c r="V2326" s="400"/>
      <c r="W2326" s="400"/>
      <c r="X2326" s="426"/>
      <c r="Y2326" s="427"/>
      <c r="Z2326" s="427"/>
      <c r="AA2326" s="427"/>
      <c r="AB2326" s="427"/>
      <c r="AC2326" s="427"/>
      <c r="AD2326" s="402"/>
      <c r="AE2326" s="402"/>
      <c r="AF2326" s="402"/>
      <c r="AG2326" s="402"/>
      <c r="AH2326" s="402"/>
      <c r="AI2326" s="400"/>
      <c r="AJ2326" s="400"/>
      <c r="AK2326" s="400"/>
      <c r="AL2326" s="400"/>
      <c r="AM2326" s="400"/>
      <c r="AN2326" s="400"/>
      <c r="AO2326" s="400"/>
      <c r="AP2326" s="400"/>
    </row>
    <row r="2327" spans="1:42" ht="14.25" customHeight="1">
      <c r="A2327" s="393"/>
      <c r="B2327" s="402"/>
      <c r="C2327" s="402"/>
      <c r="D2327" s="393"/>
      <c r="E2327" s="395"/>
      <c r="F2327" s="395"/>
      <c r="G2327" s="396"/>
      <c r="H2327" s="397"/>
      <c r="I2327" s="397"/>
      <c r="J2327" s="397"/>
      <c r="K2327" s="397"/>
      <c r="L2327" s="396"/>
      <c r="M2327" s="396"/>
      <c r="N2327" s="399"/>
      <c r="O2327" s="400"/>
      <c r="P2327" s="400"/>
      <c r="Q2327" s="400"/>
      <c r="R2327" s="400"/>
      <c r="S2327" s="400"/>
      <c r="T2327" s="400"/>
      <c r="U2327" s="400"/>
      <c r="V2327" s="400"/>
      <c r="W2327" s="400"/>
      <c r="X2327" s="426"/>
      <c r="Y2327" s="427"/>
      <c r="Z2327" s="427"/>
      <c r="AA2327" s="427"/>
      <c r="AB2327" s="427"/>
      <c r="AC2327" s="427"/>
      <c r="AD2327" s="402"/>
      <c r="AE2327" s="402"/>
      <c r="AF2327" s="402"/>
      <c r="AG2327" s="402"/>
      <c r="AH2327" s="402"/>
      <c r="AI2327" s="400"/>
      <c r="AJ2327" s="400"/>
      <c r="AK2327" s="400"/>
      <c r="AL2327" s="400"/>
      <c r="AM2327" s="400"/>
      <c r="AN2327" s="400"/>
      <c r="AO2327" s="400"/>
      <c r="AP2327" s="400"/>
    </row>
    <row r="2328" spans="1:42" ht="14.25" customHeight="1">
      <c r="A2328" s="393"/>
      <c r="B2328" s="402"/>
      <c r="C2328" s="402"/>
      <c r="D2328" s="393"/>
      <c r="E2328" s="395"/>
      <c r="F2328" s="395"/>
      <c r="G2328" s="396"/>
      <c r="H2328" s="397"/>
      <c r="I2328" s="397"/>
      <c r="J2328" s="397"/>
      <c r="K2328" s="397"/>
      <c r="L2328" s="396"/>
      <c r="M2328" s="396"/>
      <c r="N2328" s="399"/>
      <c r="O2328" s="400"/>
      <c r="P2328" s="400"/>
      <c r="Q2328" s="400"/>
      <c r="R2328" s="400"/>
      <c r="S2328" s="400"/>
      <c r="T2328" s="400"/>
      <c r="U2328" s="400"/>
      <c r="V2328" s="400"/>
      <c r="W2328" s="400"/>
      <c r="X2328" s="426"/>
      <c r="Y2328" s="427"/>
      <c r="Z2328" s="427"/>
      <c r="AA2328" s="427"/>
      <c r="AB2328" s="427"/>
      <c r="AC2328" s="427"/>
      <c r="AD2328" s="402"/>
      <c r="AE2328" s="402"/>
      <c r="AF2328" s="402"/>
      <c r="AG2328" s="402"/>
      <c r="AH2328" s="402"/>
      <c r="AI2328" s="400"/>
      <c r="AJ2328" s="400"/>
      <c r="AK2328" s="400"/>
      <c r="AL2328" s="400"/>
      <c r="AM2328" s="400"/>
      <c r="AN2328" s="400"/>
      <c r="AO2328" s="400"/>
      <c r="AP2328" s="400"/>
    </row>
    <row r="2329" spans="1:42" ht="14.25" customHeight="1">
      <c r="A2329" s="393"/>
      <c r="B2329" s="402"/>
      <c r="C2329" s="402"/>
      <c r="D2329" s="393"/>
      <c r="E2329" s="395"/>
      <c r="F2329" s="395"/>
      <c r="G2329" s="396"/>
      <c r="H2329" s="397"/>
      <c r="I2329" s="397"/>
      <c r="J2329" s="397"/>
      <c r="K2329" s="397"/>
      <c r="L2329" s="396"/>
      <c r="M2329" s="396"/>
      <c r="N2329" s="399"/>
      <c r="O2329" s="400"/>
      <c r="P2329" s="400"/>
      <c r="Q2329" s="400"/>
      <c r="R2329" s="400"/>
      <c r="S2329" s="400"/>
      <c r="T2329" s="400"/>
      <c r="U2329" s="400"/>
      <c r="V2329" s="400"/>
      <c r="W2329" s="400"/>
      <c r="X2329" s="426"/>
      <c r="Y2329" s="427"/>
      <c r="Z2329" s="427"/>
      <c r="AA2329" s="427"/>
      <c r="AB2329" s="427"/>
      <c r="AC2329" s="427"/>
      <c r="AD2329" s="402"/>
      <c r="AE2329" s="402"/>
      <c r="AF2329" s="402"/>
      <c r="AG2329" s="402"/>
      <c r="AH2329" s="402"/>
      <c r="AI2329" s="400"/>
      <c r="AJ2329" s="400"/>
      <c r="AK2329" s="400"/>
      <c r="AL2329" s="400"/>
      <c r="AM2329" s="400"/>
      <c r="AN2329" s="400"/>
      <c r="AO2329" s="400"/>
      <c r="AP2329" s="400"/>
    </row>
    <row r="2330" spans="1:42" ht="14.25" customHeight="1">
      <c r="A2330" s="393"/>
      <c r="B2330" s="402"/>
      <c r="C2330" s="402"/>
      <c r="D2330" s="393"/>
      <c r="E2330" s="395"/>
      <c r="F2330" s="395"/>
      <c r="G2330" s="396"/>
      <c r="H2330" s="397"/>
      <c r="I2330" s="397"/>
      <c r="J2330" s="397"/>
      <c r="K2330" s="397"/>
      <c r="L2330" s="396"/>
      <c r="M2330" s="396"/>
      <c r="N2330" s="399"/>
      <c r="O2330" s="400"/>
      <c r="P2330" s="400"/>
      <c r="Q2330" s="400"/>
      <c r="R2330" s="400"/>
      <c r="S2330" s="400"/>
      <c r="T2330" s="400"/>
      <c r="U2330" s="400"/>
      <c r="V2330" s="400"/>
      <c r="W2330" s="400"/>
      <c r="X2330" s="426"/>
      <c r="Y2330" s="427"/>
      <c r="Z2330" s="427"/>
      <c r="AA2330" s="427"/>
      <c r="AB2330" s="427"/>
      <c r="AC2330" s="427"/>
      <c r="AD2330" s="402"/>
      <c r="AE2330" s="402"/>
      <c r="AF2330" s="402"/>
      <c r="AG2330" s="402"/>
      <c r="AH2330" s="402"/>
      <c r="AI2330" s="400"/>
      <c r="AJ2330" s="400"/>
      <c r="AK2330" s="400"/>
      <c r="AL2330" s="400"/>
      <c r="AM2330" s="400"/>
      <c r="AN2330" s="400"/>
      <c r="AO2330" s="400"/>
      <c r="AP2330" s="400"/>
    </row>
    <row r="2331" spans="1:42" ht="14.25" customHeight="1">
      <c r="A2331" s="393"/>
      <c r="B2331" s="402"/>
      <c r="C2331" s="402"/>
      <c r="D2331" s="393"/>
      <c r="E2331" s="395"/>
      <c r="F2331" s="395"/>
      <c r="G2331" s="396"/>
      <c r="H2331" s="397"/>
      <c r="I2331" s="397"/>
      <c r="J2331" s="397"/>
      <c r="K2331" s="397"/>
      <c r="L2331" s="396"/>
      <c r="M2331" s="396"/>
      <c r="N2331" s="399"/>
      <c r="O2331" s="400"/>
      <c r="P2331" s="400"/>
      <c r="Q2331" s="400"/>
      <c r="R2331" s="400"/>
      <c r="S2331" s="400"/>
      <c r="T2331" s="400"/>
      <c r="U2331" s="400"/>
      <c r="V2331" s="400"/>
      <c r="W2331" s="400"/>
      <c r="X2331" s="426"/>
      <c r="Y2331" s="427"/>
      <c r="Z2331" s="427"/>
      <c r="AA2331" s="427"/>
      <c r="AB2331" s="427"/>
      <c r="AC2331" s="427"/>
      <c r="AD2331" s="402"/>
      <c r="AE2331" s="402"/>
      <c r="AF2331" s="402"/>
      <c r="AG2331" s="402"/>
      <c r="AH2331" s="402"/>
      <c r="AI2331" s="400"/>
      <c r="AJ2331" s="400"/>
      <c r="AK2331" s="400"/>
      <c r="AL2331" s="400"/>
      <c r="AM2331" s="400"/>
      <c r="AN2331" s="400"/>
      <c r="AO2331" s="400"/>
      <c r="AP2331" s="400"/>
    </row>
    <row r="2332" spans="1:42" ht="14.25" customHeight="1">
      <c r="A2332" s="393"/>
      <c r="B2332" s="402"/>
      <c r="C2332" s="402"/>
      <c r="D2332" s="393"/>
      <c r="E2332" s="395"/>
      <c r="F2332" s="395"/>
      <c r="G2332" s="396"/>
      <c r="H2332" s="397"/>
      <c r="I2332" s="397"/>
      <c r="J2332" s="397"/>
      <c r="K2332" s="397"/>
      <c r="L2332" s="396"/>
      <c r="M2332" s="396"/>
      <c r="N2332" s="399"/>
      <c r="O2332" s="400"/>
      <c r="P2332" s="400"/>
      <c r="Q2332" s="400"/>
      <c r="R2332" s="400"/>
      <c r="S2332" s="400"/>
      <c r="T2332" s="400"/>
      <c r="U2332" s="400"/>
      <c r="V2332" s="400"/>
      <c r="W2332" s="400"/>
      <c r="X2332" s="426"/>
      <c r="Y2332" s="427"/>
      <c r="Z2332" s="427"/>
      <c r="AA2332" s="427"/>
      <c r="AB2332" s="427"/>
      <c r="AC2332" s="427"/>
      <c r="AD2332" s="402"/>
      <c r="AE2332" s="402"/>
      <c r="AF2332" s="402"/>
      <c r="AG2332" s="402"/>
      <c r="AH2332" s="402"/>
      <c r="AI2332" s="400"/>
      <c r="AJ2332" s="400"/>
      <c r="AK2332" s="400"/>
      <c r="AL2332" s="400"/>
      <c r="AM2332" s="400"/>
      <c r="AN2332" s="400"/>
      <c r="AO2332" s="400"/>
      <c r="AP2332" s="400"/>
    </row>
    <row r="2333" spans="1:42" ht="14.25" customHeight="1">
      <c r="A2333" s="393"/>
      <c r="B2333" s="402"/>
      <c r="C2333" s="402"/>
      <c r="D2333" s="393"/>
      <c r="E2333" s="395"/>
      <c r="F2333" s="395"/>
      <c r="G2333" s="396"/>
      <c r="H2333" s="397"/>
      <c r="I2333" s="397"/>
      <c r="J2333" s="397"/>
      <c r="K2333" s="397"/>
      <c r="L2333" s="396"/>
      <c r="M2333" s="396"/>
      <c r="N2333" s="399"/>
      <c r="O2333" s="400"/>
      <c r="P2333" s="400"/>
      <c r="Q2333" s="400"/>
      <c r="R2333" s="400"/>
      <c r="S2333" s="400"/>
      <c r="T2333" s="400"/>
      <c r="U2333" s="400"/>
      <c r="V2333" s="400"/>
      <c r="W2333" s="400"/>
      <c r="X2333" s="426"/>
      <c r="Y2333" s="427"/>
      <c r="Z2333" s="427"/>
      <c r="AA2333" s="427"/>
      <c r="AB2333" s="427"/>
      <c r="AC2333" s="427"/>
      <c r="AD2333" s="402"/>
      <c r="AE2333" s="402"/>
      <c r="AF2333" s="402"/>
      <c r="AG2333" s="402"/>
      <c r="AH2333" s="402"/>
      <c r="AI2333" s="400"/>
      <c r="AJ2333" s="400"/>
      <c r="AK2333" s="400"/>
      <c r="AL2333" s="400"/>
      <c r="AM2333" s="400"/>
      <c r="AN2333" s="400"/>
      <c r="AO2333" s="400"/>
      <c r="AP2333" s="400"/>
    </row>
    <row r="2334" spans="1:42" ht="14.25" customHeight="1">
      <c r="A2334" s="393"/>
      <c r="B2334" s="402"/>
      <c r="C2334" s="402"/>
      <c r="D2334" s="393"/>
      <c r="E2334" s="395"/>
      <c r="F2334" s="395"/>
      <c r="G2334" s="396"/>
      <c r="H2334" s="397"/>
      <c r="I2334" s="397"/>
      <c r="J2334" s="397"/>
      <c r="K2334" s="397"/>
      <c r="L2334" s="396"/>
      <c r="M2334" s="396"/>
      <c r="N2334" s="399"/>
      <c r="O2334" s="400"/>
      <c r="P2334" s="400"/>
      <c r="Q2334" s="400"/>
      <c r="R2334" s="400"/>
      <c r="S2334" s="400"/>
      <c r="T2334" s="400"/>
      <c r="U2334" s="400"/>
      <c r="V2334" s="400"/>
      <c r="W2334" s="400"/>
      <c r="X2334" s="426"/>
      <c r="Y2334" s="427"/>
      <c r="Z2334" s="427"/>
      <c r="AA2334" s="427"/>
      <c r="AB2334" s="427"/>
      <c r="AC2334" s="427"/>
      <c r="AD2334" s="402"/>
      <c r="AE2334" s="402"/>
      <c r="AF2334" s="402"/>
      <c r="AG2334" s="402"/>
      <c r="AH2334" s="402"/>
      <c r="AI2334" s="400"/>
      <c r="AJ2334" s="400"/>
      <c r="AK2334" s="400"/>
      <c r="AL2334" s="400"/>
      <c r="AM2334" s="400"/>
      <c r="AN2334" s="400"/>
      <c r="AO2334" s="400"/>
      <c r="AP2334" s="400"/>
    </row>
    <row r="2335" spans="1:42" ht="14.25" customHeight="1">
      <c r="A2335" s="393"/>
      <c r="B2335" s="402"/>
      <c r="C2335" s="402"/>
      <c r="D2335" s="393"/>
      <c r="E2335" s="395"/>
      <c r="F2335" s="395"/>
      <c r="G2335" s="396"/>
      <c r="H2335" s="397"/>
      <c r="I2335" s="397"/>
      <c r="J2335" s="397"/>
      <c r="K2335" s="397"/>
      <c r="L2335" s="396"/>
      <c r="M2335" s="396"/>
      <c r="N2335" s="399"/>
      <c r="O2335" s="400"/>
      <c r="P2335" s="400"/>
      <c r="Q2335" s="400"/>
      <c r="R2335" s="400"/>
      <c r="S2335" s="400"/>
      <c r="T2335" s="400"/>
      <c r="U2335" s="400"/>
      <c r="V2335" s="400"/>
      <c r="W2335" s="400"/>
      <c r="X2335" s="426"/>
      <c r="Y2335" s="427"/>
      <c r="Z2335" s="427"/>
      <c r="AA2335" s="427"/>
      <c r="AB2335" s="427"/>
      <c r="AC2335" s="427"/>
      <c r="AD2335" s="402"/>
      <c r="AE2335" s="402"/>
      <c r="AF2335" s="402"/>
      <c r="AG2335" s="402"/>
      <c r="AH2335" s="402"/>
      <c r="AI2335" s="400"/>
      <c r="AJ2335" s="400"/>
      <c r="AK2335" s="400"/>
      <c r="AL2335" s="400"/>
      <c r="AM2335" s="400"/>
      <c r="AN2335" s="400"/>
      <c r="AO2335" s="400"/>
      <c r="AP2335" s="400"/>
    </row>
    <row r="2336" spans="1:42" ht="14.25" customHeight="1">
      <c r="A2336" s="393"/>
      <c r="B2336" s="402"/>
      <c r="C2336" s="402"/>
      <c r="D2336" s="393"/>
      <c r="E2336" s="395"/>
      <c r="F2336" s="395"/>
      <c r="G2336" s="396"/>
      <c r="H2336" s="397"/>
      <c r="I2336" s="397"/>
      <c r="J2336" s="397"/>
      <c r="K2336" s="397"/>
      <c r="L2336" s="396"/>
      <c r="M2336" s="396"/>
      <c r="N2336" s="399"/>
      <c r="O2336" s="400"/>
      <c r="P2336" s="400"/>
      <c r="Q2336" s="400"/>
      <c r="R2336" s="400"/>
      <c r="S2336" s="400"/>
      <c r="T2336" s="400"/>
      <c r="U2336" s="400"/>
      <c r="V2336" s="400"/>
      <c r="W2336" s="400"/>
      <c r="X2336" s="426"/>
      <c r="Y2336" s="427"/>
      <c r="Z2336" s="427"/>
      <c r="AA2336" s="427"/>
      <c r="AB2336" s="427"/>
      <c r="AC2336" s="427"/>
      <c r="AD2336" s="402"/>
      <c r="AE2336" s="402"/>
      <c r="AF2336" s="402"/>
      <c r="AG2336" s="402"/>
      <c r="AH2336" s="402"/>
      <c r="AI2336" s="400"/>
      <c r="AJ2336" s="400"/>
      <c r="AK2336" s="400"/>
      <c r="AL2336" s="400"/>
      <c r="AM2336" s="400"/>
      <c r="AN2336" s="400"/>
      <c r="AO2336" s="400"/>
      <c r="AP2336" s="400"/>
    </row>
    <row r="2337" spans="1:42" ht="14.25" customHeight="1">
      <c r="A2337" s="393"/>
      <c r="B2337" s="402"/>
      <c r="C2337" s="402"/>
      <c r="D2337" s="393"/>
      <c r="E2337" s="395"/>
      <c r="F2337" s="395"/>
      <c r="G2337" s="396"/>
      <c r="H2337" s="397"/>
      <c r="I2337" s="397"/>
      <c r="J2337" s="397"/>
      <c r="K2337" s="397"/>
      <c r="L2337" s="396"/>
      <c r="M2337" s="396"/>
      <c r="N2337" s="399"/>
      <c r="O2337" s="400"/>
      <c r="P2337" s="400"/>
      <c r="Q2337" s="400"/>
      <c r="R2337" s="400"/>
      <c r="S2337" s="400"/>
      <c r="T2337" s="400"/>
      <c r="U2337" s="400"/>
      <c r="V2337" s="400"/>
      <c r="W2337" s="400"/>
      <c r="X2337" s="426"/>
      <c r="Y2337" s="427"/>
      <c r="Z2337" s="427"/>
      <c r="AA2337" s="427"/>
      <c r="AB2337" s="427"/>
      <c r="AC2337" s="427"/>
      <c r="AD2337" s="402"/>
      <c r="AE2337" s="402"/>
      <c r="AF2337" s="402"/>
      <c r="AG2337" s="402"/>
      <c r="AH2337" s="402"/>
      <c r="AI2337" s="400"/>
      <c r="AJ2337" s="400"/>
      <c r="AK2337" s="400"/>
      <c r="AL2337" s="400"/>
      <c r="AM2337" s="400"/>
      <c r="AN2337" s="400"/>
      <c r="AO2337" s="400"/>
      <c r="AP2337" s="400"/>
    </row>
    <row r="2338" spans="1:42" ht="14.25" customHeight="1">
      <c r="A2338" s="393"/>
      <c r="B2338" s="402"/>
      <c r="C2338" s="402"/>
      <c r="D2338" s="393"/>
      <c r="E2338" s="395"/>
      <c r="F2338" s="395"/>
      <c r="G2338" s="396"/>
      <c r="H2338" s="397"/>
      <c r="I2338" s="397"/>
      <c r="J2338" s="397"/>
      <c r="K2338" s="397"/>
      <c r="L2338" s="396"/>
      <c r="M2338" s="396"/>
      <c r="N2338" s="399"/>
      <c r="O2338" s="400"/>
      <c r="P2338" s="400"/>
      <c r="Q2338" s="400"/>
      <c r="R2338" s="400"/>
      <c r="S2338" s="400"/>
      <c r="T2338" s="400"/>
      <c r="U2338" s="400"/>
      <c r="V2338" s="400"/>
      <c r="W2338" s="400"/>
      <c r="X2338" s="426"/>
      <c r="Y2338" s="427"/>
      <c r="Z2338" s="427"/>
      <c r="AA2338" s="427"/>
      <c r="AB2338" s="427"/>
      <c r="AC2338" s="427"/>
      <c r="AD2338" s="402"/>
      <c r="AE2338" s="402"/>
      <c r="AF2338" s="402"/>
      <c r="AG2338" s="402"/>
      <c r="AH2338" s="402"/>
      <c r="AI2338" s="400"/>
      <c r="AJ2338" s="400"/>
      <c r="AK2338" s="400"/>
      <c r="AL2338" s="400"/>
      <c r="AM2338" s="400"/>
      <c r="AN2338" s="400"/>
      <c r="AO2338" s="400"/>
      <c r="AP2338" s="400"/>
    </row>
    <row r="2339" spans="1:42" ht="14.25" customHeight="1">
      <c r="A2339" s="393"/>
      <c r="B2339" s="402"/>
      <c r="C2339" s="402"/>
      <c r="D2339" s="393"/>
      <c r="E2339" s="395"/>
      <c r="F2339" s="395"/>
      <c r="G2339" s="396"/>
      <c r="H2339" s="397"/>
      <c r="I2339" s="397"/>
      <c r="J2339" s="397"/>
      <c r="K2339" s="397"/>
      <c r="L2339" s="396"/>
      <c r="M2339" s="396"/>
      <c r="N2339" s="399"/>
      <c r="O2339" s="400"/>
      <c r="P2339" s="400"/>
      <c r="Q2339" s="400"/>
      <c r="R2339" s="400"/>
      <c r="S2339" s="400"/>
      <c r="T2339" s="400"/>
      <c r="U2339" s="400"/>
      <c r="V2339" s="400"/>
      <c r="W2339" s="400"/>
      <c r="X2339" s="426"/>
      <c r="Y2339" s="427"/>
      <c r="Z2339" s="427"/>
      <c r="AA2339" s="427"/>
      <c r="AB2339" s="427"/>
      <c r="AC2339" s="427"/>
      <c r="AD2339" s="402"/>
      <c r="AE2339" s="402"/>
      <c r="AF2339" s="402"/>
      <c r="AG2339" s="402"/>
      <c r="AH2339" s="402"/>
      <c r="AI2339" s="400"/>
      <c r="AJ2339" s="400"/>
      <c r="AK2339" s="400"/>
      <c r="AL2339" s="400"/>
      <c r="AM2339" s="400"/>
      <c r="AN2339" s="400"/>
      <c r="AO2339" s="400"/>
      <c r="AP2339" s="400"/>
    </row>
    <row r="2340" spans="1:42" ht="14.25" customHeight="1">
      <c r="A2340" s="393"/>
      <c r="B2340" s="402"/>
      <c r="C2340" s="402"/>
      <c r="D2340" s="393"/>
      <c r="E2340" s="395"/>
      <c r="F2340" s="395"/>
      <c r="G2340" s="396"/>
      <c r="H2340" s="397"/>
      <c r="I2340" s="397"/>
      <c r="J2340" s="397"/>
      <c r="K2340" s="397"/>
      <c r="L2340" s="396"/>
      <c r="M2340" s="396"/>
      <c r="N2340" s="399"/>
      <c r="O2340" s="400"/>
      <c r="P2340" s="400"/>
      <c r="Q2340" s="400"/>
      <c r="R2340" s="400"/>
      <c r="S2340" s="400"/>
      <c r="T2340" s="400"/>
      <c r="U2340" s="400"/>
      <c r="V2340" s="400"/>
      <c r="W2340" s="400"/>
      <c r="X2340" s="426"/>
      <c r="Y2340" s="427"/>
      <c r="Z2340" s="427"/>
      <c r="AA2340" s="427"/>
      <c r="AB2340" s="427"/>
      <c r="AC2340" s="427"/>
      <c r="AD2340" s="402"/>
      <c r="AE2340" s="402"/>
      <c r="AF2340" s="402"/>
      <c r="AG2340" s="402"/>
      <c r="AH2340" s="402"/>
      <c r="AI2340" s="400"/>
      <c r="AJ2340" s="400"/>
      <c r="AK2340" s="400"/>
      <c r="AL2340" s="400"/>
      <c r="AM2340" s="400"/>
      <c r="AN2340" s="400"/>
      <c r="AO2340" s="400"/>
      <c r="AP2340" s="400"/>
    </row>
    <row r="2341" spans="1:42" ht="14.25" customHeight="1">
      <c r="A2341" s="393"/>
      <c r="B2341" s="402"/>
      <c r="C2341" s="402"/>
      <c r="D2341" s="393"/>
      <c r="E2341" s="395"/>
      <c r="F2341" s="395"/>
      <c r="G2341" s="396"/>
      <c r="H2341" s="397"/>
      <c r="I2341" s="397"/>
      <c r="J2341" s="397"/>
      <c r="K2341" s="397"/>
      <c r="L2341" s="396"/>
      <c r="M2341" s="396"/>
      <c r="N2341" s="399"/>
      <c r="O2341" s="400"/>
      <c r="P2341" s="400"/>
      <c r="Q2341" s="400"/>
      <c r="R2341" s="400"/>
      <c r="S2341" s="400"/>
      <c r="T2341" s="400"/>
      <c r="U2341" s="400"/>
      <c r="V2341" s="400"/>
      <c r="W2341" s="400"/>
      <c r="X2341" s="426"/>
      <c r="Y2341" s="427"/>
      <c r="Z2341" s="427"/>
      <c r="AA2341" s="427"/>
      <c r="AB2341" s="427"/>
      <c r="AC2341" s="427"/>
      <c r="AD2341" s="402"/>
      <c r="AE2341" s="402"/>
      <c r="AF2341" s="402"/>
      <c r="AG2341" s="402"/>
      <c r="AH2341" s="402"/>
      <c r="AI2341" s="400"/>
      <c r="AJ2341" s="400"/>
      <c r="AK2341" s="400"/>
      <c r="AL2341" s="400"/>
      <c r="AM2341" s="400"/>
      <c r="AN2341" s="400"/>
      <c r="AO2341" s="400"/>
      <c r="AP2341" s="400"/>
    </row>
    <row r="2342" spans="1:42" ht="14.25" customHeight="1">
      <c r="A2342" s="393"/>
      <c r="B2342" s="402"/>
      <c r="C2342" s="402"/>
      <c r="D2342" s="393"/>
      <c r="E2342" s="395"/>
      <c r="F2342" s="395"/>
      <c r="G2342" s="396"/>
      <c r="H2342" s="397"/>
      <c r="I2342" s="397"/>
      <c r="J2342" s="397"/>
      <c r="K2342" s="397"/>
      <c r="L2342" s="396"/>
      <c r="M2342" s="396"/>
      <c r="N2342" s="399"/>
      <c r="O2342" s="400"/>
      <c r="P2342" s="400"/>
      <c r="Q2342" s="400"/>
      <c r="R2342" s="400"/>
      <c r="S2342" s="400"/>
      <c r="T2342" s="400"/>
      <c r="U2342" s="400"/>
      <c r="V2342" s="400"/>
      <c r="W2342" s="400"/>
      <c r="X2342" s="426"/>
      <c r="Y2342" s="427"/>
      <c r="Z2342" s="427"/>
      <c r="AA2342" s="427"/>
      <c r="AB2342" s="427"/>
      <c r="AC2342" s="427"/>
      <c r="AD2342" s="402"/>
      <c r="AE2342" s="402"/>
      <c r="AF2342" s="402"/>
      <c r="AG2342" s="402"/>
      <c r="AH2342" s="402"/>
      <c r="AI2342" s="400"/>
      <c r="AJ2342" s="400"/>
      <c r="AK2342" s="400"/>
      <c r="AL2342" s="400"/>
      <c r="AM2342" s="400"/>
      <c r="AN2342" s="400"/>
      <c r="AO2342" s="400"/>
      <c r="AP2342" s="400"/>
    </row>
    <row r="2343" spans="1:42" ht="14.25" customHeight="1">
      <c r="A2343" s="393"/>
      <c r="B2343" s="402"/>
      <c r="C2343" s="402"/>
      <c r="D2343" s="393"/>
      <c r="E2343" s="395"/>
      <c r="F2343" s="395"/>
      <c r="G2343" s="396"/>
      <c r="H2343" s="397"/>
      <c r="I2343" s="397"/>
      <c r="J2343" s="397"/>
      <c r="K2343" s="397"/>
      <c r="L2343" s="396"/>
      <c r="M2343" s="396"/>
      <c r="N2343" s="399"/>
      <c r="O2343" s="400"/>
      <c r="P2343" s="400"/>
      <c r="Q2343" s="400"/>
      <c r="R2343" s="400"/>
      <c r="S2343" s="400"/>
      <c r="T2343" s="400"/>
      <c r="U2343" s="400"/>
      <c r="V2343" s="400"/>
      <c r="W2343" s="400"/>
      <c r="X2343" s="426"/>
      <c r="Y2343" s="427"/>
      <c r="Z2343" s="427"/>
      <c r="AA2343" s="427"/>
      <c r="AB2343" s="427"/>
      <c r="AC2343" s="427"/>
      <c r="AD2343" s="402"/>
      <c r="AE2343" s="402"/>
      <c r="AF2343" s="402"/>
      <c r="AG2343" s="402"/>
      <c r="AH2343" s="402"/>
      <c r="AI2343" s="400"/>
      <c r="AJ2343" s="400"/>
      <c r="AK2343" s="400"/>
      <c r="AL2343" s="400"/>
      <c r="AM2343" s="400"/>
      <c r="AN2343" s="400"/>
      <c r="AO2343" s="400"/>
      <c r="AP2343" s="400"/>
    </row>
    <row r="2344" spans="1:42" ht="14.25" customHeight="1">
      <c r="A2344" s="393"/>
      <c r="B2344" s="402"/>
      <c r="C2344" s="402"/>
      <c r="D2344" s="393"/>
      <c r="E2344" s="395"/>
      <c r="F2344" s="395"/>
      <c r="G2344" s="396"/>
      <c r="H2344" s="397"/>
      <c r="I2344" s="397"/>
      <c r="J2344" s="397"/>
      <c r="K2344" s="397"/>
      <c r="L2344" s="396"/>
      <c r="M2344" s="396"/>
      <c r="N2344" s="399"/>
      <c r="O2344" s="400"/>
      <c r="P2344" s="400"/>
      <c r="Q2344" s="400"/>
      <c r="R2344" s="400"/>
      <c r="S2344" s="400"/>
      <c r="T2344" s="400"/>
      <c r="U2344" s="400"/>
      <c r="V2344" s="400"/>
      <c r="W2344" s="400"/>
      <c r="X2344" s="426"/>
      <c r="Y2344" s="427"/>
      <c r="Z2344" s="427"/>
      <c r="AA2344" s="427"/>
      <c r="AB2344" s="427"/>
      <c r="AC2344" s="427"/>
      <c r="AD2344" s="402"/>
      <c r="AE2344" s="402"/>
      <c r="AF2344" s="402"/>
      <c r="AG2344" s="402"/>
      <c r="AH2344" s="402"/>
      <c r="AI2344" s="400"/>
      <c r="AJ2344" s="400"/>
      <c r="AK2344" s="400"/>
      <c r="AL2344" s="400"/>
      <c r="AM2344" s="400"/>
      <c r="AN2344" s="400"/>
      <c r="AO2344" s="400"/>
      <c r="AP2344" s="400"/>
    </row>
    <row r="2345" spans="1:42" ht="14.25" customHeight="1">
      <c r="A2345" s="393"/>
      <c r="B2345" s="402"/>
      <c r="C2345" s="402"/>
      <c r="D2345" s="393"/>
      <c r="E2345" s="395"/>
      <c r="F2345" s="395"/>
      <c r="G2345" s="396"/>
      <c r="H2345" s="397"/>
      <c r="I2345" s="397"/>
      <c r="J2345" s="397"/>
      <c r="K2345" s="397"/>
      <c r="L2345" s="396"/>
      <c r="M2345" s="396"/>
      <c r="N2345" s="399"/>
      <c r="O2345" s="400"/>
      <c r="P2345" s="400"/>
      <c r="Q2345" s="400"/>
      <c r="R2345" s="400"/>
      <c r="S2345" s="400"/>
      <c r="T2345" s="400"/>
      <c r="U2345" s="400"/>
      <c r="V2345" s="400"/>
      <c r="W2345" s="400"/>
      <c r="X2345" s="426"/>
      <c r="Y2345" s="427"/>
      <c r="Z2345" s="427"/>
      <c r="AA2345" s="427"/>
      <c r="AB2345" s="427"/>
      <c r="AC2345" s="427"/>
      <c r="AD2345" s="402"/>
      <c r="AE2345" s="402"/>
      <c r="AF2345" s="402"/>
      <c r="AG2345" s="402"/>
      <c r="AH2345" s="402"/>
      <c r="AI2345" s="400"/>
      <c r="AJ2345" s="400"/>
      <c r="AK2345" s="400"/>
      <c r="AL2345" s="400"/>
      <c r="AM2345" s="400"/>
      <c r="AN2345" s="400"/>
      <c r="AO2345" s="400"/>
      <c r="AP2345" s="400"/>
    </row>
    <row r="2346" spans="1:42" ht="14.25" customHeight="1">
      <c r="A2346" s="393"/>
      <c r="B2346" s="402"/>
      <c r="C2346" s="402"/>
      <c r="D2346" s="393"/>
      <c r="E2346" s="395"/>
      <c r="F2346" s="395"/>
      <c r="G2346" s="396"/>
      <c r="H2346" s="397"/>
      <c r="I2346" s="397"/>
      <c r="J2346" s="397"/>
      <c r="K2346" s="397"/>
      <c r="L2346" s="396"/>
      <c r="M2346" s="396"/>
      <c r="N2346" s="399"/>
      <c r="O2346" s="400"/>
      <c r="P2346" s="400"/>
      <c r="Q2346" s="400"/>
      <c r="R2346" s="400"/>
      <c r="S2346" s="400"/>
      <c r="T2346" s="400"/>
      <c r="U2346" s="400"/>
      <c r="V2346" s="400"/>
      <c r="W2346" s="400"/>
      <c r="X2346" s="426"/>
      <c r="Y2346" s="427"/>
      <c r="Z2346" s="427"/>
      <c r="AA2346" s="427"/>
      <c r="AB2346" s="427"/>
      <c r="AC2346" s="427"/>
      <c r="AD2346" s="402"/>
      <c r="AE2346" s="402"/>
      <c r="AF2346" s="402"/>
      <c r="AG2346" s="402"/>
      <c r="AH2346" s="402"/>
      <c r="AI2346" s="400"/>
      <c r="AJ2346" s="400"/>
      <c r="AK2346" s="400"/>
      <c r="AL2346" s="400"/>
      <c r="AM2346" s="400"/>
      <c r="AN2346" s="400"/>
      <c r="AO2346" s="400"/>
      <c r="AP2346" s="400"/>
    </row>
    <row r="2347" spans="1:42" ht="14.25" customHeight="1">
      <c r="A2347" s="393"/>
      <c r="B2347" s="402"/>
      <c r="C2347" s="402"/>
      <c r="D2347" s="393"/>
      <c r="E2347" s="395"/>
      <c r="F2347" s="395"/>
      <c r="G2347" s="396"/>
      <c r="H2347" s="397"/>
      <c r="I2347" s="397"/>
      <c r="J2347" s="397"/>
      <c r="K2347" s="397"/>
      <c r="L2347" s="396"/>
      <c r="M2347" s="396"/>
      <c r="N2347" s="399"/>
      <c r="O2347" s="400"/>
      <c r="P2347" s="400"/>
      <c r="Q2347" s="400"/>
      <c r="R2347" s="400"/>
      <c r="S2347" s="400"/>
      <c r="T2347" s="400"/>
      <c r="U2347" s="400"/>
      <c r="V2347" s="400"/>
      <c r="W2347" s="400"/>
      <c r="X2347" s="426"/>
      <c r="Y2347" s="427"/>
      <c r="Z2347" s="427"/>
      <c r="AA2347" s="427"/>
      <c r="AB2347" s="427"/>
      <c r="AC2347" s="427"/>
      <c r="AD2347" s="402"/>
      <c r="AE2347" s="402"/>
      <c r="AF2347" s="402"/>
      <c r="AG2347" s="402"/>
      <c r="AH2347" s="402"/>
      <c r="AI2347" s="400"/>
      <c r="AJ2347" s="400"/>
      <c r="AK2347" s="400"/>
      <c r="AL2347" s="400"/>
      <c r="AM2347" s="400"/>
      <c r="AN2347" s="400"/>
      <c r="AO2347" s="400"/>
      <c r="AP2347" s="400"/>
    </row>
    <row r="2348" spans="1:42" ht="14.25" customHeight="1">
      <c r="A2348" s="393"/>
      <c r="B2348" s="402"/>
      <c r="C2348" s="402"/>
      <c r="D2348" s="393"/>
      <c r="E2348" s="395"/>
      <c r="F2348" s="395"/>
      <c r="G2348" s="396"/>
      <c r="H2348" s="397"/>
      <c r="I2348" s="397"/>
      <c r="J2348" s="397"/>
      <c r="K2348" s="397"/>
      <c r="L2348" s="396"/>
      <c r="M2348" s="396"/>
      <c r="N2348" s="399"/>
      <c r="O2348" s="400"/>
      <c r="P2348" s="400"/>
      <c r="Q2348" s="400"/>
      <c r="R2348" s="400"/>
      <c r="S2348" s="400"/>
      <c r="T2348" s="400"/>
      <c r="U2348" s="400"/>
      <c r="V2348" s="400"/>
      <c r="W2348" s="400"/>
      <c r="X2348" s="426"/>
      <c r="Y2348" s="427"/>
      <c r="Z2348" s="427"/>
      <c r="AA2348" s="427"/>
      <c r="AB2348" s="427"/>
      <c r="AC2348" s="427"/>
      <c r="AD2348" s="402"/>
      <c r="AE2348" s="402"/>
      <c r="AF2348" s="402"/>
      <c r="AG2348" s="402"/>
      <c r="AH2348" s="402"/>
      <c r="AI2348" s="400"/>
      <c r="AJ2348" s="400"/>
      <c r="AK2348" s="400"/>
      <c r="AL2348" s="400"/>
      <c r="AM2348" s="400"/>
      <c r="AN2348" s="400"/>
      <c r="AO2348" s="400"/>
      <c r="AP2348" s="400"/>
    </row>
    <row r="2349" spans="1:42" ht="14.25" customHeight="1">
      <c r="A2349" s="393"/>
      <c r="B2349" s="402"/>
      <c r="C2349" s="402"/>
      <c r="D2349" s="393"/>
      <c r="E2349" s="395"/>
      <c r="F2349" s="395"/>
      <c r="G2349" s="396"/>
      <c r="H2349" s="397"/>
      <c r="I2349" s="397"/>
      <c r="J2349" s="397"/>
      <c r="K2349" s="397"/>
      <c r="L2349" s="396"/>
      <c r="M2349" s="396"/>
      <c r="N2349" s="399"/>
      <c r="O2349" s="400"/>
      <c r="P2349" s="400"/>
      <c r="Q2349" s="400"/>
      <c r="R2349" s="400"/>
      <c r="S2349" s="400"/>
      <c r="T2349" s="400"/>
      <c r="U2349" s="400"/>
      <c r="V2349" s="400"/>
      <c r="W2349" s="400"/>
      <c r="X2349" s="426"/>
      <c r="Y2349" s="427"/>
      <c r="Z2349" s="427"/>
      <c r="AA2349" s="427"/>
      <c r="AB2349" s="427"/>
      <c r="AC2349" s="427"/>
      <c r="AD2349" s="402"/>
      <c r="AE2349" s="402"/>
      <c r="AF2349" s="402"/>
      <c r="AG2349" s="402"/>
      <c r="AH2349" s="402"/>
      <c r="AI2349" s="400"/>
      <c r="AJ2349" s="400"/>
      <c r="AK2349" s="400"/>
      <c r="AL2349" s="400"/>
      <c r="AM2349" s="400"/>
      <c r="AN2349" s="400"/>
      <c r="AO2349" s="400"/>
      <c r="AP2349" s="400"/>
    </row>
    <row r="2350" spans="1:42" ht="14.25" customHeight="1">
      <c r="A2350" s="393"/>
      <c r="B2350" s="402"/>
      <c r="C2350" s="402"/>
      <c r="D2350" s="393"/>
      <c r="E2350" s="395"/>
      <c r="F2350" s="395"/>
      <c r="G2350" s="396"/>
      <c r="H2350" s="397"/>
      <c r="I2350" s="397"/>
      <c r="J2350" s="397"/>
      <c r="K2350" s="397"/>
      <c r="L2350" s="396"/>
      <c r="M2350" s="396"/>
      <c r="N2350" s="399"/>
      <c r="O2350" s="400"/>
      <c r="P2350" s="400"/>
      <c r="Q2350" s="400"/>
      <c r="R2350" s="400"/>
      <c r="S2350" s="400"/>
      <c r="T2350" s="400"/>
      <c r="U2350" s="400"/>
      <c r="V2350" s="400"/>
      <c r="W2350" s="400"/>
      <c r="X2350" s="426"/>
      <c r="Y2350" s="427"/>
      <c r="Z2350" s="427"/>
      <c r="AA2350" s="427"/>
      <c r="AB2350" s="427"/>
      <c r="AC2350" s="427"/>
      <c r="AD2350" s="402"/>
      <c r="AE2350" s="402"/>
      <c r="AF2350" s="402"/>
      <c r="AG2350" s="402"/>
      <c r="AH2350" s="402"/>
      <c r="AI2350" s="400"/>
      <c r="AJ2350" s="400"/>
      <c r="AK2350" s="400"/>
      <c r="AL2350" s="400"/>
      <c r="AM2350" s="400"/>
      <c r="AN2350" s="400"/>
      <c r="AO2350" s="400"/>
      <c r="AP2350" s="400"/>
    </row>
    <row r="2351" spans="1:42" ht="14.25" customHeight="1">
      <c r="A2351" s="393"/>
      <c r="B2351" s="402"/>
      <c r="C2351" s="402"/>
      <c r="D2351" s="393"/>
      <c r="E2351" s="395"/>
      <c r="F2351" s="395"/>
      <c r="G2351" s="396"/>
      <c r="H2351" s="397"/>
      <c r="I2351" s="397"/>
      <c r="J2351" s="397"/>
      <c r="K2351" s="397"/>
      <c r="L2351" s="396"/>
      <c r="M2351" s="396"/>
      <c r="N2351" s="399"/>
      <c r="O2351" s="400"/>
      <c r="P2351" s="400"/>
      <c r="Q2351" s="400"/>
      <c r="R2351" s="400"/>
      <c r="S2351" s="400"/>
      <c r="T2351" s="400"/>
      <c r="U2351" s="400"/>
      <c r="V2351" s="400"/>
      <c r="W2351" s="400"/>
      <c r="X2351" s="426"/>
      <c r="Y2351" s="427"/>
      <c r="Z2351" s="427"/>
      <c r="AA2351" s="427"/>
      <c r="AB2351" s="427"/>
      <c r="AC2351" s="427"/>
      <c r="AD2351" s="402"/>
      <c r="AE2351" s="402"/>
      <c r="AF2351" s="402"/>
      <c r="AG2351" s="402"/>
      <c r="AH2351" s="402"/>
      <c r="AI2351" s="400"/>
      <c r="AJ2351" s="400"/>
      <c r="AK2351" s="400"/>
      <c r="AL2351" s="400"/>
      <c r="AM2351" s="400"/>
      <c r="AN2351" s="400"/>
      <c r="AO2351" s="400"/>
      <c r="AP2351" s="400"/>
    </row>
    <row r="2352" spans="1:42" ht="14.25" customHeight="1">
      <c r="A2352" s="393"/>
      <c r="B2352" s="402"/>
      <c r="C2352" s="402"/>
      <c r="D2352" s="393"/>
      <c r="E2352" s="395"/>
      <c r="F2352" s="395"/>
      <c r="G2352" s="396"/>
      <c r="H2352" s="397"/>
      <c r="I2352" s="397"/>
      <c r="J2352" s="397"/>
      <c r="K2352" s="397"/>
      <c r="L2352" s="396"/>
      <c r="M2352" s="396"/>
      <c r="N2352" s="399"/>
      <c r="O2352" s="400"/>
      <c r="P2352" s="400"/>
      <c r="Q2352" s="400"/>
      <c r="R2352" s="400"/>
      <c r="S2352" s="400"/>
      <c r="T2352" s="400"/>
      <c r="U2352" s="400"/>
      <c r="V2352" s="400"/>
      <c r="W2352" s="400"/>
      <c r="X2352" s="426"/>
      <c r="Y2352" s="427"/>
      <c r="Z2352" s="427"/>
      <c r="AA2352" s="427"/>
      <c r="AB2352" s="427"/>
      <c r="AC2352" s="427"/>
      <c r="AD2352" s="402"/>
      <c r="AE2352" s="402"/>
      <c r="AF2352" s="402"/>
      <c r="AG2352" s="402"/>
      <c r="AH2352" s="402"/>
      <c r="AI2352" s="400"/>
      <c r="AJ2352" s="400"/>
      <c r="AK2352" s="400"/>
      <c r="AL2352" s="400"/>
      <c r="AM2352" s="400"/>
      <c r="AN2352" s="400"/>
      <c r="AO2352" s="400"/>
      <c r="AP2352" s="400"/>
    </row>
    <row r="2353" spans="1:42" ht="14.25" customHeight="1">
      <c r="A2353" s="393"/>
      <c r="B2353" s="402"/>
      <c r="C2353" s="402"/>
      <c r="D2353" s="393"/>
      <c r="E2353" s="395"/>
      <c r="F2353" s="395"/>
      <c r="G2353" s="396"/>
      <c r="H2353" s="397"/>
      <c r="I2353" s="397"/>
      <c r="J2353" s="397"/>
      <c r="K2353" s="397"/>
      <c r="L2353" s="396"/>
      <c r="M2353" s="396"/>
      <c r="N2353" s="399"/>
      <c r="O2353" s="400"/>
      <c r="P2353" s="400"/>
      <c r="Q2353" s="400"/>
      <c r="R2353" s="400"/>
      <c r="S2353" s="400"/>
      <c r="T2353" s="400"/>
      <c r="U2353" s="400"/>
      <c r="V2353" s="400"/>
      <c r="W2353" s="400"/>
      <c r="X2353" s="426"/>
      <c r="Y2353" s="427"/>
      <c r="Z2353" s="427"/>
      <c r="AA2353" s="427"/>
      <c r="AB2353" s="427"/>
      <c r="AC2353" s="427"/>
      <c r="AD2353" s="402"/>
      <c r="AE2353" s="402"/>
      <c r="AF2353" s="402"/>
      <c r="AG2353" s="402"/>
      <c r="AH2353" s="402"/>
      <c r="AI2353" s="400"/>
      <c r="AJ2353" s="400"/>
      <c r="AK2353" s="400"/>
      <c r="AL2353" s="400"/>
      <c r="AM2353" s="400"/>
      <c r="AN2353" s="400"/>
      <c r="AO2353" s="400"/>
      <c r="AP2353" s="400"/>
    </row>
    <row r="2354" spans="1:42" ht="14.25" customHeight="1">
      <c r="A2354" s="393"/>
      <c r="B2354" s="402"/>
      <c r="C2354" s="402"/>
      <c r="D2354" s="393"/>
      <c r="E2354" s="395"/>
      <c r="F2354" s="395"/>
      <c r="G2354" s="396"/>
      <c r="H2354" s="397"/>
      <c r="I2354" s="397"/>
      <c r="J2354" s="397"/>
      <c r="K2354" s="397"/>
      <c r="L2354" s="396"/>
      <c r="M2354" s="396"/>
      <c r="N2354" s="399"/>
      <c r="O2354" s="400"/>
      <c r="P2354" s="400"/>
      <c r="Q2354" s="400"/>
      <c r="R2354" s="400"/>
      <c r="S2354" s="400"/>
      <c r="T2354" s="400"/>
      <c r="U2354" s="400"/>
      <c r="V2354" s="400"/>
      <c r="W2354" s="400"/>
      <c r="X2354" s="426"/>
      <c r="Y2354" s="427"/>
      <c r="Z2354" s="427"/>
      <c r="AA2354" s="427"/>
      <c r="AB2354" s="427"/>
      <c r="AC2354" s="427"/>
      <c r="AD2354" s="402"/>
      <c r="AE2354" s="402"/>
      <c r="AF2354" s="402"/>
      <c r="AG2354" s="402"/>
      <c r="AH2354" s="402"/>
      <c r="AI2354" s="400"/>
      <c r="AJ2354" s="400"/>
      <c r="AK2354" s="400"/>
      <c r="AL2354" s="400"/>
      <c r="AM2354" s="400"/>
      <c r="AN2354" s="400"/>
      <c r="AO2354" s="400"/>
      <c r="AP2354" s="400"/>
    </row>
    <row r="2355" spans="1:42" ht="14.25" customHeight="1">
      <c r="A2355" s="393"/>
      <c r="B2355" s="402"/>
      <c r="C2355" s="402"/>
      <c r="D2355" s="393"/>
      <c r="E2355" s="395"/>
      <c r="F2355" s="395"/>
      <c r="G2355" s="396"/>
      <c r="H2355" s="397"/>
      <c r="I2355" s="397"/>
      <c r="J2355" s="397"/>
      <c r="K2355" s="397"/>
      <c r="L2355" s="396"/>
      <c r="M2355" s="396"/>
      <c r="N2355" s="399"/>
      <c r="O2355" s="400"/>
      <c r="P2355" s="400"/>
      <c r="Q2355" s="400"/>
      <c r="R2355" s="400"/>
      <c r="S2355" s="400"/>
      <c r="T2355" s="400"/>
      <c r="U2355" s="400"/>
      <c r="V2355" s="400"/>
      <c r="W2355" s="400"/>
      <c r="X2355" s="426"/>
      <c r="Y2355" s="427"/>
      <c r="Z2355" s="427"/>
      <c r="AA2355" s="427"/>
      <c r="AB2355" s="427"/>
      <c r="AC2355" s="427"/>
      <c r="AD2355" s="402"/>
      <c r="AE2355" s="402"/>
      <c r="AF2355" s="402"/>
      <c r="AG2355" s="402"/>
      <c r="AH2355" s="402"/>
      <c r="AI2355" s="400"/>
      <c r="AJ2355" s="400"/>
      <c r="AK2355" s="400"/>
      <c r="AL2355" s="400"/>
      <c r="AM2355" s="400"/>
      <c r="AN2355" s="400"/>
      <c r="AO2355" s="400"/>
      <c r="AP2355" s="400"/>
    </row>
    <row r="2356" spans="1:42" ht="14.25" customHeight="1">
      <c r="A2356" s="393"/>
      <c r="B2356" s="402"/>
      <c r="C2356" s="402"/>
      <c r="D2356" s="393"/>
      <c r="E2356" s="395"/>
      <c r="F2356" s="395"/>
      <c r="G2356" s="396"/>
      <c r="H2356" s="397"/>
      <c r="I2356" s="397"/>
      <c r="J2356" s="397"/>
      <c r="K2356" s="397"/>
      <c r="L2356" s="396"/>
      <c r="M2356" s="396"/>
      <c r="N2356" s="399"/>
      <c r="O2356" s="400"/>
      <c r="P2356" s="400"/>
      <c r="Q2356" s="400"/>
      <c r="R2356" s="400"/>
      <c r="S2356" s="400"/>
      <c r="T2356" s="400"/>
      <c r="U2356" s="400"/>
      <c r="V2356" s="400"/>
      <c r="W2356" s="400"/>
      <c r="X2356" s="426"/>
      <c r="Y2356" s="427"/>
      <c r="Z2356" s="427"/>
      <c r="AA2356" s="427"/>
      <c r="AB2356" s="427"/>
      <c r="AC2356" s="427"/>
      <c r="AD2356" s="402"/>
      <c r="AE2356" s="402"/>
      <c r="AF2356" s="402"/>
      <c r="AG2356" s="402"/>
      <c r="AH2356" s="402"/>
      <c r="AI2356" s="400"/>
      <c r="AJ2356" s="400"/>
      <c r="AK2356" s="400"/>
      <c r="AL2356" s="400"/>
      <c r="AM2356" s="400"/>
      <c r="AN2356" s="400"/>
      <c r="AO2356" s="400"/>
      <c r="AP2356" s="400"/>
    </row>
    <row r="2357" spans="1:42" ht="14.25" customHeight="1">
      <c r="A2357" s="393"/>
      <c r="B2357" s="402"/>
      <c r="C2357" s="402"/>
      <c r="D2357" s="393"/>
      <c r="E2357" s="395"/>
      <c r="F2357" s="395"/>
      <c r="G2357" s="396"/>
      <c r="H2357" s="397"/>
      <c r="I2357" s="397"/>
      <c r="J2357" s="397"/>
      <c r="K2357" s="397"/>
      <c r="L2357" s="396"/>
      <c r="M2357" s="396"/>
      <c r="N2357" s="399"/>
      <c r="O2357" s="400"/>
      <c r="P2357" s="400"/>
      <c r="Q2357" s="400"/>
      <c r="R2357" s="400"/>
      <c r="S2357" s="400"/>
      <c r="T2357" s="400"/>
      <c r="U2357" s="400"/>
      <c r="V2357" s="400"/>
      <c r="W2357" s="400"/>
      <c r="X2357" s="426"/>
      <c r="Y2357" s="427"/>
      <c r="Z2357" s="427"/>
      <c r="AA2357" s="427"/>
      <c r="AB2357" s="427"/>
      <c r="AC2357" s="427"/>
      <c r="AD2357" s="402"/>
      <c r="AE2357" s="402"/>
      <c r="AF2357" s="402"/>
      <c r="AG2357" s="402"/>
      <c r="AH2357" s="402"/>
      <c r="AI2357" s="400"/>
      <c r="AJ2357" s="400"/>
      <c r="AK2357" s="400"/>
      <c r="AL2357" s="400"/>
      <c r="AM2357" s="400"/>
      <c r="AN2357" s="400"/>
      <c r="AO2357" s="400"/>
      <c r="AP2357" s="400"/>
    </row>
    <row r="2358" spans="1:42" ht="14.25" customHeight="1">
      <c r="A2358" s="393"/>
      <c r="B2358" s="402"/>
      <c r="C2358" s="402"/>
      <c r="D2358" s="393"/>
      <c r="E2358" s="395"/>
      <c r="F2358" s="395"/>
      <c r="G2358" s="396"/>
      <c r="H2358" s="397"/>
      <c r="I2358" s="397"/>
      <c r="J2358" s="397"/>
      <c r="K2358" s="397"/>
      <c r="L2358" s="396"/>
      <c r="M2358" s="396"/>
      <c r="N2358" s="399"/>
      <c r="O2358" s="400"/>
      <c r="P2358" s="400"/>
      <c r="Q2358" s="400"/>
      <c r="R2358" s="400"/>
      <c r="S2358" s="400"/>
      <c r="T2358" s="400"/>
      <c r="U2358" s="400"/>
      <c r="V2358" s="400"/>
      <c r="W2358" s="400"/>
      <c r="X2358" s="426"/>
      <c r="Y2358" s="427"/>
      <c r="Z2358" s="427"/>
      <c r="AA2358" s="427"/>
      <c r="AB2358" s="427"/>
      <c r="AC2358" s="427"/>
      <c r="AD2358" s="402"/>
      <c r="AE2358" s="402"/>
      <c r="AF2358" s="402"/>
      <c r="AG2358" s="402"/>
      <c r="AH2358" s="402"/>
      <c r="AI2358" s="400"/>
      <c r="AJ2358" s="400"/>
      <c r="AK2358" s="400"/>
      <c r="AL2358" s="400"/>
      <c r="AM2358" s="400"/>
      <c r="AN2358" s="400"/>
      <c r="AO2358" s="400"/>
      <c r="AP2358" s="400"/>
    </row>
    <row r="2359" spans="1:42" ht="14.25" customHeight="1">
      <c r="A2359" s="393"/>
      <c r="B2359" s="402"/>
      <c r="C2359" s="402"/>
      <c r="D2359" s="393"/>
      <c r="E2359" s="395"/>
      <c r="F2359" s="395"/>
      <c r="G2359" s="396"/>
      <c r="H2359" s="397"/>
      <c r="I2359" s="397"/>
      <c r="J2359" s="397"/>
      <c r="K2359" s="397"/>
      <c r="L2359" s="396"/>
      <c r="M2359" s="396"/>
      <c r="N2359" s="399"/>
      <c r="O2359" s="400"/>
      <c r="P2359" s="400"/>
      <c r="Q2359" s="400"/>
      <c r="R2359" s="400"/>
      <c r="S2359" s="400"/>
      <c r="T2359" s="400"/>
      <c r="U2359" s="400"/>
      <c r="V2359" s="400"/>
      <c r="W2359" s="400"/>
      <c r="X2359" s="426"/>
      <c r="Y2359" s="427"/>
      <c r="Z2359" s="427"/>
      <c r="AA2359" s="427"/>
      <c r="AB2359" s="427"/>
      <c r="AC2359" s="427"/>
      <c r="AD2359" s="402"/>
      <c r="AE2359" s="402"/>
      <c r="AF2359" s="402"/>
      <c r="AG2359" s="402"/>
      <c r="AH2359" s="402"/>
      <c r="AI2359" s="400"/>
      <c r="AJ2359" s="400"/>
      <c r="AK2359" s="400"/>
      <c r="AL2359" s="400"/>
      <c r="AM2359" s="400"/>
      <c r="AN2359" s="400"/>
      <c r="AO2359" s="400"/>
      <c r="AP2359" s="400"/>
    </row>
    <row r="2360" spans="1:42" ht="14.25" customHeight="1">
      <c r="A2360" s="393"/>
      <c r="B2360" s="402"/>
      <c r="C2360" s="402"/>
      <c r="D2360" s="393"/>
      <c r="E2360" s="395"/>
      <c r="F2360" s="395"/>
      <c r="G2360" s="396"/>
      <c r="H2360" s="397"/>
      <c r="I2360" s="397"/>
      <c r="J2360" s="397"/>
      <c r="K2360" s="397"/>
      <c r="L2360" s="396"/>
      <c r="M2360" s="396"/>
      <c r="N2360" s="399"/>
      <c r="O2360" s="400"/>
      <c r="P2360" s="400"/>
      <c r="Q2360" s="400"/>
      <c r="R2360" s="400"/>
      <c r="S2360" s="400"/>
      <c r="T2360" s="400"/>
      <c r="U2360" s="400"/>
      <c r="V2360" s="400"/>
      <c r="W2360" s="400"/>
      <c r="X2360" s="426"/>
      <c r="Y2360" s="427"/>
      <c r="Z2360" s="427"/>
      <c r="AA2360" s="427"/>
      <c r="AB2360" s="427"/>
      <c r="AC2360" s="427"/>
      <c r="AD2360" s="402"/>
      <c r="AE2360" s="402"/>
      <c r="AF2360" s="402"/>
      <c r="AG2360" s="402"/>
      <c r="AH2360" s="402"/>
      <c r="AI2360" s="400"/>
      <c r="AJ2360" s="400"/>
      <c r="AK2360" s="400"/>
      <c r="AL2360" s="400"/>
      <c r="AM2360" s="400"/>
      <c r="AN2360" s="400"/>
      <c r="AO2360" s="400"/>
      <c r="AP2360" s="400"/>
    </row>
    <row r="2361" spans="1:42" ht="14.25" customHeight="1">
      <c r="A2361" s="393"/>
      <c r="B2361" s="402"/>
      <c r="C2361" s="402"/>
      <c r="D2361" s="393"/>
      <c r="E2361" s="395"/>
      <c r="F2361" s="395"/>
      <c r="G2361" s="396"/>
      <c r="H2361" s="397"/>
      <c r="I2361" s="397"/>
      <c r="J2361" s="397"/>
      <c r="K2361" s="397"/>
      <c r="L2361" s="396"/>
      <c r="M2361" s="396"/>
      <c r="N2361" s="399"/>
      <c r="O2361" s="400"/>
      <c r="P2361" s="400"/>
      <c r="Q2361" s="400"/>
      <c r="R2361" s="400"/>
      <c r="S2361" s="400"/>
      <c r="T2361" s="400"/>
      <c r="U2361" s="400"/>
      <c r="V2361" s="400"/>
      <c r="W2361" s="400"/>
      <c r="X2361" s="426"/>
      <c r="Y2361" s="427"/>
      <c r="Z2361" s="427"/>
      <c r="AA2361" s="427"/>
      <c r="AB2361" s="427"/>
      <c r="AC2361" s="427"/>
      <c r="AD2361" s="402"/>
      <c r="AE2361" s="402"/>
      <c r="AF2361" s="402"/>
      <c r="AG2361" s="402"/>
      <c r="AH2361" s="402"/>
      <c r="AI2361" s="400"/>
      <c r="AJ2361" s="400"/>
      <c r="AK2361" s="400"/>
      <c r="AL2361" s="400"/>
      <c r="AM2361" s="400"/>
      <c r="AN2361" s="400"/>
      <c r="AO2361" s="400"/>
      <c r="AP2361" s="400"/>
    </row>
    <row r="2362" spans="1:42" ht="14.25" customHeight="1">
      <c r="A2362" s="393"/>
      <c r="B2362" s="402"/>
      <c r="C2362" s="402"/>
      <c r="D2362" s="393"/>
      <c r="E2362" s="395"/>
      <c r="F2362" s="395"/>
      <c r="G2362" s="396"/>
      <c r="H2362" s="397"/>
      <c r="I2362" s="397"/>
      <c r="J2362" s="397"/>
      <c r="K2362" s="397"/>
      <c r="L2362" s="396"/>
      <c r="M2362" s="396"/>
      <c r="N2362" s="399"/>
      <c r="O2362" s="400"/>
      <c r="P2362" s="400"/>
      <c r="Q2362" s="400"/>
      <c r="R2362" s="400"/>
      <c r="S2362" s="400"/>
      <c r="T2362" s="400"/>
      <c r="U2362" s="400"/>
      <c r="V2362" s="400"/>
      <c r="W2362" s="400"/>
      <c r="X2362" s="426"/>
      <c r="Y2362" s="427"/>
      <c r="Z2362" s="427"/>
      <c r="AA2362" s="427"/>
      <c r="AB2362" s="427"/>
      <c r="AC2362" s="427"/>
      <c r="AD2362" s="402"/>
      <c r="AE2362" s="402"/>
      <c r="AF2362" s="402"/>
      <c r="AG2362" s="402"/>
      <c r="AH2362" s="402"/>
      <c r="AI2362" s="400"/>
      <c r="AJ2362" s="400"/>
      <c r="AK2362" s="400"/>
      <c r="AL2362" s="400"/>
      <c r="AM2362" s="400"/>
      <c r="AN2362" s="400"/>
      <c r="AO2362" s="400"/>
      <c r="AP2362" s="400"/>
    </row>
    <row r="2363" spans="1:42" ht="14.25" customHeight="1">
      <c r="A2363" s="393"/>
      <c r="B2363" s="402"/>
      <c r="C2363" s="402"/>
      <c r="D2363" s="393"/>
      <c r="E2363" s="395"/>
      <c r="F2363" s="395"/>
      <c r="G2363" s="396"/>
      <c r="H2363" s="397"/>
      <c r="I2363" s="397"/>
      <c r="J2363" s="397"/>
      <c r="K2363" s="397"/>
      <c r="L2363" s="396"/>
      <c r="M2363" s="396"/>
      <c r="N2363" s="399"/>
      <c r="O2363" s="400"/>
      <c r="P2363" s="400"/>
      <c r="Q2363" s="400"/>
      <c r="R2363" s="400"/>
      <c r="S2363" s="400"/>
      <c r="T2363" s="400"/>
      <c r="U2363" s="400"/>
      <c r="V2363" s="400"/>
      <c r="W2363" s="400"/>
      <c r="X2363" s="426"/>
      <c r="Y2363" s="427"/>
      <c r="Z2363" s="427"/>
      <c r="AA2363" s="427"/>
      <c r="AB2363" s="427"/>
      <c r="AC2363" s="427"/>
      <c r="AD2363" s="402"/>
      <c r="AE2363" s="402"/>
      <c r="AF2363" s="402"/>
      <c r="AG2363" s="402"/>
      <c r="AH2363" s="402"/>
      <c r="AI2363" s="400"/>
      <c r="AJ2363" s="400"/>
      <c r="AK2363" s="400"/>
      <c r="AL2363" s="400"/>
      <c r="AM2363" s="400"/>
      <c r="AN2363" s="400"/>
      <c r="AO2363" s="400"/>
      <c r="AP2363" s="400"/>
    </row>
    <row r="2364" spans="1:42" ht="14.25" customHeight="1">
      <c r="A2364" s="393"/>
      <c r="B2364" s="402"/>
      <c r="C2364" s="402"/>
      <c r="D2364" s="393"/>
      <c r="E2364" s="395"/>
      <c r="F2364" s="395"/>
      <c r="G2364" s="396"/>
      <c r="H2364" s="397"/>
      <c r="I2364" s="397"/>
      <c r="J2364" s="397"/>
      <c r="K2364" s="397"/>
      <c r="L2364" s="396"/>
      <c r="M2364" s="396"/>
      <c r="N2364" s="399"/>
      <c r="O2364" s="400"/>
      <c r="P2364" s="400"/>
      <c r="Q2364" s="400"/>
      <c r="R2364" s="400"/>
      <c r="S2364" s="400"/>
      <c r="T2364" s="400"/>
      <c r="U2364" s="400"/>
      <c r="V2364" s="400"/>
      <c r="W2364" s="400"/>
      <c r="X2364" s="426"/>
      <c r="Y2364" s="427"/>
      <c r="Z2364" s="427"/>
      <c r="AA2364" s="427"/>
      <c r="AB2364" s="427"/>
      <c r="AC2364" s="427"/>
      <c r="AD2364" s="402"/>
      <c r="AE2364" s="402"/>
      <c r="AF2364" s="402"/>
      <c r="AG2364" s="402"/>
      <c r="AH2364" s="402"/>
      <c r="AI2364" s="400"/>
      <c r="AJ2364" s="400"/>
      <c r="AK2364" s="400"/>
      <c r="AL2364" s="400"/>
      <c r="AM2364" s="400"/>
      <c r="AN2364" s="400"/>
      <c r="AO2364" s="400"/>
      <c r="AP2364" s="400"/>
    </row>
    <row r="2365" spans="1:42" ht="14.25" customHeight="1">
      <c r="A2365" s="393"/>
      <c r="B2365" s="402"/>
      <c r="C2365" s="402"/>
      <c r="D2365" s="393"/>
      <c r="E2365" s="395"/>
      <c r="F2365" s="395"/>
      <c r="G2365" s="396"/>
      <c r="H2365" s="397"/>
      <c r="I2365" s="397"/>
      <c r="J2365" s="397"/>
      <c r="K2365" s="397"/>
      <c r="L2365" s="396"/>
      <c r="M2365" s="396"/>
      <c r="N2365" s="399"/>
      <c r="O2365" s="400"/>
      <c r="P2365" s="400"/>
      <c r="Q2365" s="400"/>
      <c r="R2365" s="400"/>
      <c r="S2365" s="400"/>
      <c r="T2365" s="400"/>
      <c r="U2365" s="400"/>
      <c r="V2365" s="400"/>
      <c r="W2365" s="400"/>
      <c r="X2365" s="426"/>
      <c r="Y2365" s="427"/>
      <c r="Z2365" s="427"/>
      <c r="AA2365" s="427"/>
      <c r="AB2365" s="427"/>
      <c r="AC2365" s="427"/>
      <c r="AD2365" s="402"/>
      <c r="AE2365" s="402"/>
      <c r="AF2365" s="402"/>
      <c r="AG2365" s="402"/>
      <c r="AH2365" s="402"/>
      <c r="AI2365" s="400"/>
      <c r="AJ2365" s="400"/>
      <c r="AK2365" s="400"/>
      <c r="AL2365" s="400"/>
      <c r="AM2365" s="400"/>
      <c r="AN2365" s="400"/>
      <c r="AO2365" s="400"/>
      <c r="AP2365" s="400"/>
    </row>
    <row r="2366" spans="1:42" ht="14.25" customHeight="1">
      <c r="A2366" s="393"/>
      <c r="B2366" s="402"/>
      <c r="C2366" s="402"/>
      <c r="D2366" s="393"/>
      <c r="E2366" s="395"/>
      <c r="F2366" s="395"/>
      <c r="G2366" s="396"/>
      <c r="H2366" s="397"/>
      <c r="I2366" s="397"/>
      <c r="J2366" s="397"/>
      <c r="K2366" s="397"/>
      <c r="L2366" s="396"/>
      <c r="M2366" s="396"/>
      <c r="N2366" s="399"/>
      <c r="O2366" s="400"/>
      <c r="P2366" s="400"/>
      <c r="Q2366" s="400"/>
      <c r="R2366" s="400"/>
      <c r="S2366" s="400"/>
      <c r="T2366" s="400"/>
      <c r="U2366" s="400"/>
      <c r="V2366" s="400"/>
      <c r="W2366" s="400"/>
      <c r="X2366" s="426"/>
      <c r="Y2366" s="427"/>
      <c r="Z2366" s="427"/>
      <c r="AA2366" s="427"/>
      <c r="AB2366" s="427"/>
      <c r="AC2366" s="427"/>
      <c r="AD2366" s="402"/>
      <c r="AE2366" s="402"/>
      <c r="AF2366" s="402"/>
      <c r="AG2366" s="402"/>
      <c r="AH2366" s="402"/>
      <c r="AI2366" s="400"/>
      <c r="AJ2366" s="400"/>
      <c r="AK2366" s="400"/>
      <c r="AL2366" s="400"/>
      <c r="AM2366" s="400"/>
      <c r="AN2366" s="400"/>
      <c r="AO2366" s="400"/>
      <c r="AP2366" s="400"/>
    </row>
    <row r="2367" spans="1:42" ht="14.25" customHeight="1">
      <c r="A2367" s="393"/>
      <c r="B2367" s="402"/>
      <c r="C2367" s="402"/>
      <c r="D2367" s="393"/>
      <c r="E2367" s="395"/>
      <c r="F2367" s="395"/>
      <c r="G2367" s="396"/>
      <c r="H2367" s="397"/>
      <c r="I2367" s="397"/>
      <c r="J2367" s="397"/>
      <c r="K2367" s="397"/>
      <c r="L2367" s="396"/>
      <c r="M2367" s="396"/>
      <c r="N2367" s="399"/>
      <c r="O2367" s="400"/>
      <c r="P2367" s="400"/>
      <c r="Q2367" s="400"/>
      <c r="R2367" s="400"/>
      <c r="S2367" s="400"/>
      <c r="T2367" s="400"/>
      <c r="U2367" s="400"/>
      <c r="V2367" s="400"/>
      <c r="W2367" s="400"/>
      <c r="X2367" s="426"/>
      <c r="Y2367" s="427"/>
      <c r="Z2367" s="427"/>
      <c r="AA2367" s="427"/>
      <c r="AB2367" s="427"/>
      <c r="AC2367" s="427"/>
      <c r="AD2367" s="402"/>
      <c r="AE2367" s="402"/>
      <c r="AF2367" s="402"/>
      <c r="AG2367" s="402"/>
      <c r="AH2367" s="402"/>
      <c r="AI2367" s="400"/>
      <c r="AJ2367" s="400"/>
      <c r="AK2367" s="400"/>
      <c r="AL2367" s="400"/>
      <c r="AM2367" s="400"/>
      <c r="AN2367" s="400"/>
      <c r="AO2367" s="400"/>
      <c r="AP2367" s="400"/>
    </row>
    <row r="2368" spans="1:42" ht="14.25" customHeight="1">
      <c r="A2368" s="393"/>
      <c r="B2368" s="402"/>
      <c r="C2368" s="402"/>
      <c r="D2368" s="393"/>
      <c r="E2368" s="395"/>
      <c r="F2368" s="395"/>
      <c r="G2368" s="396"/>
      <c r="H2368" s="397"/>
      <c r="I2368" s="397"/>
      <c r="J2368" s="397"/>
      <c r="K2368" s="397"/>
      <c r="L2368" s="396"/>
      <c r="M2368" s="396"/>
      <c r="N2368" s="399"/>
      <c r="O2368" s="400"/>
      <c r="P2368" s="400"/>
      <c r="Q2368" s="400"/>
      <c r="R2368" s="400"/>
      <c r="S2368" s="400"/>
      <c r="T2368" s="400"/>
      <c r="U2368" s="400"/>
      <c r="V2368" s="400"/>
      <c r="W2368" s="400"/>
      <c r="X2368" s="426"/>
      <c r="Y2368" s="427"/>
      <c r="Z2368" s="427"/>
      <c r="AA2368" s="427"/>
      <c r="AB2368" s="427"/>
      <c r="AC2368" s="427"/>
      <c r="AD2368" s="402"/>
      <c r="AE2368" s="402"/>
      <c r="AF2368" s="402"/>
      <c r="AG2368" s="402"/>
      <c r="AH2368" s="402"/>
      <c r="AI2368" s="400"/>
      <c r="AJ2368" s="400"/>
      <c r="AK2368" s="400"/>
      <c r="AL2368" s="400"/>
      <c r="AM2368" s="400"/>
      <c r="AN2368" s="400"/>
      <c r="AO2368" s="400"/>
      <c r="AP2368" s="400"/>
    </row>
    <row r="2369" spans="1:42" ht="14.25" customHeight="1">
      <c r="A2369" s="393"/>
      <c r="B2369" s="402"/>
      <c r="C2369" s="402"/>
      <c r="D2369" s="393"/>
      <c r="E2369" s="395"/>
      <c r="F2369" s="395"/>
      <c r="G2369" s="396"/>
      <c r="H2369" s="397"/>
      <c r="I2369" s="397"/>
      <c r="J2369" s="397"/>
      <c r="K2369" s="397"/>
      <c r="L2369" s="396"/>
      <c r="M2369" s="396"/>
      <c r="N2369" s="399"/>
      <c r="O2369" s="400"/>
      <c r="P2369" s="400"/>
      <c r="Q2369" s="400"/>
      <c r="R2369" s="400"/>
      <c r="S2369" s="400"/>
      <c r="T2369" s="400"/>
      <c r="U2369" s="400"/>
      <c r="V2369" s="400"/>
      <c r="W2369" s="400"/>
      <c r="X2369" s="426"/>
      <c r="Y2369" s="427"/>
      <c r="Z2369" s="427"/>
      <c r="AA2369" s="427"/>
      <c r="AB2369" s="427"/>
      <c r="AC2369" s="427"/>
      <c r="AD2369" s="402"/>
      <c r="AE2369" s="402"/>
      <c r="AF2369" s="402"/>
      <c r="AG2369" s="402"/>
      <c r="AH2369" s="402"/>
      <c r="AI2369" s="400"/>
      <c r="AJ2369" s="400"/>
      <c r="AK2369" s="400"/>
      <c r="AL2369" s="400"/>
      <c r="AM2369" s="400"/>
      <c r="AN2369" s="400"/>
      <c r="AO2369" s="400"/>
      <c r="AP2369" s="400"/>
    </row>
    <row r="2370" spans="1:42" ht="14.25" customHeight="1">
      <c r="A2370" s="393"/>
      <c r="B2370" s="402"/>
      <c r="C2370" s="402"/>
      <c r="D2370" s="393"/>
      <c r="E2370" s="395"/>
      <c r="F2370" s="395"/>
      <c r="G2370" s="396"/>
      <c r="H2370" s="397"/>
      <c r="I2370" s="397"/>
      <c r="J2370" s="397"/>
      <c r="K2370" s="397"/>
      <c r="L2370" s="396"/>
      <c r="M2370" s="396"/>
      <c r="N2370" s="399"/>
      <c r="O2370" s="400"/>
      <c r="P2370" s="400"/>
      <c r="Q2370" s="400"/>
      <c r="R2370" s="400"/>
      <c r="S2370" s="400"/>
      <c r="T2370" s="400"/>
      <c r="U2370" s="400"/>
      <c r="V2370" s="400"/>
      <c r="W2370" s="400"/>
      <c r="X2370" s="426"/>
      <c r="Y2370" s="427"/>
      <c r="Z2370" s="427"/>
      <c r="AA2370" s="427"/>
      <c r="AB2370" s="427"/>
      <c r="AC2370" s="427"/>
      <c r="AD2370" s="402"/>
      <c r="AE2370" s="402"/>
      <c r="AF2370" s="402"/>
      <c r="AG2370" s="402"/>
      <c r="AH2370" s="402"/>
      <c r="AI2370" s="400"/>
      <c r="AJ2370" s="400"/>
      <c r="AK2370" s="400"/>
      <c r="AL2370" s="400"/>
      <c r="AM2370" s="400"/>
      <c r="AN2370" s="400"/>
      <c r="AO2370" s="400"/>
      <c r="AP2370" s="400"/>
    </row>
    <row r="2371" spans="1:42" ht="14.25" customHeight="1">
      <c r="A2371" s="393"/>
      <c r="B2371" s="402"/>
      <c r="C2371" s="402"/>
      <c r="D2371" s="393"/>
      <c r="E2371" s="395"/>
      <c r="F2371" s="395"/>
      <c r="G2371" s="396"/>
      <c r="H2371" s="397"/>
      <c r="I2371" s="397"/>
      <c r="J2371" s="397"/>
      <c r="K2371" s="397"/>
      <c r="L2371" s="396"/>
      <c r="M2371" s="396"/>
      <c r="N2371" s="399"/>
      <c r="O2371" s="400"/>
      <c r="P2371" s="400"/>
      <c r="Q2371" s="400"/>
      <c r="R2371" s="400"/>
      <c r="S2371" s="400"/>
      <c r="T2371" s="400"/>
      <c r="U2371" s="400"/>
      <c r="V2371" s="400"/>
      <c r="W2371" s="400"/>
      <c r="X2371" s="426"/>
      <c r="Y2371" s="427"/>
      <c r="Z2371" s="427"/>
      <c r="AA2371" s="427"/>
      <c r="AB2371" s="427"/>
      <c r="AC2371" s="427"/>
      <c r="AD2371" s="402"/>
      <c r="AE2371" s="402"/>
      <c r="AF2371" s="402"/>
      <c r="AG2371" s="402"/>
      <c r="AH2371" s="402"/>
      <c r="AI2371" s="400"/>
      <c r="AJ2371" s="400"/>
      <c r="AK2371" s="400"/>
      <c r="AL2371" s="400"/>
      <c r="AM2371" s="400"/>
      <c r="AN2371" s="400"/>
      <c r="AO2371" s="400"/>
      <c r="AP2371" s="400"/>
    </row>
    <row r="2372" spans="1:42" ht="14.25" customHeight="1">
      <c r="A2372" s="393"/>
      <c r="B2372" s="402"/>
      <c r="C2372" s="402"/>
      <c r="D2372" s="393"/>
      <c r="E2372" s="395"/>
      <c r="F2372" s="395"/>
      <c r="G2372" s="396"/>
      <c r="H2372" s="397"/>
      <c r="I2372" s="397"/>
      <c r="J2372" s="397"/>
      <c r="K2372" s="397"/>
      <c r="L2372" s="396"/>
      <c r="M2372" s="396"/>
      <c r="N2372" s="399"/>
      <c r="O2372" s="400"/>
      <c r="P2372" s="400"/>
      <c r="Q2372" s="400"/>
      <c r="R2372" s="400"/>
      <c r="S2372" s="400"/>
      <c r="T2372" s="400"/>
      <c r="U2372" s="400"/>
      <c r="V2372" s="400"/>
      <c r="W2372" s="400"/>
      <c r="X2372" s="426"/>
      <c r="Y2372" s="427"/>
      <c r="Z2372" s="427"/>
      <c r="AA2372" s="427"/>
      <c r="AB2372" s="427"/>
      <c r="AC2372" s="427"/>
      <c r="AD2372" s="402"/>
      <c r="AE2372" s="402"/>
      <c r="AF2372" s="402"/>
      <c r="AG2372" s="402"/>
      <c r="AH2372" s="402"/>
      <c r="AI2372" s="400"/>
      <c r="AJ2372" s="400"/>
      <c r="AK2372" s="400"/>
      <c r="AL2372" s="400"/>
      <c r="AM2372" s="400"/>
      <c r="AN2372" s="400"/>
      <c r="AO2372" s="400"/>
      <c r="AP2372" s="400"/>
    </row>
    <row r="2373" spans="1:42" ht="14.25" customHeight="1">
      <c r="A2373" s="393"/>
      <c r="B2373" s="402"/>
      <c r="C2373" s="402"/>
      <c r="D2373" s="393"/>
      <c r="E2373" s="395"/>
      <c r="F2373" s="395"/>
      <c r="G2373" s="396"/>
      <c r="H2373" s="397"/>
      <c r="I2373" s="397"/>
      <c r="J2373" s="397"/>
      <c r="K2373" s="397"/>
      <c r="L2373" s="396"/>
      <c r="M2373" s="396"/>
      <c r="N2373" s="399"/>
      <c r="O2373" s="400"/>
      <c r="P2373" s="400"/>
      <c r="Q2373" s="400"/>
      <c r="R2373" s="400"/>
      <c r="S2373" s="400"/>
      <c r="T2373" s="400"/>
      <c r="U2373" s="400"/>
      <c r="V2373" s="400"/>
      <c r="W2373" s="400"/>
      <c r="X2373" s="426"/>
      <c r="Y2373" s="427"/>
      <c r="Z2373" s="427"/>
      <c r="AA2373" s="427"/>
      <c r="AB2373" s="427"/>
      <c r="AC2373" s="427"/>
      <c r="AD2373" s="402"/>
      <c r="AE2373" s="402"/>
      <c r="AF2373" s="402"/>
      <c r="AG2373" s="402"/>
      <c r="AH2373" s="402"/>
      <c r="AI2373" s="400"/>
      <c r="AJ2373" s="400"/>
      <c r="AK2373" s="400"/>
      <c r="AL2373" s="400"/>
      <c r="AM2373" s="400"/>
      <c r="AN2373" s="400"/>
      <c r="AO2373" s="400"/>
      <c r="AP2373" s="400"/>
    </row>
    <row r="2374" spans="1:42" ht="14.25" customHeight="1">
      <c r="A2374" s="393"/>
      <c r="B2374" s="402"/>
      <c r="C2374" s="402"/>
      <c r="D2374" s="393"/>
      <c r="E2374" s="395"/>
      <c r="F2374" s="395"/>
      <c r="G2374" s="396"/>
      <c r="H2374" s="397"/>
      <c r="I2374" s="397"/>
      <c r="J2374" s="397"/>
      <c r="K2374" s="397"/>
      <c r="L2374" s="396"/>
      <c r="M2374" s="396"/>
      <c r="N2374" s="399"/>
      <c r="O2374" s="400"/>
      <c r="P2374" s="400"/>
      <c r="Q2374" s="400"/>
      <c r="R2374" s="400"/>
      <c r="S2374" s="400"/>
      <c r="T2374" s="400"/>
      <c r="U2374" s="400"/>
      <c r="V2374" s="400"/>
      <c r="W2374" s="400"/>
      <c r="X2374" s="426"/>
      <c r="Y2374" s="427"/>
      <c r="Z2374" s="427"/>
      <c r="AA2374" s="427"/>
      <c r="AB2374" s="427"/>
      <c r="AC2374" s="427"/>
      <c r="AD2374" s="402"/>
      <c r="AE2374" s="402"/>
      <c r="AF2374" s="402"/>
      <c r="AG2374" s="402"/>
      <c r="AH2374" s="402"/>
      <c r="AI2374" s="400"/>
      <c r="AJ2374" s="400"/>
      <c r="AK2374" s="400"/>
      <c r="AL2374" s="400"/>
      <c r="AM2374" s="400"/>
      <c r="AN2374" s="400"/>
      <c r="AO2374" s="400"/>
      <c r="AP2374" s="400"/>
    </row>
    <row r="2375" spans="1:42" ht="14.25" customHeight="1">
      <c r="A2375" s="393"/>
      <c r="B2375" s="402"/>
      <c r="C2375" s="402"/>
      <c r="D2375" s="393"/>
      <c r="E2375" s="395"/>
      <c r="F2375" s="395"/>
      <c r="G2375" s="396"/>
      <c r="H2375" s="397"/>
      <c r="I2375" s="397"/>
      <c r="J2375" s="397"/>
      <c r="K2375" s="397"/>
      <c r="L2375" s="396"/>
      <c r="M2375" s="396"/>
      <c r="N2375" s="399"/>
      <c r="O2375" s="400"/>
      <c r="P2375" s="400"/>
      <c r="Q2375" s="400"/>
      <c r="R2375" s="400"/>
      <c r="S2375" s="400"/>
      <c r="T2375" s="400"/>
      <c r="U2375" s="400"/>
      <c r="V2375" s="400"/>
      <c r="W2375" s="400"/>
      <c r="X2375" s="426"/>
      <c r="Y2375" s="427"/>
      <c r="Z2375" s="427"/>
      <c r="AA2375" s="427"/>
      <c r="AB2375" s="427"/>
      <c r="AC2375" s="427"/>
      <c r="AD2375" s="402"/>
      <c r="AE2375" s="402"/>
      <c r="AF2375" s="402"/>
      <c r="AG2375" s="402"/>
      <c r="AH2375" s="402"/>
      <c r="AI2375" s="400"/>
      <c r="AJ2375" s="400"/>
      <c r="AK2375" s="400"/>
      <c r="AL2375" s="400"/>
      <c r="AM2375" s="400"/>
      <c r="AN2375" s="400"/>
      <c r="AO2375" s="400"/>
      <c r="AP2375" s="400"/>
    </row>
    <row r="2376" spans="1:42" ht="14.25" customHeight="1">
      <c r="A2376" s="393"/>
      <c r="B2376" s="402"/>
      <c r="C2376" s="402"/>
      <c r="D2376" s="393"/>
      <c r="E2376" s="395"/>
      <c r="F2376" s="395"/>
      <c r="G2376" s="396"/>
      <c r="H2376" s="397"/>
      <c r="I2376" s="397"/>
      <c r="J2376" s="397"/>
      <c r="K2376" s="397"/>
      <c r="L2376" s="396"/>
      <c r="M2376" s="396"/>
      <c r="N2376" s="399"/>
      <c r="O2376" s="400"/>
      <c r="P2376" s="400"/>
      <c r="Q2376" s="400"/>
      <c r="R2376" s="400"/>
      <c r="S2376" s="400"/>
      <c r="T2376" s="400"/>
      <c r="U2376" s="400"/>
      <c r="V2376" s="400"/>
      <c r="W2376" s="400"/>
      <c r="X2376" s="426"/>
      <c r="Y2376" s="427"/>
      <c r="Z2376" s="427"/>
      <c r="AA2376" s="427"/>
      <c r="AB2376" s="427"/>
      <c r="AC2376" s="427"/>
      <c r="AD2376" s="402"/>
      <c r="AE2376" s="402"/>
      <c r="AF2376" s="402"/>
      <c r="AG2376" s="402"/>
      <c r="AH2376" s="402"/>
      <c r="AI2376" s="400"/>
      <c r="AJ2376" s="400"/>
      <c r="AK2376" s="400"/>
      <c r="AL2376" s="400"/>
      <c r="AM2376" s="400"/>
      <c r="AN2376" s="400"/>
      <c r="AO2376" s="400"/>
      <c r="AP2376" s="400"/>
    </row>
    <row r="2377" spans="1:42" ht="14.25" customHeight="1">
      <c r="A2377" s="393"/>
      <c r="B2377" s="402"/>
      <c r="C2377" s="402"/>
      <c r="D2377" s="393"/>
      <c r="E2377" s="395"/>
      <c r="F2377" s="395"/>
      <c r="G2377" s="396"/>
      <c r="H2377" s="397"/>
      <c r="I2377" s="397"/>
      <c r="J2377" s="397"/>
      <c r="K2377" s="397"/>
      <c r="L2377" s="396"/>
      <c r="M2377" s="396"/>
      <c r="N2377" s="399"/>
      <c r="O2377" s="400"/>
      <c r="P2377" s="400"/>
      <c r="Q2377" s="400"/>
      <c r="R2377" s="400"/>
      <c r="S2377" s="400"/>
      <c r="T2377" s="400"/>
      <c r="U2377" s="400"/>
      <c r="V2377" s="400"/>
      <c r="W2377" s="400"/>
      <c r="X2377" s="426"/>
      <c r="Y2377" s="427"/>
      <c r="Z2377" s="427"/>
      <c r="AA2377" s="427"/>
      <c r="AB2377" s="427"/>
      <c r="AC2377" s="427"/>
      <c r="AD2377" s="402"/>
      <c r="AE2377" s="402"/>
      <c r="AF2377" s="402"/>
      <c r="AG2377" s="402"/>
      <c r="AH2377" s="402"/>
      <c r="AI2377" s="400"/>
      <c r="AJ2377" s="400"/>
      <c r="AK2377" s="400"/>
      <c r="AL2377" s="400"/>
      <c r="AM2377" s="400"/>
      <c r="AN2377" s="400"/>
      <c r="AO2377" s="400"/>
      <c r="AP2377" s="400"/>
    </row>
    <row r="2378" spans="1:42" ht="14.25" customHeight="1">
      <c r="A2378" s="393"/>
      <c r="B2378" s="402"/>
      <c r="C2378" s="402"/>
      <c r="D2378" s="393"/>
      <c r="E2378" s="395"/>
      <c r="F2378" s="395"/>
      <c r="G2378" s="396"/>
      <c r="H2378" s="397"/>
      <c r="I2378" s="397"/>
      <c r="J2378" s="397"/>
      <c r="K2378" s="397"/>
      <c r="L2378" s="396"/>
      <c r="M2378" s="396"/>
      <c r="N2378" s="399"/>
      <c r="O2378" s="400"/>
      <c r="P2378" s="400"/>
      <c r="Q2378" s="400"/>
      <c r="R2378" s="400"/>
      <c r="S2378" s="400"/>
      <c r="T2378" s="400"/>
      <c r="U2378" s="400"/>
      <c r="V2378" s="400"/>
      <c r="W2378" s="400"/>
      <c r="X2378" s="426"/>
      <c r="Y2378" s="427"/>
      <c r="Z2378" s="427"/>
      <c r="AA2378" s="427"/>
      <c r="AB2378" s="427"/>
      <c r="AC2378" s="427"/>
      <c r="AD2378" s="402"/>
      <c r="AE2378" s="402"/>
      <c r="AF2378" s="402"/>
      <c r="AG2378" s="402"/>
      <c r="AH2378" s="402"/>
      <c r="AI2378" s="400"/>
      <c r="AJ2378" s="400"/>
      <c r="AK2378" s="400"/>
      <c r="AL2378" s="400"/>
      <c r="AM2378" s="400"/>
      <c r="AN2378" s="400"/>
      <c r="AO2378" s="400"/>
      <c r="AP2378" s="400"/>
    </row>
    <row r="2379" spans="1:42" ht="14.25" customHeight="1">
      <c r="A2379" s="393"/>
      <c r="B2379" s="402"/>
      <c r="C2379" s="402"/>
      <c r="D2379" s="393"/>
      <c r="E2379" s="395"/>
      <c r="F2379" s="395"/>
      <c r="G2379" s="396"/>
      <c r="H2379" s="397"/>
      <c r="I2379" s="397"/>
      <c r="J2379" s="397"/>
      <c r="K2379" s="397"/>
      <c r="L2379" s="396"/>
      <c r="M2379" s="396"/>
      <c r="N2379" s="399"/>
      <c r="O2379" s="400"/>
      <c r="P2379" s="400"/>
      <c r="Q2379" s="400"/>
      <c r="R2379" s="400"/>
      <c r="S2379" s="400"/>
      <c r="T2379" s="400"/>
      <c r="U2379" s="400"/>
      <c r="V2379" s="400"/>
      <c r="W2379" s="400"/>
      <c r="X2379" s="426"/>
      <c r="Y2379" s="427"/>
      <c r="Z2379" s="427"/>
      <c r="AA2379" s="427"/>
      <c r="AB2379" s="427"/>
      <c r="AC2379" s="427"/>
      <c r="AD2379" s="402"/>
      <c r="AE2379" s="402"/>
      <c r="AF2379" s="402"/>
      <c r="AG2379" s="402"/>
      <c r="AH2379" s="402"/>
      <c r="AI2379" s="400"/>
      <c r="AJ2379" s="400"/>
      <c r="AK2379" s="400"/>
      <c r="AL2379" s="400"/>
      <c r="AM2379" s="400"/>
      <c r="AN2379" s="400"/>
      <c r="AO2379" s="400"/>
      <c r="AP2379" s="400"/>
    </row>
    <row r="2380" spans="1:42" ht="14.25" customHeight="1">
      <c r="A2380" s="393"/>
      <c r="B2380" s="402"/>
      <c r="C2380" s="402"/>
      <c r="D2380" s="393"/>
      <c r="E2380" s="395"/>
      <c r="F2380" s="395"/>
      <c r="G2380" s="396"/>
      <c r="H2380" s="397"/>
      <c r="I2380" s="397"/>
      <c r="J2380" s="397"/>
      <c r="K2380" s="397"/>
      <c r="L2380" s="396"/>
      <c r="M2380" s="396"/>
      <c r="N2380" s="399"/>
      <c r="O2380" s="400"/>
      <c r="P2380" s="400"/>
      <c r="Q2380" s="400"/>
      <c r="R2380" s="400"/>
      <c r="S2380" s="400"/>
      <c r="T2380" s="400"/>
      <c r="U2380" s="400"/>
      <c r="V2380" s="400"/>
      <c r="W2380" s="400"/>
      <c r="X2380" s="426"/>
      <c r="Y2380" s="427"/>
      <c r="Z2380" s="427"/>
      <c r="AA2380" s="427"/>
      <c r="AB2380" s="427"/>
      <c r="AC2380" s="427"/>
      <c r="AD2380" s="402"/>
      <c r="AE2380" s="402"/>
      <c r="AF2380" s="402"/>
      <c r="AG2380" s="402"/>
      <c r="AH2380" s="402"/>
      <c r="AI2380" s="400"/>
      <c r="AJ2380" s="400"/>
      <c r="AK2380" s="400"/>
      <c r="AL2380" s="400"/>
      <c r="AM2380" s="400"/>
      <c r="AN2380" s="400"/>
      <c r="AO2380" s="400"/>
      <c r="AP2380" s="400"/>
    </row>
    <row r="2381" spans="1:42" ht="14.25" customHeight="1">
      <c r="A2381" s="393"/>
      <c r="B2381" s="402"/>
      <c r="C2381" s="402"/>
      <c r="D2381" s="393"/>
      <c r="E2381" s="395"/>
      <c r="F2381" s="395"/>
      <c r="G2381" s="396"/>
      <c r="H2381" s="397"/>
      <c r="I2381" s="397"/>
      <c r="J2381" s="397"/>
      <c r="K2381" s="397"/>
      <c r="L2381" s="396"/>
      <c r="M2381" s="396"/>
      <c r="N2381" s="399"/>
      <c r="O2381" s="400"/>
      <c r="P2381" s="400"/>
      <c r="Q2381" s="400"/>
      <c r="R2381" s="400"/>
      <c r="S2381" s="400"/>
      <c r="T2381" s="400"/>
      <c r="U2381" s="400"/>
      <c r="V2381" s="400"/>
      <c r="W2381" s="400"/>
      <c r="X2381" s="426"/>
      <c r="Y2381" s="427"/>
      <c r="Z2381" s="427"/>
      <c r="AA2381" s="427"/>
      <c r="AB2381" s="427"/>
      <c r="AC2381" s="427"/>
      <c r="AD2381" s="402"/>
      <c r="AE2381" s="402"/>
      <c r="AF2381" s="402"/>
      <c r="AG2381" s="402"/>
      <c r="AH2381" s="402"/>
      <c r="AI2381" s="400"/>
      <c r="AJ2381" s="400"/>
      <c r="AK2381" s="400"/>
      <c r="AL2381" s="400"/>
      <c r="AM2381" s="400"/>
      <c r="AN2381" s="400"/>
      <c r="AO2381" s="400"/>
      <c r="AP2381" s="400"/>
    </row>
    <row r="2382" spans="1:42" ht="14.25" customHeight="1">
      <c r="A2382" s="393"/>
      <c r="B2382" s="402"/>
      <c r="C2382" s="402"/>
      <c r="D2382" s="393"/>
      <c r="E2382" s="395"/>
      <c r="F2382" s="395"/>
      <c r="G2382" s="396"/>
      <c r="H2382" s="397"/>
      <c r="I2382" s="397"/>
      <c r="J2382" s="397"/>
      <c r="K2382" s="397"/>
      <c r="L2382" s="396"/>
      <c r="M2382" s="396"/>
      <c r="N2382" s="399"/>
      <c r="O2382" s="400"/>
      <c r="P2382" s="400"/>
      <c r="Q2382" s="400"/>
      <c r="R2382" s="400"/>
      <c r="S2382" s="400"/>
      <c r="T2382" s="400"/>
      <c r="U2382" s="400"/>
      <c r="V2382" s="400"/>
      <c r="W2382" s="400"/>
      <c r="X2382" s="426"/>
      <c r="Y2382" s="427"/>
      <c r="Z2382" s="427"/>
      <c r="AA2382" s="427"/>
      <c r="AB2382" s="427"/>
      <c r="AC2382" s="427"/>
      <c r="AD2382" s="402"/>
      <c r="AE2382" s="402"/>
      <c r="AF2382" s="402"/>
      <c r="AG2382" s="402"/>
      <c r="AH2382" s="402"/>
      <c r="AI2382" s="400"/>
      <c r="AJ2382" s="400"/>
      <c r="AK2382" s="400"/>
      <c r="AL2382" s="400"/>
      <c r="AM2382" s="400"/>
      <c r="AN2382" s="400"/>
      <c r="AO2382" s="400"/>
      <c r="AP2382" s="400"/>
    </row>
    <row r="2383" spans="1:42" ht="14.25" customHeight="1">
      <c r="A2383" s="393"/>
      <c r="B2383" s="402"/>
      <c r="C2383" s="402"/>
      <c r="D2383" s="393"/>
      <c r="E2383" s="395"/>
      <c r="F2383" s="395"/>
      <c r="G2383" s="396"/>
      <c r="H2383" s="397"/>
      <c r="I2383" s="397"/>
      <c r="J2383" s="397"/>
      <c r="K2383" s="397"/>
      <c r="L2383" s="396"/>
      <c r="M2383" s="396"/>
      <c r="N2383" s="399"/>
      <c r="O2383" s="400"/>
      <c r="P2383" s="400"/>
      <c r="Q2383" s="400"/>
      <c r="R2383" s="400"/>
      <c r="S2383" s="400"/>
      <c r="T2383" s="400"/>
      <c r="U2383" s="400"/>
      <c r="V2383" s="400"/>
      <c r="W2383" s="400"/>
      <c r="X2383" s="426"/>
      <c r="Y2383" s="427"/>
      <c r="Z2383" s="427"/>
      <c r="AA2383" s="427"/>
      <c r="AB2383" s="427"/>
      <c r="AC2383" s="427"/>
      <c r="AD2383" s="402"/>
      <c r="AE2383" s="402"/>
      <c r="AF2383" s="402"/>
      <c r="AG2383" s="402"/>
      <c r="AH2383" s="402"/>
      <c r="AI2383" s="400"/>
      <c r="AJ2383" s="400"/>
      <c r="AK2383" s="400"/>
      <c r="AL2383" s="400"/>
      <c r="AM2383" s="400"/>
      <c r="AN2383" s="400"/>
      <c r="AO2383" s="400"/>
      <c r="AP2383" s="400"/>
    </row>
    <row r="2384" spans="1:42" ht="14.25" customHeight="1">
      <c r="A2384" s="393"/>
      <c r="B2384" s="402"/>
      <c r="C2384" s="402"/>
      <c r="D2384" s="393"/>
      <c r="E2384" s="395"/>
      <c r="F2384" s="395"/>
      <c r="G2384" s="396"/>
      <c r="H2384" s="397"/>
      <c r="I2384" s="397"/>
      <c r="J2384" s="397"/>
      <c r="K2384" s="397"/>
      <c r="L2384" s="396"/>
      <c r="M2384" s="396"/>
      <c r="N2384" s="399"/>
      <c r="O2384" s="400"/>
      <c r="P2384" s="400"/>
      <c r="Q2384" s="400"/>
      <c r="R2384" s="400"/>
      <c r="S2384" s="400"/>
      <c r="T2384" s="400"/>
      <c r="U2384" s="400"/>
      <c r="V2384" s="400"/>
      <c r="W2384" s="400"/>
      <c r="X2384" s="426"/>
      <c r="Y2384" s="427"/>
      <c r="Z2384" s="427"/>
      <c r="AA2384" s="427"/>
      <c r="AB2384" s="427"/>
      <c r="AC2384" s="427"/>
      <c r="AD2384" s="402"/>
      <c r="AE2384" s="402"/>
      <c r="AF2384" s="402"/>
      <c r="AG2384" s="402"/>
      <c r="AH2384" s="402"/>
      <c r="AI2384" s="400"/>
      <c r="AJ2384" s="400"/>
      <c r="AK2384" s="400"/>
      <c r="AL2384" s="400"/>
      <c r="AM2384" s="400"/>
      <c r="AN2384" s="400"/>
      <c r="AO2384" s="400"/>
      <c r="AP2384" s="400"/>
    </row>
    <row r="2385" spans="1:42" ht="14.25" customHeight="1">
      <c r="A2385" s="393"/>
      <c r="B2385" s="402"/>
      <c r="C2385" s="402"/>
      <c r="D2385" s="393"/>
      <c r="E2385" s="395"/>
      <c r="F2385" s="395"/>
      <c r="G2385" s="396"/>
      <c r="H2385" s="397"/>
      <c r="I2385" s="397"/>
      <c r="J2385" s="397"/>
      <c r="K2385" s="397"/>
      <c r="L2385" s="396"/>
      <c r="M2385" s="396"/>
      <c r="N2385" s="399"/>
      <c r="O2385" s="400"/>
      <c r="P2385" s="400"/>
      <c r="Q2385" s="400"/>
      <c r="R2385" s="400"/>
      <c r="S2385" s="400"/>
      <c r="T2385" s="400"/>
      <c r="U2385" s="400"/>
      <c r="V2385" s="400"/>
      <c r="W2385" s="400"/>
      <c r="X2385" s="426"/>
      <c r="Y2385" s="427"/>
      <c r="Z2385" s="427"/>
      <c r="AA2385" s="427"/>
      <c r="AB2385" s="427"/>
      <c r="AC2385" s="427"/>
      <c r="AD2385" s="402"/>
      <c r="AE2385" s="402"/>
      <c r="AF2385" s="402"/>
      <c r="AG2385" s="402"/>
      <c r="AH2385" s="402"/>
      <c r="AI2385" s="400"/>
      <c r="AJ2385" s="400"/>
      <c r="AK2385" s="400"/>
      <c r="AL2385" s="400"/>
      <c r="AM2385" s="400"/>
      <c r="AN2385" s="400"/>
      <c r="AO2385" s="400"/>
      <c r="AP2385" s="400"/>
    </row>
    <row r="2386" spans="1:42" ht="14.25" customHeight="1">
      <c r="A2386" s="393"/>
      <c r="B2386" s="402"/>
      <c r="C2386" s="402"/>
      <c r="D2386" s="393"/>
      <c r="E2386" s="395"/>
      <c r="F2386" s="395"/>
      <c r="G2386" s="396"/>
      <c r="H2386" s="397"/>
      <c r="I2386" s="397"/>
      <c r="J2386" s="397"/>
      <c r="K2386" s="397"/>
      <c r="L2386" s="396"/>
      <c r="M2386" s="396"/>
      <c r="N2386" s="399"/>
      <c r="O2386" s="400"/>
      <c r="P2386" s="400"/>
      <c r="Q2386" s="400"/>
      <c r="R2386" s="400"/>
      <c r="S2386" s="400"/>
      <c r="T2386" s="400"/>
      <c r="U2386" s="400"/>
      <c r="V2386" s="400"/>
      <c r="W2386" s="400"/>
      <c r="X2386" s="426"/>
      <c r="Y2386" s="427"/>
      <c r="Z2386" s="427"/>
      <c r="AA2386" s="427"/>
      <c r="AB2386" s="427"/>
      <c r="AC2386" s="427"/>
      <c r="AD2386" s="402"/>
      <c r="AE2386" s="402"/>
      <c r="AF2386" s="402"/>
      <c r="AG2386" s="402"/>
      <c r="AH2386" s="402"/>
      <c r="AI2386" s="400"/>
      <c r="AJ2386" s="400"/>
      <c r="AK2386" s="400"/>
      <c r="AL2386" s="400"/>
      <c r="AM2386" s="400"/>
      <c r="AN2386" s="400"/>
      <c r="AO2386" s="400"/>
      <c r="AP2386" s="400"/>
    </row>
    <row r="2387" spans="1:42" ht="14.25" customHeight="1">
      <c r="A2387" s="393"/>
      <c r="B2387" s="402"/>
      <c r="C2387" s="402"/>
      <c r="D2387" s="393"/>
      <c r="E2387" s="395"/>
      <c r="F2387" s="395"/>
      <c r="G2387" s="396"/>
      <c r="H2387" s="397"/>
      <c r="I2387" s="397"/>
      <c r="J2387" s="397"/>
      <c r="K2387" s="397"/>
      <c r="L2387" s="396"/>
      <c r="M2387" s="396"/>
      <c r="N2387" s="399"/>
      <c r="O2387" s="400"/>
      <c r="P2387" s="400"/>
      <c r="Q2387" s="400"/>
      <c r="R2387" s="400"/>
      <c r="S2387" s="400"/>
      <c r="T2387" s="400"/>
      <c r="U2387" s="400"/>
      <c r="V2387" s="400"/>
      <c r="W2387" s="400"/>
      <c r="X2387" s="426"/>
      <c r="Y2387" s="427"/>
      <c r="Z2387" s="427"/>
      <c r="AA2387" s="427"/>
      <c r="AB2387" s="427"/>
      <c r="AC2387" s="427"/>
      <c r="AD2387" s="402"/>
      <c r="AE2387" s="402"/>
      <c r="AF2387" s="402"/>
      <c r="AG2387" s="402"/>
      <c r="AH2387" s="402"/>
      <c r="AI2387" s="400"/>
      <c r="AJ2387" s="400"/>
      <c r="AK2387" s="400"/>
      <c r="AL2387" s="400"/>
      <c r="AM2387" s="400"/>
      <c r="AN2387" s="400"/>
      <c r="AO2387" s="400"/>
      <c r="AP2387" s="400"/>
    </row>
    <row r="2388" spans="1:42" ht="14.25" customHeight="1">
      <c r="A2388" s="393"/>
      <c r="B2388" s="402"/>
      <c r="C2388" s="402"/>
      <c r="D2388" s="393"/>
      <c r="E2388" s="395"/>
      <c r="F2388" s="395"/>
      <c r="G2388" s="396"/>
      <c r="H2388" s="397"/>
      <c r="I2388" s="397"/>
      <c r="J2388" s="397"/>
      <c r="K2388" s="397"/>
      <c r="L2388" s="396"/>
      <c r="M2388" s="396"/>
      <c r="N2388" s="399"/>
      <c r="O2388" s="400"/>
      <c r="P2388" s="400"/>
      <c r="Q2388" s="400"/>
      <c r="R2388" s="400"/>
      <c r="S2388" s="400"/>
      <c r="T2388" s="400"/>
      <c r="U2388" s="400"/>
      <c r="V2388" s="400"/>
      <c r="W2388" s="400"/>
      <c r="X2388" s="426"/>
      <c r="Y2388" s="427"/>
      <c r="Z2388" s="427"/>
      <c r="AA2388" s="427"/>
      <c r="AB2388" s="427"/>
      <c r="AC2388" s="427"/>
      <c r="AD2388" s="402"/>
      <c r="AE2388" s="402"/>
      <c r="AF2388" s="402"/>
      <c r="AG2388" s="402"/>
      <c r="AH2388" s="402"/>
      <c r="AI2388" s="400"/>
      <c r="AJ2388" s="400"/>
      <c r="AK2388" s="400"/>
      <c r="AL2388" s="400"/>
      <c r="AM2388" s="400"/>
      <c r="AN2388" s="400"/>
      <c r="AO2388" s="400"/>
      <c r="AP2388" s="400"/>
    </row>
    <row r="2389" spans="1:42" ht="14.25" customHeight="1">
      <c r="A2389" s="393"/>
      <c r="B2389" s="402"/>
      <c r="C2389" s="402"/>
      <c r="D2389" s="393"/>
      <c r="E2389" s="395"/>
      <c r="F2389" s="395"/>
      <c r="G2389" s="396"/>
      <c r="H2389" s="397"/>
      <c r="I2389" s="397"/>
      <c r="J2389" s="397"/>
      <c r="K2389" s="397"/>
      <c r="L2389" s="396"/>
      <c r="M2389" s="396"/>
      <c r="N2389" s="399"/>
      <c r="O2389" s="400"/>
      <c r="P2389" s="400"/>
      <c r="Q2389" s="400"/>
      <c r="R2389" s="400"/>
      <c r="S2389" s="400"/>
      <c r="T2389" s="400"/>
      <c r="U2389" s="400"/>
      <c r="V2389" s="400"/>
      <c r="W2389" s="400"/>
      <c r="X2389" s="426"/>
      <c r="Y2389" s="427"/>
      <c r="Z2389" s="427"/>
      <c r="AA2389" s="427"/>
      <c r="AB2389" s="427"/>
      <c r="AC2389" s="427"/>
      <c r="AD2389" s="402"/>
      <c r="AE2389" s="402"/>
      <c r="AF2389" s="402"/>
      <c r="AG2389" s="402"/>
      <c r="AH2389" s="402"/>
      <c r="AI2389" s="400"/>
      <c r="AJ2389" s="400"/>
      <c r="AK2389" s="400"/>
      <c r="AL2389" s="400"/>
      <c r="AM2389" s="400"/>
      <c r="AN2389" s="400"/>
      <c r="AO2389" s="400"/>
      <c r="AP2389" s="400"/>
    </row>
    <row r="2390" spans="1:42" ht="14.25" customHeight="1">
      <c r="A2390" s="393"/>
      <c r="B2390" s="402"/>
      <c r="C2390" s="402"/>
      <c r="D2390" s="393"/>
      <c r="E2390" s="395"/>
      <c r="F2390" s="395"/>
      <c r="G2390" s="396"/>
      <c r="H2390" s="397"/>
      <c r="I2390" s="397"/>
      <c r="J2390" s="397"/>
      <c r="K2390" s="397"/>
      <c r="L2390" s="396"/>
      <c r="M2390" s="396"/>
      <c r="N2390" s="399"/>
      <c r="O2390" s="400"/>
      <c r="P2390" s="400"/>
      <c r="Q2390" s="400"/>
      <c r="R2390" s="400"/>
      <c r="S2390" s="400"/>
      <c r="T2390" s="400"/>
      <c r="U2390" s="400"/>
      <c r="V2390" s="400"/>
      <c r="W2390" s="400"/>
      <c r="X2390" s="426"/>
      <c r="Y2390" s="427"/>
      <c r="Z2390" s="427"/>
      <c r="AA2390" s="427"/>
      <c r="AB2390" s="427"/>
      <c r="AC2390" s="427"/>
      <c r="AD2390" s="402"/>
      <c r="AE2390" s="402"/>
      <c r="AF2390" s="402"/>
      <c r="AG2390" s="402"/>
      <c r="AH2390" s="402"/>
      <c r="AI2390" s="400"/>
      <c r="AJ2390" s="400"/>
      <c r="AK2390" s="400"/>
      <c r="AL2390" s="400"/>
      <c r="AM2390" s="400"/>
      <c r="AN2390" s="400"/>
      <c r="AO2390" s="400"/>
      <c r="AP2390" s="400"/>
    </row>
    <row r="2391" spans="1:42" ht="14.25" customHeight="1">
      <c r="A2391" s="393"/>
      <c r="B2391" s="402"/>
      <c r="C2391" s="402"/>
      <c r="D2391" s="393"/>
      <c r="E2391" s="395"/>
      <c r="F2391" s="395"/>
      <c r="G2391" s="396"/>
      <c r="H2391" s="397"/>
      <c r="I2391" s="397"/>
      <c r="J2391" s="397"/>
      <c r="K2391" s="397"/>
      <c r="L2391" s="396"/>
      <c r="M2391" s="396"/>
      <c r="N2391" s="399"/>
      <c r="O2391" s="400"/>
      <c r="P2391" s="400"/>
      <c r="Q2391" s="400"/>
      <c r="R2391" s="400"/>
      <c r="S2391" s="400"/>
      <c r="T2391" s="400"/>
      <c r="U2391" s="400"/>
      <c r="V2391" s="400"/>
      <c r="W2391" s="400"/>
      <c r="X2391" s="426"/>
      <c r="Y2391" s="427"/>
      <c r="Z2391" s="427"/>
      <c r="AA2391" s="427"/>
      <c r="AB2391" s="427"/>
      <c r="AC2391" s="427"/>
      <c r="AD2391" s="402"/>
      <c r="AE2391" s="402"/>
      <c r="AF2391" s="402"/>
      <c r="AG2391" s="402"/>
      <c r="AH2391" s="402"/>
      <c r="AI2391" s="400"/>
      <c r="AJ2391" s="400"/>
      <c r="AK2391" s="400"/>
      <c r="AL2391" s="400"/>
      <c r="AM2391" s="400"/>
      <c r="AN2391" s="400"/>
      <c r="AO2391" s="400"/>
      <c r="AP2391" s="400"/>
    </row>
    <row r="2392" spans="1:42" ht="14.25" customHeight="1">
      <c r="A2392" s="393"/>
      <c r="B2392" s="402"/>
      <c r="C2392" s="402"/>
      <c r="D2392" s="393"/>
      <c r="E2392" s="395"/>
      <c r="F2392" s="395"/>
      <c r="G2392" s="396"/>
      <c r="H2392" s="397"/>
      <c r="I2392" s="397"/>
      <c r="J2392" s="397"/>
      <c r="K2392" s="397"/>
      <c r="L2392" s="396"/>
      <c r="M2392" s="396"/>
      <c r="N2392" s="399"/>
      <c r="O2392" s="400"/>
      <c r="P2392" s="400"/>
      <c r="Q2392" s="400"/>
      <c r="R2392" s="400"/>
      <c r="S2392" s="400"/>
      <c r="T2392" s="400"/>
      <c r="U2392" s="400"/>
      <c r="V2392" s="400"/>
      <c r="W2392" s="400"/>
      <c r="X2392" s="426"/>
      <c r="Y2392" s="427"/>
      <c r="Z2392" s="427"/>
      <c r="AA2392" s="427"/>
      <c r="AB2392" s="427"/>
      <c r="AC2392" s="427"/>
      <c r="AD2392" s="402"/>
      <c r="AE2392" s="402"/>
      <c r="AF2392" s="402"/>
      <c r="AG2392" s="402"/>
      <c r="AH2392" s="402"/>
      <c r="AI2392" s="400"/>
      <c r="AJ2392" s="400"/>
      <c r="AK2392" s="400"/>
      <c r="AL2392" s="400"/>
      <c r="AM2392" s="400"/>
      <c r="AN2392" s="400"/>
      <c r="AO2392" s="400"/>
      <c r="AP2392" s="400"/>
    </row>
    <row r="2393" spans="1:42" ht="14.25" customHeight="1">
      <c r="A2393" s="393"/>
      <c r="B2393" s="402"/>
      <c r="C2393" s="402"/>
      <c r="D2393" s="393"/>
      <c r="E2393" s="395"/>
      <c r="F2393" s="395"/>
      <c r="G2393" s="396"/>
      <c r="H2393" s="397"/>
      <c r="I2393" s="397"/>
      <c r="J2393" s="397"/>
      <c r="K2393" s="397"/>
      <c r="L2393" s="396"/>
      <c r="M2393" s="396"/>
      <c r="N2393" s="399"/>
      <c r="O2393" s="400"/>
      <c r="P2393" s="400"/>
      <c r="Q2393" s="400"/>
      <c r="R2393" s="400"/>
      <c r="S2393" s="400"/>
      <c r="T2393" s="400"/>
      <c r="U2393" s="400"/>
      <c r="V2393" s="400"/>
      <c r="W2393" s="400"/>
      <c r="X2393" s="426"/>
      <c r="Y2393" s="427"/>
      <c r="Z2393" s="427"/>
      <c r="AA2393" s="427"/>
      <c r="AB2393" s="427"/>
      <c r="AC2393" s="427"/>
      <c r="AD2393" s="402"/>
      <c r="AE2393" s="402"/>
      <c r="AF2393" s="402"/>
      <c r="AG2393" s="402"/>
      <c r="AH2393" s="402"/>
      <c r="AI2393" s="400"/>
      <c r="AJ2393" s="400"/>
      <c r="AK2393" s="400"/>
      <c r="AL2393" s="400"/>
      <c r="AM2393" s="400"/>
      <c r="AN2393" s="400"/>
      <c r="AO2393" s="400"/>
      <c r="AP2393" s="400"/>
    </row>
    <row r="2394" spans="1:42" ht="14.25" customHeight="1">
      <c r="A2394" s="393"/>
      <c r="B2394" s="402"/>
      <c r="C2394" s="402"/>
      <c r="D2394" s="393"/>
      <c r="E2394" s="395"/>
      <c r="F2394" s="395"/>
      <c r="G2394" s="396"/>
      <c r="H2394" s="397"/>
      <c r="I2394" s="397"/>
      <c r="J2394" s="397"/>
      <c r="K2394" s="397"/>
      <c r="L2394" s="396"/>
      <c r="M2394" s="396"/>
      <c r="N2394" s="399"/>
      <c r="O2394" s="400"/>
      <c r="P2394" s="400"/>
      <c r="Q2394" s="400"/>
      <c r="R2394" s="400"/>
      <c r="S2394" s="400"/>
      <c r="T2394" s="400"/>
      <c r="U2394" s="400"/>
      <c r="V2394" s="400"/>
      <c r="W2394" s="400"/>
      <c r="X2394" s="426"/>
      <c r="Y2394" s="427"/>
      <c r="Z2394" s="427"/>
      <c r="AA2394" s="427"/>
      <c r="AB2394" s="427"/>
      <c r="AC2394" s="427"/>
      <c r="AD2394" s="402"/>
      <c r="AE2394" s="402"/>
      <c r="AF2394" s="402"/>
      <c r="AG2394" s="402"/>
      <c r="AH2394" s="402"/>
      <c r="AI2394" s="400"/>
      <c r="AJ2394" s="400"/>
      <c r="AK2394" s="400"/>
      <c r="AL2394" s="400"/>
      <c r="AM2394" s="400"/>
      <c r="AN2394" s="400"/>
      <c r="AO2394" s="400"/>
      <c r="AP2394" s="400"/>
    </row>
    <row r="2395" spans="1:42" ht="14.25" customHeight="1">
      <c r="A2395" s="393"/>
      <c r="B2395" s="402"/>
      <c r="C2395" s="402"/>
      <c r="D2395" s="393"/>
      <c r="E2395" s="395"/>
      <c r="F2395" s="395"/>
      <c r="G2395" s="396"/>
      <c r="H2395" s="397"/>
      <c r="I2395" s="397"/>
      <c r="J2395" s="397"/>
      <c r="K2395" s="397"/>
      <c r="L2395" s="396"/>
      <c r="M2395" s="396"/>
      <c r="N2395" s="399"/>
      <c r="O2395" s="400"/>
      <c r="P2395" s="400"/>
      <c r="Q2395" s="400"/>
      <c r="R2395" s="400"/>
      <c r="S2395" s="400"/>
      <c r="T2395" s="400"/>
      <c r="U2395" s="400"/>
      <c r="V2395" s="400"/>
      <c r="W2395" s="400"/>
      <c r="X2395" s="426"/>
      <c r="Y2395" s="427"/>
      <c r="Z2395" s="427"/>
      <c r="AA2395" s="427"/>
      <c r="AB2395" s="427"/>
      <c r="AC2395" s="427"/>
      <c r="AD2395" s="402"/>
      <c r="AE2395" s="402"/>
      <c r="AF2395" s="402"/>
      <c r="AG2395" s="402"/>
      <c r="AH2395" s="402"/>
      <c r="AI2395" s="400"/>
      <c r="AJ2395" s="400"/>
      <c r="AK2395" s="400"/>
      <c r="AL2395" s="400"/>
      <c r="AM2395" s="400"/>
      <c r="AN2395" s="400"/>
      <c r="AO2395" s="400"/>
      <c r="AP2395" s="400"/>
    </row>
    <row r="2396" spans="1:42" ht="14.25" customHeight="1">
      <c r="A2396" s="393"/>
      <c r="B2396" s="402"/>
      <c r="C2396" s="402"/>
      <c r="D2396" s="393"/>
      <c r="E2396" s="395"/>
      <c r="F2396" s="395"/>
      <c r="G2396" s="396"/>
      <c r="H2396" s="397"/>
      <c r="I2396" s="397"/>
      <c r="J2396" s="397"/>
      <c r="K2396" s="397"/>
      <c r="L2396" s="396"/>
      <c r="M2396" s="396"/>
      <c r="N2396" s="399"/>
      <c r="O2396" s="400"/>
      <c r="P2396" s="400"/>
      <c r="Q2396" s="400"/>
      <c r="R2396" s="400"/>
      <c r="S2396" s="400"/>
      <c r="T2396" s="400"/>
      <c r="U2396" s="400"/>
      <c r="V2396" s="400"/>
      <c r="W2396" s="400"/>
      <c r="X2396" s="426"/>
      <c r="Y2396" s="427"/>
      <c r="Z2396" s="427"/>
      <c r="AA2396" s="427"/>
      <c r="AB2396" s="427"/>
      <c r="AC2396" s="427"/>
      <c r="AD2396" s="402"/>
      <c r="AE2396" s="402"/>
      <c r="AF2396" s="402"/>
      <c r="AG2396" s="402"/>
      <c r="AH2396" s="402"/>
      <c r="AI2396" s="400"/>
      <c r="AJ2396" s="400"/>
      <c r="AK2396" s="400"/>
      <c r="AL2396" s="400"/>
      <c r="AM2396" s="400"/>
      <c r="AN2396" s="400"/>
      <c r="AO2396" s="400"/>
      <c r="AP2396" s="400"/>
    </row>
    <row r="2397" spans="1:42" ht="14.25" customHeight="1">
      <c r="A2397" s="393"/>
      <c r="B2397" s="402"/>
      <c r="C2397" s="402"/>
      <c r="D2397" s="393"/>
      <c r="E2397" s="395"/>
      <c r="F2397" s="395"/>
      <c r="G2397" s="396"/>
      <c r="H2397" s="397"/>
      <c r="I2397" s="397"/>
      <c r="J2397" s="397"/>
      <c r="K2397" s="397"/>
      <c r="L2397" s="396"/>
      <c r="M2397" s="396"/>
      <c r="N2397" s="399"/>
      <c r="O2397" s="400"/>
      <c r="P2397" s="400"/>
      <c r="Q2397" s="400"/>
      <c r="R2397" s="400"/>
      <c r="S2397" s="400"/>
      <c r="T2397" s="400"/>
      <c r="U2397" s="400"/>
      <c r="V2397" s="400"/>
      <c r="W2397" s="400"/>
      <c r="X2397" s="426"/>
      <c r="Y2397" s="427"/>
      <c r="Z2397" s="427"/>
      <c r="AA2397" s="427"/>
      <c r="AB2397" s="427"/>
      <c r="AC2397" s="427"/>
      <c r="AD2397" s="402"/>
      <c r="AE2397" s="402"/>
      <c r="AF2397" s="402"/>
      <c r="AG2397" s="402"/>
      <c r="AH2397" s="402"/>
      <c r="AI2397" s="400"/>
      <c r="AJ2397" s="400"/>
      <c r="AK2397" s="400"/>
      <c r="AL2397" s="400"/>
      <c r="AM2397" s="400"/>
      <c r="AN2397" s="400"/>
      <c r="AO2397" s="400"/>
      <c r="AP2397" s="400"/>
    </row>
    <row r="2398" spans="1:42" ht="14.25" customHeight="1">
      <c r="A2398" s="393"/>
      <c r="B2398" s="402"/>
      <c r="C2398" s="402"/>
      <c r="D2398" s="393"/>
      <c r="E2398" s="395"/>
      <c r="F2398" s="395"/>
      <c r="G2398" s="396"/>
      <c r="H2398" s="397"/>
      <c r="I2398" s="397"/>
      <c r="J2398" s="397"/>
      <c r="K2398" s="397"/>
      <c r="L2398" s="396"/>
      <c r="M2398" s="396"/>
      <c r="N2398" s="399"/>
      <c r="O2398" s="400"/>
      <c r="P2398" s="400"/>
      <c r="Q2398" s="400"/>
      <c r="R2398" s="400"/>
      <c r="S2398" s="400"/>
      <c r="T2398" s="400"/>
      <c r="U2398" s="400"/>
      <c r="V2398" s="400"/>
      <c r="W2398" s="400"/>
      <c r="X2398" s="426"/>
      <c r="Y2398" s="427"/>
      <c r="Z2398" s="427"/>
      <c r="AA2398" s="427"/>
      <c r="AB2398" s="427"/>
      <c r="AC2398" s="427"/>
      <c r="AD2398" s="402"/>
      <c r="AE2398" s="402"/>
      <c r="AF2398" s="402"/>
      <c r="AG2398" s="402"/>
      <c r="AH2398" s="402"/>
      <c r="AI2398" s="400"/>
      <c r="AJ2398" s="400"/>
      <c r="AK2398" s="400"/>
      <c r="AL2398" s="400"/>
      <c r="AM2398" s="400"/>
      <c r="AN2398" s="400"/>
      <c r="AO2398" s="400"/>
      <c r="AP2398" s="400"/>
    </row>
    <row r="2399" spans="1:42" ht="14.25" customHeight="1">
      <c r="A2399" s="393"/>
      <c r="B2399" s="402"/>
      <c r="C2399" s="402"/>
      <c r="D2399" s="393"/>
      <c r="E2399" s="395"/>
      <c r="F2399" s="395"/>
      <c r="G2399" s="396"/>
      <c r="H2399" s="397"/>
      <c r="I2399" s="397"/>
      <c r="J2399" s="397"/>
      <c r="K2399" s="397"/>
      <c r="L2399" s="396"/>
      <c r="M2399" s="396"/>
      <c r="N2399" s="399"/>
      <c r="O2399" s="400"/>
      <c r="P2399" s="400"/>
      <c r="Q2399" s="400"/>
      <c r="R2399" s="400"/>
      <c r="S2399" s="400"/>
      <c r="T2399" s="400"/>
      <c r="U2399" s="400"/>
      <c r="V2399" s="400"/>
      <c r="W2399" s="400"/>
      <c r="X2399" s="426"/>
      <c r="Y2399" s="427"/>
      <c r="Z2399" s="427"/>
      <c r="AA2399" s="427"/>
      <c r="AB2399" s="427"/>
      <c r="AC2399" s="427"/>
      <c r="AD2399" s="402"/>
      <c r="AE2399" s="402"/>
      <c r="AF2399" s="402"/>
      <c r="AG2399" s="402"/>
      <c r="AH2399" s="402"/>
      <c r="AI2399" s="400"/>
      <c r="AJ2399" s="400"/>
      <c r="AK2399" s="400"/>
      <c r="AL2399" s="400"/>
      <c r="AM2399" s="400"/>
      <c r="AN2399" s="400"/>
      <c r="AO2399" s="400"/>
      <c r="AP2399" s="400"/>
    </row>
    <row r="2400" spans="1:42" ht="14.25" customHeight="1">
      <c r="A2400" s="393"/>
      <c r="B2400" s="402"/>
      <c r="C2400" s="402"/>
      <c r="D2400" s="393"/>
      <c r="E2400" s="395"/>
      <c r="F2400" s="395"/>
      <c r="G2400" s="396"/>
      <c r="H2400" s="397"/>
      <c r="I2400" s="397"/>
      <c r="J2400" s="397"/>
      <c r="K2400" s="397"/>
      <c r="L2400" s="396"/>
      <c r="M2400" s="396"/>
      <c r="N2400" s="399"/>
      <c r="O2400" s="400"/>
      <c r="P2400" s="400"/>
      <c r="Q2400" s="400"/>
      <c r="R2400" s="400"/>
      <c r="S2400" s="400"/>
      <c r="T2400" s="400"/>
      <c r="U2400" s="400"/>
      <c r="V2400" s="400"/>
      <c r="W2400" s="400"/>
      <c r="X2400" s="426"/>
      <c r="Y2400" s="427"/>
      <c r="Z2400" s="427"/>
      <c r="AA2400" s="427"/>
      <c r="AB2400" s="427"/>
      <c r="AC2400" s="427"/>
      <c r="AD2400" s="402"/>
      <c r="AE2400" s="402"/>
      <c r="AF2400" s="402"/>
      <c r="AG2400" s="402"/>
      <c r="AH2400" s="402"/>
      <c r="AI2400" s="400"/>
      <c r="AJ2400" s="400"/>
      <c r="AK2400" s="400"/>
      <c r="AL2400" s="400"/>
      <c r="AM2400" s="400"/>
      <c r="AN2400" s="400"/>
      <c r="AO2400" s="400"/>
      <c r="AP2400" s="400"/>
    </row>
    <row r="2401" spans="1:42" ht="14.25" customHeight="1">
      <c r="A2401" s="393"/>
      <c r="B2401" s="402"/>
      <c r="C2401" s="402"/>
      <c r="D2401" s="393"/>
      <c r="E2401" s="395"/>
      <c r="F2401" s="395"/>
      <c r="G2401" s="396"/>
      <c r="H2401" s="397"/>
      <c r="I2401" s="397"/>
      <c r="J2401" s="397"/>
      <c r="K2401" s="397"/>
      <c r="L2401" s="396"/>
      <c r="M2401" s="396"/>
      <c r="N2401" s="399"/>
      <c r="O2401" s="400"/>
      <c r="P2401" s="400"/>
      <c r="Q2401" s="400"/>
      <c r="R2401" s="400"/>
      <c r="S2401" s="400"/>
      <c r="T2401" s="400"/>
      <c r="U2401" s="400"/>
      <c r="V2401" s="400"/>
      <c r="W2401" s="400"/>
      <c r="X2401" s="426"/>
      <c r="Y2401" s="427"/>
      <c r="Z2401" s="427"/>
      <c r="AA2401" s="427"/>
      <c r="AB2401" s="427"/>
      <c r="AC2401" s="427"/>
      <c r="AD2401" s="402"/>
      <c r="AE2401" s="402"/>
      <c r="AF2401" s="402"/>
      <c r="AG2401" s="402"/>
      <c r="AH2401" s="402"/>
      <c r="AI2401" s="400"/>
      <c r="AJ2401" s="400"/>
      <c r="AK2401" s="400"/>
      <c r="AL2401" s="400"/>
      <c r="AM2401" s="400"/>
      <c r="AN2401" s="400"/>
      <c r="AO2401" s="400"/>
      <c r="AP2401" s="400"/>
    </row>
    <row r="2402" spans="1:42" ht="14.25" customHeight="1">
      <c r="A2402" s="393"/>
      <c r="B2402" s="402"/>
      <c r="C2402" s="402"/>
      <c r="D2402" s="393"/>
      <c r="E2402" s="395"/>
      <c r="F2402" s="395"/>
      <c r="G2402" s="396"/>
      <c r="H2402" s="397"/>
      <c r="I2402" s="397"/>
      <c r="J2402" s="397"/>
      <c r="K2402" s="397"/>
      <c r="L2402" s="396"/>
      <c r="M2402" s="396"/>
      <c r="N2402" s="399"/>
      <c r="O2402" s="400"/>
      <c r="P2402" s="400"/>
      <c r="Q2402" s="400"/>
      <c r="R2402" s="400"/>
      <c r="S2402" s="400"/>
      <c r="T2402" s="400"/>
      <c r="U2402" s="400"/>
      <c r="V2402" s="400"/>
      <c r="W2402" s="400"/>
      <c r="X2402" s="426"/>
      <c r="Y2402" s="427"/>
      <c r="Z2402" s="427"/>
      <c r="AA2402" s="427"/>
      <c r="AB2402" s="427"/>
      <c r="AC2402" s="427"/>
      <c r="AD2402" s="402"/>
      <c r="AE2402" s="402"/>
      <c r="AF2402" s="402"/>
      <c r="AG2402" s="402"/>
      <c r="AH2402" s="402"/>
      <c r="AI2402" s="400"/>
      <c r="AJ2402" s="400"/>
      <c r="AK2402" s="400"/>
      <c r="AL2402" s="400"/>
      <c r="AM2402" s="400"/>
      <c r="AN2402" s="400"/>
      <c r="AO2402" s="400"/>
      <c r="AP2402" s="400"/>
    </row>
    <row r="2403" spans="1:42" ht="14.25" customHeight="1">
      <c r="A2403" s="393"/>
      <c r="B2403" s="402"/>
      <c r="C2403" s="402"/>
      <c r="D2403" s="393"/>
      <c r="E2403" s="395"/>
      <c r="F2403" s="395"/>
      <c r="G2403" s="396"/>
      <c r="H2403" s="397"/>
      <c r="I2403" s="397"/>
      <c r="J2403" s="397"/>
      <c r="K2403" s="397"/>
      <c r="L2403" s="396"/>
      <c r="M2403" s="396"/>
      <c r="N2403" s="399"/>
      <c r="O2403" s="400"/>
      <c r="P2403" s="400"/>
      <c r="Q2403" s="400"/>
      <c r="R2403" s="400"/>
      <c r="S2403" s="400"/>
      <c r="T2403" s="400"/>
      <c r="U2403" s="400"/>
      <c r="V2403" s="400"/>
      <c r="W2403" s="400"/>
      <c r="X2403" s="426"/>
      <c r="Y2403" s="427"/>
      <c r="Z2403" s="427"/>
      <c r="AA2403" s="427"/>
      <c r="AB2403" s="427"/>
      <c r="AC2403" s="427"/>
      <c r="AD2403" s="402"/>
      <c r="AE2403" s="402"/>
      <c r="AF2403" s="402"/>
      <c r="AG2403" s="402"/>
      <c r="AH2403" s="402"/>
      <c r="AI2403" s="400"/>
      <c r="AJ2403" s="400"/>
      <c r="AK2403" s="400"/>
      <c r="AL2403" s="400"/>
      <c r="AM2403" s="400"/>
      <c r="AN2403" s="400"/>
      <c r="AO2403" s="400"/>
      <c r="AP2403" s="400"/>
    </row>
    <row r="2404" spans="1:42" ht="14.25" customHeight="1">
      <c r="A2404" s="393"/>
      <c r="B2404" s="402"/>
      <c r="C2404" s="402"/>
      <c r="D2404" s="393"/>
      <c r="E2404" s="395"/>
      <c r="F2404" s="395"/>
      <c r="G2404" s="396"/>
      <c r="H2404" s="397"/>
      <c r="I2404" s="397"/>
      <c r="J2404" s="397"/>
      <c r="K2404" s="397"/>
      <c r="L2404" s="396"/>
      <c r="M2404" s="396"/>
      <c r="N2404" s="399"/>
      <c r="O2404" s="400"/>
      <c r="P2404" s="400"/>
      <c r="Q2404" s="400"/>
      <c r="R2404" s="400"/>
      <c r="S2404" s="400"/>
      <c r="T2404" s="400"/>
      <c r="U2404" s="400"/>
      <c r="V2404" s="400"/>
      <c r="W2404" s="400"/>
      <c r="X2404" s="426"/>
      <c r="Y2404" s="427"/>
      <c r="Z2404" s="427"/>
      <c r="AA2404" s="427"/>
      <c r="AB2404" s="427"/>
      <c r="AC2404" s="427"/>
      <c r="AD2404" s="402"/>
      <c r="AE2404" s="402"/>
      <c r="AF2404" s="402"/>
      <c r="AG2404" s="402"/>
      <c r="AH2404" s="402"/>
      <c r="AI2404" s="400"/>
      <c r="AJ2404" s="400"/>
      <c r="AK2404" s="400"/>
      <c r="AL2404" s="400"/>
      <c r="AM2404" s="400"/>
      <c r="AN2404" s="400"/>
      <c r="AO2404" s="400"/>
      <c r="AP2404" s="400"/>
    </row>
    <row r="2405" spans="1:42" ht="14.25" customHeight="1">
      <c r="A2405" s="393"/>
      <c r="B2405" s="402"/>
      <c r="C2405" s="402"/>
      <c r="D2405" s="393"/>
      <c r="E2405" s="395"/>
      <c r="F2405" s="395"/>
      <c r="G2405" s="396"/>
      <c r="H2405" s="397"/>
      <c r="I2405" s="397"/>
      <c r="J2405" s="397"/>
      <c r="K2405" s="397"/>
      <c r="L2405" s="396"/>
      <c r="M2405" s="396"/>
      <c r="N2405" s="399"/>
      <c r="O2405" s="400"/>
      <c r="P2405" s="400"/>
      <c r="Q2405" s="400"/>
      <c r="R2405" s="400"/>
      <c r="S2405" s="400"/>
      <c r="T2405" s="400"/>
      <c r="U2405" s="400"/>
      <c r="V2405" s="400"/>
      <c r="W2405" s="400"/>
      <c r="X2405" s="426"/>
      <c r="Y2405" s="427"/>
      <c r="Z2405" s="427"/>
      <c r="AA2405" s="427"/>
      <c r="AB2405" s="427"/>
      <c r="AC2405" s="427"/>
      <c r="AD2405" s="402"/>
      <c r="AE2405" s="402"/>
      <c r="AF2405" s="402"/>
      <c r="AG2405" s="402"/>
      <c r="AH2405" s="402"/>
      <c r="AI2405" s="400"/>
      <c r="AJ2405" s="400"/>
      <c r="AK2405" s="400"/>
      <c r="AL2405" s="400"/>
      <c r="AM2405" s="400"/>
      <c r="AN2405" s="400"/>
      <c r="AO2405" s="400"/>
      <c r="AP2405" s="400"/>
    </row>
    <row r="2406" spans="1:42" ht="14.25" customHeight="1">
      <c r="A2406" s="393"/>
      <c r="B2406" s="402"/>
      <c r="C2406" s="402"/>
      <c r="D2406" s="393"/>
      <c r="E2406" s="395"/>
      <c r="F2406" s="395"/>
      <c r="G2406" s="396"/>
      <c r="H2406" s="397"/>
      <c r="I2406" s="397"/>
      <c r="J2406" s="397"/>
      <c r="K2406" s="397"/>
      <c r="L2406" s="396"/>
      <c r="M2406" s="396"/>
      <c r="N2406" s="399"/>
      <c r="O2406" s="400"/>
      <c r="P2406" s="400"/>
      <c r="Q2406" s="400"/>
      <c r="R2406" s="400"/>
      <c r="S2406" s="400"/>
      <c r="T2406" s="400"/>
      <c r="U2406" s="400"/>
      <c r="V2406" s="400"/>
      <c r="W2406" s="400"/>
      <c r="X2406" s="426"/>
      <c r="Y2406" s="427"/>
      <c r="Z2406" s="427"/>
      <c r="AA2406" s="427"/>
      <c r="AB2406" s="427"/>
      <c r="AC2406" s="427"/>
      <c r="AD2406" s="402"/>
      <c r="AE2406" s="402"/>
      <c r="AF2406" s="402"/>
      <c r="AG2406" s="402"/>
      <c r="AH2406" s="402"/>
      <c r="AI2406" s="400"/>
      <c r="AJ2406" s="400"/>
      <c r="AK2406" s="400"/>
      <c r="AL2406" s="400"/>
      <c r="AM2406" s="400"/>
      <c r="AN2406" s="400"/>
      <c r="AO2406" s="400"/>
      <c r="AP2406" s="400"/>
    </row>
    <row r="2407" spans="1:42" ht="14.25" customHeight="1">
      <c r="A2407" s="393"/>
      <c r="B2407" s="402"/>
      <c r="C2407" s="402"/>
      <c r="D2407" s="393"/>
      <c r="E2407" s="395"/>
      <c r="F2407" s="395"/>
      <c r="G2407" s="396"/>
      <c r="H2407" s="397"/>
      <c r="I2407" s="397"/>
      <c r="J2407" s="397"/>
      <c r="K2407" s="397"/>
      <c r="L2407" s="396"/>
      <c r="M2407" s="396"/>
      <c r="N2407" s="399"/>
      <c r="O2407" s="400"/>
      <c r="P2407" s="400"/>
      <c r="Q2407" s="400"/>
      <c r="R2407" s="400"/>
      <c r="S2407" s="400"/>
      <c r="T2407" s="400"/>
      <c r="U2407" s="400"/>
      <c r="V2407" s="400"/>
      <c r="W2407" s="400"/>
      <c r="X2407" s="426"/>
      <c r="Y2407" s="427"/>
      <c r="Z2407" s="427"/>
      <c r="AA2407" s="427"/>
      <c r="AB2407" s="427"/>
      <c r="AC2407" s="427"/>
      <c r="AD2407" s="402"/>
      <c r="AE2407" s="402"/>
      <c r="AF2407" s="402"/>
      <c r="AG2407" s="402"/>
      <c r="AH2407" s="402"/>
      <c r="AI2407" s="400"/>
      <c r="AJ2407" s="400"/>
      <c r="AK2407" s="400"/>
      <c r="AL2407" s="400"/>
      <c r="AM2407" s="400"/>
      <c r="AN2407" s="400"/>
      <c r="AO2407" s="400"/>
      <c r="AP2407" s="400"/>
    </row>
    <row r="2408" spans="1:42" ht="14.25" customHeight="1">
      <c r="A2408" s="393"/>
      <c r="B2408" s="402"/>
      <c r="C2408" s="402"/>
      <c r="D2408" s="393"/>
      <c r="E2408" s="395"/>
      <c r="F2408" s="395"/>
      <c r="G2408" s="396"/>
      <c r="H2408" s="397"/>
      <c r="I2408" s="397"/>
      <c r="J2408" s="397"/>
      <c r="K2408" s="397"/>
      <c r="L2408" s="396"/>
      <c r="M2408" s="396"/>
      <c r="N2408" s="399"/>
      <c r="O2408" s="400"/>
      <c r="P2408" s="400"/>
      <c r="Q2408" s="400"/>
      <c r="R2408" s="400"/>
      <c r="S2408" s="400"/>
      <c r="T2408" s="400"/>
      <c r="U2408" s="400"/>
      <c r="V2408" s="400"/>
      <c r="W2408" s="400"/>
      <c r="X2408" s="426"/>
      <c r="Y2408" s="427"/>
      <c r="Z2408" s="427"/>
      <c r="AA2408" s="427"/>
      <c r="AB2408" s="427"/>
      <c r="AC2408" s="427"/>
      <c r="AD2408" s="402"/>
      <c r="AE2408" s="402"/>
      <c r="AF2408" s="402"/>
      <c r="AG2408" s="402"/>
      <c r="AH2408" s="402"/>
      <c r="AI2408" s="400"/>
      <c r="AJ2408" s="400"/>
      <c r="AK2408" s="400"/>
      <c r="AL2408" s="400"/>
      <c r="AM2408" s="400"/>
      <c r="AN2408" s="400"/>
      <c r="AO2408" s="400"/>
      <c r="AP2408" s="400"/>
    </row>
    <row r="2409" spans="1:42" ht="14.25" customHeight="1">
      <c r="A2409" s="393"/>
      <c r="B2409" s="402"/>
      <c r="C2409" s="402"/>
      <c r="D2409" s="393"/>
      <c r="E2409" s="395"/>
      <c r="F2409" s="395"/>
      <c r="G2409" s="396"/>
      <c r="H2409" s="397"/>
      <c r="I2409" s="397"/>
      <c r="J2409" s="397"/>
      <c r="K2409" s="397"/>
      <c r="L2409" s="396"/>
      <c r="M2409" s="396"/>
      <c r="N2409" s="399"/>
      <c r="O2409" s="400"/>
      <c r="P2409" s="400"/>
      <c r="Q2409" s="400"/>
      <c r="R2409" s="400"/>
      <c r="S2409" s="400"/>
      <c r="T2409" s="400"/>
      <c r="U2409" s="400"/>
      <c r="V2409" s="400"/>
      <c r="W2409" s="400"/>
      <c r="X2409" s="426"/>
      <c r="Y2409" s="427"/>
      <c r="Z2409" s="427"/>
      <c r="AA2409" s="427"/>
      <c r="AB2409" s="427"/>
      <c r="AC2409" s="427"/>
      <c r="AD2409" s="402"/>
      <c r="AE2409" s="402"/>
      <c r="AF2409" s="402"/>
      <c r="AG2409" s="402"/>
      <c r="AH2409" s="402"/>
      <c r="AI2409" s="400"/>
      <c r="AJ2409" s="400"/>
      <c r="AK2409" s="400"/>
      <c r="AL2409" s="400"/>
      <c r="AM2409" s="400"/>
      <c r="AN2409" s="400"/>
      <c r="AO2409" s="400"/>
      <c r="AP2409" s="400"/>
    </row>
    <row r="2410" spans="1:42" ht="14.25" customHeight="1">
      <c r="A2410" s="393"/>
      <c r="B2410" s="402"/>
      <c r="C2410" s="402"/>
      <c r="D2410" s="393"/>
      <c r="E2410" s="395"/>
      <c r="F2410" s="395"/>
      <c r="G2410" s="396"/>
      <c r="H2410" s="397"/>
      <c r="I2410" s="397"/>
      <c r="J2410" s="397"/>
      <c r="K2410" s="397"/>
      <c r="L2410" s="396"/>
      <c r="M2410" s="396"/>
      <c r="N2410" s="399"/>
      <c r="O2410" s="400"/>
      <c r="P2410" s="400"/>
      <c r="Q2410" s="400"/>
      <c r="R2410" s="400"/>
      <c r="S2410" s="400"/>
      <c r="T2410" s="400"/>
      <c r="U2410" s="400"/>
      <c r="V2410" s="400"/>
      <c r="W2410" s="400"/>
      <c r="X2410" s="426"/>
      <c r="Y2410" s="427"/>
      <c r="Z2410" s="427"/>
      <c r="AA2410" s="427"/>
      <c r="AB2410" s="427"/>
      <c r="AC2410" s="427"/>
      <c r="AD2410" s="402"/>
      <c r="AE2410" s="402"/>
      <c r="AF2410" s="402"/>
      <c r="AG2410" s="402"/>
      <c r="AH2410" s="402"/>
      <c r="AI2410" s="400"/>
      <c r="AJ2410" s="400"/>
      <c r="AK2410" s="400"/>
      <c r="AL2410" s="400"/>
      <c r="AM2410" s="400"/>
      <c r="AN2410" s="400"/>
      <c r="AO2410" s="400"/>
      <c r="AP2410" s="400"/>
    </row>
    <row r="2411" spans="1:42" ht="14.25" customHeight="1">
      <c r="A2411" s="393"/>
      <c r="B2411" s="402"/>
      <c r="C2411" s="402"/>
      <c r="D2411" s="393"/>
      <c r="E2411" s="395"/>
      <c r="F2411" s="395"/>
      <c r="G2411" s="396"/>
      <c r="H2411" s="397"/>
      <c r="I2411" s="397"/>
      <c r="J2411" s="397"/>
      <c r="K2411" s="397"/>
      <c r="L2411" s="396"/>
      <c r="M2411" s="396"/>
      <c r="N2411" s="399"/>
      <c r="O2411" s="400"/>
      <c r="P2411" s="400"/>
      <c r="Q2411" s="400"/>
      <c r="R2411" s="400"/>
      <c r="S2411" s="400"/>
      <c r="T2411" s="400"/>
      <c r="U2411" s="400"/>
      <c r="V2411" s="400"/>
      <c r="W2411" s="400"/>
      <c r="X2411" s="426"/>
      <c r="Y2411" s="427"/>
      <c r="Z2411" s="427"/>
      <c r="AA2411" s="427"/>
      <c r="AB2411" s="427"/>
      <c r="AC2411" s="427"/>
      <c r="AD2411" s="402"/>
      <c r="AE2411" s="402"/>
      <c r="AF2411" s="402"/>
      <c r="AG2411" s="402"/>
      <c r="AH2411" s="402"/>
      <c r="AI2411" s="400"/>
      <c r="AJ2411" s="400"/>
      <c r="AK2411" s="400"/>
      <c r="AL2411" s="400"/>
      <c r="AM2411" s="400"/>
      <c r="AN2411" s="400"/>
      <c r="AO2411" s="400"/>
      <c r="AP2411" s="400"/>
    </row>
    <row r="2412" spans="1:42" ht="14.25" customHeight="1">
      <c r="A2412" s="393"/>
      <c r="B2412" s="402"/>
      <c r="C2412" s="402"/>
      <c r="D2412" s="393"/>
      <c r="E2412" s="395"/>
      <c r="F2412" s="395"/>
      <c r="G2412" s="396"/>
      <c r="H2412" s="397"/>
      <c r="I2412" s="397"/>
      <c r="J2412" s="397"/>
      <c r="K2412" s="397"/>
      <c r="L2412" s="396"/>
      <c r="M2412" s="396"/>
      <c r="N2412" s="399"/>
      <c r="O2412" s="400"/>
      <c r="P2412" s="400"/>
      <c r="Q2412" s="400"/>
      <c r="R2412" s="400"/>
      <c r="S2412" s="400"/>
      <c r="T2412" s="400"/>
      <c r="U2412" s="400"/>
      <c r="V2412" s="400"/>
      <c r="W2412" s="400"/>
      <c r="X2412" s="426"/>
      <c r="Y2412" s="427"/>
      <c r="Z2412" s="427"/>
      <c r="AA2412" s="427"/>
      <c r="AB2412" s="427"/>
      <c r="AC2412" s="427"/>
      <c r="AD2412" s="402"/>
      <c r="AE2412" s="402"/>
      <c r="AF2412" s="402"/>
      <c r="AG2412" s="402"/>
      <c r="AH2412" s="402"/>
      <c r="AI2412" s="400"/>
      <c r="AJ2412" s="400"/>
      <c r="AK2412" s="400"/>
      <c r="AL2412" s="400"/>
      <c r="AM2412" s="400"/>
      <c r="AN2412" s="400"/>
      <c r="AO2412" s="400"/>
      <c r="AP2412" s="400"/>
    </row>
    <row r="2413" spans="1:42" ht="14.25" customHeight="1">
      <c r="A2413" s="393"/>
      <c r="B2413" s="402"/>
      <c r="C2413" s="402"/>
      <c r="D2413" s="393"/>
      <c r="E2413" s="395"/>
      <c r="F2413" s="395"/>
      <c r="G2413" s="396"/>
      <c r="H2413" s="397"/>
      <c r="I2413" s="397"/>
      <c r="J2413" s="397"/>
      <c r="K2413" s="397"/>
      <c r="L2413" s="396"/>
      <c r="M2413" s="396"/>
      <c r="N2413" s="399"/>
      <c r="O2413" s="400"/>
      <c r="P2413" s="400"/>
      <c r="Q2413" s="400"/>
      <c r="R2413" s="400"/>
      <c r="S2413" s="400"/>
      <c r="T2413" s="400"/>
      <c r="U2413" s="400"/>
      <c r="V2413" s="400"/>
      <c r="W2413" s="400"/>
      <c r="X2413" s="426"/>
      <c r="Y2413" s="427"/>
      <c r="Z2413" s="427"/>
      <c r="AA2413" s="427"/>
      <c r="AB2413" s="427"/>
      <c r="AC2413" s="427"/>
      <c r="AD2413" s="402"/>
      <c r="AE2413" s="402"/>
      <c r="AF2413" s="402"/>
      <c r="AG2413" s="402"/>
      <c r="AH2413" s="402"/>
      <c r="AI2413" s="400"/>
      <c r="AJ2413" s="400"/>
      <c r="AK2413" s="400"/>
      <c r="AL2413" s="400"/>
      <c r="AM2413" s="400"/>
      <c r="AN2413" s="400"/>
      <c r="AO2413" s="400"/>
      <c r="AP2413" s="400"/>
    </row>
    <row r="2414" spans="1:42" ht="14.25" customHeight="1">
      <c r="A2414" s="393"/>
      <c r="B2414" s="402"/>
      <c r="C2414" s="402"/>
      <c r="D2414" s="393"/>
      <c r="E2414" s="395"/>
      <c r="F2414" s="395"/>
      <c r="G2414" s="396"/>
      <c r="H2414" s="397"/>
      <c r="I2414" s="397"/>
      <c r="J2414" s="397"/>
      <c r="K2414" s="397"/>
      <c r="L2414" s="396"/>
      <c r="M2414" s="396"/>
      <c r="N2414" s="399"/>
      <c r="O2414" s="400"/>
      <c r="P2414" s="400"/>
      <c r="Q2414" s="400"/>
      <c r="R2414" s="400"/>
      <c r="S2414" s="400"/>
      <c r="T2414" s="400"/>
      <c r="U2414" s="400"/>
      <c r="V2414" s="400"/>
      <c r="W2414" s="400"/>
      <c r="X2414" s="426"/>
      <c r="Y2414" s="427"/>
      <c r="Z2414" s="427"/>
      <c r="AA2414" s="427"/>
      <c r="AB2414" s="427"/>
      <c r="AC2414" s="427"/>
      <c r="AD2414" s="402"/>
      <c r="AE2414" s="402"/>
      <c r="AF2414" s="402"/>
      <c r="AG2414" s="402"/>
      <c r="AH2414" s="402"/>
      <c r="AI2414" s="400"/>
      <c r="AJ2414" s="400"/>
      <c r="AK2414" s="400"/>
      <c r="AL2414" s="400"/>
      <c r="AM2414" s="400"/>
      <c r="AN2414" s="400"/>
      <c r="AO2414" s="400"/>
      <c r="AP2414" s="400"/>
    </row>
    <row r="2415" spans="1:42" ht="14.25" customHeight="1">
      <c r="A2415" s="393"/>
      <c r="B2415" s="402"/>
      <c r="C2415" s="402"/>
      <c r="D2415" s="393"/>
      <c r="E2415" s="395"/>
      <c r="F2415" s="395"/>
      <c r="G2415" s="396"/>
      <c r="H2415" s="397"/>
      <c r="I2415" s="397"/>
      <c r="J2415" s="397"/>
      <c r="K2415" s="397"/>
      <c r="L2415" s="396"/>
      <c r="M2415" s="396"/>
      <c r="N2415" s="399"/>
      <c r="O2415" s="400"/>
      <c r="P2415" s="400"/>
      <c r="Q2415" s="400"/>
      <c r="R2415" s="400"/>
      <c r="S2415" s="400"/>
      <c r="T2415" s="400"/>
      <c r="U2415" s="400"/>
      <c r="V2415" s="400"/>
      <c r="W2415" s="400"/>
      <c r="X2415" s="426"/>
      <c r="Y2415" s="427"/>
      <c r="Z2415" s="427"/>
      <c r="AA2415" s="427"/>
      <c r="AB2415" s="427"/>
      <c r="AC2415" s="427"/>
      <c r="AD2415" s="402"/>
      <c r="AE2415" s="402"/>
      <c r="AF2415" s="402"/>
      <c r="AG2415" s="402"/>
      <c r="AH2415" s="402"/>
      <c r="AI2415" s="400"/>
      <c r="AJ2415" s="400"/>
      <c r="AK2415" s="400"/>
      <c r="AL2415" s="400"/>
      <c r="AM2415" s="400"/>
      <c r="AN2415" s="400"/>
      <c r="AO2415" s="400"/>
      <c r="AP2415" s="400"/>
    </row>
    <row r="2416" spans="1:42" ht="14.25" customHeight="1">
      <c r="A2416" s="393"/>
      <c r="B2416" s="402"/>
      <c r="C2416" s="402"/>
      <c r="D2416" s="393"/>
      <c r="E2416" s="395"/>
      <c r="F2416" s="395"/>
      <c r="G2416" s="396"/>
      <c r="H2416" s="397"/>
      <c r="I2416" s="397"/>
      <c r="J2416" s="397"/>
      <c r="K2416" s="397"/>
      <c r="L2416" s="396"/>
      <c r="M2416" s="396"/>
      <c r="N2416" s="399"/>
      <c r="O2416" s="400"/>
      <c r="P2416" s="400"/>
      <c r="Q2416" s="400"/>
      <c r="R2416" s="400"/>
      <c r="S2416" s="400"/>
      <c r="T2416" s="400"/>
      <c r="U2416" s="400"/>
      <c r="V2416" s="400"/>
      <c r="W2416" s="400"/>
      <c r="X2416" s="426"/>
      <c r="Y2416" s="427"/>
      <c r="Z2416" s="427"/>
      <c r="AA2416" s="427"/>
      <c r="AB2416" s="427"/>
      <c r="AC2416" s="427"/>
      <c r="AD2416" s="402"/>
      <c r="AE2416" s="402"/>
      <c r="AF2416" s="402"/>
      <c r="AG2416" s="402"/>
      <c r="AH2416" s="402"/>
      <c r="AI2416" s="400"/>
      <c r="AJ2416" s="400"/>
      <c r="AK2416" s="400"/>
      <c r="AL2416" s="400"/>
      <c r="AM2416" s="400"/>
      <c r="AN2416" s="400"/>
      <c r="AO2416" s="400"/>
      <c r="AP2416" s="400"/>
    </row>
    <row r="2417" spans="1:42" ht="14.25" customHeight="1">
      <c r="A2417" s="393"/>
      <c r="B2417" s="402"/>
      <c r="C2417" s="402"/>
      <c r="D2417" s="393"/>
      <c r="E2417" s="395"/>
      <c r="F2417" s="395"/>
      <c r="G2417" s="396"/>
      <c r="H2417" s="397"/>
      <c r="I2417" s="397"/>
      <c r="J2417" s="397"/>
      <c r="K2417" s="397"/>
      <c r="L2417" s="396"/>
      <c r="M2417" s="396"/>
      <c r="N2417" s="399"/>
      <c r="O2417" s="400"/>
      <c r="P2417" s="400"/>
      <c r="Q2417" s="400"/>
      <c r="R2417" s="400"/>
      <c r="S2417" s="400"/>
      <c r="T2417" s="400"/>
      <c r="U2417" s="400"/>
      <c r="V2417" s="400"/>
      <c r="W2417" s="400"/>
      <c r="X2417" s="426"/>
      <c r="Y2417" s="427"/>
      <c r="Z2417" s="427"/>
      <c r="AA2417" s="427"/>
      <c r="AB2417" s="427"/>
      <c r="AC2417" s="427"/>
      <c r="AD2417" s="402"/>
      <c r="AE2417" s="402"/>
      <c r="AF2417" s="402"/>
      <c r="AG2417" s="402"/>
      <c r="AH2417" s="402"/>
      <c r="AI2417" s="400"/>
      <c r="AJ2417" s="400"/>
      <c r="AK2417" s="400"/>
      <c r="AL2417" s="400"/>
      <c r="AM2417" s="400"/>
      <c r="AN2417" s="400"/>
      <c r="AO2417" s="400"/>
      <c r="AP2417" s="400"/>
    </row>
    <row r="2418" spans="1:42" ht="14.25" customHeight="1">
      <c r="A2418" s="393"/>
      <c r="B2418" s="402"/>
      <c r="C2418" s="402"/>
      <c r="D2418" s="393"/>
      <c r="E2418" s="395"/>
      <c r="F2418" s="395"/>
      <c r="G2418" s="396"/>
      <c r="H2418" s="397"/>
      <c r="I2418" s="397"/>
      <c r="J2418" s="397"/>
      <c r="K2418" s="397"/>
      <c r="L2418" s="396"/>
      <c r="M2418" s="396"/>
      <c r="N2418" s="399"/>
      <c r="O2418" s="400"/>
      <c r="P2418" s="400"/>
      <c r="Q2418" s="400"/>
      <c r="R2418" s="400"/>
      <c r="S2418" s="400"/>
      <c r="T2418" s="400"/>
      <c r="U2418" s="400"/>
      <c r="V2418" s="400"/>
      <c r="W2418" s="400"/>
      <c r="X2418" s="426"/>
      <c r="Y2418" s="427"/>
      <c r="Z2418" s="427"/>
      <c r="AA2418" s="427"/>
      <c r="AB2418" s="427"/>
      <c r="AC2418" s="427"/>
      <c r="AD2418" s="402"/>
      <c r="AE2418" s="402"/>
      <c r="AF2418" s="402"/>
      <c r="AG2418" s="402"/>
      <c r="AH2418" s="402"/>
      <c r="AI2418" s="400"/>
      <c r="AJ2418" s="400"/>
      <c r="AK2418" s="400"/>
      <c r="AL2418" s="400"/>
      <c r="AM2418" s="400"/>
      <c r="AN2418" s="400"/>
      <c r="AO2418" s="400"/>
      <c r="AP2418" s="400"/>
    </row>
    <row r="2419" spans="1:42" ht="14.25" customHeight="1">
      <c r="A2419" s="393"/>
      <c r="B2419" s="402"/>
      <c r="C2419" s="402"/>
      <c r="D2419" s="393"/>
      <c r="E2419" s="395"/>
      <c r="F2419" s="395"/>
      <c r="G2419" s="396"/>
      <c r="H2419" s="397"/>
      <c r="I2419" s="397"/>
      <c r="J2419" s="397"/>
      <c r="K2419" s="397"/>
      <c r="L2419" s="396"/>
      <c r="M2419" s="396"/>
      <c r="N2419" s="399"/>
      <c r="O2419" s="400"/>
      <c r="P2419" s="400"/>
      <c r="Q2419" s="400"/>
      <c r="R2419" s="400"/>
      <c r="S2419" s="400"/>
      <c r="T2419" s="400"/>
      <c r="U2419" s="400"/>
      <c r="V2419" s="400"/>
      <c r="W2419" s="400"/>
      <c r="X2419" s="426"/>
      <c r="Y2419" s="427"/>
      <c r="Z2419" s="427"/>
      <c r="AA2419" s="427"/>
      <c r="AB2419" s="427"/>
      <c r="AC2419" s="427"/>
      <c r="AD2419" s="402"/>
      <c r="AE2419" s="402"/>
      <c r="AF2419" s="402"/>
      <c r="AG2419" s="402"/>
      <c r="AH2419" s="402"/>
      <c r="AI2419" s="400"/>
      <c r="AJ2419" s="400"/>
      <c r="AK2419" s="400"/>
      <c r="AL2419" s="400"/>
      <c r="AM2419" s="400"/>
      <c r="AN2419" s="400"/>
      <c r="AO2419" s="400"/>
      <c r="AP2419" s="400"/>
    </row>
    <row r="2420" spans="1:42" ht="14.25" customHeight="1">
      <c r="A2420" s="393"/>
      <c r="B2420" s="402"/>
      <c r="C2420" s="402"/>
      <c r="D2420" s="393"/>
      <c r="E2420" s="395"/>
      <c r="F2420" s="395"/>
      <c r="G2420" s="396"/>
      <c r="H2420" s="397"/>
      <c r="I2420" s="397"/>
      <c r="J2420" s="397"/>
      <c r="K2420" s="397"/>
      <c r="L2420" s="396"/>
      <c r="M2420" s="396"/>
      <c r="N2420" s="399"/>
      <c r="O2420" s="400"/>
      <c r="P2420" s="400"/>
      <c r="Q2420" s="400"/>
      <c r="R2420" s="400"/>
      <c r="S2420" s="400"/>
      <c r="T2420" s="400"/>
      <c r="U2420" s="400"/>
      <c r="V2420" s="400"/>
      <c r="W2420" s="400"/>
      <c r="X2420" s="426"/>
      <c r="Y2420" s="427"/>
      <c r="Z2420" s="427"/>
      <c r="AA2420" s="427"/>
      <c r="AB2420" s="427"/>
      <c r="AC2420" s="427"/>
      <c r="AD2420" s="402"/>
      <c r="AE2420" s="402"/>
      <c r="AF2420" s="402"/>
      <c r="AG2420" s="402"/>
      <c r="AH2420" s="402"/>
      <c r="AI2420" s="400"/>
      <c r="AJ2420" s="400"/>
      <c r="AK2420" s="400"/>
      <c r="AL2420" s="400"/>
      <c r="AM2420" s="400"/>
      <c r="AN2420" s="400"/>
      <c r="AO2420" s="400"/>
      <c r="AP2420" s="400"/>
    </row>
    <row r="2421" spans="1:42" ht="14.25" customHeight="1">
      <c r="A2421" s="393"/>
      <c r="B2421" s="402"/>
      <c r="C2421" s="402"/>
      <c r="D2421" s="393"/>
      <c r="E2421" s="395"/>
      <c r="F2421" s="395"/>
      <c r="G2421" s="396"/>
      <c r="H2421" s="397"/>
      <c r="I2421" s="397"/>
      <c r="J2421" s="397"/>
      <c r="K2421" s="397"/>
      <c r="L2421" s="396"/>
      <c r="M2421" s="396"/>
      <c r="N2421" s="399"/>
      <c r="O2421" s="400"/>
      <c r="P2421" s="400"/>
      <c r="Q2421" s="400"/>
      <c r="R2421" s="400"/>
      <c r="S2421" s="400"/>
      <c r="T2421" s="400"/>
      <c r="U2421" s="400"/>
      <c r="V2421" s="400"/>
      <c r="W2421" s="400"/>
      <c r="X2421" s="426"/>
      <c r="Y2421" s="427"/>
      <c r="Z2421" s="427"/>
      <c r="AA2421" s="427"/>
      <c r="AB2421" s="427"/>
      <c r="AC2421" s="427"/>
      <c r="AD2421" s="402"/>
      <c r="AE2421" s="402"/>
      <c r="AF2421" s="402"/>
      <c r="AG2421" s="402"/>
      <c r="AH2421" s="402"/>
      <c r="AI2421" s="400"/>
      <c r="AJ2421" s="400"/>
      <c r="AK2421" s="400"/>
      <c r="AL2421" s="400"/>
      <c r="AM2421" s="400"/>
      <c r="AN2421" s="400"/>
      <c r="AO2421" s="400"/>
      <c r="AP2421" s="400"/>
    </row>
    <row r="2422" spans="1:42" ht="14.25" customHeight="1">
      <c r="A2422" s="393"/>
      <c r="B2422" s="402"/>
      <c r="C2422" s="402"/>
      <c r="D2422" s="393"/>
      <c r="E2422" s="395"/>
      <c r="F2422" s="395"/>
      <c r="G2422" s="396"/>
      <c r="H2422" s="397"/>
      <c r="I2422" s="397"/>
      <c r="J2422" s="397"/>
      <c r="K2422" s="397"/>
      <c r="L2422" s="396"/>
      <c r="M2422" s="396"/>
      <c r="N2422" s="399"/>
      <c r="O2422" s="400"/>
      <c r="P2422" s="400"/>
      <c r="Q2422" s="400"/>
      <c r="R2422" s="400"/>
      <c r="S2422" s="400"/>
      <c r="T2422" s="400"/>
      <c r="U2422" s="400"/>
      <c r="V2422" s="400"/>
      <c r="W2422" s="400"/>
      <c r="X2422" s="426"/>
      <c r="Y2422" s="427"/>
      <c r="Z2422" s="427"/>
      <c r="AA2422" s="427"/>
      <c r="AB2422" s="427"/>
      <c r="AC2422" s="427"/>
      <c r="AD2422" s="402"/>
      <c r="AE2422" s="402"/>
      <c r="AF2422" s="402"/>
      <c r="AG2422" s="402"/>
      <c r="AH2422" s="402"/>
      <c r="AI2422" s="400"/>
      <c r="AJ2422" s="400"/>
      <c r="AK2422" s="400"/>
      <c r="AL2422" s="400"/>
      <c r="AM2422" s="400"/>
      <c r="AN2422" s="400"/>
      <c r="AO2422" s="400"/>
      <c r="AP2422" s="400"/>
    </row>
    <row r="2423" spans="1:42" ht="14.25" customHeight="1">
      <c r="A2423" s="393"/>
      <c r="B2423" s="402"/>
      <c r="C2423" s="402"/>
      <c r="D2423" s="393"/>
      <c r="E2423" s="395"/>
      <c r="F2423" s="395"/>
      <c r="G2423" s="396"/>
      <c r="H2423" s="397"/>
      <c r="I2423" s="397"/>
      <c r="J2423" s="397"/>
      <c r="K2423" s="397"/>
      <c r="L2423" s="396"/>
      <c r="M2423" s="396"/>
      <c r="N2423" s="399"/>
      <c r="O2423" s="400"/>
      <c r="P2423" s="400"/>
      <c r="Q2423" s="400"/>
      <c r="R2423" s="400"/>
      <c r="S2423" s="400"/>
      <c r="T2423" s="400"/>
      <c r="U2423" s="400"/>
      <c r="V2423" s="400"/>
      <c r="W2423" s="400"/>
      <c r="X2423" s="426"/>
      <c r="Y2423" s="427"/>
      <c r="Z2423" s="427"/>
      <c r="AA2423" s="427"/>
      <c r="AB2423" s="427"/>
      <c r="AC2423" s="427"/>
      <c r="AD2423" s="402"/>
      <c r="AE2423" s="402"/>
      <c r="AF2423" s="402"/>
      <c r="AG2423" s="402"/>
      <c r="AH2423" s="402"/>
      <c r="AI2423" s="400"/>
      <c r="AJ2423" s="400"/>
      <c r="AK2423" s="400"/>
      <c r="AL2423" s="400"/>
      <c r="AM2423" s="400"/>
      <c r="AN2423" s="400"/>
      <c r="AO2423" s="400"/>
      <c r="AP2423" s="400"/>
    </row>
    <row r="2424" spans="1:42" ht="14.25" customHeight="1">
      <c r="A2424" s="393"/>
      <c r="B2424" s="402"/>
      <c r="C2424" s="402"/>
      <c r="D2424" s="393"/>
      <c r="E2424" s="395"/>
      <c r="F2424" s="395"/>
      <c r="G2424" s="396"/>
      <c r="H2424" s="397"/>
      <c r="I2424" s="397"/>
      <c r="J2424" s="397"/>
      <c r="K2424" s="397"/>
      <c r="L2424" s="396"/>
      <c r="M2424" s="396"/>
      <c r="N2424" s="399"/>
      <c r="O2424" s="400"/>
      <c r="P2424" s="400"/>
      <c r="Q2424" s="400"/>
      <c r="R2424" s="400"/>
      <c r="S2424" s="400"/>
      <c r="T2424" s="400"/>
      <c r="U2424" s="400"/>
      <c r="V2424" s="400"/>
      <c r="W2424" s="400"/>
      <c r="X2424" s="426"/>
      <c r="Y2424" s="427"/>
      <c r="Z2424" s="427"/>
      <c r="AA2424" s="427"/>
      <c r="AB2424" s="427"/>
      <c r="AC2424" s="427"/>
      <c r="AD2424" s="402"/>
      <c r="AE2424" s="402"/>
      <c r="AF2424" s="402"/>
      <c r="AG2424" s="402"/>
      <c r="AH2424" s="402"/>
      <c r="AI2424" s="400"/>
      <c r="AJ2424" s="400"/>
      <c r="AK2424" s="400"/>
      <c r="AL2424" s="400"/>
      <c r="AM2424" s="400"/>
      <c r="AN2424" s="400"/>
      <c r="AO2424" s="400"/>
      <c r="AP2424" s="400"/>
    </row>
    <row r="2425" spans="1:42" ht="14.25" customHeight="1">
      <c r="A2425" s="393"/>
      <c r="B2425" s="402"/>
      <c r="C2425" s="402"/>
      <c r="D2425" s="393"/>
      <c r="E2425" s="395"/>
      <c r="F2425" s="395"/>
      <c r="G2425" s="396"/>
      <c r="H2425" s="397"/>
      <c r="I2425" s="397"/>
      <c r="J2425" s="397"/>
      <c r="K2425" s="397"/>
      <c r="L2425" s="396"/>
      <c r="M2425" s="396"/>
      <c r="N2425" s="399"/>
      <c r="O2425" s="400"/>
      <c r="P2425" s="400"/>
      <c r="Q2425" s="400"/>
      <c r="R2425" s="400"/>
      <c r="S2425" s="400"/>
      <c r="T2425" s="400"/>
      <c r="U2425" s="400"/>
      <c r="V2425" s="400"/>
      <c r="W2425" s="400"/>
      <c r="X2425" s="426"/>
      <c r="Y2425" s="427"/>
      <c r="Z2425" s="427"/>
      <c r="AA2425" s="427"/>
      <c r="AB2425" s="427"/>
      <c r="AC2425" s="427"/>
      <c r="AD2425" s="402"/>
      <c r="AE2425" s="402"/>
      <c r="AF2425" s="402"/>
      <c r="AG2425" s="402"/>
      <c r="AH2425" s="402"/>
      <c r="AI2425" s="400"/>
      <c r="AJ2425" s="400"/>
      <c r="AK2425" s="400"/>
      <c r="AL2425" s="400"/>
      <c r="AM2425" s="400"/>
      <c r="AN2425" s="400"/>
      <c r="AO2425" s="400"/>
      <c r="AP2425" s="400"/>
    </row>
    <row r="2426" spans="1:42" ht="14.25" customHeight="1">
      <c r="A2426" s="393"/>
      <c r="B2426" s="402"/>
      <c r="C2426" s="402"/>
      <c r="D2426" s="393"/>
      <c r="E2426" s="395"/>
      <c r="F2426" s="395"/>
      <c r="G2426" s="396"/>
      <c r="H2426" s="397"/>
      <c r="I2426" s="397"/>
      <c r="J2426" s="397"/>
      <c r="K2426" s="397"/>
      <c r="L2426" s="396"/>
      <c r="M2426" s="396"/>
      <c r="N2426" s="399"/>
      <c r="O2426" s="400"/>
      <c r="P2426" s="400"/>
      <c r="Q2426" s="400"/>
      <c r="R2426" s="400"/>
      <c r="S2426" s="400"/>
      <c r="T2426" s="400"/>
      <c r="U2426" s="400"/>
      <c r="V2426" s="400"/>
      <c r="W2426" s="400"/>
      <c r="X2426" s="426"/>
      <c r="Y2426" s="427"/>
      <c r="Z2426" s="427"/>
      <c r="AA2426" s="427"/>
      <c r="AB2426" s="427"/>
      <c r="AC2426" s="427"/>
      <c r="AD2426" s="402"/>
      <c r="AE2426" s="402"/>
      <c r="AF2426" s="402"/>
      <c r="AG2426" s="402"/>
      <c r="AH2426" s="402"/>
      <c r="AI2426" s="400"/>
      <c r="AJ2426" s="400"/>
      <c r="AK2426" s="400"/>
      <c r="AL2426" s="400"/>
      <c r="AM2426" s="400"/>
      <c r="AN2426" s="400"/>
      <c r="AO2426" s="400"/>
      <c r="AP2426" s="400"/>
    </row>
    <row r="2427" spans="1:42" ht="14.25" customHeight="1">
      <c r="A2427" s="393"/>
      <c r="B2427" s="402"/>
      <c r="C2427" s="402"/>
      <c r="D2427" s="393"/>
      <c r="E2427" s="395"/>
      <c r="F2427" s="395"/>
      <c r="G2427" s="396"/>
      <c r="H2427" s="397"/>
      <c r="I2427" s="397"/>
      <c r="J2427" s="397"/>
      <c r="K2427" s="397"/>
      <c r="L2427" s="396"/>
      <c r="M2427" s="396"/>
      <c r="N2427" s="399"/>
      <c r="O2427" s="400"/>
      <c r="P2427" s="400"/>
      <c r="Q2427" s="400"/>
      <c r="R2427" s="400"/>
      <c r="S2427" s="400"/>
      <c r="T2427" s="400"/>
      <c r="U2427" s="400"/>
      <c r="V2427" s="400"/>
      <c r="W2427" s="400"/>
      <c r="X2427" s="426"/>
      <c r="Y2427" s="427"/>
      <c r="Z2427" s="427"/>
      <c r="AA2427" s="427"/>
      <c r="AB2427" s="427"/>
      <c r="AC2427" s="427"/>
      <c r="AD2427" s="402"/>
      <c r="AE2427" s="402"/>
      <c r="AF2427" s="402"/>
      <c r="AG2427" s="402"/>
      <c r="AH2427" s="402"/>
      <c r="AI2427" s="400"/>
      <c r="AJ2427" s="400"/>
      <c r="AK2427" s="400"/>
      <c r="AL2427" s="400"/>
      <c r="AM2427" s="400"/>
      <c r="AN2427" s="400"/>
      <c r="AO2427" s="400"/>
      <c r="AP2427" s="400"/>
    </row>
    <row r="2428" spans="1:42" ht="14.25" customHeight="1">
      <c r="A2428" s="393"/>
      <c r="B2428" s="402"/>
      <c r="C2428" s="402"/>
      <c r="D2428" s="393"/>
      <c r="E2428" s="395"/>
      <c r="F2428" s="395"/>
      <c r="G2428" s="396"/>
      <c r="H2428" s="397"/>
      <c r="I2428" s="397"/>
      <c r="J2428" s="397"/>
      <c r="K2428" s="397"/>
      <c r="L2428" s="396"/>
      <c r="M2428" s="396"/>
      <c r="N2428" s="399"/>
      <c r="O2428" s="400"/>
      <c r="P2428" s="400"/>
      <c r="Q2428" s="400"/>
      <c r="R2428" s="400"/>
      <c r="S2428" s="400"/>
      <c r="T2428" s="400"/>
      <c r="U2428" s="400"/>
      <c r="V2428" s="400"/>
      <c r="W2428" s="400"/>
      <c r="X2428" s="426"/>
      <c r="Y2428" s="427"/>
      <c r="Z2428" s="427"/>
      <c r="AA2428" s="427"/>
      <c r="AB2428" s="427"/>
      <c r="AC2428" s="427"/>
      <c r="AD2428" s="402"/>
      <c r="AE2428" s="402"/>
      <c r="AF2428" s="402"/>
      <c r="AG2428" s="402"/>
      <c r="AH2428" s="402"/>
      <c r="AI2428" s="400"/>
      <c r="AJ2428" s="400"/>
      <c r="AK2428" s="400"/>
      <c r="AL2428" s="400"/>
      <c r="AM2428" s="400"/>
      <c r="AN2428" s="400"/>
      <c r="AO2428" s="400"/>
      <c r="AP2428" s="400"/>
    </row>
    <row r="2429" spans="1:42" ht="14.25" customHeight="1">
      <c r="A2429" s="393"/>
      <c r="B2429" s="402"/>
      <c r="C2429" s="402"/>
      <c r="D2429" s="393"/>
      <c r="E2429" s="395"/>
      <c r="F2429" s="395"/>
      <c r="G2429" s="396"/>
      <c r="H2429" s="397"/>
      <c r="I2429" s="397"/>
      <c r="J2429" s="397"/>
      <c r="K2429" s="397"/>
      <c r="L2429" s="396"/>
      <c r="M2429" s="396"/>
      <c r="N2429" s="399"/>
      <c r="O2429" s="400"/>
      <c r="P2429" s="400"/>
      <c r="Q2429" s="400"/>
      <c r="R2429" s="400"/>
      <c r="S2429" s="400"/>
      <c r="T2429" s="400"/>
      <c r="U2429" s="400"/>
      <c r="V2429" s="400"/>
      <c r="W2429" s="400"/>
      <c r="X2429" s="426"/>
      <c r="Y2429" s="427"/>
      <c r="Z2429" s="427"/>
      <c r="AA2429" s="427"/>
      <c r="AB2429" s="427"/>
      <c r="AC2429" s="427"/>
      <c r="AD2429" s="402"/>
      <c r="AE2429" s="402"/>
      <c r="AF2429" s="402"/>
      <c r="AG2429" s="402"/>
      <c r="AH2429" s="402"/>
      <c r="AI2429" s="400"/>
      <c r="AJ2429" s="400"/>
      <c r="AK2429" s="400"/>
      <c r="AL2429" s="400"/>
      <c r="AM2429" s="400"/>
      <c r="AN2429" s="400"/>
      <c r="AO2429" s="400"/>
      <c r="AP2429" s="400"/>
    </row>
    <row r="2430" spans="1:42" ht="14.25" customHeight="1">
      <c r="A2430" s="393"/>
      <c r="B2430" s="402"/>
      <c r="C2430" s="402"/>
      <c r="D2430" s="393"/>
      <c r="E2430" s="395"/>
      <c r="F2430" s="395"/>
      <c r="G2430" s="396"/>
      <c r="H2430" s="397"/>
      <c r="I2430" s="397"/>
      <c r="J2430" s="397"/>
      <c r="K2430" s="397"/>
      <c r="L2430" s="396"/>
      <c r="M2430" s="396"/>
      <c r="N2430" s="399"/>
      <c r="O2430" s="400"/>
      <c r="P2430" s="400"/>
      <c r="Q2430" s="400"/>
      <c r="R2430" s="400"/>
      <c r="S2430" s="400"/>
      <c r="T2430" s="400"/>
      <c r="U2430" s="400"/>
      <c r="V2430" s="400"/>
      <c r="W2430" s="400"/>
      <c r="X2430" s="426"/>
      <c r="Y2430" s="427"/>
      <c r="Z2430" s="427"/>
      <c r="AA2430" s="427"/>
      <c r="AB2430" s="427"/>
      <c r="AC2430" s="427"/>
      <c r="AD2430" s="402"/>
      <c r="AE2430" s="402"/>
      <c r="AF2430" s="402"/>
      <c r="AG2430" s="402"/>
      <c r="AH2430" s="402"/>
      <c r="AI2430" s="400"/>
      <c r="AJ2430" s="400"/>
      <c r="AK2430" s="400"/>
      <c r="AL2430" s="400"/>
      <c r="AM2430" s="400"/>
      <c r="AN2430" s="400"/>
      <c r="AO2430" s="400"/>
      <c r="AP2430" s="400"/>
    </row>
    <row r="2431" spans="1:42" ht="14.25" customHeight="1">
      <c r="A2431" s="393"/>
      <c r="B2431" s="402"/>
      <c r="C2431" s="402"/>
      <c r="D2431" s="393"/>
      <c r="E2431" s="395"/>
      <c r="F2431" s="395"/>
      <c r="G2431" s="396"/>
      <c r="H2431" s="397"/>
      <c r="I2431" s="397"/>
      <c r="J2431" s="397"/>
      <c r="K2431" s="397"/>
      <c r="L2431" s="396"/>
      <c r="M2431" s="396"/>
      <c r="N2431" s="399"/>
      <c r="O2431" s="400"/>
      <c r="P2431" s="400"/>
      <c r="Q2431" s="400"/>
      <c r="R2431" s="400"/>
      <c r="S2431" s="400"/>
      <c r="T2431" s="400"/>
      <c r="U2431" s="400"/>
      <c r="V2431" s="400"/>
      <c r="W2431" s="400"/>
      <c r="X2431" s="426"/>
      <c r="Y2431" s="427"/>
      <c r="Z2431" s="427"/>
      <c r="AA2431" s="427"/>
      <c r="AB2431" s="427"/>
      <c r="AC2431" s="427"/>
      <c r="AD2431" s="402"/>
      <c r="AE2431" s="402"/>
      <c r="AF2431" s="402"/>
      <c r="AG2431" s="402"/>
      <c r="AH2431" s="402"/>
      <c r="AI2431" s="400"/>
      <c r="AJ2431" s="400"/>
      <c r="AK2431" s="400"/>
      <c r="AL2431" s="400"/>
      <c r="AM2431" s="400"/>
      <c r="AN2431" s="400"/>
      <c r="AO2431" s="400"/>
      <c r="AP2431" s="400"/>
    </row>
    <row r="2432" spans="1:42" ht="14.25" customHeight="1">
      <c r="A2432" s="393"/>
      <c r="B2432" s="402"/>
      <c r="C2432" s="402"/>
      <c r="D2432" s="393"/>
      <c r="E2432" s="395"/>
      <c r="F2432" s="395"/>
      <c r="G2432" s="396"/>
      <c r="H2432" s="397"/>
      <c r="I2432" s="397"/>
      <c r="J2432" s="397"/>
      <c r="K2432" s="397"/>
      <c r="L2432" s="396"/>
      <c r="M2432" s="396"/>
      <c r="N2432" s="399"/>
      <c r="O2432" s="400"/>
      <c r="P2432" s="400"/>
      <c r="Q2432" s="400"/>
      <c r="R2432" s="400"/>
      <c r="S2432" s="400"/>
      <c r="T2432" s="400"/>
      <c r="U2432" s="400"/>
      <c r="V2432" s="400"/>
      <c r="W2432" s="400"/>
      <c r="X2432" s="426"/>
      <c r="Y2432" s="427"/>
      <c r="Z2432" s="427"/>
      <c r="AA2432" s="427"/>
      <c r="AB2432" s="427"/>
      <c r="AC2432" s="427"/>
      <c r="AD2432" s="402"/>
      <c r="AE2432" s="402"/>
      <c r="AF2432" s="402"/>
      <c r="AG2432" s="402"/>
      <c r="AH2432" s="402"/>
      <c r="AI2432" s="400"/>
      <c r="AJ2432" s="400"/>
      <c r="AK2432" s="400"/>
      <c r="AL2432" s="400"/>
      <c r="AM2432" s="400"/>
      <c r="AN2432" s="400"/>
      <c r="AO2432" s="400"/>
      <c r="AP2432" s="400"/>
    </row>
    <row r="2433" spans="1:42" ht="14.25" customHeight="1">
      <c r="A2433" s="393"/>
      <c r="B2433" s="402"/>
      <c r="C2433" s="402"/>
      <c r="D2433" s="393"/>
      <c r="E2433" s="395"/>
      <c r="F2433" s="395"/>
      <c r="G2433" s="396"/>
      <c r="H2433" s="397"/>
      <c r="I2433" s="397"/>
      <c r="J2433" s="397"/>
      <c r="K2433" s="397"/>
      <c r="L2433" s="396"/>
      <c r="M2433" s="396"/>
      <c r="N2433" s="399"/>
      <c r="O2433" s="400"/>
      <c r="P2433" s="400"/>
      <c r="Q2433" s="400"/>
      <c r="R2433" s="400"/>
      <c r="S2433" s="400"/>
      <c r="T2433" s="400"/>
      <c r="U2433" s="400"/>
      <c r="V2433" s="400"/>
      <c r="W2433" s="400"/>
      <c r="X2433" s="426"/>
      <c r="Y2433" s="427"/>
      <c r="Z2433" s="427"/>
      <c r="AA2433" s="427"/>
      <c r="AB2433" s="427"/>
      <c r="AC2433" s="427"/>
      <c r="AD2433" s="402"/>
      <c r="AE2433" s="402"/>
      <c r="AF2433" s="402"/>
      <c r="AG2433" s="402"/>
      <c r="AH2433" s="402"/>
      <c r="AI2433" s="400"/>
      <c r="AJ2433" s="400"/>
      <c r="AK2433" s="400"/>
      <c r="AL2433" s="400"/>
      <c r="AM2433" s="400"/>
      <c r="AN2433" s="400"/>
      <c r="AO2433" s="400"/>
      <c r="AP2433" s="400"/>
    </row>
    <row r="2434" spans="1:42" ht="14.25" customHeight="1">
      <c r="A2434" s="393"/>
      <c r="B2434" s="402"/>
      <c r="C2434" s="402"/>
      <c r="D2434" s="393"/>
      <c r="E2434" s="395"/>
      <c r="F2434" s="395"/>
      <c r="G2434" s="396"/>
      <c r="H2434" s="397"/>
      <c r="I2434" s="397"/>
      <c r="J2434" s="397"/>
      <c r="K2434" s="397"/>
      <c r="L2434" s="396"/>
      <c r="M2434" s="396"/>
      <c r="N2434" s="399"/>
      <c r="O2434" s="400"/>
      <c r="P2434" s="400"/>
      <c r="Q2434" s="400"/>
      <c r="R2434" s="400"/>
      <c r="S2434" s="400"/>
      <c r="T2434" s="400"/>
      <c r="U2434" s="400"/>
      <c r="V2434" s="400"/>
      <c r="W2434" s="400"/>
      <c r="X2434" s="426"/>
      <c r="Y2434" s="427"/>
      <c r="Z2434" s="427"/>
      <c r="AA2434" s="427"/>
      <c r="AB2434" s="427"/>
      <c r="AC2434" s="427"/>
      <c r="AD2434" s="402"/>
      <c r="AE2434" s="402"/>
      <c r="AF2434" s="402"/>
      <c r="AG2434" s="402"/>
      <c r="AH2434" s="402"/>
      <c r="AI2434" s="400"/>
      <c r="AJ2434" s="400"/>
      <c r="AK2434" s="400"/>
      <c r="AL2434" s="400"/>
      <c r="AM2434" s="400"/>
      <c r="AN2434" s="400"/>
      <c r="AO2434" s="400"/>
      <c r="AP2434" s="400"/>
    </row>
    <row r="2435" spans="1:42" ht="14.25" customHeight="1">
      <c r="A2435" s="393"/>
      <c r="B2435" s="402"/>
      <c r="C2435" s="402"/>
      <c r="D2435" s="393"/>
      <c r="E2435" s="395"/>
      <c r="F2435" s="395"/>
      <c r="G2435" s="396"/>
      <c r="H2435" s="397"/>
      <c r="I2435" s="397"/>
      <c r="J2435" s="397"/>
      <c r="K2435" s="397"/>
      <c r="L2435" s="396"/>
      <c r="M2435" s="396"/>
      <c r="N2435" s="399"/>
      <c r="O2435" s="400"/>
      <c r="P2435" s="400"/>
      <c r="Q2435" s="400"/>
      <c r="R2435" s="400"/>
      <c r="S2435" s="400"/>
      <c r="T2435" s="400"/>
      <c r="U2435" s="400"/>
      <c r="V2435" s="400"/>
      <c r="W2435" s="400"/>
      <c r="X2435" s="426"/>
      <c r="Y2435" s="427"/>
      <c r="Z2435" s="427"/>
      <c r="AA2435" s="427"/>
      <c r="AB2435" s="427"/>
      <c r="AC2435" s="427"/>
      <c r="AD2435" s="402"/>
      <c r="AE2435" s="402"/>
      <c r="AF2435" s="402"/>
      <c r="AG2435" s="402"/>
      <c r="AH2435" s="402"/>
      <c r="AI2435" s="400"/>
      <c r="AJ2435" s="400"/>
      <c r="AK2435" s="400"/>
      <c r="AL2435" s="400"/>
      <c r="AM2435" s="400"/>
      <c r="AN2435" s="400"/>
      <c r="AO2435" s="400"/>
      <c r="AP2435" s="400"/>
    </row>
    <row r="2436" spans="1:42" ht="14.25" customHeight="1">
      <c r="A2436" s="393"/>
      <c r="B2436" s="402"/>
      <c r="C2436" s="402"/>
      <c r="D2436" s="393"/>
      <c r="E2436" s="395"/>
      <c r="F2436" s="395"/>
      <c r="G2436" s="396"/>
      <c r="H2436" s="397"/>
      <c r="I2436" s="397"/>
      <c r="J2436" s="397"/>
      <c r="K2436" s="397"/>
      <c r="L2436" s="396"/>
      <c r="M2436" s="396"/>
      <c r="N2436" s="399"/>
      <c r="O2436" s="400"/>
      <c r="P2436" s="400"/>
      <c r="Q2436" s="400"/>
      <c r="R2436" s="400"/>
      <c r="S2436" s="400"/>
      <c r="T2436" s="400"/>
      <c r="U2436" s="400"/>
      <c r="V2436" s="400"/>
      <c r="W2436" s="400"/>
      <c r="X2436" s="426"/>
      <c r="Y2436" s="427"/>
      <c r="Z2436" s="427"/>
      <c r="AA2436" s="427"/>
      <c r="AB2436" s="427"/>
      <c r="AC2436" s="427"/>
      <c r="AD2436" s="402"/>
      <c r="AE2436" s="402"/>
      <c r="AF2436" s="402"/>
      <c r="AG2436" s="402"/>
      <c r="AH2436" s="402"/>
      <c r="AI2436" s="400"/>
      <c r="AJ2436" s="400"/>
      <c r="AK2436" s="400"/>
      <c r="AL2436" s="400"/>
      <c r="AM2436" s="400"/>
      <c r="AN2436" s="400"/>
      <c r="AO2436" s="400"/>
      <c r="AP2436" s="400"/>
    </row>
    <row r="2437" spans="1:42" ht="14.25" customHeight="1">
      <c r="A2437" s="393"/>
      <c r="B2437" s="402"/>
      <c r="C2437" s="402"/>
      <c r="D2437" s="393"/>
      <c r="E2437" s="395"/>
      <c r="F2437" s="395"/>
      <c r="G2437" s="396"/>
      <c r="H2437" s="397"/>
      <c r="I2437" s="397"/>
      <c r="J2437" s="397"/>
      <c r="K2437" s="397"/>
      <c r="L2437" s="396"/>
      <c r="M2437" s="396"/>
      <c r="N2437" s="399"/>
      <c r="O2437" s="400"/>
      <c r="P2437" s="400"/>
      <c r="Q2437" s="400"/>
      <c r="R2437" s="400"/>
      <c r="S2437" s="400"/>
      <c r="T2437" s="400"/>
      <c r="U2437" s="400"/>
      <c r="V2437" s="400"/>
      <c r="W2437" s="400"/>
      <c r="X2437" s="426"/>
      <c r="Y2437" s="427"/>
      <c r="Z2437" s="427"/>
      <c r="AA2437" s="427"/>
      <c r="AB2437" s="427"/>
      <c r="AC2437" s="427"/>
      <c r="AD2437" s="402"/>
      <c r="AE2437" s="402"/>
      <c r="AF2437" s="402"/>
      <c r="AG2437" s="402"/>
      <c r="AH2437" s="402"/>
      <c r="AI2437" s="400"/>
      <c r="AJ2437" s="400"/>
      <c r="AK2437" s="400"/>
      <c r="AL2437" s="400"/>
      <c r="AM2437" s="400"/>
      <c r="AN2437" s="400"/>
      <c r="AO2437" s="400"/>
      <c r="AP2437" s="400"/>
    </row>
    <row r="2438" spans="1:42" ht="14.25" customHeight="1">
      <c r="A2438" s="393"/>
      <c r="B2438" s="402"/>
      <c r="C2438" s="402"/>
      <c r="D2438" s="393"/>
      <c r="E2438" s="395"/>
      <c r="F2438" s="395"/>
      <c r="G2438" s="396"/>
      <c r="H2438" s="397"/>
      <c r="I2438" s="397"/>
      <c r="J2438" s="397"/>
      <c r="K2438" s="397"/>
      <c r="L2438" s="396"/>
      <c r="M2438" s="396"/>
      <c r="N2438" s="399"/>
      <c r="O2438" s="400"/>
      <c r="P2438" s="400"/>
      <c r="Q2438" s="400"/>
      <c r="R2438" s="400"/>
      <c r="S2438" s="400"/>
      <c r="T2438" s="400"/>
      <c r="U2438" s="400"/>
      <c r="V2438" s="400"/>
      <c r="W2438" s="400"/>
      <c r="X2438" s="426"/>
      <c r="Y2438" s="427"/>
      <c r="Z2438" s="427"/>
      <c r="AA2438" s="427"/>
      <c r="AB2438" s="427"/>
      <c r="AC2438" s="427"/>
      <c r="AD2438" s="402"/>
      <c r="AE2438" s="402"/>
      <c r="AF2438" s="402"/>
      <c r="AG2438" s="402"/>
      <c r="AH2438" s="402"/>
      <c r="AI2438" s="400"/>
      <c r="AJ2438" s="400"/>
      <c r="AK2438" s="400"/>
      <c r="AL2438" s="400"/>
      <c r="AM2438" s="400"/>
      <c r="AN2438" s="400"/>
      <c r="AO2438" s="400"/>
      <c r="AP2438" s="400"/>
    </row>
    <row r="2439" spans="1:42" ht="14.25" customHeight="1">
      <c r="A2439" s="393"/>
      <c r="B2439" s="402"/>
      <c r="C2439" s="402"/>
      <c r="D2439" s="393"/>
      <c r="E2439" s="395"/>
      <c r="F2439" s="395"/>
      <c r="G2439" s="396"/>
      <c r="H2439" s="397"/>
      <c r="I2439" s="397"/>
      <c r="J2439" s="397"/>
      <c r="K2439" s="397"/>
      <c r="L2439" s="396"/>
      <c r="M2439" s="396"/>
      <c r="N2439" s="399"/>
      <c r="O2439" s="400"/>
      <c r="P2439" s="400"/>
      <c r="Q2439" s="400"/>
      <c r="R2439" s="400"/>
      <c r="S2439" s="400"/>
      <c r="T2439" s="400"/>
      <c r="U2439" s="400"/>
      <c r="V2439" s="400"/>
      <c r="W2439" s="400"/>
      <c r="X2439" s="426"/>
      <c r="Y2439" s="427"/>
      <c r="Z2439" s="427"/>
      <c r="AA2439" s="427"/>
      <c r="AB2439" s="427"/>
      <c r="AC2439" s="427"/>
      <c r="AD2439" s="402"/>
      <c r="AE2439" s="402"/>
      <c r="AF2439" s="402"/>
      <c r="AG2439" s="402"/>
      <c r="AH2439" s="402"/>
      <c r="AI2439" s="400"/>
      <c r="AJ2439" s="400"/>
      <c r="AK2439" s="400"/>
      <c r="AL2439" s="400"/>
      <c r="AM2439" s="400"/>
      <c r="AN2439" s="400"/>
      <c r="AO2439" s="400"/>
      <c r="AP2439" s="400"/>
    </row>
    <row r="2440" spans="1:42" ht="14.25" customHeight="1">
      <c r="A2440" s="393"/>
      <c r="B2440" s="402"/>
      <c r="C2440" s="402"/>
      <c r="D2440" s="393"/>
      <c r="E2440" s="395"/>
      <c r="F2440" s="395"/>
      <c r="G2440" s="396"/>
      <c r="H2440" s="397"/>
      <c r="I2440" s="397"/>
      <c r="J2440" s="397"/>
      <c r="K2440" s="397"/>
      <c r="L2440" s="396"/>
      <c r="M2440" s="396"/>
      <c r="N2440" s="399"/>
      <c r="O2440" s="400"/>
      <c r="P2440" s="400"/>
      <c r="Q2440" s="400"/>
      <c r="R2440" s="400"/>
      <c r="S2440" s="400"/>
      <c r="T2440" s="400"/>
      <c r="U2440" s="400"/>
      <c r="V2440" s="400"/>
      <c r="W2440" s="400"/>
      <c r="X2440" s="426"/>
      <c r="Y2440" s="427"/>
      <c r="Z2440" s="427"/>
      <c r="AA2440" s="427"/>
      <c r="AB2440" s="427"/>
      <c r="AC2440" s="427"/>
      <c r="AD2440" s="402"/>
      <c r="AE2440" s="402"/>
      <c r="AF2440" s="402"/>
      <c r="AG2440" s="402"/>
      <c r="AH2440" s="402"/>
      <c r="AI2440" s="400"/>
      <c r="AJ2440" s="400"/>
      <c r="AK2440" s="400"/>
      <c r="AL2440" s="400"/>
      <c r="AM2440" s="400"/>
      <c r="AN2440" s="400"/>
      <c r="AO2440" s="400"/>
      <c r="AP2440" s="400"/>
    </row>
    <row r="2441" spans="1:42" ht="14.25" customHeight="1">
      <c r="A2441" s="393"/>
      <c r="B2441" s="402"/>
      <c r="C2441" s="402"/>
      <c r="D2441" s="393"/>
      <c r="E2441" s="395"/>
      <c r="F2441" s="395"/>
      <c r="G2441" s="396"/>
      <c r="H2441" s="397"/>
      <c r="I2441" s="397"/>
      <c r="J2441" s="397"/>
      <c r="K2441" s="397"/>
      <c r="L2441" s="396"/>
      <c r="M2441" s="396"/>
      <c r="N2441" s="399"/>
      <c r="O2441" s="400"/>
      <c r="P2441" s="400"/>
      <c r="Q2441" s="400"/>
      <c r="R2441" s="400"/>
      <c r="S2441" s="400"/>
      <c r="T2441" s="400"/>
      <c r="U2441" s="400"/>
      <c r="V2441" s="400"/>
      <c r="W2441" s="400"/>
      <c r="X2441" s="426"/>
      <c r="Y2441" s="427"/>
      <c r="Z2441" s="427"/>
      <c r="AA2441" s="427"/>
      <c r="AB2441" s="427"/>
      <c r="AC2441" s="427"/>
      <c r="AD2441" s="402"/>
      <c r="AE2441" s="402"/>
      <c r="AF2441" s="402"/>
      <c r="AG2441" s="402"/>
      <c r="AH2441" s="402"/>
      <c r="AI2441" s="400"/>
      <c r="AJ2441" s="400"/>
      <c r="AK2441" s="400"/>
      <c r="AL2441" s="400"/>
      <c r="AM2441" s="400"/>
      <c r="AN2441" s="400"/>
      <c r="AO2441" s="400"/>
      <c r="AP2441" s="400"/>
    </row>
    <row r="2442" spans="1:42" ht="14.25" customHeight="1">
      <c r="A2442" s="393"/>
      <c r="B2442" s="402"/>
      <c r="C2442" s="402"/>
      <c r="D2442" s="393"/>
      <c r="E2442" s="395"/>
      <c r="F2442" s="395"/>
      <c r="G2442" s="396"/>
      <c r="H2442" s="397"/>
      <c r="I2442" s="397"/>
      <c r="J2442" s="397"/>
      <c r="K2442" s="397"/>
      <c r="L2442" s="396"/>
      <c r="M2442" s="396"/>
      <c r="N2442" s="399"/>
      <c r="O2442" s="400"/>
      <c r="P2442" s="400"/>
      <c r="Q2442" s="400"/>
      <c r="R2442" s="400"/>
      <c r="S2442" s="400"/>
      <c r="T2442" s="400"/>
      <c r="U2442" s="400"/>
      <c r="V2442" s="400"/>
      <c r="W2442" s="400"/>
      <c r="X2442" s="426"/>
      <c r="Y2442" s="427"/>
      <c r="Z2442" s="427"/>
      <c r="AA2442" s="427"/>
      <c r="AB2442" s="427"/>
      <c r="AC2442" s="427"/>
      <c r="AD2442" s="402"/>
      <c r="AE2442" s="402"/>
      <c r="AF2442" s="402"/>
      <c r="AG2442" s="402"/>
      <c r="AH2442" s="402"/>
      <c r="AI2442" s="400"/>
      <c r="AJ2442" s="400"/>
      <c r="AK2442" s="400"/>
      <c r="AL2442" s="400"/>
      <c r="AM2442" s="400"/>
      <c r="AN2442" s="400"/>
      <c r="AO2442" s="400"/>
      <c r="AP2442" s="400"/>
    </row>
    <row r="2443" spans="1:42" ht="14.25" customHeight="1">
      <c r="A2443" s="393"/>
      <c r="B2443" s="402"/>
      <c r="C2443" s="402"/>
      <c r="D2443" s="393"/>
      <c r="E2443" s="395"/>
      <c r="F2443" s="395"/>
      <c r="G2443" s="396"/>
      <c r="H2443" s="397"/>
      <c r="I2443" s="397"/>
      <c r="J2443" s="397"/>
      <c r="K2443" s="397"/>
      <c r="L2443" s="396"/>
      <c r="M2443" s="396"/>
      <c r="N2443" s="399"/>
      <c r="O2443" s="400"/>
      <c r="P2443" s="400"/>
      <c r="Q2443" s="400"/>
      <c r="R2443" s="400"/>
      <c r="S2443" s="400"/>
      <c r="T2443" s="400"/>
      <c r="U2443" s="400"/>
      <c r="V2443" s="400"/>
      <c r="W2443" s="400"/>
      <c r="X2443" s="426"/>
      <c r="Y2443" s="427"/>
      <c r="Z2443" s="427"/>
      <c r="AA2443" s="427"/>
      <c r="AB2443" s="427"/>
      <c r="AC2443" s="427"/>
      <c r="AD2443" s="402"/>
      <c r="AE2443" s="402"/>
      <c r="AF2443" s="402"/>
      <c r="AG2443" s="402"/>
      <c r="AH2443" s="402"/>
      <c r="AI2443" s="400"/>
      <c r="AJ2443" s="400"/>
      <c r="AK2443" s="400"/>
      <c r="AL2443" s="400"/>
      <c r="AM2443" s="400"/>
      <c r="AN2443" s="400"/>
      <c r="AO2443" s="400"/>
      <c r="AP2443" s="400"/>
    </row>
    <row r="2444" spans="1:42" ht="14.25" customHeight="1">
      <c r="A2444" s="393"/>
      <c r="B2444" s="402"/>
      <c r="C2444" s="402"/>
      <c r="D2444" s="393"/>
      <c r="E2444" s="395"/>
      <c r="F2444" s="395"/>
      <c r="G2444" s="396"/>
      <c r="H2444" s="397"/>
      <c r="I2444" s="397"/>
      <c r="J2444" s="397"/>
      <c r="K2444" s="397"/>
      <c r="L2444" s="396"/>
      <c r="M2444" s="396"/>
      <c r="N2444" s="399"/>
      <c r="O2444" s="400"/>
      <c r="P2444" s="400"/>
      <c r="Q2444" s="400"/>
      <c r="R2444" s="400"/>
      <c r="S2444" s="400"/>
      <c r="T2444" s="400"/>
      <c r="U2444" s="400"/>
      <c r="V2444" s="400"/>
      <c r="W2444" s="400"/>
      <c r="X2444" s="426"/>
      <c r="Y2444" s="427"/>
      <c r="Z2444" s="427"/>
      <c r="AA2444" s="427"/>
      <c r="AB2444" s="427"/>
      <c r="AC2444" s="427"/>
      <c r="AD2444" s="402"/>
      <c r="AE2444" s="402"/>
      <c r="AF2444" s="402"/>
      <c r="AG2444" s="402"/>
      <c r="AH2444" s="402"/>
      <c r="AI2444" s="400"/>
      <c r="AJ2444" s="400"/>
      <c r="AK2444" s="400"/>
      <c r="AL2444" s="400"/>
      <c r="AM2444" s="400"/>
      <c r="AN2444" s="400"/>
      <c r="AO2444" s="400"/>
      <c r="AP2444" s="400"/>
    </row>
    <row r="2445" spans="1:42" ht="14.25" customHeight="1">
      <c r="A2445" s="393"/>
      <c r="B2445" s="402"/>
      <c r="C2445" s="402"/>
      <c r="D2445" s="393"/>
      <c r="E2445" s="395"/>
      <c r="F2445" s="395"/>
      <c r="G2445" s="396"/>
      <c r="H2445" s="397"/>
      <c r="I2445" s="397"/>
      <c r="J2445" s="397"/>
      <c r="K2445" s="397"/>
      <c r="L2445" s="396"/>
      <c r="M2445" s="396"/>
      <c r="N2445" s="399"/>
      <c r="O2445" s="400"/>
      <c r="P2445" s="400"/>
      <c r="Q2445" s="400"/>
      <c r="R2445" s="400"/>
      <c r="S2445" s="400"/>
      <c r="T2445" s="400"/>
      <c r="U2445" s="400"/>
      <c r="V2445" s="400"/>
      <c r="W2445" s="400"/>
      <c r="X2445" s="426"/>
      <c r="Y2445" s="427"/>
      <c r="Z2445" s="427"/>
      <c r="AA2445" s="427"/>
      <c r="AB2445" s="427"/>
      <c r="AC2445" s="427"/>
      <c r="AD2445" s="402"/>
      <c r="AE2445" s="402"/>
      <c r="AF2445" s="402"/>
      <c r="AG2445" s="402"/>
      <c r="AH2445" s="402"/>
      <c r="AI2445" s="400"/>
      <c r="AJ2445" s="400"/>
      <c r="AK2445" s="400"/>
      <c r="AL2445" s="400"/>
      <c r="AM2445" s="400"/>
      <c r="AN2445" s="400"/>
      <c r="AO2445" s="400"/>
      <c r="AP2445" s="400"/>
    </row>
    <row r="2446" spans="1:42" ht="14.25" customHeight="1">
      <c r="A2446" s="393"/>
      <c r="B2446" s="402"/>
      <c r="C2446" s="402"/>
      <c r="D2446" s="393"/>
      <c r="E2446" s="395"/>
      <c r="F2446" s="395"/>
      <c r="G2446" s="396"/>
      <c r="H2446" s="397"/>
      <c r="I2446" s="397"/>
      <c r="J2446" s="397"/>
      <c r="K2446" s="397"/>
      <c r="L2446" s="396"/>
      <c r="M2446" s="396"/>
      <c r="N2446" s="399"/>
      <c r="O2446" s="400"/>
      <c r="P2446" s="400"/>
      <c r="Q2446" s="400"/>
      <c r="R2446" s="400"/>
      <c r="S2446" s="400"/>
      <c r="T2446" s="400"/>
      <c r="U2446" s="400"/>
      <c r="V2446" s="400"/>
      <c r="W2446" s="400"/>
      <c r="X2446" s="426"/>
      <c r="Y2446" s="427"/>
      <c r="Z2446" s="427"/>
      <c r="AA2446" s="427"/>
      <c r="AB2446" s="427"/>
      <c r="AC2446" s="427"/>
      <c r="AD2446" s="402"/>
      <c r="AE2446" s="402"/>
      <c r="AF2446" s="402"/>
      <c r="AG2446" s="402"/>
      <c r="AH2446" s="402"/>
      <c r="AI2446" s="400"/>
      <c r="AJ2446" s="400"/>
      <c r="AK2446" s="400"/>
      <c r="AL2446" s="400"/>
      <c r="AM2446" s="400"/>
      <c r="AN2446" s="400"/>
      <c r="AO2446" s="400"/>
      <c r="AP2446" s="400"/>
    </row>
    <row r="2447" spans="1:42" ht="14.25" customHeight="1">
      <c r="A2447" s="393"/>
      <c r="B2447" s="402"/>
      <c r="C2447" s="402"/>
      <c r="D2447" s="393"/>
      <c r="E2447" s="395"/>
      <c r="F2447" s="395"/>
      <c r="G2447" s="396"/>
      <c r="H2447" s="397"/>
      <c r="I2447" s="397"/>
      <c r="J2447" s="397"/>
      <c r="K2447" s="397"/>
      <c r="L2447" s="396"/>
      <c r="M2447" s="396"/>
      <c r="N2447" s="399"/>
      <c r="O2447" s="400"/>
      <c r="P2447" s="400"/>
      <c r="Q2447" s="400"/>
      <c r="R2447" s="400"/>
      <c r="S2447" s="400"/>
      <c r="T2447" s="400"/>
      <c r="U2447" s="400"/>
      <c r="V2447" s="400"/>
      <c r="W2447" s="400"/>
      <c r="X2447" s="426"/>
      <c r="Y2447" s="427"/>
      <c r="Z2447" s="427"/>
      <c r="AA2447" s="427"/>
      <c r="AB2447" s="427"/>
      <c r="AC2447" s="427"/>
      <c r="AD2447" s="402"/>
      <c r="AE2447" s="402"/>
      <c r="AF2447" s="402"/>
      <c r="AG2447" s="402"/>
      <c r="AH2447" s="402"/>
      <c r="AI2447" s="400"/>
      <c r="AJ2447" s="400"/>
      <c r="AK2447" s="400"/>
      <c r="AL2447" s="400"/>
      <c r="AM2447" s="400"/>
      <c r="AN2447" s="400"/>
      <c r="AO2447" s="400"/>
      <c r="AP2447" s="400"/>
    </row>
    <row r="2448" spans="1:42" ht="14.25" customHeight="1">
      <c r="A2448" s="393"/>
      <c r="B2448" s="402"/>
      <c r="C2448" s="402"/>
      <c r="D2448" s="393"/>
      <c r="E2448" s="395"/>
      <c r="F2448" s="395"/>
      <c r="G2448" s="396"/>
      <c r="H2448" s="397"/>
      <c r="I2448" s="397"/>
      <c r="J2448" s="397"/>
      <c r="K2448" s="397"/>
      <c r="L2448" s="396"/>
      <c r="M2448" s="396"/>
      <c r="N2448" s="399"/>
      <c r="O2448" s="400"/>
      <c r="P2448" s="400"/>
      <c r="Q2448" s="400"/>
      <c r="R2448" s="400"/>
      <c r="S2448" s="400"/>
      <c r="T2448" s="400"/>
      <c r="U2448" s="400"/>
      <c r="V2448" s="400"/>
      <c r="W2448" s="400"/>
      <c r="X2448" s="426"/>
      <c r="Y2448" s="427"/>
      <c r="Z2448" s="427"/>
      <c r="AA2448" s="427"/>
      <c r="AB2448" s="427"/>
      <c r="AC2448" s="427"/>
      <c r="AD2448" s="402"/>
      <c r="AE2448" s="402"/>
      <c r="AF2448" s="402"/>
      <c r="AG2448" s="402"/>
      <c r="AH2448" s="402"/>
      <c r="AI2448" s="400"/>
      <c r="AJ2448" s="400"/>
      <c r="AK2448" s="400"/>
      <c r="AL2448" s="400"/>
      <c r="AM2448" s="400"/>
      <c r="AN2448" s="400"/>
      <c r="AO2448" s="400"/>
      <c r="AP2448" s="400"/>
    </row>
    <row r="2449" spans="1:42" ht="14.25" customHeight="1">
      <c r="A2449" s="393"/>
      <c r="B2449" s="402"/>
      <c r="C2449" s="402"/>
      <c r="D2449" s="393"/>
      <c r="E2449" s="395"/>
      <c r="F2449" s="395"/>
      <c r="G2449" s="396"/>
      <c r="H2449" s="397"/>
      <c r="I2449" s="397"/>
      <c r="J2449" s="397"/>
      <c r="K2449" s="397"/>
      <c r="L2449" s="396"/>
      <c r="M2449" s="396"/>
      <c r="N2449" s="399"/>
      <c r="O2449" s="400"/>
      <c r="P2449" s="400"/>
      <c r="Q2449" s="400"/>
      <c r="R2449" s="400"/>
      <c r="S2449" s="400"/>
      <c r="T2449" s="400"/>
      <c r="U2449" s="400"/>
      <c r="V2449" s="400"/>
      <c r="W2449" s="400"/>
      <c r="X2449" s="426"/>
      <c r="Y2449" s="427"/>
      <c r="Z2449" s="427"/>
      <c r="AA2449" s="427"/>
      <c r="AB2449" s="427"/>
      <c r="AC2449" s="427"/>
      <c r="AD2449" s="402"/>
      <c r="AE2449" s="402"/>
      <c r="AF2449" s="402"/>
      <c r="AG2449" s="402"/>
      <c r="AH2449" s="402"/>
      <c r="AI2449" s="400"/>
      <c r="AJ2449" s="400"/>
      <c r="AK2449" s="400"/>
      <c r="AL2449" s="400"/>
      <c r="AM2449" s="400"/>
      <c r="AN2449" s="400"/>
      <c r="AO2449" s="400"/>
      <c r="AP2449" s="400"/>
    </row>
    <row r="2450" spans="1:42" ht="14.25" customHeight="1">
      <c r="A2450" s="393"/>
      <c r="B2450" s="402"/>
      <c r="C2450" s="402"/>
      <c r="D2450" s="393"/>
      <c r="E2450" s="395"/>
      <c r="F2450" s="395"/>
      <c r="G2450" s="396"/>
      <c r="H2450" s="397"/>
      <c r="I2450" s="397"/>
      <c r="J2450" s="397"/>
      <c r="K2450" s="397"/>
      <c r="L2450" s="396"/>
      <c r="M2450" s="396"/>
      <c r="N2450" s="399"/>
      <c r="O2450" s="400"/>
      <c r="P2450" s="400"/>
      <c r="Q2450" s="400"/>
      <c r="R2450" s="400"/>
      <c r="S2450" s="400"/>
      <c r="T2450" s="400"/>
      <c r="U2450" s="400"/>
      <c r="V2450" s="400"/>
      <c r="W2450" s="400"/>
      <c r="X2450" s="426"/>
      <c r="Y2450" s="427"/>
      <c r="Z2450" s="427"/>
      <c r="AA2450" s="427"/>
      <c r="AB2450" s="427"/>
      <c r="AC2450" s="427"/>
      <c r="AD2450" s="402"/>
      <c r="AE2450" s="402"/>
      <c r="AF2450" s="402"/>
      <c r="AG2450" s="402"/>
      <c r="AH2450" s="402"/>
      <c r="AI2450" s="400"/>
      <c r="AJ2450" s="400"/>
      <c r="AK2450" s="400"/>
      <c r="AL2450" s="400"/>
      <c r="AM2450" s="400"/>
      <c r="AN2450" s="400"/>
      <c r="AO2450" s="400"/>
      <c r="AP2450" s="400"/>
    </row>
    <row r="2451" spans="1:42" ht="14.25" customHeight="1">
      <c r="A2451" s="393"/>
      <c r="B2451" s="402"/>
      <c r="C2451" s="402"/>
      <c r="D2451" s="393"/>
      <c r="E2451" s="395"/>
      <c r="F2451" s="395"/>
      <c r="G2451" s="396"/>
      <c r="H2451" s="397"/>
      <c r="I2451" s="397"/>
      <c r="J2451" s="397"/>
      <c r="K2451" s="397"/>
      <c r="L2451" s="396"/>
      <c r="M2451" s="396"/>
      <c r="N2451" s="399"/>
      <c r="O2451" s="400"/>
      <c r="P2451" s="400"/>
      <c r="Q2451" s="400"/>
      <c r="R2451" s="400"/>
      <c r="S2451" s="400"/>
      <c r="T2451" s="400"/>
      <c r="U2451" s="400"/>
      <c r="V2451" s="400"/>
      <c r="W2451" s="400"/>
      <c r="X2451" s="426"/>
      <c r="Y2451" s="427"/>
      <c r="Z2451" s="427"/>
      <c r="AA2451" s="427"/>
      <c r="AB2451" s="427"/>
      <c r="AC2451" s="427"/>
      <c r="AD2451" s="402"/>
      <c r="AE2451" s="402"/>
      <c r="AF2451" s="402"/>
      <c r="AG2451" s="402"/>
      <c r="AH2451" s="402"/>
      <c r="AI2451" s="400"/>
      <c r="AJ2451" s="400"/>
      <c r="AK2451" s="400"/>
      <c r="AL2451" s="400"/>
      <c r="AM2451" s="400"/>
      <c r="AN2451" s="400"/>
      <c r="AO2451" s="400"/>
      <c r="AP2451" s="400"/>
    </row>
    <row r="2452" spans="1:42" ht="14.25" customHeight="1">
      <c r="A2452" s="393"/>
      <c r="B2452" s="402"/>
      <c r="C2452" s="402"/>
      <c r="D2452" s="393"/>
      <c r="E2452" s="395"/>
      <c r="F2452" s="395"/>
      <c r="G2452" s="396"/>
      <c r="H2452" s="397"/>
      <c r="I2452" s="397"/>
      <c r="J2452" s="397"/>
      <c r="K2452" s="397"/>
      <c r="L2452" s="396"/>
      <c r="M2452" s="396"/>
      <c r="N2452" s="399"/>
      <c r="O2452" s="400"/>
      <c r="P2452" s="400"/>
      <c r="Q2452" s="400"/>
      <c r="R2452" s="400"/>
      <c r="S2452" s="400"/>
      <c r="T2452" s="400"/>
      <c r="U2452" s="400"/>
      <c r="V2452" s="400"/>
      <c r="W2452" s="400"/>
      <c r="X2452" s="426"/>
      <c r="Y2452" s="427"/>
      <c r="Z2452" s="427"/>
      <c r="AA2452" s="427"/>
      <c r="AB2452" s="427"/>
      <c r="AC2452" s="427"/>
      <c r="AD2452" s="402"/>
      <c r="AE2452" s="402"/>
      <c r="AF2452" s="402"/>
      <c r="AG2452" s="402"/>
      <c r="AH2452" s="402"/>
      <c r="AI2452" s="400"/>
      <c r="AJ2452" s="400"/>
      <c r="AK2452" s="400"/>
      <c r="AL2452" s="400"/>
      <c r="AM2452" s="400"/>
      <c r="AN2452" s="400"/>
      <c r="AO2452" s="400"/>
      <c r="AP2452" s="400"/>
    </row>
    <row r="2453" spans="1:42" ht="14.25" customHeight="1">
      <c r="A2453" s="393"/>
      <c r="B2453" s="402"/>
      <c r="C2453" s="402"/>
      <c r="D2453" s="393"/>
      <c r="E2453" s="395"/>
      <c r="F2453" s="395"/>
      <c r="G2453" s="396"/>
      <c r="H2453" s="397"/>
      <c r="I2453" s="397"/>
      <c r="J2453" s="397"/>
      <c r="K2453" s="397"/>
      <c r="L2453" s="396"/>
      <c r="M2453" s="396"/>
      <c r="N2453" s="399"/>
      <c r="O2453" s="400"/>
      <c r="P2453" s="400"/>
      <c r="Q2453" s="400"/>
      <c r="R2453" s="400"/>
      <c r="S2453" s="400"/>
      <c r="T2453" s="400"/>
      <c r="U2453" s="400"/>
      <c r="V2453" s="400"/>
      <c r="W2453" s="400"/>
      <c r="X2453" s="426"/>
      <c r="Y2453" s="427"/>
      <c r="Z2453" s="427"/>
      <c r="AA2453" s="427"/>
      <c r="AB2453" s="427"/>
      <c r="AC2453" s="427"/>
      <c r="AD2453" s="402"/>
      <c r="AE2453" s="402"/>
      <c r="AF2453" s="402"/>
      <c r="AG2453" s="402"/>
      <c r="AH2453" s="402"/>
      <c r="AI2453" s="400"/>
      <c r="AJ2453" s="400"/>
      <c r="AK2453" s="400"/>
      <c r="AL2453" s="400"/>
      <c r="AM2453" s="400"/>
      <c r="AN2453" s="400"/>
      <c r="AO2453" s="400"/>
      <c r="AP2453" s="400"/>
    </row>
    <row r="2454" spans="1:42" ht="14.25" customHeight="1">
      <c r="A2454" s="393"/>
      <c r="B2454" s="402"/>
      <c r="C2454" s="402"/>
      <c r="D2454" s="393"/>
      <c r="E2454" s="395"/>
      <c r="F2454" s="395"/>
      <c r="G2454" s="396"/>
      <c r="H2454" s="397"/>
      <c r="I2454" s="397"/>
      <c r="J2454" s="397"/>
      <c r="K2454" s="397"/>
      <c r="L2454" s="396"/>
      <c r="M2454" s="396"/>
      <c r="N2454" s="399"/>
      <c r="O2454" s="400"/>
      <c r="P2454" s="400"/>
      <c r="Q2454" s="400"/>
      <c r="R2454" s="400"/>
      <c r="S2454" s="400"/>
      <c r="T2454" s="400"/>
      <c r="U2454" s="400"/>
      <c r="V2454" s="400"/>
      <c r="W2454" s="400"/>
      <c r="X2454" s="426"/>
      <c r="Y2454" s="427"/>
      <c r="Z2454" s="427"/>
      <c r="AA2454" s="427"/>
      <c r="AB2454" s="427"/>
      <c r="AC2454" s="427"/>
      <c r="AD2454" s="402"/>
      <c r="AE2454" s="402"/>
      <c r="AF2454" s="402"/>
      <c r="AG2454" s="402"/>
      <c r="AH2454" s="402"/>
      <c r="AI2454" s="400"/>
      <c r="AJ2454" s="400"/>
      <c r="AK2454" s="400"/>
      <c r="AL2454" s="400"/>
      <c r="AM2454" s="400"/>
      <c r="AN2454" s="400"/>
      <c r="AO2454" s="400"/>
      <c r="AP2454" s="400"/>
    </row>
    <row r="2455" spans="1:42" ht="14.25" customHeight="1">
      <c r="A2455" s="393"/>
      <c r="B2455" s="402"/>
      <c r="C2455" s="402"/>
      <c r="D2455" s="393"/>
      <c r="E2455" s="395"/>
      <c r="F2455" s="395"/>
      <c r="G2455" s="396"/>
      <c r="H2455" s="397"/>
      <c r="I2455" s="397"/>
      <c r="J2455" s="397"/>
      <c r="K2455" s="397"/>
      <c r="L2455" s="396"/>
      <c r="M2455" s="396"/>
      <c r="N2455" s="399"/>
      <c r="O2455" s="400"/>
      <c r="P2455" s="400"/>
      <c r="Q2455" s="400"/>
      <c r="R2455" s="400"/>
      <c r="S2455" s="400"/>
      <c r="T2455" s="400"/>
      <c r="U2455" s="400"/>
      <c r="V2455" s="400"/>
      <c r="W2455" s="400"/>
      <c r="X2455" s="426"/>
      <c r="Y2455" s="427"/>
      <c r="Z2455" s="427"/>
      <c r="AA2455" s="427"/>
      <c r="AB2455" s="427"/>
      <c r="AC2455" s="427"/>
      <c r="AD2455" s="402"/>
      <c r="AE2455" s="402"/>
      <c r="AF2455" s="402"/>
      <c r="AG2455" s="402"/>
      <c r="AH2455" s="402"/>
      <c r="AI2455" s="400"/>
      <c r="AJ2455" s="400"/>
      <c r="AK2455" s="400"/>
      <c r="AL2455" s="400"/>
      <c r="AM2455" s="400"/>
      <c r="AN2455" s="400"/>
      <c r="AO2455" s="400"/>
      <c r="AP2455" s="400"/>
    </row>
    <row r="2456" spans="1:42" ht="14.25" customHeight="1">
      <c r="A2456" s="393"/>
      <c r="B2456" s="402"/>
      <c r="C2456" s="402"/>
      <c r="D2456" s="393"/>
      <c r="E2456" s="395"/>
      <c r="F2456" s="395"/>
      <c r="G2456" s="396"/>
      <c r="H2456" s="397"/>
      <c r="I2456" s="397"/>
      <c r="J2456" s="397"/>
      <c r="K2456" s="397"/>
      <c r="L2456" s="396"/>
      <c r="M2456" s="396"/>
      <c r="N2456" s="399"/>
      <c r="O2456" s="400"/>
      <c r="P2456" s="400"/>
      <c r="Q2456" s="400"/>
      <c r="R2456" s="400"/>
      <c r="S2456" s="400"/>
      <c r="T2456" s="400"/>
      <c r="U2456" s="400"/>
      <c r="V2456" s="400"/>
      <c r="W2456" s="400"/>
      <c r="X2456" s="426"/>
      <c r="Y2456" s="427"/>
      <c r="Z2456" s="427"/>
      <c r="AA2456" s="427"/>
      <c r="AB2456" s="427"/>
      <c r="AC2456" s="427"/>
      <c r="AD2456" s="402"/>
      <c r="AE2456" s="402"/>
      <c r="AF2456" s="402"/>
      <c r="AG2456" s="402"/>
      <c r="AH2456" s="402"/>
      <c r="AI2456" s="400"/>
      <c r="AJ2456" s="400"/>
      <c r="AK2456" s="400"/>
      <c r="AL2456" s="400"/>
      <c r="AM2456" s="400"/>
      <c r="AN2456" s="400"/>
      <c r="AO2456" s="400"/>
      <c r="AP2456" s="400"/>
    </row>
    <row r="2457" spans="1:42" ht="14.25" customHeight="1">
      <c r="A2457" s="393"/>
      <c r="B2457" s="402"/>
      <c r="C2457" s="402"/>
      <c r="D2457" s="393"/>
      <c r="E2457" s="395"/>
      <c r="F2457" s="395"/>
      <c r="G2457" s="396"/>
      <c r="H2457" s="397"/>
      <c r="I2457" s="397"/>
      <c r="J2457" s="397"/>
      <c r="K2457" s="397"/>
      <c r="L2457" s="396"/>
      <c r="M2457" s="396"/>
      <c r="N2457" s="399"/>
      <c r="O2457" s="400"/>
      <c r="P2457" s="400"/>
      <c r="Q2457" s="400"/>
      <c r="R2457" s="400"/>
      <c r="S2457" s="400"/>
      <c r="T2457" s="400"/>
      <c r="U2457" s="400"/>
      <c r="V2457" s="400"/>
      <c r="W2457" s="400"/>
      <c r="X2457" s="426"/>
      <c r="Y2457" s="427"/>
      <c r="Z2457" s="427"/>
      <c r="AA2457" s="427"/>
      <c r="AB2457" s="427"/>
      <c r="AC2457" s="427"/>
      <c r="AD2457" s="402"/>
      <c r="AE2457" s="402"/>
      <c r="AF2457" s="402"/>
      <c r="AG2457" s="402"/>
      <c r="AH2457" s="402"/>
      <c r="AI2457" s="400"/>
      <c r="AJ2457" s="400"/>
      <c r="AK2457" s="400"/>
      <c r="AL2457" s="400"/>
      <c r="AM2457" s="400"/>
      <c r="AN2457" s="400"/>
      <c r="AO2457" s="400"/>
      <c r="AP2457" s="400"/>
    </row>
    <row r="2458" spans="1:42" ht="14.25" customHeight="1">
      <c r="A2458" s="393"/>
      <c r="B2458" s="402"/>
      <c r="C2458" s="402"/>
      <c r="D2458" s="393"/>
      <c r="E2458" s="395"/>
      <c r="F2458" s="395"/>
      <c r="G2458" s="396"/>
      <c r="H2458" s="397"/>
      <c r="I2458" s="397"/>
      <c r="J2458" s="397"/>
      <c r="K2458" s="397"/>
      <c r="L2458" s="396"/>
      <c r="M2458" s="396"/>
      <c r="N2458" s="399"/>
      <c r="O2458" s="400"/>
      <c r="P2458" s="400"/>
      <c r="Q2458" s="400"/>
      <c r="R2458" s="400"/>
      <c r="S2458" s="400"/>
      <c r="T2458" s="400"/>
      <c r="U2458" s="400"/>
      <c r="V2458" s="400"/>
      <c r="W2458" s="400"/>
      <c r="X2458" s="426"/>
      <c r="Y2458" s="427"/>
      <c r="Z2458" s="427"/>
      <c r="AA2458" s="427"/>
      <c r="AB2458" s="427"/>
      <c r="AC2458" s="427"/>
      <c r="AD2458" s="402"/>
      <c r="AE2458" s="402"/>
      <c r="AF2458" s="402"/>
      <c r="AG2458" s="402"/>
      <c r="AH2458" s="402"/>
      <c r="AI2458" s="400"/>
      <c r="AJ2458" s="400"/>
      <c r="AK2458" s="400"/>
      <c r="AL2458" s="400"/>
      <c r="AM2458" s="400"/>
      <c r="AN2458" s="400"/>
      <c r="AO2458" s="400"/>
      <c r="AP2458" s="400"/>
    </row>
    <row r="2459" spans="1:42" ht="14.25" customHeight="1">
      <c r="A2459" s="393"/>
      <c r="B2459" s="402"/>
      <c r="C2459" s="402"/>
      <c r="D2459" s="393"/>
      <c r="E2459" s="395"/>
      <c r="F2459" s="395"/>
      <c r="G2459" s="396"/>
      <c r="H2459" s="397"/>
      <c r="I2459" s="397"/>
      <c r="J2459" s="397"/>
      <c r="K2459" s="397"/>
      <c r="L2459" s="396"/>
      <c r="M2459" s="396"/>
      <c r="N2459" s="399"/>
      <c r="O2459" s="400"/>
      <c r="P2459" s="400"/>
      <c r="Q2459" s="400"/>
      <c r="R2459" s="400"/>
      <c r="S2459" s="400"/>
      <c r="T2459" s="400"/>
      <c r="U2459" s="400"/>
      <c r="V2459" s="400"/>
      <c r="W2459" s="400"/>
      <c r="X2459" s="426"/>
      <c r="Y2459" s="427"/>
      <c r="Z2459" s="427"/>
      <c r="AA2459" s="427"/>
      <c r="AB2459" s="427"/>
      <c r="AC2459" s="427"/>
      <c r="AD2459" s="402"/>
      <c r="AE2459" s="402"/>
      <c r="AF2459" s="402"/>
      <c r="AG2459" s="402"/>
      <c r="AH2459" s="402"/>
      <c r="AI2459" s="400"/>
      <c r="AJ2459" s="400"/>
      <c r="AK2459" s="400"/>
      <c r="AL2459" s="400"/>
      <c r="AM2459" s="400"/>
      <c r="AN2459" s="400"/>
      <c r="AO2459" s="400"/>
      <c r="AP2459" s="400"/>
    </row>
    <row r="2460" spans="1:42" ht="14.25" customHeight="1">
      <c r="A2460" s="393"/>
      <c r="B2460" s="402"/>
      <c r="C2460" s="402"/>
      <c r="D2460" s="393"/>
      <c r="E2460" s="395"/>
      <c r="F2460" s="395"/>
      <c r="G2460" s="396"/>
      <c r="H2460" s="397"/>
      <c r="I2460" s="397"/>
      <c r="J2460" s="397"/>
      <c r="K2460" s="397"/>
      <c r="L2460" s="396"/>
      <c r="M2460" s="396"/>
      <c r="N2460" s="399"/>
      <c r="O2460" s="400"/>
      <c r="P2460" s="400"/>
      <c r="Q2460" s="400"/>
      <c r="R2460" s="400"/>
      <c r="S2460" s="400"/>
      <c r="T2460" s="400"/>
      <c r="U2460" s="400"/>
      <c r="V2460" s="400"/>
      <c r="W2460" s="400"/>
      <c r="X2460" s="426"/>
      <c r="Y2460" s="427"/>
      <c r="Z2460" s="427"/>
      <c r="AA2460" s="427"/>
      <c r="AB2460" s="427"/>
      <c r="AC2460" s="427"/>
      <c r="AD2460" s="402"/>
      <c r="AE2460" s="402"/>
      <c r="AF2460" s="402"/>
      <c r="AG2460" s="402"/>
      <c r="AH2460" s="402"/>
      <c r="AI2460" s="400"/>
      <c r="AJ2460" s="400"/>
      <c r="AK2460" s="400"/>
      <c r="AL2460" s="400"/>
      <c r="AM2460" s="400"/>
      <c r="AN2460" s="400"/>
      <c r="AO2460" s="400"/>
      <c r="AP2460" s="400"/>
    </row>
    <row r="2461" spans="1:42" ht="14.25" customHeight="1">
      <c r="A2461" s="393"/>
      <c r="B2461" s="402"/>
      <c r="C2461" s="402"/>
      <c r="D2461" s="393"/>
      <c r="E2461" s="395"/>
      <c r="F2461" s="395"/>
      <c r="G2461" s="396"/>
      <c r="H2461" s="397"/>
      <c r="I2461" s="397"/>
      <c r="J2461" s="397"/>
      <c r="K2461" s="397"/>
      <c r="L2461" s="396"/>
      <c r="M2461" s="396"/>
      <c r="N2461" s="399"/>
      <c r="O2461" s="400"/>
      <c r="P2461" s="400"/>
      <c r="Q2461" s="400"/>
      <c r="R2461" s="400"/>
      <c r="S2461" s="400"/>
      <c r="T2461" s="400"/>
      <c r="U2461" s="400"/>
      <c r="V2461" s="400"/>
      <c r="W2461" s="400"/>
      <c r="X2461" s="426"/>
      <c r="Y2461" s="427"/>
      <c r="Z2461" s="427"/>
      <c r="AA2461" s="427"/>
      <c r="AB2461" s="427"/>
      <c r="AC2461" s="427"/>
      <c r="AD2461" s="402"/>
      <c r="AE2461" s="402"/>
      <c r="AF2461" s="402"/>
      <c r="AG2461" s="402"/>
      <c r="AH2461" s="402"/>
      <c r="AI2461" s="400"/>
      <c r="AJ2461" s="400"/>
      <c r="AK2461" s="400"/>
      <c r="AL2461" s="400"/>
      <c r="AM2461" s="400"/>
      <c r="AN2461" s="400"/>
      <c r="AO2461" s="400"/>
      <c r="AP2461" s="400"/>
    </row>
    <row r="2462" spans="1:42" ht="14.25" customHeight="1">
      <c r="A2462" s="393"/>
      <c r="B2462" s="402"/>
      <c r="C2462" s="402"/>
      <c r="D2462" s="393"/>
      <c r="E2462" s="395"/>
      <c r="F2462" s="395"/>
      <c r="G2462" s="396"/>
      <c r="H2462" s="397"/>
      <c r="I2462" s="397"/>
      <c r="J2462" s="397"/>
      <c r="K2462" s="397"/>
      <c r="L2462" s="396"/>
      <c r="M2462" s="396"/>
      <c r="N2462" s="399"/>
      <c r="O2462" s="400"/>
      <c r="P2462" s="400"/>
      <c r="Q2462" s="400"/>
      <c r="R2462" s="400"/>
      <c r="S2462" s="400"/>
      <c r="T2462" s="400"/>
      <c r="U2462" s="400"/>
      <c r="V2462" s="400"/>
      <c r="W2462" s="400"/>
      <c r="X2462" s="426"/>
      <c r="Y2462" s="427"/>
      <c r="Z2462" s="427"/>
      <c r="AA2462" s="427"/>
      <c r="AB2462" s="427"/>
      <c r="AC2462" s="427"/>
      <c r="AD2462" s="402"/>
      <c r="AE2462" s="402"/>
      <c r="AF2462" s="402"/>
      <c r="AG2462" s="402"/>
      <c r="AH2462" s="402"/>
      <c r="AI2462" s="400"/>
      <c r="AJ2462" s="400"/>
      <c r="AK2462" s="400"/>
      <c r="AL2462" s="400"/>
      <c r="AM2462" s="400"/>
      <c r="AN2462" s="400"/>
      <c r="AO2462" s="400"/>
      <c r="AP2462" s="400"/>
    </row>
    <row r="2463" spans="1:42" ht="14.25" customHeight="1">
      <c r="A2463" s="393"/>
      <c r="B2463" s="402"/>
      <c r="C2463" s="402"/>
      <c r="D2463" s="393"/>
      <c r="E2463" s="395"/>
      <c r="F2463" s="395"/>
      <c r="G2463" s="396"/>
      <c r="H2463" s="397"/>
      <c r="I2463" s="397"/>
      <c r="J2463" s="397"/>
      <c r="K2463" s="397"/>
      <c r="L2463" s="396"/>
      <c r="M2463" s="396"/>
      <c r="N2463" s="399"/>
      <c r="O2463" s="400"/>
      <c r="P2463" s="400"/>
      <c r="Q2463" s="400"/>
      <c r="R2463" s="400"/>
      <c r="S2463" s="400"/>
      <c r="T2463" s="400"/>
      <c r="U2463" s="400"/>
      <c r="V2463" s="400"/>
      <c r="W2463" s="400"/>
      <c r="X2463" s="426"/>
      <c r="Y2463" s="427"/>
      <c r="Z2463" s="427"/>
      <c r="AA2463" s="427"/>
      <c r="AB2463" s="427"/>
      <c r="AC2463" s="427"/>
      <c r="AD2463" s="402"/>
      <c r="AE2463" s="402"/>
      <c r="AF2463" s="402"/>
      <c r="AG2463" s="402"/>
      <c r="AH2463" s="402"/>
      <c r="AI2463" s="400"/>
      <c r="AJ2463" s="400"/>
      <c r="AK2463" s="400"/>
      <c r="AL2463" s="400"/>
      <c r="AM2463" s="400"/>
      <c r="AN2463" s="400"/>
      <c r="AO2463" s="400"/>
      <c r="AP2463" s="400"/>
    </row>
    <row r="2464" spans="1:42" ht="14.25" customHeight="1">
      <c r="A2464" s="393"/>
      <c r="B2464" s="402"/>
      <c r="C2464" s="402"/>
      <c r="D2464" s="393"/>
      <c r="E2464" s="395"/>
      <c r="F2464" s="395"/>
      <c r="G2464" s="396"/>
      <c r="H2464" s="397"/>
      <c r="I2464" s="397"/>
      <c r="J2464" s="397"/>
      <c r="K2464" s="397"/>
      <c r="L2464" s="396"/>
      <c r="M2464" s="396"/>
      <c r="N2464" s="399"/>
      <c r="O2464" s="400"/>
      <c r="P2464" s="400"/>
      <c r="Q2464" s="400"/>
      <c r="R2464" s="400"/>
      <c r="S2464" s="400"/>
      <c r="T2464" s="400"/>
      <c r="U2464" s="400"/>
      <c r="V2464" s="400"/>
      <c r="W2464" s="400"/>
      <c r="X2464" s="426"/>
      <c r="Y2464" s="427"/>
      <c r="Z2464" s="427"/>
      <c r="AA2464" s="427"/>
      <c r="AB2464" s="427"/>
      <c r="AC2464" s="427"/>
      <c r="AD2464" s="402"/>
      <c r="AE2464" s="402"/>
      <c r="AF2464" s="402"/>
      <c r="AG2464" s="402"/>
      <c r="AH2464" s="402"/>
      <c r="AI2464" s="400"/>
      <c r="AJ2464" s="400"/>
      <c r="AK2464" s="400"/>
      <c r="AL2464" s="400"/>
      <c r="AM2464" s="400"/>
      <c r="AN2464" s="400"/>
      <c r="AO2464" s="400"/>
      <c r="AP2464" s="400"/>
    </row>
    <row r="2465" spans="1:42" ht="14.25" customHeight="1">
      <c r="A2465" s="393"/>
      <c r="B2465" s="402"/>
      <c r="C2465" s="402"/>
      <c r="D2465" s="393"/>
      <c r="E2465" s="395"/>
      <c r="F2465" s="395"/>
      <c r="G2465" s="396"/>
      <c r="H2465" s="397"/>
      <c r="I2465" s="397"/>
      <c r="J2465" s="397"/>
      <c r="K2465" s="397"/>
      <c r="L2465" s="396"/>
      <c r="M2465" s="396"/>
      <c r="N2465" s="399"/>
      <c r="O2465" s="400"/>
      <c r="P2465" s="400"/>
      <c r="Q2465" s="400"/>
      <c r="R2465" s="400"/>
      <c r="S2465" s="400"/>
      <c r="T2465" s="400"/>
      <c r="U2465" s="400"/>
      <c r="V2465" s="400"/>
      <c r="W2465" s="400"/>
      <c r="X2465" s="426"/>
      <c r="Y2465" s="427"/>
      <c r="Z2465" s="427"/>
      <c r="AA2465" s="427"/>
      <c r="AB2465" s="427"/>
      <c r="AC2465" s="427"/>
      <c r="AD2465" s="402"/>
      <c r="AE2465" s="402"/>
      <c r="AF2465" s="402"/>
      <c r="AG2465" s="402"/>
      <c r="AH2465" s="402"/>
      <c r="AI2465" s="400"/>
      <c r="AJ2465" s="400"/>
      <c r="AK2465" s="400"/>
      <c r="AL2465" s="400"/>
      <c r="AM2465" s="400"/>
      <c r="AN2465" s="400"/>
      <c r="AO2465" s="400"/>
      <c r="AP2465" s="400"/>
    </row>
    <row r="2466" spans="1:42" ht="14.25" customHeight="1">
      <c r="A2466" s="393"/>
      <c r="B2466" s="402"/>
      <c r="C2466" s="402"/>
      <c r="D2466" s="393"/>
      <c r="E2466" s="395"/>
      <c r="F2466" s="395"/>
      <c r="G2466" s="396"/>
      <c r="H2466" s="397"/>
      <c r="I2466" s="397"/>
      <c r="J2466" s="397"/>
      <c r="K2466" s="397"/>
      <c r="L2466" s="396"/>
      <c r="M2466" s="396"/>
      <c r="N2466" s="399"/>
      <c r="O2466" s="400"/>
      <c r="P2466" s="400"/>
      <c r="Q2466" s="400"/>
      <c r="R2466" s="400"/>
      <c r="S2466" s="400"/>
      <c r="T2466" s="400"/>
      <c r="U2466" s="400"/>
      <c r="V2466" s="400"/>
      <c r="W2466" s="400"/>
      <c r="X2466" s="426"/>
      <c r="Y2466" s="427"/>
      <c r="Z2466" s="427"/>
      <c r="AA2466" s="427"/>
      <c r="AB2466" s="427"/>
      <c r="AC2466" s="427"/>
      <c r="AD2466" s="402"/>
      <c r="AE2466" s="402"/>
      <c r="AF2466" s="402"/>
      <c r="AG2466" s="402"/>
      <c r="AH2466" s="402"/>
      <c r="AI2466" s="400"/>
      <c r="AJ2466" s="400"/>
      <c r="AK2466" s="400"/>
      <c r="AL2466" s="400"/>
      <c r="AM2466" s="400"/>
      <c r="AN2466" s="400"/>
      <c r="AO2466" s="400"/>
      <c r="AP2466" s="400"/>
    </row>
    <row r="2467" spans="1:42" ht="14.25" customHeight="1">
      <c r="A2467" s="393"/>
      <c r="B2467" s="402"/>
      <c r="C2467" s="402"/>
      <c r="D2467" s="393"/>
      <c r="E2467" s="395"/>
      <c r="F2467" s="395"/>
      <c r="G2467" s="396"/>
      <c r="H2467" s="397"/>
      <c r="I2467" s="397"/>
      <c r="J2467" s="397"/>
      <c r="K2467" s="397"/>
      <c r="L2467" s="396"/>
      <c r="M2467" s="396"/>
      <c r="N2467" s="399"/>
      <c r="O2467" s="400"/>
      <c r="P2467" s="400"/>
      <c r="Q2467" s="400"/>
      <c r="R2467" s="400"/>
      <c r="S2467" s="400"/>
      <c r="T2467" s="400"/>
      <c r="U2467" s="400"/>
      <c r="V2467" s="400"/>
      <c r="W2467" s="400"/>
      <c r="X2467" s="426"/>
      <c r="Y2467" s="427"/>
      <c r="Z2467" s="427"/>
      <c r="AA2467" s="427"/>
      <c r="AB2467" s="427"/>
      <c r="AC2467" s="427"/>
      <c r="AD2467" s="402"/>
      <c r="AE2467" s="402"/>
      <c r="AF2467" s="402"/>
      <c r="AG2467" s="402"/>
      <c r="AH2467" s="402"/>
      <c r="AI2467" s="400"/>
      <c r="AJ2467" s="400"/>
      <c r="AK2467" s="400"/>
      <c r="AL2467" s="400"/>
      <c r="AM2467" s="400"/>
      <c r="AN2467" s="400"/>
      <c r="AO2467" s="400"/>
      <c r="AP2467" s="400"/>
    </row>
    <row r="2468" spans="1:42" ht="14.25" customHeight="1">
      <c r="A2468" s="393"/>
      <c r="B2468" s="402"/>
      <c r="C2468" s="402"/>
      <c r="D2468" s="393"/>
      <c r="E2468" s="395"/>
      <c r="F2468" s="395"/>
      <c r="G2468" s="396"/>
      <c r="H2468" s="397"/>
      <c r="I2468" s="397"/>
      <c r="J2468" s="397"/>
      <c r="K2468" s="397"/>
      <c r="L2468" s="396"/>
      <c r="M2468" s="396"/>
      <c r="N2468" s="399"/>
      <c r="O2468" s="400"/>
      <c r="P2468" s="400"/>
      <c r="Q2468" s="400"/>
      <c r="R2468" s="400"/>
      <c r="S2468" s="400"/>
      <c r="T2468" s="400"/>
      <c r="U2468" s="400"/>
      <c r="V2468" s="400"/>
      <c r="W2468" s="400"/>
      <c r="X2468" s="426"/>
      <c r="Y2468" s="427"/>
      <c r="Z2468" s="427"/>
      <c r="AA2468" s="427"/>
      <c r="AB2468" s="427"/>
      <c r="AC2468" s="427"/>
      <c r="AD2468" s="402"/>
      <c r="AE2468" s="402"/>
      <c r="AF2468" s="402"/>
      <c r="AG2468" s="402"/>
      <c r="AH2468" s="402"/>
      <c r="AI2468" s="400"/>
      <c r="AJ2468" s="400"/>
      <c r="AK2468" s="400"/>
      <c r="AL2468" s="400"/>
      <c r="AM2468" s="400"/>
      <c r="AN2468" s="400"/>
      <c r="AO2468" s="400"/>
      <c r="AP2468" s="400"/>
    </row>
    <row r="2469" spans="1:42" ht="14.25" customHeight="1">
      <c r="A2469" s="393"/>
      <c r="B2469" s="402"/>
      <c r="C2469" s="402"/>
      <c r="D2469" s="393"/>
      <c r="E2469" s="395"/>
      <c r="F2469" s="395"/>
      <c r="G2469" s="396"/>
      <c r="H2469" s="397"/>
      <c r="I2469" s="397"/>
      <c r="J2469" s="397"/>
      <c r="K2469" s="397"/>
      <c r="L2469" s="396"/>
      <c r="M2469" s="396"/>
      <c r="N2469" s="399"/>
      <c r="O2469" s="400"/>
      <c r="P2469" s="400"/>
      <c r="Q2469" s="400"/>
      <c r="R2469" s="400"/>
      <c r="S2469" s="400"/>
      <c r="T2469" s="400"/>
      <c r="U2469" s="400"/>
      <c r="V2469" s="400"/>
      <c r="W2469" s="400"/>
      <c r="X2469" s="426"/>
      <c r="Y2469" s="427"/>
      <c r="Z2469" s="427"/>
      <c r="AA2469" s="427"/>
      <c r="AB2469" s="427"/>
      <c r="AC2469" s="427"/>
      <c r="AD2469" s="402"/>
      <c r="AE2469" s="402"/>
      <c r="AF2469" s="402"/>
      <c r="AG2469" s="402"/>
      <c r="AH2469" s="402"/>
      <c r="AI2469" s="400"/>
      <c r="AJ2469" s="400"/>
      <c r="AK2469" s="400"/>
      <c r="AL2469" s="400"/>
      <c r="AM2469" s="400"/>
      <c r="AN2469" s="400"/>
      <c r="AO2469" s="400"/>
      <c r="AP2469" s="400"/>
    </row>
    <row r="2470" spans="1:42" ht="14.25" customHeight="1">
      <c r="A2470" s="393"/>
      <c r="B2470" s="402"/>
      <c r="C2470" s="402"/>
      <c r="D2470" s="393"/>
      <c r="E2470" s="395"/>
      <c r="F2470" s="395"/>
      <c r="G2470" s="396"/>
      <c r="H2470" s="397"/>
      <c r="I2470" s="397"/>
      <c r="J2470" s="397"/>
      <c r="K2470" s="397"/>
      <c r="L2470" s="396"/>
      <c r="M2470" s="396"/>
      <c r="N2470" s="399"/>
      <c r="O2470" s="400"/>
      <c r="P2470" s="400"/>
      <c r="Q2470" s="400"/>
      <c r="R2470" s="400"/>
      <c r="S2470" s="400"/>
      <c r="T2470" s="400"/>
      <c r="U2470" s="400"/>
      <c r="V2470" s="400"/>
      <c r="W2470" s="400"/>
      <c r="X2470" s="426"/>
      <c r="Y2470" s="427"/>
      <c r="Z2470" s="427"/>
      <c r="AA2470" s="427"/>
      <c r="AB2470" s="427"/>
      <c r="AC2470" s="427"/>
      <c r="AD2470" s="402"/>
      <c r="AE2470" s="402"/>
      <c r="AF2470" s="402"/>
      <c r="AG2470" s="402"/>
      <c r="AH2470" s="402"/>
      <c r="AI2470" s="400"/>
      <c r="AJ2470" s="400"/>
      <c r="AK2470" s="400"/>
      <c r="AL2470" s="400"/>
      <c r="AM2470" s="400"/>
      <c r="AN2470" s="400"/>
      <c r="AO2470" s="400"/>
      <c r="AP2470" s="400"/>
    </row>
    <row r="2471" spans="1:42" ht="14.25" customHeight="1">
      <c r="A2471" s="393"/>
      <c r="B2471" s="402"/>
      <c r="C2471" s="402"/>
      <c r="D2471" s="393"/>
      <c r="E2471" s="395"/>
      <c r="F2471" s="395"/>
      <c r="G2471" s="396"/>
      <c r="H2471" s="397"/>
      <c r="I2471" s="397"/>
      <c r="J2471" s="397"/>
      <c r="K2471" s="397"/>
      <c r="L2471" s="396"/>
      <c r="M2471" s="396"/>
      <c r="N2471" s="399"/>
      <c r="O2471" s="400"/>
      <c r="P2471" s="400"/>
      <c r="Q2471" s="400"/>
      <c r="R2471" s="400"/>
      <c r="S2471" s="400"/>
      <c r="T2471" s="400"/>
      <c r="U2471" s="400"/>
      <c r="V2471" s="400"/>
      <c r="W2471" s="400"/>
      <c r="X2471" s="426"/>
      <c r="Y2471" s="427"/>
      <c r="Z2471" s="427"/>
      <c r="AA2471" s="427"/>
      <c r="AB2471" s="427"/>
      <c r="AC2471" s="427"/>
      <c r="AD2471" s="402"/>
      <c r="AE2471" s="402"/>
      <c r="AF2471" s="402"/>
      <c r="AG2471" s="402"/>
      <c r="AH2471" s="402"/>
      <c r="AI2471" s="400"/>
      <c r="AJ2471" s="400"/>
      <c r="AK2471" s="400"/>
      <c r="AL2471" s="400"/>
      <c r="AM2471" s="400"/>
      <c r="AN2471" s="400"/>
      <c r="AO2471" s="400"/>
      <c r="AP2471" s="400"/>
    </row>
    <row r="2472" spans="1:42" ht="14.25" customHeight="1">
      <c r="A2472" s="393"/>
      <c r="B2472" s="402"/>
      <c r="C2472" s="402"/>
      <c r="D2472" s="393"/>
      <c r="E2472" s="395"/>
      <c r="F2472" s="395"/>
      <c r="G2472" s="396"/>
      <c r="H2472" s="397"/>
      <c r="I2472" s="397"/>
      <c r="J2472" s="397"/>
      <c r="K2472" s="397"/>
      <c r="L2472" s="396"/>
      <c r="M2472" s="396"/>
      <c r="N2472" s="399"/>
      <c r="O2472" s="400"/>
      <c r="P2472" s="400"/>
      <c r="Q2472" s="400"/>
      <c r="R2472" s="400"/>
      <c r="S2472" s="400"/>
      <c r="T2472" s="400"/>
      <c r="U2472" s="400"/>
      <c r="V2472" s="400"/>
      <c r="W2472" s="400"/>
      <c r="X2472" s="426"/>
      <c r="Y2472" s="427"/>
      <c r="Z2472" s="427"/>
      <c r="AA2472" s="427"/>
      <c r="AB2472" s="427"/>
      <c r="AC2472" s="427"/>
      <c r="AD2472" s="402"/>
      <c r="AE2472" s="402"/>
      <c r="AF2472" s="402"/>
      <c r="AG2472" s="402"/>
      <c r="AH2472" s="402"/>
      <c r="AI2472" s="400"/>
      <c r="AJ2472" s="400"/>
      <c r="AK2472" s="400"/>
      <c r="AL2472" s="400"/>
      <c r="AM2472" s="400"/>
      <c r="AN2472" s="400"/>
      <c r="AO2472" s="400"/>
      <c r="AP2472" s="400"/>
    </row>
    <row r="2473" spans="1:42" ht="14.25" customHeight="1">
      <c r="A2473" s="393"/>
      <c r="B2473" s="402"/>
      <c r="C2473" s="402"/>
      <c r="D2473" s="393"/>
      <c r="E2473" s="395"/>
      <c r="F2473" s="395"/>
      <c r="G2473" s="396"/>
      <c r="H2473" s="397"/>
      <c r="I2473" s="397"/>
      <c r="J2473" s="397"/>
      <c r="K2473" s="397"/>
      <c r="L2473" s="396"/>
      <c r="M2473" s="396"/>
      <c r="N2473" s="399"/>
      <c r="O2473" s="400"/>
      <c r="P2473" s="400"/>
      <c r="Q2473" s="400"/>
      <c r="R2473" s="400"/>
      <c r="S2473" s="400"/>
      <c r="T2473" s="400"/>
      <c r="U2473" s="400"/>
      <c r="V2473" s="400"/>
      <c r="W2473" s="400"/>
      <c r="X2473" s="426"/>
      <c r="Y2473" s="427"/>
      <c r="Z2473" s="427"/>
      <c r="AA2473" s="427"/>
      <c r="AB2473" s="427"/>
      <c r="AC2473" s="427"/>
      <c r="AD2473" s="402"/>
      <c r="AE2473" s="402"/>
      <c r="AF2473" s="402"/>
      <c r="AG2473" s="402"/>
      <c r="AH2473" s="402"/>
      <c r="AI2473" s="400"/>
      <c r="AJ2473" s="400"/>
      <c r="AK2473" s="400"/>
      <c r="AL2473" s="400"/>
      <c r="AM2473" s="400"/>
      <c r="AN2473" s="400"/>
      <c r="AO2473" s="400"/>
      <c r="AP2473" s="400"/>
    </row>
    <row r="2474" spans="1:42" ht="14.25" customHeight="1">
      <c r="A2474" s="393"/>
      <c r="B2474" s="402"/>
      <c r="C2474" s="402"/>
      <c r="D2474" s="393"/>
      <c r="E2474" s="395"/>
      <c r="F2474" s="395"/>
      <c r="G2474" s="396"/>
      <c r="H2474" s="397"/>
      <c r="I2474" s="397"/>
      <c r="J2474" s="397"/>
      <c r="K2474" s="397"/>
      <c r="L2474" s="396"/>
      <c r="M2474" s="396"/>
      <c r="N2474" s="399"/>
      <c r="O2474" s="400"/>
      <c r="P2474" s="400"/>
      <c r="Q2474" s="400"/>
      <c r="R2474" s="400"/>
      <c r="S2474" s="400"/>
      <c r="T2474" s="400"/>
      <c r="U2474" s="400"/>
      <c r="V2474" s="400"/>
      <c r="W2474" s="400"/>
      <c r="X2474" s="426"/>
      <c r="Y2474" s="427"/>
      <c r="Z2474" s="427"/>
      <c r="AA2474" s="427"/>
      <c r="AB2474" s="427"/>
      <c r="AC2474" s="427"/>
      <c r="AD2474" s="402"/>
      <c r="AE2474" s="402"/>
      <c r="AF2474" s="402"/>
      <c r="AG2474" s="402"/>
      <c r="AH2474" s="402"/>
      <c r="AI2474" s="400"/>
      <c r="AJ2474" s="400"/>
      <c r="AK2474" s="400"/>
      <c r="AL2474" s="400"/>
      <c r="AM2474" s="400"/>
      <c r="AN2474" s="400"/>
      <c r="AO2474" s="400"/>
      <c r="AP2474" s="400"/>
    </row>
    <row r="2475" spans="1:42" ht="14.25" customHeight="1">
      <c r="A2475" s="393"/>
      <c r="B2475" s="402"/>
      <c r="C2475" s="402"/>
      <c r="D2475" s="393"/>
      <c r="E2475" s="395"/>
      <c r="F2475" s="395"/>
      <c r="G2475" s="396"/>
      <c r="H2475" s="397"/>
      <c r="I2475" s="397"/>
      <c r="J2475" s="397"/>
      <c r="K2475" s="397"/>
      <c r="L2475" s="396"/>
      <c r="M2475" s="396"/>
      <c r="N2475" s="399"/>
      <c r="O2475" s="400"/>
      <c r="P2475" s="400"/>
      <c r="Q2475" s="400"/>
      <c r="R2475" s="400"/>
      <c r="S2475" s="400"/>
      <c r="T2475" s="400"/>
      <c r="U2475" s="400"/>
      <c r="V2475" s="400"/>
      <c r="W2475" s="400"/>
      <c r="X2475" s="426"/>
      <c r="Y2475" s="427"/>
      <c r="Z2475" s="427"/>
      <c r="AA2475" s="427"/>
      <c r="AB2475" s="427"/>
      <c r="AC2475" s="427"/>
      <c r="AD2475" s="402"/>
      <c r="AE2475" s="402"/>
      <c r="AF2475" s="402"/>
      <c r="AG2475" s="402"/>
      <c r="AH2475" s="402"/>
      <c r="AI2475" s="400"/>
      <c r="AJ2475" s="400"/>
      <c r="AK2475" s="400"/>
      <c r="AL2475" s="400"/>
      <c r="AM2475" s="400"/>
      <c r="AN2475" s="400"/>
      <c r="AO2475" s="400"/>
      <c r="AP2475" s="400"/>
    </row>
    <row r="2476" spans="1:42" ht="14.25" customHeight="1">
      <c r="A2476" s="393"/>
      <c r="B2476" s="402"/>
      <c r="C2476" s="402"/>
      <c r="D2476" s="393"/>
      <c r="E2476" s="395"/>
      <c r="F2476" s="395"/>
      <c r="G2476" s="396"/>
      <c r="H2476" s="397"/>
      <c r="I2476" s="397"/>
      <c r="J2476" s="397"/>
      <c r="K2476" s="397"/>
      <c r="L2476" s="396"/>
      <c r="M2476" s="396"/>
      <c r="N2476" s="399"/>
      <c r="O2476" s="400"/>
      <c r="P2476" s="400"/>
      <c r="Q2476" s="400"/>
      <c r="R2476" s="400"/>
      <c r="S2476" s="400"/>
      <c r="T2476" s="400"/>
      <c r="U2476" s="400"/>
      <c r="V2476" s="400"/>
      <c r="W2476" s="400"/>
      <c r="X2476" s="426"/>
      <c r="Y2476" s="427"/>
      <c r="Z2476" s="427"/>
      <c r="AA2476" s="427"/>
      <c r="AB2476" s="427"/>
      <c r="AC2476" s="427"/>
      <c r="AD2476" s="402"/>
      <c r="AE2476" s="402"/>
      <c r="AF2476" s="402"/>
      <c r="AG2476" s="402"/>
      <c r="AH2476" s="402"/>
      <c r="AI2476" s="400"/>
      <c r="AJ2476" s="400"/>
      <c r="AK2476" s="400"/>
      <c r="AL2476" s="400"/>
      <c r="AM2476" s="400"/>
      <c r="AN2476" s="400"/>
      <c r="AO2476" s="400"/>
      <c r="AP2476" s="400"/>
    </row>
    <row r="2477" spans="1:42" ht="14.25" customHeight="1">
      <c r="A2477" s="393"/>
      <c r="B2477" s="402"/>
      <c r="C2477" s="402"/>
      <c r="D2477" s="393"/>
      <c r="E2477" s="395"/>
      <c r="F2477" s="395"/>
      <c r="G2477" s="396"/>
      <c r="H2477" s="397"/>
      <c r="I2477" s="397"/>
      <c r="J2477" s="397"/>
      <c r="K2477" s="397"/>
      <c r="L2477" s="396"/>
      <c r="M2477" s="396"/>
      <c r="N2477" s="399"/>
      <c r="O2477" s="400"/>
      <c r="P2477" s="400"/>
      <c r="Q2477" s="400"/>
      <c r="R2477" s="400"/>
      <c r="S2477" s="400"/>
      <c r="T2477" s="400"/>
      <c r="U2477" s="400"/>
      <c r="V2477" s="400"/>
      <c r="W2477" s="400"/>
      <c r="X2477" s="426"/>
      <c r="Y2477" s="427"/>
      <c r="Z2477" s="427"/>
      <c r="AA2477" s="427"/>
      <c r="AB2477" s="427"/>
      <c r="AC2477" s="427"/>
      <c r="AD2477" s="402"/>
      <c r="AE2477" s="402"/>
      <c r="AF2477" s="402"/>
      <c r="AG2477" s="402"/>
      <c r="AH2477" s="402"/>
      <c r="AI2477" s="400"/>
      <c r="AJ2477" s="400"/>
      <c r="AK2477" s="400"/>
      <c r="AL2477" s="400"/>
      <c r="AM2477" s="400"/>
      <c r="AN2477" s="400"/>
      <c r="AO2477" s="400"/>
      <c r="AP2477" s="400"/>
    </row>
    <row r="2478" spans="1:42" ht="14.25" customHeight="1">
      <c r="A2478" s="393"/>
      <c r="B2478" s="402"/>
      <c r="C2478" s="402"/>
      <c r="D2478" s="393"/>
      <c r="E2478" s="395"/>
      <c r="F2478" s="395"/>
      <c r="G2478" s="396"/>
      <c r="H2478" s="397"/>
      <c r="I2478" s="397"/>
      <c r="J2478" s="397"/>
      <c r="K2478" s="397"/>
      <c r="L2478" s="396"/>
      <c r="M2478" s="396"/>
      <c r="N2478" s="399"/>
      <c r="O2478" s="400"/>
      <c r="P2478" s="400"/>
      <c r="Q2478" s="400"/>
      <c r="R2478" s="400"/>
      <c r="S2478" s="400"/>
      <c r="T2478" s="400"/>
      <c r="U2478" s="400"/>
      <c r="V2478" s="400"/>
      <c r="W2478" s="400"/>
      <c r="X2478" s="426"/>
      <c r="Y2478" s="427"/>
      <c r="Z2478" s="427"/>
      <c r="AA2478" s="427"/>
      <c r="AB2478" s="427"/>
      <c r="AC2478" s="427"/>
      <c r="AD2478" s="402"/>
      <c r="AE2478" s="402"/>
      <c r="AF2478" s="402"/>
      <c r="AG2478" s="402"/>
      <c r="AH2478" s="402"/>
      <c r="AI2478" s="400"/>
      <c r="AJ2478" s="400"/>
      <c r="AK2478" s="400"/>
      <c r="AL2478" s="400"/>
      <c r="AM2478" s="400"/>
      <c r="AN2478" s="400"/>
      <c r="AO2478" s="400"/>
      <c r="AP2478" s="400"/>
    </row>
    <row r="2479" spans="1:42" ht="14.25" customHeight="1">
      <c r="A2479" s="393"/>
      <c r="B2479" s="402"/>
      <c r="C2479" s="402"/>
      <c r="D2479" s="393"/>
      <c r="E2479" s="395"/>
      <c r="F2479" s="395"/>
      <c r="G2479" s="396"/>
      <c r="H2479" s="397"/>
      <c r="I2479" s="397"/>
      <c r="J2479" s="397"/>
      <c r="K2479" s="397"/>
      <c r="L2479" s="396"/>
      <c r="M2479" s="396"/>
      <c r="N2479" s="399"/>
      <c r="O2479" s="400"/>
      <c r="P2479" s="400"/>
      <c r="Q2479" s="400"/>
      <c r="R2479" s="400"/>
      <c r="S2479" s="400"/>
      <c r="T2479" s="400"/>
      <c r="U2479" s="400"/>
      <c r="V2479" s="400"/>
      <c r="W2479" s="400"/>
      <c r="X2479" s="426"/>
      <c r="Y2479" s="427"/>
      <c r="Z2479" s="427"/>
      <c r="AA2479" s="427"/>
      <c r="AB2479" s="427"/>
      <c r="AC2479" s="427"/>
      <c r="AD2479" s="402"/>
      <c r="AE2479" s="402"/>
      <c r="AF2479" s="402"/>
      <c r="AG2479" s="402"/>
      <c r="AH2479" s="402"/>
      <c r="AI2479" s="400"/>
      <c r="AJ2479" s="400"/>
      <c r="AK2479" s="400"/>
      <c r="AL2479" s="400"/>
      <c r="AM2479" s="400"/>
      <c r="AN2479" s="400"/>
      <c r="AO2479" s="400"/>
      <c r="AP2479" s="400"/>
    </row>
    <row r="2480" spans="1:42" ht="14.25" customHeight="1">
      <c r="A2480" s="393"/>
      <c r="B2480" s="402"/>
      <c r="C2480" s="402"/>
      <c r="D2480" s="393"/>
      <c r="E2480" s="395"/>
      <c r="F2480" s="395"/>
      <c r="G2480" s="396"/>
      <c r="H2480" s="397"/>
      <c r="I2480" s="397"/>
      <c r="J2480" s="397"/>
      <c r="K2480" s="397"/>
      <c r="L2480" s="396"/>
      <c r="M2480" s="396"/>
      <c r="N2480" s="399"/>
      <c r="O2480" s="400"/>
      <c r="P2480" s="400"/>
      <c r="Q2480" s="400"/>
      <c r="R2480" s="400"/>
      <c r="S2480" s="400"/>
      <c r="T2480" s="400"/>
      <c r="U2480" s="400"/>
      <c r="V2480" s="400"/>
      <c r="W2480" s="400"/>
      <c r="X2480" s="426"/>
      <c r="Y2480" s="427"/>
      <c r="Z2480" s="427"/>
      <c r="AA2480" s="427"/>
      <c r="AB2480" s="427"/>
      <c r="AC2480" s="427"/>
      <c r="AD2480" s="402"/>
      <c r="AE2480" s="402"/>
      <c r="AF2480" s="402"/>
      <c r="AG2480" s="402"/>
      <c r="AH2480" s="402"/>
      <c r="AI2480" s="400"/>
      <c r="AJ2480" s="400"/>
      <c r="AK2480" s="400"/>
      <c r="AL2480" s="400"/>
      <c r="AM2480" s="400"/>
      <c r="AN2480" s="400"/>
      <c r="AO2480" s="400"/>
      <c r="AP2480" s="400"/>
    </row>
    <row r="2481" spans="1:42" ht="14.25" customHeight="1">
      <c r="A2481" s="393"/>
      <c r="B2481" s="402"/>
      <c r="C2481" s="402"/>
      <c r="D2481" s="393"/>
      <c r="E2481" s="395"/>
      <c r="F2481" s="395"/>
      <c r="G2481" s="396"/>
      <c r="H2481" s="397"/>
      <c r="I2481" s="397"/>
      <c r="J2481" s="397"/>
      <c r="K2481" s="397"/>
      <c r="L2481" s="396"/>
      <c r="M2481" s="396"/>
      <c r="N2481" s="399"/>
      <c r="O2481" s="400"/>
      <c r="P2481" s="400"/>
      <c r="Q2481" s="400"/>
      <c r="R2481" s="400"/>
      <c r="S2481" s="400"/>
      <c r="T2481" s="400"/>
      <c r="U2481" s="400"/>
      <c r="V2481" s="400"/>
      <c r="W2481" s="400"/>
      <c r="X2481" s="426"/>
      <c r="Y2481" s="427"/>
      <c r="Z2481" s="427"/>
      <c r="AA2481" s="427"/>
      <c r="AB2481" s="427"/>
      <c r="AC2481" s="427"/>
      <c r="AD2481" s="402"/>
      <c r="AE2481" s="402"/>
      <c r="AF2481" s="402"/>
      <c r="AG2481" s="402"/>
      <c r="AH2481" s="402"/>
      <c r="AI2481" s="400"/>
      <c r="AJ2481" s="400"/>
      <c r="AK2481" s="400"/>
      <c r="AL2481" s="400"/>
      <c r="AM2481" s="400"/>
      <c r="AN2481" s="400"/>
      <c r="AO2481" s="400"/>
      <c r="AP2481" s="400"/>
    </row>
    <row r="2482" spans="1:42" ht="14.25" customHeight="1">
      <c r="A2482" s="393"/>
      <c r="B2482" s="402"/>
      <c r="C2482" s="402"/>
      <c r="D2482" s="393"/>
      <c r="E2482" s="395"/>
      <c r="F2482" s="395"/>
      <c r="G2482" s="396"/>
      <c r="H2482" s="397"/>
      <c r="I2482" s="397"/>
      <c r="J2482" s="397"/>
      <c r="K2482" s="397"/>
      <c r="L2482" s="396"/>
      <c r="M2482" s="396"/>
      <c r="N2482" s="399"/>
      <c r="O2482" s="400"/>
      <c r="P2482" s="400"/>
      <c r="Q2482" s="400"/>
      <c r="R2482" s="400"/>
      <c r="S2482" s="400"/>
      <c r="T2482" s="400"/>
      <c r="U2482" s="400"/>
      <c r="V2482" s="400"/>
      <c r="W2482" s="400"/>
      <c r="X2482" s="426"/>
      <c r="Y2482" s="427"/>
      <c r="Z2482" s="427"/>
      <c r="AA2482" s="427"/>
      <c r="AB2482" s="427"/>
      <c r="AC2482" s="427"/>
      <c r="AD2482" s="402"/>
      <c r="AE2482" s="402"/>
      <c r="AF2482" s="402"/>
      <c r="AG2482" s="402"/>
      <c r="AH2482" s="402"/>
      <c r="AI2482" s="400"/>
      <c r="AJ2482" s="400"/>
      <c r="AK2482" s="400"/>
      <c r="AL2482" s="400"/>
      <c r="AM2482" s="400"/>
      <c r="AN2482" s="400"/>
      <c r="AO2482" s="400"/>
      <c r="AP2482" s="400"/>
    </row>
    <row r="2483" spans="1:42" ht="14.25" customHeight="1">
      <c r="A2483" s="393"/>
      <c r="B2483" s="402"/>
      <c r="C2483" s="402"/>
      <c r="D2483" s="393"/>
      <c r="E2483" s="395"/>
      <c r="F2483" s="395"/>
      <c r="G2483" s="396"/>
      <c r="H2483" s="397"/>
      <c r="I2483" s="397"/>
      <c r="J2483" s="397"/>
      <c r="K2483" s="397"/>
      <c r="L2483" s="396"/>
      <c r="M2483" s="396"/>
      <c r="N2483" s="399"/>
      <c r="O2483" s="400"/>
      <c r="P2483" s="400"/>
      <c r="Q2483" s="400"/>
      <c r="R2483" s="400"/>
      <c r="S2483" s="400"/>
      <c r="T2483" s="400"/>
      <c r="U2483" s="400"/>
      <c r="V2483" s="400"/>
      <c r="W2483" s="400"/>
      <c r="X2483" s="426"/>
      <c r="Y2483" s="427"/>
      <c r="Z2483" s="427"/>
      <c r="AA2483" s="427"/>
      <c r="AB2483" s="427"/>
      <c r="AC2483" s="427"/>
      <c r="AD2483" s="402"/>
      <c r="AE2483" s="402"/>
      <c r="AF2483" s="402"/>
      <c r="AG2483" s="402"/>
      <c r="AH2483" s="402"/>
      <c r="AI2483" s="400"/>
      <c r="AJ2483" s="400"/>
      <c r="AK2483" s="400"/>
      <c r="AL2483" s="400"/>
      <c r="AM2483" s="400"/>
      <c r="AN2483" s="400"/>
      <c r="AO2483" s="400"/>
      <c r="AP2483" s="400"/>
    </row>
    <row r="2484" spans="1:42" ht="14.25" customHeight="1">
      <c r="A2484" s="393"/>
      <c r="B2484" s="402"/>
      <c r="C2484" s="402"/>
      <c r="D2484" s="393"/>
      <c r="E2484" s="395"/>
      <c r="F2484" s="395"/>
      <c r="G2484" s="396"/>
      <c r="H2484" s="397"/>
      <c r="I2484" s="397"/>
      <c r="J2484" s="397"/>
      <c r="K2484" s="397"/>
      <c r="L2484" s="396"/>
      <c r="M2484" s="396"/>
      <c r="N2484" s="399"/>
      <c r="O2484" s="400"/>
      <c r="P2484" s="400"/>
      <c r="Q2484" s="400"/>
      <c r="R2484" s="400"/>
      <c r="S2484" s="400"/>
      <c r="T2484" s="400"/>
      <c r="U2484" s="400"/>
      <c r="V2484" s="400"/>
      <c r="W2484" s="400"/>
      <c r="X2484" s="426"/>
      <c r="Y2484" s="427"/>
      <c r="Z2484" s="427"/>
      <c r="AA2484" s="427"/>
      <c r="AB2484" s="427"/>
      <c r="AC2484" s="427"/>
      <c r="AD2484" s="402"/>
      <c r="AE2484" s="402"/>
      <c r="AF2484" s="402"/>
      <c r="AG2484" s="402"/>
      <c r="AH2484" s="402"/>
      <c r="AI2484" s="400"/>
      <c r="AJ2484" s="400"/>
      <c r="AK2484" s="400"/>
      <c r="AL2484" s="400"/>
      <c r="AM2484" s="400"/>
      <c r="AN2484" s="400"/>
      <c r="AO2484" s="400"/>
      <c r="AP2484" s="400"/>
    </row>
    <row r="2485" spans="1:42" ht="14.25" customHeight="1">
      <c r="A2485" s="393"/>
      <c r="B2485" s="402"/>
      <c r="C2485" s="402"/>
      <c r="D2485" s="393"/>
      <c r="E2485" s="395"/>
      <c r="F2485" s="395"/>
      <c r="G2485" s="396"/>
      <c r="H2485" s="397"/>
      <c r="I2485" s="397"/>
      <c r="J2485" s="397"/>
      <c r="K2485" s="397"/>
      <c r="L2485" s="396"/>
      <c r="M2485" s="396"/>
      <c r="N2485" s="399"/>
      <c r="O2485" s="400"/>
      <c r="P2485" s="400"/>
      <c r="Q2485" s="400"/>
      <c r="R2485" s="400"/>
      <c r="S2485" s="400"/>
      <c r="T2485" s="400"/>
      <c r="U2485" s="400"/>
      <c r="V2485" s="400"/>
      <c r="W2485" s="400"/>
      <c r="X2485" s="426"/>
      <c r="Y2485" s="427"/>
      <c r="Z2485" s="427"/>
      <c r="AA2485" s="427"/>
      <c r="AB2485" s="427"/>
      <c r="AC2485" s="427"/>
      <c r="AD2485" s="402"/>
      <c r="AE2485" s="402"/>
      <c r="AF2485" s="402"/>
      <c r="AG2485" s="402"/>
      <c r="AH2485" s="402"/>
      <c r="AI2485" s="400"/>
      <c r="AJ2485" s="400"/>
      <c r="AK2485" s="400"/>
      <c r="AL2485" s="400"/>
      <c r="AM2485" s="400"/>
      <c r="AN2485" s="400"/>
      <c r="AO2485" s="400"/>
      <c r="AP2485" s="400"/>
    </row>
    <row r="2486" spans="1:42" ht="14.25" customHeight="1">
      <c r="A2486" s="393"/>
      <c r="B2486" s="402"/>
      <c r="C2486" s="402"/>
      <c r="D2486" s="393"/>
      <c r="E2486" s="395"/>
      <c r="F2486" s="395"/>
      <c r="G2486" s="396"/>
      <c r="H2486" s="397"/>
      <c r="I2486" s="397"/>
      <c r="J2486" s="397"/>
      <c r="K2486" s="397"/>
      <c r="L2486" s="396"/>
      <c r="M2486" s="396"/>
      <c r="N2486" s="399"/>
      <c r="O2486" s="400"/>
      <c r="P2486" s="400"/>
      <c r="Q2486" s="400"/>
      <c r="R2486" s="400"/>
      <c r="S2486" s="400"/>
      <c r="T2486" s="400"/>
      <c r="U2486" s="400"/>
      <c r="V2486" s="400"/>
      <c r="W2486" s="400"/>
      <c r="X2486" s="426"/>
      <c r="Y2486" s="427"/>
      <c r="Z2486" s="427"/>
      <c r="AA2486" s="427"/>
      <c r="AB2486" s="427"/>
      <c r="AC2486" s="427"/>
      <c r="AD2486" s="402"/>
      <c r="AE2486" s="402"/>
      <c r="AF2486" s="402"/>
      <c r="AG2486" s="402"/>
      <c r="AH2486" s="402"/>
      <c r="AI2486" s="400"/>
      <c r="AJ2486" s="400"/>
      <c r="AK2486" s="400"/>
      <c r="AL2486" s="400"/>
      <c r="AM2486" s="400"/>
      <c r="AN2486" s="400"/>
      <c r="AO2486" s="400"/>
      <c r="AP2486" s="400"/>
    </row>
    <row r="2487" spans="1:42" ht="14.25" customHeight="1">
      <c r="A2487" s="393"/>
      <c r="B2487" s="402"/>
      <c r="C2487" s="402"/>
      <c r="D2487" s="393"/>
      <c r="E2487" s="395"/>
      <c r="F2487" s="395"/>
      <c r="G2487" s="396"/>
      <c r="H2487" s="397"/>
      <c r="I2487" s="397"/>
      <c r="J2487" s="397"/>
      <c r="K2487" s="397"/>
      <c r="L2487" s="396"/>
      <c r="M2487" s="396"/>
      <c r="N2487" s="399"/>
      <c r="O2487" s="400"/>
      <c r="P2487" s="400"/>
      <c r="Q2487" s="400"/>
      <c r="R2487" s="400"/>
      <c r="S2487" s="400"/>
      <c r="T2487" s="400"/>
      <c r="U2487" s="400"/>
      <c r="V2487" s="400"/>
      <c r="W2487" s="400"/>
      <c r="X2487" s="426"/>
      <c r="Y2487" s="427"/>
      <c r="Z2487" s="427"/>
      <c r="AA2487" s="427"/>
      <c r="AB2487" s="427"/>
      <c r="AC2487" s="427"/>
      <c r="AD2487" s="402"/>
      <c r="AE2487" s="402"/>
      <c r="AF2487" s="402"/>
      <c r="AG2487" s="402"/>
      <c r="AH2487" s="402"/>
      <c r="AI2487" s="400"/>
      <c r="AJ2487" s="400"/>
      <c r="AK2487" s="400"/>
      <c r="AL2487" s="400"/>
      <c r="AM2487" s="400"/>
      <c r="AN2487" s="400"/>
      <c r="AO2487" s="400"/>
      <c r="AP2487" s="400"/>
    </row>
    <row r="2488" spans="1:42" ht="14.25" customHeight="1">
      <c r="A2488" s="393"/>
      <c r="B2488" s="402"/>
      <c r="C2488" s="402"/>
      <c r="D2488" s="393"/>
      <c r="E2488" s="395"/>
      <c r="F2488" s="395"/>
      <c r="G2488" s="396"/>
      <c r="H2488" s="397"/>
      <c r="I2488" s="397"/>
      <c r="J2488" s="397"/>
      <c r="K2488" s="397"/>
      <c r="L2488" s="396"/>
      <c r="M2488" s="396"/>
      <c r="N2488" s="399"/>
      <c r="O2488" s="400"/>
      <c r="P2488" s="400"/>
      <c r="Q2488" s="400"/>
      <c r="R2488" s="400"/>
      <c r="S2488" s="400"/>
      <c r="T2488" s="400"/>
      <c r="U2488" s="400"/>
      <c r="V2488" s="400"/>
      <c r="W2488" s="400"/>
      <c r="X2488" s="426"/>
      <c r="Y2488" s="427"/>
      <c r="Z2488" s="427"/>
      <c r="AA2488" s="427"/>
      <c r="AB2488" s="427"/>
      <c r="AC2488" s="427"/>
      <c r="AD2488" s="402"/>
      <c r="AE2488" s="402"/>
      <c r="AF2488" s="402"/>
      <c r="AG2488" s="402"/>
      <c r="AH2488" s="402"/>
      <c r="AI2488" s="400"/>
      <c r="AJ2488" s="400"/>
      <c r="AK2488" s="400"/>
      <c r="AL2488" s="400"/>
      <c r="AM2488" s="400"/>
      <c r="AN2488" s="400"/>
      <c r="AO2488" s="400"/>
      <c r="AP2488" s="400"/>
    </row>
    <row r="2489" spans="1:42" ht="14.25" customHeight="1">
      <c r="A2489" s="393"/>
      <c r="B2489" s="402"/>
      <c r="C2489" s="402"/>
      <c r="D2489" s="393"/>
      <c r="E2489" s="395"/>
      <c r="F2489" s="395"/>
      <c r="G2489" s="396"/>
      <c r="H2489" s="397"/>
      <c r="I2489" s="397"/>
      <c r="J2489" s="397"/>
      <c r="K2489" s="397"/>
      <c r="L2489" s="396"/>
      <c r="M2489" s="396"/>
      <c r="N2489" s="399"/>
      <c r="O2489" s="400"/>
      <c r="P2489" s="400"/>
      <c r="Q2489" s="400"/>
      <c r="R2489" s="400"/>
      <c r="S2489" s="400"/>
      <c r="T2489" s="400"/>
      <c r="U2489" s="400"/>
      <c r="V2489" s="400"/>
      <c r="W2489" s="400"/>
      <c r="X2489" s="426"/>
      <c r="Y2489" s="427"/>
      <c r="Z2489" s="427"/>
      <c r="AA2489" s="427"/>
      <c r="AB2489" s="427"/>
      <c r="AC2489" s="427"/>
      <c r="AD2489" s="402"/>
      <c r="AE2489" s="402"/>
      <c r="AF2489" s="402"/>
      <c r="AG2489" s="402"/>
      <c r="AH2489" s="402"/>
      <c r="AI2489" s="400"/>
      <c r="AJ2489" s="400"/>
      <c r="AK2489" s="400"/>
      <c r="AL2489" s="400"/>
      <c r="AM2489" s="400"/>
      <c r="AN2489" s="400"/>
      <c r="AO2489" s="400"/>
      <c r="AP2489" s="400"/>
    </row>
    <row r="2490" spans="1:42" ht="14.25" customHeight="1">
      <c r="A2490" s="393"/>
      <c r="B2490" s="402"/>
      <c r="C2490" s="402"/>
      <c r="D2490" s="393"/>
      <c r="E2490" s="395"/>
      <c r="F2490" s="395"/>
      <c r="G2490" s="396"/>
      <c r="H2490" s="397"/>
      <c r="I2490" s="397"/>
      <c r="J2490" s="397"/>
      <c r="K2490" s="397"/>
      <c r="L2490" s="396"/>
      <c r="M2490" s="396"/>
      <c r="N2490" s="399"/>
      <c r="O2490" s="400"/>
      <c r="P2490" s="400"/>
      <c r="Q2490" s="400"/>
      <c r="R2490" s="400"/>
      <c r="S2490" s="400"/>
      <c r="T2490" s="400"/>
      <c r="U2490" s="400"/>
      <c r="V2490" s="400"/>
      <c r="W2490" s="400"/>
      <c r="X2490" s="426"/>
      <c r="Y2490" s="427"/>
      <c r="Z2490" s="427"/>
      <c r="AA2490" s="427"/>
      <c r="AB2490" s="427"/>
      <c r="AC2490" s="427"/>
      <c r="AD2490" s="402"/>
      <c r="AE2490" s="402"/>
      <c r="AF2490" s="402"/>
      <c r="AG2490" s="402"/>
      <c r="AH2490" s="402"/>
      <c r="AI2490" s="400"/>
      <c r="AJ2490" s="400"/>
      <c r="AK2490" s="400"/>
      <c r="AL2490" s="400"/>
      <c r="AM2490" s="400"/>
      <c r="AN2490" s="400"/>
      <c r="AO2490" s="400"/>
      <c r="AP2490" s="400"/>
    </row>
    <row r="2491" spans="1:42" ht="14.25" customHeight="1">
      <c r="A2491" s="393"/>
      <c r="B2491" s="402"/>
      <c r="C2491" s="402"/>
      <c r="D2491" s="393"/>
      <c r="E2491" s="395"/>
      <c r="F2491" s="395"/>
      <c r="G2491" s="396"/>
      <c r="H2491" s="397"/>
      <c r="I2491" s="397"/>
      <c r="J2491" s="397"/>
      <c r="K2491" s="397"/>
      <c r="L2491" s="396"/>
      <c r="M2491" s="396"/>
      <c r="N2491" s="399"/>
      <c r="O2491" s="400"/>
      <c r="P2491" s="400"/>
      <c r="Q2491" s="400"/>
      <c r="R2491" s="400"/>
      <c r="S2491" s="400"/>
      <c r="T2491" s="400"/>
      <c r="U2491" s="400"/>
      <c r="V2491" s="400"/>
      <c r="W2491" s="400"/>
      <c r="X2491" s="426"/>
      <c r="Y2491" s="427"/>
      <c r="Z2491" s="427"/>
      <c r="AA2491" s="427"/>
      <c r="AB2491" s="427"/>
      <c r="AC2491" s="427"/>
      <c r="AD2491" s="402"/>
      <c r="AE2491" s="402"/>
      <c r="AF2491" s="402"/>
      <c r="AG2491" s="402"/>
      <c r="AH2491" s="402"/>
      <c r="AI2491" s="400"/>
      <c r="AJ2491" s="400"/>
      <c r="AK2491" s="400"/>
      <c r="AL2491" s="400"/>
      <c r="AM2491" s="400"/>
      <c r="AN2491" s="400"/>
      <c r="AO2491" s="400"/>
      <c r="AP2491" s="400"/>
    </row>
    <row r="2492" spans="1:42" ht="14.25" customHeight="1">
      <c r="A2492" s="393"/>
      <c r="B2492" s="402"/>
      <c r="C2492" s="402"/>
      <c r="D2492" s="393"/>
      <c r="E2492" s="395"/>
      <c r="F2492" s="395"/>
      <c r="G2492" s="396"/>
      <c r="H2492" s="397"/>
      <c r="I2492" s="397"/>
      <c r="J2492" s="397"/>
      <c r="K2492" s="397"/>
      <c r="L2492" s="396"/>
      <c r="M2492" s="396"/>
      <c r="N2492" s="399"/>
      <c r="O2492" s="400"/>
      <c r="P2492" s="400"/>
      <c r="Q2492" s="400"/>
      <c r="R2492" s="400"/>
      <c r="S2492" s="400"/>
      <c r="T2492" s="400"/>
      <c r="U2492" s="400"/>
      <c r="V2492" s="400"/>
      <c r="W2492" s="400"/>
      <c r="X2492" s="426"/>
      <c r="Y2492" s="427"/>
      <c r="Z2492" s="427"/>
      <c r="AA2492" s="427"/>
      <c r="AB2492" s="427"/>
      <c r="AC2492" s="427"/>
      <c r="AD2492" s="402"/>
      <c r="AE2492" s="402"/>
      <c r="AF2492" s="402"/>
      <c r="AG2492" s="402"/>
      <c r="AH2492" s="402"/>
      <c r="AI2492" s="400"/>
      <c r="AJ2492" s="400"/>
      <c r="AK2492" s="400"/>
      <c r="AL2492" s="400"/>
      <c r="AM2492" s="400"/>
      <c r="AN2492" s="400"/>
      <c r="AO2492" s="400"/>
      <c r="AP2492" s="400"/>
    </row>
    <row r="2493" spans="1:42" ht="14.25" customHeight="1">
      <c r="A2493" s="393"/>
      <c r="B2493" s="402"/>
      <c r="C2493" s="402"/>
      <c r="D2493" s="393"/>
      <c r="E2493" s="395"/>
      <c r="F2493" s="395"/>
      <c r="G2493" s="396"/>
      <c r="H2493" s="397"/>
      <c r="I2493" s="397"/>
      <c r="J2493" s="397"/>
      <c r="K2493" s="397"/>
      <c r="L2493" s="396"/>
      <c r="M2493" s="396"/>
      <c r="N2493" s="399"/>
      <c r="O2493" s="400"/>
      <c r="P2493" s="400"/>
      <c r="Q2493" s="400"/>
      <c r="R2493" s="400"/>
      <c r="S2493" s="400"/>
      <c r="T2493" s="400"/>
      <c r="U2493" s="400"/>
      <c r="V2493" s="400"/>
      <c r="W2493" s="400"/>
      <c r="X2493" s="426"/>
      <c r="Y2493" s="427"/>
      <c r="Z2493" s="427"/>
      <c r="AA2493" s="427"/>
      <c r="AB2493" s="427"/>
      <c r="AC2493" s="427"/>
      <c r="AD2493" s="402"/>
      <c r="AE2493" s="402"/>
      <c r="AF2493" s="402"/>
      <c r="AG2493" s="402"/>
      <c r="AH2493" s="402"/>
      <c r="AI2493" s="400"/>
      <c r="AJ2493" s="400"/>
      <c r="AK2493" s="400"/>
      <c r="AL2493" s="400"/>
      <c r="AM2493" s="400"/>
      <c r="AN2493" s="400"/>
      <c r="AO2493" s="400"/>
      <c r="AP2493" s="400"/>
    </row>
    <row r="2494" spans="1:42" ht="14.25" customHeight="1">
      <c r="A2494" s="393"/>
      <c r="B2494" s="402"/>
      <c r="C2494" s="402"/>
      <c r="D2494" s="393"/>
      <c r="E2494" s="395"/>
      <c r="F2494" s="395"/>
      <c r="G2494" s="396"/>
      <c r="H2494" s="397"/>
      <c r="I2494" s="397"/>
      <c r="J2494" s="397"/>
      <c r="K2494" s="397"/>
      <c r="L2494" s="396"/>
      <c r="M2494" s="396"/>
      <c r="N2494" s="399"/>
      <c r="O2494" s="400"/>
      <c r="P2494" s="400"/>
      <c r="Q2494" s="400"/>
      <c r="R2494" s="400"/>
      <c r="S2494" s="400"/>
      <c r="T2494" s="400"/>
      <c r="U2494" s="400"/>
      <c r="V2494" s="400"/>
      <c r="W2494" s="400"/>
      <c r="X2494" s="426"/>
      <c r="Y2494" s="427"/>
      <c r="Z2494" s="427"/>
      <c r="AA2494" s="427"/>
      <c r="AB2494" s="427"/>
      <c r="AC2494" s="427"/>
      <c r="AD2494" s="402"/>
      <c r="AE2494" s="402"/>
      <c r="AF2494" s="402"/>
      <c r="AG2494" s="402"/>
      <c r="AH2494" s="402"/>
      <c r="AI2494" s="400"/>
      <c r="AJ2494" s="400"/>
      <c r="AK2494" s="400"/>
      <c r="AL2494" s="400"/>
      <c r="AM2494" s="400"/>
      <c r="AN2494" s="400"/>
      <c r="AO2494" s="400"/>
      <c r="AP2494" s="400"/>
    </row>
    <row r="2495" spans="1:42" ht="14.25" customHeight="1">
      <c r="A2495" s="393"/>
      <c r="B2495" s="402"/>
      <c r="C2495" s="402"/>
      <c r="D2495" s="393"/>
      <c r="E2495" s="395"/>
      <c r="F2495" s="395"/>
      <c r="G2495" s="396"/>
      <c r="H2495" s="397"/>
      <c r="I2495" s="397"/>
      <c r="J2495" s="397"/>
      <c r="K2495" s="397"/>
      <c r="L2495" s="396"/>
      <c r="M2495" s="396"/>
      <c r="N2495" s="399"/>
      <c r="O2495" s="400"/>
      <c r="P2495" s="400"/>
      <c r="Q2495" s="400"/>
      <c r="R2495" s="400"/>
      <c r="S2495" s="400"/>
      <c r="T2495" s="400"/>
      <c r="U2495" s="400"/>
      <c r="V2495" s="400"/>
      <c r="W2495" s="400"/>
      <c r="X2495" s="426"/>
      <c r="Y2495" s="427"/>
      <c r="Z2495" s="427"/>
      <c r="AA2495" s="427"/>
      <c r="AB2495" s="427"/>
      <c r="AC2495" s="427"/>
      <c r="AD2495" s="402"/>
      <c r="AE2495" s="402"/>
      <c r="AF2495" s="402"/>
      <c r="AG2495" s="402"/>
      <c r="AH2495" s="402"/>
      <c r="AI2495" s="400"/>
      <c r="AJ2495" s="400"/>
      <c r="AK2495" s="400"/>
      <c r="AL2495" s="400"/>
      <c r="AM2495" s="400"/>
      <c r="AN2495" s="400"/>
      <c r="AO2495" s="400"/>
      <c r="AP2495" s="400"/>
    </row>
    <row r="2496" spans="1:42" ht="14.25" customHeight="1">
      <c r="A2496" s="393"/>
      <c r="B2496" s="402"/>
      <c r="C2496" s="402"/>
      <c r="D2496" s="393"/>
      <c r="E2496" s="395"/>
      <c r="F2496" s="395"/>
      <c r="G2496" s="396"/>
      <c r="H2496" s="397"/>
      <c r="I2496" s="397"/>
      <c r="J2496" s="397"/>
      <c r="K2496" s="397"/>
      <c r="L2496" s="396"/>
      <c r="M2496" s="396"/>
      <c r="N2496" s="399"/>
      <c r="O2496" s="400"/>
      <c r="P2496" s="400"/>
      <c r="Q2496" s="400"/>
      <c r="R2496" s="400"/>
      <c r="S2496" s="400"/>
      <c r="T2496" s="400"/>
      <c r="U2496" s="400"/>
      <c r="V2496" s="400"/>
      <c r="W2496" s="400"/>
      <c r="X2496" s="426"/>
      <c r="Y2496" s="427"/>
      <c r="Z2496" s="427"/>
      <c r="AA2496" s="427"/>
      <c r="AB2496" s="427"/>
      <c r="AC2496" s="427"/>
      <c r="AD2496" s="402"/>
      <c r="AE2496" s="402"/>
      <c r="AF2496" s="402"/>
      <c r="AG2496" s="402"/>
      <c r="AH2496" s="402"/>
      <c r="AI2496" s="400"/>
      <c r="AJ2496" s="400"/>
      <c r="AK2496" s="400"/>
      <c r="AL2496" s="400"/>
      <c r="AM2496" s="400"/>
      <c r="AN2496" s="400"/>
      <c r="AO2496" s="400"/>
      <c r="AP2496" s="400"/>
    </row>
    <row r="2497" spans="1:42" ht="14.25" customHeight="1">
      <c r="A2497" s="393"/>
      <c r="B2497" s="402"/>
      <c r="C2497" s="402"/>
      <c r="D2497" s="393"/>
      <c r="E2497" s="395"/>
      <c r="F2497" s="395"/>
      <c r="G2497" s="396"/>
      <c r="H2497" s="397"/>
      <c r="I2497" s="397"/>
      <c r="J2497" s="397"/>
      <c r="K2497" s="397"/>
      <c r="L2497" s="396"/>
      <c r="M2497" s="396"/>
      <c r="N2497" s="399"/>
      <c r="O2497" s="400"/>
      <c r="P2497" s="400"/>
      <c r="Q2497" s="400"/>
      <c r="R2497" s="400"/>
      <c r="S2497" s="400"/>
      <c r="T2497" s="400"/>
      <c r="U2497" s="400"/>
      <c r="V2497" s="400"/>
      <c r="W2497" s="400"/>
      <c r="X2497" s="426"/>
      <c r="Y2497" s="427"/>
      <c r="Z2497" s="427"/>
      <c r="AA2497" s="427"/>
      <c r="AB2497" s="427"/>
      <c r="AC2497" s="427"/>
      <c r="AD2497" s="402"/>
      <c r="AE2497" s="402"/>
      <c r="AF2497" s="402"/>
      <c r="AG2497" s="402"/>
      <c r="AH2497" s="402"/>
      <c r="AI2497" s="400"/>
      <c r="AJ2497" s="400"/>
      <c r="AK2497" s="400"/>
      <c r="AL2497" s="400"/>
      <c r="AM2497" s="400"/>
      <c r="AN2497" s="400"/>
      <c r="AO2497" s="400"/>
      <c r="AP2497" s="400"/>
    </row>
    <row r="2498" spans="1:42" ht="14.25" customHeight="1">
      <c r="A2498" s="393"/>
      <c r="B2498" s="402"/>
      <c r="C2498" s="402"/>
      <c r="D2498" s="393"/>
      <c r="E2498" s="395"/>
      <c r="F2498" s="395"/>
      <c r="G2498" s="396"/>
      <c r="H2498" s="397"/>
      <c r="I2498" s="397"/>
      <c r="J2498" s="397"/>
      <c r="K2498" s="397"/>
      <c r="L2498" s="396"/>
      <c r="M2498" s="396"/>
      <c r="N2498" s="399"/>
      <c r="O2498" s="400"/>
      <c r="P2498" s="400"/>
      <c r="Q2498" s="400"/>
      <c r="R2498" s="400"/>
      <c r="S2498" s="400"/>
      <c r="T2498" s="400"/>
      <c r="U2498" s="400"/>
      <c r="V2498" s="400"/>
      <c r="W2498" s="400"/>
      <c r="X2498" s="426"/>
      <c r="Y2498" s="427"/>
      <c r="Z2498" s="427"/>
      <c r="AA2498" s="427"/>
      <c r="AB2498" s="427"/>
      <c r="AC2498" s="427"/>
      <c r="AD2498" s="402"/>
      <c r="AE2498" s="402"/>
      <c r="AF2498" s="402"/>
      <c r="AG2498" s="402"/>
      <c r="AH2498" s="402"/>
      <c r="AI2498" s="400"/>
      <c r="AJ2498" s="400"/>
      <c r="AK2498" s="400"/>
      <c r="AL2498" s="400"/>
      <c r="AM2498" s="400"/>
      <c r="AN2498" s="400"/>
      <c r="AO2498" s="400"/>
      <c r="AP2498" s="400"/>
    </row>
    <row r="2499" spans="1:42" ht="14.25" customHeight="1">
      <c r="A2499" s="393"/>
      <c r="B2499" s="402"/>
      <c r="C2499" s="402"/>
      <c r="D2499" s="393"/>
      <c r="E2499" s="395"/>
      <c r="F2499" s="395"/>
      <c r="G2499" s="396"/>
      <c r="H2499" s="397"/>
      <c r="I2499" s="397"/>
      <c r="J2499" s="397"/>
      <c r="K2499" s="397"/>
      <c r="L2499" s="396"/>
      <c r="M2499" s="396"/>
      <c r="N2499" s="399"/>
      <c r="O2499" s="400"/>
      <c r="P2499" s="400"/>
      <c r="Q2499" s="400"/>
      <c r="R2499" s="400"/>
      <c r="S2499" s="400"/>
      <c r="T2499" s="400"/>
      <c r="U2499" s="400"/>
      <c r="V2499" s="400"/>
      <c r="W2499" s="400"/>
      <c r="X2499" s="426"/>
      <c r="Y2499" s="427"/>
      <c r="Z2499" s="427"/>
      <c r="AA2499" s="427"/>
      <c r="AB2499" s="427"/>
      <c r="AC2499" s="427"/>
      <c r="AD2499" s="402"/>
      <c r="AE2499" s="402"/>
      <c r="AF2499" s="402"/>
      <c r="AG2499" s="402"/>
      <c r="AH2499" s="402"/>
      <c r="AI2499" s="400"/>
      <c r="AJ2499" s="400"/>
      <c r="AK2499" s="400"/>
      <c r="AL2499" s="400"/>
      <c r="AM2499" s="400"/>
      <c r="AN2499" s="400"/>
      <c r="AO2499" s="400"/>
      <c r="AP2499" s="400"/>
    </row>
    <row r="2500" spans="1:42" ht="14.25" customHeight="1">
      <c r="A2500" s="393"/>
      <c r="B2500" s="402"/>
      <c r="C2500" s="402"/>
      <c r="D2500" s="393"/>
      <c r="E2500" s="395"/>
      <c r="F2500" s="395"/>
      <c r="G2500" s="396"/>
      <c r="H2500" s="397"/>
      <c r="I2500" s="397"/>
      <c r="J2500" s="397"/>
      <c r="K2500" s="397"/>
      <c r="L2500" s="396"/>
      <c r="M2500" s="396"/>
      <c r="N2500" s="399"/>
      <c r="O2500" s="400"/>
      <c r="P2500" s="400"/>
      <c r="Q2500" s="400"/>
      <c r="R2500" s="400"/>
      <c r="S2500" s="400"/>
      <c r="T2500" s="400"/>
      <c r="U2500" s="400"/>
      <c r="V2500" s="400"/>
      <c r="W2500" s="400"/>
      <c r="X2500" s="426"/>
      <c r="Y2500" s="427"/>
      <c r="Z2500" s="427"/>
      <c r="AA2500" s="427"/>
      <c r="AB2500" s="427"/>
      <c r="AC2500" s="427"/>
      <c r="AD2500" s="402"/>
      <c r="AE2500" s="402"/>
      <c r="AF2500" s="402"/>
      <c r="AG2500" s="402"/>
      <c r="AH2500" s="402"/>
      <c r="AI2500" s="400"/>
      <c r="AJ2500" s="400"/>
      <c r="AK2500" s="400"/>
      <c r="AL2500" s="400"/>
      <c r="AM2500" s="400"/>
      <c r="AN2500" s="400"/>
      <c r="AO2500" s="400"/>
      <c r="AP2500" s="400"/>
    </row>
    <row r="2501" spans="1:42" ht="14.25" customHeight="1">
      <c r="A2501" s="393"/>
      <c r="B2501" s="402"/>
      <c r="C2501" s="402"/>
      <c r="D2501" s="393"/>
      <c r="E2501" s="395"/>
      <c r="F2501" s="395"/>
      <c r="G2501" s="396"/>
      <c r="H2501" s="397"/>
      <c r="I2501" s="397"/>
      <c r="J2501" s="397"/>
      <c r="K2501" s="397"/>
      <c r="L2501" s="396"/>
      <c r="M2501" s="396"/>
      <c r="N2501" s="399"/>
      <c r="O2501" s="400"/>
      <c r="P2501" s="400"/>
      <c r="Q2501" s="400"/>
      <c r="R2501" s="400"/>
      <c r="S2501" s="400"/>
      <c r="T2501" s="400"/>
      <c r="U2501" s="400"/>
      <c r="V2501" s="400"/>
      <c r="W2501" s="400"/>
      <c r="X2501" s="426"/>
      <c r="Y2501" s="427"/>
      <c r="Z2501" s="427"/>
      <c r="AA2501" s="427"/>
      <c r="AB2501" s="427"/>
      <c r="AC2501" s="427"/>
      <c r="AD2501" s="402"/>
      <c r="AE2501" s="402"/>
      <c r="AF2501" s="402"/>
      <c r="AG2501" s="402"/>
      <c r="AH2501" s="402"/>
      <c r="AI2501" s="400"/>
      <c r="AJ2501" s="400"/>
      <c r="AK2501" s="400"/>
      <c r="AL2501" s="400"/>
      <c r="AM2501" s="400"/>
      <c r="AN2501" s="400"/>
      <c r="AO2501" s="400"/>
      <c r="AP2501" s="400"/>
    </row>
    <row r="2502" spans="1:42" ht="14.25" customHeight="1">
      <c r="A2502" s="393"/>
      <c r="B2502" s="402"/>
      <c r="C2502" s="402"/>
      <c r="D2502" s="393"/>
      <c r="E2502" s="395"/>
      <c r="F2502" s="395"/>
      <c r="G2502" s="396"/>
      <c r="H2502" s="397"/>
      <c r="I2502" s="397"/>
      <c r="J2502" s="397"/>
      <c r="K2502" s="397"/>
      <c r="L2502" s="396"/>
      <c r="M2502" s="396"/>
      <c r="N2502" s="399"/>
      <c r="O2502" s="400"/>
      <c r="P2502" s="400"/>
      <c r="Q2502" s="400"/>
      <c r="R2502" s="400"/>
      <c r="S2502" s="400"/>
      <c r="T2502" s="400"/>
      <c r="U2502" s="400"/>
      <c r="V2502" s="400"/>
      <c r="W2502" s="400"/>
      <c r="X2502" s="426"/>
      <c r="Y2502" s="427"/>
      <c r="Z2502" s="427"/>
      <c r="AA2502" s="427"/>
      <c r="AB2502" s="427"/>
      <c r="AC2502" s="427"/>
      <c r="AD2502" s="402"/>
      <c r="AE2502" s="402"/>
      <c r="AF2502" s="402"/>
      <c r="AG2502" s="402"/>
      <c r="AH2502" s="402"/>
      <c r="AI2502" s="400"/>
      <c r="AJ2502" s="400"/>
      <c r="AK2502" s="400"/>
      <c r="AL2502" s="400"/>
      <c r="AM2502" s="400"/>
      <c r="AN2502" s="400"/>
      <c r="AO2502" s="400"/>
      <c r="AP2502" s="400"/>
    </row>
    <row r="2503" spans="1:42" ht="14.25" customHeight="1">
      <c r="A2503" s="393"/>
      <c r="B2503" s="402"/>
      <c r="C2503" s="402"/>
      <c r="D2503" s="393"/>
      <c r="E2503" s="395"/>
      <c r="F2503" s="395"/>
      <c r="G2503" s="396"/>
      <c r="H2503" s="397"/>
      <c r="I2503" s="397"/>
      <c r="J2503" s="397"/>
      <c r="K2503" s="397"/>
      <c r="L2503" s="396"/>
      <c r="M2503" s="396"/>
      <c r="N2503" s="399"/>
      <c r="O2503" s="400"/>
      <c r="P2503" s="400"/>
      <c r="Q2503" s="400"/>
      <c r="R2503" s="400"/>
      <c r="S2503" s="400"/>
      <c r="T2503" s="400"/>
      <c r="U2503" s="400"/>
      <c r="V2503" s="400"/>
      <c r="W2503" s="400"/>
      <c r="X2503" s="426"/>
      <c r="Y2503" s="427"/>
      <c r="Z2503" s="427"/>
      <c r="AA2503" s="427"/>
      <c r="AB2503" s="427"/>
      <c r="AC2503" s="427"/>
      <c r="AD2503" s="402"/>
      <c r="AE2503" s="402"/>
      <c r="AF2503" s="402"/>
      <c r="AG2503" s="402"/>
      <c r="AH2503" s="402"/>
      <c r="AI2503" s="400"/>
      <c r="AJ2503" s="400"/>
      <c r="AK2503" s="400"/>
      <c r="AL2503" s="400"/>
      <c r="AM2503" s="400"/>
      <c r="AN2503" s="400"/>
      <c r="AO2503" s="400"/>
      <c r="AP2503" s="400"/>
    </row>
    <row r="2504" spans="1:42" ht="14.25" customHeight="1">
      <c r="A2504" s="393"/>
      <c r="B2504" s="402"/>
      <c r="C2504" s="402"/>
      <c r="D2504" s="393"/>
      <c r="E2504" s="395"/>
      <c r="F2504" s="395"/>
      <c r="G2504" s="396"/>
      <c r="H2504" s="397"/>
      <c r="I2504" s="397"/>
      <c r="J2504" s="397"/>
      <c r="K2504" s="397"/>
      <c r="L2504" s="396"/>
      <c r="M2504" s="396"/>
      <c r="N2504" s="399"/>
      <c r="O2504" s="400"/>
      <c r="P2504" s="400"/>
      <c r="Q2504" s="400"/>
      <c r="R2504" s="400"/>
      <c r="S2504" s="400"/>
      <c r="T2504" s="400"/>
      <c r="U2504" s="400"/>
      <c r="V2504" s="400"/>
      <c r="W2504" s="400"/>
      <c r="X2504" s="426"/>
      <c r="Y2504" s="427"/>
      <c r="Z2504" s="427"/>
      <c r="AA2504" s="427"/>
      <c r="AB2504" s="427"/>
      <c r="AC2504" s="427"/>
      <c r="AD2504" s="402"/>
      <c r="AE2504" s="402"/>
      <c r="AF2504" s="402"/>
      <c r="AG2504" s="402"/>
      <c r="AH2504" s="402"/>
      <c r="AI2504" s="400"/>
      <c r="AJ2504" s="400"/>
      <c r="AK2504" s="400"/>
      <c r="AL2504" s="400"/>
      <c r="AM2504" s="400"/>
      <c r="AN2504" s="400"/>
      <c r="AO2504" s="400"/>
      <c r="AP2504" s="400"/>
    </row>
    <row r="2505" spans="1:42" ht="14.25" customHeight="1">
      <c r="A2505" s="393"/>
      <c r="B2505" s="402"/>
      <c r="C2505" s="402"/>
      <c r="D2505" s="393"/>
      <c r="E2505" s="395"/>
      <c r="F2505" s="395"/>
      <c r="G2505" s="396"/>
      <c r="H2505" s="397"/>
      <c r="I2505" s="397"/>
      <c r="J2505" s="397"/>
      <c r="K2505" s="397"/>
      <c r="L2505" s="396"/>
      <c r="M2505" s="396"/>
      <c r="N2505" s="399"/>
      <c r="O2505" s="400"/>
      <c r="P2505" s="400"/>
      <c r="Q2505" s="400"/>
      <c r="R2505" s="400"/>
      <c r="S2505" s="400"/>
      <c r="T2505" s="400"/>
      <c r="U2505" s="400"/>
      <c r="V2505" s="400"/>
      <c r="W2505" s="400"/>
      <c r="X2505" s="426"/>
      <c r="Y2505" s="427"/>
      <c r="Z2505" s="427"/>
      <c r="AA2505" s="427"/>
      <c r="AB2505" s="427"/>
      <c r="AC2505" s="427"/>
      <c r="AD2505" s="402"/>
      <c r="AE2505" s="402"/>
      <c r="AF2505" s="402"/>
      <c r="AG2505" s="402"/>
      <c r="AH2505" s="402"/>
      <c r="AI2505" s="400"/>
      <c r="AJ2505" s="400"/>
      <c r="AK2505" s="400"/>
      <c r="AL2505" s="400"/>
      <c r="AM2505" s="400"/>
      <c r="AN2505" s="400"/>
      <c r="AO2505" s="400"/>
      <c r="AP2505" s="400"/>
    </row>
    <row r="2506" spans="1:42" ht="14.25" customHeight="1">
      <c r="A2506" s="393"/>
      <c r="B2506" s="402"/>
      <c r="C2506" s="402"/>
      <c r="D2506" s="393"/>
      <c r="E2506" s="395"/>
      <c r="F2506" s="395"/>
      <c r="G2506" s="396"/>
      <c r="H2506" s="397"/>
      <c r="I2506" s="397"/>
      <c r="J2506" s="397"/>
      <c r="K2506" s="397"/>
      <c r="L2506" s="396"/>
      <c r="M2506" s="396"/>
      <c r="N2506" s="399"/>
      <c r="O2506" s="400"/>
      <c r="P2506" s="400"/>
      <c r="Q2506" s="400"/>
      <c r="R2506" s="400"/>
      <c r="S2506" s="400"/>
      <c r="T2506" s="400"/>
      <c r="U2506" s="400"/>
      <c r="V2506" s="400"/>
      <c r="W2506" s="400"/>
      <c r="X2506" s="426"/>
      <c r="Y2506" s="427"/>
      <c r="Z2506" s="427"/>
      <c r="AA2506" s="427"/>
      <c r="AB2506" s="427"/>
      <c r="AC2506" s="427"/>
      <c r="AD2506" s="402"/>
      <c r="AE2506" s="402"/>
      <c r="AF2506" s="402"/>
      <c r="AG2506" s="402"/>
      <c r="AH2506" s="402"/>
      <c r="AI2506" s="400"/>
      <c r="AJ2506" s="400"/>
      <c r="AK2506" s="400"/>
      <c r="AL2506" s="400"/>
      <c r="AM2506" s="400"/>
      <c r="AN2506" s="400"/>
      <c r="AO2506" s="400"/>
      <c r="AP2506" s="400"/>
    </row>
    <row r="2507" spans="1:42" ht="14.25" customHeight="1">
      <c r="A2507" s="393"/>
      <c r="B2507" s="402"/>
      <c r="C2507" s="402"/>
      <c r="D2507" s="393"/>
      <c r="E2507" s="395"/>
      <c r="F2507" s="395"/>
      <c r="G2507" s="396"/>
      <c r="H2507" s="397"/>
      <c r="I2507" s="397"/>
      <c r="J2507" s="397"/>
      <c r="K2507" s="397"/>
      <c r="L2507" s="396"/>
      <c r="M2507" s="396"/>
      <c r="N2507" s="399"/>
      <c r="O2507" s="400"/>
      <c r="P2507" s="400"/>
      <c r="Q2507" s="400"/>
      <c r="R2507" s="400"/>
      <c r="S2507" s="400"/>
      <c r="T2507" s="400"/>
      <c r="U2507" s="400"/>
      <c r="V2507" s="400"/>
      <c r="W2507" s="400"/>
      <c r="X2507" s="426"/>
      <c r="Y2507" s="427"/>
      <c r="Z2507" s="427"/>
      <c r="AA2507" s="427"/>
      <c r="AB2507" s="427"/>
      <c r="AC2507" s="427"/>
      <c r="AD2507" s="402"/>
      <c r="AE2507" s="402"/>
      <c r="AF2507" s="402"/>
      <c r="AG2507" s="402"/>
      <c r="AH2507" s="402"/>
      <c r="AI2507" s="400"/>
      <c r="AJ2507" s="400"/>
      <c r="AK2507" s="400"/>
      <c r="AL2507" s="400"/>
      <c r="AM2507" s="400"/>
      <c r="AN2507" s="400"/>
      <c r="AO2507" s="400"/>
      <c r="AP2507" s="400"/>
    </row>
    <row r="2508" spans="1:42" ht="14.25" customHeight="1">
      <c r="A2508" s="393"/>
      <c r="B2508" s="402"/>
      <c r="C2508" s="402"/>
      <c r="D2508" s="393"/>
      <c r="E2508" s="395"/>
      <c r="F2508" s="395"/>
      <c r="G2508" s="396"/>
      <c r="H2508" s="397"/>
      <c r="I2508" s="397"/>
      <c r="J2508" s="397"/>
      <c r="K2508" s="397"/>
      <c r="L2508" s="396"/>
      <c r="M2508" s="396"/>
      <c r="N2508" s="399"/>
      <c r="O2508" s="400"/>
      <c r="P2508" s="400"/>
      <c r="Q2508" s="400"/>
      <c r="R2508" s="400"/>
      <c r="S2508" s="400"/>
      <c r="T2508" s="400"/>
      <c r="U2508" s="400"/>
      <c r="V2508" s="400"/>
      <c r="W2508" s="400"/>
      <c r="X2508" s="426"/>
      <c r="Y2508" s="427"/>
      <c r="Z2508" s="427"/>
      <c r="AA2508" s="427"/>
      <c r="AB2508" s="427"/>
      <c r="AC2508" s="427"/>
      <c r="AD2508" s="402"/>
      <c r="AE2508" s="402"/>
      <c r="AF2508" s="402"/>
      <c r="AG2508" s="402"/>
      <c r="AH2508" s="402"/>
      <c r="AI2508" s="400"/>
      <c r="AJ2508" s="400"/>
      <c r="AK2508" s="400"/>
      <c r="AL2508" s="400"/>
      <c r="AM2508" s="400"/>
      <c r="AN2508" s="400"/>
      <c r="AO2508" s="400"/>
      <c r="AP2508" s="400"/>
    </row>
    <row r="2509" spans="1:42" ht="14.25" customHeight="1">
      <c r="A2509" s="393"/>
      <c r="B2509" s="402"/>
      <c r="C2509" s="402"/>
      <c r="D2509" s="393"/>
      <c r="E2509" s="395"/>
      <c r="F2509" s="395"/>
      <c r="G2509" s="396"/>
      <c r="H2509" s="397"/>
      <c r="I2509" s="397"/>
      <c r="J2509" s="397"/>
      <c r="K2509" s="397"/>
      <c r="L2509" s="396"/>
      <c r="M2509" s="396"/>
      <c r="N2509" s="399"/>
      <c r="O2509" s="400"/>
      <c r="P2509" s="400"/>
      <c r="Q2509" s="400"/>
      <c r="R2509" s="400"/>
      <c r="S2509" s="400"/>
      <c r="T2509" s="400"/>
      <c r="U2509" s="400"/>
      <c r="V2509" s="400"/>
      <c r="W2509" s="400"/>
      <c r="X2509" s="426"/>
      <c r="Y2509" s="427"/>
      <c r="Z2509" s="427"/>
      <c r="AA2509" s="427"/>
      <c r="AB2509" s="427"/>
      <c r="AC2509" s="427"/>
      <c r="AD2509" s="402"/>
      <c r="AE2509" s="402"/>
      <c r="AF2509" s="402"/>
      <c r="AG2509" s="402"/>
      <c r="AH2509" s="402"/>
      <c r="AI2509" s="400"/>
      <c r="AJ2509" s="400"/>
      <c r="AK2509" s="400"/>
      <c r="AL2509" s="400"/>
      <c r="AM2509" s="400"/>
      <c r="AN2509" s="400"/>
      <c r="AO2509" s="400"/>
      <c r="AP2509" s="400"/>
    </row>
    <row r="2510" spans="1:42" ht="14.25" customHeight="1">
      <c r="A2510" s="393"/>
      <c r="B2510" s="402"/>
      <c r="C2510" s="402"/>
      <c r="D2510" s="393"/>
      <c r="E2510" s="395"/>
      <c r="F2510" s="395"/>
      <c r="G2510" s="396"/>
      <c r="H2510" s="397"/>
      <c r="I2510" s="397"/>
      <c r="J2510" s="397"/>
      <c r="K2510" s="397"/>
      <c r="L2510" s="396"/>
      <c r="M2510" s="396"/>
      <c r="N2510" s="399"/>
      <c r="O2510" s="400"/>
      <c r="P2510" s="400"/>
      <c r="Q2510" s="400"/>
      <c r="R2510" s="400"/>
      <c r="S2510" s="400"/>
      <c r="T2510" s="400"/>
      <c r="U2510" s="400"/>
      <c r="V2510" s="400"/>
      <c r="W2510" s="400"/>
      <c r="X2510" s="426"/>
      <c r="Y2510" s="427"/>
      <c r="Z2510" s="427"/>
      <c r="AA2510" s="427"/>
      <c r="AB2510" s="427"/>
      <c r="AC2510" s="427"/>
      <c r="AD2510" s="402"/>
      <c r="AE2510" s="402"/>
      <c r="AF2510" s="402"/>
      <c r="AG2510" s="402"/>
      <c r="AH2510" s="402"/>
      <c r="AI2510" s="400"/>
      <c r="AJ2510" s="400"/>
      <c r="AK2510" s="400"/>
      <c r="AL2510" s="400"/>
      <c r="AM2510" s="400"/>
      <c r="AN2510" s="400"/>
      <c r="AO2510" s="400"/>
      <c r="AP2510" s="400"/>
    </row>
    <row r="2511" spans="1:42" ht="14.25" customHeight="1">
      <c r="A2511" s="393"/>
      <c r="B2511" s="402"/>
      <c r="C2511" s="402"/>
      <c r="D2511" s="393"/>
      <c r="E2511" s="395"/>
      <c r="F2511" s="395"/>
      <c r="G2511" s="396"/>
      <c r="H2511" s="397"/>
      <c r="I2511" s="397"/>
      <c r="J2511" s="397"/>
      <c r="K2511" s="397"/>
      <c r="L2511" s="396"/>
      <c r="M2511" s="396"/>
      <c r="N2511" s="399"/>
      <c r="O2511" s="400"/>
      <c r="P2511" s="400"/>
      <c r="Q2511" s="400"/>
      <c r="R2511" s="400"/>
      <c r="S2511" s="400"/>
      <c r="T2511" s="400"/>
      <c r="U2511" s="400"/>
      <c r="V2511" s="400"/>
      <c r="W2511" s="400"/>
      <c r="X2511" s="426"/>
      <c r="Y2511" s="427"/>
      <c r="Z2511" s="427"/>
      <c r="AA2511" s="427"/>
      <c r="AB2511" s="427"/>
      <c r="AC2511" s="427"/>
      <c r="AD2511" s="402"/>
      <c r="AE2511" s="402"/>
      <c r="AF2511" s="402"/>
      <c r="AG2511" s="402"/>
      <c r="AH2511" s="402"/>
      <c r="AI2511" s="400"/>
      <c r="AJ2511" s="400"/>
      <c r="AK2511" s="400"/>
      <c r="AL2511" s="400"/>
      <c r="AM2511" s="400"/>
      <c r="AN2511" s="400"/>
      <c r="AO2511" s="400"/>
      <c r="AP2511" s="400"/>
    </row>
    <row r="2512" spans="1:42" ht="14.25" customHeight="1">
      <c r="A2512" s="393"/>
      <c r="B2512" s="402"/>
      <c r="C2512" s="402"/>
      <c r="D2512" s="393"/>
      <c r="E2512" s="395"/>
      <c r="F2512" s="395"/>
      <c r="G2512" s="396"/>
      <c r="H2512" s="397"/>
      <c r="I2512" s="397"/>
      <c r="J2512" s="397"/>
      <c r="K2512" s="397"/>
      <c r="L2512" s="396"/>
      <c r="M2512" s="396"/>
      <c r="N2512" s="399"/>
      <c r="O2512" s="400"/>
      <c r="P2512" s="400"/>
      <c r="Q2512" s="400"/>
      <c r="R2512" s="400"/>
      <c r="S2512" s="400"/>
      <c r="T2512" s="400"/>
      <c r="U2512" s="400"/>
      <c r="V2512" s="400"/>
      <c r="W2512" s="400"/>
      <c r="X2512" s="426"/>
      <c r="Y2512" s="427"/>
      <c r="Z2512" s="427"/>
      <c r="AA2512" s="427"/>
      <c r="AB2512" s="427"/>
      <c r="AC2512" s="427"/>
      <c r="AD2512" s="402"/>
      <c r="AE2512" s="402"/>
      <c r="AF2512" s="402"/>
      <c r="AG2512" s="402"/>
      <c r="AH2512" s="402"/>
      <c r="AI2512" s="400"/>
      <c r="AJ2512" s="400"/>
      <c r="AK2512" s="400"/>
      <c r="AL2512" s="400"/>
      <c r="AM2512" s="400"/>
      <c r="AN2512" s="400"/>
      <c r="AO2512" s="400"/>
      <c r="AP2512" s="400"/>
    </row>
    <row r="2513" spans="1:42" ht="14.25" customHeight="1">
      <c r="A2513" s="393"/>
      <c r="B2513" s="402"/>
      <c r="C2513" s="402"/>
      <c r="D2513" s="393"/>
      <c r="E2513" s="395"/>
      <c r="F2513" s="395"/>
      <c r="G2513" s="396"/>
      <c r="H2513" s="397"/>
      <c r="I2513" s="397"/>
      <c r="J2513" s="397"/>
      <c r="K2513" s="397"/>
      <c r="L2513" s="396"/>
      <c r="M2513" s="396"/>
      <c r="N2513" s="399"/>
      <c r="O2513" s="400"/>
      <c r="P2513" s="400"/>
      <c r="Q2513" s="400"/>
      <c r="R2513" s="400"/>
      <c r="S2513" s="400"/>
      <c r="T2513" s="400"/>
      <c r="U2513" s="400"/>
      <c r="V2513" s="400"/>
      <c r="W2513" s="400"/>
      <c r="X2513" s="426"/>
      <c r="Y2513" s="427"/>
      <c r="Z2513" s="427"/>
      <c r="AA2513" s="427"/>
      <c r="AB2513" s="427"/>
      <c r="AC2513" s="427"/>
      <c r="AD2513" s="402"/>
      <c r="AE2513" s="402"/>
      <c r="AF2513" s="402"/>
      <c r="AG2513" s="402"/>
      <c r="AH2513" s="402"/>
      <c r="AI2513" s="400"/>
      <c r="AJ2513" s="400"/>
      <c r="AK2513" s="400"/>
      <c r="AL2513" s="400"/>
      <c r="AM2513" s="400"/>
      <c r="AN2513" s="400"/>
      <c r="AO2513" s="400"/>
      <c r="AP2513" s="400"/>
    </row>
    <row r="2514" spans="1:42" ht="14.25" customHeight="1">
      <c r="A2514" s="393"/>
      <c r="B2514" s="402"/>
      <c r="C2514" s="402"/>
      <c r="D2514" s="393"/>
      <c r="E2514" s="395"/>
      <c r="F2514" s="395"/>
      <c r="G2514" s="396"/>
      <c r="H2514" s="397"/>
      <c r="I2514" s="397"/>
      <c r="J2514" s="397"/>
      <c r="K2514" s="397"/>
      <c r="L2514" s="396"/>
      <c r="M2514" s="396"/>
      <c r="N2514" s="399"/>
      <c r="O2514" s="400"/>
      <c r="P2514" s="400"/>
      <c r="Q2514" s="400"/>
      <c r="R2514" s="400"/>
      <c r="S2514" s="400"/>
      <c r="T2514" s="400"/>
      <c r="U2514" s="400"/>
      <c r="V2514" s="400"/>
      <c r="W2514" s="400"/>
      <c r="X2514" s="426"/>
      <c r="Y2514" s="427"/>
      <c r="Z2514" s="427"/>
      <c r="AA2514" s="427"/>
      <c r="AB2514" s="427"/>
      <c r="AC2514" s="427"/>
      <c r="AD2514" s="402"/>
      <c r="AE2514" s="402"/>
      <c r="AF2514" s="402"/>
      <c r="AG2514" s="402"/>
      <c r="AH2514" s="402"/>
      <c r="AI2514" s="400"/>
      <c r="AJ2514" s="400"/>
      <c r="AK2514" s="400"/>
      <c r="AL2514" s="400"/>
      <c r="AM2514" s="400"/>
      <c r="AN2514" s="400"/>
      <c r="AO2514" s="400"/>
      <c r="AP2514" s="400"/>
    </row>
    <row r="2515" spans="1:42" ht="14.25" customHeight="1">
      <c r="A2515" s="393"/>
      <c r="B2515" s="402"/>
      <c r="C2515" s="402"/>
      <c r="D2515" s="393"/>
      <c r="E2515" s="395"/>
      <c r="F2515" s="395"/>
      <c r="G2515" s="396"/>
      <c r="H2515" s="397"/>
      <c r="I2515" s="397"/>
      <c r="J2515" s="397"/>
      <c r="K2515" s="397"/>
      <c r="L2515" s="396"/>
      <c r="M2515" s="396"/>
      <c r="N2515" s="399"/>
      <c r="O2515" s="400"/>
      <c r="P2515" s="400"/>
      <c r="Q2515" s="400"/>
      <c r="R2515" s="400"/>
      <c r="S2515" s="400"/>
      <c r="T2515" s="400"/>
      <c r="U2515" s="400"/>
      <c r="V2515" s="400"/>
      <c r="W2515" s="400"/>
      <c r="X2515" s="426"/>
      <c r="Y2515" s="427"/>
      <c r="Z2515" s="427"/>
      <c r="AA2515" s="427"/>
      <c r="AB2515" s="427"/>
      <c r="AC2515" s="427"/>
      <c r="AD2515" s="402"/>
      <c r="AE2515" s="402"/>
      <c r="AF2515" s="402"/>
      <c r="AG2515" s="402"/>
      <c r="AH2515" s="402"/>
      <c r="AI2515" s="400"/>
      <c r="AJ2515" s="400"/>
      <c r="AK2515" s="400"/>
      <c r="AL2515" s="400"/>
      <c r="AM2515" s="400"/>
      <c r="AN2515" s="400"/>
      <c r="AO2515" s="400"/>
      <c r="AP2515" s="400"/>
    </row>
    <row r="2516" spans="1:42" ht="14.25" customHeight="1">
      <c r="A2516" s="393"/>
      <c r="B2516" s="402"/>
      <c r="C2516" s="402"/>
      <c r="D2516" s="393"/>
      <c r="E2516" s="395"/>
      <c r="F2516" s="395"/>
      <c r="G2516" s="396"/>
      <c r="H2516" s="397"/>
      <c r="I2516" s="397"/>
      <c r="J2516" s="397"/>
      <c r="K2516" s="397"/>
      <c r="L2516" s="396"/>
      <c r="M2516" s="396"/>
      <c r="N2516" s="399"/>
      <c r="O2516" s="400"/>
      <c r="P2516" s="400"/>
      <c r="Q2516" s="400"/>
      <c r="R2516" s="400"/>
      <c r="S2516" s="400"/>
      <c r="T2516" s="400"/>
      <c r="U2516" s="400"/>
      <c r="V2516" s="400"/>
      <c r="W2516" s="400"/>
      <c r="X2516" s="426"/>
      <c r="Y2516" s="427"/>
      <c r="Z2516" s="427"/>
      <c r="AA2516" s="427"/>
      <c r="AB2516" s="427"/>
      <c r="AC2516" s="427"/>
      <c r="AD2516" s="402"/>
      <c r="AE2516" s="402"/>
      <c r="AF2516" s="402"/>
      <c r="AG2516" s="402"/>
      <c r="AH2516" s="402"/>
      <c r="AI2516" s="400"/>
      <c r="AJ2516" s="400"/>
      <c r="AK2516" s="400"/>
      <c r="AL2516" s="400"/>
      <c r="AM2516" s="400"/>
      <c r="AN2516" s="400"/>
      <c r="AO2516" s="400"/>
      <c r="AP2516" s="400"/>
    </row>
    <row r="2517" spans="1:42" ht="14.25" customHeight="1">
      <c r="A2517" s="393"/>
      <c r="B2517" s="402"/>
      <c r="C2517" s="402"/>
      <c r="D2517" s="393"/>
      <c r="E2517" s="395"/>
      <c r="F2517" s="395"/>
      <c r="G2517" s="396"/>
      <c r="H2517" s="397"/>
      <c r="I2517" s="397"/>
      <c r="J2517" s="397"/>
      <c r="K2517" s="397"/>
      <c r="L2517" s="396"/>
      <c r="M2517" s="396"/>
      <c r="N2517" s="399"/>
      <c r="O2517" s="400"/>
      <c r="P2517" s="400"/>
      <c r="Q2517" s="400"/>
      <c r="R2517" s="400"/>
      <c r="S2517" s="400"/>
      <c r="T2517" s="400"/>
      <c r="U2517" s="400"/>
      <c r="V2517" s="400"/>
      <c r="W2517" s="400"/>
      <c r="X2517" s="426"/>
      <c r="Y2517" s="427"/>
      <c r="Z2517" s="427"/>
      <c r="AA2517" s="427"/>
      <c r="AB2517" s="427"/>
      <c r="AC2517" s="427"/>
      <c r="AD2517" s="402"/>
      <c r="AE2517" s="402"/>
      <c r="AF2517" s="402"/>
      <c r="AG2517" s="402"/>
      <c r="AH2517" s="402"/>
      <c r="AI2517" s="400"/>
      <c r="AJ2517" s="400"/>
      <c r="AK2517" s="400"/>
      <c r="AL2517" s="400"/>
      <c r="AM2517" s="400"/>
      <c r="AN2517" s="400"/>
      <c r="AO2517" s="400"/>
      <c r="AP2517" s="400"/>
    </row>
    <row r="2518" spans="1:42" ht="14.25" customHeight="1">
      <c r="A2518" s="393"/>
      <c r="B2518" s="402"/>
      <c r="C2518" s="402"/>
      <c r="D2518" s="393"/>
      <c r="E2518" s="395"/>
      <c r="F2518" s="395"/>
      <c r="G2518" s="396"/>
      <c r="H2518" s="397"/>
      <c r="I2518" s="397"/>
      <c r="J2518" s="397"/>
      <c r="K2518" s="397"/>
      <c r="L2518" s="396"/>
      <c r="M2518" s="396"/>
      <c r="N2518" s="399"/>
      <c r="O2518" s="400"/>
      <c r="P2518" s="400"/>
      <c r="Q2518" s="400"/>
      <c r="R2518" s="400"/>
      <c r="S2518" s="400"/>
      <c r="T2518" s="400"/>
      <c r="U2518" s="400"/>
      <c r="V2518" s="400"/>
      <c r="W2518" s="400"/>
      <c r="X2518" s="426"/>
      <c r="Y2518" s="427"/>
      <c r="Z2518" s="427"/>
      <c r="AA2518" s="427"/>
      <c r="AB2518" s="427"/>
      <c r="AC2518" s="427"/>
      <c r="AD2518" s="402"/>
      <c r="AE2518" s="402"/>
      <c r="AF2518" s="402"/>
      <c r="AG2518" s="402"/>
      <c r="AH2518" s="402"/>
      <c r="AI2518" s="400"/>
      <c r="AJ2518" s="400"/>
      <c r="AK2518" s="400"/>
      <c r="AL2518" s="400"/>
      <c r="AM2518" s="400"/>
      <c r="AN2518" s="400"/>
      <c r="AO2518" s="400"/>
      <c r="AP2518" s="400"/>
    </row>
    <row r="2519" spans="1:42" ht="14.25" customHeight="1">
      <c r="A2519" s="393"/>
      <c r="B2519" s="402"/>
      <c r="C2519" s="402"/>
      <c r="D2519" s="393"/>
      <c r="E2519" s="395"/>
      <c r="F2519" s="395"/>
      <c r="G2519" s="396"/>
      <c r="H2519" s="397"/>
      <c r="I2519" s="397"/>
      <c r="J2519" s="397"/>
      <c r="K2519" s="397"/>
      <c r="L2519" s="396"/>
      <c r="M2519" s="396"/>
      <c r="N2519" s="399"/>
      <c r="O2519" s="400"/>
      <c r="P2519" s="400"/>
      <c r="Q2519" s="400"/>
      <c r="R2519" s="400"/>
      <c r="S2519" s="400"/>
      <c r="T2519" s="400"/>
      <c r="U2519" s="400"/>
      <c r="V2519" s="400"/>
      <c r="W2519" s="400"/>
      <c r="X2519" s="426"/>
      <c r="Y2519" s="427"/>
      <c r="Z2519" s="427"/>
      <c r="AA2519" s="427"/>
      <c r="AB2519" s="427"/>
      <c r="AC2519" s="427"/>
      <c r="AD2519" s="402"/>
      <c r="AE2519" s="402"/>
      <c r="AF2519" s="402"/>
      <c r="AG2519" s="402"/>
      <c r="AH2519" s="402"/>
      <c r="AI2519" s="400"/>
      <c r="AJ2519" s="400"/>
      <c r="AK2519" s="400"/>
      <c r="AL2519" s="400"/>
      <c r="AM2519" s="400"/>
      <c r="AN2519" s="400"/>
      <c r="AO2519" s="400"/>
      <c r="AP2519" s="400"/>
    </row>
    <row r="2520" spans="1:42" ht="14.25" customHeight="1">
      <c r="A2520" s="393"/>
      <c r="B2520" s="402"/>
      <c r="C2520" s="402"/>
      <c r="D2520" s="393"/>
      <c r="E2520" s="395"/>
      <c r="F2520" s="395"/>
      <c r="G2520" s="396"/>
      <c r="H2520" s="397"/>
      <c r="I2520" s="397"/>
      <c r="J2520" s="397"/>
      <c r="K2520" s="397"/>
      <c r="L2520" s="396"/>
      <c r="M2520" s="396"/>
      <c r="N2520" s="399"/>
      <c r="O2520" s="400"/>
      <c r="P2520" s="400"/>
      <c r="Q2520" s="400"/>
      <c r="R2520" s="400"/>
      <c r="S2520" s="400"/>
      <c r="T2520" s="400"/>
      <c r="U2520" s="400"/>
      <c r="V2520" s="400"/>
      <c r="W2520" s="400"/>
      <c r="X2520" s="426"/>
      <c r="Y2520" s="427"/>
      <c r="Z2520" s="427"/>
      <c r="AA2520" s="427"/>
      <c r="AB2520" s="427"/>
      <c r="AC2520" s="427"/>
      <c r="AD2520" s="402"/>
      <c r="AE2520" s="402"/>
      <c r="AF2520" s="402"/>
      <c r="AG2520" s="402"/>
      <c r="AH2520" s="402"/>
      <c r="AI2520" s="400"/>
      <c r="AJ2520" s="400"/>
      <c r="AK2520" s="400"/>
      <c r="AL2520" s="400"/>
      <c r="AM2520" s="400"/>
      <c r="AN2520" s="400"/>
      <c r="AO2520" s="400"/>
      <c r="AP2520" s="400"/>
    </row>
    <row r="2521" spans="1:42" ht="14.25" customHeight="1">
      <c r="A2521" s="393"/>
      <c r="B2521" s="402"/>
      <c r="C2521" s="402"/>
      <c r="D2521" s="393"/>
      <c r="E2521" s="395"/>
      <c r="F2521" s="395"/>
      <c r="G2521" s="396"/>
      <c r="H2521" s="397"/>
      <c r="I2521" s="397"/>
      <c r="J2521" s="397"/>
      <c r="K2521" s="397"/>
      <c r="L2521" s="396"/>
      <c r="M2521" s="396"/>
      <c r="N2521" s="399"/>
      <c r="O2521" s="400"/>
      <c r="P2521" s="400"/>
      <c r="Q2521" s="400"/>
      <c r="R2521" s="400"/>
      <c r="S2521" s="400"/>
      <c r="T2521" s="400"/>
      <c r="U2521" s="400"/>
      <c r="V2521" s="400"/>
      <c r="W2521" s="400"/>
      <c r="X2521" s="426"/>
      <c r="Y2521" s="427"/>
      <c r="Z2521" s="427"/>
      <c r="AA2521" s="427"/>
      <c r="AB2521" s="427"/>
      <c r="AC2521" s="427"/>
      <c r="AD2521" s="402"/>
      <c r="AE2521" s="402"/>
      <c r="AF2521" s="402"/>
      <c r="AG2521" s="402"/>
      <c r="AH2521" s="402"/>
      <c r="AI2521" s="400"/>
      <c r="AJ2521" s="400"/>
      <c r="AK2521" s="400"/>
      <c r="AL2521" s="400"/>
      <c r="AM2521" s="400"/>
      <c r="AN2521" s="400"/>
      <c r="AO2521" s="400"/>
      <c r="AP2521" s="400"/>
    </row>
    <row r="2522" spans="1:42" ht="14.25" customHeight="1">
      <c r="A2522" s="393"/>
      <c r="B2522" s="402"/>
      <c r="C2522" s="402"/>
      <c r="D2522" s="393"/>
      <c r="E2522" s="395"/>
      <c r="F2522" s="395"/>
      <c r="G2522" s="396"/>
      <c r="H2522" s="397"/>
      <c r="I2522" s="397"/>
      <c r="J2522" s="397"/>
      <c r="K2522" s="397"/>
      <c r="L2522" s="396"/>
      <c r="M2522" s="396"/>
      <c r="N2522" s="399"/>
      <c r="O2522" s="400"/>
      <c r="P2522" s="400"/>
      <c r="Q2522" s="400"/>
      <c r="R2522" s="400"/>
      <c r="S2522" s="400"/>
      <c r="T2522" s="400"/>
      <c r="U2522" s="400"/>
      <c r="V2522" s="400"/>
      <c r="W2522" s="400"/>
      <c r="X2522" s="426"/>
      <c r="Y2522" s="427"/>
      <c r="Z2522" s="427"/>
      <c r="AA2522" s="427"/>
      <c r="AB2522" s="427"/>
      <c r="AC2522" s="427"/>
      <c r="AD2522" s="402"/>
      <c r="AE2522" s="402"/>
      <c r="AF2522" s="402"/>
      <c r="AG2522" s="402"/>
      <c r="AH2522" s="402"/>
      <c r="AI2522" s="400"/>
      <c r="AJ2522" s="400"/>
      <c r="AK2522" s="400"/>
      <c r="AL2522" s="400"/>
      <c r="AM2522" s="400"/>
      <c r="AN2522" s="400"/>
      <c r="AO2522" s="400"/>
      <c r="AP2522" s="400"/>
    </row>
    <row r="2523" spans="1:42" ht="14.25" customHeight="1">
      <c r="A2523" s="393"/>
      <c r="B2523" s="402"/>
      <c r="C2523" s="402"/>
      <c r="D2523" s="393"/>
      <c r="E2523" s="395"/>
      <c r="F2523" s="395"/>
      <c r="G2523" s="396"/>
      <c r="H2523" s="397"/>
      <c r="I2523" s="397"/>
      <c r="J2523" s="397"/>
      <c r="K2523" s="397"/>
      <c r="L2523" s="396"/>
      <c r="M2523" s="396"/>
      <c r="N2523" s="399"/>
      <c r="O2523" s="400"/>
      <c r="P2523" s="400"/>
      <c r="Q2523" s="400"/>
      <c r="R2523" s="400"/>
      <c r="S2523" s="400"/>
      <c r="T2523" s="400"/>
      <c r="U2523" s="400"/>
      <c r="V2523" s="400"/>
      <c r="W2523" s="400"/>
      <c r="X2523" s="426"/>
      <c r="Y2523" s="427"/>
      <c r="Z2523" s="427"/>
      <c r="AA2523" s="427"/>
      <c r="AB2523" s="427"/>
      <c r="AC2523" s="427"/>
      <c r="AD2523" s="402"/>
      <c r="AE2523" s="402"/>
      <c r="AF2523" s="402"/>
      <c r="AG2523" s="402"/>
      <c r="AH2523" s="402"/>
      <c r="AI2523" s="400"/>
      <c r="AJ2523" s="400"/>
      <c r="AK2523" s="400"/>
      <c r="AL2523" s="400"/>
      <c r="AM2523" s="400"/>
      <c r="AN2523" s="400"/>
      <c r="AO2523" s="400"/>
      <c r="AP2523" s="400"/>
    </row>
    <row r="2524" spans="1:42" ht="14.25" customHeight="1">
      <c r="A2524" s="393"/>
      <c r="B2524" s="402"/>
      <c r="C2524" s="402"/>
      <c r="D2524" s="393"/>
      <c r="E2524" s="395"/>
      <c r="F2524" s="395"/>
      <c r="G2524" s="396"/>
      <c r="H2524" s="397"/>
      <c r="I2524" s="397"/>
      <c r="J2524" s="397"/>
      <c r="K2524" s="397"/>
      <c r="L2524" s="396"/>
      <c r="M2524" s="396"/>
      <c r="N2524" s="399"/>
      <c r="O2524" s="400"/>
      <c r="P2524" s="400"/>
      <c r="Q2524" s="400"/>
      <c r="R2524" s="400"/>
      <c r="S2524" s="400"/>
      <c r="T2524" s="400"/>
      <c r="U2524" s="400"/>
      <c r="V2524" s="400"/>
      <c r="W2524" s="400"/>
      <c r="X2524" s="426"/>
      <c r="Y2524" s="427"/>
      <c r="Z2524" s="427"/>
      <c r="AA2524" s="427"/>
      <c r="AB2524" s="427"/>
      <c r="AC2524" s="427"/>
      <c r="AD2524" s="402"/>
      <c r="AE2524" s="402"/>
      <c r="AF2524" s="402"/>
      <c r="AG2524" s="402"/>
      <c r="AH2524" s="402"/>
      <c r="AI2524" s="400"/>
      <c r="AJ2524" s="400"/>
      <c r="AK2524" s="400"/>
      <c r="AL2524" s="400"/>
      <c r="AM2524" s="400"/>
      <c r="AN2524" s="400"/>
      <c r="AO2524" s="400"/>
      <c r="AP2524" s="400"/>
    </row>
    <row r="2525" spans="1:42" ht="14.25" customHeight="1">
      <c r="A2525" s="393"/>
      <c r="B2525" s="402"/>
      <c r="C2525" s="402"/>
      <c r="D2525" s="393"/>
      <c r="E2525" s="395"/>
      <c r="F2525" s="395"/>
      <c r="G2525" s="396"/>
      <c r="H2525" s="397"/>
      <c r="I2525" s="397"/>
      <c r="J2525" s="397"/>
      <c r="K2525" s="397"/>
      <c r="L2525" s="396"/>
      <c r="M2525" s="396"/>
      <c r="N2525" s="399"/>
      <c r="O2525" s="400"/>
      <c r="P2525" s="400"/>
      <c r="Q2525" s="400"/>
      <c r="R2525" s="400"/>
      <c r="S2525" s="400"/>
      <c r="T2525" s="400"/>
      <c r="U2525" s="400"/>
      <c r="V2525" s="400"/>
      <c r="W2525" s="400"/>
      <c r="X2525" s="426"/>
      <c r="Y2525" s="427"/>
      <c r="Z2525" s="427"/>
      <c r="AA2525" s="427"/>
      <c r="AB2525" s="427"/>
      <c r="AC2525" s="427"/>
      <c r="AD2525" s="402"/>
      <c r="AE2525" s="402"/>
      <c r="AF2525" s="402"/>
      <c r="AG2525" s="402"/>
      <c r="AH2525" s="402"/>
      <c r="AI2525" s="400"/>
      <c r="AJ2525" s="400"/>
      <c r="AK2525" s="400"/>
      <c r="AL2525" s="400"/>
      <c r="AM2525" s="400"/>
      <c r="AN2525" s="400"/>
      <c r="AO2525" s="400"/>
      <c r="AP2525" s="400"/>
    </row>
    <row r="2526" spans="1:42" ht="14.25" customHeight="1">
      <c r="A2526" s="393"/>
      <c r="B2526" s="402"/>
      <c r="C2526" s="402"/>
      <c r="D2526" s="393"/>
      <c r="E2526" s="395"/>
      <c r="F2526" s="395"/>
      <c r="G2526" s="396"/>
      <c r="H2526" s="397"/>
      <c r="I2526" s="397"/>
      <c r="J2526" s="397"/>
      <c r="K2526" s="397"/>
      <c r="L2526" s="396"/>
      <c r="M2526" s="396"/>
      <c r="N2526" s="399"/>
      <c r="O2526" s="400"/>
      <c r="P2526" s="400"/>
      <c r="Q2526" s="400"/>
      <c r="R2526" s="400"/>
      <c r="S2526" s="400"/>
      <c r="T2526" s="400"/>
      <c r="U2526" s="400"/>
      <c r="V2526" s="400"/>
      <c r="W2526" s="400"/>
      <c r="X2526" s="426"/>
      <c r="Y2526" s="427"/>
      <c r="Z2526" s="427"/>
      <c r="AA2526" s="427"/>
      <c r="AB2526" s="427"/>
      <c r="AC2526" s="427"/>
      <c r="AD2526" s="402"/>
      <c r="AE2526" s="402"/>
      <c r="AF2526" s="402"/>
      <c r="AG2526" s="402"/>
      <c r="AH2526" s="402"/>
      <c r="AI2526" s="400"/>
      <c r="AJ2526" s="400"/>
      <c r="AK2526" s="400"/>
      <c r="AL2526" s="400"/>
      <c r="AM2526" s="400"/>
      <c r="AN2526" s="400"/>
      <c r="AO2526" s="400"/>
      <c r="AP2526" s="400"/>
    </row>
    <row r="2527" spans="1:42" ht="14.25" customHeight="1">
      <c r="A2527" s="393"/>
      <c r="B2527" s="402"/>
      <c r="C2527" s="402"/>
      <c r="D2527" s="393"/>
      <c r="E2527" s="395"/>
      <c r="F2527" s="395"/>
      <c r="G2527" s="396"/>
      <c r="H2527" s="397"/>
      <c r="I2527" s="397"/>
      <c r="J2527" s="397"/>
      <c r="K2527" s="397"/>
      <c r="L2527" s="396"/>
      <c r="M2527" s="396"/>
      <c r="N2527" s="399"/>
      <c r="O2527" s="400"/>
      <c r="P2527" s="400"/>
      <c r="Q2527" s="400"/>
      <c r="R2527" s="400"/>
      <c r="S2527" s="400"/>
      <c r="T2527" s="400"/>
      <c r="U2527" s="400"/>
      <c r="V2527" s="400"/>
      <c r="W2527" s="400"/>
      <c r="X2527" s="426"/>
      <c r="Y2527" s="427"/>
      <c r="Z2527" s="427"/>
      <c r="AA2527" s="427"/>
      <c r="AB2527" s="427"/>
      <c r="AC2527" s="427"/>
      <c r="AD2527" s="402"/>
      <c r="AE2527" s="402"/>
      <c r="AF2527" s="402"/>
      <c r="AG2527" s="402"/>
      <c r="AH2527" s="402"/>
      <c r="AI2527" s="400"/>
      <c r="AJ2527" s="400"/>
      <c r="AK2527" s="400"/>
      <c r="AL2527" s="400"/>
      <c r="AM2527" s="400"/>
      <c r="AN2527" s="400"/>
      <c r="AO2527" s="400"/>
      <c r="AP2527" s="400"/>
    </row>
    <row r="2528" spans="1:42" ht="14.25" customHeight="1">
      <c r="A2528" s="393"/>
      <c r="B2528" s="402"/>
      <c r="C2528" s="402"/>
      <c r="D2528" s="393"/>
      <c r="E2528" s="395"/>
      <c r="F2528" s="395"/>
      <c r="G2528" s="396"/>
      <c r="H2528" s="397"/>
      <c r="I2528" s="397"/>
      <c r="J2528" s="397"/>
      <c r="K2528" s="397"/>
      <c r="L2528" s="396"/>
      <c r="M2528" s="396"/>
      <c r="N2528" s="399"/>
      <c r="O2528" s="400"/>
      <c r="P2528" s="400"/>
      <c r="Q2528" s="400"/>
      <c r="R2528" s="400"/>
      <c r="S2528" s="400"/>
      <c r="T2528" s="400"/>
      <c r="U2528" s="400"/>
      <c r="V2528" s="400"/>
      <c r="W2528" s="400"/>
      <c r="X2528" s="426"/>
      <c r="Y2528" s="427"/>
      <c r="Z2528" s="427"/>
      <c r="AA2528" s="427"/>
      <c r="AB2528" s="427"/>
      <c r="AC2528" s="427"/>
      <c r="AD2528" s="402"/>
      <c r="AE2528" s="402"/>
      <c r="AF2528" s="402"/>
      <c r="AG2528" s="402"/>
      <c r="AH2528" s="402"/>
      <c r="AI2528" s="400"/>
      <c r="AJ2528" s="400"/>
      <c r="AK2528" s="400"/>
      <c r="AL2528" s="400"/>
      <c r="AM2528" s="400"/>
      <c r="AN2528" s="400"/>
      <c r="AO2528" s="400"/>
      <c r="AP2528" s="400"/>
    </row>
    <row r="2529" spans="1:42" ht="14.25" customHeight="1">
      <c r="A2529" s="393"/>
      <c r="B2529" s="402"/>
      <c r="C2529" s="402"/>
      <c r="D2529" s="393"/>
      <c r="E2529" s="395"/>
      <c r="F2529" s="395"/>
      <c r="G2529" s="396"/>
      <c r="H2529" s="397"/>
      <c r="I2529" s="397"/>
      <c r="J2529" s="397"/>
      <c r="K2529" s="397"/>
      <c r="L2529" s="396"/>
      <c r="M2529" s="396"/>
      <c r="N2529" s="399"/>
      <c r="O2529" s="400"/>
      <c r="P2529" s="400"/>
      <c r="Q2529" s="400"/>
      <c r="R2529" s="400"/>
      <c r="S2529" s="400"/>
      <c r="T2529" s="400"/>
      <c r="U2529" s="400"/>
      <c r="V2529" s="400"/>
      <c r="W2529" s="400"/>
      <c r="X2529" s="426"/>
      <c r="Y2529" s="427"/>
      <c r="Z2529" s="427"/>
      <c r="AA2529" s="427"/>
      <c r="AB2529" s="427"/>
      <c r="AC2529" s="427"/>
      <c r="AD2529" s="402"/>
      <c r="AE2529" s="402"/>
      <c r="AF2529" s="402"/>
      <c r="AG2529" s="402"/>
      <c r="AH2529" s="402"/>
      <c r="AI2529" s="400"/>
      <c r="AJ2529" s="400"/>
      <c r="AK2529" s="400"/>
      <c r="AL2529" s="400"/>
      <c r="AM2529" s="400"/>
      <c r="AN2529" s="400"/>
      <c r="AO2529" s="400"/>
      <c r="AP2529" s="400"/>
    </row>
    <row r="2530" spans="1:42" ht="14.25" customHeight="1">
      <c r="A2530" s="393"/>
      <c r="B2530" s="402"/>
      <c r="C2530" s="402"/>
      <c r="D2530" s="393"/>
      <c r="E2530" s="395"/>
      <c r="F2530" s="395"/>
      <c r="G2530" s="396"/>
      <c r="H2530" s="397"/>
      <c r="I2530" s="397"/>
      <c r="J2530" s="397"/>
      <c r="K2530" s="397"/>
      <c r="L2530" s="396"/>
      <c r="M2530" s="396"/>
      <c r="N2530" s="399"/>
      <c r="O2530" s="400"/>
      <c r="P2530" s="400"/>
      <c r="Q2530" s="400"/>
      <c r="R2530" s="400"/>
      <c r="S2530" s="400"/>
      <c r="T2530" s="400"/>
      <c r="U2530" s="400"/>
      <c r="V2530" s="400"/>
      <c r="W2530" s="400"/>
      <c r="X2530" s="426"/>
      <c r="Y2530" s="427"/>
      <c r="Z2530" s="427"/>
      <c r="AA2530" s="427"/>
      <c r="AB2530" s="427"/>
      <c r="AC2530" s="427"/>
      <c r="AD2530" s="402"/>
      <c r="AE2530" s="402"/>
      <c r="AF2530" s="402"/>
      <c r="AG2530" s="402"/>
      <c r="AH2530" s="402"/>
      <c r="AI2530" s="400"/>
      <c r="AJ2530" s="400"/>
      <c r="AK2530" s="400"/>
      <c r="AL2530" s="400"/>
      <c r="AM2530" s="400"/>
      <c r="AN2530" s="400"/>
      <c r="AO2530" s="400"/>
      <c r="AP2530" s="400"/>
    </row>
    <row r="2531" spans="1:42" ht="14.25" customHeight="1">
      <c r="A2531" s="393"/>
      <c r="B2531" s="402"/>
      <c r="C2531" s="402"/>
      <c r="D2531" s="393"/>
      <c r="E2531" s="395"/>
      <c r="F2531" s="395"/>
      <c r="G2531" s="396"/>
      <c r="H2531" s="397"/>
      <c r="I2531" s="397"/>
      <c r="J2531" s="397"/>
      <c r="K2531" s="397"/>
      <c r="L2531" s="396"/>
      <c r="M2531" s="396"/>
      <c r="N2531" s="399"/>
      <c r="O2531" s="400"/>
      <c r="P2531" s="400"/>
      <c r="Q2531" s="400"/>
      <c r="R2531" s="400"/>
      <c r="S2531" s="400"/>
      <c r="T2531" s="400"/>
      <c r="U2531" s="400"/>
      <c r="V2531" s="400"/>
      <c r="W2531" s="400"/>
      <c r="X2531" s="426"/>
      <c r="Y2531" s="427"/>
      <c r="Z2531" s="427"/>
      <c r="AA2531" s="427"/>
      <c r="AB2531" s="427"/>
      <c r="AC2531" s="427"/>
      <c r="AD2531" s="402"/>
      <c r="AE2531" s="402"/>
      <c r="AF2531" s="402"/>
      <c r="AG2531" s="402"/>
      <c r="AH2531" s="402"/>
      <c r="AI2531" s="400"/>
      <c r="AJ2531" s="400"/>
      <c r="AK2531" s="400"/>
      <c r="AL2531" s="400"/>
      <c r="AM2531" s="400"/>
      <c r="AN2531" s="400"/>
      <c r="AO2531" s="400"/>
      <c r="AP2531" s="400"/>
    </row>
    <row r="2532" spans="1:42" ht="14.25" customHeight="1">
      <c r="A2532" s="393"/>
      <c r="B2532" s="402"/>
      <c r="C2532" s="402"/>
      <c r="D2532" s="393"/>
      <c r="E2532" s="395"/>
      <c r="F2532" s="395"/>
      <c r="G2532" s="396"/>
      <c r="H2532" s="397"/>
      <c r="I2532" s="397"/>
      <c r="J2532" s="397"/>
      <c r="K2532" s="397"/>
      <c r="L2532" s="396"/>
      <c r="M2532" s="396"/>
      <c r="N2532" s="399"/>
      <c r="O2532" s="400"/>
      <c r="P2532" s="400"/>
      <c r="Q2532" s="400"/>
      <c r="R2532" s="400"/>
      <c r="S2532" s="400"/>
      <c r="T2532" s="400"/>
      <c r="U2532" s="400"/>
      <c r="V2532" s="400"/>
      <c r="W2532" s="400"/>
      <c r="X2532" s="426"/>
      <c r="Y2532" s="427"/>
      <c r="Z2532" s="427"/>
      <c r="AA2532" s="427"/>
      <c r="AB2532" s="427"/>
      <c r="AC2532" s="427"/>
      <c r="AD2532" s="402"/>
      <c r="AE2532" s="402"/>
      <c r="AF2532" s="402"/>
      <c r="AG2532" s="402"/>
      <c r="AH2532" s="402"/>
      <c r="AI2532" s="400"/>
      <c r="AJ2532" s="400"/>
      <c r="AK2532" s="400"/>
      <c r="AL2532" s="400"/>
      <c r="AM2532" s="400"/>
      <c r="AN2532" s="400"/>
      <c r="AO2532" s="400"/>
      <c r="AP2532" s="400"/>
    </row>
    <row r="2533" spans="1:42" ht="14.25" customHeight="1">
      <c r="A2533" s="393"/>
      <c r="B2533" s="402"/>
      <c r="C2533" s="402"/>
      <c r="D2533" s="393"/>
      <c r="E2533" s="395"/>
      <c r="F2533" s="395"/>
      <c r="G2533" s="396"/>
      <c r="H2533" s="397"/>
      <c r="I2533" s="397"/>
      <c r="J2533" s="397"/>
      <c r="K2533" s="397"/>
      <c r="L2533" s="396"/>
      <c r="M2533" s="396"/>
      <c r="N2533" s="399"/>
      <c r="O2533" s="400"/>
      <c r="P2533" s="400"/>
      <c r="Q2533" s="400"/>
      <c r="R2533" s="400"/>
      <c r="S2533" s="400"/>
      <c r="T2533" s="400"/>
      <c r="U2533" s="400"/>
      <c r="V2533" s="400"/>
      <c r="W2533" s="400"/>
      <c r="X2533" s="426"/>
      <c r="Y2533" s="427"/>
      <c r="Z2533" s="427"/>
      <c r="AA2533" s="427"/>
      <c r="AB2533" s="427"/>
      <c r="AC2533" s="427"/>
      <c r="AD2533" s="402"/>
      <c r="AE2533" s="402"/>
      <c r="AF2533" s="402"/>
      <c r="AG2533" s="402"/>
      <c r="AH2533" s="402"/>
      <c r="AI2533" s="400"/>
      <c r="AJ2533" s="400"/>
      <c r="AK2533" s="400"/>
      <c r="AL2533" s="400"/>
      <c r="AM2533" s="400"/>
      <c r="AN2533" s="400"/>
      <c r="AO2533" s="400"/>
      <c r="AP2533" s="400"/>
    </row>
    <row r="2534" spans="1:42" ht="14.25" customHeight="1">
      <c r="A2534" s="393"/>
      <c r="B2534" s="402"/>
      <c r="C2534" s="402"/>
      <c r="D2534" s="393"/>
      <c r="E2534" s="395"/>
      <c r="F2534" s="395"/>
      <c r="G2534" s="396"/>
      <c r="H2534" s="397"/>
      <c r="I2534" s="397"/>
      <c r="J2534" s="397"/>
      <c r="K2534" s="397"/>
      <c r="L2534" s="396"/>
      <c r="M2534" s="396"/>
      <c r="N2534" s="399"/>
      <c r="O2534" s="400"/>
      <c r="P2534" s="400"/>
      <c r="Q2534" s="400"/>
      <c r="R2534" s="400"/>
      <c r="S2534" s="400"/>
      <c r="T2534" s="400"/>
      <c r="U2534" s="400"/>
      <c r="V2534" s="400"/>
      <c r="W2534" s="400"/>
      <c r="X2534" s="426"/>
      <c r="Y2534" s="427"/>
      <c r="Z2534" s="427"/>
      <c r="AA2534" s="427"/>
      <c r="AB2534" s="427"/>
      <c r="AC2534" s="427"/>
      <c r="AD2534" s="402"/>
      <c r="AE2534" s="402"/>
      <c r="AF2534" s="402"/>
      <c r="AG2534" s="402"/>
      <c r="AH2534" s="402"/>
      <c r="AI2534" s="400"/>
      <c r="AJ2534" s="400"/>
      <c r="AK2534" s="400"/>
      <c r="AL2534" s="400"/>
      <c r="AM2534" s="400"/>
      <c r="AN2534" s="400"/>
      <c r="AO2534" s="400"/>
      <c r="AP2534" s="400"/>
    </row>
    <row r="2535" spans="1:42" ht="14.25" customHeight="1">
      <c r="A2535" s="393"/>
      <c r="B2535" s="402"/>
      <c r="C2535" s="402"/>
      <c r="D2535" s="393"/>
      <c r="E2535" s="395"/>
      <c r="F2535" s="395"/>
      <c r="G2535" s="396"/>
      <c r="H2535" s="397"/>
      <c r="I2535" s="397"/>
      <c r="J2535" s="397"/>
      <c r="K2535" s="397"/>
      <c r="L2535" s="396"/>
      <c r="M2535" s="396"/>
      <c r="N2535" s="399"/>
      <c r="O2535" s="400"/>
      <c r="P2535" s="400"/>
      <c r="Q2535" s="400"/>
      <c r="R2535" s="400"/>
      <c r="S2535" s="400"/>
      <c r="T2535" s="400"/>
      <c r="U2535" s="400"/>
      <c r="V2535" s="400"/>
      <c r="W2535" s="400"/>
      <c r="X2535" s="426"/>
      <c r="Y2535" s="427"/>
      <c r="Z2535" s="427"/>
      <c r="AA2535" s="427"/>
      <c r="AB2535" s="427"/>
      <c r="AC2535" s="427"/>
      <c r="AD2535" s="402"/>
      <c r="AE2535" s="402"/>
      <c r="AF2535" s="402"/>
      <c r="AG2535" s="402"/>
      <c r="AH2535" s="402"/>
      <c r="AI2535" s="400"/>
      <c r="AJ2535" s="400"/>
      <c r="AK2535" s="400"/>
      <c r="AL2535" s="400"/>
      <c r="AM2535" s="400"/>
      <c r="AN2535" s="400"/>
      <c r="AO2535" s="400"/>
      <c r="AP2535" s="400"/>
    </row>
    <row r="2536" spans="1:42" ht="14.25" customHeight="1">
      <c r="A2536" s="393"/>
      <c r="B2536" s="402"/>
      <c r="C2536" s="402"/>
      <c r="D2536" s="393"/>
      <c r="E2536" s="395"/>
      <c r="F2536" s="395"/>
      <c r="G2536" s="396"/>
      <c r="H2536" s="397"/>
      <c r="I2536" s="397"/>
      <c r="J2536" s="397"/>
      <c r="K2536" s="397"/>
      <c r="L2536" s="396"/>
      <c r="M2536" s="396"/>
      <c r="N2536" s="399"/>
      <c r="O2536" s="400"/>
      <c r="P2536" s="400"/>
      <c r="Q2536" s="400"/>
      <c r="R2536" s="400"/>
      <c r="S2536" s="400"/>
      <c r="T2536" s="400"/>
      <c r="U2536" s="400"/>
      <c r="V2536" s="400"/>
      <c r="W2536" s="400"/>
      <c r="X2536" s="426"/>
      <c r="Y2536" s="427"/>
      <c r="Z2536" s="427"/>
      <c r="AA2536" s="427"/>
      <c r="AB2536" s="427"/>
      <c r="AC2536" s="427"/>
      <c r="AD2536" s="402"/>
      <c r="AE2536" s="402"/>
      <c r="AF2536" s="402"/>
      <c r="AG2536" s="402"/>
      <c r="AH2536" s="402"/>
      <c r="AI2536" s="400"/>
      <c r="AJ2536" s="400"/>
      <c r="AK2536" s="400"/>
      <c r="AL2536" s="400"/>
      <c r="AM2536" s="400"/>
      <c r="AN2536" s="400"/>
      <c r="AO2536" s="400"/>
      <c r="AP2536" s="400"/>
    </row>
    <row r="2537" spans="1:42" ht="14.25" customHeight="1">
      <c r="A2537" s="393"/>
      <c r="B2537" s="402"/>
      <c r="C2537" s="402"/>
      <c r="D2537" s="393"/>
      <c r="E2537" s="395"/>
      <c r="F2537" s="395"/>
      <c r="G2537" s="396"/>
      <c r="H2537" s="397"/>
      <c r="I2537" s="397"/>
      <c r="J2537" s="397"/>
      <c r="K2537" s="397"/>
      <c r="L2537" s="396"/>
      <c r="M2537" s="396"/>
      <c r="N2537" s="399"/>
      <c r="O2537" s="400"/>
      <c r="P2537" s="400"/>
      <c r="Q2537" s="400"/>
      <c r="R2537" s="400"/>
      <c r="S2537" s="400"/>
      <c r="T2537" s="400"/>
      <c r="U2537" s="400"/>
      <c r="V2537" s="400"/>
      <c r="W2537" s="400"/>
      <c r="X2537" s="426"/>
      <c r="Y2537" s="427"/>
      <c r="Z2537" s="427"/>
      <c r="AA2537" s="427"/>
      <c r="AB2537" s="427"/>
      <c r="AC2537" s="427"/>
      <c r="AD2537" s="402"/>
      <c r="AE2537" s="402"/>
      <c r="AF2537" s="402"/>
      <c r="AG2537" s="402"/>
      <c r="AH2537" s="402"/>
      <c r="AI2537" s="400"/>
      <c r="AJ2537" s="400"/>
      <c r="AK2537" s="400"/>
      <c r="AL2537" s="400"/>
      <c r="AM2537" s="400"/>
      <c r="AN2537" s="400"/>
      <c r="AO2537" s="400"/>
      <c r="AP2537" s="400"/>
    </row>
    <row r="2538" spans="1:42" ht="14.25" customHeight="1">
      <c r="A2538" s="393"/>
      <c r="B2538" s="402"/>
      <c r="C2538" s="402"/>
      <c r="D2538" s="393"/>
      <c r="E2538" s="395"/>
      <c r="F2538" s="395"/>
      <c r="G2538" s="396"/>
      <c r="H2538" s="397"/>
      <c r="I2538" s="397"/>
      <c r="J2538" s="397"/>
      <c r="K2538" s="397"/>
      <c r="L2538" s="396"/>
      <c r="M2538" s="396"/>
      <c r="N2538" s="399"/>
      <c r="O2538" s="400"/>
      <c r="P2538" s="400"/>
      <c r="Q2538" s="400"/>
      <c r="R2538" s="400"/>
      <c r="S2538" s="400"/>
      <c r="T2538" s="400"/>
      <c r="U2538" s="400"/>
      <c r="V2538" s="400"/>
      <c r="W2538" s="400"/>
      <c r="X2538" s="426"/>
      <c r="Y2538" s="427"/>
      <c r="Z2538" s="427"/>
      <c r="AA2538" s="427"/>
      <c r="AB2538" s="427"/>
      <c r="AC2538" s="427"/>
      <c r="AD2538" s="402"/>
      <c r="AE2538" s="402"/>
      <c r="AF2538" s="402"/>
      <c r="AG2538" s="402"/>
      <c r="AH2538" s="402"/>
      <c r="AI2538" s="400"/>
      <c r="AJ2538" s="400"/>
      <c r="AK2538" s="400"/>
      <c r="AL2538" s="400"/>
      <c r="AM2538" s="400"/>
      <c r="AN2538" s="400"/>
      <c r="AO2538" s="400"/>
      <c r="AP2538" s="400"/>
    </row>
    <row r="2539" spans="1:42" ht="14.25" customHeight="1">
      <c r="A2539" s="393"/>
      <c r="B2539" s="402"/>
      <c r="C2539" s="402"/>
      <c r="D2539" s="393"/>
      <c r="E2539" s="395"/>
      <c r="F2539" s="395"/>
      <c r="G2539" s="396"/>
      <c r="H2539" s="397"/>
      <c r="I2539" s="397"/>
      <c r="J2539" s="397"/>
      <c r="K2539" s="397"/>
      <c r="L2539" s="396"/>
      <c r="M2539" s="396"/>
      <c r="N2539" s="399"/>
      <c r="O2539" s="400"/>
      <c r="P2539" s="400"/>
      <c r="Q2539" s="400"/>
      <c r="R2539" s="400"/>
      <c r="S2539" s="400"/>
      <c r="T2539" s="400"/>
      <c r="U2539" s="400"/>
      <c r="V2539" s="400"/>
      <c r="W2539" s="400"/>
      <c r="X2539" s="426"/>
      <c r="Y2539" s="427"/>
      <c r="Z2539" s="427"/>
      <c r="AA2539" s="427"/>
      <c r="AB2539" s="427"/>
      <c r="AC2539" s="427"/>
      <c r="AD2539" s="402"/>
      <c r="AE2539" s="402"/>
      <c r="AF2539" s="402"/>
      <c r="AG2539" s="402"/>
      <c r="AH2539" s="402"/>
      <c r="AI2539" s="400"/>
      <c r="AJ2539" s="400"/>
      <c r="AK2539" s="400"/>
      <c r="AL2539" s="400"/>
      <c r="AM2539" s="400"/>
      <c r="AN2539" s="400"/>
      <c r="AO2539" s="400"/>
      <c r="AP2539" s="400"/>
    </row>
    <row r="2540" spans="1:42" ht="14.25" customHeight="1">
      <c r="A2540" s="393"/>
      <c r="B2540" s="402"/>
      <c r="C2540" s="402"/>
      <c r="D2540" s="393"/>
      <c r="E2540" s="395"/>
      <c r="F2540" s="395"/>
      <c r="G2540" s="396"/>
      <c r="H2540" s="397"/>
      <c r="I2540" s="397"/>
      <c r="J2540" s="397"/>
      <c r="K2540" s="397"/>
      <c r="L2540" s="396"/>
      <c r="M2540" s="396"/>
      <c r="N2540" s="399"/>
      <c r="O2540" s="400"/>
      <c r="P2540" s="400"/>
      <c r="Q2540" s="400"/>
      <c r="R2540" s="400"/>
      <c r="S2540" s="400"/>
      <c r="T2540" s="400"/>
      <c r="U2540" s="400"/>
      <c r="V2540" s="400"/>
      <c r="W2540" s="400"/>
      <c r="X2540" s="426"/>
      <c r="Y2540" s="427"/>
      <c r="Z2540" s="427"/>
      <c r="AA2540" s="427"/>
      <c r="AB2540" s="427"/>
      <c r="AC2540" s="427"/>
      <c r="AD2540" s="402"/>
      <c r="AE2540" s="402"/>
      <c r="AF2540" s="402"/>
      <c r="AG2540" s="402"/>
      <c r="AH2540" s="402"/>
      <c r="AI2540" s="400"/>
      <c r="AJ2540" s="400"/>
      <c r="AK2540" s="400"/>
      <c r="AL2540" s="400"/>
      <c r="AM2540" s="400"/>
      <c r="AN2540" s="400"/>
      <c r="AO2540" s="400"/>
      <c r="AP2540" s="400"/>
    </row>
    <row r="2541" spans="1:42" ht="14.25" customHeight="1">
      <c r="A2541" s="393"/>
      <c r="B2541" s="402"/>
      <c r="C2541" s="402"/>
      <c r="D2541" s="393"/>
      <c r="E2541" s="395"/>
      <c r="F2541" s="395"/>
      <c r="G2541" s="396"/>
      <c r="H2541" s="397"/>
      <c r="I2541" s="397"/>
      <c r="J2541" s="397"/>
      <c r="K2541" s="397"/>
      <c r="L2541" s="396"/>
      <c r="M2541" s="396"/>
      <c r="N2541" s="399"/>
      <c r="O2541" s="400"/>
      <c r="P2541" s="400"/>
      <c r="Q2541" s="400"/>
      <c r="R2541" s="400"/>
      <c r="S2541" s="400"/>
      <c r="T2541" s="400"/>
      <c r="U2541" s="400"/>
      <c r="V2541" s="400"/>
      <c r="W2541" s="400"/>
      <c r="X2541" s="426"/>
      <c r="Y2541" s="427"/>
      <c r="Z2541" s="427"/>
      <c r="AA2541" s="427"/>
      <c r="AB2541" s="427"/>
      <c r="AC2541" s="427"/>
      <c r="AD2541" s="402"/>
      <c r="AE2541" s="402"/>
      <c r="AF2541" s="402"/>
      <c r="AG2541" s="402"/>
      <c r="AH2541" s="402"/>
      <c r="AI2541" s="400"/>
      <c r="AJ2541" s="400"/>
      <c r="AK2541" s="400"/>
      <c r="AL2541" s="400"/>
      <c r="AM2541" s="400"/>
      <c r="AN2541" s="400"/>
      <c r="AO2541" s="400"/>
      <c r="AP2541" s="400"/>
    </row>
    <row r="2542" spans="1:42" ht="14.25" customHeight="1">
      <c r="A2542" s="393"/>
      <c r="B2542" s="402"/>
      <c r="C2542" s="402"/>
      <c r="D2542" s="393"/>
      <c r="E2542" s="395"/>
      <c r="F2542" s="395"/>
      <c r="G2542" s="396"/>
      <c r="H2542" s="397"/>
      <c r="I2542" s="397"/>
      <c r="J2542" s="397"/>
      <c r="K2542" s="397"/>
      <c r="L2542" s="396"/>
      <c r="M2542" s="396"/>
      <c r="N2542" s="399"/>
      <c r="O2542" s="400"/>
      <c r="P2542" s="400"/>
      <c r="Q2542" s="400"/>
      <c r="R2542" s="400"/>
      <c r="S2542" s="400"/>
      <c r="T2542" s="400"/>
      <c r="U2542" s="400"/>
      <c r="V2542" s="400"/>
      <c r="W2542" s="400"/>
      <c r="X2542" s="426"/>
      <c r="Y2542" s="427"/>
      <c r="Z2542" s="427"/>
      <c r="AA2542" s="427"/>
      <c r="AB2542" s="427"/>
      <c r="AC2542" s="427"/>
      <c r="AD2542" s="402"/>
      <c r="AE2542" s="402"/>
      <c r="AF2542" s="402"/>
      <c r="AG2542" s="402"/>
      <c r="AH2542" s="402"/>
      <c r="AI2542" s="400"/>
      <c r="AJ2542" s="400"/>
      <c r="AK2542" s="400"/>
      <c r="AL2542" s="400"/>
      <c r="AM2542" s="400"/>
      <c r="AN2542" s="400"/>
      <c r="AO2542" s="400"/>
      <c r="AP2542" s="400"/>
    </row>
    <row r="2543" spans="1:42" ht="14.25" customHeight="1">
      <c r="A2543" s="393"/>
      <c r="B2543" s="402"/>
      <c r="C2543" s="402"/>
      <c r="D2543" s="393"/>
      <c r="E2543" s="395"/>
      <c r="F2543" s="395"/>
      <c r="G2543" s="396"/>
      <c r="H2543" s="397"/>
      <c r="I2543" s="397"/>
      <c r="J2543" s="397"/>
      <c r="K2543" s="397"/>
      <c r="L2543" s="396"/>
      <c r="M2543" s="396"/>
      <c r="N2543" s="399"/>
      <c r="O2543" s="400"/>
      <c r="P2543" s="400"/>
      <c r="Q2543" s="400"/>
      <c r="R2543" s="400"/>
      <c r="S2543" s="400"/>
      <c r="T2543" s="400"/>
      <c r="U2543" s="400"/>
      <c r="V2543" s="400"/>
      <c r="W2543" s="400"/>
      <c r="X2543" s="426"/>
      <c r="Y2543" s="427"/>
      <c r="Z2543" s="427"/>
      <c r="AA2543" s="427"/>
      <c r="AB2543" s="427"/>
      <c r="AC2543" s="427"/>
      <c r="AD2543" s="402"/>
      <c r="AE2543" s="402"/>
      <c r="AF2543" s="402"/>
      <c r="AG2543" s="402"/>
      <c r="AH2543" s="402"/>
      <c r="AI2543" s="400"/>
      <c r="AJ2543" s="400"/>
      <c r="AK2543" s="400"/>
      <c r="AL2543" s="400"/>
      <c r="AM2543" s="400"/>
      <c r="AN2543" s="400"/>
      <c r="AO2543" s="400"/>
      <c r="AP2543" s="400"/>
    </row>
    <row r="2544" spans="1:42" ht="14.25" customHeight="1">
      <c r="A2544" s="393"/>
      <c r="B2544" s="402"/>
      <c r="C2544" s="402"/>
      <c r="D2544" s="393"/>
      <c r="E2544" s="395"/>
      <c r="F2544" s="395"/>
      <c r="G2544" s="396"/>
      <c r="H2544" s="397"/>
      <c r="I2544" s="397"/>
      <c r="J2544" s="397"/>
      <c r="K2544" s="397"/>
      <c r="L2544" s="396"/>
      <c r="M2544" s="396"/>
      <c r="N2544" s="399"/>
      <c r="O2544" s="400"/>
      <c r="P2544" s="400"/>
      <c r="Q2544" s="400"/>
      <c r="R2544" s="400"/>
      <c r="S2544" s="400"/>
      <c r="T2544" s="400"/>
      <c r="U2544" s="400"/>
      <c r="V2544" s="400"/>
      <c r="W2544" s="400"/>
      <c r="X2544" s="426"/>
      <c r="Y2544" s="427"/>
      <c r="Z2544" s="427"/>
      <c r="AA2544" s="427"/>
      <c r="AB2544" s="427"/>
      <c r="AC2544" s="427"/>
      <c r="AD2544" s="402"/>
      <c r="AE2544" s="402"/>
      <c r="AF2544" s="402"/>
      <c r="AG2544" s="402"/>
      <c r="AH2544" s="402"/>
      <c r="AI2544" s="400"/>
      <c r="AJ2544" s="400"/>
      <c r="AK2544" s="400"/>
      <c r="AL2544" s="400"/>
      <c r="AM2544" s="400"/>
      <c r="AN2544" s="400"/>
      <c r="AO2544" s="400"/>
      <c r="AP2544" s="400"/>
    </row>
    <row r="2545" spans="1:42" ht="14.25" customHeight="1">
      <c r="A2545" s="393"/>
      <c r="B2545" s="402"/>
      <c r="C2545" s="402"/>
      <c r="D2545" s="393"/>
      <c r="E2545" s="395"/>
      <c r="F2545" s="395"/>
      <c r="G2545" s="396"/>
      <c r="H2545" s="397"/>
      <c r="I2545" s="397"/>
      <c r="J2545" s="397"/>
      <c r="K2545" s="397"/>
      <c r="L2545" s="396"/>
      <c r="M2545" s="396"/>
      <c r="N2545" s="399"/>
      <c r="O2545" s="400"/>
      <c r="P2545" s="400"/>
      <c r="Q2545" s="400"/>
      <c r="R2545" s="400"/>
      <c r="S2545" s="400"/>
      <c r="T2545" s="400"/>
      <c r="U2545" s="400"/>
      <c r="V2545" s="400"/>
      <c r="W2545" s="400"/>
      <c r="X2545" s="426"/>
      <c r="Y2545" s="427"/>
      <c r="Z2545" s="427"/>
      <c r="AA2545" s="427"/>
      <c r="AB2545" s="427"/>
      <c r="AC2545" s="427"/>
      <c r="AD2545" s="402"/>
      <c r="AE2545" s="402"/>
      <c r="AF2545" s="402"/>
      <c r="AG2545" s="402"/>
      <c r="AH2545" s="402"/>
      <c r="AI2545" s="400"/>
      <c r="AJ2545" s="400"/>
      <c r="AK2545" s="400"/>
      <c r="AL2545" s="400"/>
      <c r="AM2545" s="400"/>
      <c r="AN2545" s="400"/>
      <c r="AO2545" s="400"/>
      <c r="AP2545" s="400"/>
    </row>
    <row r="2546" spans="1:42" ht="14.25" customHeight="1">
      <c r="A2546" s="393"/>
      <c r="B2546" s="402"/>
      <c r="C2546" s="402"/>
      <c r="D2546" s="393"/>
      <c r="E2546" s="395"/>
      <c r="F2546" s="395"/>
      <c r="G2546" s="396"/>
      <c r="H2546" s="397"/>
      <c r="I2546" s="397"/>
      <c r="J2546" s="397"/>
      <c r="K2546" s="397"/>
      <c r="L2546" s="396"/>
      <c r="M2546" s="396"/>
      <c r="N2546" s="399"/>
      <c r="O2546" s="400"/>
      <c r="P2546" s="400"/>
      <c r="Q2546" s="400"/>
      <c r="R2546" s="400"/>
      <c r="S2546" s="400"/>
      <c r="T2546" s="400"/>
      <c r="U2546" s="400"/>
      <c r="V2546" s="400"/>
      <c r="W2546" s="400"/>
      <c r="X2546" s="426"/>
      <c r="Y2546" s="427"/>
      <c r="Z2546" s="427"/>
      <c r="AA2546" s="427"/>
      <c r="AB2546" s="427"/>
      <c r="AC2546" s="427"/>
      <c r="AD2546" s="402"/>
      <c r="AE2546" s="402"/>
      <c r="AF2546" s="402"/>
      <c r="AG2546" s="402"/>
      <c r="AH2546" s="402"/>
      <c r="AI2546" s="400"/>
      <c r="AJ2546" s="400"/>
      <c r="AK2546" s="400"/>
      <c r="AL2546" s="400"/>
      <c r="AM2546" s="400"/>
      <c r="AN2546" s="400"/>
      <c r="AO2546" s="400"/>
      <c r="AP2546" s="400"/>
    </row>
    <row r="2547" spans="1:42" ht="14.25" customHeight="1">
      <c r="A2547" s="393"/>
      <c r="B2547" s="402"/>
      <c r="C2547" s="402"/>
      <c r="D2547" s="393"/>
      <c r="E2547" s="395"/>
      <c r="F2547" s="395"/>
      <c r="G2547" s="396"/>
      <c r="H2547" s="397"/>
      <c r="I2547" s="397"/>
      <c r="J2547" s="397"/>
      <c r="K2547" s="397"/>
      <c r="L2547" s="396"/>
      <c r="M2547" s="396"/>
      <c r="N2547" s="399"/>
      <c r="O2547" s="400"/>
      <c r="P2547" s="400"/>
      <c r="Q2547" s="400"/>
      <c r="R2547" s="400"/>
      <c r="S2547" s="400"/>
      <c r="T2547" s="400"/>
      <c r="U2547" s="400"/>
      <c r="V2547" s="400"/>
      <c r="W2547" s="400"/>
      <c r="X2547" s="426"/>
      <c r="Y2547" s="427"/>
      <c r="Z2547" s="427"/>
      <c r="AA2547" s="427"/>
      <c r="AB2547" s="427"/>
      <c r="AC2547" s="427"/>
      <c r="AD2547" s="402"/>
      <c r="AE2547" s="402"/>
      <c r="AF2547" s="402"/>
      <c r="AG2547" s="402"/>
      <c r="AH2547" s="402"/>
      <c r="AI2547" s="400"/>
      <c r="AJ2547" s="400"/>
      <c r="AK2547" s="400"/>
      <c r="AL2547" s="400"/>
      <c r="AM2547" s="400"/>
      <c r="AN2547" s="400"/>
      <c r="AO2547" s="400"/>
      <c r="AP2547" s="400"/>
    </row>
    <row r="2548" spans="1:42" ht="14.25" customHeight="1">
      <c r="A2548" s="393"/>
      <c r="B2548" s="402"/>
      <c r="C2548" s="402"/>
      <c r="D2548" s="393"/>
      <c r="E2548" s="395"/>
      <c r="F2548" s="395"/>
      <c r="G2548" s="396"/>
      <c r="H2548" s="397"/>
      <c r="I2548" s="397"/>
      <c r="J2548" s="397"/>
      <c r="K2548" s="397"/>
      <c r="L2548" s="396"/>
      <c r="M2548" s="396"/>
      <c r="N2548" s="399"/>
      <c r="O2548" s="400"/>
      <c r="P2548" s="400"/>
      <c r="Q2548" s="400"/>
      <c r="R2548" s="400"/>
      <c r="S2548" s="400"/>
      <c r="T2548" s="400"/>
      <c r="U2548" s="400"/>
      <c r="V2548" s="400"/>
      <c r="W2548" s="400"/>
      <c r="X2548" s="426"/>
      <c r="Y2548" s="427"/>
      <c r="Z2548" s="427"/>
      <c r="AA2548" s="427"/>
      <c r="AB2548" s="427"/>
      <c r="AC2548" s="427"/>
      <c r="AD2548" s="402"/>
      <c r="AE2548" s="402"/>
      <c r="AF2548" s="402"/>
      <c r="AG2548" s="402"/>
      <c r="AH2548" s="402"/>
      <c r="AI2548" s="400"/>
      <c r="AJ2548" s="400"/>
      <c r="AK2548" s="400"/>
      <c r="AL2548" s="400"/>
      <c r="AM2548" s="400"/>
      <c r="AN2548" s="400"/>
      <c r="AO2548" s="400"/>
      <c r="AP2548" s="400"/>
    </row>
    <row r="2549" spans="1:42" ht="14.25" customHeight="1">
      <c r="A2549" s="393"/>
      <c r="B2549" s="402"/>
      <c r="C2549" s="402"/>
      <c r="D2549" s="393"/>
      <c r="E2549" s="395"/>
      <c r="F2549" s="395"/>
      <c r="G2549" s="396"/>
      <c r="H2549" s="397"/>
      <c r="I2549" s="397"/>
      <c r="J2549" s="397"/>
      <c r="K2549" s="397"/>
      <c r="L2549" s="396"/>
      <c r="M2549" s="396"/>
      <c r="N2549" s="399"/>
      <c r="O2549" s="400"/>
      <c r="P2549" s="400"/>
      <c r="Q2549" s="400"/>
      <c r="R2549" s="400"/>
      <c r="S2549" s="400"/>
      <c r="T2549" s="400"/>
      <c r="U2549" s="400"/>
      <c r="V2549" s="400"/>
      <c r="W2549" s="400"/>
      <c r="X2549" s="426"/>
      <c r="Y2549" s="427"/>
      <c r="Z2549" s="427"/>
      <c r="AA2549" s="427"/>
      <c r="AB2549" s="427"/>
      <c r="AC2549" s="427"/>
      <c r="AD2549" s="402"/>
      <c r="AE2549" s="402"/>
      <c r="AF2549" s="402"/>
      <c r="AG2549" s="402"/>
      <c r="AH2549" s="402"/>
      <c r="AI2549" s="400"/>
      <c r="AJ2549" s="400"/>
      <c r="AK2549" s="400"/>
      <c r="AL2549" s="400"/>
      <c r="AM2549" s="400"/>
      <c r="AN2549" s="400"/>
      <c r="AO2549" s="400"/>
      <c r="AP2549" s="400"/>
    </row>
    <row r="2550" spans="1:42" ht="14.25" customHeight="1">
      <c r="A2550" s="393"/>
      <c r="B2550" s="402"/>
      <c r="C2550" s="402"/>
      <c r="D2550" s="393"/>
      <c r="E2550" s="395"/>
      <c r="F2550" s="395"/>
      <c r="G2550" s="396"/>
      <c r="H2550" s="397"/>
      <c r="I2550" s="397"/>
      <c r="J2550" s="397"/>
      <c r="K2550" s="397"/>
      <c r="L2550" s="396"/>
      <c r="M2550" s="396"/>
      <c r="N2550" s="399"/>
      <c r="O2550" s="400"/>
      <c r="P2550" s="400"/>
      <c r="Q2550" s="400"/>
      <c r="R2550" s="400"/>
      <c r="S2550" s="400"/>
      <c r="T2550" s="400"/>
      <c r="U2550" s="400"/>
      <c r="V2550" s="400"/>
      <c r="W2550" s="400"/>
      <c r="X2550" s="426"/>
      <c r="Y2550" s="427"/>
      <c r="Z2550" s="427"/>
      <c r="AA2550" s="427"/>
      <c r="AB2550" s="427"/>
      <c r="AC2550" s="427"/>
      <c r="AD2550" s="402"/>
      <c r="AE2550" s="402"/>
      <c r="AF2550" s="402"/>
      <c r="AG2550" s="402"/>
      <c r="AH2550" s="402"/>
      <c r="AI2550" s="400"/>
      <c r="AJ2550" s="400"/>
      <c r="AK2550" s="400"/>
      <c r="AL2550" s="400"/>
      <c r="AM2550" s="400"/>
      <c r="AN2550" s="400"/>
      <c r="AO2550" s="400"/>
      <c r="AP2550" s="400"/>
    </row>
    <row r="2551" spans="1:42" ht="14.25" customHeight="1">
      <c r="A2551" s="393"/>
      <c r="B2551" s="402"/>
      <c r="C2551" s="402"/>
      <c r="D2551" s="393"/>
      <c r="E2551" s="395"/>
      <c r="F2551" s="395"/>
      <c r="G2551" s="396"/>
      <c r="H2551" s="397"/>
      <c r="I2551" s="397"/>
      <c r="J2551" s="397"/>
      <c r="K2551" s="397"/>
      <c r="L2551" s="396"/>
      <c r="M2551" s="396"/>
      <c r="N2551" s="399"/>
      <c r="O2551" s="400"/>
      <c r="P2551" s="400"/>
      <c r="Q2551" s="400"/>
      <c r="R2551" s="400"/>
      <c r="S2551" s="400"/>
      <c r="T2551" s="400"/>
      <c r="U2551" s="400"/>
      <c r="V2551" s="400"/>
      <c r="W2551" s="400"/>
      <c r="X2551" s="426"/>
      <c r="Y2551" s="427"/>
      <c r="Z2551" s="427"/>
      <c r="AA2551" s="427"/>
      <c r="AB2551" s="427"/>
      <c r="AC2551" s="427"/>
      <c r="AD2551" s="402"/>
      <c r="AE2551" s="402"/>
      <c r="AF2551" s="402"/>
      <c r="AG2551" s="402"/>
      <c r="AH2551" s="402"/>
      <c r="AI2551" s="400"/>
      <c r="AJ2551" s="400"/>
      <c r="AK2551" s="400"/>
      <c r="AL2551" s="400"/>
      <c r="AM2551" s="400"/>
      <c r="AN2551" s="400"/>
      <c r="AO2551" s="400"/>
      <c r="AP2551" s="400"/>
    </row>
    <row r="2552" spans="1:42" ht="14.25" customHeight="1">
      <c r="A2552" s="393"/>
      <c r="B2552" s="402"/>
      <c r="C2552" s="402"/>
      <c r="D2552" s="393"/>
      <c r="E2552" s="395"/>
      <c r="F2552" s="395"/>
      <c r="G2552" s="396"/>
      <c r="H2552" s="397"/>
      <c r="I2552" s="397"/>
      <c r="J2552" s="397"/>
      <c r="K2552" s="397"/>
      <c r="L2552" s="396"/>
      <c r="M2552" s="396"/>
      <c r="N2552" s="399"/>
      <c r="O2552" s="400"/>
      <c r="P2552" s="400"/>
      <c r="Q2552" s="400"/>
      <c r="R2552" s="400"/>
      <c r="S2552" s="400"/>
      <c r="T2552" s="400"/>
      <c r="U2552" s="400"/>
      <c r="V2552" s="400"/>
      <c r="W2552" s="400"/>
      <c r="X2552" s="426"/>
      <c r="Y2552" s="427"/>
      <c r="Z2552" s="427"/>
      <c r="AA2552" s="427"/>
      <c r="AB2552" s="427"/>
      <c r="AC2552" s="427"/>
      <c r="AD2552" s="402"/>
      <c r="AE2552" s="402"/>
      <c r="AF2552" s="402"/>
      <c r="AG2552" s="402"/>
      <c r="AH2552" s="402"/>
      <c r="AI2552" s="400"/>
      <c r="AJ2552" s="400"/>
      <c r="AK2552" s="400"/>
      <c r="AL2552" s="400"/>
      <c r="AM2552" s="400"/>
      <c r="AN2552" s="400"/>
      <c r="AO2552" s="400"/>
      <c r="AP2552" s="400"/>
    </row>
    <row r="2553" spans="1:42" ht="14.25" customHeight="1">
      <c r="A2553" s="393"/>
      <c r="B2553" s="402"/>
      <c r="C2553" s="402"/>
      <c r="D2553" s="393"/>
      <c r="E2553" s="395"/>
      <c r="F2553" s="395"/>
      <c r="G2553" s="396"/>
      <c r="H2553" s="397"/>
      <c r="I2553" s="397"/>
      <c r="J2553" s="397"/>
      <c r="K2553" s="397"/>
      <c r="L2553" s="396"/>
      <c r="M2553" s="396"/>
      <c r="N2553" s="399"/>
      <c r="O2553" s="400"/>
      <c r="P2553" s="400"/>
      <c r="Q2553" s="400"/>
      <c r="R2553" s="400"/>
      <c r="S2553" s="400"/>
      <c r="T2553" s="400"/>
      <c r="U2553" s="400"/>
      <c r="V2553" s="400"/>
      <c r="W2553" s="400"/>
      <c r="X2553" s="426"/>
      <c r="Y2553" s="427"/>
      <c r="Z2553" s="427"/>
      <c r="AA2553" s="427"/>
      <c r="AB2553" s="427"/>
      <c r="AC2553" s="427"/>
      <c r="AD2553" s="402"/>
      <c r="AE2553" s="402"/>
      <c r="AF2553" s="402"/>
      <c r="AG2553" s="402"/>
      <c r="AH2553" s="402"/>
      <c r="AI2553" s="400"/>
      <c r="AJ2553" s="400"/>
      <c r="AK2553" s="400"/>
      <c r="AL2553" s="400"/>
      <c r="AM2553" s="400"/>
      <c r="AN2553" s="400"/>
      <c r="AO2553" s="400"/>
      <c r="AP2553" s="400"/>
    </row>
    <row r="2554" spans="1:42" ht="14.25" customHeight="1">
      <c r="A2554" s="393"/>
      <c r="B2554" s="402"/>
      <c r="C2554" s="402"/>
      <c r="D2554" s="393"/>
      <c r="E2554" s="395"/>
      <c r="F2554" s="395"/>
      <c r="G2554" s="396"/>
      <c r="H2554" s="397"/>
      <c r="I2554" s="397"/>
      <c r="J2554" s="397"/>
      <c r="K2554" s="397"/>
      <c r="L2554" s="396"/>
      <c r="M2554" s="396"/>
      <c r="N2554" s="399"/>
      <c r="O2554" s="400"/>
      <c r="P2554" s="400"/>
      <c r="Q2554" s="400"/>
      <c r="R2554" s="400"/>
      <c r="S2554" s="400"/>
      <c r="T2554" s="400"/>
      <c r="U2554" s="400"/>
      <c r="V2554" s="400"/>
      <c r="W2554" s="400"/>
      <c r="X2554" s="426"/>
      <c r="Y2554" s="427"/>
      <c r="Z2554" s="427"/>
      <c r="AA2554" s="427"/>
      <c r="AB2554" s="427"/>
      <c r="AC2554" s="427"/>
      <c r="AD2554" s="402"/>
      <c r="AE2554" s="402"/>
      <c r="AF2554" s="402"/>
      <c r="AG2554" s="402"/>
      <c r="AH2554" s="402"/>
      <c r="AI2554" s="400"/>
      <c r="AJ2554" s="400"/>
      <c r="AK2554" s="400"/>
      <c r="AL2554" s="400"/>
      <c r="AM2554" s="400"/>
      <c r="AN2554" s="400"/>
      <c r="AO2554" s="400"/>
      <c r="AP2554" s="400"/>
    </row>
    <row r="2555" spans="1:42" ht="14.25" customHeight="1">
      <c r="A2555" s="393"/>
      <c r="B2555" s="402"/>
      <c r="C2555" s="402"/>
      <c r="D2555" s="393"/>
      <c r="E2555" s="395"/>
      <c r="F2555" s="395"/>
      <c r="G2555" s="396"/>
      <c r="H2555" s="397"/>
      <c r="I2555" s="397"/>
      <c r="J2555" s="397"/>
      <c r="K2555" s="397"/>
      <c r="L2555" s="396"/>
      <c r="M2555" s="396"/>
      <c r="N2555" s="399"/>
      <c r="O2555" s="400"/>
      <c r="P2555" s="400"/>
      <c r="Q2555" s="400"/>
      <c r="R2555" s="400"/>
      <c r="S2555" s="400"/>
      <c r="T2555" s="400"/>
      <c r="U2555" s="400"/>
      <c r="V2555" s="400"/>
      <c r="W2555" s="400"/>
      <c r="X2555" s="426"/>
      <c r="Y2555" s="427"/>
      <c r="Z2555" s="427"/>
      <c r="AA2555" s="427"/>
      <c r="AB2555" s="427"/>
      <c r="AC2555" s="427"/>
      <c r="AD2555" s="402"/>
      <c r="AE2555" s="402"/>
      <c r="AF2555" s="402"/>
      <c r="AG2555" s="402"/>
      <c r="AH2555" s="402"/>
      <c r="AI2555" s="400"/>
      <c r="AJ2555" s="400"/>
      <c r="AK2555" s="400"/>
      <c r="AL2555" s="400"/>
      <c r="AM2555" s="400"/>
      <c r="AN2555" s="400"/>
      <c r="AO2555" s="400"/>
      <c r="AP2555" s="400"/>
    </row>
    <row r="2556" spans="1:42" ht="14.25" customHeight="1">
      <c r="A2556" s="393"/>
      <c r="B2556" s="402"/>
      <c r="C2556" s="402"/>
      <c r="D2556" s="393"/>
      <c r="E2556" s="395"/>
      <c r="F2556" s="395"/>
      <c r="G2556" s="396"/>
      <c r="H2556" s="397"/>
      <c r="I2556" s="397"/>
      <c r="J2556" s="397"/>
      <c r="K2556" s="397"/>
      <c r="L2556" s="396"/>
      <c r="M2556" s="396"/>
      <c r="N2556" s="399"/>
      <c r="O2556" s="400"/>
      <c r="P2556" s="400"/>
      <c r="Q2556" s="400"/>
      <c r="R2556" s="400"/>
      <c r="S2556" s="400"/>
      <c r="T2556" s="400"/>
      <c r="U2556" s="400"/>
      <c r="V2556" s="400"/>
      <c r="W2556" s="400"/>
      <c r="X2556" s="426"/>
      <c r="Y2556" s="427"/>
      <c r="Z2556" s="427"/>
      <c r="AA2556" s="427"/>
      <c r="AB2556" s="427"/>
      <c r="AC2556" s="427"/>
      <c r="AD2556" s="402"/>
      <c r="AE2556" s="402"/>
      <c r="AF2556" s="402"/>
      <c r="AG2556" s="402"/>
      <c r="AH2556" s="402"/>
      <c r="AI2556" s="400"/>
      <c r="AJ2556" s="400"/>
      <c r="AK2556" s="400"/>
      <c r="AL2556" s="400"/>
      <c r="AM2556" s="400"/>
      <c r="AN2556" s="400"/>
      <c r="AO2556" s="400"/>
      <c r="AP2556" s="400"/>
    </row>
    <row r="2557" spans="1:42" ht="14.25" customHeight="1">
      <c r="A2557" s="393"/>
      <c r="B2557" s="402"/>
      <c r="C2557" s="402"/>
      <c r="D2557" s="393"/>
      <c r="E2557" s="395"/>
      <c r="F2557" s="395"/>
      <c r="G2557" s="396"/>
      <c r="H2557" s="397"/>
      <c r="I2557" s="397"/>
      <c r="J2557" s="397"/>
      <c r="K2557" s="397"/>
      <c r="L2557" s="396"/>
      <c r="M2557" s="396"/>
      <c r="N2557" s="399"/>
      <c r="O2557" s="400"/>
      <c r="P2557" s="400"/>
      <c r="Q2557" s="400"/>
      <c r="R2557" s="400"/>
      <c r="S2557" s="400"/>
      <c r="T2557" s="400"/>
      <c r="U2557" s="400"/>
      <c r="V2557" s="400"/>
      <c r="W2557" s="400"/>
      <c r="X2557" s="426"/>
      <c r="Y2557" s="427"/>
      <c r="Z2557" s="427"/>
      <c r="AA2557" s="427"/>
      <c r="AB2557" s="427"/>
      <c r="AC2557" s="427"/>
      <c r="AD2557" s="402"/>
      <c r="AE2557" s="402"/>
      <c r="AF2557" s="402"/>
      <c r="AG2557" s="402"/>
      <c r="AH2557" s="402"/>
      <c r="AI2557" s="400"/>
      <c r="AJ2557" s="400"/>
      <c r="AK2557" s="400"/>
      <c r="AL2557" s="400"/>
      <c r="AM2557" s="400"/>
      <c r="AN2557" s="400"/>
      <c r="AO2557" s="400"/>
      <c r="AP2557" s="400"/>
    </row>
    <row r="2558" spans="1:42" ht="14.25" customHeight="1">
      <c r="A2558" s="393"/>
      <c r="B2558" s="402"/>
      <c r="C2558" s="402"/>
      <c r="D2558" s="393"/>
      <c r="E2558" s="395"/>
      <c r="F2558" s="395"/>
      <c r="G2558" s="396"/>
      <c r="H2558" s="397"/>
      <c r="I2558" s="397"/>
      <c r="J2558" s="397"/>
      <c r="K2558" s="397"/>
      <c r="L2558" s="396"/>
      <c r="M2558" s="396"/>
      <c r="N2558" s="399"/>
      <c r="O2558" s="400"/>
      <c r="P2558" s="400"/>
      <c r="Q2558" s="400"/>
      <c r="R2558" s="400"/>
      <c r="S2558" s="400"/>
      <c r="T2558" s="400"/>
      <c r="U2558" s="400"/>
      <c r="V2558" s="400"/>
      <c r="W2558" s="400"/>
      <c r="X2558" s="426"/>
      <c r="Y2558" s="427"/>
      <c r="Z2558" s="427"/>
      <c r="AA2558" s="427"/>
      <c r="AB2558" s="427"/>
      <c r="AC2558" s="427"/>
      <c r="AD2558" s="402"/>
      <c r="AE2558" s="402"/>
      <c r="AF2558" s="402"/>
      <c r="AG2558" s="402"/>
      <c r="AH2558" s="402"/>
      <c r="AI2558" s="400"/>
      <c r="AJ2558" s="400"/>
      <c r="AK2558" s="400"/>
      <c r="AL2558" s="400"/>
      <c r="AM2558" s="400"/>
      <c r="AN2558" s="400"/>
      <c r="AO2558" s="400"/>
      <c r="AP2558" s="400"/>
    </row>
    <row r="2559" spans="1:42" ht="14.25" customHeight="1">
      <c r="A2559" s="393"/>
      <c r="B2559" s="402"/>
      <c r="C2559" s="402"/>
      <c r="D2559" s="393"/>
      <c r="E2559" s="395"/>
      <c r="F2559" s="395"/>
      <c r="G2559" s="396"/>
      <c r="H2559" s="397"/>
      <c r="I2559" s="397"/>
      <c r="J2559" s="397"/>
      <c r="K2559" s="397"/>
      <c r="L2559" s="396"/>
      <c r="M2559" s="396"/>
      <c r="N2559" s="399"/>
      <c r="O2559" s="400"/>
      <c r="P2559" s="400"/>
      <c r="Q2559" s="400"/>
      <c r="R2559" s="400"/>
      <c r="S2559" s="400"/>
      <c r="T2559" s="400"/>
      <c r="U2559" s="400"/>
      <c r="V2559" s="400"/>
      <c r="W2559" s="400"/>
      <c r="X2559" s="426"/>
      <c r="Y2559" s="427"/>
      <c r="Z2559" s="427"/>
      <c r="AA2559" s="427"/>
      <c r="AB2559" s="427"/>
      <c r="AC2559" s="427"/>
      <c r="AD2559" s="402"/>
      <c r="AE2559" s="402"/>
      <c r="AF2559" s="402"/>
      <c r="AG2559" s="402"/>
      <c r="AH2559" s="402"/>
      <c r="AI2559" s="400"/>
      <c r="AJ2559" s="400"/>
      <c r="AK2559" s="400"/>
      <c r="AL2559" s="400"/>
      <c r="AM2559" s="400"/>
      <c r="AN2559" s="400"/>
      <c r="AO2559" s="400"/>
      <c r="AP2559" s="400"/>
    </row>
    <row r="2560" spans="1:42" ht="14.25" customHeight="1">
      <c r="A2560" s="393"/>
      <c r="B2560" s="402"/>
      <c r="C2560" s="402"/>
      <c r="D2560" s="393"/>
      <c r="E2560" s="395"/>
      <c r="F2560" s="395"/>
      <c r="G2560" s="396"/>
      <c r="H2560" s="397"/>
      <c r="I2560" s="397"/>
      <c r="J2560" s="397"/>
      <c r="K2560" s="397"/>
      <c r="L2560" s="396"/>
      <c r="M2560" s="396"/>
      <c r="N2560" s="399"/>
      <c r="O2560" s="400"/>
      <c r="P2560" s="400"/>
      <c r="Q2560" s="400"/>
      <c r="R2560" s="400"/>
      <c r="S2560" s="400"/>
      <c r="T2560" s="400"/>
      <c r="U2560" s="400"/>
      <c r="V2560" s="400"/>
      <c r="W2560" s="400"/>
      <c r="X2560" s="426"/>
      <c r="Y2560" s="427"/>
      <c r="Z2560" s="427"/>
      <c r="AA2560" s="427"/>
      <c r="AB2560" s="427"/>
      <c r="AC2560" s="427"/>
      <c r="AD2560" s="402"/>
      <c r="AE2560" s="402"/>
      <c r="AF2560" s="402"/>
      <c r="AG2560" s="402"/>
      <c r="AH2560" s="402"/>
      <c r="AI2560" s="400"/>
      <c r="AJ2560" s="400"/>
      <c r="AK2560" s="400"/>
      <c r="AL2560" s="400"/>
      <c r="AM2560" s="400"/>
      <c r="AN2560" s="400"/>
      <c r="AO2560" s="400"/>
      <c r="AP2560" s="400"/>
    </row>
    <row r="2561" spans="1:42" ht="14.25" customHeight="1">
      <c r="A2561" s="393"/>
      <c r="B2561" s="402"/>
      <c r="C2561" s="402"/>
      <c r="D2561" s="393"/>
      <c r="E2561" s="395"/>
      <c r="F2561" s="395"/>
      <c r="G2561" s="396"/>
      <c r="H2561" s="397"/>
      <c r="I2561" s="397"/>
      <c r="J2561" s="397"/>
      <c r="K2561" s="397"/>
      <c r="L2561" s="396"/>
      <c r="M2561" s="396"/>
      <c r="N2561" s="399"/>
      <c r="O2561" s="400"/>
      <c r="P2561" s="400"/>
      <c r="Q2561" s="400"/>
      <c r="R2561" s="400"/>
      <c r="S2561" s="400"/>
      <c r="T2561" s="400"/>
      <c r="U2561" s="400"/>
      <c r="V2561" s="400"/>
      <c r="W2561" s="400"/>
      <c r="X2561" s="426"/>
      <c r="Y2561" s="427"/>
      <c r="Z2561" s="427"/>
      <c r="AA2561" s="427"/>
      <c r="AB2561" s="427"/>
      <c r="AC2561" s="427"/>
      <c r="AD2561" s="402"/>
      <c r="AE2561" s="402"/>
      <c r="AF2561" s="402"/>
      <c r="AG2561" s="402"/>
      <c r="AH2561" s="402"/>
      <c r="AI2561" s="400"/>
      <c r="AJ2561" s="400"/>
      <c r="AK2561" s="400"/>
      <c r="AL2561" s="400"/>
      <c r="AM2561" s="400"/>
      <c r="AN2561" s="400"/>
      <c r="AO2561" s="400"/>
      <c r="AP2561" s="400"/>
    </row>
    <row r="2562" spans="1:42" ht="14.25" customHeight="1">
      <c r="A2562" s="393"/>
      <c r="B2562" s="402"/>
      <c r="C2562" s="402"/>
      <c r="D2562" s="393"/>
      <c r="E2562" s="395"/>
      <c r="F2562" s="395"/>
      <c r="G2562" s="396"/>
      <c r="H2562" s="397"/>
      <c r="I2562" s="397"/>
      <c r="J2562" s="397"/>
      <c r="K2562" s="397"/>
      <c r="L2562" s="396"/>
      <c r="M2562" s="396"/>
      <c r="N2562" s="399"/>
      <c r="O2562" s="400"/>
      <c r="P2562" s="400"/>
      <c r="Q2562" s="400"/>
      <c r="R2562" s="400"/>
      <c r="S2562" s="400"/>
      <c r="T2562" s="400"/>
      <c r="U2562" s="400"/>
      <c r="V2562" s="400"/>
      <c r="W2562" s="400"/>
      <c r="X2562" s="426"/>
      <c r="Y2562" s="427"/>
      <c r="Z2562" s="427"/>
      <c r="AA2562" s="427"/>
      <c r="AB2562" s="427"/>
      <c r="AC2562" s="427"/>
      <c r="AD2562" s="402"/>
      <c r="AE2562" s="402"/>
      <c r="AF2562" s="402"/>
      <c r="AG2562" s="402"/>
      <c r="AH2562" s="402"/>
      <c r="AI2562" s="400"/>
      <c r="AJ2562" s="400"/>
      <c r="AK2562" s="400"/>
      <c r="AL2562" s="400"/>
      <c r="AM2562" s="400"/>
      <c r="AN2562" s="400"/>
      <c r="AO2562" s="400"/>
      <c r="AP2562" s="400"/>
    </row>
    <row r="2563" spans="1:42" ht="14.25" customHeight="1">
      <c r="A2563" s="393"/>
      <c r="B2563" s="402"/>
      <c r="C2563" s="402"/>
      <c r="D2563" s="393"/>
      <c r="E2563" s="395"/>
      <c r="F2563" s="395"/>
      <c r="G2563" s="396"/>
      <c r="H2563" s="397"/>
      <c r="I2563" s="397"/>
      <c r="J2563" s="397"/>
      <c r="K2563" s="397"/>
      <c r="L2563" s="396"/>
      <c r="M2563" s="396"/>
      <c r="N2563" s="399"/>
      <c r="O2563" s="400"/>
      <c r="P2563" s="400"/>
      <c r="Q2563" s="400"/>
      <c r="R2563" s="400"/>
      <c r="S2563" s="400"/>
      <c r="T2563" s="400"/>
      <c r="U2563" s="400"/>
      <c r="V2563" s="400"/>
      <c r="W2563" s="400"/>
      <c r="X2563" s="426"/>
      <c r="Y2563" s="427"/>
      <c r="Z2563" s="427"/>
      <c r="AA2563" s="427"/>
      <c r="AB2563" s="427"/>
      <c r="AC2563" s="427"/>
      <c r="AD2563" s="402"/>
      <c r="AE2563" s="402"/>
      <c r="AF2563" s="402"/>
      <c r="AG2563" s="402"/>
      <c r="AH2563" s="402"/>
      <c r="AI2563" s="400"/>
      <c r="AJ2563" s="400"/>
      <c r="AK2563" s="400"/>
      <c r="AL2563" s="400"/>
      <c r="AM2563" s="400"/>
      <c r="AN2563" s="400"/>
      <c r="AO2563" s="400"/>
      <c r="AP2563" s="400"/>
    </row>
    <row r="2564" spans="1:42" ht="14.25" customHeight="1">
      <c r="A2564" s="393"/>
      <c r="B2564" s="402"/>
      <c r="C2564" s="402"/>
      <c r="D2564" s="393"/>
      <c r="E2564" s="395"/>
      <c r="F2564" s="395"/>
      <c r="G2564" s="396"/>
      <c r="H2564" s="397"/>
      <c r="I2564" s="397"/>
      <c r="J2564" s="397"/>
      <c r="K2564" s="397"/>
      <c r="L2564" s="396"/>
      <c r="M2564" s="396"/>
      <c r="N2564" s="399"/>
      <c r="O2564" s="400"/>
      <c r="P2564" s="400"/>
      <c r="Q2564" s="400"/>
      <c r="R2564" s="400"/>
      <c r="S2564" s="400"/>
      <c r="T2564" s="400"/>
      <c r="U2564" s="400"/>
      <c r="V2564" s="400"/>
      <c r="W2564" s="400"/>
      <c r="X2564" s="426"/>
      <c r="Y2564" s="427"/>
      <c r="Z2564" s="427"/>
      <c r="AA2564" s="427"/>
      <c r="AB2564" s="427"/>
      <c r="AC2564" s="427"/>
      <c r="AD2564" s="402"/>
      <c r="AE2564" s="402"/>
      <c r="AF2564" s="402"/>
      <c r="AG2564" s="402"/>
      <c r="AH2564" s="402"/>
      <c r="AI2564" s="400"/>
      <c r="AJ2564" s="400"/>
      <c r="AK2564" s="400"/>
      <c r="AL2564" s="400"/>
      <c r="AM2564" s="400"/>
      <c r="AN2564" s="400"/>
      <c r="AO2564" s="400"/>
      <c r="AP2564" s="400"/>
    </row>
    <row r="2565" spans="1:42" ht="14.25" customHeight="1">
      <c r="A2565" s="393"/>
      <c r="B2565" s="402"/>
      <c r="C2565" s="402"/>
      <c r="D2565" s="393"/>
      <c r="E2565" s="395"/>
      <c r="F2565" s="395"/>
      <c r="G2565" s="396"/>
      <c r="H2565" s="397"/>
      <c r="I2565" s="397"/>
      <c r="J2565" s="397"/>
      <c r="K2565" s="397"/>
      <c r="L2565" s="396"/>
      <c r="M2565" s="396"/>
      <c r="N2565" s="399"/>
      <c r="O2565" s="400"/>
      <c r="P2565" s="400"/>
      <c r="Q2565" s="400"/>
      <c r="R2565" s="400"/>
      <c r="S2565" s="400"/>
      <c r="T2565" s="400"/>
      <c r="U2565" s="400"/>
      <c r="V2565" s="400"/>
      <c r="W2565" s="400"/>
      <c r="X2565" s="426"/>
      <c r="Y2565" s="427"/>
      <c r="Z2565" s="427"/>
      <c r="AA2565" s="427"/>
      <c r="AB2565" s="427"/>
      <c r="AC2565" s="427"/>
      <c r="AD2565" s="402"/>
      <c r="AE2565" s="402"/>
      <c r="AF2565" s="402"/>
      <c r="AG2565" s="402"/>
      <c r="AH2565" s="402"/>
      <c r="AI2565" s="400"/>
      <c r="AJ2565" s="400"/>
      <c r="AK2565" s="400"/>
      <c r="AL2565" s="400"/>
      <c r="AM2565" s="400"/>
      <c r="AN2565" s="400"/>
      <c r="AO2565" s="400"/>
      <c r="AP2565" s="400"/>
    </row>
    <row r="2566" spans="1:42" ht="14.25" customHeight="1">
      <c r="A2566" s="393"/>
      <c r="B2566" s="402"/>
      <c r="C2566" s="402"/>
      <c r="D2566" s="393"/>
      <c r="E2566" s="395"/>
      <c r="F2566" s="395"/>
      <c r="G2566" s="396"/>
      <c r="H2566" s="397"/>
      <c r="I2566" s="397"/>
      <c r="J2566" s="397"/>
      <c r="K2566" s="397"/>
      <c r="L2566" s="396"/>
      <c r="M2566" s="396"/>
      <c r="N2566" s="399"/>
      <c r="O2566" s="400"/>
      <c r="P2566" s="400"/>
      <c r="Q2566" s="400"/>
      <c r="R2566" s="400"/>
      <c r="S2566" s="400"/>
      <c r="T2566" s="400"/>
      <c r="U2566" s="400"/>
      <c r="V2566" s="400"/>
      <c r="W2566" s="400"/>
      <c r="X2566" s="426"/>
      <c r="Y2566" s="427"/>
      <c r="Z2566" s="427"/>
      <c r="AA2566" s="427"/>
      <c r="AB2566" s="427"/>
      <c r="AC2566" s="427"/>
      <c r="AD2566" s="402"/>
      <c r="AE2566" s="402"/>
      <c r="AF2566" s="402"/>
      <c r="AG2566" s="402"/>
      <c r="AH2566" s="402"/>
      <c r="AI2566" s="400"/>
      <c r="AJ2566" s="400"/>
      <c r="AK2566" s="400"/>
      <c r="AL2566" s="400"/>
      <c r="AM2566" s="400"/>
      <c r="AN2566" s="400"/>
      <c r="AO2566" s="400"/>
      <c r="AP2566" s="400"/>
    </row>
    <row r="2567" spans="1:42" ht="14.25" customHeight="1">
      <c r="A2567" s="393"/>
      <c r="B2567" s="402"/>
      <c r="C2567" s="402"/>
      <c r="D2567" s="393"/>
      <c r="E2567" s="395"/>
      <c r="F2567" s="395"/>
      <c r="G2567" s="396"/>
      <c r="H2567" s="397"/>
      <c r="I2567" s="397"/>
      <c r="J2567" s="397"/>
      <c r="K2567" s="397"/>
      <c r="L2567" s="396"/>
      <c r="M2567" s="396"/>
      <c r="N2567" s="399"/>
      <c r="O2567" s="400"/>
      <c r="P2567" s="400"/>
      <c r="Q2567" s="400"/>
      <c r="R2567" s="400"/>
      <c r="S2567" s="400"/>
      <c r="T2567" s="400"/>
      <c r="U2567" s="400"/>
      <c r="V2567" s="400"/>
      <c r="W2567" s="400"/>
      <c r="X2567" s="426"/>
      <c r="Y2567" s="427"/>
      <c r="Z2567" s="427"/>
      <c r="AA2567" s="427"/>
      <c r="AB2567" s="427"/>
      <c r="AC2567" s="427"/>
      <c r="AD2567" s="402"/>
      <c r="AE2567" s="402"/>
      <c r="AF2567" s="402"/>
      <c r="AG2567" s="402"/>
      <c r="AH2567" s="402"/>
      <c r="AI2567" s="400"/>
      <c r="AJ2567" s="400"/>
      <c r="AK2567" s="400"/>
      <c r="AL2567" s="400"/>
      <c r="AM2567" s="400"/>
      <c r="AN2567" s="400"/>
      <c r="AO2567" s="400"/>
      <c r="AP2567" s="400"/>
    </row>
    <row r="2568" spans="1:42" ht="14.25" customHeight="1">
      <c r="A2568" s="393"/>
      <c r="B2568" s="402"/>
      <c r="C2568" s="402"/>
      <c r="D2568" s="393"/>
      <c r="E2568" s="395"/>
      <c r="F2568" s="395"/>
      <c r="G2568" s="396"/>
      <c r="H2568" s="397"/>
      <c r="I2568" s="397"/>
      <c r="J2568" s="397"/>
      <c r="K2568" s="397"/>
      <c r="L2568" s="396"/>
      <c r="M2568" s="396"/>
      <c r="N2568" s="399"/>
      <c r="O2568" s="400"/>
      <c r="P2568" s="400"/>
      <c r="Q2568" s="400"/>
      <c r="R2568" s="400"/>
      <c r="S2568" s="400"/>
      <c r="T2568" s="400"/>
      <c r="U2568" s="400"/>
      <c r="V2568" s="400"/>
      <c r="W2568" s="400"/>
      <c r="X2568" s="426"/>
      <c r="Y2568" s="427"/>
      <c r="Z2568" s="427"/>
      <c r="AA2568" s="427"/>
      <c r="AB2568" s="427"/>
      <c r="AC2568" s="427"/>
      <c r="AD2568" s="402"/>
      <c r="AE2568" s="402"/>
      <c r="AF2568" s="402"/>
      <c r="AG2568" s="402"/>
      <c r="AH2568" s="402"/>
      <c r="AI2568" s="400"/>
      <c r="AJ2568" s="400"/>
      <c r="AK2568" s="400"/>
      <c r="AL2568" s="400"/>
      <c r="AM2568" s="400"/>
      <c r="AN2568" s="400"/>
      <c r="AO2568" s="400"/>
      <c r="AP2568" s="400"/>
    </row>
    <row r="2569" spans="1:42" ht="14.25" customHeight="1">
      <c r="A2569" s="393"/>
      <c r="B2569" s="402"/>
      <c r="C2569" s="402"/>
      <c r="D2569" s="393"/>
      <c r="E2569" s="395"/>
      <c r="F2569" s="395"/>
      <c r="G2569" s="396"/>
      <c r="H2569" s="397"/>
      <c r="I2569" s="397"/>
      <c r="J2569" s="397"/>
      <c r="K2569" s="397"/>
      <c r="L2569" s="396"/>
      <c r="M2569" s="396"/>
      <c r="N2569" s="399"/>
      <c r="O2569" s="400"/>
      <c r="P2569" s="400"/>
      <c r="Q2569" s="400"/>
      <c r="R2569" s="400"/>
      <c r="S2569" s="400"/>
      <c r="T2569" s="400"/>
      <c r="U2569" s="400"/>
      <c r="V2569" s="400"/>
      <c r="W2569" s="400"/>
      <c r="X2569" s="426"/>
      <c r="Y2569" s="427"/>
      <c r="Z2569" s="427"/>
      <c r="AA2569" s="427"/>
      <c r="AB2569" s="427"/>
      <c r="AC2569" s="427"/>
      <c r="AD2569" s="402"/>
      <c r="AE2569" s="402"/>
      <c r="AF2569" s="402"/>
      <c r="AG2569" s="402"/>
      <c r="AH2569" s="402"/>
      <c r="AI2569" s="400"/>
      <c r="AJ2569" s="400"/>
      <c r="AK2569" s="400"/>
      <c r="AL2569" s="400"/>
      <c r="AM2569" s="400"/>
      <c r="AN2569" s="400"/>
      <c r="AO2569" s="400"/>
      <c r="AP2569" s="400"/>
    </row>
    <row r="2570" spans="1:42" ht="14.25" customHeight="1">
      <c r="A2570" s="393"/>
      <c r="B2570" s="402"/>
      <c r="C2570" s="402"/>
      <c r="D2570" s="393"/>
      <c r="E2570" s="395"/>
      <c r="F2570" s="395"/>
      <c r="G2570" s="396"/>
      <c r="H2570" s="397"/>
      <c r="I2570" s="397"/>
      <c r="J2570" s="397"/>
      <c r="K2570" s="397"/>
      <c r="L2570" s="396"/>
      <c r="M2570" s="396"/>
      <c r="N2570" s="399"/>
      <c r="O2570" s="400"/>
      <c r="P2570" s="400"/>
      <c r="Q2570" s="400"/>
      <c r="R2570" s="400"/>
      <c r="S2570" s="400"/>
      <c r="T2570" s="400"/>
      <c r="U2570" s="400"/>
      <c r="V2570" s="400"/>
      <c r="W2570" s="400"/>
      <c r="X2570" s="426"/>
      <c r="Y2570" s="427"/>
      <c r="Z2570" s="427"/>
      <c r="AA2570" s="427"/>
      <c r="AB2570" s="427"/>
      <c r="AC2570" s="427"/>
      <c r="AD2570" s="402"/>
      <c r="AE2570" s="402"/>
      <c r="AF2570" s="402"/>
      <c r="AG2570" s="402"/>
      <c r="AH2570" s="402"/>
      <c r="AI2570" s="400"/>
      <c r="AJ2570" s="400"/>
      <c r="AK2570" s="400"/>
      <c r="AL2570" s="400"/>
      <c r="AM2570" s="400"/>
      <c r="AN2570" s="400"/>
      <c r="AO2570" s="400"/>
      <c r="AP2570" s="400"/>
    </row>
    <row r="2571" spans="1:42" ht="14.25" customHeight="1">
      <c r="A2571" s="393"/>
      <c r="B2571" s="402"/>
      <c r="C2571" s="402"/>
      <c r="D2571" s="393"/>
      <c r="E2571" s="395"/>
      <c r="F2571" s="395"/>
      <c r="G2571" s="396"/>
      <c r="H2571" s="397"/>
      <c r="I2571" s="397"/>
      <c r="J2571" s="397"/>
      <c r="K2571" s="397"/>
      <c r="L2571" s="396"/>
      <c r="M2571" s="396"/>
      <c r="N2571" s="399"/>
      <c r="O2571" s="400"/>
      <c r="P2571" s="400"/>
      <c r="Q2571" s="400"/>
      <c r="R2571" s="400"/>
      <c r="S2571" s="400"/>
      <c r="T2571" s="400"/>
      <c r="U2571" s="400"/>
      <c r="V2571" s="400"/>
      <c r="W2571" s="400"/>
      <c r="X2571" s="426"/>
      <c r="Y2571" s="427"/>
      <c r="Z2571" s="427"/>
      <c r="AA2571" s="427"/>
      <c r="AB2571" s="427"/>
      <c r="AC2571" s="427"/>
      <c r="AD2571" s="402"/>
      <c r="AE2571" s="402"/>
      <c r="AF2571" s="402"/>
      <c r="AG2571" s="402"/>
      <c r="AH2571" s="402"/>
      <c r="AI2571" s="400"/>
      <c r="AJ2571" s="400"/>
      <c r="AK2571" s="400"/>
      <c r="AL2571" s="400"/>
      <c r="AM2571" s="400"/>
      <c r="AN2571" s="400"/>
      <c r="AO2571" s="400"/>
      <c r="AP2571" s="400"/>
    </row>
    <row r="2572" spans="1:42" ht="14.25" customHeight="1">
      <c r="A2572" s="393"/>
      <c r="B2572" s="402"/>
      <c r="C2572" s="402"/>
      <c r="D2572" s="393"/>
      <c r="E2572" s="395"/>
      <c r="F2572" s="395"/>
      <c r="G2572" s="396"/>
      <c r="H2572" s="397"/>
      <c r="I2572" s="397"/>
      <c r="J2572" s="397"/>
      <c r="K2572" s="397"/>
      <c r="L2572" s="396"/>
      <c r="M2572" s="396"/>
      <c r="N2572" s="399"/>
      <c r="O2572" s="400"/>
      <c r="P2572" s="400"/>
      <c r="Q2572" s="400"/>
      <c r="R2572" s="400"/>
      <c r="S2572" s="400"/>
      <c r="T2572" s="400"/>
      <c r="U2572" s="400"/>
      <c r="V2572" s="400"/>
      <c r="W2572" s="400"/>
      <c r="X2572" s="426"/>
      <c r="Y2572" s="427"/>
      <c r="Z2572" s="427"/>
      <c r="AA2572" s="427"/>
      <c r="AB2572" s="427"/>
      <c r="AC2572" s="427"/>
      <c r="AD2572" s="402"/>
      <c r="AE2572" s="402"/>
      <c r="AF2572" s="402"/>
      <c r="AG2572" s="402"/>
      <c r="AH2572" s="402"/>
      <c r="AI2572" s="400"/>
      <c r="AJ2572" s="400"/>
      <c r="AK2572" s="400"/>
      <c r="AL2572" s="400"/>
      <c r="AM2572" s="400"/>
      <c r="AN2572" s="400"/>
      <c r="AO2572" s="400"/>
      <c r="AP2572" s="400"/>
    </row>
    <row r="2573" spans="1:42" ht="14.25" customHeight="1">
      <c r="A2573" s="393"/>
      <c r="B2573" s="402"/>
      <c r="C2573" s="402"/>
      <c r="D2573" s="393"/>
      <c r="E2573" s="395"/>
      <c r="F2573" s="395"/>
      <c r="G2573" s="396"/>
      <c r="H2573" s="397"/>
      <c r="I2573" s="397"/>
      <c r="J2573" s="397"/>
      <c r="K2573" s="397"/>
      <c r="L2573" s="396"/>
      <c r="M2573" s="396"/>
      <c r="N2573" s="399"/>
      <c r="O2573" s="400"/>
      <c r="P2573" s="400"/>
      <c r="Q2573" s="400"/>
      <c r="R2573" s="400"/>
      <c r="S2573" s="400"/>
      <c r="T2573" s="400"/>
      <c r="U2573" s="400"/>
      <c r="V2573" s="400"/>
      <c r="W2573" s="400"/>
      <c r="X2573" s="426"/>
      <c r="Y2573" s="427"/>
      <c r="Z2573" s="427"/>
      <c r="AA2573" s="427"/>
      <c r="AB2573" s="427"/>
      <c r="AC2573" s="427"/>
      <c r="AD2573" s="402"/>
      <c r="AE2573" s="402"/>
      <c r="AF2573" s="402"/>
      <c r="AG2573" s="402"/>
      <c r="AH2573" s="402"/>
      <c r="AI2573" s="400"/>
      <c r="AJ2573" s="400"/>
      <c r="AK2573" s="400"/>
      <c r="AL2573" s="400"/>
      <c r="AM2573" s="400"/>
      <c r="AN2573" s="400"/>
      <c r="AO2573" s="400"/>
      <c r="AP2573" s="400"/>
    </row>
    <row r="2574" spans="1:42" ht="14.25" customHeight="1">
      <c r="A2574" s="393"/>
      <c r="B2574" s="402"/>
      <c r="C2574" s="402"/>
      <c r="D2574" s="393"/>
      <c r="E2574" s="395"/>
      <c r="F2574" s="395"/>
      <c r="G2574" s="396"/>
      <c r="H2574" s="397"/>
      <c r="I2574" s="397"/>
      <c r="J2574" s="397"/>
      <c r="K2574" s="397"/>
      <c r="L2574" s="396"/>
      <c r="M2574" s="396"/>
      <c r="N2574" s="399"/>
      <c r="O2574" s="400"/>
      <c r="P2574" s="400"/>
      <c r="Q2574" s="400"/>
      <c r="R2574" s="400"/>
      <c r="S2574" s="400"/>
      <c r="T2574" s="400"/>
      <c r="U2574" s="400"/>
      <c r="V2574" s="400"/>
      <c r="W2574" s="400"/>
      <c r="X2574" s="426"/>
      <c r="Y2574" s="427"/>
      <c r="Z2574" s="427"/>
      <c r="AA2574" s="427"/>
      <c r="AB2574" s="427"/>
      <c r="AC2574" s="427"/>
      <c r="AD2574" s="402"/>
      <c r="AE2574" s="402"/>
      <c r="AF2574" s="402"/>
      <c r="AG2574" s="402"/>
      <c r="AH2574" s="402"/>
      <c r="AI2574" s="400"/>
      <c r="AJ2574" s="400"/>
      <c r="AK2574" s="400"/>
      <c r="AL2574" s="400"/>
      <c r="AM2574" s="400"/>
      <c r="AN2574" s="400"/>
      <c r="AO2574" s="400"/>
      <c r="AP2574" s="400"/>
    </row>
    <row r="2575" spans="1:42" ht="14.25" customHeight="1">
      <c r="A2575" s="393"/>
      <c r="B2575" s="402"/>
      <c r="C2575" s="402"/>
      <c r="D2575" s="393"/>
      <c r="E2575" s="395"/>
      <c r="F2575" s="395"/>
      <c r="G2575" s="396"/>
      <c r="H2575" s="397"/>
      <c r="I2575" s="397"/>
      <c r="J2575" s="397"/>
      <c r="K2575" s="397"/>
      <c r="L2575" s="396"/>
      <c r="M2575" s="396"/>
      <c r="N2575" s="399"/>
      <c r="O2575" s="400"/>
      <c r="P2575" s="400"/>
      <c r="Q2575" s="400"/>
      <c r="R2575" s="400"/>
      <c r="S2575" s="400"/>
      <c r="T2575" s="400"/>
      <c r="U2575" s="400"/>
      <c r="V2575" s="400"/>
      <c r="W2575" s="400"/>
      <c r="X2575" s="426"/>
      <c r="Y2575" s="427"/>
      <c r="Z2575" s="427"/>
      <c r="AA2575" s="427"/>
      <c r="AB2575" s="427"/>
      <c r="AC2575" s="427"/>
      <c r="AD2575" s="402"/>
      <c r="AE2575" s="402"/>
      <c r="AF2575" s="402"/>
      <c r="AG2575" s="402"/>
      <c r="AH2575" s="402"/>
      <c r="AI2575" s="400"/>
      <c r="AJ2575" s="400"/>
      <c r="AK2575" s="400"/>
      <c r="AL2575" s="400"/>
      <c r="AM2575" s="400"/>
      <c r="AN2575" s="400"/>
      <c r="AO2575" s="400"/>
      <c r="AP2575" s="400"/>
    </row>
    <row r="2576" spans="1:42" ht="14.25" customHeight="1">
      <c r="A2576" s="393"/>
      <c r="B2576" s="402"/>
      <c r="C2576" s="402"/>
      <c r="D2576" s="393"/>
      <c r="E2576" s="395"/>
      <c r="F2576" s="395"/>
      <c r="G2576" s="396"/>
      <c r="H2576" s="397"/>
      <c r="I2576" s="397"/>
      <c r="J2576" s="397"/>
      <c r="K2576" s="397"/>
      <c r="L2576" s="396"/>
      <c r="M2576" s="396"/>
      <c r="N2576" s="399"/>
      <c r="O2576" s="400"/>
      <c r="P2576" s="400"/>
      <c r="Q2576" s="400"/>
      <c r="R2576" s="400"/>
      <c r="S2576" s="400"/>
      <c r="T2576" s="400"/>
      <c r="U2576" s="400"/>
      <c r="V2576" s="400"/>
      <c r="W2576" s="400"/>
      <c r="X2576" s="426"/>
      <c r="Y2576" s="427"/>
      <c r="Z2576" s="427"/>
      <c r="AA2576" s="427"/>
      <c r="AB2576" s="427"/>
      <c r="AC2576" s="427"/>
      <c r="AD2576" s="402"/>
      <c r="AE2576" s="402"/>
      <c r="AF2576" s="402"/>
      <c r="AG2576" s="402"/>
      <c r="AH2576" s="402"/>
      <c r="AI2576" s="400"/>
      <c r="AJ2576" s="400"/>
      <c r="AK2576" s="400"/>
      <c r="AL2576" s="400"/>
      <c r="AM2576" s="400"/>
      <c r="AN2576" s="400"/>
      <c r="AO2576" s="400"/>
      <c r="AP2576" s="400"/>
    </row>
    <row r="2577" spans="1:42" ht="14.25" customHeight="1">
      <c r="A2577" s="393"/>
      <c r="B2577" s="402"/>
      <c r="C2577" s="402"/>
      <c r="D2577" s="393"/>
      <c r="E2577" s="395"/>
      <c r="F2577" s="395"/>
      <c r="G2577" s="396"/>
      <c r="H2577" s="397"/>
      <c r="I2577" s="397"/>
      <c r="J2577" s="397"/>
      <c r="K2577" s="397"/>
      <c r="L2577" s="396"/>
      <c r="M2577" s="396"/>
      <c r="N2577" s="399"/>
      <c r="O2577" s="400"/>
      <c r="P2577" s="400"/>
      <c r="Q2577" s="400"/>
      <c r="R2577" s="400"/>
      <c r="S2577" s="400"/>
      <c r="T2577" s="400"/>
      <c r="U2577" s="400"/>
      <c r="V2577" s="400"/>
      <c r="W2577" s="400"/>
      <c r="X2577" s="426"/>
      <c r="Y2577" s="427"/>
      <c r="Z2577" s="427"/>
      <c r="AA2577" s="427"/>
      <c r="AB2577" s="427"/>
      <c r="AC2577" s="427"/>
      <c r="AD2577" s="402"/>
      <c r="AE2577" s="402"/>
      <c r="AF2577" s="402"/>
      <c r="AG2577" s="402"/>
      <c r="AH2577" s="402"/>
      <c r="AI2577" s="400"/>
      <c r="AJ2577" s="400"/>
      <c r="AK2577" s="400"/>
      <c r="AL2577" s="400"/>
      <c r="AM2577" s="400"/>
      <c r="AN2577" s="400"/>
      <c r="AO2577" s="400"/>
      <c r="AP2577" s="400"/>
    </row>
    <row r="2578" spans="1:42" ht="14.25" customHeight="1">
      <c r="A2578" s="393"/>
      <c r="B2578" s="402"/>
      <c r="C2578" s="402"/>
      <c r="D2578" s="393"/>
      <c r="E2578" s="395"/>
      <c r="F2578" s="395"/>
      <c r="G2578" s="396"/>
      <c r="H2578" s="397"/>
      <c r="I2578" s="397"/>
      <c r="J2578" s="397"/>
      <c r="K2578" s="397"/>
      <c r="L2578" s="396"/>
      <c r="M2578" s="396"/>
      <c r="N2578" s="399"/>
      <c r="O2578" s="400"/>
      <c r="P2578" s="400"/>
      <c r="Q2578" s="400"/>
      <c r="R2578" s="400"/>
      <c r="S2578" s="400"/>
      <c r="T2578" s="400"/>
      <c r="U2578" s="400"/>
      <c r="V2578" s="400"/>
      <c r="W2578" s="400"/>
      <c r="X2578" s="426"/>
      <c r="Y2578" s="427"/>
      <c r="Z2578" s="427"/>
      <c r="AA2578" s="427"/>
      <c r="AB2578" s="427"/>
      <c r="AC2578" s="427"/>
      <c r="AD2578" s="402"/>
      <c r="AE2578" s="402"/>
      <c r="AF2578" s="402"/>
      <c r="AG2578" s="402"/>
      <c r="AH2578" s="402"/>
      <c r="AI2578" s="400"/>
      <c r="AJ2578" s="400"/>
      <c r="AK2578" s="400"/>
      <c r="AL2578" s="400"/>
      <c r="AM2578" s="400"/>
      <c r="AN2578" s="400"/>
      <c r="AO2578" s="400"/>
      <c r="AP2578" s="400"/>
    </row>
    <row r="2579" spans="1:42" ht="14.25" customHeight="1">
      <c r="A2579" s="393"/>
      <c r="B2579" s="402"/>
      <c r="C2579" s="402"/>
      <c r="D2579" s="393"/>
      <c r="E2579" s="395"/>
      <c r="F2579" s="395"/>
      <c r="G2579" s="396"/>
      <c r="H2579" s="397"/>
      <c r="I2579" s="397"/>
      <c r="J2579" s="397"/>
      <c r="K2579" s="397"/>
      <c r="L2579" s="396"/>
      <c r="M2579" s="396"/>
      <c r="N2579" s="399"/>
      <c r="O2579" s="400"/>
      <c r="P2579" s="400"/>
      <c r="Q2579" s="400"/>
      <c r="R2579" s="400"/>
      <c r="S2579" s="400"/>
      <c r="T2579" s="400"/>
      <c r="U2579" s="400"/>
      <c r="V2579" s="400"/>
      <c r="W2579" s="400"/>
      <c r="X2579" s="426"/>
      <c r="Y2579" s="427"/>
      <c r="Z2579" s="427"/>
      <c r="AA2579" s="427"/>
      <c r="AB2579" s="427"/>
      <c r="AC2579" s="427"/>
      <c r="AD2579" s="402"/>
      <c r="AE2579" s="402"/>
      <c r="AF2579" s="402"/>
      <c r="AG2579" s="402"/>
      <c r="AH2579" s="402"/>
      <c r="AI2579" s="400"/>
      <c r="AJ2579" s="400"/>
      <c r="AK2579" s="400"/>
      <c r="AL2579" s="400"/>
      <c r="AM2579" s="400"/>
      <c r="AN2579" s="400"/>
      <c r="AO2579" s="400"/>
      <c r="AP2579" s="400"/>
    </row>
    <row r="2580" spans="1:42" ht="14.25" customHeight="1">
      <c r="A2580" s="393"/>
      <c r="B2580" s="402"/>
      <c r="C2580" s="402"/>
      <c r="D2580" s="393"/>
      <c r="E2580" s="395"/>
      <c r="F2580" s="395"/>
      <c r="G2580" s="396"/>
      <c r="H2580" s="397"/>
      <c r="I2580" s="397"/>
      <c r="J2580" s="397"/>
      <c r="K2580" s="397"/>
      <c r="L2580" s="396"/>
      <c r="M2580" s="396"/>
      <c r="N2580" s="399"/>
      <c r="O2580" s="400"/>
      <c r="P2580" s="400"/>
      <c r="Q2580" s="400"/>
      <c r="R2580" s="400"/>
      <c r="S2580" s="400"/>
      <c r="T2580" s="400"/>
      <c r="U2580" s="400"/>
      <c r="V2580" s="400"/>
      <c r="W2580" s="400"/>
      <c r="X2580" s="426"/>
      <c r="Y2580" s="427"/>
      <c r="Z2580" s="427"/>
      <c r="AA2580" s="427"/>
      <c r="AB2580" s="427"/>
      <c r="AC2580" s="427"/>
      <c r="AD2580" s="402"/>
      <c r="AE2580" s="402"/>
      <c r="AF2580" s="402"/>
      <c r="AG2580" s="402"/>
      <c r="AH2580" s="402"/>
      <c r="AI2580" s="400"/>
      <c r="AJ2580" s="400"/>
      <c r="AK2580" s="400"/>
      <c r="AL2580" s="400"/>
      <c r="AM2580" s="400"/>
      <c r="AN2580" s="400"/>
      <c r="AO2580" s="400"/>
      <c r="AP2580" s="400"/>
    </row>
    <row r="2581" spans="1:42" ht="14.25" customHeight="1">
      <c r="A2581" s="393"/>
      <c r="B2581" s="402"/>
      <c r="C2581" s="402"/>
      <c r="D2581" s="393"/>
      <c r="E2581" s="395"/>
      <c r="F2581" s="395"/>
      <c r="G2581" s="396"/>
      <c r="H2581" s="397"/>
      <c r="I2581" s="397"/>
      <c r="J2581" s="397"/>
      <c r="K2581" s="397"/>
      <c r="L2581" s="396"/>
      <c r="M2581" s="396"/>
      <c r="N2581" s="399"/>
      <c r="O2581" s="400"/>
      <c r="P2581" s="400"/>
      <c r="Q2581" s="400"/>
      <c r="R2581" s="400"/>
      <c r="S2581" s="400"/>
      <c r="T2581" s="400"/>
      <c r="U2581" s="400"/>
      <c r="V2581" s="400"/>
      <c r="W2581" s="400"/>
      <c r="X2581" s="426"/>
      <c r="Y2581" s="427"/>
      <c r="Z2581" s="427"/>
      <c r="AA2581" s="427"/>
      <c r="AB2581" s="427"/>
      <c r="AC2581" s="427"/>
      <c r="AD2581" s="402"/>
      <c r="AE2581" s="402"/>
      <c r="AF2581" s="402"/>
      <c r="AG2581" s="402"/>
      <c r="AH2581" s="402"/>
      <c r="AI2581" s="400"/>
      <c r="AJ2581" s="400"/>
      <c r="AK2581" s="400"/>
      <c r="AL2581" s="400"/>
      <c r="AM2581" s="400"/>
      <c r="AN2581" s="400"/>
      <c r="AO2581" s="400"/>
      <c r="AP2581" s="400"/>
    </row>
    <row r="2582" spans="1:42" ht="14.25" customHeight="1">
      <c r="A2582" s="393"/>
      <c r="B2582" s="402"/>
      <c r="C2582" s="402"/>
      <c r="D2582" s="393"/>
      <c r="E2582" s="395"/>
      <c r="F2582" s="395"/>
      <c r="G2582" s="396"/>
      <c r="H2582" s="397"/>
      <c r="I2582" s="397"/>
      <c r="J2582" s="397"/>
      <c r="K2582" s="397"/>
      <c r="L2582" s="396"/>
      <c r="M2582" s="396"/>
      <c r="N2582" s="399"/>
      <c r="O2582" s="400"/>
      <c r="P2582" s="400"/>
      <c r="Q2582" s="400"/>
      <c r="R2582" s="400"/>
      <c r="S2582" s="400"/>
      <c r="T2582" s="400"/>
      <c r="U2582" s="400"/>
      <c r="V2582" s="400"/>
      <c r="W2582" s="400"/>
      <c r="X2582" s="426"/>
      <c r="Y2582" s="427"/>
      <c r="Z2582" s="427"/>
      <c r="AA2582" s="427"/>
      <c r="AB2582" s="427"/>
      <c r="AC2582" s="427"/>
      <c r="AD2582" s="402"/>
      <c r="AE2582" s="402"/>
      <c r="AF2582" s="402"/>
      <c r="AG2582" s="402"/>
      <c r="AH2582" s="402"/>
      <c r="AI2582" s="400"/>
      <c r="AJ2582" s="400"/>
      <c r="AK2582" s="400"/>
      <c r="AL2582" s="400"/>
      <c r="AM2582" s="400"/>
      <c r="AN2582" s="400"/>
      <c r="AO2582" s="400"/>
      <c r="AP2582" s="400"/>
    </row>
    <row r="2583" spans="1:42" ht="14.25" customHeight="1">
      <c r="A2583" s="393"/>
      <c r="B2583" s="402"/>
      <c r="C2583" s="402"/>
      <c r="D2583" s="393"/>
      <c r="E2583" s="395"/>
      <c r="F2583" s="395"/>
      <c r="G2583" s="396"/>
      <c r="H2583" s="397"/>
      <c r="I2583" s="397"/>
      <c r="J2583" s="397"/>
      <c r="K2583" s="397"/>
      <c r="L2583" s="396"/>
      <c r="M2583" s="396"/>
      <c r="N2583" s="399"/>
      <c r="O2583" s="400"/>
      <c r="P2583" s="400"/>
      <c r="Q2583" s="400"/>
      <c r="R2583" s="400"/>
      <c r="S2583" s="400"/>
      <c r="T2583" s="400"/>
      <c r="U2583" s="400"/>
      <c r="V2583" s="400"/>
      <c r="W2583" s="400"/>
      <c r="X2583" s="426"/>
      <c r="Y2583" s="427"/>
      <c r="Z2583" s="427"/>
      <c r="AA2583" s="427"/>
      <c r="AB2583" s="427"/>
      <c r="AC2583" s="427"/>
      <c r="AD2583" s="402"/>
      <c r="AE2583" s="402"/>
      <c r="AF2583" s="402"/>
      <c r="AG2583" s="402"/>
      <c r="AH2583" s="402"/>
      <c r="AI2583" s="400"/>
      <c r="AJ2583" s="400"/>
      <c r="AK2583" s="400"/>
      <c r="AL2583" s="400"/>
      <c r="AM2583" s="400"/>
      <c r="AN2583" s="400"/>
      <c r="AO2583" s="400"/>
      <c r="AP2583" s="400"/>
    </row>
    <row r="2584" spans="1:42" ht="14.25" customHeight="1">
      <c r="A2584" s="393"/>
      <c r="B2584" s="402"/>
      <c r="C2584" s="402"/>
      <c r="D2584" s="393"/>
      <c r="E2584" s="395"/>
      <c r="F2584" s="395"/>
      <c r="G2584" s="396"/>
      <c r="H2584" s="397"/>
      <c r="I2584" s="397"/>
      <c r="J2584" s="397"/>
      <c r="K2584" s="397"/>
      <c r="L2584" s="396"/>
      <c r="M2584" s="396"/>
      <c r="N2584" s="399"/>
      <c r="O2584" s="400"/>
      <c r="P2584" s="400"/>
      <c r="Q2584" s="400"/>
      <c r="R2584" s="400"/>
      <c r="S2584" s="400"/>
      <c r="T2584" s="400"/>
      <c r="U2584" s="400"/>
      <c r="V2584" s="400"/>
      <c r="W2584" s="400"/>
      <c r="X2584" s="426"/>
      <c r="Y2584" s="427"/>
      <c r="Z2584" s="427"/>
      <c r="AA2584" s="427"/>
      <c r="AB2584" s="427"/>
      <c r="AC2584" s="427"/>
      <c r="AD2584" s="402"/>
      <c r="AE2584" s="402"/>
      <c r="AF2584" s="402"/>
      <c r="AG2584" s="402"/>
      <c r="AH2584" s="402"/>
      <c r="AI2584" s="400"/>
      <c r="AJ2584" s="400"/>
      <c r="AK2584" s="400"/>
      <c r="AL2584" s="400"/>
      <c r="AM2584" s="400"/>
      <c r="AN2584" s="400"/>
      <c r="AO2584" s="400"/>
      <c r="AP2584" s="400"/>
    </row>
    <row r="2585" spans="1:42" ht="14.25" customHeight="1">
      <c r="A2585" s="393"/>
      <c r="B2585" s="402"/>
      <c r="C2585" s="402"/>
      <c r="D2585" s="393"/>
      <c r="E2585" s="395"/>
      <c r="F2585" s="395"/>
      <c r="G2585" s="396"/>
      <c r="H2585" s="397"/>
      <c r="I2585" s="397"/>
      <c r="J2585" s="397"/>
      <c r="K2585" s="397"/>
      <c r="L2585" s="396"/>
      <c r="M2585" s="396"/>
      <c r="N2585" s="399"/>
      <c r="O2585" s="400"/>
      <c r="P2585" s="400"/>
      <c r="Q2585" s="400"/>
      <c r="R2585" s="400"/>
      <c r="S2585" s="400"/>
      <c r="T2585" s="400"/>
      <c r="U2585" s="400"/>
      <c r="V2585" s="400"/>
      <c r="W2585" s="400"/>
      <c r="X2585" s="426"/>
      <c r="Y2585" s="427"/>
      <c r="Z2585" s="427"/>
      <c r="AA2585" s="427"/>
      <c r="AB2585" s="427"/>
      <c r="AC2585" s="427"/>
      <c r="AD2585" s="402"/>
      <c r="AE2585" s="402"/>
      <c r="AF2585" s="402"/>
      <c r="AG2585" s="402"/>
      <c r="AH2585" s="402"/>
      <c r="AI2585" s="400"/>
      <c r="AJ2585" s="400"/>
      <c r="AK2585" s="400"/>
      <c r="AL2585" s="400"/>
      <c r="AM2585" s="400"/>
      <c r="AN2585" s="400"/>
      <c r="AO2585" s="400"/>
      <c r="AP2585" s="400"/>
    </row>
    <row r="2586" spans="1:42" ht="14.25" customHeight="1">
      <c r="A2586" s="393"/>
      <c r="B2586" s="402"/>
      <c r="C2586" s="402"/>
      <c r="D2586" s="393"/>
      <c r="E2586" s="395"/>
      <c r="F2586" s="395"/>
      <c r="G2586" s="396"/>
      <c r="H2586" s="397"/>
      <c r="I2586" s="397"/>
      <c r="J2586" s="397"/>
      <c r="K2586" s="397"/>
      <c r="L2586" s="396"/>
      <c r="M2586" s="396"/>
      <c r="N2586" s="399"/>
      <c r="O2586" s="400"/>
      <c r="P2586" s="400"/>
      <c r="Q2586" s="400"/>
      <c r="R2586" s="400"/>
      <c r="S2586" s="400"/>
      <c r="T2586" s="400"/>
      <c r="U2586" s="400"/>
      <c r="V2586" s="400"/>
      <c r="W2586" s="400"/>
      <c r="X2586" s="426"/>
      <c r="Y2586" s="427"/>
      <c r="Z2586" s="427"/>
      <c r="AA2586" s="427"/>
      <c r="AB2586" s="427"/>
      <c r="AC2586" s="427"/>
      <c r="AD2586" s="402"/>
      <c r="AE2586" s="402"/>
      <c r="AF2586" s="402"/>
      <c r="AG2586" s="402"/>
      <c r="AH2586" s="402"/>
      <c r="AI2586" s="400"/>
      <c r="AJ2586" s="400"/>
      <c r="AK2586" s="400"/>
      <c r="AL2586" s="400"/>
      <c r="AM2586" s="400"/>
      <c r="AN2586" s="400"/>
      <c r="AO2586" s="400"/>
      <c r="AP2586" s="400"/>
    </row>
    <row r="2587" spans="1:42" ht="14.25" customHeight="1">
      <c r="A2587" s="393"/>
      <c r="B2587" s="402"/>
      <c r="C2587" s="402"/>
      <c r="D2587" s="393"/>
      <c r="E2587" s="395"/>
      <c r="F2587" s="395"/>
      <c r="G2587" s="396"/>
      <c r="H2587" s="397"/>
      <c r="I2587" s="397"/>
      <c r="J2587" s="397"/>
      <c r="K2587" s="397"/>
      <c r="L2587" s="396"/>
      <c r="M2587" s="396"/>
      <c r="N2587" s="399"/>
      <c r="O2587" s="400"/>
      <c r="P2587" s="400"/>
      <c r="Q2587" s="400"/>
      <c r="R2587" s="400"/>
      <c r="S2587" s="400"/>
      <c r="T2587" s="400"/>
      <c r="U2587" s="400"/>
      <c r="V2587" s="400"/>
      <c r="W2587" s="400"/>
      <c r="X2587" s="426"/>
      <c r="Y2587" s="427"/>
      <c r="Z2587" s="427"/>
      <c r="AA2587" s="427"/>
      <c r="AB2587" s="427"/>
      <c r="AC2587" s="427"/>
      <c r="AD2587" s="402"/>
      <c r="AE2587" s="402"/>
      <c r="AF2587" s="402"/>
      <c r="AG2587" s="402"/>
      <c r="AH2587" s="402"/>
      <c r="AI2587" s="400"/>
      <c r="AJ2587" s="400"/>
      <c r="AK2587" s="400"/>
      <c r="AL2587" s="400"/>
      <c r="AM2587" s="400"/>
      <c r="AN2587" s="400"/>
      <c r="AO2587" s="400"/>
      <c r="AP2587" s="400"/>
    </row>
    <row r="2588" spans="1:42" ht="14.25" customHeight="1">
      <c r="A2588" s="393"/>
      <c r="B2588" s="402"/>
      <c r="C2588" s="402"/>
      <c r="D2588" s="393"/>
      <c r="E2588" s="395"/>
      <c r="F2588" s="395"/>
      <c r="G2588" s="396"/>
      <c r="H2588" s="397"/>
      <c r="I2588" s="397"/>
      <c r="J2588" s="397"/>
      <c r="K2588" s="397"/>
      <c r="L2588" s="396"/>
      <c r="M2588" s="396"/>
      <c r="N2588" s="399"/>
      <c r="O2588" s="400"/>
      <c r="P2588" s="400"/>
      <c r="Q2588" s="400"/>
      <c r="R2588" s="400"/>
      <c r="S2588" s="400"/>
      <c r="T2588" s="400"/>
      <c r="U2588" s="400"/>
      <c r="V2588" s="400"/>
      <c r="W2588" s="400"/>
      <c r="X2588" s="426"/>
      <c r="Y2588" s="427"/>
      <c r="Z2588" s="427"/>
      <c r="AA2588" s="427"/>
      <c r="AB2588" s="427"/>
      <c r="AC2588" s="427"/>
      <c r="AD2588" s="402"/>
      <c r="AE2588" s="402"/>
      <c r="AF2588" s="402"/>
      <c r="AG2588" s="402"/>
      <c r="AH2588" s="402"/>
      <c r="AI2588" s="400"/>
      <c r="AJ2588" s="400"/>
      <c r="AK2588" s="400"/>
      <c r="AL2588" s="400"/>
      <c r="AM2588" s="400"/>
      <c r="AN2588" s="400"/>
      <c r="AO2588" s="400"/>
      <c r="AP2588" s="400"/>
    </row>
    <row r="2589" spans="1:42" ht="14.25" customHeight="1">
      <c r="A2589" s="393"/>
      <c r="B2589" s="402"/>
      <c r="C2589" s="402"/>
      <c r="D2589" s="393"/>
      <c r="E2589" s="395"/>
      <c r="F2589" s="395"/>
      <c r="G2589" s="396"/>
      <c r="H2589" s="397"/>
      <c r="I2589" s="397"/>
      <c r="J2589" s="397"/>
      <c r="K2589" s="397"/>
      <c r="L2589" s="396"/>
      <c r="M2589" s="396"/>
      <c r="N2589" s="399"/>
      <c r="O2589" s="400"/>
      <c r="P2589" s="400"/>
      <c r="Q2589" s="400"/>
      <c r="R2589" s="400"/>
      <c r="S2589" s="400"/>
      <c r="T2589" s="400"/>
      <c r="U2589" s="400"/>
      <c r="V2589" s="400"/>
      <c r="W2589" s="400"/>
      <c r="X2589" s="426"/>
      <c r="Y2589" s="427"/>
      <c r="Z2589" s="427"/>
      <c r="AA2589" s="427"/>
      <c r="AB2589" s="427"/>
      <c r="AC2589" s="427"/>
      <c r="AD2589" s="402"/>
      <c r="AE2589" s="402"/>
      <c r="AF2589" s="402"/>
      <c r="AG2589" s="402"/>
      <c r="AH2589" s="402"/>
      <c r="AI2589" s="400"/>
      <c r="AJ2589" s="400"/>
      <c r="AK2589" s="400"/>
      <c r="AL2589" s="400"/>
      <c r="AM2589" s="400"/>
      <c r="AN2589" s="400"/>
      <c r="AO2589" s="400"/>
      <c r="AP2589" s="400"/>
    </row>
    <row r="2590" spans="1:42" ht="14.25" customHeight="1">
      <c r="A2590" s="393"/>
      <c r="B2590" s="402"/>
      <c r="C2590" s="402"/>
      <c r="D2590" s="393"/>
      <c r="E2590" s="395"/>
      <c r="F2590" s="395"/>
      <c r="G2590" s="396"/>
      <c r="H2590" s="397"/>
      <c r="I2590" s="397"/>
      <c r="J2590" s="397"/>
      <c r="K2590" s="397"/>
      <c r="L2590" s="396"/>
      <c r="M2590" s="396"/>
      <c r="N2590" s="399"/>
      <c r="O2590" s="400"/>
      <c r="P2590" s="400"/>
      <c r="Q2590" s="400"/>
      <c r="R2590" s="400"/>
      <c r="S2590" s="400"/>
      <c r="T2590" s="400"/>
      <c r="U2590" s="400"/>
      <c r="V2590" s="400"/>
      <c r="W2590" s="400"/>
      <c r="X2590" s="426"/>
      <c r="Y2590" s="427"/>
      <c r="Z2590" s="427"/>
      <c r="AA2590" s="427"/>
      <c r="AB2590" s="427"/>
      <c r="AC2590" s="427"/>
      <c r="AD2590" s="402"/>
      <c r="AE2590" s="402"/>
      <c r="AF2590" s="402"/>
      <c r="AG2590" s="402"/>
      <c r="AH2590" s="402"/>
      <c r="AI2590" s="400"/>
      <c r="AJ2590" s="400"/>
      <c r="AK2590" s="400"/>
      <c r="AL2590" s="400"/>
      <c r="AM2590" s="400"/>
      <c r="AN2590" s="400"/>
      <c r="AO2590" s="400"/>
      <c r="AP2590" s="400"/>
    </row>
    <row r="2591" spans="1:42" ht="14.25" customHeight="1">
      <c r="A2591" s="393"/>
      <c r="B2591" s="402"/>
      <c r="C2591" s="402"/>
      <c r="D2591" s="393"/>
      <c r="E2591" s="395"/>
      <c r="F2591" s="395"/>
      <c r="G2591" s="396"/>
      <c r="H2591" s="397"/>
      <c r="I2591" s="397"/>
      <c r="J2591" s="397"/>
      <c r="K2591" s="397"/>
      <c r="L2591" s="396"/>
      <c r="M2591" s="396"/>
      <c r="N2591" s="399"/>
      <c r="O2591" s="400"/>
      <c r="P2591" s="400"/>
      <c r="Q2591" s="400"/>
      <c r="R2591" s="400"/>
      <c r="S2591" s="400"/>
      <c r="T2591" s="400"/>
      <c r="U2591" s="400"/>
      <c r="V2591" s="400"/>
      <c r="W2591" s="400"/>
      <c r="X2591" s="426"/>
      <c r="Y2591" s="427"/>
      <c r="Z2591" s="427"/>
      <c r="AA2591" s="427"/>
      <c r="AB2591" s="427"/>
      <c r="AC2591" s="427"/>
      <c r="AD2591" s="402"/>
      <c r="AE2591" s="402"/>
      <c r="AF2591" s="402"/>
      <c r="AG2591" s="402"/>
      <c r="AH2591" s="402"/>
      <c r="AI2591" s="400"/>
      <c r="AJ2591" s="400"/>
      <c r="AK2591" s="400"/>
      <c r="AL2591" s="400"/>
      <c r="AM2591" s="400"/>
      <c r="AN2591" s="400"/>
      <c r="AO2591" s="400"/>
      <c r="AP2591" s="400"/>
    </row>
    <row r="2592" spans="1:42" ht="14.25" customHeight="1">
      <c r="A2592" s="393"/>
      <c r="B2592" s="402"/>
      <c r="C2592" s="402"/>
      <c r="D2592" s="393"/>
      <c r="E2592" s="395"/>
      <c r="F2592" s="395"/>
      <c r="G2592" s="396"/>
      <c r="H2592" s="397"/>
      <c r="I2592" s="397"/>
      <c r="J2592" s="397"/>
      <c r="K2592" s="397"/>
      <c r="L2592" s="396"/>
      <c r="M2592" s="396"/>
      <c r="N2592" s="399"/>
      <c r="O2592" s="400"/>
      <c r="P2592" s="400"/>
      <c r="Q2592" s="400"/>
      <c r="R2592" s="400"/>
      <c r="S2592" s="400"/>
      <c r="T2592" s="400"/>
      <c r="U2592" s="400"/>
      <c r="V2592" s="400"/>
      <c r="W2592" s="400"/>
      <c r="X2592" s="426"/>
      <c r="Y2592" s="427"/>
      <c r="Z2592" s="427"/>
      <c r="AA2592" s="427"/>
      <c r="AB2592" s="427"/>
      <c r="AC2592" s="427"/>
      <c r="AD2592" s="402"/>
      <c r="AE2592" s="402"/>
      <c r="AF2592" s="402"/>
      <c r="AG2592" s="402"/>
      <c r="AH2592" s="402"/>
      <c r="AI2592" s="400"/>
      <c r="AJ2592" s="400"/>
      <c r="AK2592" s="400"/>
      <c r="AL2592" s="400"/>
      <c r="AM2592" s="400"/>
      <c r="AN2592" s="400"/>
      <c r="AO2592" s="400"/>
      <c r="AP2592" s="400"/>
    </row>
    <row r="2593" spans="1:42" ht="14.25" customHeight="1">
      <c r="A2593" s="393"/>
      <c r="B2593" s="402"/>
      <c r="C2593" s="402"/>
      <c r="D2593" s="393"/>
      <c r="E2593" s="395"/>
      <c r="F2593" s="395"/>
      <c r="G2593" s="396"/>
      <c r="H2593" s="397"/>
      <c r="I2593" s="397"/>
      <c r="J2593" s="397"/>
      <c r="K2593" s="397"/>
      <c r="L2593" s="396"/>
      <c r="M2593" s="396"/>
      <c r="N2593" s="399"/>
      <c r="O2593" s="400"/>
      <c r="P2593" s="400"/>
      <c r="Q2593" s="400"/>
      <c r="R2593" s="400"/>
      <c r="S2593" s="400"/>
      <c r="T2593" s="400"/>
      <c r="U2593" s="400"/>
      <c r="V2593" s="400"/>
      <c r="W2593" s="400"/>
      <c r="X2593" s="426"/>
      <c r="Y2593" s="427"/>
      <c r="Z2593" s="427"/>
      <c r="AA2593" s="427"/>
      <c r="AB2593" s="427"/>
      <c r="AC2593" s="427"/>
      <c r="AD2593" s="402"/>
      <c r="AE2593" s="402"/>
      <c r="AF2593" s="402"/>
      <c r="AG2593" s="402"/>
      <c r="AH2593" s="402"/>
      <c r="AI2593" s="400"/>
      <c r="AJ2593" s="400"/>
      <c r="AK2593" s="400"/>
      <c r="AL2593" s="400"/>
      <c r="AM2593" s="400"/>
      <c r="AN2593" s="400"/>
      <c r="AO2593" s="400"/>
      <c r="AP2593" s="400"/>
    </row>
    <row r="2594" spans="1:42" ht="14.25" customHeight="1">
      <c r="A2594" s="393"/>
      <c r="B2594" s="402"/>
      <c r="C2594" s="402"/>
      <c r="D2594" s="393"/>
      <c r="E2594" s="395"/>
      <c r="F2594" s="395"/>
      <c r="G2594" s="396"/>
      <c r="H2594" s="397"/>
      <c r="I2594" s="397"/>
      <c r="J2594" s="397"/>
      <c r="K2594" s="397"/>
      <c r="L2594" s="396"/>
      <c r="M2594" s="396"/>
      <c r="N2594" s="399"/>
      <c r="O2594" s="400"/>
      <c r="P2594" s="400"/>
      <c r="Q2594" s="400"/>
      <c r="R2594" s="400"/>
      <c r="S2594" s="400"/>
      <c r="T2594" s="400"/>
      <c r="U2594" s="400"/>
      <c r="V2594" s="400"/>
      <c r="W2594" s="400"/>
      <c r="X2594" s="426"/>
      <c r="Y2594" s="427"/>
      <c r="Z2594" s="427"/>
      <c r="AA2594" s="427"/>
      <c r="AB2594" s="427"/>
      <c r="AC2594" s="427"/>
      <c r="AD2594" s="402"/>
      <c r="AE2594" s="402"/>
      <c r="AF2594" s="402"/>
      <c r="AG2594" s="402"/>
      <c r="AH2594" s="402"/>
      <c r="AI2594" s="400"/>
      <c r="AJ2594" s="400"/>
      <c r="AK2594" s="400"/>
      <c r="AL2594" s="400"/>
      <c r="AM2594" s="400"/>
      <c r="AN2594" s="400"/>
      <c r="AO2594" s="400"/>
      <c r="AP2594" s="400"/>
    </row>
    <row r="2595" spans="1:42" ht="14.25" customHeight="1">
      <c r="A2595" s="393"/>
      <c r="B2595" s="402"/>
      <c r="C2595" s="402"/>
      <c r="D2595" s="393"/>
      <c r="E2595" s="395"/>
      <c r="F2595" s="395"/>
      <c r="G2595" s="396"/>
      <c r="H2595" s="397"/>
      <c r="I2595" s="397"/>
      <c r="J2595" s="397"/>
      <c r="K2595" s="397"/>
      <c r="L2595" s="396"/>
      <c r="M2595" s="396"/>
      <c r="N2595" s="399"/>
      <c r="O2595" s="400"/>
      <c r="P2595" s="400"/>
      <c r="Q2595" s="400"/>
      <c r="R2595" s="400"/>
      <c r="S2595" s="400"/>
      <c r="T2595" s="400"/>
      <c r="U2595" s="400"/>
      <c r="V2595" s="400"/>
      <c r="W2595" s="400"/>
      <c r="X2595" s="426"/>
      <c r="Y2595" s="427"/>
      <c r="Z2595" s="427"/>
      <c r="AA2595" s="427"/>
      <c r="AB2595" s="427"/>
      <c r="AC2595" s="427"/>
      <c r="AD2595" s="402"/>
      <c r="AE2595" s="402"/>
      <c r="AF2595" s="402"/>
      <c r="AG2595" s="402"/>
      <c r="AH2595" s="402"/>
      <c r="AI2595" s="400"/>
      <c r="AJ2595" s="400"/>
      <c r="AK2595" s="400"/>
      <c r="AL2595" s="400"/>
      <c r="AM2595" s="400"/>
      <c r="AN2595" s="400"/>
      <c r="AO2595" s="400"/>
      <c r="AP2595" s="400"/>
    </row>
    <row r="2596" spans="1:42" ht="14.25" customHeight="1">
      <c r="A2596" s="393"/>
      <c r="B2596" s="402"/>
      <c r="C2596" s="402"/>
      <c r="D2596" s="393"/>
      <c r="E2596" s="395"/>
      <c r="F2596" s="395"/>
      <c r="G2596" s="396"/>
      <c r="H2596" s="397"/>
      <c r="I2596" s="397"/>
      <c r="J2596" s="397"/>
      <c r="K2596" s="397"/>
      <c r="L2596" s="396"/>
      <c r="M2596" s="396"/>
      <c r="N2596" s="399"/>
      <c r="O2596" s="400"/>
      <c r="P2596" s="400"/>
      <c r="Q2596" s="400"/>
      <c r="R2596" s="400"/>
      <c r="S2596" s="400"/>
      <c r="T2596" s="400"/>
      <c r="U2596" s="400"/>
      <c r="V2596" s="400"/>
      <c r="W2596" s="400"/>
      <c r="X2596" s="426"/>
      <c r="Y2596" s="427"/>
      <c r="Z2596" s="427"/>
      <c r="AA2596" s="427"/>
      <c r="AB2596" s="427"/>
      <c r="AC2596" s="427"/>
      <c r="AD2596" s="402"/>
      <c r="AE2596" s="402"/>
      <c r="AF2596" s="402"/>
      <c r="AG2596" s="402"/>
      <c r="AH2596" s="402"/>
      <c r="AI2596" s="400"/>
      <c r="AJ2596" s="400"/>
      <c r="AK2596" s="400"/>
      <c r="AL2596" s="400"/>
      <c r="AM2596" s="400"/>
      <c r="AN2596" s="400"/>
      <c r="AO2596" s="400"/>
      <c r="AP2596" s="400"/>
    </row>
    <row r="2597" spans="1:42" ht="14.25" customHeight="1">
      <c r="A2597" s="393"/>
      <c r="B2597" s="402"/>
      <c r="C2597" s="402"/>
      <c r="D2597" s="393"/>
      <c r="E2597" s="395"/>
      <c r="F2597" s="395"/>
      <c r="G2597" s="396"/>
      <c r="H2597" s="397"/>
      <c r="I2597" s="397"/>
      <c r="J2597" s="397"/>
      <c r="K2597" s="397"/>
      <c r="L2597" s="396"/>
      <c r="M2597" s="396"/>
      <c r="N2597" s="399"/>
      <c r="O2597" s="400"/>
      <c r="P2597" s="400"/>
      <c r="Q2597" s="400"/>
      <c r="R2597" s="400"/>
      <c r="S2597" s="400"/>
      <c r="T2597" s="400"/>
      <c r="U2597" s="400"/>
      <c r="V2597" s="400"/>
      <c r="W2597" s="400"/>
      <c r="X2597" s="426"/>
      <c r="Y2597" s="427"/>
      <c r="Z2597" s="427"/>
      <c r="AA2597" s="427"/>
      <c r="AB2597" s="427"/>
      <c r="AC2597" s="427"/>
      <c r="AD2597" s="402"/>
      <c r="AE2597" s="402"/>
      <c r="AF2597" s="402"/>
      <c r="AG2597" s="402"/>
      <c r="AH2597" s="402"/>
      <c r="AI2597" s="400"/>
      <c r="AJ2597" s="400"/>
      <c r="AK2597" s="400"/>
      <c r="AL2597" s="400"/>
      <c r="AM2597" s="400"/>
      <c r="AN2597" s="400"/>
      <c r="AO2597" s="400"/>
      <c r="AP2597" s="400"/>
    </row>
    <row r="2598" spans="1:42" ht="14.25" customHeight="1">
      <c r="A2598" s="393"/>
      <c r="B2598" s="402"/>
      <c r="C2598" s="402"/>
      <c r="D2598" s="393"/>
      <c r="E2598" s="395"/>
      <c r="F2598" s="395"/>
      <c r="G2598" s="396"/>
      <c r="H2598" s="397"/>
      <c r="I2598" s="397"/>
      <c r="J2598" s="397"/>
      <c r="K2598" s="397"/>
      <c r="L2598" s="396"/>
      <c r="M2598" s="396"/>
      <c r="N2598" s="399"/>
      <c r="O2598" s="400"/>
      <c r="P2598" s="400"/>
      <c r="Q2598" s="400"/>
      <c r="R2598" s="400"/>
      <c r="S2598" s="400"/>
      <c r="T2598" s="400"/>
      <c r="U2598" s="400"/>
      <c r="V2598" s="400"/>
      <c r="W2598" s="400"/>
      <c r="X2598" s="426"/>
      <c r="Y2598" s="427"/>
      <c r="Z2598" s="427"/>
      <c r="AA2598" s="427"/>
      <c r="AB2598" s="427"/>
      <c r="AC2598" s="427"/>
      <c r="AD2598" s="402"/>
      <c r="AE2598" s="402"/>
      <c r="AF2598" s="402"/>
      <c r="AG2598" s="402"/>
      <c r="AH2598" s="402"/>
      <c r="AI2598" s="400"/>
      <c r="AJ2598" s="400"/>
      <c r="AK2598" s="400"/>
      <c r="AL2598" s="400"/>
      <c r="AM2598" s="400"/>
      <c r="AN2598" s="400"/>
      <c r="AO2598" s="400"/>
      <c r="AP2598" s="400"/>
    </row>
    <row r="2599" spans="1:42" ht="14.25" customHeight="1">
      <c r="A2599" s="393"/>
      <c r="B2599" s="402"/>
      <c r="C2599" s="402"/>
      <c r="D2599" s="393"/>
      <c r="E2599" s="395"/>
      <c r="F2599" s="395"/>
      <c r="G2599" s="396"/>
      <c r="H2599" s="397"/>
      <c r="I2599" s="397"/>
      <c r="J2599" s="397"/>
      <c r="K2599" s="397"/>
      <c r="L2599" s="396"/>
      <c r="M2599" s="396"/>
      <c r="N2599" s="399"/>
      <c r="O2599" s="400"/>
      <c r="P2599" s="400"/>
      <c r="Q2599" s="400"/>
      <c r="R2599" s="400"/>
      <c r="S2599" s="400"/>
      <c r="T2599" s="400"/>
      <c r="U2599" s="400"/>
      <c r="V2599" s="400"/>
      <c r="W2599" s="400"/>
      <c r="X2599" s="426"/>
      <c r="Y2599" s="427"/>
      <c r="Z2599" s="427"/>
      <c r="AA2599" s="427"/>
      <c r="AB2599" s="427"/>
      <c r="AC2599" s="427"/>
      <c r="AD2599" s="402"/>
      <c r="AE2599" s="402"/>
      <c r="AF2599" s="402"/>
      <c r="AG2599" s="402"/>
      <c r="AH2599" s="402"/>
      <c r="AI2599" s="400"/>
      <c r="AJ2599" s="400"/>
      <c r="AK2599" s="400"/>
      <c r="AL2599" s="400"/>
      <c r="AM2599" s="400"/>
      <c r="AN2599" s="400"/>
      <c r="AO2599" s="400"/>
      <c r="AP2599" s="400"/>
    </row>
    <row r="2600" spans="1:42" ht="14.25" customHeight="1">
      <c r="A2600" s="393"/>
      <c r="B2600" s="402"/>
      <c r="C2600" s="402"/>
      <c r="D2600" s="393"/>
      <c r="E2600" s="395"/>
      <c r="F2600" s="395"/>
      <c r="G2600" s="396"/>
      <c r="H2600" s="397"/>
      <c r="I2600" s="397"/>
      <c r="J2600" s="397"/>
      <c r="K2600" s="397"/>
      <c r="L2600" s="396"/>
      <c r="M2600" s="396"/>
      <c r="N2600" s="399"/>
      <c r="O2600" s="400"/>
      <c r="P2600" s="400"/>
      <c r="Q2600" s="400"/>
      <c r="R2600" s="400"/>
      <c r="S2600" s="400"/>
      <c r="T2600" s="400"/>
      <c r="U2600" s="400"/>
      <c r="V2600" s="400"/>
      <c r="W2600" s="400"/>
      <c r="X2600" s="426"/>
      <c r="Y2600" s="427"/>
      <c r="Z2600" s="427"/>
      <c r="AA2600" s="427"/>
      <c r="AB2600" s="427"/>
      <c r="AC2600" s="427"/>
      <c r="AD2600" s="402"/>
      <c r="AE2600" s="402"/>
      <c r="AF2600" s="402"/>
      <c r="AG2600" s="402"/>
      <c r="AH2600" s="402"/>
      <c r="AI2600" s="400"/>
      <c r="AJ2600" s="400"/>
      <c r="AK2600" s="400"/>
      <c r="AL2600" s="400"/>
      <c r="AM2600" s="400"/>
      <c r="AN2600" s="400"/>
      <c r="AO2600" s="400"/>
      <c r="AP2600" s="400"/>
    </row>
    <row r="2601" spans="1:42" ht="14.25" customHeight="1">
      <c r="A2601" s="393"/>
      <c r="B2601" s="402"/>
      <c r="C2601" s="402"/>
      <c r="D2601" s="393"/>
      <c r="E2601" s="395"/>
      <c r="F2601" s="395"/>
      <c r="G2601" s="396"/>
      <c r="H2601" s="397"/>
      <c r="I2601" s="397"/>
      <c r="J2601" s="397"/>
      <c r="K2601" s="397"/>
      <c r="L2601" s="396"/>
      <c r="M2601" s="396"/>
      <c r="N2601" s="399"/>
      <c r="O2601" s="400"/>
      <c r="P2601" s="400"/>
      <c r="Q2601" s="400"/>
      <c r="R2601" s="400"/>
      <c r="S2601" s="400"/>
      <c r="T2601" s="400"/>
      <c r="U2601" s="400"/>
      <c r="V2601" s="400"/>
      <c r="W2601" s="400"/>
      <c r="X2601" s="426"/>
      <c r="Y2601" s="427"/>
      <c r="Z2601" s="427"/>
      <c r="AA2601" s="427"/>
      <c r="AB2601" s="427"/>
      <c r="AC2601" s="427"/>
      <c r="AD2601" s="402"/>
      <c r="AE2601" s="402"/>
      <c r="AF2601" s="402"/>
      <c r="AG2601" s="402"/>
      <c r="AH2601" s="402"/>
      <c r="AI2601" s="400"/>
      <c r="AJ2601" s="400"/>
      <c r="AK2601" s="400"/>
      <c r="AL2601" s="400"/>
      <c r="AM2601" s="400"/>
      <c r="AN2601" s="400"/>
      <c r="AO2601" s="400"/>
      <c r="AP2601" s="400"/>
    </row>
    <row r="2602" spans="1:42" ht="14.25" customHeight="1">
      <c r="A2602" s="393"/>
      <c r="B2602" s="402"/>
      <c r="C2602" s="402"/>
      <c r="D2602" s="393"/>
      <c r="E2602" s="395"/>
      <c r="F2602" s="395"/>
      <c r="G2602" s="396"/>
      <c r="H2602" s="397"/>
      <c r="I2602" s="397"/>
      <c r="J2602" s="397"/>
      <c r="K2602" s="397"/>
      <c r="L2602" s="396"/>
      <c r="M2602" s="396"/>
      <c r="N2602" s="399"/>
      <c r="O2602" s="400"/>
      <c r="P2602" s="400"/>
      <c r="Q2602" s="400"/>
      <c r="R2602" s="400"/>
      <c r="S2602" s="400"/>
      <c r="T2602" s="400"/>
      <c r="U2602" s="400"/>
      <c r="V2602" s="400"/>
      <c r="W2602" s="400"/>
      <c r="X2602" s="426"/>
      <c r="Y2602" s="427"/>
      <c r="Z2602" s="427"/>
      <c r="AA2602" s="427"/>
      <c r="AB2602" s="427"/>
      <c r="AC2602" s="427"/>
      <c r="AD2602" s="402"/>
      <c r="AE2602" s="402"/>
      <c r="AF2602" s="402"/>
      <c r="AG2602" s="402"/>
      <c r="AH2602" s="402"/>
      <c r="AI2602" s="400"/>
      <c r="AJ2602" s="400"/>
      <c r="AK2602" s="400"/>
      <c r="AL2602" s="400"/>
      <c r="AM2602" s="400"/>
      <c r="AN2602" s="400"/>
      <c r="AO2602" s="400"/>
      <c r="AP2602" s="400"/>
    </row>
    <row r="2603" spans="1:42" ht="14.25" customHeight="1">
      <c r="A2603" s="393"/>
      <c r="B2603" s="402"/>
      <c r="C2603" s="402"/>
      <c r="D2603" s="393"/>
      <c r="E2603" s="395"/>
      <c r="F2603" s="395"/>
      <c r="G2603" s="396"/>
      <c r="H2603" s="397"/>
      <c r="I2603" s="397"/>
      <c r="J2603" s="397"/>
      <c r="K2603" s="397"/>
      <c r="L2603" s="396"/>
      <c r="M2603" s="396"/>
      <c r="N2603" s="399"/>
      <c r="O2603" s="400"/>
      <c r="P2603" s="400"/>
      <c r="Q2603" s="400"/>
      <c r="R2603" s="400"/>
      <c r="S2603" s="400"/>
      <c r="T2603" s="400"/>
      <c r="U2603" s="400"/>
      <c r="V2603" s="400"/>
      <c r="W2603" s="400"/>
      <c r="X2603" s="426"/>
      <c r="Y2603" s="427"/>
      <c r="Z2603" s="427"/>
      <c r="AA2603" s="427"/>
      <c r="AB2603" s="427"/>
      <c r="AC2603" s="427"/>
      <c r="AD2603" s="402"/>
      <c r="AE2603" s="402"/>
      <c r="AF2603" s="402"/>
      <c r="AG2603" s="402"/>
      <c r="AH2603" s="402"/>
      <c r="AI2603" s="400"/>
      <c r="AJ2603" s="400"/>
      <c r="AK2603" s="400"/>
      <c r="AL2603" s="400"/>
      <c r="AM2603" s="400"/>
      <c r="AN2603" s="400"/>
      <c r="AO2603" s="400"/>
      <c r="AP2603" s="400"/>
    </row>
    <row r="2604" spans="1:42" ht="14.25" customHeight="1">
      <c r="A2604" s="393"/>
      <c r="B2604" s="402"/>
      <c r="C2604" s="402"/>
      <c r="D2604" s="393"/>
      <c r="E2604" s="395"/>
      <c r="F2604" s="395"/>
      <c r="G2604" s="396"/>
      <c r="H2604" s="397"/>
      <c r="I2604" s="397"/>
      <c r="J2604" s="397"/>
      <c r="K2604" s="397"/>
      <c r="L2604" s="396"/>
      <c r="M2604" s="396"/>
      <c r="N2604" s="399"/>
      <c r="O2604" s="400"/>
      <c r="P2604" s="400"/>
      <c r="Q2604" s="400"/>
      <c r="R2604" s="400"/>
      <c r="S2604" s="400"/>
      <c r="T2604" s="400"/>
      <c r="U2604" s="400"/>
      <c r="V2604" s="400"/>
      <c r="W2604" s="400"/>
      <c r="X2604" s="426"/>
      <c r="Y2604" s="427"/>
      <c r="Z2604" s="427"/>
      <c r="AA2604" s="427"/>
      <c r="AB2604" s="427"/>
      <c r="AC2604" s="427"/>
      <c r="AD2604" s="402"/>
      <c r="AE2604" s="402"/>
      <c r="AF2604" s="402"/>
      <c r="AG2604" s="402"/>
      <c r="AH2604" s="402"/>
      <c r="AI2604" s="400"/>
      <c r="AJ2604" s="400"/>
      <c r="AK2604" s="400"/>
      <c r="AL2604" s="400"/>
      <c r="AM2604" s="400"/>
      <c r="AN2604" s="400"/>
      <c r="AO2604" s="400"/>
      <c r="AP2604" s="400"/>
    </row>
    <row r="2605" spans="1:42" ht="14.25" customHeight="1">
      <c r="A2605" s="393"/>
      <c r="B2605" s="402"/>
      <c r="C2605" s="402"/>
      <c r="D2605" s="393"/>
      <c r="E2605" s="395"/>
      <c r="F2605" s="395"/>
      <c r="G2605" s="396"/>
      <c r="H2605" s="397"/>
      <c r="I2605" s="397"/>
      <c r="J2605" s="397"/>
      <c r="K2605" s="397"/>
      <c r="L2605" s="396"/>
      <c r="M2605" s="396"/>
      <c r="N2605" s="399"/>
      <c r="O2605" s="400"/>
      <c r="P2605" s="400"/>
      <c r="Q2605" s="400"/>
      <c r="R2605" s="400"/>
      <c r="S2605" s="400"/>
      <c r="T2605" s="400"/>
      <c r="U2605" s="400"/>
      <c r="V2605" s="400"/>
      <c r="W2605" s="400"/>
      <c r="X2605" s="426"/>
      <c r="Y2605" s="427"/>
      <c r="Z2605" s="427"/>
      <c r="AA2605" s="427"/>
      <c r="AB2605" s="427"/>
      <c r="AC2605" s="427"/>
      <c r="AD2605" s="402"/>
      <c r="AE2605" s="402"/>
      <c r="AF2605" s="402"/>
      <c r="AG2605" s="402"/>
      <c r="AH2605" s="402"/>
      <c r="AI2605" s="400"/>
      <c r="AJ2605" s="400"/>
      <c r="AK2605" s="400"/>
      <c r="AL2605" s="400"/>
      <c r="AM2605" s="400"/>
      <c r="AN2605" s="400"/>
      <c r="AO2605" s="400"/>
      <c r="AP2605" s="400"/>
    </row>
    <row r="2606" spans="1:42" ht="14.25" customHeight="1">
      <c r="A2606" s="393"/>
      <c r="B2606" s="402"/>
      <c r="C2606" s="402"/>
      <c r="D2606" s="393"/>
      <c r="E2606" s="395"/>
      <c r="F2606" s="395"/>
      <c r="G2606" s="396"/>
      <c r="H2606" s="397"/>
      <c r="I2606" s="397"/>
      <c r="J2606" s="397"/>
      <c r="K2606" s="397"/>
      <c r="L2606" s="396"/>
      <c r="M2606" s="396"/>
      <c r="N2606" s="399"/>
      <c r="O2606" s="400"/>
      <c r="P2606" s="400"/>
      <c r="Q2606" s="400"/>
      <c r="R2606" s="400"/>
      <c r="S2606" s="400"/>
      <c r="T2606" s="400"/>
      <c r="U2606" s="400"/>
      <c r="V2606" s="400"/>
      <c r="W2606" s="400"/>
      <c r="X2606" s="426"/>
      <c r="Y2606" s="427"/>
      <c r="Z2606" s="427"/>
      <c r="AA2606" s="427"/>
      <c r="AB2606" s="427"/>
      <c r="AC2606" s="427"/>
      <c r="AD2606" s="402"/>
      <c r="AE2606" s="402"/>
      <c r="AF2606" s="402"/>
      <c r="AG2606" s="402"/>
      <c r="AH2606" s="402"/>
      <c r="AI2606" s="400"/>
      <c r="AJ2606" s="400"/>
      <c r="AK2606" s="400"/>
      <c r="AL2606" s="400"/>
      <c r="AM2606" s="400"/>
      <c r="AN2606" s="400"/>
      <c r="AO2606" s="400"/>
      <c r="AP2606" s="400"/>
    </row>
    <row r="2607" spans="1:42" ht="14.25" customHeight="1">
      <c r="A2607" s="393"/>
      <c r="B2607" s="402"/>
      <c r="C2607" s="402"/>
      <c r="D2607" s="393"/>
      <c r="E2607" s="395"/>
      <c r="F2607" s="395"/>
      <c r="G2607" s="396"/>
      <c r="H2607" s="397"/>
      <c r="I2607" s="397"/>
      <c r="J2607" s="397"/>
      <c r="K2607" s="397"/>
      <c r="L2607" s="396"/>
      <c r="M2607" s="396"/>
      <c r="N2607" s="399"/>
      <c r="O2607" s="400"/>
      <c r="P2607" s="400"/>
      <c r="Q2607" s="400"/>
      <c r="R2607" s="400"/>
      <c r="S2607" s="400"/>
      <c r="T2607" s="400"/>
      <c r="U2607" s="400"/>
      <c r="V2607" s="400"/>
      <c r="W2607" s="400"/>
      <c r="X2607" s="426"/>
      <c r="Y2607" s="427"/>
      <c r="Z2607" s="427"/>
      <c r="AA2607" s="427"/>
      <c r="AB2607" s="427"/>
      <c r="AC2607" s="427"/>
      <c r="AD2607" s="402"/>
      <c r="AE2607" s="402"/>
      <c r="AF2607" s="402"/>
      <c r="AG2607" s="402"/>
      <c r="AH2607" s="402"/>
      <c r="AI2607" s="400"/>
      <c r="AJ2607" s="400"/>
      <c r="AK2607" s="400"/>
      <c r="AL2607" s="400"/>
      <c r="AM2607" s="400"/>
      <c r="AN2607" s="400"/>
      <c r="AO2607" s="400"/>
      <c r="AP2607" s="400"/>
    </row>
    <row r="2608" spans="1:42" ht="14.25" customHeight="1">
      <c r="A2608" s="393"/>
      <c r="B2608" s="402"/>
      <c r="C2608" s="402"/>
      <c r="D2608" s="393"/>
      <c r="E2608" s="395"/>
      <c r="F2608" s="395"/>
      <c r="G2608" s="396"/>
      <c r="H2608" s="397"/>
      <c r="I2608" s="397"/>
      <c r="J2608" s="397"/>
      <c r="K2608" s="397"/>
      <c r="L2608" s="396"/>
      <c r="M2608" s="396"/>
      <c r="N2608" s="399"/>
      <c r="O2608" s="400"/>
      <c r="P2608" s="400"/>
      <c r="Q2608" s="400"/>
      <c r="R2608" s="400"/>
      <c r="S2608" s="400"/>
      <c r="T2608" s="400"/>
      <c r="U2608" s="400"/>
      <c r="V2608" s="400"/>
      <c r="W2608" s="400"/>
      <c r="X2608" s="426"/>
      <c r="Y2608" s="427"/>
      <c r="Z2608" s="427"/>
      <c r="AA2608" s="427"/>
      <c r="AB2608" s="427"/>
      <c r="AC2608" s="427"/>
      <c r="AD2608" s="402"/>
      <c r="AE2608" s="402"/>
      <c r="AF2608" s="402"/>
      <c r="AG2608" s="402"/>
      <c r="AH2608" s="402"/>
      <c r="AI2608" s="400"/>
      <c r="AJ2608" s="400"/>
      <c r="AK2608" s="400"/>
      <c r="AL2608" s="400"/>
      <c r="AM2608" s="400"/>
      <c r="AN2608" s="400"/>
      <c r="AO2608" s="400"/>
      <c r="AP2608" s="400"/>
    </row>
    <row r="2609" spans="1:42" ht="14.25" customHeight="1">
      <c r="A2609" s="393"/>
      <c r="B2609" s="402"/>
      <c r="C2609" s="402"/>
      <c r="D2609" s="393"/>
      <c r="E2609" s="395"/>
      <c r="F2609" s="395"/>
      <c r="G2609" s="396"/>
      <c r="H2609" s="397"/>
      <c r="I2609" s="397"/>
      <c r="J2609" s="397"/>
      <c r="K2609" s="397"/>
      <c r="L2609" s="396"/>
      <c r="M2609" s="396"/>
      <c r="N2609" s="399"/>
      <c r="O2609" s="400"/>
      <c r="P2609" s="400"/>
      <c r="Q2609" s="400"/>
      <c r="R2609" s="400"/>
      <c r="S2609" s="400"/>
      <c r="T2609" s="400"/>
      <c r="U2609" s="400"/>
      <c r="V2609" s="400"/>
      <c r="W2609" s="400"/>
      <c r="X2609" s="426"/>
      <c r="Y2609" s="427"/>
      <c r="Z2609" s="427"/>
      <c r="AA2609" s="427"/>
      <c r="AB2609" s="427"/>
      <c r="AC2609" s="427"/>
      <c r="AD2609" s="402"/>
      <c r="AE2609" s="402"/>
      <c r="AF2609" s="402"/>
      <c r="AG2609" s="402"/>
      <c r="AH2609" s="402"/>
      <c r="AI2609" s="400"/>
      <c r="AJ2609" s="400"/>
      <c r="AK2609" s="400"/>
      <c r="AL2609" s="400"/>
      <c r="AM2609" s="400"/>
      <c r="AN2609" s="400"/>
      <c r="AO2609" s="400"/>
      <c r="AP2609" s="400"/>
    </row>
    <row r="2610" spans="1:42" ht="14.25" customHeight="1">
      <c r="A2610" s="393"/>
      <c r="B2610" s="402"/>
      <c r="C2610" s="402"/>
      <c r="D2610" s="393"/>
      <c r="E2610" s="395"/>
      <c r="F2610" s="395"/>
      <c r="G2610" s="396"/>
      <c r="H2610" s="397"/>
      <c r="I2610" s="397"/>
      <c r="J2610" s="397"/>
      <c r="K2610" s="397"/>
      <c r="L2610" s="396"/>
      <c r="M2610" s="396"/>
      <c r="N2610" s="399"/>
      <c r="O2610" s="400"/>
      <c r="P2610" s="400"/>
      <c r="Q2610" s="400"/>
      <c r="R2610" s="400"/>
      <c r="S2610" s="400"/>
      <c r="T2610" s="400"/>
      <c r="U2610" s="400"/>
      <c r="V2610" s="400"/>
      <c r="W2610" s="400"/>
      <c r="X2610" s="426"/>
      <c r="Y2610" s="427"/>
      <c r="Z2610" s="427"/>
      <c r="AA2610" s="427"/>
      <c r="AB2610" s="427"/>
      <c r="AC2610" s="427"/>
      <c r="AD2610" s="402"/>
      <c r="AE2610" s="402"/>
      <c r="AF2610" s="402"/>
      <c r="AG2610" s="402"/>
      <c r="AH2610" s="402"/>
      <c r="AI2610" s="400"/>
      <c r="AJ2610" s="400"/>
      <c r="AK2610" s="400"/>
      <c r="AL2610" s="400"/>
      <c r="AM2610" s="400"/>
      <c r="AN2610" s="400"/>
      <c r="AO2610" s="400"/>
      <c r="AP2610" s="400"/>
    </row>
    <row r="2611" spans="1:42" ht="14.25" customHeight="1">
      <c r="A2611" s="393"/>
      <c r="B2611" s="402"/>
      <c r="C2611" s="402"/>
      <c r="D2611" s="393"/>
      <c r="E2611" s="395"/>
      <c r="F2611" s="395"/>
      <c r="G2611" s="396"/>
      <c r="H2611" s="397"/>
      <c r="I2611" s="397"/>
      <c r="J2611" s="397"/>
      <c r="K2611" s="397"/>
      <c r="L2611" s="396"/>
      <c r="M2611" s="396"/>
      <c r="N2611" s="399"/>
      <c r="O2611" s="400"/>
      <c r="P2611" s="400"/>
      <c r="Q2611" s="400"/>
      <c r="R2611" s="400"/>
      <c r="S2611" s="400"/>
      <c r="T2611" s="400"/>
      <c r="U2611" s="400"/>
      <c r="V2611" s="400"/>
      <c r="W2611" s="400"/>
      <c r="X2611" s="426"/>
      <c r="Y2611" s="427"/>
      <c r="Z2611" s="427"/>
      <c r="AA2611" s="427"/>
      <c r="AB2611" s="427"/>
      <c r="AC2611" s="427"/>
      <c r="AD2611" s="402"/>
      <c r="AE2611" s="402"/>
      <c r="AF2611" s="402"/>
      <c r="AG2611" s="402"/>
      <c r="AH2611" s="402"/>
      <c r="AI2611" s="400"/>
      <c r="AJ2611" s="400"/>
      <c r="AK2611" s="400"/>
      <c r="AL2611" s="400"/>
      <c r="AM2611" s="400"/>
      <c r="AN2611" s="400"/>
      <c r="AO2611" s="400"/>
      <c r="AP2611" s="400"/>
    </row>
    <row r="2612" spans="1:42" ht="14.25" customHeight="1">
      <c r="A2612" s="393"/>
      <c r="B2612" s="402"/>
      <c r="C2612" s="402"/>
      <c r="D2612" s="393"/>
      <c r="E2612" s="395"/>
      <c r="F2612" s="395"/>
      <c r="G2612" s="396"/>
      <c r="H2612" s="397"/>
      <c r="I2612" s="397"/>
      <c r="J2612" s="397"/>
      <c r="K2612" s="397"/>
      <c r="L2612" s="396"/>
      <c r="M2612" s="396"/>
      <c r="N2612" s="399"/>
      <c r="O2612" s="400"/>
      <c r="P2612" s="400"/>
      <c r="Q2612" s="400"/>
      <c r="R2612" s="400"/>
      <c r="S2612" s="400"/>
      <c r="T2612" s="400"/>
      <c r="U2612" s="400"/>
      <c r="V2612" s="400"/>
      <c r="W2612" s="400"/>
      <c r="X2612" s="426"/>
      <c r="Y2612" s="427"/>
      <c r="Z2612" s="427"/>
      <c r="AA2612" s="427"/>
      <c r="AB2612" s="427"/>
      <c r="AC2612" s="427"/>
      <c r="AD2612" s="402"/>
      <c r="AE2612" s="402"/>
      <c r="AF2612" s="402"/>
      <c r="AG2612" s="402"/>
      <c r="AH2612" s="402"/>
      <c r="AI2612" s="400"/>
      <c r="AJ2612" s="400"/>
      <c r="AK2612" s="400"/>
      <c r="AL2612" s="400"/>
      <c r="AM2612" s="400"/>
      <c r="AN2612" s="400"/>
      <c r="AO2612" s="400"/>
      <c r="AP2612" s="400"/>
    </row>
    <row r="2613" spans="1:42" ht="14.25" customHeight="1">
      <c r="A2613" s="393"/>
      <c r="B2613" s="402"/>
      <c r="C2613" s="402"/>
      <c r="D2613" s="393"/>
      <c r="E2613" s="395"/>
      <c r="F2613" s="395"/>
      <c r="G2613" s="396"/>
      <c r="H2613" s="397"/>
      <c r="I2613" s="397"/>
      <c r="J2613" s="397"/>
      <c r="K2613" s="397"/>
      <c r="L2613" s="396"/>
      <c r="M2613" s="396"/>
      <c r="N2613" s="399"/>
      <c r="O2613" s="400"/>
      <c r="P2613" s="400"/>
      <c r="Q2613" s="400"/>
      <c r="R2613" s="400"/>
      <c r="S2613" s="400"/>
      <c r="T2613" s="400"/>
      <c r="U2613" s="400"/>
      <c r="V2613" s="400"/>
      <c r="W2613" s="400"/>
      <c r="X2613" s="426"/>
      <c r="Y2613" s="427"/>
      <c r="Z2613" s="427"/>
      <c r="AA2613" s="427"/>
      <c r="AB2613" s="427"/>
      <c r="AC2613" s="427"/>
      <c r="AD2613" s="402"/>
      <c r="AE2613" s="402"/>
      <c r="AF2613" s="402"/>
      <c r="AG2613" s="402"/>
      <c r="AH2613" s="402"/>
      <c r="AI2613" s="400"/>
      <c r="AJ2613" s="400"/>
      <c r="AK2613" s="400"/>
      <c r="AL2613" s="400"/>
      <c r="AM2613" s="400"/>
      <c r="AN2613" s="400"/>
      <c r="AO2613" s="400"/>
      <c r="AP2613" s="400"/>
    </row>
    <row r="2614" spans="1:42" ht="14.25" customHeight="1">
      <c r="A2614" s="393"/>
      <c r="B2614" s="402"/>
      <c r="C2614" s="402"/>
      <c r="D2614" s="393"/>
      <c r="E2614" s="395"/>
      <c r="F2614" s="395"/>
      <c r="G2614" s="396"/>
      <c r="H2614" s="397"/>
      <c r="I2614" s="397"/>
      <c r="J2614" s="397"/>
      <c r="K2614" s="397"/>
      <c r="L2614" s="396"/>
      <c r="M2614" s="396"/>
      <c r="N2614" s="399"/>
      <c r="O2614" s="400"/>
      <c r="P2614" s="400"/>
      <c r="Q2614" s="400"/>
      <c r="R2614" s="400"/>
      <c r="S2614" s="400"/>
      <c r="T2614" s="400"/>
      <c r="U2614" s="400"/>
      <c r="V2614" s="400"/>
      <c r="W2614" s="400"/>
      <c r="X2614" s="426"/>
      <c r="Y2614" s="427"/>
      <c r="Z2614" s="427"/>
      <c r="AA2614" s="427"/>
      <c r="AB2614" s="427"/>
      <c r="AC2614" s="427"/>
      <c r="AD2614" s="402"/>
      <c r="AE2614" s="402"/>
      <c r="AF2614" s="402"/>
      <c r="AG2614" s="402"/>
      <c r="AH2614" s="402"/>
      <c r="AI2614" s="400"/>
      <c r="AJ2614" s="400"/>
      <c r="AK2614" s="400"/>
      <c r="AL2614" s="400"/>
      <c r="AM2614" s="400"/>
      <c r="AN2614" s="400"/>
      <c r="AO2614" s="400"/>
      <c r="AP2614" s="400"/>
    </row>
    <row r="2615" spans="1:42" ht="14.25" customHeight="1">
      <c r="A2615" s="393"/>
      <c r="B2615" s="402"/>
      <c r="C2615" s="402"/>
      <c r="D2615" s="393"/>
      <c r="E2615" s="395"/>
      <c r="F2615" s="395"/>
      <c r="G2615" s="396"/>
      <c r="H2615" s="397"/>
      <c r="I2615" s="397"/>
      <c r="J2615" s="397"/>
      <c r="K2615" s="397"/>
      <c r="L2615" s="396"/>
      <c r="M2615" s="396"/>
      <c r="N2615" s="399"/>
      <c r="O2615" s="400"/>
      <c r="P2615" s="400"/>
      <c r="Q2615" s="400"/>
      <c r="R2615" s="400"/>
      <c r="S2615" s="400"/>
      <c r="T2615" s="400"/>
      <c r="U2615" s="400"/>
      <c r="V2615" s="400"/>
      <c r="W2615" s="400"/>
      <c r="X2615" s="426"/>
      <c r="Y2615" s="427"/>
      <c r="Z2615" s="427"/>
      <c r="AA2615" s="427"/>
      <c r="AB2615" s="427"/>
      <c r="AC2615" s="427"/>
      <c r="AD2615" s="402"/>
      <c r="AE2615" s="402"/>
      <c r="AF2615" s="402"/>
      <c r="AG2615" s="402"/>
      <c r="AH2615" s="402"/>
      <c r="AI2615" s="400"/>
      <c r="AJ2615" s="400"/>
      <c r="AK2615" s="400"/>
      <c r="AL2615" s="400"/>
      <c r="AM2615" s="400"/>
      <c r="AN2615" s="400"/>
      <c r="AO2615" s="400"/>
      <c r="AP2615" s="400"/>
    </row>
    <row r="2616" spans="1:42" ht="14.25" customHeight="1">
      <c r="A2616" s="393"/>
      <c r="B2616" s="402"/>
      <c r="C2616" s="402"/>
      <c r="D2616" s="393"/>
      <c r="E2616" s="395"/>
      <c r="F2616" s="395"/>
      <c r="G2616" s="396"/>
      <c r="H2616" s="397"/>
      <c r="I2616" s="397"/>
      <c r="J2616" s="397"/>
      <c r="K2616" s="397"/>
      <c r="L2616" s="396"/>
      <c r="M2616" s="396"/>
      <c r="N2616" s="399"/>
      <c r="O2616" s="400"/>
      <c r="P2616" s="400"/>
      <c r="Q2616" s="400"/>
      <c r="R2616" s="400"/>
      <c r="S2616" s="400"/>
      <c r="T2616" s="400"/>
      <c r="U2616" s="400"/>
      <c r="V2616" s="400"/>
      <c r="W2616" s="400"/>
      <c r="X2616" s="426"/>
      <c r="Y2616" s="427"/>
      <c r="Z2616" s="427"/>
      <c r="AA2616" s="427"/>
      <c r="AB2616" s="427"/>
      <c r="AC2616" s="427"/>
      <c r="AD2616" s="402"/>
      <c r="AE2616" s="402"/>
      <c r="AF2616" s="402"/>
      <c r="AG2616" s="402"/>
      <c r="AH2616" s="402"/>
      <c r="AI2616" s="400"/>
      <c r="AJ2616" s="400"/>
      <c r="AK2616" s="400"/>
      <c r="AL2616" s="400"/>
      <c r="AM2616" s="400"/>
      <c r="AN2616" s="400"/>
      <c r="AO2616" s="400"/>
      <c r="AP2616" s="400"/>
    </row>
    <row r="2617" spans="1:42" ht="14.25" customHeight="1">
      <c r="A2617" s="393"/>
      <c r="B2617" s="402"/>
      <c r="C2617" s="402"/>
      <c r="D2617" s="393"/>
      <c r="E2617" s="395"/>
      <c r="F2617" s="395"/>
      <c r="G2617" s="396"/>
      <c r="H2617" s="397"/>
      <c r="I2617" s="397"/>
      <c r="J2617" s="397"/>
      <c r="K2617" s="397"/>
      <c r="L2617" s="396"/>
      <c r="M2617" s="396"/>
      <c r="N2617" s="399"/>
      <c r="O2617" s="400"/>
      <c r="P2617" s="400"/>
      <c r="Q2617" s="400"/>
      <c r="R2617" s="400"/>
      <c r="S2617" s="400"/>
      <c r="T2617" s="400"/>
      <c r="U2617" s="400"/>
      <c r="V2617" s="400"/>
      <c r="W2617" s="400"/>
      <c r="X2617" s="426"/>
      <c r="Y2617" s="427"/>
      <c r="Z2617" s="427"/>
      <c r="AA2617" s="427"/>
      <c r="AB2617" s="427"/>
      <c r="AC2617" s="427"/>
      <c r="AD2617" s="402"/>
      <c r="AE2617" s="402"/>
      <c r="AF2617" s="402"/>
      <c r="AG2617" s="402"/>
      <c r="AH2617" s="402"/>
      <c r="AI2617" s="400"/>
      <c r="AJ2617" s="400"/>
      <c r="AK2617" s="400"/>
      <c r="AL2617" s="400"/>
      <c r="AM2617" s="400"/>
      <c r="AN2617" s="400"/>
      <c r="AO2617" s="400"/>
      <c r="AP2617" s="400"/>
    </row>
    <row r="2618" spans="1:42" ht="14.25" customHeight="1">
      <c r="A2618" s="393"/>
      <c r="B2618" s="402"/>
      <c r="C2618" s="402"/>
      <c r="D2618" s="393"/>
      <c r="E2618" s="395"/>
      <c r="F2618" s="395"/>
      <c r="G2618" s="396"/>
      <c r="H2618" s="397"/>
      <c r="I2618" s="397"/>
      <c r="J2618" s="397"/>
      <c r="K2618" s="397"/>
      <c r="L2618" s="396"/>
      <c r="M2618" s="396"/>
      <c r="N2618" s="399"/>
      <c r="O2618" s="400"/>
      <c r="P2618" s="400"/>
      <c r="Q2618" s="400"/>
      <c r="R2618" s="400"/>
      <c r="S2618" s="400"/>
      <c r="T2618" s="400"/>
      <c r="U2618" s="400"/>
      <c r="V2618" s="400"/>
      <c r="W2618" s="400"/>
      <c r="X2618" s="426"/>
      <c r="Y2618" s="427"/>
      <c r="Z2618" s="427"/>
      <c r="AA2618" s="427"/>
      <c r="AB2618" s="427"/>
      <c r="AC2618" s="427"/>
      <c r="AD2618" s="402"/>
      <c r="AE2618" s="402"/>
      <c r="AF2618" s="402"/>
      <c r="AG2618" s="402"/>
      <c r="AH2618" s="402"/>
      <c r="AI2618" s="400"/>
      <c r="AJ2618" s="400"/>
      <c r="AK2618" s="400"/>
      <c r="AL2618" s="400"/>
      <c r="AM2618" s="400"/>
      <c r="AN2618" s="400"/>
      <c r="AO2618" s="400"/>
      <c r="AP2618" s="400"/>
    </row>
    <row r="2619" spans="1:42" ht="14.25" customHeight="1">
      <c r="A2619" s="393"/>
      <c r="B2619" s="402"/>
      <c r="C2619" s="402"/>
      <c r="D2619" s="393"/>
      <c r="E2619" s="395"/>
      <c r="F2619" s="395"/>
      <c r="G2619" s="396"/>
      <c r="H2619" s="397"/>
      <c r="I2619" s="397"/>
      <c r="J2619" s="397"/>
      <c r="K2619" s="397"/>
      <c r="L2619" s="396"/>
      <c r="M2619" s="396"/>
      <c r="N2619" s="399"/>
      <c r="O2619" s="400"/>
      <c r="P2619" s="400"/>
      <c r="Q2619" s="400"/>
      <c r="R2619" s="400"/>
      <c r="S2619" s="400"/>
      <c r="T2619" s="400"/>
      <c r="U2619" s="400"/>
      <c r="V2619" s="400"/>
      <c r="W2619" s="400"/>
      <c r="X2619" s="426"/>
      <c r="Y2619" s="427"/>
      <c r="Z2619" s="427"/>
      <c r="AA2619" s="427"/>
      <c r="AB2619" s="427"/>
      <c r="AC2619" s="427"/>
      <c r="AD2619" s="402"/>
      <c r="AE2619" s="402"/>
      <c r="AF2619" s="402"/>
      <c r="AG2619" s="402"/>
      <c r="AH2619" s="402"/>
      <c r="AI2619" s="400"/>
      <c r="AJ2619" s="400"/>
      <c r="AK2619" s="400"/>
      <c r="AL2619" s="400"/>
      <c r="AM2619" s="400"/>
      <c r="AN2619" s="400"/>
      <c r="AO2619" s="400"/>
      <c r="AP2619" s="400"/>
    </row>
    <row r="2620" spans="1:42" ht="14.25" customHeight="1">
      <c r="A2620" s="393"/>
      <c r="B2620" s="402"/>
      <c r="C2620" s="402"/>
      <c r="D2620" s="393"/>
      <c r="E2620" s="395"/>
      <c r="F2620" s="395"/>
      <c r="G2620" s="396"/>
      <c r="H2620" s="397"/>
      <c r="I2620" s="397"/>
      <c r="J2620" s="397"/>
      <c r="K2620" s="397"/>
      <c r="L2620" s="396"/>
      <c r="M2620" s="396"/>
      <c r="N2620" s="399"/>
      <c r="O2620" s="400"/>
      <c r="P2620" s="400"/>
      <c r="Q2620" s="400"/>
      <c r="R2620" s="400"/>
      <c r="S2620" s="400"/>
      <c r="T2620" s="400"/>
      <c r="U2620" s="400"/>
      <c r="V2620" s="400"/>
      <c r="W2620" s="400"/>
      <c r="X2620" s="426"/>
      <c r="Y2620" s="427"/>
      <c r="Z2620" s="427"/>
      <c r="AA2620" s="427"/>
      <c r="AB2620" s="427"/>
      <c r="AC2620" s="427"/>
      <c r="AD2620" s="402"/>
      <c r="AE2620" s="402"/>
      <c r="AF2620" s="402"/>
      <c r="AG2620" s="402"/>
      <c r="AH2620" s="402"/>
      <c r="AI2620" s="400"/>
      <c r="AJ2620" s="400"/>
      <c r="AK2620" s="400"/>
      <c r="AL2620" s="400"/>
      <c r="AM2620" s="400"/>
      <c r="AN2620" s="400"/>
      <c r="AO2620" s="400"/>
      <c r="AP2620" s="400"/>
    </row>
    <row r="2621" spans="1:42" ht="14.25" customHeight="1">
      <c r="A2621" s="393"/>
      <c r="B2621" s="402"/>
      <c r="C2621" s="402"/>
      <c r="D2621" s="393"/>
      <c r="E2621" s="395"/>
      <c r="F2621" s="395"/>
      <c r="G2621" s="396"/>
      <c r="H2621" s="397"/>
      <c r="I2621" s="397"/>
      <c r="J2621" s="397"/>
      <c r="K2621" s="397"/>
      <c r="L2621" s="396"/>
      <c r="M2621" s="396"/>
      <c r="N2621" s="399"/>
      <c r="O2621" s="400"/>
      <c r="P2621" s="400"/>
      <c r="Q2621" s="400"/>
      <c r="R2621" s="400"/>
      <c r="S2621" s="400"/>
      <c r="T2621" s="400"/>
      <c r="U2621" s="400"/>
      <c r="V2621" s="400"/>
      <c r="W2621" s="400"/>
      <c r="X2621" s="426"/>
      <c r="Y2621" s="427"/>
      <c r="Z2621" s="427"/>
      <c r="AA2621" s="427"/>
      <c r="AB2621" s="427"/>
      <c r="AC2621" s="427"/>
      <c r="AD2621" s="402"/>
      <c r="AE2621" s="402"/>
      <c r="AF2621" s="402"/>
      <c r="AG2621" s="402"/>
      <c r="AH2621" s="402"/>
      <c r="AI2621" s="400"/>
      <c r="AJ2621" s="400"/>
      <c r="AK2621" s="400"/>
      <c r="AL2621" s="400"/>
      <c r="AM2621" s="400"/>
      <c r="AN2621" s="400"/>
      <c r="AO2621" s="400"/>
      <c r="AP2621" s="400"/>
    </row>
    <row r="2622" spans="1:42" ht="14.25" customHeight="1">
      <c r="A2622" s="393"/>
      <c r="B2622" s="402"/>
      <c r="C2622" s="402"/>
      <c r="D2622" s="393"/>
      <c r="E2622" s="395"/>
      <c r="F2622" s="395"/>
      <c r="G2622" s="396"/>
      <c r="H2622" s="397"/>
      <c r="I2622" s="397"/>
      <c r="J2622" s="397"/>
      <c r="K2622" s="397"/>
      <c r="L2622" s="396"/>
      <c r="M2622" s="396"/>
      <c r="N2622" s="399"/>
      <c r="O2622" s="400"/>
      <c r="P2622" s="400"/>
      <c r="Q2622" s="400"/>
      <c r="R2622" s="400"/>
      <c r="S2622" s="400"/>
      <c r="T2622" s="400"/>
      <c r="U2622" s="400"/>
      <c r="V2622" s="400"/>
      <c r="W2622" s="400"/>
      <c r="X2622" s="426"/>
      <c r="Y2622" s="427"/>
      <c r="Z2622" s="427"/>
      <c r="AA2622" s="427"/>
      <c r="AB2622" s="427"/>
      <c r="AC2622" s="427"/>
      <c r="AD2622" s="402"/>
      <c r="AE2622" s="402"/>
      <c r="AF2622" s="402"/>
      <c r="AG2622" s="402"/>
      <c r="AH2622" s="402"/>
      <c r="AI2622" s="400"/>
      <c r="AJ2622" s="400"/>
      <c r="AK2622" s="400"/>
      <c r="AL2622" s="400"/>
      <c r="AM2622" s="400"/>
      <c r="AN2622" s="400"/>
      <c r="AO2622" s="400"/>
      <c r="AP2622" s="400"/>
    </row>
    <row r="2623" spans="1:42" ht="14.25" customHeight="1">
      <c r="A2623" s="393"/>
      <c r="B2623" s="402"/>
      <c r="C2623" s="402"/>
      <c r="D2623" s="393"/>
      <c r="E2623" s="395"/>
      <c r="F2623" s="395"/>
      <c r="G2623" s="396"/>
      <c r="H2623" s="397"/>
      <c r="I2623" s="397"/>
      <c r="J2623" s="397"/>
      <c r="K2623" s="397"/>
      <c r="L2623" s="396"/>
      <c r="M2623" s="396"/>
      <c r="N2623" s="399"/>
      <c r="O2623" s="400"/>
      <c r="P2623" s="400"/>
      <c r="Q2623" s="400"/>
      <c r="R2623" s="400"/>
      <c r="S2623" s="400"/>
      <c r="T2623" s="400"/>
      <c r="U2623" s="400"/>
      <c r="V2623" s="400"/>
      <c r="W2623" s="400"/>
      <c r="X2623" s="426"/>
      <c r="Y2623" s="427"/>
      <c r="Z2623" s="427"/>
      <c r="AA2623" s="427"/>
      <c r="AB2623" s="427"/>
      <c r="AC2623" s="427"/>
      <c r="AD2623" s="402"/>
      <c r="AE2623" s="402"/>
      <c r="AF2623" s="402"/>
      <c r="AG2623" s="402"/>
      <c r="AH2623" s="402"/>
      <c r="AI2623" s="400"/>
      <c r="AJ2623" s="400"/>
      <c r="AK2623" s="400"/>
      <c r="AL2623" s="400"/>
      <c r="AM2623" s="400"/>
      <c r="AN2623" s="400"/>
      <c r="AO2623" s="400"/>
      <c r="AP2623" s="400"/>
    </row>
    <row r="2624" spans="1:42" ht="14.25" customHeight="1">
      <c r="A2624" s="393"/>
      <c r="B2624" s="402"/>
      <c r="C2624" s="402"/>
      <c r="D2624" s="393"/>
      <c r="E2624" s="395"/>
      <c r="F2624" s="395"/>
      <c r="G2624" s="396"/>
      <c r="H2624" s="397"/>
      <c r="I2624" s="397"/>
      <c r="J2624" s="397"/>
      <c r="K2624" s="397"/>
      <c r="L2624" s="396"/>
      <c r="M2624" s="396"/>
      <c r="N2624" s="399"/>
      <c r="O2624" s="400"/>
      <c r="P2624" s="400"/>
      <c r="Q2624" s="400"/>
      <c r="R2624" s="400"/>
      <c r="S2624" s="400"/>
      <c r="T2624" s="400"/>
      <c r="U2624" s="400"/>
      <c r="V2624" s="400"/>
      <c r="W2624" s="400"/>
      <c r="X2624" s="426"/>
      <c r="Y2624" s="427"/>
      <c r="Z2624" s="427"/>
      <c r="AA2624" s="427"/>
      <c r="AB2624" s="427"/>
      <c r="AC2624" s="427"/>
      <c r="AD2624" s="402"/>
      <c r="AE2624" s="402"/>
      <c r="AF2624" s="402"/>
      <c r="AG2624" s="402"/>
      <c r="AH2624" s="402"/>
      <c r="AI2624" s="400"/>
      <c r="AJ2624" s="400"/>
      <c r="AK2624" s="400"/>
      <c r="AL2624" s="400"/>
      <c r="AM2624" s="400"/>
      <c r="AN2624" s="400"/>
      <c r="AO2624" s="400"/>
      <c r="AP2624" s="400"/>
    </row>
    <row r="2625" spans="1:42" ht="14.25" customHeight="1">
      <c r="A2625" s="393"/>
      <c r="B2625" s="402"/>
      <c r="C2625" s="402"/>
      <c r="D2625" s="393"/>
      <c r="E2625" s="395"/>
      <c r="F2625" s="395"/>
      <c r="G2625" s="396"/>
      <c r="H2625" s="397"/>
      <c r="I2625" s="397"/>
      <c r="J2625" s="397"/>
      <c r="K2625" s="397"/>
      <c r="L2625" s="396"/>
      <c r="M2625" s="396"/>
      <c r="N2625" s="399"/>
      <c r="O2625" s="400"/>
      <c r="P2625" s="400"/>
      <c r="Q2625" s="400"/>
      <c r="R2625" s="400"/>
      <c r="S2625" s="400"/>
      <c r="T2625" s="400"/>
      <c r="U2625" s="400"/>
      <c r="V2625" s="400"/>
      <c r="W2625" s="400"/>
      <c r="X2625" s="426"/>
      <c r="Y2625" s="427"/>
      <c r="Z2625" s="427"/>
      <c r="AA2625" s="427"/>
      <c r="AB2625" s="427"/>
      <c r="AC2625" s="427"/>
      <c r="AD2625" s="402"/>
      <c r="AE2625" s="402"/>
      <c r="AF2625" s="402"/>
      <c r="AG2625" s="402"/>
      <c r="AH2625" s="402"/>
      <c r="AI2625" s="400"/>
      <c r="AJ2625" s="400"/>
      <c r="AK2625" s="400"/>
      <c r="AL2625" s="400"/>
      <c r="AM2625" s="400"/>
      <c r="AN2625" s="400"/>
      <c r="AO2625" s="400"/>
      <c r="AP2625" s="400"/>
    </row>
    <row r="2626" spans="1:42" ht="14.25" customHeight="1">
      <c r="A2626" s="393"/>
      <c r="B2626" s="402"/>
      <c r="C2626" s="402"/>
      <c r="D2626" s="393"/>
      <c r="E2626" s="395"/>
      <c r="F2626" s="395"/>
      <c r="G2626" s="396"/>
      <c r="H2626" s="397"/>
      <c r="I2626" s="397"/>
      <c r="J2626" s="397"/>
      <c r="K2626" s="397"/>
      <c r="L2626" s="396"/>
      <c r="M2626" s="396"/>
      <c r="N2626" s="399"/>
      <c r="O2626" s="400"/>
      <c r="P2626" s="400"/>
      <c r="Q2626" s="400"/>
      <c r="R2626" s="400"/>
      <c r="S2626" s="400"/>
      <c r="T2626" s="400"/>
      <c r="U2626" s="400"/>
      <c r="V2626" s="400"/>
      <c r="W2626" s="400"/>
      <c r="X2626" s="426"/>
      <c r="Y2626" s="427"/>
      <c r="Z2626" s="427"/>
      <c r="AA2626" s="427"/>
      <c r="AB2626" s="427"/>
      <c r="AC2626" s="427"/>
      <c r="AD2626" s="402"/>
      <c r="AE2626" s="402"/>
      <c r="AF2626" s="402"/>
      <c r="AG2626" s="402"/>
      <c r="AH2626" s="402"/>
      <c r="AI2626" s="400"/>
      <c r="AJ2626" s="400"/>
      <c r="AK2626" s="400"/>
      <c r="AL2626" s="400"/>
      <c r="AM2626" s="400"/>
      <c r="AN2626" s="400"/>
      <c r="AO2626" s="400"/>
      <c r="AP2626" s="400"/>
    </row>
    <row r="2627" spans="1:42" ht="14.25" customHeight="1">
      <c r="A2627" s="393"/>
      <c r="B2627" s="402"/>
      <c r="C2627" s="402"/>
      <c r="D2627" s="393"/>
      <c r="E2627" s="395"/>
      <c r="F2627" s="395"/>
      <c r="G2627" s="396"/>
      <c r="H2627" s="397"/>
      <c r="I2627" s="397"/>
      <c r="J2627" s="397"/>
      <c r="K2627" s="397"/>
      <c r="L2627" s="396"/>
      <c r="M2627" s="396"/>
      <c r="N2627" s="399"/>
      <c r="O2627" s="400"/>
      <c r="P2627" s="400"/>
      <c r="Q2627" s="400"/>
      <c r="R2627" s="400"/>
      <c r="S2627" s="400"/>
      <c r="T2627" s="400"/>
      <c r="U2627" s="400"/>
      <c r="V2627" s="400"/>
      <c r="W2627" s="400"/>
      <c r="X2627" s="426"/>
      <c r="Y2627" s="427"/>
      <c r="Z2627" s="427"/>
      <c r="AA2627" s="427"/>
      <c r="AB2627" s="427"/>
      <c r="AC2627" s="427"/>
      <c r="AD2627" s="402"/>
      <c r="AE2627" s="402"/>
      <c r="AF2627" s="402"/>
      <c r="AG2627" s="402"/>
      <c r="AH2627" s="402"/>
      <c r="AI2627" s="400"/>
      <c r="AJ2627" s="400"/>
      <c r="AK2627" s="400"/>
      <c r="AL2627" s="400"/>
      <c r="AM2627" s="400"/>
      <c r="AN2627" s="400"/>
      <c r="AO2627" s="400"/>
      <c r="AP2627" s="400"/>
    </row>
    <row r="2628" spans="1:42" ht="14.25" customHeight="1">
      <c r="A2628" s="393"/>
      <c r="B2628" s="402"/>
      <c r="C2628" s="402"/>
      <c r="D2628" s="393"/>
      <c r="E2628" s="395"/>
      <c r="F2628" s="395"/>
      <c r="G2628" s="396"/>
      <c r="H2628" s="397"/>
      <c r="I2628" s="397"/>
      <c r="J2628" s="397"/>
      <c r="K2628" s="397"/>
      <c r="L2628" s="396"/>
      <c r="M2628" s="396"/>
      <c r="N2628" s="399"/>
      <c r="O2628" s="400"/>
      <c r="P2628" s="400"/>
      <c r="Q2628" s="400"/>
      <c r="R2628" s="400"/>
      <c r="S2628" s="400"/>
      <c r="T2628" s="400"/>
      <c r="U2628" s="400"/>
      <c r="V2628" s="400"/>
      <c r="W2628" s="400"/>
      <c r="X2628" s="426"/>
      <c r="Y2628" s="427"/>
      <c r="Z2628" s="427"/>
      <c r="AA2628" s="427"/>
      <c r="AB2628" s="427"/>
      <c r="AC2628" s="427"/>
      <c r="AD2628" s="402"/>
      <c r="AE2628" s="402"/>
      <c r="AF2628" s="402"/>
      <c r="AG2628" s="402"/>
      <c r="AH2628" s="402"/>
      <c r="AI2628" s="400"/>
      <c r="AJ2628" s="400"/>
      <c r="AK2628" s="400"/>
      <c r="AL2628" s="400"/>
      <c r="AM2628" s="400"/>
      <c r="AN2628" s="400"/>
      <c r="AO2628" s="400"/>
      <c r="AP2628" s="400"/>
    </row>
    <row r="2629" spans="1:42" ht="14.25" customHeight="1">
      <c r="A2629" s="393"/>
      <c r="B2629" s="402"/>
      <c r="C2629" s="402"/>
      <c r="D2629" s="393"/>
      <c r="E2629" s="395"/>
      <c r="F2629" s="395"/>
      <c r="G2629" s="396"/>
      <c r="H2629" s="397"/>
      <c r="I2629" s="397"/>
      <c r="J2629" s="397"/>
      <c r="K2629" s="397"/>
      <c r="L2629" s="396"/>
      <c r="M2629" s="396"/>
      <c r="N2629" s="399"/>
      <c r="O2629" s="400"/>
      <c r="P2629" s="400"/>
      <c r="Q2629" s="400"/>
      <c r="R2629" s="400"/>
      <c r="S2629" s="400"/>
      <c r="T2629" s="400"/>
      <c r="U2629" s="400"/>
      <c r="V2629" s="400"/>
      <c r="W2629" s="400"/>
      <c r="X2629" s="426"/>
      <c r="Y2629" s="427"/>
      <c r="Z2629" s="427"/>
      <c r="AA2629" s="427"/>
      <c r="AB2629" s="427"/>
      <c r="AC2629" s="427"/>
      <c r="AD2629" s="402"/>
      <c r="AE2629" s="402"/>
      <c r="AF2629" s="402"/>
      <c r="AG2629" s="402"/>
      <c r="AH2629" s="402"/>
      <c r="AI2629" s="400"/>
      <c r="AJ2629" s="400"/>
      <c r="AK2629" s="400"/>
      <c r="AL2629" s="400"/>
      <c r="AM2629" s="400"/>
      <c r="AN2629" s="400"/>
      <c r="AO2629" s="400"/>
      <c r="AP2629" s="400"/>
    </row>
    <row r="2630" spans="1:42" ht="14.25" customHeight="1">
      <c r="A2630" s="393"/>
      <c r="B2630" s="402"/>
      <c r="C2630" s="402"/>
      <c r="D2630" s="393"/>
      <c r="E2630" s="395"/>
      <c r="F2630" s="395"/>
      <c r="G2630" s="396"/>
      <c r="H2630" s="397"/>
      <c r="I2630" s="397"/>
      <c r="J2630" s="397"/>
      <c r="K2630" s="397"/>
      <c r="L2630" s="396"/>
      <c r="M2630" s="396"/>
      <c r="N2630" s="399"/>
      <c r="O2630" s="400"/>
      <c r="P2630" s="400"/>
      <c r="Q2630" s="400"/>
      <c r="R2630" s="400"/>
      <c r="S2630" s="400"/>
      <c r="T2630" s="400"/>
      <c r="U2630" s="400"/>
      <c r="V2630" s="400"/>
      <c r="W2630" s="400"/>
      <c r="X2630" s="426"/>
      <c r="Y2630" s="427"/>
      <c r="Z2630" s="427"/>
      <c r="AA2630" s="427"/>
      <c r="AB2630" s="427"/>
      <c r="AC2630" s="427"/>
      <c r="AD2630" s="402"/>
      <c r="AE2630" s="402"/>
      <c r="AF2630" s="402"/>
      <c r="AG2630" s="402"/>
      <c r="AH2630" s="402"/>
      <c r="AI2630" s="400"/>
      <c r="AJ2630" s="400"/>
      <c r="AK2630" s="400"/>
      <c r="AL2630" s="400"/>
      <c r="AM2630" s="400"/>
      <c r="AN2630" s="400"/>
      <c r="AO2630" s="400"/>
      <c r="AP2630" s="400"/>
    </row>
    <row r="2631" spans="1:42" ht="14.25" customHeight="1">
      <c r="A2631" s="393"/>
      <c r="B2631" s="402"/>
      <c r="C2631" s="402"/>
      <c r="D2631" s="393"/>
      <c r="E2631" s="395"/>
      <c r="F2631" s="395"/>
      <c r="G2631" s="396"/>
      <c r="H2631" s="397"/>
      <c r="I2631" s="397"/>
      <c r="J2631" s="397"/>
      <c r="K2631" s="397"/>
      <c r="L2631" s="396"/>
      <c r="M2631" s="396"/>
      <c r="N2631" s="399"/>
      <c r="O2631" s="400"/>
      <c r="P2631" s="400"/>
      <c r="Q2631" s="400"/>
      <c r="R2631" s="400"/>
      <c r="S2631" s="400"/>
      <c r="T2631" s="400"/>
      <c r="U2631" s="400"/>
      <c r="V2631" s="400"/>
      <c r="W2631" s="400"/>
      <c r="X2631" s="426"/>
      <c r="Y2631" s="427"/>
      <c r="Z2631" s="427"/>
      <c r="AA2631" s="427"/>
      <c r="AB2631" s="427"/>
      <c r="AC2631" s="427"/>
      <c r="AD2631" s="402"/>
      <c r="AE2631" s="402"/>
      <c r="AF2631" s="402"/>
      <c r="AG2631" s="402"/>
      <c r="AH2631" s="402"/>
      <c r="AI2631" s="400"/>
      <c r="AJ2631" s="400"/>
      <c r="AK2631" s="400"/>
      <c r="AL2631" s="400"/>
      <c r="AM2631" s="400"/>
      <c r="AN2631" s="400"/>
      <c r="AO2631" s="400"/>
      <c r="AP2631" s="400"/>
    </row>
    <row r="2632" spans="1:42" ht="14.25" customHeight="1">
      <c r="A2632" s="393"/>
      <c r="B2632" s="402"/>
      <c r="C2632" s="402"/>
      <c r="D2632" s="393"/>
      <c r="E2632" s="395"/>
      <c r="F2632" s="395"/>
      <c r="G2632" s="396"/>
      <c r="H2632" s="397"/>
      <c r="I2632" s="397"/>
      <c r="J2632" s="397"/>
      <c r="K2632" s="397"/>
      <c r="L2632" s="396"/>
      <c r="M2632" s="396"/>
      <c r="N2632" s="399"/>
      <c r="O2632" s="400"/>
      <c r="P2632" s="400"/>
      <c r="Q2632" s="400"/>
      <c r="R2632" s="400"/>
      <c r="S2632" s="400"/>
      <c r="T2632" s="400"/>
      <c r="U2632" s="400"/>
      <c r="V2632" s="400"/>
      <c r="W2632" s="400"/>
      <c r="X2632" s="426"/>
      <c r="Y2632" s="427"/>
      <c r="Z2632" s="427"/>
      <c r="AA2632" s="427"/>
      <c r="AB2632" s="427"/>
      <c r="AC2632" s="427"/>
      <c r="AD2632" s="402"/>
      <c r="AE2632" s="402"/>
      <c r="AF2632" s="402"/>
      <c r="AG2632" s="402"/>
      <c r="AH2632" s="402"/>
      <c r="AI2632" s="400"/>
      <c r="AJ2632" s="400"/>
      <c r="AK2632" s="400"/>
      <c r="AL2632" s="400"/>
      <c r="AM2632" s="400"/>
      <c r="AN2632" s="400"/>
      <c r="AO2632" s="400"/>
      <c r="AP2632" s="400"/>
    </row>
    <row r="2633" spans="1:42" ht="14.25" customHeight="1">
      <c r="A2633" s="393"/>
      <c r="B2633" s="402"/>
      <c r="C2633" s="402"/>
      <c r="D2633" s="393"/>
      <c r="E2633" s="395"/>
      <c r="F2633" s="395"/>
      <c r="G2633" s="396"/>
      <c r="H2633" s="397"/>
      <c r="I2633" s="397"/>
      <c r="J2633" s="397"/>
      <c r="K2633" s="397"/>
      <c r="L2633" s="396"/>
      <c r="M2633" s="396"/>
      <c r="N2633" s="399"/>
      <c r="O2633" s="400"/>
      <c r="P2633" s="400"/>
      <c r="Q2633" s="400"/>
      <c r="R2633" s="400"/>
      <c r="S2633" s="400"/>
      <c r="T2633" s="400"/>
      <c r="U2633" s="400"/>
      <c r="V2633" s="400"/>
      <c r="W2633" s="400"/>
      <c r="X2633" s="426"/>
      <c r="Y2633" s="427"/>
      <c r="Z2633" s="427"/>
      <c r="AA2633" s="427"/>
      <c r="AB2633" s="427"/>
      <c r="AC2633" s="427"/>
      <c r="AD2633" s="402"/>
      <c r="AE2633" s="402"/>
      <c r="AF2633" s="402"/>
      <c r="AG2633" s="402"/>
      <c r="AH2633" s="402"/>
      <c r="AI2633" s="400"/>
      <c r="AJ2633" s="400"/>
      <c r="AK2633" s="400"/>
      <c r="AL2633" s="400"/>
      <c r="AM2633" s="400"/>
      <c r="AN2633" s="400"/>
      <c r="AO2633" s="400"/>
      <c r="AP2633" s="400"/>
    </row>
    <row r="2634" spans="1:42" ht="14.25" customHeight="1">
      <c r="A2634" s="393"/>
      <c r="B2634" s="402"/>
      <c r="C2634" s="402"/>
      <c r="D2634" s="393"/>
      <c r="E2634" s="395"/>
      <c r="F2634" s="395"/>
      <c r="G2634" s="396"/>
      <c r="H2634" s="397"/>
      <c r="I2634" s="397"/>
      <c r="J2634" s="397"/>
      <c r="K2634" s="397"/>
      <c r="L2634" s="396"/>
      <c r="M2634" s="396"/>
      <c r="N2634" s="399"/>
      <c r="O2634" s="400"/>
      <c r="P2634" s="400"/>
      <c r="Q2634" s="400"/>
      <c r="R2634" s="400"/>
      <c r="S2634" s="400"/>
      <c r="T2634" s="400"/>
      <c r="U2634" s="400"/>
      <c r="V2634" s="400"/>
      <c r="W2634" s="400"/>
      <c r="X2634" s="426"/>
      <c r="Y2634" s="427"/>
      <c r="Z2634" s="427"/>
      <c r="AA2634" s="427"/>
      <c r="AB2634" s="427"/>
      <c r="AC2634" s="427"/>
      <c r="AD2634" s="402"/>
      <c r="AE2634" s="402"/>
      <c r="AF2634" s="402"/>
      <c r="AG2634" s="402"/>
      <c r="AH2634" s="402"/>
      <c r="AI2634" s="400"/>
      <c r="AJ2634" s="400"/>
      <c r="AK2634" s="400"/>
      <c r="AL2634" s="400"/>
      <c r="AM2634" s="400"/>
      <c r="AN2634" s="400"/>
      <c r="AO2634" s="400"/>
      <c r="AP2634" s="400"/>
    </row>
    <row r="2635" spans="1:42" ht="14.25" customHeight="1">
      <c r="A2635" s="393"/>
      <c r="B2635" s="402"/>
      <c r="C2635" s="402"/>
      <c r="D2635" s="393"/>
      <c r="E2635" s="395"/>
      <c r="F2635" s="395"/>
      <c r="G2635" s="396"/>
      <c r="H2635" s="397"/>
      <c r="I2635" s="397"/>
      <c r="J2635" s="397"/>
      <c r="K2635" s="397"/>
      <c r="L2635" s="396"/>
      <c r="M2635" s="396"/>
      <c r="N2635" s="399"/>
      <c r="O2635" s="400"/>
      <c r="P2635" s="400"/>
      <c r="Q2635" s="400"/>
      <c r="R2635" s="400"/>
      <c r="S2635" s="400"/>
      <c r="T2635" s="400"/>
      <c r="U2635" s="400"/>
      <c r="V2635" s="400"/>
      <c r="W2635" s="400"/>
      <c r="X2635" s="426"/>
      <c r="Y2635" s="427"/>
      <c r="Z2635" s="427"/>
      <c r="AA2635" s="427"/>
      <c r="AB2635" s="427"/>
      <c r="AC2635" s="427"/>
      <c r="AD2635" s="402"/>
      <c r="AE2635" s="402"/>
      <c r="AF2635" s="402"/>
      <c r="AG2635" s="402"/>
      <c r="AH2635" s="402"/>
      <c r="AI2635" s="400"/>
      <c r="AJ2635" s="400"/>
      <c r="AK2635" s="400"/>
      <c r="AL2635" s="400"/>
      <c r="AM2635" s="400"/>
      <c r="AN2635" s="400"/>
      <c r="AO2635" s="400"/>
      <c r="AP2635" s="400"/>
    </row>
    <row r="2636" spans="1:42" ht="14.25" customHeight="1">
      <c r="A2636" s="393"/>
      <c r="B2636" s="402"/>
      <c r="C2636" s="402"/>
      <c r="D2636" s="393"/>
      <c r="E2636" s="395"/>
      <c r="F2636" s="395"/>
      <c r="G2636" s="396"/>
      <c r="H2636" s="397"/>
      <c r="I2636" s="397"/>
      <c r="J2636" s="397"/>
      <c r="K2636" s="397"/>
      <c r="L2636" s="396"/>
      <c r="M2636" s="396"/>
      <c r="N2636" s="399"/>
      <c r="O2636" s="400"/>
      <c r="P2636" s="400"/>
      <c r="Q2636" s="400"/>
      <c r="R2636" s="400"/>
      <c r="S2636" s="400"/>
      <c r="T2636" s="400"/>
      <c r="U2636" s="400"/>
      <c r="V2636" s="400"/>
      <c r="W2636" s="400"/>
      <c r="X2636" s="426"/>
      <c r="Y2636" s="427"/>
      <c r="Z2636" s="427"/>
      <c r="AA2636" s="427"/>
      <c r="AB2636" s="427"/>
      <c r="AC2636" s="427"/>
      <c r="AD2636" s="402"/>
      <c r="AE2636" s="402"/>
      <c r="AF2636" s="402"/>
      <c r="AG2636" s="402"/>
      <c r="AH2636" s="402"/>
      <c r="AI2636" s="400"/>
      <c r="AJ2636" s="400"/>
      <c r="AK2636" s="400"/>
      <c r="AL2636" s="400"/>
      <c r="AM2636" s="400"/>
      <c r="AN2636" s="400"/>
      <c r="AO2636" s="400"/>
      <c r="AP2636" s="400"/>
    </row>
    <row r="2637" spans="1:42" ht="14.25" customHeight="1">
      <c r="A2637" s="393"/>
      <c r="B2637" s="402"/>
      <c r="C2637" s="402"/>
      <c r="D2637" s="393"/>
      <c r="E2637" s="395"/>
      <c r="F2637" s="395"/>
      <c r="G2637" s="396"/>
      <c r="H2637" s="397"/>
      <c r="I2637" s="397"/>
      <c r="J2637" s="397"/>
      <c r="K2637" s="397"/>
      <c r="L2637" s="396"/>
      <c r="M2637" s="396"/>
      <c r="N2637" s="399"/>
      <c r="O2637" s="400"/>
      <c r="P2637" s="400"/>
      <c r="Q2637" s="400"/>
      <c r="R2637" s="400"/>
      <c r="S2637" s="400"/>
      <c r="T2637" s="400"/>
      <c r="U2637" s="400"/>
      <c r="V2637" s="400"/>
      <c r="W2637" s="400"/>
      <c r="X2637" s="426"/>
      <c r="Y2637" s="427"/>
      <c r="Z2637" s="427"/>
      <c r="AA2637" s="427"/>
      <c r="AB2637" s="427"/>
      <c r="AC2637" s="427"/>
      <c r="AD2637" s="402"/>
      <c r="AE2637" s="402"/>
      <c r="AF2637" s="402"/>
      <c r="AG2637" s="402"/>
      <c r="AH2637" s="402"/>
      <c r="AI2637" s="400"/>
      <c r="AJ2637" s="400"/>
      <c r="AK2637" s="400"/>
      <c r="AL2637" s="400"/>
      <c r="AM2637" s="400"/>
      <c r="AN2637" s="400"/>
      <c r="AO2637" s="400"/>
      <c r="AP2637" s="400"/>
    </row>
    <row r="2638" spans="1:42" ht="14.25" customHeight="1">
      <c r="A2638" s="393"/>
      <c r="B2638" s="402"/>
      <c r="C2638" s="402"/>
      <c r="D2638" s="393"/>
      <c r="E2638" s="395"/>
      <c r="F2638" s="395"/>
      <c r="G2638" s="396"/>
      <c r="H2638" s="397"/>
      <c r="I2638" s="397"/>
      <c r="J2638" s="397"/>
      <c r="K2638" s="397"/>
      <c r="L2638" s="396"/>
      <c r="M2638" s="396"/>
      <c r="N2638" s="399"/>
      <c r="O2638" s="400"/>
      <c r="P2638" s="400"/>
      <c r="Q2638" s="400"/>
      <c r="R2638" s="400"/>
      <c r="S2638" s="400"/>
      <c r="T2638" s="400"/>
      <c r="U2638" s="400"/>
      <c r="V2638" s="400"/>
      <c r="W2638" s="400"/>
      <c r="X2638" s="426"/>
      <c r="Y2638" s="427"/>
      <c r="Z2638" s="427"/>
      <c r="AA2638" s="427"/>
      <c r="AB2638" s="427"/>
      <c r="AC2638" s="427"/>
      <c r="AD2638" s="402"/>
      <c r="AE2638" s="402"/>
      <c r="AF2638" s="402"/>
      <c r="AG2638" s="402"/>
      <c r="AH2638" s="402"/>
      <c r="AI2638" s="400"/>
      <c r="AJ2638" s="400"/>
      <c r="AK2638" s="400"/>
      <c r="AL2638" s="400"/>
      <c r="AM2638" s="400"/>
      <c r="AN2638" s="400"/>
      <c r="AO2638" s="400"/>
      <c r="AP2638" s="400"/>
    </row>
    <row r="2639" spans="1:42" ht="14.25" customHeight="1">
      <c r="A2639" s="393"/>
      <c r="B2639" s="402"/>
      <c r="C2639" s="402"/>
      <c r="D2639" s="393"/>
      <c r="E2639" s="395"/>
      <c r="F2639" s="395"/>
      <c r="G2639" s="396"/>
      <c r="H2639" s="397"/>
      <c r="I2639" s="397"/>
      <c r="J2639" s="397"/>
      <c r="K2639" s="397"/>
      <c r="L2639" s="396"/>
      <c r="M2639" s="396"/>
      <c r="N2639" s="399"/>
      <c r="O2639" s="400"/>
      <c r="P2639" s="400"/>
      <c r="Q2639" s="400"/>
      <c r="R2639" s="400"/>
      <c r="S2639" s="400"/>
      <c r="T2639" s="400"/>
      <c r="U2639" s="400"/>
      <c r="V2639" s="400"/>
      <c r="W2639" s="400"/>
      <c r="X2639" s="426"/>
      <c r="Y2639" s="427"/>
      <c r="Z2639" s="427"/>
      <c r="AA2639" s="427"/>
      <c r="AB2639" s="427"/>
      <c r="AC2639" s="427"/>
      <c r="AD2639" s="402"/>
      <c r="AE2639" s="402"/>
      <c r="AF2639" s="402"/>
      <c r="AG2639" s="402"/>
      <c r="AH2639" s="402"/>
      <c r="AI2639" s="400"/>
      <c r="AJ2639" s="400"/>
      <c r="AK2639" s="400"/>
      <c r="AL2639" s="400"/>
      <c r="AM2639" s="400"/>
      <c r="AN2639" s="400"/>
      <c r="AO2639" s="400"/>
      <c r="AP2639" s="400"/>
    </row>
    <row r="2640" spans="1:42" ht="14.25" customHeight="1">
      <c r="A2640" s="393"/>
      <c r="B2640" s="402"/>
      <c r="C2640" s="402"/>
      <c r="D2640" s="393"/>
      <c r="E2640" s="395"/>
      <c r="F2640" s="395"/>
      <c r="G2640" s="396"/>
      <c r="H2640" s="397"/>
      <c r="I2640" s="397"/>
      <c r="J2640" s="397"/>
      <c r="K2640" s="397"/>
      <c r="L2640" s="396"/>
      <c r="M2640" s="396"/>
      <c r="N2640" s="399"/>
      <c r="O2640" s="400"/>
      <c r="P2640" s="400"/>
      <c r="Q2640" s="400"/>
      <c r="R2640" s="400"/>
      <c r="S2640" s="400"/>
      <c r="T2640" s="400"/>
      <c r="U2640" s="400"/>
      <c r="V2640" s="400"/>
      <c r="W2640" s="400"/>
      <c r="X2640" s="426"/>
      <c r="Y2640" s="427"/>
      <c r="Z2640" s="427"/>
      <c r="AA2640" s="427"/>
      <c r="AB2640" s="427"/>
      <c r="AC2640" s="427"/>
      <c r="AD2640" s="402"/>
      <c r="AE2640" s="402"/>
      <c r="AF2640" s="402"/>
      <c r="AG2640" s="402"/>
      <c r="AH2640" s="402"/>
      <c r="AI2640" s="400"/>
      <c r="AJ2640" s="400"/>
      <c r="AK2640" s="400"/>
      <c r="AL2640" s="400"/>
      <c r="AM2640" s="400"/>
      <c r="AN2640" s="400"/>
      <c r="AO2640" s="400"/>
      <c r="AP2640" s="400"/>
    </row>
    <row r="2641" spans="1:42" ht="14.25" customHeight="1">
      <c r="A2641" s="393"/>
      <c r="B2641" s="402"/>
      <c r="C2641" s="402"/>
      <c r="D2641" s="393"/>
      <c r="E2641" s="395"/>
      <c r="F2641" s="395"/>
      <c r="G2641" s="396"/>
      <c r="H2641" s="397"/>
      <c r="I2641" s="397"/>
      <c r="J2641" s="397"/>
      <c r="K2641" s="397"/>
      <c r="L2641" s="396"/>
      <c r="M2641" s="396"/>
      <c r="N2641" s="399"/>
      <c r="O2641" s="400"/>
      <c r="P2641" s="400"/>
      <c r="Q2641" s="400"/>
      <c r="R2641" s="400"/>
      <c r="S2641" s="400"/>
      <c r="T2641" s="400"/>
      <c r="U2641" s="400"/>
      <c r="V2641" s="400"/>
      <c r="W2641" s="400"/>
      <c r="X2641" s="426"/>
      <c r="Y2641" s="427"/>
      <c r="Z2641" s="427"/>
      <c r="AA2641" s="427"/>
      <c r="AB2641" s="427"/>
      <c r="AC2641" s="427"/>
      <c r="AD2641" s="402"/>
      <c r="AE2641" s="402"/>
      <c r="AF2641" s="402"/>
      <c r="AG2641" s="402"/>
      <c r="AH2641" s="402"/>
      <c r="AI2641" s="400"/>
      <c r="AJ2641" s="400"/>
      <c r="AK2641" s="400"/>
      <c r="AL2641" s="400"/>
      <c r="AM2641" s="400"/>
      <c r="AN2641" s="400"/>
      <c r="AO2641" s="400"/>
      <c r="AP2641" s="400"/>
    </row>
    <row r="2642" spans="1:42" ht="14.25" customHeight="1">
      <c r="A2642" s="393"/>
      <c r="B2642" s="402"/>
      <c r="C2642" s="402"/>
      <c r="D2642" s="393"/>
      <c r="E2642" s="395"/>
      <c r="F2642" s="395"/>
      <c r="G2642" s="396"/>
      <c r="H2642" s="397"/>
      <c r="I2642" s="397"/>
      <c r="J2642" s="397"/>
      <c r="K2642" s="397"/>
      <c r="L2642" s="396"/>
      <c r="M2642" s="396"/>
      <c r="N2642" s="399"/>
      <c r="O2642" s="400"/>
      <c r="P2642" s="400"/>
      <c r="Q2642" s="400"/>
      <c r="R2642" s="400"/>
      <c r="S2642" s="400"/>
      <c r="T2642" s="400"/>
      <c r="U2642" s="400"/>
      <c r="V2642" s="400"/>
      <c r="W2642" s="400"/>
      <c r="X2642" s="426"/>
      <c r="Y2642" s="427"/>
      <c r="Z2642" s="427"/>
      <c r="AA2642" s="427"/>
      <c r="AB2642" s="427"/>
      <c r="AC2642" s="427"/>
      <c r="AD2642" s="402"/>
      <c r="AE2642" s="402"/>
      <c r="AF2642" s="402"/>
      <c r="AG2642" s="402"/>
      <c r="AH2642" s="402"/>
      <c r="AI2642" s="400"/>
      <c r="AJ2642" s="400"/>
      <c r="AK2642" s="400"/>
      <c r="AL2642" s="400"/>
      <c r="AM2642" s="400"/>
      <c r="AN2642" s="400"/>
      <c r="AO2642" s="400"/>
      <c r="AP2642" s="400"/>
    </row>
    <row r="2643" spans="1:42" ht="14.25" customHeight="1">
      <c r="A2643" s="393"/>
      <c r="B2643" s="402"/>
      <c r="C2643" s="402"/>
      <c r="D2643" s="393"/>
      <c r="E2643" s="395"/>
      <c r="F2643" s="395"/>
      <c r="G2643" s="396"/>
      <c r="H2643" s="397"/>
      <c r="I2643" s="397"/>
      <c r="J2643" s="397"/>
      <c r="K2643" s="397"/>
      <c r="L2643" s="396"/>
      <c r="M2643" s="396"/>
      <c r="N2643" s="399"/>
      <c r="O2643" s="400"/>
      <c r="P2643" s="400"/>
      <c r="Q2643" s="400"/>
      <c r="R2643" s="400"/>
      <c r="S2643" s="400"/>
      <c r="T2643" s="400"/>
      <c r="U2643" s="400"/>
      <c r="V2643" s="400"/>
      <c r="W2643" s="400"/>
      <c r="X2643" s="426"/>
      <c r="Y2643" s="427"/>
      <c r="Z2643" s="427"/>
      <c r="AA2643" s="427"/>
      <c r="AB2643" s="427"/>
      <c r="AC2643" s="427"/>
      <c r="AD2643" s="402"/>
      <c r="AE2643" s="402"/>
      <c r="AF2643" s="402"/>
      <c r="AG2643" s="402"/>
      <c r="AH2643" s="402"/>
      <c r="AI2643" s="400"/>
      <c r="AJ2643" s="400"/>
      <c r="AK2643" s="400"/>
      <c r="AL2643" s="400"/>
      <c r="AM2643" s="400"/>
      <c r="AN2643" s="400"/>
      <c r="AO2643" s="400"/>
      <c r="AP2643" s="400"/>
    </row>
    <row r="2644" spans="1:42" ht="14.25" customHeight="1">
      <c r="A2644" s="393"/>
      <c r="B2644" s="402"/>
      <c r="C2644" s="402"/>
      <c r="D2644" s="393"/>
      <c r="E2644" s="395"/>
      <c r="F2644" s="395"/>
      <c r="G2644" s="396"/>
      <c r="H2644" s="397"/>
      <c r="I2644" s="397"/>
      <c r="J2644" s="397"/>
      <c r="K2644" s="397"/>
      <c r="L2644" s="396"/>
      <c r="M2644" s="396"/>
      <c r="N2644" s="399"/>
      <c r="O2644" s="400"/>
      <c r="P2644" s="400"/>
      <c r="Q2644" s="400"/>
      <c r="R2644" s="400"/>
      <c r="S2644" s="400"/>
      <c r="T2644" s="400"/>
      <c r="U2644" s="400"/>
      <c r="V2644" s="400"/>
      <c r="W2644" s="400"/>
      <c r="X2644" s="426"/>
      <c r="Y2644" s="427"/>
      <c r="Z2644" s="427"/>
      <c r="AA2644" s="427"/>
      <c r="AB2644" s="427"/>
      <c r="AC2644" s="427"/>
      <c r="AD2644" s="402"/>
      <c r="AE2644" s="402"/>
      <c r="AF2644" s="402"/>
      <c r="AG2644" s="402"/>
      <c r="AH2644" s="402"/>
      <c r="AI2644" s="400"/>
      <c r="AJ2644" s="400"/>
      <c r="AK2644" s="400"/>
      <c r="AL2644" s="400"/>
      <c r="AM2644" s="400"/>
      <c r="AN2644" s="400"/>
      <c r="AO2644" s="400"/>
      <c r="AP2644" s="400"/>
    </row>
    <row r="2645" spans="1:42" ht="14.25" customHeight="1">
      <c r="A2645" s="393"/>
      <c r="B2645" s="402"/>
      <c r="C2645" s="402"/>
      <c r="D2645" s="393"/>
      <c r="E2645" s="395"/>
      <c r="F2645" s="395"/>
      <c r="G2645" s="396"/>
      <c r="H2645" s="397"/>
      <c r="I2645" s="397"/>
      <c r="J2645" s="397"/>
      <c r="K2645" s="397"/>
      <c r="L2645" s="396"/>
      <c r="M2645" s="396"/>
      <c r="N2645" s="399"/>
      <c r="O2645" s="400"/>
      <c r="P2645" s="400"/>
      <c r="Q2645" s="400"/>
      <c r="R2645" s="400"/>
      <c r="S2645" s="400"/>
      <c r="T2645" s="400"/>
      <c r="U2645" s="400"/>
      <c r="V2645" s="400"/>
      <c r="W2645" s="400"/>
      <c r="X2645" s="426"/>
      <c r="Y2645" s="427"/>
      <c r="Z2645" s="427"/>
      <c r="AA2645" s="427"/>
      <c r="AB2645" s="427"/>
      <c r="AC2645" s="427"/>
      <c r="AD2645" s="402"/>
      <c r="AE2645" s="402"/>
      <c r="AF2645" s="402"/>
      <c r="AG2645" s="402"/>
      <c r="AH2645" s="402"/>
      <c r="AI2645" s="400"/>
      <c r="AJ2645" s="400"/>
      <c r="AK2645" s="400"/>
      <c r="AL2645" s="400"/>
      <c r="AM2645" s="400"/>
      <c r="AN2645" s="400"/>
      <c r="AO2645" s="400"/>
      <c r="AP2645" s="400"/>
    </row>
    <row r="2646" spans="1:42" ht="14.25" customHeight="1">
      <c r="A2646" s="393"/>
      <c r="B2646" s="402"/>
      <c r="C2646" s="402"/>
      <c r="D2646" s="393"/>
      <c r="E2646" s="395"/>
      <c r="F2646" s="395"/>
      <c r="G2646" s="396"/>
      <c r="H2646" s="397"/>
      <c r="I2646" s="397"/>
      <c r="J2646" s="397"/>
      <c r="K2646" s="397"/>
      <c r="L2646" s="396"/>
      <c r="M2646" s="396"/>
      <c r="N2646" s="399"/>
      <c r="O2646" s="400"/>
      <c r="P2646" s="400"/>
      <c r="Q2646" s="400"/>
      <c r="R2646" s="400"/>
      <c r="S2646" s="400"/>
      <c r="T2646" s="400"/>
      <c r="U2646" s="400"/>
      <c r="V2646" s="400"/>
      <c r="W2646" s="400"/>
      <c r="X2646" s="426"/>
      <c r="Y2646" s="427"/>
      <c r="Z2646" s="427"/>
      <c r="AA2646" s="427"/>
      <c r="AB2646" s="427"/>
      <c r="AC2646" s="427"/>
      <c r="AD2646" s="402"/>
      <c r="AE2646" s="402"/>
      <c r="AF2646" s="402"/>
      <c r="AG2646" s="402"/>
      <c r="AH2646" s="402"/>
      <c r="AI2646" s="400"/>
      <c r="AJ2646" s="400"/>
      <c r="AK2646" s="400"/>
      <c r="AL2646" s="400"/>
      <c r="AM2646" s="400"/>
      <c r="AN2646" s="400"/>
      <c r="AO2646" s="400"/>
      <c r="AP2646" s="400"/>
    </row>
    <row r="2647" spans="1:42" ht="14.25" customHeight="1">
      <c r="A2647" s="393"/>
      <c r="B2647" s="402"/>
      <c r="C2647" s="402"/>
      <c r="D2647" s="393"/>
      <c r="E2647" s="395"/>
      <c r="F2647" s="395"/>
      <c r="G2647" s="396"/>
      <c r="H2647" s="397"/>
      <c r="I2647" s="397"/>
      <c r="J2647" s="397"/>
      <c r="K2647" s="397"/>
      <c r="L2647" s="396"/>
      <c r="M2647" s="396"/>
      <c r="N2647" s="399"/>
      <c r="O2647" s="400"/>
      <c r="P2647" s="400"/>
      <c r="Q2647" s="400"/>
      <c r="R2647" s="400"/>
      <c r="S2647" s="400"/>
      <c r="T2647" s="400"/>
      <c r="U2647" s="400"/>
      <c r="V2647" s="400"/>
      <c r="W2647" s="400"/>
      <c r="X2647" s="426"/>
      <c r="Y2647" s="427"/>
      <c r="Z2647" s="427"/>
      <c r="AA2647" s="427"/>
      <c r="AB2647" s="427"/>
      <c r="AC2647" s="427"/>
      <c r="AD2647" s="402"/>
      <c r="AE2647" s="402"/>
      <c r="AF2647" s="402"/>
      <c r="AG2647" s="402"/>
      <c r="AH2647" s="402"/>
      <c r="AI2647" s="400"/>
      <c r="AJ2647" s="400"/>
      <c r="AK2647" s="400"/>
      <c r="AL2647" s="400"/>
      <c r="AM2647" s="400"/>
      <c r="AN2647" s="400"/>
      <c r="AO2647" s="400"/>
      <c r="AP2647" s="400"/>
    </row>
    <row r="2648" spans="1:42" ht="14.25" customHeight="1">
      <c r="A2648" s="393"/>
      <c r="B2648" s="402"/>
      <c r="C2648" s="402"/>
      <c r="D2648" s="393"/>
      <c r="E2648" s="395"/>
      <c r="F2648" s="395"/>
      <c r="G2648" s="396"/>
      <c r="H2648" s="397"/>
      <c r="I2648" s="397"/>
      <c r="J2648" s="397"/>
      <c r="K2648" s="397"/>
      <c r="L2648" s="396"/>
      <c r="M2648" s="396"/>
      <c r="N2648" s="399"/>
      <c r="O2648" s="400"/>
      <c r="P2648" s="400"/>
      <c r="Q2648" s="400"/>
      <c r="R2648" s="400"/>
      <c r="S2648" s="400"/>
      <c r="T2648" s="400"/>
      <c r="U2648" s="400"/>
      <c r="V2648" s="400"/>
      <c r="W2648" s="400"/>
      <c r="X2648" s="426"/>
      <c r="Y2648" s="427"/>
      <c r="Z2648" s="427"/>
      <c r="AA2648" s="427"/>
      <c r="AB2648" s="427"/>
      <c r="AC2648" s="427"/>
      <c r="AD2648" s="402"/>
      <c r="AE2648" s="402"/>
      <c r="AF2648" s="402"/>
      <c r="AG2648" s="402"/>
      <c r="AH2648" s="402"/>
      <c r="AI2648" s="400"/>
      <c r="AJ2648" s="400"/>
      <c r="AK2648" s="400"/>
      <c r="AL2648" s="400"/>
      <c r="AM2648" s="400"/>
      <c r="AN2648" s="400"/>
      <c r="AO2648" s="400"/>
      <c r="AP2648" s="400"/>
    </row>
    <row r="2649" spans="1:42" ht="14.25" customHeight="1">
      <c r="A2649" s="393"/>
      <c r="B2649" s="402"/>
      <c r="C2649" s="402"/>
      <c r="D2649" s="393"/>
      <c r="E2649" s="395"/>
      <c r="F2649" s="395"/>
      <c r="G2649" s="396"/>
      <c r="H2649" s="397"/>
      <c r="I2649" s="397"/>
      <c r="J2649" s="397"/>
      <c r="K2649" s="397"/>
      <c r="L2649" s="396"/>
      <c r="M2649" s="396"/>
      <c r="N2649" s="399"/>
      <c r="O2649" s="400"/>
      <c r="P2649" s="400"/>
      <c r="Q2649" s="400"/>
      <c r="R2649" s="400"/>
      <c r="S2649" s="400"/>
      <c r="T2649" s="400"/>
      <c r="U2649" s="400"/>
      <c r="V2649" s="400"/>
      <c r="W2649" s="400"/>
      <c r="X2649" s="426"/>
      <c r="Y2649" s="427"/>
      <c r="Z2649" s="427"/>
      <c r="AA2649" s="427"/>
      <c r="AB2649" s="427"/>
      <c r="AC2649" s="427"/>
      <c r="AD2649" s="402"/>
      <c r="AE2649" s="402"/>
      <c r="AF2649" s="402"/>
      <c r="AG2649" s="402"/>
      <c r="AH2649" s="402"/>
      <c r="AI2649" s="400"/>
      <c r="AJ2649" s="400"/>
      <c r="AK2649" s="400"/>
      <c r="AL2649" s="400"/>
      <c r="AM2649" s="400"/>
      <c r="AN2649" s="400"/>
      <c r="AO2649" s="400"/>
      <c r="AP2649" s="400"/>
    </row>
    <row r="2650" spans="1:42" ht="14.25" customHeight="1">
      <c r="A2650" s="393"/>
      <c r="B2650" s="402"/>
      <c r="C2650" s="402"/>
      <c r="D2650" s="393"/>
      <c r="E2650" s="395"/>
      <c r="F2650" s="395"/>
      <c r="G2650" s="396"/>
      <c r="H2650" s="397"/>
      <c r="I2650" s="397"/>
      <c r="J2650" s="397"/>
      <c r="K2650" s="397"/>
      <c r="L2650" s="396"/>
      <c r="M2650" s="396"/>
      <c r="N2650" s="399"/>
      <c r="O2650" s="400"/>
      <c r="P2650" s="400"/>
      <c r="Q2650" s="400"/>
      <c r="R2650" s="400"/>
      <c r="S2650" s="400"/>
      <c r="T2650" s="400"/>
      <c r="U2650" s="400"/>
      <c r="V2650" s="400"/>
      <c r="W2650" s="400"/>
      <c r="X2650" s="426"/>
      <c r="Y2650" s="427"/>
      <c r="Z2650" s="427"/>
      <c r="AA2650" s="427"/>
      <c r="AB2650" s="427"/>
      <c r="AC2650" s="427"/>
      <c r="AD2650" s="402"/>
      <c r="AE2650" s="402"/>
      <c r="AF2650" s="402"/>
      <c r="AG2650" s="402"/>
      <c r="AH2650" s="402"/>
      <c r="AI2650" s="400"/>
      <c r="AJ2650" s="400"/>
      <c r="AK2650" s="400"/>
      <c r="AL2650" s="400"/>
      <c r="AM2650" s="400"/>
      <c r="AN2650" s="400"/>
      <c r="AO2650" s="400"/>
      <c r="AP2650" s="400"/>
    </row>
    <row r="2651" spans="1:42" ht="14.25" customHeight="1">
      <c r="A2651" s="393"/>
      <c r="B2651" s="402"/>
      <c r="C2651" s="402"/>
      <c r="D2651" s="393"/>
      <c r="E2651" s="395"/>
      <c r="F2651" s="395"/>
      <c r="G2651" s="396"/>
      <c r="H2651" s="397"/>
      <c r="I2651" s="397"/>
      <c r="J2651" s="397"/>
      <c r="K2651" s="397"/>
      <c r="L2651" s="396"/>
      <c r="M2651" s="396"/>
      <c r="N2651" s="399"/>
      <c r="O2651" s="400"/>
      <c r="P2651" s="400"/>
      <c r="Q2651" s="400"/>
      <c r="R2651" s="400"/>
      <c r="S2651" s="400"/>
      <c r="T2651" s="400"/>
      <c r="U2651" s="400"/>
      <c r="V2651" s="400"/>
      <c r="W2651" s="400"/>
      <c r="X2651" s="426"/>
      <c r="Y2651" s="427"/>
      <c r="Z2651" s="427"/>
      <c r="AA2651" s="427"/>
      <c r="AB2651" s="427"/>
      <c r="AC2651" s="427"/>
      <c r="AD2651" s="402"/>
      <c r="AE2651" s="402"/>
      <c r="AF2651" s="402"/>
      <c r="AG2651" s="402"/>
      <c r="AH2651" s="402"/>
      <c r="AI2651" s="400"/>
      <c r="AJ2651" s="400"/>
      <c r="AK2651" s="400"/>
      <c r="AL2651" s="400"/>
      <c r="AM2651" s="400"/>
      <c r="AN2651" s="400"/>
      <c r="AO2651" s="400"/>
      <c r="AP2651" s="400"/>
    </row>
    <row r="2652" spans="1:42" ht="14.25" customHeight="1">
      <c r="A2652" s="393"/>
      <c r="B2652" s="402"/>
      <c r="C2652" s="402"/>
      <c r="D2652" s="393"/>
      <c r="E2652" s="395"/>
      <c r="F2652" s="395"/>
      <c r="G2652" s="396"/>
      <c r="H2652" s="397"/>
      <c r="I2652" s="397"/>
      <c r="J2652" s="397"/>
      <c r="K2652" s="397"/>
      <c r="L2652" s="396"/>
      <c r="M2652" s="396"/>
      <c r="N2652" s="399"/>
      <c r="O2652" s="400"/>
      <c r="P2652" s="400"/>
      <c r="Q2652" s="400"/>
      <c r="R2652" s="400"/>
      <c r="S2652" s="400"/>
      <c r="T2652" s="400"/>
      <c r="U2652" s="400"/>
      <c r="V2652" s="400"/>
      <c r="W2652" s="400"/>
      <c r="X2652" s="426"/>
      <c r="Y2652" s="427"/>
      <c r="Z2652" s="427"/>
      <c r="AA2652" s="427"/>
      <c r="AB2652" s="427"/>
      <c r="AC2652" s="427"/>
      <c r="AD2652" s="402"/>
      <c r="AE2652" s="402"/>
      <c r="AF2652" s="402"/>
      <c r="AG2652" s="402"/>
      <c r="AH2652" s="402"/>
      <c r="AI2652" s="400"/>
      <c r="AJ2652" s="400"/>
      <c r="AK2652" s="400"/>
      <c r="AL2652" s="400"/>
      <c r="AM2652" s="400"/>
      <c r="AN2652" s="400"/>
      <c r="AO2652" s="400"/>
      <c r="AP2652" s="400"/>
    </row>
    <row r="2653" spans="1:42" ht="14.25" customHeight="1">
      <c r="A2653" s="393"/>
      <c r="B2653" s="402"/>
      <c r="C2653" s="402"/>
      <c r="D2653" s="393"/>
      <c r="E2653" s="395"/>
      <c r="F2653" s="395"/>
      <c r="G2653" s="396"/>
      <c r="H2653" s="397"/>
      <c r="I2653" s="397"/>
      <c r="J2653" s="397"/>
      <c r="K2653" s="397"/>
      <c r="L2653" s="396"/>
      <c r="M2653" s="396"/>
      <c r="N2653" s="399"/>
      <c r="O2653" s="400"/>
      <c r="P2653" s="400"/>
      <c r="Q2653" s="400"/>
      <c r="R2653" s="400"/>
      <c r="S2653" s="400"/>
      <c r="T2653" s="400"/>
      <c r="U2653" s="400"/>
      <c r="V2653" s="400"/>
      <c r="W2653" s="400"/>
      <c r="X2653" s="426"/>
      <c r="Y2653" s="427"/>
      <c r="Z2653" s="427"/>
      <c r="AA2653" s="427"/>
      <c r="AB2653" s="427"/>
      <c r="AC2653" s="427"/>
      <c r="AD2653" s="402"/>
      <c r="AE2653" s="402"/>
      <c r="AF2653" s="402"/>
      <c r="AG2653" s="402"/>
      <c r="AH2653" s="402"/>
      <c r="AI2653" s="400"/>
      <c r="AJ2653" s="400"/>
      <c r="AK2653" s="400"/>
      <c r="AL2653" s="400"/>
      <c r="AM2653" s="400"/>
      <c r="AN2653" s="400"/>
      <c r="AO2653" s="400"/>
      <c r="AP2653" s="400"/>
    </row>
    <row r="2654" spans="1:42" ht="14.25" customHeight="1">
      <c r="A2654" s="393"/>
      <c r="B2654" s="402"/>
      <c r="C2654" s="402"/>
      <c r="D2654" s="393"/>
      <c r="E2654" s="395"/>
      <c r="F2654" s="395"/>
      <c r="G2654" s="396"/>
      <c r="H2654" s="397"/>
      <c r="I2654" s="397"/>
      <c r="J2654" s="397"/>
      <c r="K2654" s="397"/>
      <c r="L2654" s="396"/>
      <c r="M2654" s="396"/>
      <c r="N2654" s="399"/>
      <c r="O2654" s="400"/>
      <c r="P2654" s="400"/>
      <c r="Q2654" s="400"/>
      <c r="R2654" s="400"/>
      <c r="S2654" s="400"/>
      <c r="T2654" s="400"/>
      <c r="U2654" s="400"/>
      <c r="V2654" s="400"/>
      <c r="W2654" s="400"/>
      <c r="X2654" s="426"/>
      <c r="Y2654" s="427"/>
      <c r="Z2654" s="427"/>
      <c r="AA2654" s="427"/>
      <c r="AB2654" s="427"/>
      <c r="AC2654" s="427"/>
      <c r="AD2654" s="402"/>
      <c r="AE2654" s="402"/>
      <c r="AF2654" s="402"/>
      <c r="AG2654" s="402"/>
      <c r="AH2654" s="402"/>
      <c r="AI2654" s="400"/>
      <c r="AJ2654" s="400"/>
      <c r="AK2654" s="400"/>
      <c r="AL2654" s="400"/>
      <c r="AM2654" s="400"/>
      <c r="AN2654" s="400"/>
      <c r="AO2654" s="400"/>
      <c r="AP2654" s="400"/>
    </row>
    <row r="2655" spans="1:42" ht="14.25" customHeight="1">
      <c r="A2655" s="393"/>
      <c r="B2655" s="402"/>
      <c r="C2655" s="402"/>
      <c r="D2655" s="393"/>
      <c r="E2655" s="395"/>
      <c r="F2655" s="395"/>
      <c r="G2655" s="396"/>
      <c r="H2655" s="397"/>
      <c r="I2655" s="397"/>
      <c r="J2655" s="397"/>
      <c r="K2655" s="397"/>
      <c r="L2655" s="396"/>
      <c r="M2655" s="396"/>
      <c r="N2655" s="399"/>
      <c r="O2655" s="400"/>
      <c r="P2655" s="400"/>
      <c r="Q2655" s="400"/>
      <c r="R2655" s="400"/>
      <c r="S2655" s="400"/>
      <c r="T2655" s="400"/>
      <c r="U2655" s="400"/>
      <c r="V2655" s="400"/>
      <c r="W2655" s="400"/>
      <c r="X2655" s="426"/>
      <c r="Y2655" s="427"/>
      <c r="Z2655" s="427"/>
      <c r="AA2655" s="427"/>
      <c r="AB2655" s="427"/>
      <c r="AC2655" s="427"/>
      <c r="AD2655" s="402"/>
      <c r="AE2655" s="402"/>
      <c r="AF2655" s="402"/>
      <c r="AG2655" s="402"/>
      <c r="AH2655" s="402"/>
      <c r="AI2655" s="400"/>
      <c r="AJ2655" s="400"/>
      <c r="AK2655" s="400"/>
      <c r="AL2655" s="400"/>
      <c r="AM2655" s="400"/>
      <c r="AN2655" s="400"/>
      <c r="AO2655" s="400"/>
      <c r="AP2655" s="400"/>
    </row>
    <row r="2656" spans="1:42" ht="14.25" customHeight="1">
      <c r="A2656" s="393"/>
      <c r="B2656" s="402"/>
      <c r="C2656" s="402"/>
      <c r="D2656" s="393"/>
      <c r="E2656" s="395"/>
      <c r="F2656" s="395"/>
      <c r="G2656" s="396"/>
      <c r="H2656" s="397"/>
      <c r="I2656" s="397"/>
      <c r="J2656" s="397"/>
      <c r="K2656" s="397"/>
      <c r="L2656" s="396"/>
      <c r="M2656" s="396"/>
      <c r="N2656" s="399"/>
      <c r="O2656" s="400"/>
      <c r="P2656" s="400"/>
      <c r="Q2656" s="400"/>
      <c r="R2656" s="400"/>
      <c r="S2656" s="400"/>
      <c r="T2656" s="400"/>
      <c r="U2656" s="400"/>
      <c r="V2656" s="400"/>
      <c r="W2656" s="400"/>
      <c r="X2656" s="426"/>
      <c r="Y2656" s="427"/>
      <c r="Z2656" s="427"/>
      <c r="AA2656" s="427"/>
      <c r="AB2656" s="427"/>
      <c r="AC2656" s="427"/>
      <c r="AD2656" s="402"/>
      <c r="AE2656" s="402"/>
      <c r="AF2656" s="402"/>
      <c r="AG2656" s="402"/>
      <c r="AH2656" s="402"/>
      <c r="AI2656" s="400"/>
      <c r="AJ2656" s="400"/>
      <c r="AK2656" s="400"/>
      <c r="AL2656" s="400"/>
      <c r="AM2656" s="400"/>
      <c r="AN2656" s="400"/>
      <c r="AO2656" s="400"/>
      <c r="AP2656" s="400"/>
    </row>
    <row r="2657" spans="1:42" ht="14.25" customHeight="1">
      <c r="A2657" s="393"/>
      <c r="B2657" s="402"/>
      <c r="C2657" s="402"/>
      <c r="D2657" s="393"/>
      <c r="E2657" s="395"/>
      <c r="F2657" s="395"/>
      <c r="G2657" s="396"/>
      <c r="H2657" s="397"/>
      <c r="I2657" s="397"/>
      <c r="J2657" s="397"/>
      <c r="K2657" s="397"/>
      <c r="L2657" s="396"/>
      <c r="M2657" s="396"/>
      <c r="N2657" s="399"/>
      <c r="O2657" s="400"/>
      <c r="P2657" s="400"/>
      <c r="Q2657" s="400"/>
      <c r="R2657" s="400"/>
      <c r="S2657" s="400"/>
      <c r="T2657" s="400"/>
      <c r="U2657" s="400"/>
      <c r="V2657" s="400"/>
      <c r="W2657" s="400"/>
      <c r="X2657" s="426"/>
      <c r="Y2657" s="427"/>
      <c r="Z2657" s="427"/>
      <c r="AA2657" s="427"/>
      <c r="AB2657" s="427"/>
      <c r="AC2657" s="427"/>
      <c r="AD2657" s="402"/>
      <c r="AE2657" s="402"/>
      <c r="AF2657" s="402"/>
      <c r="AG2657" s="402"/>
      <c r="AH2657" s="402"/>
      <c r="AI2657" s="400"/>
      <c r="AJ2657" s="400"/>
      <c r="AK2657" s="400"/>
      <c r="AL2657" s="400"/>
      <c r="AM2657" s="400"/>
      <c r="AN2657" s="400"/>
      <c r="AO2657" s="400"/>
      <c r="AP2657" s="400"/>
    </row>
    <row r="2658" spans="1:42" ht="14.25" customHeight="1">
      <c r="A2658" s="393"/>
      <c r="B2658" s="402"/>
      <c r="C2658" s="402"/>
      <c r="D2658" s="393"/>
      <c r="E2658" s="395"/>
      <c r="F2658" s="395"/>
      <c r="G2658" s="396"/>
      <c r="H2658" s="397"/>
      <c r="I2658" s="397"/>
      <c r="J2658" s="397"/>
      <c r="K2658" s="397"/>
      <c r="L2658" s="396"/>
      <c r="M2658" s="396"/>
      <c r="N2658" s="399"/>
      <c r="O2658" s="400"/>
      <c r="P2658" s="400"/>
      <c r="Q2658" s="400"/>
      <c r="R2658" s="400"/>
      <c r="S2658" s="400"/>
      <c r="T2658" s="400"/>
      <c r="U2658" s="400"/>
      <c r="V2658" s="400"/>
      <c r="W2658" s="400"/>
      <c r="X2658" s="426"/>
      <c r="Y2658" s="427"/>
      <c r="Z2658" s="427"/>
      <c r="AA2658" s="427"/>
      <c r="AB2658" s="427"/>
      <c r="AC2658" s="427"/>
      <c r="AD2658" s="402"/>
      <c r="AE2658" s="402"/>
      <c r="AF2658" s="402"/>
      <c r="AG2658" s="402"/>
      <c r="AH2658" s="402"/>
      <c r="AI2658" s="400"/>
      <c r="AJ2658" s="400"/>
      <c r="AK2658" s="400"/>
      <c r="AL2658" s="400"/>
      <c r="AM2658" s="400"/>
      <c r="AN2658" s="400"/>
      <c r="AO2658" s="400"/>
      <c r="AP2658" s="400"/>
    </row>
    <row r="2659" spans="1:42" ht="14.25" customHeight="1">
      <c r="A2659" s="393"/>
      <c r="B2659" s="402"/>
      <c r="C2659" s="402"/>
      <c r="D2659" s="393"/>
      <c r="E2659" s="395"/>
      <c r="F2659" s="395"/>
      <c r="G2659" s="396"/>
      <c r="H2659" s="397"/>
      <c r="I2659" s="397"/>
      <c r="J2659" s="397"/>
      <c r="K2659" s="397"/>
      <c r="L2659" s="396"/>
      <c r="M2659" s="396"/>
      <c r="N2659" s="399"/>
      <c r="O2659" s="400"/>
      <c r="P2659" s="400"/>
      <c r="Q2659" s="400"/>
      <c r="R2659" s="400"/>
      <c r="S2659" s="400"/>
      <c r="T2659" s="400"/>
      <c r="U2659" s="400"/>
      <c r="V2659" s="400"/>
      <c r="W2659" s="400"/>
      <c r="X2659" s="426"/>
      <c r="Y2659" s="427"/>
      <c r="Z2659" s="427"/>
      <c r="AA2659" s="427"/>
      <c r="AB2659" s="427"/>
      <c r="AC2659" s="427"/>
      <c r="AD2659" s="402"/>
      <c r="AE2659" s="402"/>
      <c r="AF2659" s="402"/>
      <c r="AG2659" s="402"/>
      <c r="AH2659" s="402"/>
      <c r="AI2659" s="400"/>
      <c r="AJ2659" s="400"/>
      <c r="AK2659" s="400"/>
      <c r="AL2659" s="400"/>
      <c r="AM2659" s="400"/>
      <c r="AN2659" s="400"/>
      <c r="AO2659" s="400"/>
      <c r="AP2659" s="400"/>
    </row>
    <row r="2660" spans="1:42" ht="14.25" customHeight="1">
      <c r="A2660" s="393"/>
      <c r="B2660" s="402"/>
      <c r="C2660" s="402"/>
      <c r="D2660" s="393"/>
      <c r="E2660" s="395"/>
      <c r="F2660" s="395"/>
      <c r="G2660" s="396"/>
      <c r="H2660" s="397"/>
      <c r="I2660" s="397"/>
      <c r="J2660" s="397"/>
      <c r="K2660" s="397"/>
      <c r="L2660" s="396"/>
      <c r="M2660" s="396"/>
      <c r="N2660" s="399"/>
      <c r="O2660" s="400"/>
      <c r="P2660" s="400"/>
      <c r="Q2660" s="400"/>
      <c r="R2660" s="400"/>
      <c r="S2660" s="400"/>
      <c r="T2660" s="400"/>
      <c r="U2660" s="400"/>
      <c r="V2660" s="400"/>
      <c r="W2660" s="400"/>
      <c r="X2660" s="426"/>
      <c r="Y2660" s="427"/>
      <c r="Z2660" s="427"/>
      <c r="AA2660" s="427"/>
      <c r="AB2660" s="427"/>
      <c r="AC2660" s="427"/>
      <c r="AD2660" s="402"/>
      <c r="AE2660" s="402"/>
      <c r="AF2660" s="402"/>
      <c r="AG2660" s="402"/>
      <c r="AH2660" s="402"/>
      <c r="AI2660" s="400"/>
      <c r="AJ2660" s="400"/>
      <c r="AK2660" s="400"/>
      <c r="AL2660" s="400"/>
      <c r="AM2660" s="400"/>
      <c r="AN2660" s="400"/>
      <c r="AO2660" s="400"/>
      <c r="AP2660" s="400"/>
    </row>
    <row r="2661" spans="1:42" ht="14.25" customHeight="1">
      <c r="A2661" s="393"/>
      <c r="B2661" s="402"/>
      <c r="C2661" s="402"/>
      <c r="D2661" s="393"/>
      <c r="E2661" s="395"/>
      <c r="F2661" s="395"/>
      <c r="G2661" s="396"/>
      <c r="H2661" s="397"/>
      <c r="I2661" s="397"/>
      <c r="J2661" s="397"/>
      <c r="K2661" s="397"/>
      <c r="L2661" s="396"/>
      <c r="M2661" s="396"/>
      <c r="N2661" s="399"/>
      <c r="O2661" s="400"/>
      <c r="P2661" s="400"/>
      <c r="Q2661" s="400"/>
      <c r="R2661" s="400"/>
      <c r="S2661" s="400"/>
      <c r="T2661" s="400"/>
      <c r="U2661" s="400"/>
      <c r="V2661" s="400"/>
      <c r="W2661" s="400"/>
      <c r="X2661" s="426"/>
      <c r="Y2661" s="427"/>
      <c r="Z2661" s="427"/>
      <c r="AA2661" s="427"/>
      <c r="AB2661" s="427"/>
      <c r="AC2661" s="427"/>
      <c r="AD2661" s="402"/>
      <c r="AE2661" s="402"/>
      <c r="AF2661" s="402"/>
      <c r="AG2661" s="402"/>
      <c r="AH2661" s="402"/>
      <c r="AI2661" s="400"/>
      <c r="AJ2661" s="400"/>
      <c r="AK2661" s="400"/>
      <c r="AL2661" s="400"/>
      <c r="AM2661" s="400"/>
      <c r="AN2661" s="400"/>
      <c r="AO2661" s="400"/>
      <c r="AP2661" s="400"/>
    </row>
    <row r="2662" spans="1:42" ht="14.25" customHeight="1">
      <c r="A2662" s="393"/>
      <c r="B2662" s="402"/>
      <c r="C2662" s="402"/>
      <c r="D2662" s="393"/>
      <c r="E2662" s="395"/>
      <c r="F2662" s="395"/>
      <c r="G2662" s="396"/>
      <c r="H2662" s="397"/>
      <c r="I2662" s="397"/>
      <c r="J2662" s="397"/>
      <c r="K2662" s="397"/>
      <c r="L2662" s="396"/>
      <c r="M2662" s="396"/>
      <c r="N2662" s="399"/>
      <c r="O2662" s="400"/>
      <c r="P2662" s="400"/>
      <c r="Q2662" s="400"/>
      <c r="R2662" s="400"/>
      <c r="S2662" s="400"/>
      <c r="T2662" s="400"/>
      <c r="U2662" s="400"/>
      <c r="V2662" s="400"/>
      <c r="W2662" s="400"/>
      <c r="X2662" s="426"/>
      <c r="Y2662" s="427"/>
      <c r="Z2662" s="427"/>
      <c r="AA2662" s="427"/>
      <c r="AB2662" s="427"/>
      <c r="AC2662" s="427"/>
      <c r="AD2662" s="402"/>
      <c r="AE2662" s="402"/>
      <c r="AF2662" s="402"/>
      <c r="AG2662" s="402"/>
      <c r="AH2662" s="402"/>
      <c r="AI2662" s="400"/>
      <c r="AJ2662" s="400"/>
      <c r="AK2662" s="400"/>
      <c r="AL2662" s="400"/>
      <c r="AM2662" s="400"/>
      <c r="AN2662" s="400"/>
      <c r="AO2662" s="400"/>
      <c r="AP2662" s="400"/>
    </row>
    <row r="2663" spans="1:42" ht="14.25" customHeight="1">
      <c r="A2663" s="393"/>
      <c r="B2663" s="402"/>
      <c r="C2663" s="402"/>
      <c r="D2663" s="393"/>
      <c r="E2663" s="395"/>
      <c r="F2663" s="395"/>
      <c r="G2663" s="396"/>
      <c r="H2663" s="397"/>
      <c r="I2663" s="397"/>
      <c r="J2663" s="397"/>
      <c r="K2663" s="397"/>
      <c r="L2663" s="396"/>
      <c r="M2663" s="396"/>
      <c r="N2663" s="399"/>
      <c r="O2663" s="400"/>
      <c r="P2663" s="400"/>
      <c r="Q2663" s="400"/>
      <c r="R2663" s="400"/>
      <c r="S2663" s="400"/>
      <c r="T2663" s="400"/>
      <c r="U2663" s="400"/>
      <c r="V2663" s="400"/>
      <c r="W2663" s="400"/>
      <c r="X2663" s="426"/>
      <c r="Y2663" s="427"/>
      <c r="Z2663" s="427"/>
      <c r="AA2663" s="427"/>
      <c r="AB2663" s="427"/>
      <c r="AC2663" s="427"/>
      <c r="AD2663" s="402"/>
      <c r="AE2663" s="402"/>
      <c r="AF2663" s="402"/>
      <c r="AG2663" s="402"/>
      <c r="AH2663" s="402"/>
      <c r="AI2663" s="400"/>
      <c r="AJ2663" s="400"/>
      <c r="AK2663" s="400"/>
      <c r="AL2663" s="400"/>
      <c r="AM2663" s="400"/>
      <c r="AN2663" s="400"/>
      <c r="AO2663" s="400"/>
      <c r="AP2663" s="400"/>
    </row>
    <row r="2664" spans="1:42" ht="14.25" customHeight="1">
      <c r="A2664" s="393"/>
      <c r="B2664" s="402"/>
      <c r="C2664" s="402"/>
      <c r="D2664" s="393"/>
      <c r="E2664" s="395"/>
      <c r="F2664" s="395"/>
      <c r="G2664" s="396"/>
      <c r="H2664" s="397"/>
      <c r="I2664" s="397"/>
      <c r="J2664" s="397"/>
      <c r="K2664" s="397"/>
      <c r="L2664" s="396"/>
      <c r="M2664" s="396"/>
      <c r="N2664" s="399"/>
      <c r="O2664" s="400"/>
      <c r="P2664" s="400"/>
      <c r="Q2664" s="400"/>
      <c r="R2664" s="400"/>
      <c r="S2664" s="400"/>
      <c r="T2664" s="400"/>
      <c r="U2664" s="400"/>
      <c r="V2664" s="400"/>
      <c r="W2664" s="400"/>
      <c r="X2664" s="426"/>
      <c r="Y2664" s="427"/>
      <c r="Z2664" s="427"/>
      <c r="AA2664" s="427"/>
      <c r="AB2664" s="427"/>
      <c r="AC2664" s="427"/>
      <c r="AD2664" s="402"/>
      <c r="AE2664" s="402"/>
      <c r="AF2664" s="402"/>
      <c r="AG2664" s="402"/>
      <c r="AH2664" s="402"/>
      <c r="AI2664" s="400"/>
      <c r="AJ2664" s="400"/>
      <c r="AK2664" s="400"/>
      <c r="AL2664" s="400"/>
      <c r="AM2664" s="400"/>
      <c r="AN2664" s="400"/>
      <c r="AO2664" s="400"/>
      <c r="AP2664" s="400"/>
    </row>
    <row r="2665" spans="1:42" ht="14.25" customHeight="1">
      <c r="A2665" s="393"/>
      <c r="B2665" s="402"/>
      <c r="C2665" s="402"/>
      <c r="D2665" s="393"/>
      <c r="E2665" s="395"/>
      <c r="F2665" s="395"/>
      <c r="G2665" s="396"/>
      <c r="H2665" s="397"/>
      <c r="I2665" s="397"/>
      <c r="J2665" s="397"/>
      <c r="K2665" s="397"/>
      <c r="L2665" s="396"/>
      <c r="M2665" s="396"/>
      <c r="N2665" s="399"/>
      <c r="O2665" s="400"/>
      <c r="P2665" s="400"/>
      <c r="Q2665" s="400"/>
      <c r="R2665" s="400"/>
      <c r="S2665" s="400"/>
      <c r="T2665" s="400"/>
      <c r="U2665" s="400"/>
      <c r="V2665" s="400"/>
      <c r="W2665" s="400"/>
      <c r="X2665" s="426"/>
      <c r="Y2665" s="427"/>
      <c r="Z2665" s="427"/>
      <c r="AA2665" s="427"/>
      <c r="AB2665" s="427"/>
      <c r="AC2665" s="427"/>
      <c r="AD2665" s="402"/>
      <c r="AE2665" s="402"/>
      <c r="AF2665" s="402"/>
      <c r="AG2665" s="402"/>
      <c r="AH2665" s="402"/>
      <c r="AI2665" s="400"/>
      <c r="AJ2665" s="400"/>
      <c r="AK2665" s="400"/>
      <c r="AL2665" s="400"/>
      <c r="AM2665" s="400"/>
      <c r="AN2665" s="400"/>
      <c r="AO2665" s="400"/>
      <c r="AP2665" s="400"/>
    </row>
    <row r="2666" spans="1:42" ht="14.25" customHeight="1">
      <c r="A2666" s="393"/>
      <c r="B2666" s="402"/>
      <c r="C2666" s="402"/>
      <c r="D2666" s="393"/>
      <c r="E2666" s="395"/>
      <c r="F2666" s="395"/>
      <c r="G2666" s="396"/>
      <c r="H2666" s="397"/>
      <c r="I2666" s="397"/>
      <c r="J2666" s="397"/>
      <c r="K2666" s="397"/>
      <c r="L2666" s="396"/>
      <c r="M2666" s="396"/>
      <c r="N2666" s="399"/>
      <c r="O2666" s="400"/>
      <c r="P2666" s="400"/>
      <c r="Q2666" s="400"/>
      <c r="R2666" s="400"/>
      <c r="S2666" s="400"/>
      <c r="T2666" s="400"/>
      <c r="U2666" s="400"/>
      <c r="V2666" s="400"/>
      <c r="W2666" s="400"/>
      <c r="X2666" s="426"/>
      <c r="Y2666" s="427"/>
      <c r="Z2666" s="427"/>
      <c r="AA2666" s="427"/>
      <c r="AB2666" s="427"/>
      <c r="AC2666" s="427"/>
      <c r="AD2666" s="402"/>
      <c r="AE2666" s="402"/>
      <c r="AF2666" s="402"/>
      <c r="AG2666" s="402"/>
      <c r="AH2666" s="402"/>
      <c r="AI2666" s="400"/>
      <c r="AJ2666" s="400"/>
      <c r="AK2666" s="400"/>
      <c r="AL2666" s="400"/>
      <c r="AM2666" s="400"/>
      <c r="AN2666" s="400"/>
      <c r="AO2666" s="400"/>
      <c r="AP2666" s="400"/>
    </row>
    <row r="2667" spans="1:42" ht="14.25" customHeight="1">
      <c r="A2667" s="393"/>
      <c r="B2667" s="402"/>
      <c r="C2667" s="402"/>
      <c r="D2667" s="393"/>
      <c r="E2667" s="395"/>
      <c r="F2667" s="395"/>
      <c r="G2667" s="396"/>
      <c r="H2667" s="397"/>
      <c r="I2667" s="397"/>
      <c r="J2667" s="397"/>
      <c r="K2667" s="397"/>
      <c r="L2667" s="396"/>
      <c r="M2667" s="396"/>
      <c r="N2667" s="399"/>
      <c r="O2667" s="400"/>
      <c r="P2667" s="400"/>
      <c r="Q2667" s="400"/>
      <c r="R2667" s="400"/>
      <c r="S2667" s="400"/>
      <c r="T2667" s="400"/>
      <c r="U2667" s="400"/>
      <c r="V2667" s="400"/>
      <c r="W2667" s="400"/>
      <c r="X2667" s="426"/>
      <c r="Y2667" s="427"/>
      <c r="Z2667" s="427"/>
      <c r="AA2667" s="427"/>
      <c r="AB2667" s="427"/>
      <c r="AC2667" s="427"/>
      <c r="AD2667" s="402"/>
      <c r="AE2667" s="402"/>
      <c r="AF2667" s="402"/>
      <c r="AG2667" s="402"/>
      <c r="AH2667" s="402"/>
      <c r="AI2667" s="400"/>
      <c r="AJ2667" s="400"/>
      <c r="AK2667" s="400"/>
      <c r="AL2667" s="400"/>
      <c r="AM2667" s="400"/>
      <c r="AN2667" s="400"/>
      <c r="AO2667" s="400"/>
      <c r="AP2667" s="400"/>
    </row>
    <row r="2668" spans="1:42" ht="14.25" customHeight="1">
      <c r="A2668" s="393"/>
      <c r="B2668" s="402"/>
      <c r="C2668" s="402"/>
      <c r="D2668" s="393"/>
      <c r="E2668" s="395"/>
      <c r="F2668" s="395"/>
      <c r="G2668" s="396"/>
      <c r="H2668" s="397"/>
      <c r="I2668" s="397"/>
      <c r="J2668" s="397"/>
      <c r="K2668" s="397"/>
      <c r="L2668" s="396"/>
      <c r="M2668" s="396"/>
      <c r="N2668" s="399"/>
      <c r="O2668" s="400"/>
      <c r="P2668" s="400"/>
      <c r="Q2668" s="400"/>
      <c r="R2668" s="400"/>
      <c r="S2668" s="400"/>
      <c r="T2668" s="400"/>
      <c r="U2668" s="400"/>
      <c r="V2668" s="400"/>
      <c r="W2668" s="400"/>
      <c r="X2668" s="426"/>
      <c r="Y2668" s="427"/>
      <c r="Z2668" s="427"/>
      <c r="AA2668" s="427"/>
      <c r="AB2668" s="427"/>
      <c r="AC2668" s="427"/>
      <c r="AD2668" s="402"/>
      <c r="AE2668" s="402"/>
      <c r="AF2668" s="402"/>
      <c r="AG2668" s="402"/>
      <c r="AH2668" s="402"/>
      <c r="AI2668" s="400"/>
      <c r="AJ2668" s="400"/>
      <c r="AK2668" s="400"/>
      <c r="AL2668" s="400"/>
      <c r="AM2668" s="400"/>
      <c r="AN2668" s="400"/>
      <c r="AO2668" s="400"/>
      <c r="AP2668" s="400"/>
    </row>
    <row r="2669" spans="1:42" ht="14.25" customHeight="1">
      <c r="A2669" s="393"/>
      <c r="B2669" s="402"/>
      <c r="C2669" s="402"/>
      <c r="D2669" s="393"/>
      <c r="E2669" s="395"/>
      <c r="F2669" s="395"/>
      <c r="G2669" s="396"/>
      <c r="H2669" s="397"/>
      <c r="I2669" s="397"/>
      <c r="J2669" s="397"/>
      <c r="K2669" s="397"/>
      <c r="L2669" s="396"/>
      <c r="M2669" s="396"/>
      <c r="N2669" s="399"/>
      <c r="O2669" s="400"/>
      <c r="P2669" s="400"/>
      <c r="Q2669" s="400"/>
      <c r="R2669" s="400"/>
      <c r="S2669" s="400"/>
      <c r="T2669" s="400"/>
      <c r="U2669" s="400"/>
      <c r="V2669" s="400"/>
      <c r="W2669" s="400"/>
      <c r="X2669" s="426"/>
      <c r="Y2669" s="427"/>
      <c r="Z2669" s="427"/>
      <c r="AA2669" s="427"/>
      <c r="AB2669" s="427"/>
      <c r="AC2669" s="427"/>
      <c r="AD2669" s="402"/>
      <c r="AE2669" s="402"/>
      <c r="AF2669" s="402"/>
      <c r="AG2669" s="402"/>
      <c r="AH2669" s="402"/>
      <c r="AI2669" s="400"/>
      <c r="AJ2669" s="400"/>
      <c r="AK2669" s="400"/>
      <c r="AL2669" s="400"/>
      <c r="AM2669" s="400"/>
      <c r="AN2669" s="400"/>
      <c r="AO2669" s="400"/>
      <c r="AP2669" s="400"/>
    </row>
    <row r="2670" spans="1:42" ht="14.25" customHeight="1">
      <c r="A2670" s="393"/>
      <c r="B2670" s="402"/>
      <c r="C2670" s="402"/>
      <c r="D2670" s="393"/>
      <c r="E2670" s="395"/>
      <c r="F2670" s="395"/>
      <c r="G2670" s="396"/>
      <c r="H2670" s="397"/>
      <c r="I2670" s="397"/>
      <c r="J2670" s="397"/>
      <c r="K2670" s="397"/>
      <c r="L2670" s="396"/>
      <c r="M2670" s="396"/>
      <c r="N2670" s="399"/>
      <c r="O2670" s="400"/>
      <c r="P2670" s="400"/>
      <c r="Q2670" s="400"/>
      <c r="R2670" s="400"/>
      <c r="S2670" s="400"/>
      <c r="T2670" s="400"/>
      <c r="U2670" s="400"/>
      <c r="V2670" s="400"/>
      <c r="W2670" s="400"/>
      <c r="X2670" s="426"/>
      <c r="Y2670" s="427"/>
      <c r="Z2670" s="427"/>
      <c r="AA2670" s="427"/>
      <c r="AB2670" s="427"/>
      <c r="AC2670" s="427"/>
      <c r="AD2670" s="402"/>
      <c r="AE2670" s="402"/>
      <c r="AF2670" s="402"/>
      <c r="AG2670" s="402"/>
      <c r="AH2670" s="402"/>
      <c r="AI2670" s="400"/>
      <c r="AJ2670" s="400"/>
      <c r="AK2670" s="400"/>
      <c r="AL2670" s="400"/>
      <c r="AM2670" s="400"/>
      <c r="AN2670" s="400"/>
      <c r="AO2670" s="400"/>
      <c r="AP2670" s="400"/>
    </row>
    <row r="2671" spans="1:42" ht="14.25" customHeight="1">
      <c r="A2671" s="393"/>
      <c r="B2671" s="402"/>
      <c r="C2671" s="402"/>
      <c r="D2671" s="393"/>
      <c r="E2671" s="395"/>
      <c r="F2671" s="395"/>
      <c r="G2671" s="396"/>
      <c r="H2671" s="397"/>
      <c r="I2671" s="397"/>
      <c r="J2671" s="397"/>
      <c r="K2671" s="397"/>
      <c r="L2671" s="396"/>
      <c r="M2671" s="396"/>
      <c r="N2671" s="399"/>
      <c r="O2671" s="400"/>
      <c r="P2671" s="400"/>
      <c r="Q2671" s="400"/>
      <c r="R2671" s="400"/>
      <c r="S2671" s="400"/>
      <c r="T2671" s="400"/>
      <c r="U2671" s="400"/>
      <c r="V2671" s="400"/>
      <c r="W2671" s="400"/>
      <c r="X2671" s="426"/>
      <c r="Y2671" s="427"/>
      <c r="Z2671" s="427"/>
      <c r="AA2671" s="427"/>
      <c r="AB2671" s="427"/>
      <c r="AC2671" s="427"/>
      <c r="AD2671" s="402"/>
      <c r="AE2671" s="402"/>
      <c r="AF2671" s="402"/>
      <c r="AG2671" s="402"/>
      <c r="AH2671" s="402"/>
      <c r="AI2671" s="400"/>
      <c r="AJ2671" s="400"/>
      <c r="AK2671" s="400"/>
      <c r="AL2671" s="400"/>
      <c r="AM2671" s="400"/>
      <c r="AN2671" s="400"/>
      <c r="AO2671" s="400"/>
      <c r="AP2671" s="400"/>
    </row>
    <row r="2672" spans="1:42" ht="14.25" customHeight="1">
      <c r="A2672" s="393"/>
      <c r="B2672" s="402"/>
      <c r="C2672" s="402"/>
      <c r="D2672" s="393"/>
      <c r="E2672" s="395"/>
      <c r="F2672" s="395"/>
      <c r="G2672" s="396"/>
      <c r="H2672" s="397"/>
      <c r="I2672" s="397"/>
      <c r="J2672" s="397"/>
      <c r="K2672" s="397"/>
      <c r="L2672" s="396"/>
      <c r="M2672" s="396"/>
      <c r="N2672" s="399"/>
      <c r="O2672" s="400"/>
      <c r="P2672" s="400"/>
      <c r="Q2672" s="400"/>
      <c r="R2672" s="400"/>
      <c r="S2672" s="400"/>
      <c r="T2672" s="400"/>
      <c r="U2672" s="400"/>
      <c r="V2672" s="400"/>
      <c r="W2672" s="400"/>
      <c r="X2672" s="426"/>
      <c r="Y2672" s="427"/>
      <c r="Z2672" s="427"/>
      <c r="AA2672" s="427"/>
      <c r="AB2672" s="427"/>
      <c r="AC2672" s="427"/>
      <c r="AD2672" s="402"/>
      <c r="AE2672" s="402"/>
      <c r="AF2672" s="402"/>
      <c r="AG2672" s="402"/>
      <c r="AH2672" s="402"/>
      <c r="AI2672" s="400"/>
      <c r="AJ2672" s="400"/>
      <c r="AK2672" s="400"/>
      <c r="AL2672" s="400"/>
      <c r="AM2672" s="400"/>
      <c r="AN2672" s="400"/>
      <c r="AO2672" s="400"/>
      <c r="AP2672" s="400"/>
    </row>
    <row r="2673" spans="1:42" ht="14.25" customHeight="1">
      <c r="A2673" s="393"/>
      <c r="B2673" s="402"/>
      <c r="C2673" s="402"/>
      <c r="D2673" s="393"/>
      <c r="E2673" s="395"/>
      <c r="F2673" s="395"/>
      <c r="G2673" s="396"/>
      <c r="H2673" s="397"/>
      <c r="I2673" s="397"/>
      <c r="J2673" s="397"/>
      <c r="K2673" s="397"/>
      <c r="L2673" s="396"/>
      <c r="M2673" s="396"/>
      <c r="N2673" s="399"/>
      <c r="O2673" s="400"/>
      <c r="P2673" s="400"/>
      <c r="Q2673" s="400"/>
      <c r="R2673" s="400"/>
      <c r="S2673" s="400"/>
      <c r="T2673" s="400"/>
      <c r="U2673" s="400"/>
      <c r="V2673" s="400"/>
      <c r="W2673" s="400"/>
      <c r="X2673" s="426"/>
      <c r="Y2673" s="427"/>
      <c r="Z2673" s="427"/>
      <c r="AA2673" s="427"/>
      <c r="AB2673" s="427"/>
      <c r="AC2673" s="427"/>
      <c r="AD2673" s="402"/>
      <c r="AE2673" s="402"/>
      <c r="AF2673" s="402"/>
      <c r="AG2673" s="402"/>
      <c r="AH2673" s="402"/>
      <c r="AI2673" s="400"/>
      <c r="AJ2673" s="400"/>
      <c r="AK2673" s="400"/>
      <c r="AL2673" s="400"/>
      <c r="AM2673" s="400"/>
      <c r="AN2673" s="400"/>
      <c r="AO2673" s="400"/>
      <c r="AP2673" s="400"/>
    </row>
    <row r="2674" spans="1:42" ht="14.25" customHeight="1">
      <c r="A2674" s="393"/>
      <c r="B2674" s="402"/>
      <c r="C2674" s="402"/>
      <c r="D2674" s="393"/>
      <c r="E2674" s="395"/>
      <c r="F2674" s="395"/>
      <c r="G2674" s="396"/>
      <c r="H2674" s="397"/>
      <c r="I2674" s="397"/>
      <c r="J2674" s="397"/>
      <c r="K2674" s="397"/>
      <c r="L2674" s="396"/>
      <c r="M2674" s="396"/>
      <c r="N2674" s="399"/>
      <c r="O2674" s="400"/>
      <c r="P2674" s="400"/>
      <c r="Q2674" s="400"/>
      <c r="R2674" s="400"/>
      <c r="S2674" s="400"/>
      <c r="T2674" s="400"/>
      <c r="U2674" s="400"/>
      <c r="V2674" s="400"/>
      <c r="W2674" s="400"/>
      <c r="X2674" s="426"/>
      <c r="Y2674" s="427"/>
      <c r="Z2674" s="427"/>
      <c r="AA2674" s="427"/>
      <c r="AB2674" s="427"/>
      <c r="AC2674" s="427"/>
      <c r="AD2674" s="402"/>
      <c r="AE2674" s="402"/>
      <c r="AF2674" s="402"/>
      <c r="AG2674" s="402"/>
      <c r="AH2674" s="402"/>
      <c r="AI2674" s="400"/>
      <c r="AJ2674" s="400"/>
      <c r="AK2674" s="400"/>
      <c r="AL2674" s="400"/>
      <c r="AM2674" s="400"/>
      <c r="AN2674" s="400"/>
      <c r="AO2674" s="400"/>
      <c r="AP2674" s="400"/>
    </row>
    <row r="2675" spans="1:42" ht="14.25" customHeight="1">
      <c r="A2675" s="393"/>
      <c r="B2675" s="402"/>
      <c r="C2675" s="402"/>
      <c r="D2675" s="393"/>
      <c r="E2675" s="395"/>
      <c r="F2675" s="395"/>
      <c r="G2675" s="396"/>
      <c r="H2675" s="397"/>
      <c r="I2675" s="397"/>
      <c r="J2675" s="397"/>
      <c r="K2675" s="397"/>
      <c r="L2675" s="396"/>
      <c r="M2675" s="396"/>
      <c r="N2675" s="399"/>
      <c r="O2675" s="400"/>
      <c r="P2675" s="400"/>
      <c r="Q2675" s="400"/>
      <c r="R2675" s="400"/>
      <c r="S2675" s="400"/>
      <c r="T2675" s="400"/>
      <c r="U2675" s="400"/>
      <c r="V2675" s="400"/>
      <c r="W2675" s="400"/>
      <c r="X2675" s="426"/>
      <c r="Y2675" s="427"/>
      <c r="Z2675" s="427"/>
      <c r="AA2675" s="427"/>
      <c r="AB2675" s="427"/>
      <c r="AC2675" s="427"/>
      <c r="AD2675" s="402"/>
      <c r="AE2675" s="402"/>
      <c r="AF2675" s="402"/>
      <c r="AG2675" s="402"/>
      <c r="AH2675" s="402"/>
      <c r="AI2675" s="400"/>
      <c r="AJ2675" s="400"/>
      <c r="AK2675" s="400"/>
      <c r="AL2675" s="400"/>
      <c r="AM2675" s="400"/>
      <c r="AN2675" s="400"/>
      <c r="AO2675" s="400"/>
      <c r="AP2675" s="400"/>
    </row>
    <row r="2676" spans="1:42" ht="14.25" customHeight="1">
      <c r="A2676" s="393"/>
      <c r="B2676" s="402"/>
      <c r="C2676" s="402"/>
      <c r="D2676" s="393"/>
      <c r="E2676" s="395"/>
      <c r="F2676" s="395"/>
      <c r="G2676" s="396"/>
      <c r="H2676" s="397"/>
      <c r="I2676" s="397"/>
      <c r="J2676" s="397"/>
      <c r="K2676" s="397"/>
      <c r="L2676" s="396"/>
      <c r="M2676" s="396"/>
      <c r="N2676" s="399"/>
      <c r="O2676" s="400"/>
      <c r="P2676" s="400"/>
      <c r="Q2676" s="400"/>
      <c r="R2676" s="400"/>
      <c r="S2676" s="400"/>
      <c r="T2676" s="400"/>
      <c r="U2676" s="400"/>
      <c r="V2676" s="400"/>
      <c r="W2676" s="400"/>
      <c r="X2676" s="426"/>
      <c r="Y2676" s="427"/>
      <c r="Z2676" s="427"/>
      <c r="AA2676" s="427"/>
      <c r="AB2676" s="427"/>
      <c r="AC2676" s="427"/>
      <c r="AD2676" s="402"/>
      <c r="AE2676" s="402"/>
      <c r="AF2676" s="402"/>
      <c r="AG2676" s="402"/>
      <c r="AH2676" s="402"/>
      <c r="AI2676" s="400"/>
      <c r="AJ2676" s="400"/>
      <c r="AK2676" s="400"/>
      <c r="AL2676" s="400"/>
      <c r="AM2676" s="400"/>
      <c r="AN2676" s="400"/>
      <c r="AO2676" s="400"/>
      <c r="AP2676" s="400"/>
    </row>
    <row r="2677" spans="1:42" ht="14.25" customHeight="1">
      <c r="A2677" s="393"/>
      <c r="B2677" s="402"/>
      <c r="C2677" s="402"/>
      <c r="D2677" s="393"/>
      <c r="E2677" s="395"/>
      <c r="F2677" s="395"/>
      <c r="G2677" s="396"/>
      <c r="H2677" s="397"/>
      <c r="I2677" s="397"/>
      <c r="J2677" s="397"/>
      <c r="K2677" s="397"/>
      <c r="L2677" s="396"/>
      <c r="M2677" s="396"/>
      <c r="N2677" s="399"/>
      <c r="O2677" s="400"/>
      <c r="P2677" s="400"/>
      <c r="Q2677" s="400"/>
      <c r="R2677" s="400"/>
      <c r="S2677" s="400"/>
      <c r="T2677" s="400"/>
      <c r="U2677" s="400"/>
      <c r="V2677" s="400"/>
      <c r="W2677" s="400"/>
      <c r="X2677" s="426"/>
      <c r="Y2677" s="427"/>
      <c r="Z2677" s="427"/>
      <c r="AA2677" s="427"/>
      <c r="AB2677" s="427"/>
      <c r="AC2677" s="427"/>
      <c r="AD2677" s="402"/>
      <c r="AE2677" s="402"/>
      <c r="AF2677" s="402"/>
      <c r="AG2677" s="402"/>
      <c r="AH2677" s="402"/>
      <c r="AI2677" s="400"/>
      <c r="AJ2677" s="400"/>
      <c r="AK2677" s="400"/>
      <c r="AL2677" s="400"/>
      <c r="AM2677" s="400"/>
      <c r="AN2677" s="400"/>
      <c r="AO2677" s="400"/>
      <c r="AP2677" s="400"/>
    </row>
    <row r="2678" spans="1:42" ht="14.25" customHeight="1">
      <c r="A2678" s="393"/>
      <c r="B2678" s="402"/>
      <c r="C2678" s="402"/>
      <c r="D2678" s="393"/>
      <c r="E2678" s="395"/>
      <c r="F2678" s="395"/>
      <c r="G2678" s="396"/>
      <c r="H2678" s="397"/>
      <c r="I2678" s="397"/>
      <c r="J2678" s="397"/>
      <c r="K2678" s="397"/>
      <c r="L2678" s="396"/>
      <c r="M2678" s="396"/>
      <c r="N2678" s="399"/>
      <c r="O2678" s="400"/>
      <c r="P2678" s="400"/>
      <c r="Q2678" s="400"/>
      <c r="R2678" s="400"/>
      <c r="S2678" s="400"/>
      <c r="T2678" s="400"/>
      <c r="U2678" s="400"/>
      <c r="V2678" s="400"/>
      <c r="W2678" s="400"/>
      <c r="X2678" s="426"/>
      <c r="Y2678" s="427"/>
      <c r="Z2678" s="427"/>
      <c r="AA2678" s="427"/>
      <c r="AB2678" s="427"/>
      <c r="AC2678" s="427"/>
      <c r="AD2678" s="402"/>
      <c r="AE2678" s="402"/>
      <c r="AF2678" s="402"/>
      <c r="AG2678" s="402"/>
      <c r="AH2678" s="402"/>
      <c r="AI2678" s="400"/>
      <c r="AJ2678" s="400"/>
      <c r="AK2678" s="400"/>
      <c r="AL2678" s="400"/>
      <c r="AM2678" s="400"/>
      <c r="AN2678" s="400"/>
      <c r="AO2678" s="400"/>
      <c r="AP2678" s="400"/>
    </row>
    <row r="2679" spans="1:42" ht="14.25" customHeight="1">
      <c r="A2679" s="393"/>
      <c r="B2679" s="402"/>
      <c r="C2679" s="402"/>
      <c r="D2679" s="393"/>
      <c r="E2679" s="395"/>
      <c r="F2679" s="395"/>
      <c r="G2679" s="396"/>
      <c r="H2679" s="397"/>
      <c r="I2679" s="397"/>
      <c r="J2679" s="397"/>
      <c r="K2679" s="397"/>
      <c r="L2679" s="396"/>
      <c r="M2679" s="396"/>
      <c r="N2679" s="399"/>
      <c r="O2679" s="400"/>
      <c r="P2679" s="400"/>
      <c r="Q2679" s="400"/>
      <c r="R2679" s="400"/>
      <c r="S2679" s="400"/>
      <c r="T2679" s="400"/>
      <c r="U2679" s="400"/>
      <c r="V2679" s="400"/>
      <c r="W2679" s="400"/>
      <c r="X2679" s="426"/>
      <c r="Y2679" s="427"/>
      <c r="Z2679" s="427"/>
      <c r="AA2679" s="427"/>
      <c r="AB2679" s="427"/>
      <c r="AC2679" s="427"/>
      <c r="AD2679" s="402"/>
      <c r="AE2679" s="402"/>
      <c r="AF2679" s="402"/>
      <c r="AG2679" s="402"/>
      <c r="AH2679" s="402"/>
      <c r="AI2679" s="400"/>
      <c r="AJ2679" s="400"/>
      <c r="AK2679" s="400"/>
      <c r="AL2679" s="400"/>
      <c r="AM2679" s="400"/>
      <c r="AN2679" s="400"/>
      <c r="AO2679" s="400"/>
      <c r="AP2679" s="400"/>
    </row>
    <row r="2680" spans="1:42" ht="14.25" customHeight="1">
      <c r="A2680" s="393"/>
      <c r="B2680" s="402"/>
      <c r="C2680" s="402"/>
      <c r="D2680" s="393"/>
      <c r="E2680" s="395"/>
      <c r="F2680" s="395"/>
      <c r="G2680" s="396"/>
      <c r="H2680" s="397"/>
      <c r="I2680" s="397"/>
      <c r="J2680" s="397"/>
      <c r="K2680" s="397"/>
      <c r="L2680" s="396"/>
      <c r="M2680" s="396"/>
      <c r="N2680" s="399"/>
      <c r="O2680" s="400"/>
      <c r="P2680" s="400"/>
      <c r="Q2680" s="400"/>
      <c r="R2680" s="400"/>
      <c r="S2680" s="400"/>
      <c r="T2680" s="400"/>
      <c r="U2680" s="400"/>
      <c r="V2680" s="400"/>
      <c r="W2680" s="400"/>
      <c r="X2680" s="426"/>
      <c r="Y2680" s="427"/>
      <c r="Z2680" s="427"/>
      <c r="AA2680" s="427"/>
      <c r="AB2680" s="427"/>
      <c r="AC2680" s="427"/>
      <c r="AD2680" s="402"/>
      <c r="AE2680" s="402"/>
      <c r="AF2680" s="402"/>
      <c r="AG2680" s="402"/>
      <c r="AH2680" s="402"/>
      <c r="AI2680" s="400"/>
      <c r="AJ2680" s="400"/>
      <c r="AK2680" s="400"/>
      <c r="AL2680" s="400"/>
      <c r="AM2680" s="400"/>
      <c r="AN2680" s="400"/>
      <c r="AO2680" s="400"/>
      <c r="AP2680" s="400"/>
    </row>
    <row r="2681" spans="1:42" ht="14.25" customHeight="1">
      <c r="A2681" s="393"/>
      <c r="B2681" s="402"/>
      <c r="C2681" s="402"/>
      <c r="D2681" s="393"/>
      <c r="E2681" s="395"/>
      <c r="F2681" s="395"/>
      <c r="G2681" s="396"/>
      <c r="H2681" s="397"/>
      <c r="I2681" s="397"/>
      <c r="J2681" s="397"/>
      <c r="K2681" s="397"/>
      <c r="L2681" s="396"/>
      <c r="M2681" s="396"/>
      <c r="N2681" s="399"/>
      <c r="O2681" s="400"/>
      <c r="P2681" s="400"/>
      <c r="Q2681" s="400"/>
      <c r="R2681" s="400"/>
      <c r="S2681" s="400"/>
      <c r="T2681" s="400"/>
      <c r="U2681" s="400"/>
      <c r="V2681" s="400"/>
      <c r="W2681" s="400"/>
      <c r="X2681" s="426"/>
      <c r="Y2681" s="427"/>
      <c r="Z2681" s="427"/>
      <c r="AA2681" s="427"/>
      <c r="AB2681" s="427"/>
      <c r="AC2681" s="427"/>
      <c r="AD2681" s="402"/>
      <c r="AE2681" s="402"/>
      <c r="AF2681" s="402"/>
      <c r="AG2681" s="402"/>
      <c r="AH2681" s="402"/>
      <c r="AI2681" s="400"/>
      <c r="AJ2681" s="400"/>
      <c r="AK2681" s="400"/>
      <c r="AL2681" s="400"/>
      <c r="AM2681" s="400"/>
      <c r="AN2681" s="400"/>
      <c r="AO2681" s="400"/>
      <c r="AP2681" s="400"/>
    </row>
    <row r="2682" spans="1:42" ht="14.25" customHeight="1">
      <c r="A2682" s="393"/>
      <c r="B2682" s="402"/>
      <c r="C2682" s="402"/>
      <c r="D2682" s="393"/>
      <c r="E2682" s="395"/>
      <c r="F2682" s="395"/>
      <c r="G2682" s="396"/>
      <c r="H2682" s="397"/>
      <c r="I2682" s="397"/>
      <c r="J2682" s="397"/>
      <c r="K2682" s="397"/>
      <c r="L2682" s="396"/>
      <c r="M2682" s="396"/>
      <c r="N2682" s="399"/>
      <c r="O2682" s="400"/>
      <c r="P2682" s="400"/>
      <c r="Q2682" s="400"/>
      <c r="R2682" s="400"/>
      <c r="S2682" s="400"/>
      <c r="T2682" s="400"/>
      <c r="U2682" s="400"/>
      <c r="V2682" s="400"/>
      <c r="W2682" s="400"/>
      <c r="X2682" s="426"/>
      <c r="Y2682" s="427"/>
      <c r="Z2682" s="427"/>
      <c r="AA2682" s="427"/>
      <c r="AB2682" s="427"/>
      <c r="AC2682" s="427"/>
      <c r="AD2682" s="402"/>
      <c r="AE2682" s="402"/>
      <c r="AF2682" s="402"/>
      <c r="AG2682" s="402"/>
      <c r="AH2682" s="402"/>
      <c r="AI2682" s="400"/>
      <c r="AJ2682" s="400"/>
      <c r="AK2682" s="400"/>
      <c r="AL2682" s="400"/>
      <c r="AM2682" s="400"/>
      <c r="AN2682" s="400"/>
      <c r="AO2682" s="400"/>
      <c r="AP2682" s="400"/>
    </row>
    <row r="2683" spans="1:42" ht="14.25" customHeight="1">
      <c r="A2683" s="393"/>
      <c r="B2683" s="402"/>
      <c r="C2683" s="402"/>
      <c r="D2683" s="393"/>
      <c r="E2683" s="395"/>
      <c r="F2683" s="395"/>
      <c r="G2683" s="396"/>
      <c r="H2683" s="397"/>
      <c r="I2683" s="397"/>
      <c r="J2683" s="397"/>
      <c r="K2683" s="397"/>
      <c r="L2683" s="396"/>
      <c r="M2683" s="396"/>
      <c r="N2683" s="399"/>
      <c r="O2683" s="400"/>
      <c r="P2683" s="400"/>
      <c r="Q2683" s="400"/>
      <c r="R2683" s="400"/>
      <c r="S2683" s="400"/>
      <c r="T2683" s="400"/>
      <c r="U2683" s="400"/>
      <c r="V2683" s="400"/>
      <c r="W2683" s="400"/>
      <c r="X2683" s="426"/>
      <c r="Y2683" s="427"/>
      <c r="Z2683" s="427"/>
      <c r="AA2683" s="427"/>
      <c r="AB2683" s="427"/>
      <c r="AC2683" s="427"/>
      <c r="AD2683" s="402"/>
      <c r="AE2683" s="402"/>
      <c r="AF2683" s="402"/>
      <c r="AG2683" s="402"/>
      <c r="AH2683" s="402"/>
      <c r="AI2683" s="400"/>
      <c r="AJ2683" s="400"/>
      <c r="AK2683" s="400"/>
      <c r="AL2683" s="400"/>
      <c r="AM2683" s="400"/>
      <c r="AN2683" s="400"/>
      <c r="AO2683" s="400"/>
      <c r="AP2683" s="400"/>
    </row>
    <row r="2684" spans="1:42" ht="14.25" customHeight="1">
      <c r="A2684" s="393"/>
      <c r="B2684" s="402"/>
      <c r="C2684" s="402"/>
      <c r="D2684" s="393"/>
      <c r="E2684" s="395"/>
      <c r="F2684" s="395"/>
      <c r="G2684" s="396"/>
      <c r="H2684" s="397"/>
      <c r="I2684" s="397"/>
      <c r="J2684" s="397"/>
      <c r="K2684" s="397"/>
      <c r="L2684" s="396"/>
      <c r="M2684" s="396"/>
      <c r="N2684" s="399"/>
      <c r="O2684" s="400"/>
      <c r="P2684" s="400"/>
      <c r="Q2684" s="400"/>
      <c r="R2684" s="400"/>
      <c r="S2684" s="400"/>
      <c r="T2684" s="400"/>
      <c r="U2684" s="400"/>
      <c r="V2684" s="400"/>
      <c r="W2684" s="400"/>
      <c r="X2684" s="426"/>
      <c r="Y2684" s="427"/>
      <c r="Z2684" s="427"/>
      <c r="AA2684" s="427"/>
      <c r="AB2684" s="427"/>
      <c r="AC2684" s="427"/>
      <c r="AD2684" s="402"/>
      <c r="AE2684" s="402"/>
      <c r="AF2684" s="402"/>
      <c r="AG2684" s="402"/>
      <c r="AH2684" s="402"/>
      <c r="AI2684" s="400"/>
      <c r="AJ2684" s="400"/>
      <c r="AK2684" s="400"/>
      <c r="AL2684" s="400"/>
      <c r="AM2684" s="400"/>
      <c r="AN2684" s="400"/>
      <c r="AO2684" s="400"/>
      <c r="AP2684" s="400"/>
    </row>
    <row r="2685" spans="1:42" ht="14.25" customHeight="1">
      <c r="A2685" s="393"/>
      <c r="B2685" s="402"/>
      <c r="C2685" s="402"/>
      <c r="D2685" s="393"/>
      <c r="E2685" s="395"/>
      <c r="F2685" s="395"/>
      <c r="G2685" s="396"/>
      <c r="H2685" s="397"/>
      <c r="I2685" s="397"/>
      <c r="J2685" s="397"/>
      <c r="K2685" s="397"/>
      <c r="L2685" s="396"/>
      <c r="M2685" s="396"/>
      <c r="N2685" s="399"/>
      <c r="O2685" s="400"/>
      <c r="P2685" s="400"/>
      <c r="Q2685" s="400"/>
      <c r="R2685" s="400"/>
      <c r="S2685" s="400"/>
      <c r="T2685" s="400"/>
      <c r="U2685" s="400"/>
      <c r="V2685" s="400"/>
      <c r="W2685" s="400"/>
      <c r="X2685" s="426"/>
      <c r="Y2685" s="427"/>
      <c r="Z2685" s="427"/>
      <c r="AA2685" s="427"/>
      <c r="AB2685" s="427"/>
      <c r="AC2685" s="427"/>
      <c r="AD2685" s="402"/>
      <c r="AE2685" s="402"/>
      <c r="AF2685" s="402"/>
      <c r="AG2685" s="402"/>
      <c r="AH2685" s="402"/>
      <c r="AI2685" s="400"/>
      <c r="AJ2685" s="400"/>
      <c r="AK2685" s="400"/>
      <c r="AL2685" s="400"/>
      <c r="AM2685" s="400"/>
      <c r="AN2685" s="400"/>
      <c r="AO2685" s="400"/>
      <c r="AP2685" s="400"/>
    </row>
    <row r="2686" spans="1:42" ht="14.25" customHeight="1">
      <c r="A2686" s="393"/>
      <c r="B2686" s="402"/>
      <c r="C2686" s="402"/>
      <c r="D2686" s="393"/>
      <c r="E2686" s="395"/>
      <c r="F2686" s="395"/>
      <c r="G2686" s="396"/>
      <c r="H2686" s="397"/>
      <c r="I2686" s="397"/>
      <c r="J2686" s="397"/>
      <c r="K2686" s="397"/>
      <c r="L2686" s="396"/>
      <c r="M2686" s="396"/>
      <c r="N2686" s="399"/>
      <c r="O2686" s="400"/>
      <c r="P2686" s="400"/>
      <c r="Q2686" s="400"/>
      <c r="R2686" s="400"/>
      <c r="S2686" s="400"/>
      <c r="T2686" s="400"/>
      <c r="U2686" s="400"/>
      <c r="V2686" s="400"/>
      <c r="W2686" s="400"/>
      <c r="X2686" s="426"/>
      <c r="Y2686" s="427"/>
      <c r="Z2686" s="427"/>
      <c r="AA2686" s="427"/>
      <c r="AB2686" s="427"/>
      <c r="AC2686" s="427"/>
      <c r="AD2686" s="402"/>
      <c r="AE2686" s="402"/>
      <c r="AF2686" s="402"/>
      <c r="AG2686" s="402"/>
      <c r="AH2686" s="402"/>
      <c r="AI2686" s="400"/>
      <c r="AJ2686" s="400"/>
      <c r="AK2686" s="400"/>
      <c r="AL2686" s="400"/>
      <c r="AM2686" s="400"/>
      <c r="AN2686" s="400"/>
      <c r="AO2686" s="400"/>
      <c r="AP2686" s="400"/>
    </row>
    <row r="2687" spans="1:42" ht="14.25" customHeight="1">
      <c r="A2687" s="393"/>
      <c r="B2687" s="402"/>
      <c r="C2687" s="402"/>
      <c r="D2687" s="393"/>
      <c r="E2687" s="395"/>
      <c r="F2687" s="395"/>
      <c r="G2687" s="396"/>
      <c r="H2687" s="397"/>
      <c r="I2687" s="397"/>
      <c r="J2687" s="397"/>
      <c r="K2687" s="397"/>
      <c r="L2687" s="396"/>
      <c r="M2687" s="396"/>
      <c r="N2687" s="399"/>
      <c r="O2687" s="400"/>
      <c r="P2687" s="400"/>
      <c r="Q2687" s="400"/>
      <c r="R2687" s="400"/>
      <c r="S2687" s="400"/>
      <c r="T2687" s="400"/>
      <c r="U2687" s="400"/>
      <c r="V2687" s="400"/>
      <c r="W2687" s="400"/>
      <c r="X2687" s="426"/>
      <c r="Y2687" s="427"/>
      <c r="Z2687" s="427"/>
      <c r="AA2687" s="427"/>
      <c r="AB2687" s="427"/>
      <c r="AC2687" s="427"/>
      <c r="AD2687" s="402"/>
      <c r="AE2687" s="402"/>
      <c r="AF2687" s="402"/>
      <c r="AG2687" s="402"/>
      <c r="AH2687" s="402"/>
      <c r="AI2687" s="400"/>
      <c r="AJ2687" s="400"/>
      <c r="AK2687" s="400"/>
      <c r="AL2687" s="400"/>
      <c r="AM2687" s="400"/>
      <c r="AN2687" s="400"/>
      <c r="AO2687" s="400"/>
      <c r="AP2687" s="400"/>
    </row>
    <row r="2688" spans="1:42" ht="14.25" customHeight="1">
      <c r="A2688" s="393"/>
      <c r="B2688" s="402"/>
      <c r="C2688" s="402"/>
      <c r="D2688" s="393"/>
      <c r="E2688" s="395"/>
      <c r="F2688" s="395"/>
      <c r="G2688" s="396"/>
      <c r="H2688" s="397"/>
      <c r="I2688" s="397"/>
      <c r="J2688" s="397"/>
      <c r="K2688" s="397"/>
      <c r="L2688" s="396"/>
      <c r="M2688" s="396"/>
      <c r="N2688" s="399"/>
      <c r="O2688" s="400"/>
      <c r="P2688" s="400"/>
      <c r="Q2688" s="400"/>
      <c r="R2688" s="400"/>
      <c r="S2688" s="400"/>
      <c r="T2688" s="400"/>
      <c r="U2688" s="400"/>
      <c r="V2688" s="400"/>
      <c r="W2688" s="400"/>
      <c r="X2688" s="426"/>
      <c r="Y2688" s="427"/>
      <c r="Z2688" s="427"/>
      <c r="AA2688" s="427"/>
      <c r="AB2688" s="427"/>
      <c r="AC2688" s="427"/>
      <c r="AD2688" s="402"/>
      <c r="AE2688" s="402"/>
      <c r="AF2688" s="402"/>
      <c r="AG2688" s="402"/>
      <c r="AH2688" s="402"/>
      <c r="AI2688" s="400"/>
      <c r="AJ2688" s="400"/>
      <c r="AK2688" s="400"/>
      <c r="AL2688" s="400"/>
      <c r="AM2688" s="400"/>
      <c r="AN2688" s="400"/>
      <c r="AO2688" s="400"/>
      <c r="AP2688" s="400"/>
    </row>
    <row r="2689" spans="1:42" ht="14.25" customHeight="1">
      <c r="A2689" s="393"/>
      <c r="B2689" s="402"/>
      <c r="C2689" s="402"/>
      <c r="D2689" s="393"/>
      <c r="E2689" s="395"/>
      <c r="F2689" s="395"/>
      <c r="G2689" s="396"/>
      <c r="H2689" s="397"/>
      <c r="I2689" s="397"/>
      <c r="J2689" s="397"/>
      <c r="K2689" s="397"/>
      <c r="L2689" s="396"/>
      <c r="M2689" s="396"/>
      <c r="N2689" s="399"/>
      <c r="O2689" s="400"/>
      <c r="P2689" s="400"/>
      <c r="Q2689" s="400"/>
      <c r="R2689" s="400"/>
      <c r="S2689" s="400"/>
      <c r="T2689" s="400"/>
      <c r="U2689" s="400"/>
      <c r="V2689" s="400"/>
      <c r="W2689" s="400"/>
      <c r="X2689" s="426"/>
      <c r="Y2689" s="427"/>
      <c r="Z2689" s="427"/>
      <c r="AA2689" s="427"/>
      <c r="AB2689" s="427"/>
      <c r="AC2689" s="427"/>
      <c r="AD2689" s="402"/>
      <c r="AE2689" s="402"/>
      <c r="AF2689" s="402"/>
      <c r="AG2689" s="402"/>
      <c r="AH2689" s="402"/>
      <c r="AI2689" s="400"/>
      <c r="AJ2689" s="400"/>
      <c r="AK2689" s="400"/>
      <c r="AL2689" s="400"/>
      <c r="AM2689" s="400"/>
      <c r="AN2689" s="400"/>
      <c r="AO2689" s="400"/>
      <c r="AP2689" s="400"/>
    </row>
    <row r="2690" spans="1:42" ht="14.25" customHeight="1">
      <c r="A2690" s="393"/>
      <c r="B2690" s="402"/>
      <c r="C2690" s="402"/>
      <c r="D2690" s="393"/>
      <c r="E2690" s="395"/>
      <c r="F2690" s="395"/>
      <c r="G2690" s="396"/>
      <c r="H2690" s="397"/>
      <c r="I2690" s="397"/>
      <c r="J2690" s="397"/>
      <c r="K2690" s="397"/>
      <c r="L2690" s="396"/>
      <c r="M2690" s="396"/>
      <c r="N2690" s="399"/>
      <c r="O2690" s="400"/>
      <c r="P2690" s="400"/>
      <c r="Q2690" s="400"/>
      <c r="R2690" s="400"/>
      <c r="S2690" s="400"/>
      <c r="T2690" s="400"/>
      <c r="U2690" s="400"/>
      <c r="V2690" s="400"/>
      <c r="W2690" s="400"/>
      <c r="X2690" s="426"/>
      <c r="Y2690" s="427"/>
      <c r="Z2690" s="427"/>
      <c r="AA2690" s="427"/>
      <c r="AB2690" s="427"/>
      <c r="AC2690" s="427"/>
      <c r="AD2690" s="402"/>
      <c r="AE2690" s="402"/>
      <c r="AF2690" s="402"/>
      <c r="AG2690" s="402"/>
      <c r="AH2690" s="402"/>
      <c r="AI2690" s="400"/>
      <c r="AJ2690" s="400"/>
      <c r="AK2690" s="400"/>
      <c r="AL2690" s="400"/>
      <c r="AM2690" s="400"/>
      <c r="AN2690" s="400"/>
      <c r="AO2690" s="400"/>
      <c r="AP2690" s="400"/>
    </row>
    <row r="2691" spans="1:42" ht="14.25" customHeight="1">
      <c r="A2691" s="393"/>
      <c r="B2691" s="402"/>
      <c r="C2691" s="402"/>
      <c r="D2691" s="393"/>
      <c r="E2691" s="395"/>
      <c r="F2691" s="395"/>
      <c r="G2691" s="396"/>
      <c r="H2691" s="397"/>
      <c r="I2691" s="397"/>
      <c r="J2691" s="397"/>
      <c r="K2691" s="397"/>
      <c r="L2691" s="396"/>
      <c r="M2691" s="396"/>
      <c r="N2691" s="399"/>
      <c r="O2691" s="400"/>
      <c r="P2691" s="400"/>
      <c r="Q2691" s="400"/>
      <c r="R2691" s="400"/>
      <c r="S2691" s="400"/>
      <c r="T2691" s="400"/>
      <c r="U2691" s="400"/>
      <c r="V2691" s="400"/>
      <c r="W2691" s="400"/>
      <c r="X2691" s="426"/>
      <c r="Y2691" s="427"/>
      <c r="Z2691" s="427"/>
      <c r="AA2691" s="427"/>
      <c r="AB2691" s="427"/>
      <c r="AC2691" s="427"/>
      <c r="AD2691" s="402"/>
      <c r="AE2691" s="402"/>
      <c r="AF2691" s="402"/>
      <c r="AG2691" s="402"/>
      <c r="AH2691" s="402"/>
      <c r="AI2691" s="400"/>
      <c r="AJ2691" s="400"/>
      <c r="AK2691" s="400"/>
      <c r="AL2691" s="400"/>
      <c r="AM2691" s="400"/>
      <c r="AN2691" s="400"/>
      <c r="AO2691" s="400"/>
      <c r="AP2691" s="400"/>
    </row>
    <row r="2692" spans="1:42" ht="14.25" customHeight="1">
      <c r="A2692" s="393"/>
      <c r="B2692" s="402"/>
      <c r="C2692" s="402"/>
      <c r="D2692" s="393"/>
      <c r="E2692" s="395"/>
      <c r="F2692" s="395"/>
      <c r="G2692" s="396"/>
      <c r="H2692" s="397"/>
      <c r="I2692" s="397"/>
      <c r="J2692" s="397"/>
      <c r="K2692" s="397"/>
      <c r="L2692" s="396"/>
      <c r="M2692" s="396"/>
      <c r="N2692" s="399"/>
      <c r="O2692" s="400"/>
      <c r="P2692" s="400"/>
      <c r="Q2692" s="400"/>
      <c r="R2692" s="400"/>
      <c r="S2692" s="400"/>
      <c r="T2692" s="400"/>
      <c r="U2692" s="400"/>
      <c r="V2692" s="400"/>
      <c r="W2692" s="400"/>
      <c r="X2692" s="426"/>
      <c r="Y2692" s="427"/>
      <c r="Z2692" s="427"/>
      <c r="AA2692" s="427"/>
      <c r="AB2692" s="427"/>
      <c r="AC2692" s="427"/>
      <c r="AD2692" s="402"/>
      <c r="AE2692" s="402"/>
      <c r="AF2692" s="402"/>
      <c r="AG2692" s="402"/>
      <c r="AH2692" s="402"/>
      <c r="AI2692" s="400"/>
      <c r="AJ2692" s="400"/>
      <c r="AK2692" s="400"/>
      <c r="AL2692" s="400"/>
      <c r="AM2692" s="400"/>
      <c r="AN2692" s="400"/>
      <c r="AO2692" s="400"/>
      <c r="AP2692" s="400"/>
    </row>
    <row r="2693" spans="1:42" ht="14.25" customHeight="1">
      <c r="A2693" s="393"/>
      <c r="B2693" s="402"/>
      <c r="C2693" s="402"/>
      <c r="D2693" s="393"/>
      <c r="E2693" s="395"/>
      <c r="F2693" s="395"/>
      <c r="G2693" s="396"/>
      <c r="H2693" s="397"/>
      <c r="I2693" s="397"/>
      <c r="J2693" s="397"/>
      <c r="K2693" s="397"/>
      <c r="L2693" s="396"/>
      <c r="M2693" s="396"/>
      <c r="N2693" s="399"/>
      <c r="O2693" s="400"/>
      <c r="P2693" s="400"/>
      <c r="Q2693" s="400"/>
      <c r="R2693" s="400"/>
      <c r="S2693" s="400"/>
      <c r="T2693" s="400"/>
      <c r="U2693" s="400"/>
      <c r="V2693" s="400"/>
      <c r="W2693" s="400"/>
      <c r="X2693" s="426"/>
      <c r="Y2693" s="427"/>
      <c r="Z2693" s="427"/>
      <c r="AA2693" s="427"/>
      <c r="AB2693" s="427"/>
      <c r="AC2693" s="427"/>
      <c r="AD2693" s="402"/>
      <c r="AE2693" s="402"/>
      <c r="AF2693" s="402"/>
      <c r="AG2693" s="402"/>
      <c r="AH2693" s="402"/>
      <c r="AI2693" s="400"/>
      <c r="AJ2693" s="400"/>
      <c r="AK2693" s="400"/>
      <c r="AL2693" s="400"/>
      <c r="AM2693" s="400"/>
      <c r="AN2693" s="400"/>
      <c r="AO2693" s="400"/>
      <c r="AP2693" s="400"/>
    </row>
    <row r="2694" spans="1:42" ht="14.25" customHeight="1">
      <c r="A2694" s="393"/>
      <c r="B2694" s="402"/>
      <c r="C2694" s="402"/>
      <c r="D2694" s="393"/>
      <c r="E2694" s="395"/>
      <c r="F2694" s="395"/>
      <c r="G2694" s="396"/>
      <c r="H2694" s="397"/>
      <c r="I2694" s="397"/>
      <c r="J2694" s="397"/>
      <c r="K2694" s="397"/>
      <c r="L2694" s="396"/>
      <c r="M2694" s="396"/>
      <c r="N2694" s="399"/>
      <c r="O2694" s="400"/>
      <c r="P2694" s="400"/>
      <c r="Q2694" s="400"/>
      <c r="R2694" s="400"/>
      <c r="S2694" s="400"/>
      <c r="T2694" s="400"/>
      <c r="U2694" s="400"/>
      <c r="V2694" s="400"/>
      <c r="W2694" s="400"/>
      <c r="X2694" s="426"/>
      <c r="Y2694" s="427"/>
      <c r="Z2694" s="427"/>
      <c r="AA2694" s="427"/>
      <c r="AB2694" s="427"/>
      <c r="AC2694" s="427"/>
      <c r="AD2694" s="402"/>
      <c r="AE2694" s="402"/>
      <c r="AF2694" s="402"/>
      <c r="AG2694" s="402"/>
      <c r="AH2694" s="402"/>
      <c r="AI2694" s="400"/>
      <c r="AJ2694" s="400"/>
      <c r="AK2694" s="400"/>
      <c r="AL2694" s="400"/>
      <c r="AM2694" s="400"/>
      <c r="AN2694" s="400"/>
      <c r="AO2694" s="400"/>
      <c r="AP2694" s="400"/>
    </row>
    <row r="2695" spans="1:42" ht="14.25" customHeight="1">
      <c r="A2695" s="393"/>
      <c r="B2695" s="402"/>
      <c r="C2695" s="402"/>
      <c r="D2695" s="393"/>
      <c r="E2695" s="395"/>
      <c r="F2695" s="395"/>
      <c r="G2695" s="396"/>
      <c r="H2695" s="397"/>
      <c r="I2695" s="397"/>
      <c r="J2695" s="397"/>
      <c r="K2695" s="397"/>
      <c r="L2695" s="396"/>
      <c r="M2695" s="396"/>
      <c r="N2695" s="399"/>
      <c r="O2695" s="400"/>
      <c r="P2695" s="400"/>
      <c r="Q2695" s="400"/>
      <c r="R2695" s="400"/>
      <c r="S2695" s="400"/>
      <c r="T2695" s="400"/>
      <c r="U2695" s="400"/>
      <c r="V2695" s="400"/>
      <c r="W2695" s="400"/>
      <c r="X2695" s="426"/>
      <c r="Y2695" s="427"/>
      <c r="Z2695" s="427"/>
      <c r="AA2695" s="427"/>
      <c r="AB2695" s="427"/>
      <c r="AC2695" s="427"/>
      <c r="AD2695" s="402"/>
      <c r="AE2695" s="402"/>
      <c r="AF2695" s="402"/>
      <c r="AG2695" s="402"/>
      <c r="AH2695" s="402"/>
      <c r="AI2695" s="400"/>
      <c r="AJ2695" s="400"/>
      <c r="AK2695" s="400"/>
      <c r="AL2695" s="400"/>
      <c r="AM2695" s="400"/>
      <c r="AN2695" s="400"/>
      <c r="AO2695" s="400"/>
      <c r="AP2695" s="400"/>
    </row>
    <row r="2696" spans="1:42" ht="14.25" customHeight="1">
      <c r="A2696" s="393"/>
      <c r="B2696" s="402"/>
      <c r="C2696" s="402"/>
      <c r="D2696" s="393"/>
      <c r="E2696" s="395"/>
      <c r="F2696" s="395"/>
      <c r="G2696" s="396"/>
      <c r="H2696" s="397"/>
      <c r="I2696" s="397"/>
      <c r="J2696" s="397"/>
      <c r="K2696" s="397"/>
      <c r="L2696" s="396"/>
      <c r="M2696" s="396"/>
      <c r="N2696" s="399"/>
      <c r="O2696" s="400"/>
      <c r="P2696" s="400"/>
      <c r="Q2696" s="400"/>
      <c r="R2696" s="400"/>
      <c r="S2696" s="400"/>
      <c r="T2696" s="400"/>
      <c r="U2696" s="400"/>
      <c r="V2696" s="400"/>
      <c r="W2696" s="400"/>
      <c r="X2696" s="426"/>
      <c r="Y2696" s="427"/>
      <c r="Z2696" s="427"/>
      <c r="AA2696" s="427"/>
      <c r="AB2696" s="427"/>
      <c r="AC2696" s="427"/>
      <c r="AD2696" s="402"/>
      <c r="AE2696" s="402"/>
      <c r="AF2696" s="402"/>
      <c r="AG2696" s="402"/>
      <c r="AH2696" s="402"/>
      <c r="AI2696" s="400"/>
      <c r="AJ2696" s="400"/>
      <c r="AK2696" s="400"/>
      <c r="AL2696" s="400"/>
      <c r="AM2696" s="400"/>
      <c r="AN2696" s="400"/>
      <c r="AO2696" s="400"/>
      <c r="AP2696" s="400"/>
    </row>
    <row r="2697" spans="1:42" ht="14.25" customHeight="1">
      <c r="A2697" s="393"/>
      <c r="B2697" s="402"/>
      <c r="C2697" s="402"/>
      <c r="D2697" s="393"/>
      <c r="E2697" s="395"/>
      <c r="F2697" s="395"/>
      <c r="G2697" s="396"/>
      <c r="H2697" s="397"/>
      <c r="I2697" s="397"/>
      <c r="J2697" s="397"/>
      <c r="K2697" s="397"/>
      <c r="L2697" s="396"/>
      <c r="M2697" s="396"/>
      <c r="N2697" s="399"/>
      <c r="O2697" s="400"/>
      <c r="P2697" s="400"/>
      <c r="Q2697" s="400"/>
      <c r="R2697" s="400"/>
      <c r="S2697" s="400"/>
      <c r="T2697" s="400"/>
      <c r="U2697" s="400"/>
      <c r="V2697" s="400"/>
      <c r="W2697" s="400"/>
      <c r="X2697" s="426"/>
      <c r="Y2697" s="427"/>
      <c r="Z2697" s="427"/>
      <c r="AA2697" s="427"/>
      <c r="AB2697" s="427"/>
      <c r="AC2697" s="427"/>
      <c r="AD2697" s="402"/>
      <c r="AE2697" s="402"/>
      <c r="AF2697" s="402"/>
      <c r="AG2697" s="402"/>
      <c r="AH2697" s="402"/>
      <c r="AI2697" s="400"/>
      <c r="AJ2697" s="400"/>
      <c r="AK2697" s="400"/>
      <c r="AL2697" s="400"/>
      <c r="AM2697" s="400"/>
      <c r="AN2697" s="400"/>
      <c r="AO2697" s="400"/>
      <c r="AP2697" s="400"/>
    </row>
    <row r="2698" spans="1:42" ht="14.25" customHeight="1">
      <c r="A2698" s="393"/>
      <c r="B2698" s="402"/>
      <c r="C2698" s="402"/>
      <c r="D2698" s="393"/>
      <c r="E2698" s="395"/>
      <c r="F2698" s="395"/>
      <c r="G2698" s="396"/>
      <c r="H2698" s="397"/>
      <c r="I2698" s="397"/>
      <c r="J2698" s="397"/>
      <c r="K2698" s="397"/>
      <c r="L2698" s="396"/>
      <c r="M2698" s="396"/>
      <c r="N2698" s="399"/>
      <c r="O2698" s="400"/>
      <c r="P2698" s="400"/>
      <c r="Q2698" s="400"/>
      <c r="R2698" s="400"/>
      <c r="S2698" s="400"/>
      <c r="T2698" s="400"/>
      <c r="U2698" s="400"/>
      <c r="V2698" s="400"/>
      <c r="W2698" s="400"/>
      <c r="X2698" s="426"/>
      <c r="Y2698" s="427"/>
      <c r="Z2698" s="427"/>
      <c r="AA2698" s="427"/>
      <c r="AB2698" s="427"/>
      <c r="AC2698" s="427"/>
      <c r="AD2698" s="402"/>
      <c r="AE2698" s="402"/>
      <c r="AF2698" s="402"/>
      <c r="AG2698" s="402"/>
      <c r="AH2698" s="402"/>
      <c r="AI2698" s="400"/>
      <c r="AJ2698" s="400"/>
      <c r="AK2698" s="400"/>
      <c r="AL2698" s="400"/>
      <c r="AM2698" s="400"/>
      <c r="AN2698" s="400"/>
      <c r="AO2698" s="400"/>
      <c r="AP2698" s="400"/>
    </row>
    <row r="2699" spans="1:42" ht="14.25" customHeight="1">
      <c r="A2699" s="393"/>
      <c r="B2699" s="402"/>
      <c r="C2699" s="402"/>
      <c r="D2699" s="393"/>
      <c r="E2699" s="395"/>
      <c r="F2699" s="395"/>
      <c r="G2699" s="396"/>
      <c r="H2699" s="397"/>
      <c r="I2699" s="397"/>
      <c r="J2699" s="397"/>
      <c r="K2699" s="397"/>
      <c r="L2699" s="396"/>
      <c r="M2699" s="396"/>
      <c r="N2699" s="399"/>
      <c r="O2699" s="400"/>
      <c r="P2699" s="400"/>
      <c r="Q2699" s="400"/>
      <c r="R2699" s="400"/>
      <c r="S2699" s="400"/>
      <c r="T2699" s="400"/>
      <c r="U2699" s="400"/>
      <c r="V2699" s="400"/>
      <c r="W2699" s="400"/>
      <c r="X2699" s="426"/>
      <c r="Y2699" s="427"/>
      <c r="Z2699" s="427"/>
      <c r="AA2699" s="427"/>
      <c r="AB2699" s="427"/>
      <c r="AC2699" s="427"/>
      <c r="AD2699" s="402"/>
      <c r="AE2699" s="402"/>
      <c r="AF2699" s="402"/>
      <c r="AG2699" s="402"/>
      <c r="AH2699" s="402"/>
      <c r="AI2699" s="400"/>
      <c r="AJ2699" s="400"/>
      <c r="AK2699" s="400"/>
      <c r="AL2699" s="400"/>
      <c r="AM2699" s="400"/>
      <c r="AN2699" s="400"/>
      <c r="AO2699" s="400"/>
      <c r="AP2699" s="400"/>
    </row>
    <row r="2700" spans="1:42" ht="14.25" customHeight="1">
      <c r="A2700" s="393"/>
      <c r="B2700" s="402"/>
      <c r="C2700" s="402"/>
      <c r="D2700" s="393"/>
      <c r="E2700" s="395"/>
      <c r="F2700" s="395"/>
      <c r="G2700" s="396"/>
      <c r="H2700" s="397"/>
      <c r="I2700" s="397"/>
      <c r="J2700" s="397"/>
      <c r="K2700" s="397"/>
      <c r="L2700" s="396"/>
      <c r="M2700" s="396"/>
      <c r="N2700" s="399"/>
      <c r="O2700" s="400"/>
      <c r="P2700" s="400"/>
      <c r="Q2700" s="400"/>
      <c r="R2700" s="400"/>
      <c r="S2700" s="400"/>
      <c r="T2700" s="400"/>
      <c r="U2700" s="400"/>
      <c r="V2700" s="400"/>
      <c r="W2700" s="400"/>
      <c r="X2700" s="426"/>
      <c r="Y2700" s="427"/>
      <c r="Z2700" s="427"/>
      <c r="AA2700" s="427"/>
      <c r="AB2700" s="427"/>
      <c r="AC2700" s="427"/>
      <c r="AD2700" s="402"/>
      <c r="AE2700" s="402"/>
      <c r="AF2700" s="402"/>
      <c r="AG2700" s="402"/>
      <c r="AH2700" s="402"/>
      <c r="AI2700" s="400"/>
      <c r="AJ2700" s="400"/>
      <c r="AK2700" s="400"/>
      <c r="AL2700" s="400"/>
      <c r="AM2700" s="400"/>
      <c r="AN2700" s="400"/>
      <c r="AO2700" s="400"/>
      <c r="AP2700" s="400"/>
    </row>
    <row r="2701" spans="1:42" ht="14.25" customHeight="1">
      <c r="A2701" s="393"/>
      <c r="B2701" s="402"/>
      <c r="C2701" s="402"/>
      <c r="D2701" s="393"/>
      <c r="E2701" s="395"/>
      <c r="F2701" s="395"/>
      <c r="G2701" s="396"/>
      <c r="H2701" s="397"/>
      <c r="I2701" s="397"/>
      <c r="J2701" s="397"/>
      <c r="K2701" s="397"/>
      <c r="L2701" s="396"/>
      <c r="M2701" s="396"/>
      <c r="N2701" s="399"/>
      <c r="O2701" s="400"/>
      <c r="P2701" s="400"/>
      <c r="Q2701" s="400"/>
      <c r="R2701" s="400"/>
      <c r="S2701" s="400"/>
      <c r="T2701" s="400"/>
      <c r="U2701" s="400"/>
      <c r="V2701" s="400"/>
      <c r="W2701" s="400"/>
      <c r="X2701" s="426"/>
      <c r="Y2701" s="427"/>
      <c r="Z2701" s="427"/>
      <c r="AA2701" s="427"/>
      <c r="AB2701" s="427"/>
      <c r="AC2701" s="427"/>
      <c r="AD2701" s="402"/>
      <c r="AE2701" s="402"/>
      <c r="AF2701" s="402"/>
      <c r="AG2701" s="402"/>
      <c r="AH2701" s="402"/>
      <c r="AI2701" s="400"/>
      <c r="AJ2701" s="400"/>
      <c r="AK2701" s="400"/>
      <c r="AL2701" s="400"/>
      <c r="AM2701" s="400"/>
      <c r="AN2701" s="400"/>
      <c r="AO2701" s="400"/>
      <c r="AP2701" s="400"/>
    </row>
    <row r="2702" spans="1:42" ht="14.25" customHeight="1">
      <c r="A2702" s="393"/>
      <c r="B2702" s="402"/>
      <c r="C2702" s="402"/>
      <c r="D2702" s="393"/>
      <c r="E2702" s="395"/>
      <c r="F2702" s="395"/>
      <c r="G2702" s="396"/>
      <c r="H2702" s="397"/>
      <c r="I2702" s="397"/>
      <c r="J2702" s="397"/>
      <c r="K2702" s="397"/>
      <c r="L2702" s="396"/>
      <c r="M2702" s="396"/>
      <c r="N2702" s="399"/>
      <c r="O2702" s="400"/>
      <c r="P2702" s="400"/>
      <c r="Q2702" s="400"/>
      <c r="R2702" s="400"/>
      <c r="S2702" s="400"/>
      <c r="T2702" s="400"/>
      <c r="U2702" s="400"/>
      <c r="V2702" s="400"/>
      <c r="W2702" s="400"/>
      <c r="X2702" s="426"/>
      <c r="Y2702" s="427"/>
      <c r="Z2702" s="427"/>
      <c r="AA2702" s="427"/>
      <c r="AB2702" s="427"/>
      <c r="AC2702" s="427"/>
      <c r="AD2702" s="402"/>
      <c r="AE2702" s="402"/>
      <c r="AF2702" s="402"/>
      <c r="AG2702" s="402"/>
      <c r="AH2702" s="402"/>
      <c r="AI2702" s="400"/>
      <c r="AJ2702" s="400"/>
      <c r="AK2702" s="400"/>
      <c r="AL2702" s="400"/>
      <c r="AM2702" s="400"/>
      <c r="AN2702" s="400"/>
      <c r="AO2702" s="400"/>
      <c r="AP2702" s="400"/>
    </row>
    <row r="2703" spans="1:42" ht="14.25" customHeight="1">
      <c r="A2703" s="393"/>
      <c r="B2703" s="402"/>
      <c r="C2703" s="402"/>
      <c r="D2703" s="393"/>
      <c r="E2703" s="395"/>
      <c r="F2703" s="395"/>
      <c r="G2703" s="396"/>
      <c r="H2703" s="397"/>
      <c r="I2703" s="397"/>
      <c r="J2703" s="397"/>
      <c r="K2703" s="397"/>
      <c r="L2703" s="396"/>
      <c r="M2703" s="396"/>
      <c r="N2703" s="399"/>
      <c r="O2703" s="400"/>
      <c r="P2703" s="400"/>
      <c r="Q2703" s="400"/>
      <c r="R2703" s="400"/>
      <c r="S2703" s="400"/>
      <c r="T2703" s="400"/>
      <c r="U2703" s="400"/>
      <c r="V2703" s="400"/>
      <c r="W2703" s="400"/>
      <c r="X2703" s="426"/>
      <c r="Y2703" s="427"/>
      <c r="Z2703" s="427"/>
      <c r="AA2703" s="427"/>
      <c r="AB2703" s="427"/>
      <c r="AC2703" s="427"/>
      <c r="AD2703" s="402"/>
      <c r="AE2703" s="402"/>
      <c r="AF2703" s="402"/>
      <c r="AG2703" s="402"/>
      <c r="AH2703" s="402"/>
      <c r="AI2703" s="400"/>
      <c r="AJ2703" s="400"/>
      <c r="AK2703" s="400"/>
      <c r="AL2703" s="400"/>
      <c r="AM2703" s="400"/>
      <c r="AN2703" s="400"/>
      <c r="AO2703" s="400"/>
      <c r="AP2703" s="400"/>
    </row>
    <row r="2704" spans="1:42" ht="14.25" customHeight="1">
      <c r="A2704" s="393"/>
      <c r="B2704" s="402"/>
      <c r="C2704" s="402"/>
      <c r="D2704" s="393"/>
      <c r="E2704" s="395"/>
      <c r="F2704" s="395"/>
      <c r="G2704" s="396"/>
      <c r="H2704" s="397"/>
      <c r="I2704" s="397"/>
      <c r="J2704" s="397"/>
      <c r="K2704" s="397"/>
      <c r="L2704" s="396"/>
      <c r="M2704" s="396"/>
      <c r="N2704" s="399"/>
      <c r="O2704" s="400"/>
      <c r="P2704" s="400"/>
      <c r="Q2704" s="400"/>
      <c r="R2704" s="400"/>
      <c r="S2704" s="400"/>
      <c r="T2704" s="400"/>
      <c r="U2704" s="400"/>
      <c r="V2704" s="400"/>
      <c r="W2704" s="400"/>
      <c r="X2704" s="426"/>
      <c r="Y2704" s="427"/>
      <c r="Z2704" s="427"/>
      <c r="AA2704" s="427"/>
      <c r="AB2704" s="427"/>
      <c r="AC2704" s="427"/>
      <c r="AD2704" s="402"/>
      <c r="AE2704" s="402"/>
      <c r="AF2704" s="402"/>
      <c r="AG2704" s="402"/>
      <c r="AH2704" s="402"/>
      <c r="AI2704" s="400"/>
      <c r="AJ2704" s="400"/>
      <c r="AK2704" s="400"/>
      <c r="AL2704" s="400"/>
      <c r="AM2704" s="400"/>
      <c r="AN2704" s="400"/>
      <c r="AO2704" s="400"/>
      <c r="AP2704" s="400"/>
    </row>
    <row r="2705" spans="1:42" ht="14.25" customHeight="1">
      <c r="A2705" s="393"/>
      <c r="B2705" s="402"/>
      <c r="C2705" s="402"/>
      <c r="D2705" s="393"/>
      <c r="E2705" s="395"/>
      <c r="F2705" s="395"/>
      <c r="G2705" s="396"/>
      <c r="H2705" s="397"/>
      <c r="I2705" s="397"/>
      <c r="J2705" s="397"/>
      <c r="K2705" s="397"/>
      <c r="L2705" s="396"/>
      <c r="M2705" s="396"/>
      <c r="N2705" s="399"/>
      <c r="O2705" s="400"/>
      <c r="P2705" s="400"/>
      <c r="Q2705" s="400"/>
      <c r="R2705" s="400"/>
      <c r="S2705" s="400"/>
      <c r="T2705" s="400"/>
      <c r="U2705" s="400"/>
      <c r="V2705" s="400"/>
      <c r="W2705" s="400"/>
      <c r="X2705" s="426"/>
      <c r="Y2705" s="427"/>
      <c r="Z2705" s="427"/>
      <c r="AA2705" s="427"/>
      <c r="AB2705" s="427"/>
      <c r="AC2705" s="427"/>
      <c r="AD2705" s="402"/>
      <c r="AE2705" s="402"/>
      <c r="AF2705" s="402"/>
      <c r="AG2705" s="402"/>
      <c r="AH2705" s="402"/>
      <c r="AI2705" s="400"/>
      <c r="AJ2705" s="400"/>
      <c r="AK2705" s="400"/>
      <c r="AL2705" s="400"/>
      <c r="AM2705" s="400"/>
      <c r="AN2705" s="400"/>
      <c r="AO2705" s="400"/>
      <c r="AP2705" s="400"/>
    </row>
    <row r="2706" spans="1:42" ht="14.25" customHeight="1">
      <c r="A2706" s="393"/>
      <c r="B2706" s="402"/>
      <c r="C2706" s="402"/>
      <c r="D2706" s="393"/>
      <c r="E2706" s="395"/>
      <c r="F2706" s="395"/>
      <c r="G2706" s="396"/>
      <c r="H2706" s="397"/>
      <c r="I2706" s="397"/>
      <c r="J2706" s="397"/>
      <c r="K2706" s="397"/>
      <c r="L2706" s="396"/>
      <c r="M2706" s="396"/>
      <c r="N2706" s="399"/>
      <c r="O2706" s="400"/>
      <c r="P2706" s="400"/>
      <c r="Q2706" s="400"/>
      <c r="R2706" s="400"/>
      <c r="S2706" s="400"/>
      <c r="T2706" s="400"/>
      <c r="U2706" s="400"/>
      <c r="V2706" s="400"/>
      <c r="W2706" s="400"/>
      <c r="X2706" s="426"/>
      <c r="Y2706" s="427"/>
      <c r="Z2706" s="427"/>
      <c r="AA2706" s="427"/>
      <c r="AB2706" s="427"/>
      <c r="AC2706" s="427"/>
      <c r="AD2706" s="402"/>
      <c r="AE2706" s="402"/>
      <c r="AF2706" s="402"/>
      <c r="AG2706" s="402"/>
      <c r="AH2706" s="402"/>
      <c r="AI2706" s="400"/>
      <c r="AJ2706" s="400"/>
      <c r="AK2706" s="400"/>
      <c r="AL2706" s="400"/>
      <c r="AM2706" s="400"/>
      <c r="AN2706" s="400"/>
      <c r="AO2706" s="400"/>
      <c r="AP2706" s="400"/>
    </row>
    <row r="2707" spans="1:42" ht="14.25" customHeight="1">
      <c r="A2707" s="393"/>
      <c r="B2707" s="402"/>
      <c r="C2707" s="402"/>
      <c r="D2707" s="393"/>
      <c r="E2707" s="395"/>
      <c r="F2707" s="395"/>
      <c r="G2707" s="396"/>
      <c r="H2707" s="397"/>
      <c r="I2707" s="397"/>
      <c r="J2707" s="397"/>
      <c r="K2707" s="397"/>
      <c r="L2707" s="396"/>
      <c r="M2707" s="396"/>
      <c r="N2707" s="399"/>
      <c r="O2707" s="400"/>
      <c r="P2707" s="400"/>
      <c r="Q2707" s="400"/>
      <c r="R2707" s="400"/>
      <c r="S2707" s="400"/>
      <c r="T2707" s="400"/>
      <c r="U2707" s="400"/>
      <c r="V2707" s="400"/>
      <c r="W2707" s="400"/>
      <c r="X2707" s="426"/>
      <c r="Y2707" s="427"/>
      <c r="Z2707" s="427"/>
      <c r="AA2707" s="427"/>
      <c r="AB2707" s="427"/>
      <c r="AC2707" s="427"/>
      <c r="AD2707" s="402"/>
      <c r="AE2707" s="402"/>
      <c r="AF2707" s="402"/>
      <c r="AG2707" s="402"/>
      <c r="AH2707" s="402"/>
      <c r="AI2707" s="400"/>
      <c r="AJ2707" s="400"/>
      <c r="AK2707" s="400"/>
      <c r="AL2707" s="400"/>
      <c r="AM2707" s="400"/>
      <c r="AN2707" s="400"/>
      <c r="AO2707" s="400"/>
      <c r="AP2707" s="400"/>
    </row>
    <row r="2708" spans="1:42" ht="14.25" customHeight="1">
      <c r="A2708" s="393"/>
      <c r="B2708" s="402"/>
      <c r="C2708" s="402"/>
      <c r="D2708" s="393"/>
      <c r="E2708" s="395"/>
      <c r="F2708" s="395"/>
      <c r="G2708" s="396"/>
      <c r="H2708" s="397"/>
      <c r="I2708" s="397"/>
      <c r="J2708" s="397"/>
      <c r="K2708" s="397"/>
      <c r="L2708" s="396"/>
      <c r="M2708" s="396"/>
      <c r="N2708" s="399"/>
      <c r="O2708" s="400"/>
      <c r="P2708" s="400"/>
      <c r="Q2708" s="400"/>
      <c r="R2708" s="400"/>
      <c r="S2708" s="400"/>
      <c r="T2708" s="400"/>
      <c r="U2708" s="400"/>
      <c r="V2708" s="400"/>
      <c r="W2708" s="400"/>
      <c r="X2708" s="426"/>
      <c r="Y2708" s="427"/>
      <c r="Z2708" s="427"/>
      <c r="AA2708" s="427"/>
      <c r="AB2708" s="427"/>
      <c r="AC2708" s="427"/>
      <c r="AD2708" s="402"/>
      <c r="AE2708" s="402"/>
      <c r="AF2708" s="402"/>
      <c r="AG2708" s="402"/>
      <c r="AH2708" s="402"/>
      <c r="AI2708" s="400"/>
      <c r="AJ2708" s="400"/>
      <c r="AK2708" s="400"/>
      <c r="AL2708" s="400"/>
      <c r="AM2708" s="400"/>
      <c r="AN2708" s="400"/>
      <c r="AO2708" s="400"/>
      <c r="AP2708" s="400"/>
    </row>
    <row r="2709" spans="1:42" ht="14.25" customHeight="1">
      <c r="A2709" s="393"/>
      <c r="B2709" s="402"/>
      <c r="C2709" s="402"/>
      <c r="D2709" s="393"/>
      <c r="E2709" s="395"/>
      <c r="F2709" s="395"/>
      <c r="G2709" s="396"/>
      <c r="H2709" s="397"/>
      <c r="I2709" s="397"/>
      <c r="J2709" s="397"/>
      <c r="K2709" s="397"/>
      <c r="L2709" s="396"/>
      <c r="M2709" s="396"/>
      <c r="N2709" s="399"/>
      <c r="O2709" s="400"/>
      <c r="P2709" s="400"/>
      <c r="Q2709" s="400"/>
      <c r="R2709" s="400"/>
      <c r="S2709" s="400"/>
      <c r="T2709" s="400"/>
      <c r="U2709" s="400"/>
      <c r="V2709" s="400"/>
      <c r="W2709" s="400"/>
      <c r="X2709" s="426"/>
      <c r="Y2709" s="427"/>
      <c r="Z2709" s="427"/>
      <c r="AA2709" s="427"/>
      <c r="AB2709" s="427"/>
      <c r="AC2709" s="427"/>
      <c r="AD2709" s="402"/>
      <c r="AE2709" s="402"/>
      <c r="AF2709" s="402"/>
      <c r="AG2709" s="402"/>
      <c r="AH2709" s="402"/>
      <c r="AI2709" s="400"/>
      <c r="AJ2709" s="400"/>
      <c r="AK2709" s="400"/>
      <c r="AL2709" s="400"/>
      <c r="AM2709" s="400"/>
      <c r="AN2709" s="400"/>
      <c r="AO2709" s="400"/>
      <c r="AP2709" s="400"/>
    </row>
    <row r="2710" spans="1:42" ht="14.25" customHeight="1">
      <c r="A2710" s="393"/>
      <c r="B2710" s="402"/>
      <c r="C2710" s="402"/>
      <c r="D2710" s="393"/>
      <c r="E2710" s="395"/>
      <c r="F2710" s="395"/>
      <c r="G2710" s="396"/>
      <c r="H2710" s="397"/>
      <c r="I2710" s="397"/>
      <c r="J2710" s="397"/>
      <c r="K2710" s="397"/>
      <c r="L2710" s="396"/>
      <c r="M2710" s="396"/>
      <c r="N2710" s="399"/>
      <c r="O2710" s="400"/>
      <c r="P2710" s="400"/>
      <c r="Q2710" s="400"/>
      <c r="R2710" s="400"/>
      <c r="S2710" s="400"/>
      <c r="T2710" s="400"/>
      <c r="U2710" s="400"/>
      <c r="V2710" s="400"/>
      <c r="W2710" s="400"/>
      <c r="X2710" s="426"/>
      <c r="Y2710" s="427"/>
      <c r="Z2710" s="427"/>
      <c r="AA2710" s="427"/>
      <c r="AB2710" s="427"/>
      <c r="AC2710" s="427"/>
      <c r="AD2710" s="402"/>
      <c r="AE2710" s="402"/>
      <c r="AF2710" s="402"/>
      <c r="AG2710" s="402"/>
      <c r="AH2710" s="402"/>
      <c r="AI2710" s="400"/>
      <c r="AJ2710" s="400"/>
      <c r="AK2710" s="400"/>
      <c r="AL2710" s="400"/>
      <c r="AM2710" s="400"/>
      <c r="AN2710" s="400"/>
      <c r="AO2710" s="400"/>
      <c r="AP2710" s="400"/>
    </row>
    <row r="2711" spans="1:42" ht="14.25" customHeight="1">
      <c r="A2711" s="393"/>
      <c r="B2711" s="402"/>
      <c r="C2711" s="402"/>
      <c r="D2711" s="393"/>
      <c r="E2711" s="395"/>
      <c r="F2711" s="395"/>
      <c r="G2711" s="396"/>
      <c r="H2711" s="397"/>
      <c r="I2711" s="397"/>
      <c r="J2711" s="397"/>
      <c r="K2711" s="397"/>
      <c r="L2711" s="396"/>
      <c r="M2711" s="396"/>
      <c r="N2711" s="399"/>
      <c r="O2711" s="400"/>
      <c r="P2711" s="400"/>
      <c r="Q2711" s="400"/>
      <c r="R2711" s="400"/>
      <c r="S2711" s="400"/>
      <c r="T2711" s="400"/>
      <c r="U2711" s="400"/>
      <c r="V2711" s="400"/>
      <c r="W2711" s="400"/>
      <c r="X2711" s="426"/>
      <c r="Y2711" s="427"/>
      <c r="Z2711" s="427"/>
      <c r="AA2711" s="427"/>
      <c r="AB2711" s="427"/>
      <c r="AC2711" s="427"/>
      <c r="AD2711" s="402"/>
      <c r="AE2711" s="402"/>
      <c r="AF2711" s="402"/>
      <c r="AG2711" s="402"/>
      <c r="AH2711" s="402"/>
      <c r="AI2711" s="400"/>
      <c r="AJ2711" s="400"/>
      <c r="AK2711" s="400"/>
      <c r="AL2711" s="400"/>
      <c r="AM2711" s="400"/>
      <c r="AN2711" s="400"/>
      <c r="AO2711" s="400"/>
      <c r="AP2711" s="400"/>
    </row>
    <row r="2712" spans="1:42" ht="14.25" customHeight="1">
      <c r="A2712" s="393"/>
      <c r="B2712" s="402"/>
      <c r="C2712" s="402"/>
      <c r="D2712" s="393"/>
      <c r="E2712" s="395"/>
      <c r="F2712" s="395"/>
      <c r="G2712" s="396"/>
      <c r="H2712" s="397"/>
      <c r="I2712" s="397"/>
      <c r="J2712" s="397"/>
      <c r="K2712" s="397"/>
      <c r="L2712" s="396"/>
      <c r="M2712" s="396"/>
      <c r="N2712" s="399"/>
      <c r="O2712" s="400"/>
      <c r="P2712" s="400"/>
      <c r="Q2712" s="400"/>
      <c r="R2712" s="400"/>
      <c r="S2712" s="400"/>
      <c r="T2712" s="400"/>
      <c r="U2712" s="400"/>
      <c r="V2712" s="400"/>
      <c r="W2712" s="400"/>
      <c r="X2712" s="426"/>
      <c r="Y2712" s="427"/>
      <c r="Z2712" s="427"/>
      <c r="AA2712" s="427"/>
      <c r="AB2712" s="427"/>
      <c r="AC2712" s="427"/>
      <c r="AD2712" s="402"/>
      <c r="AE2712" s="402"/>
      <c r="AF2712" s="402"/>
      <c r="AG2712" s="402"/>
      <c r="AH2712" s="402"/>
      <c r="AI2712" s="400"/>
      <c r="AJ2712" s="400"/>
      <c r="AK2712" s="400"/>
      <c r="AL2712" s="400"/>
      <c r="AM2712" s="400"/>
      <c r="AN2712" s="400"/>
      <c r="AO2712" s="400"/>
      <c r="AP2712" s="400"/>
    </row>
    <row r="2713" spans="1:42" ht="14.25" customHeight="1">
      <c r="A2713" s="393"/>
      <c r="B2713" s="402"/>
      <c r="C2713" s="402"/>
      <c r="D2713" s="393"/>
      <c r="E2713" s="395"/>
      <c r="F2713" s="395"/>
      <c r="G2713" s="396"/>
      <c r="H2713" s="397"/>
      <c r="I2713" s="397"/>
      <c r="J2713" s="397"/>
      <c r="K2713" s="397"/>
      <c r="L2713" s="396"/>
      <c r="M2713" s="396"/>
      <c r="N2713" s="399"/>
      <c r="O2713" s="400"/>
      <c r="P2713" s="400"/>
      <c r="Q2713" s="400"/>
      <c r="R2713" s="400"/>
      <c r="S2713" s="400"/>
      <c r="T2713" s="400"/>
      <c r="U2713" s="400"/>
      <c r="V2713" s="400"/>
      <c r="W2713" s="400"/>
      <c r="X2713" s="426"/>
      <c r="Y2713" s="427"/>
      <c r="Z2713" s="427"/>
      <c r="AA2713" s="427"/>
      <c r="AB2713" s="427"/>
      <c r="AC2713" s="427"/>
      <c r="AD2713" s="402"/>
      <c r="AE2713" s="402"/>
      <c r="AF2713" s="402"/>
      <c r="AG2713" s="402"/>
      <c r="AH2713" s="402"/>
      <c r="AI2713" s="400"/>
      <c r="AJ2713" s="400"/>
      <c r="AK2713" s="400"/>
      <c r="AL2713" s="400"/>
      <c r="AM2713" s="400"/>
      <c r="AN2713" s="400"/>
      <c r="AO2713" s="400"/>
      <c r="AP2713" s="400"/>
    </row>
    <row r="2714" spans="1:42" ht="14.25" customHeight="1">
      <c r="A2714" s="393"/>
      <c r="B2714" s="402"/>
      <c r="C2714" s="402"/>
      <c r="D2714" s="393"/>
      <c r="E2714" s="395"/>
      <c r="F2714" s="395"/>
      <c r="G2714" s="396"/>
      <c r="H2714" s="397"/>
      <c r="I2714" s="397"/>
      <c r="J2714" s="397"/>
      <c r="K2714" s="397"/>
      <c r="L2714" s="396"/>
      <c r="M2714" s="396"/>
      <c r="N2714" s="399"/>
      <c r="O2714" s="400"/>
      <c r="P2714" s="400"/>
      <c r="Q2714" s="400"/>
      <c r="R2714" s="400"/>
      <c r="S2714" s="400"/>
      <c r="T2714" s="400"/>
      <c r="U2714" s="400"/>
      <c r="V2714" s="400"/>
      <c r="W2714" s="400"/>
      <c r="X2714" s="426"/>
      <c r="Y2714" s="427"/>
      <c r="Z2714" s="427"/>
      <c r="AA2714" s="427"/>
      <c r="AB2714" s="427"/>
      <c r="AC2714" s="427"/>
      <c r="AD2714" s="402"/>
      <c r="AE2714" s="402"/>
      <c r="AF2714" s="402"/>
      <c r="AG2714" s="402"/>
      <c r="AH2714" s="402"/>
      <c r="AI2714" s="400"/>
      <c r="AJ2714" s="400"/>
      <c r="AK2714" s="400"/>
      <c r="AL2714" s="400"/>
      <c r="AM2714" s="400"/>
      <c r="AN2714" s="400"/>
      <c r="AO2714" s="400"/>
      <c r="AP2714" s="400"/>
    </row>
    <row r="2715" spans="1:42" ht="14.25" customHeight="1">
      <c r="A2715" s="393"/>
      <c r="B2715" s="402"/>
      <c r="C2715" s="402"/>
      <c r="D2715" s="393"/>
      <c r="E2715" s="395"/>
      <c r="F2715" s="395"/>
      <c r="G2715" s="396"/>
      <c r="H2715" s="397"/>
      <c r="I2715" s="397"/>
      <c r="J2715" s="397"/>
      <c r="K2715" s="397"/>
      <c r="L2715" s="396"/>
      <c r="M2715" s="396"/>
      <c r="N2715" s="399"/>
      <c r="O2715" s="400"/>
      <c r="P2715" s="400"/>
      <c r="Q2715" s="400"/>
      <c r="R2715" s="400"/>
      <c r="S2715" s="400"/>
      <c r="T2715" s="400"/>
      <c r="U2715" s="400"/>
      <c r="V2715" s="400"/>
      <c r="W2715" s="400"/>
      <c r="X2715" s="426"/>
      <c r="Y2715" s="427"/>
      <c r="Z2715" s="427"/>
      <c r="AA2715" s="427"/>
      <c r="AB2715" s="427"/>
      <c r="AC2715" s="427"/>
      <c r="AD2715" s="402"/>
      <c r="AE2715" s="402"/>
      <c r="AF2715" s="402"/>
      <c r="AG2715" s="402"/>
      <c r="AH2715" s="402"/>
      <c r="AI2715" s="400"/>
      <c r="AJ2715" s="400"/>
      <c r="AK2715" s="400"/>
      <c r="AL2715" s="400"/>
      <c r="AM2715" s="400"/>
      <c r="AN2715" s="400"/>
      <c r="AO2715" s="400"/>
      <c r="AP2715" s="400"/>
    </row>
    <row r="2716" spans="1:42" ht="14.25" customHeight="1">
      <c r="A2716" s="393"/>
      <c r="B2716" s="402"/>
      <c r="C2716" s="402"/>
      <c r="D2716" s="393"/>
      <c r="E2716" s="395"/>
      <c r="F2716" s="395"/>
      <c r="G2716" s="396"/>
      <c r="H2716" s="397"/>
      <c r="I2716" s="397"/>
      <c r="J2716" s="397"/>
      <c r="K2716" s="397"/>
      <c r="L2716" s="396"/>
      <c r="M2716" s="396"/>
      <c r="N2716" s="399"/>
      <c r="O2716" s="400"/>
      <c r="P2716" s="400"/>
      <c r="Q2716" s="400"/>
      <c r="R2716" s="400"/>
      <c r="S2716" s="400"/>
      <c r="T2716" s="400"/>
      <c r="U2716" s="400"/>
      <c r="V2716" s="400"/>
      <c r="W2716" s="400"/>
      <c r="X2716" s="426"/>
      <c r="Y2716" s="427"/>
      <c r="Z2716" s="427"/>
      <c r="AA2716" s="427"/>
      <c r="AB2716" s="427"/>
      <c r="AC2716" s="427"/>
      <c r="AD2716" s="402"/>
      <c r="AE2716" s="402"/>
      <c r="AF2716" s="402"/>
      <c r="AG2716" s="402"/>
      <c r="AH2716" s="402"/>
      <c r="AI2716" s="400"/>
      <c r="AJ2716" s="400"/>
      <c r="AK2716" s="400"/>
      <c r="AL2716" s="400"/>
      <c r="AM2716" s="400"/>
      <c r="AN2716" s="400"/>
      <c r="AO2716" s="400"/>
      <c r="AP2716" s="400"/>
    </row>
    <row r="2717" spans="1:42" ht="14.25" customHeight="1">
      <c r="A2717" s="393"/>
      <c r="B2717" s="402"/>
      <c r="C2717" s="402"/>
      <c r="D2717" s="393"/>
      <c r="E2717" s="395"/>
      <c r="F2717" s="395"/>
      <c r="G2717" s="396"/>
      <c r="H2717" s="397"/>
      <c r="I2717" s="397"/>
      <c r="J2717" s="397"/>
      <c r="K2717" s="397"/>
      <c r="L2717" s="396"/>
      <c r="M2717" s="396"/>
      <c r="N2717" s="399"/>
      <c r="O2717" s="400"/>
      <c r="P2717" s="400"/>
      <c r="Q2717" s="400"/>
      <c r="R2717" s="400"/>
      <c r="S2717" s="400"/>
      <c r="T2717" s="400"/>
      <c r="U2717" s="400"/>
      <c r="V2717" s="400"/>
      <c r="W2717" s="400"/>
      <c r="X2717" s="426"/>
      <c r="Y2717" s="427"/>
      <c r="Z2717" s="427"/>
      <c r="AA2717" s="427"/>
      <c r="AB2717" s="427"/>
      <c r="AC2717" s="427"/>
      <c r="AD2717" s="402"/>
      <c r="AE2717" s="402"/>
      <c r="AF2717" s="402"/>
      <c r="AG2717" s="402"/>
      <c r="AH2717" s="402"/>
      <c r="AI2717" s="400"/>
      <c r="AJ2717" s="400"/>
      <c r="AK2717" s="400"/>
      <c r="AL2717" s="400"/>
      <c r="AM2717" s="400"/>
      <c r="AN2717" s="400"/>
      <c r="AO2717" s="400"/>
      <c r="AP2717" s="400"/>
    </row>
    <row r="2718" spans="1:42" ht="14.25" customHeight="1">
      <c r="A2718" s="393"/>
      <c r="B2718" s="402"/>
      <c r="C2718" s="402"/>
      <c r="D2718" s="393"/>
      <c r="E2718" s="395"/>
      <c r="F2718" s="395"/>
      <c r="G2718" s="396"/>
      <c r="H2718" s="397"/>
      <c r="I2718" s="397"/>
      <c r="J2718" s="397"/>
      <c r="K2718" s="397"/>
      <c r="L2718" s="396"/>
      <c r="M2718" s="396"/>
      <c r="N2718" s="399"/>
      <c r="O2718" s="400"/>
      <c r="P2718" s="400"/>
      <c r="Q2718" s="400"/>
      <c r="R2718" s="400"/>
      <c r="S2718" s="400"/>
      <c r="T2718" s="400"/>
      <c r="U2718" s="400"/>
      <c r="V2718" s="400"/>
      <c r="W2718" s="400"/>
      <c r="X2718" s="426"/>
      <c r="Y2718" s="427"/>
      <c r="Z2718" s="427"/>
      <c r="AA2718" s="427"/>
      <c r="AB2718" s="427"/>
      <c r="AC2718" s="427"/>
      <c r="AD2718" s="402"/>
      <c r="AE2718" s="402"/>
      <c r="AF2718" s="402"/>
      <c r="AG2718" s="402"/>
      <c r="AH2718" s="402"/>
      <c r="AI2718" s="400"/>
      <c r="AJ2718" s="400"/>
      <c r="AK2718" s="400"/>
      <c r="AL2718" s="400"/>
      <c r="AM2718" s="400"/>
      <c r="AN2718" s="400"/>
      <c r="AO2718" s="400"/>
      <c r="AP2718" s="400"/>
    </row>
    <row r="2719" spans="1:42" ht="14.25" customHeight="1">
      <c r="A2719" s="393"/>
      <c r="B2719" s="402"/>
      <c r="C2719" s="402"/>
      <c r="D2719" s="393"/>
      <c r="E2719" s="395"/>
      <c r="F2719" s="395"/>
      <c r="G2719" s="396"/>
      <c r="H2719" s="397"/>
      <c r="I2719" s="397"/>
      <c r="J2719" s="397"/>
      <c r="K2719" s="397"/>
      <c r="L2719" s="396"/>
      <c r="M2719" s="396"/>
      <c r="N2719" s="399"/>
      <c r="O2719" s="400"/>
      <c r="P2719" s="400"/>
      <c r="Q2719" s="400"/>
      <c r="R2719" s="400"/>
      <c r="S2719" s="400"/>
      <c r="T2719" s="400"/>
      <c r="U2719" s="400"/>
      <c r="V2719" s="400"/>
      <c r="W2719" s="400"/>
      <c r="X2719" s="426"/>
      <c r="Y2719" s="427"/>
      <c r="Z2719" s="427"/>
      <c r="AA2719" s="427"/>
      <c r="AB2719" s="427"/>
      <c r="AC2719" s="427"/>
      <c r="AD2719" s="402"/>
      <c r="AE2719" s="402"/>
      <c r="AF2719" s="402"/>
      <c r="AG2719" s="402"/>
      <c r="AH2719" s="402"/>
      <c r="AI2719" s="400"/>
      <c r="AJ2719" s="400"/>
      <c r="AK2719" s="400"/>
      <c r="AL2719" s="400"/>
      <c r="AM2719" s="400"/>
      <c r="AN2719" s="400"/>
      <c r="AO2719" s="400"/>
      <c r="AP2719" s="400"/>
    </row>
    <row r="2720" spans="1:42" ht="14.25" customHeight="1">
      <c r="A2720" s="393"/>
      <c r="B2720" s="402"/>
      <c r="C2720" s="402"/>
      <c r="D2720" s="393"/>
      <c r="E2720" s="395"/>
      <c r="F2720" s="395"/>
      <c r="G2720" s="396"/>
      <c r="H2720" s="397"/>
      <c r="I2720" s="397"/>
      <c r="J2720" s="397"/>
      <c r="K2720" s="397"/>
      <c r="L2720" s="396"/>
      <c r="M2720" s="396"/>
      <c r="N2720" s="399"/>
      <c r="O2720" s="400"/>
      <c r="P2720" s="400"/>
      <c r="Q2720" s="400"/>
      <c r="R2720" s="400"/>
      <c r="S2720" s="400"/>
      <c r="T2720" s="400"/>
      <c r="U2720" s="400"/>
      <c r="V2720" s="400"/>
      <c r="W2720" s="400"/>
      <c r="X2720" s="426"/>
      <c r="Y2720" s="427"/>
      <c r="Z2720" s="427"/>
      <c r="AA2720" s="427"/>
      <c r="AB2720" s="427"/>
      <c r="AC2720" s="427"/>
      <c r="AD2720" s="402"/>
      <c r="AE2720" s="402"/>
      <c r="AF2720" s="402"/>
      <c r="AG2720" s="402"/>
      <c r="AH2720" s="402"/>
      <c r="AI2720" s="400"/>
      <c r="AJ2720" s="400"/>
      <c r="AK2720" s="400"/>
      <c r="AL2720" s="400"/>
      <c r="AM2720" s="400"/>
      <c r="AN2720" s="400"/>
      <c r="AO2720" s="400"/>
      <c r="AP2720" s="400"/>
    </row>
    <row r="2721" spans="1:42" ht="14.25" customHeight="1">
      <c r="A2721" s="393"/>
      <c r="B2721" s="402"/>
      <c r="C2721" s="402"/>
      <c r="D2721" s="393"/>
      <c r="E2721" s="395"/>
      <c r="F2721" s="395"/>
      <c r="G2721" s="396"/>
      <c r="H2721" s="397"/>
      <c r="I2721" s="397"/>
      <c r="J2721" s="397"/>
      <c r="K2721" s="397"/>
      <c r="L2721" s="396"/>
      <c r="M2721" s="396"/>
      <c r="N2721" s="399"/>
      <c r="O2721" s="400"/>
      <c r="P2721" s="400"/>
      <c r="Q2721" s="400"/>
      <c r="R2721" s="400"/>
      <c r="S2721" s="400"/>
      <c r="T2721" s="400"/>
      <c r="U2721" s="400"/>
      <c r="V2721" s="400"/>
      <c r="W2721" s="400"/>
      <c r="X2721" s="426"/>
      <c r="Y2721" s="427"/>
      <c r="Z2721" s="427"/>
      <c r="AA2721" s="427"/>
      <c r="AB2721" s="427"/>
      <c r="AC2721" s="427"/>
      <c r="AD2721" s="402"/>
      <c r="AE2721" s="402"/>
      <c r="AF2721" s="402"/>
      <c r="AG2721" s="402"/>
      <c r="AH2721" s="402"/>
      <c r="AI2721" s="400"/>
      <c r="AJ2721" s="400"/>
      <c r="AK2721" s="400"/>
      <c r="AL2721" s="400"/>
      <c r="AM2721" s="400"/>
      <c r="AN2721" s="400"/>
      <c r="AO2721" s="400"/>
      <c r="AP2721" s="400"/>
    </row>
    <row r="2722" spans="1:42" ht="14.25" customHeight="1">
      <c r="A2722" s="393"/>
      <c r="B2722" s="402"/>
      <c r="C2722" s="402"/>
      <c r="D2722" s="393"/>
      <c r="E2722" s="395"/>
      <c r="F2722" s="395"/>
      <c r="G2722" s="396"/>
      <c r="H2722" s="397"/>
      <c r="I2722" s="397"/>
      <c r="J2722" s="397"/>
      <c r="K2722" s="397"/>
      <c r="L2722" s="396"/>
      <c r="M2722" s="396"/>
      <c r="N2722" s="399"/>
      <c r="O2722" s="400"/>
      <c r="P2722" s="400"/>
      <c r="Q2722" s="400"/>
      <c r="R2722" s="400"/>
      <c r="S2722" s="400"/>
      <c r="T2722" s="400"/>
      <c r="U2722" s="400"/>
      <c r="V2722" s="400"/>
      <c r="W2722" s="400"/>
      <c r="X2722" s="426"/>
      <c r="Y2722" s="427"/>
      <c r="Z2722" s="427"/>
      <c r="AA2722" s="427"/>
      <c r="AB2722" s="427"/>
      <c r="AC2722" s="427"/>
      <c r="AD2722" s="402"/>
      <c r="AE2722" s="402"/>
      <c r="AF2722" s="402"/>
      <c r="AG2722" s="402"/>
      <c r="AH2722" s="402"/>
      <c r="AI2722" s="400"/>
      <c r="AJ2722" s="400"/>
      <c r="AK2722" s="400"/>
      <c r="AL2722" s="400"/>
      <c r="AM2722" s="400"/>
      <c r="AN2722" s="400"/>
      <c r="AO2722" s="400"/>
      <c r="AP2722" s="400"/>
    </row>
    <row r="2723" spans="1:42" ht="14.25" customHeight="1">
      <c r="A2723" s="393"/>
      <c r="B2723" s="402"/>
      <c r="C2723" s="402"/>
      <c r="D2723" s="393"/>
      <c r="E2723" s="395"/>
      <c r="F2723" s="395"/>
      <c r="G2723" s="396"/>
      <c r="H2723" s="397"/>
      <c r="I2723" s="397"/>
      <c r="J2723" s="397"/>
      <c r="K2723" s="397"/>
      <c r="L2723" s="396"/>
      <c r="M2723" s="396"/>
      <c r="N2723" s="399"/>
      <c r="O2723" s="400"/>
      <c r="P2723" s="400"/>
      <c r="Q2723" s="400"/>
      <c r="R2723" s="400"/>
      <c r="S2723" s="400"/>
      <c r="T2723" s="400"/>
      <c r="U2723" s="400"/>
      <c r="V2723" s="400"/>
      <c r="W2723" s="400"/>
      <c r="X2723" s="426"/>
      <c r="Y2723" s="427"/>
      <c r="Z2723" s="427"/>
      <c r="AA2723" s="427"/>
      <c r="AB2723" s="427"/>
      <c r="AC2723" s="427"/>
      <c r="AD2723" s="402"/>
      <c r="AE2723" s="402"/>
      <c r="AF2723" s="402"/>
      <c r="AG2723" s="402"/>
      <c r="AH2723" s="402"/>
      <c r="AI2723" s="400"/>
      <c r="AJ2723" s="400"/>
      <c r="AK2723" s="400"/>
      <c r="AL2723" s="400"/>
      <c r="AM2723" s="400"/>
      <c r="AN2723" s="400"/>
      <c r="AO2723" s="400"/>
      <c r="AP2723" s="400"/>
    </row>
    <row r="2724" spans="1:42" ht="14.25" customHeight="1">
      <c r="A2724" s="393"/>
      <c r="B2724" s="402"/>
      <c r="C2724" s="402"/>
      <c r="D2724" s="393"/>
      <c r="E2724" s="395"/>
      <c r="F2724" s="395"/>
      <c r="G2724" s="396"/>
      <c r="H2724" s="397"/>
      <c r="I2724" s="397"/>
      <c r="J2724" s="397"/>
      <c r="K2724" s="397"/>
      <c r="L2724" s="396"/>
      <c r="M2724" s="396"/>
      <c r="N2724" s="399"/>
      <c r="O2724" s="400"/>
      <c r="P2724" s="400"/>
      <c r="Q2724" s="400"/>
      <c r="R2724" s="400"/>
      <c r="S2724" s="400"/>
      <c r="T2724" s="400"/>
      <c r="U2724" s="400"/>
      <c r="V2724" s="400"/>
      <c r="W2724" s="400"/>
      <c r="X2724" s="426"/>
      <c r="Y2724" s="427"/>
      <c r="Z2724" s="427"/>
      <c r="AA2724" s="427"/>
      <c r="AB2724" s="427"/>
      <c r="AC2724" s="427"/>
      <c r="AD2724" s="402"/>
      <c r="AE2724" s="402"/>
      <c r="AF2724" s="402"/>
      <c r="AG2724" s="402"/>
      <c r="AH2724" s="402"/>
      <c r="AI2724" s="400"/>
      <c r="AJ2724" s="400"/>
      <c r="AK2724" s="400"/>
      <c r="AL2724" s="400"/>
      <c r="AM2724" s="400"/>
      <c r="AN2724" s="400"/>
      <c r="AO2724" s="400"/>
      <c r="AP2724" s="400"/>
    </row>
    <row r="2725" spans="1:42" ht="14.25" customHeight="1">
      <c r="A2725" s="393"/>
      <c r="B2725" s="402"/>
      <c r="C2725" s="402"/>
      <c r="D2725" s="393"/>
      <c r="E2725" s="395"/>
      <c r="F2725" s="395"/>
      <c r="G2725" s="396"/>
      <c r="H2725" s="397"/>
      <c r="I2725" s="397"/>
      <c r="J2725" s="397"/>
      <c r="K2725" s="397"/>
      <c r="L2725" s="396"/>
      <c r="M2725" s="396"/>
      <c r="N2725" s="399"/>
      <c r="O2725" s="400"/>
      <c r="P2725" s="400"/>
      <c r="Q2725" s="400"/>
      <c r="R2725" s="400"/>
      <c r="S2725" s="400"/>
      <c r="T2725" s="400"/>
      <c r="U2725" s="400"/>
      <c r="V2725" s="400"/>
      <c r="W2725" s="400"/>
      <c r="X2725" s="426"/>
      <c r="Y2725" s="427"/>
      <c r="Z2725" s="427"/>
      <c r="AA2725" s="427"/>
      <c r="AB2725" s="427"/>
      <c r="AC2725" s="427"/>
      <c r="AD2725" s="402"/>
      <c r="AE2725" s="402"/>
      <c r="AF2725" s="402"/>
      <c r="AG2725" s="402"/>
      <c r="AH2725" s="402"/>
      <c r="AI2725" s="400"/>
      <c r="AJ2725" s="400"/>
      <c r="AK2725" s="400"/>
      <c r="AL2725" s="400"/>
      <c r="AM2725" s="400"/>
      <c r="AN2725" s="400"/>
      <c r="AO2725" s="400"/>
      <c r="AP2725" s="400"/>
    </row>
    <row r="2726" spans="1:42" ht="14.25" customHeight="1">
      <c r="A2726" s="393"/>
      <c r="B2726" s="402"/>
      <c r="C2726" s="402"/>
      <c r="D2726" s="393"/>
      <c r="E2726" s="395"/>
      <c r="F2726" s="395"/>
      <c r="G2726" s="396"/>
      <c r="H2726" s="397"/>
      <c r="I2726" s="397"/>
      <c r="J2726" s="397"/>
      <c r="K2726" s="397"/>
      <c r="L2726" s="396"/>
      <c r="M2726" s="396"/>
      <c r="N2726" s="399"/>
      <c r="O2726" s="400"/>
      <c r="P2726" s="400"/>
      <c r="Q2726" s="400"/>
      <c r="R2726" s="400"/>
      <c r="S2726" s="400"/>
      <c r="T2726" s="400"/>
      <c r="U2726" s="400"/>
      <c r="V2726" s="400"/>
      <c r="W2726" s="400"/>
      <c r="X2726" s="426"/>
      <c r="Y2726" s="427"/>
      <c r="Z2726" s="427"/>
      <c r="AA2726" s="427"/>
      <c r="AB2726" s="427"/>
      <c r="AC2726" s="427"/>
      <c r="AD2726" s="402"/>
      <c r="AE2726" s="402"/>
      <c r="AF2726" s="402"/>
      <c r="AG2726" s="402"/>
      <c r="AH2726" s="402"/>
      <c r="AI2726" s="400"/>
      <c r="AJ2726" s="400"/>
      <c r="AK2726" s="400"/>
      <c r="AL2726" s="400"/>
      <c r="AM2726" s="400"/>
      <c r="AN2726" s="400"/>
      <c r="AO2726" s="400"/>
      <c r="AP2726" s="400"/>
    </row>
    <row r="2727" spans="1:42" ht="14.25" customHeight="1">
      <c r="A2727" s="393"/>
      <c r="B2727" s="402"/>
      <c r="C2727" s="402"/>
      <c r="D2727" s="393"/>
      <c r="E2727" s="395"/>
      <c r="F2727" s="395"/>
      <c r="G2727" s="396"/>
      <c r="H2727" s="397"/>
      <c r="I2727" s="397"/>
      <c r="J2727" s="397"/>
      <c r="K2727" s="397"/>
      <c r="L2727" s="396"/>
      <c r="M2727" s="396"/>
      <c r="N2727" s="399"/>
      <c r="O2727" s="400"/>
      <c r="P2727" s="400"/>
      <c r="Q2727" s="400"/>
      <c r="R2727" s="400"/>
      <c r="S2727" s="400"/>
      <c r="T2727" s="400"/>
      <c r="U2727" s="400"/>
      <c r="V2727" s="400"/>
      <c r="W2727" s="400"/>
      <c r="X2727" s="426"/>
      <c r="Y2727" s="427"/>
      <c r="Z2727" s="427"/>
      <c r="AA2727" s="427"/>
      <c r="AB2727" s="427"/>
      <c r="AC2727" s="427"/>
      <c r="AD2727" s="402"/>
      <c r="AE2727" s="402"/>
      <c r="AF2727" s="402"/>
      <c r="AG2727" s="402"/>
      <c r="AH2727" s="402"/>
      <c r="AI2727" s="400"/>
      <c r="AJ2727" s="400"/>
      <c r="AK2727" s="400"/>
      <c r="AL2727" s="400"/>
      <c r="AM2727" s="400"/>
      <c r="AN2727" s="400"/>
      <c r="AO2727" s="400"/>
      <c r="AP2727" s="400"/>
    </row>
    <row r="2728" spans="1:42" ht="14.25" customHeight="1">
      <c r="A2728" s="393"/>
      <c r="B2728" s="402"/>
      <c r="C2728" s="402"/>
      <c r="D2728" s="393"/>
      <c r="E2728" s="395"/>
      <c r="F2728" s="395"/>
      <c r="G2728" s="396"/>
      <c r="H2728" s="397"/>
      <c r="I2728" s="397"/>
      <c r="J2728" s="397"/>
      <c r="K2728" s="397"/>
      <c r="L2728" s="396"/>
      <c r="M2728" s="396"/>
      <c r="N2728" s="399"/>
      <c r="O2728" s="400"/>
      <c r="P2728" s="400"/>
      <c r="Q2728" s="400"/>
      <c r="R2728" s="400"/>
      <c r="S2728" s="400"/>
      <c r="T2728" s="400"/>
      <c r="U2728" s="400"/>
      <c r="V2728" s="400"/>
      <c r="W2728" s="400"/>
      <c r="X2728" s="426"/>
      <c r="Y2728" s="427"/>
      <c r="Z2728" s="427"/>
      <c r="AA2728" s="427"/>
      <c r="AB2728" s="427"/>
      <c r="AC2728" s="427"/>
      <c r="AD2728" s="402"/>
      <c r="AE2728" s="402"/>
      <c r="AF2728" s="402"/>
      <c r="AG2728" s="402"/>
      <c r="AH2728" s="402"/>
      <c r="AI2728" s="400"/>
      <c r="AJ2728" s="400"/>
      <c r="AK2728" s="400"/>
      <c r="AL2728" s="400"/>
      <c r="AM2728" s="400"/>
      <c r="AN2728" s="400"/>
      <c r="AO2728" s="400"/>
      <c r="AP2728" s="400"/>
    </row>
    <row r="2729" spans="1:42" ht="14.25" customHeight="1">
      <c r="A2729" s="393"/>
      <c r="B2729" s="402"/>
      <c r="C2729" s="402"/>
      <c r="D2729" s="393"/>
      <c r="E2729" s="395"/>
      <c r="F2729" s="395"/>
      <c r="G2729" s="396"/>
      <c r="H2729" s="397"/>
      <c r="I2729" s="397"/>
      <c r="J2729" s="397"/>
      <c r="K2729" s="397"/>
      <c r="L2729" s="396"/>
      <c r="M2729" s="396"/>
      <c r="N2729" s="399"/>
      <c r="O2729" s="400"/>
      <c r="P2729" s="400"/>
      <c r="Q2729" s="400"/>
      <c r="R2729" s="400"/>
      <c r="S2729" s="400"/>
      <c r="T2729" s="400"/>
      <c r="U2729" s="400"/>
      <c r="V2729" s="400"/>
      <c r="W2729" s="400"/>
      <c r="X2729" s="426"/>
      <c r="Y2729" s="427"/>
      <c r="Z2729" s="427"/>
      <c r="AA2729" s="427"/>
      <c r="AB2729" s="427"/>
      <c r="AC2729" s="427"/>
      <c r="AD2729" s="402"/>
      <c r="AE2729" s="402"/>
      <c r="AF2729" s="402"/>
      <c r="AG2729" s="402"/>
      <c r="AH2729" s="402"/>
      <c r="AI2729" s="400"/>
      <c r="AJ2729" s="400"/>
      <c r="AK2729" s="400"/>
      <c r="AL2729" s="400"/>
      <c r="AM2729" s="400"/>
      <c r="AN2729" s="400"/>
      <c r="AO2729" s="400"/>
      <c r="AP2729" s="400"/>
    </row>
    <row r="2730" spans="1:42" ht="14.25" customHeight="1">
      <c r="A2730" s="393"/>
      <c r="B2730" s="402"/>
      <c r="C2730" s="402"/>
      <c r="D2730" s="393"/>
      <c r="E2730" s="395"/>
      <c r="F2730" s="395"/>
      <c r="G2730" s="396"/>
      <c r="H2730" s="397"/>
      <c r="I2730" s="397"/>
      <c r="J2730" s="397"/>
      <c r="K2730" s="397"/>
      <c r="L2730" s="396"/>
      <c r="M2730" s="396"/>
      <c r="N2730" s="399"/>
      <c r="O2730" s="400"/>
      <c r="P2730" s="400"/>
      <c r="Q2730" s="400"/>
      <c r="R2730" s="400"/>
      <c r="S2730" s="400"/>
      <c r="T2730" s="400"/>
      <c r="U2730" s="400"/>
      <c r="V2730" s="400"/>
      <c r="W2730" s="400"/>
      <c r="X2730" s="426"/>
      <c r="Y2730" s="427"/>
      <c r="Z2730" s="427"/>
      <c r="AA2730" s="427"/>
      <c r="AB2730" s="427"/>
      <c r="AC2730" s="427"/>
      <c r="AD2730" s="402"/>
      <c r="AE2730" s="402"/>
      <c r="AF2730" s="402"/>
      <c r="AG2730" s="402"/>
      <c r="AH2730" s="402"/>
      <c r="AI2730" s="400"/>
      <c r="AJ2730" s="400"/>
      <c r="AK2730" s="400"/>
      <c r="AL2730" s="400"/>
      <c r="AM2730" s="400"/>
      <c r="AN2730" s="400"/>
      <c r="AO2730" s="400"/>
      <c r="AP2730" s="400"/>
    </row>
    <row r="2731" spans="1:42" ht="14.25" customHeight="1">
      <c r="A2731" s="393"/>
      <c r="B2731" s="402"/>
      <c r="C2731" s="402"/>
      <c r="D2731" s="393"/>
      <c r="E2731" s="395"/>
      <c r="F2731" s="395"/>
      <c r="G2731" s="396"/>
      <c r="H2731" s="397"/>
      <c r="I2731" s="397"/>
      <c r="J2731" s="397"/>
      <c r="K2731" s="397"/>
      <c r="L2731" s="396"/>
      <c r="M2731" s="396"/>
      <c r="N2731" s="399"/>
      <c r="O2731" s="400"/>
      <c r="P2731" s="400"/>
      <c r="Q2731" s="400"/>
      <c r="R2731" s="400"/>
      <c r="S2731" s="400"/>
      <c r="T2731" s="400"/>
      <c r="U2731" s="400"/>
      <c r="V2731" s="400"/>
      <c r="W2731" s="400"/>
      <c r="X2731" s="426"/>
      <c r="Y2731" s="427"/>
      <c r="Z2731" s="427"/>
      <c r="AA2731" s="427"/>
      <c r="AB2731" s="427"/>
      <c r="AC2731" s="427"/>
      <c r="AD2731" s="402"/>
      <c r="AE2731" s="402"/>
      <c r="AF2731" s="402"/>
      <c r="AG2731" s="402"/>
      <c r="AH2731" s="402"/>
      <c r="AI2731" s="400"/>
      <c r="AJ2731" s="400"/>
      <c r="AK2731" s="400"/>
      <c r="AL2731" s="400"/>
      <c r="AM2731" s="400"/>
      <c r="AN2731" s="400"/>
      <c r="AO2731" s="400"/>
      <c r="AP2731" s="400"/>
    </row>
    <row r="2732" spans="1:42" ht="14.25" customHeight="1">
      <c r="A2732" s="393"/>
      <c r="B2732" s="402"/>
      <c r="C2732" s="402"/>
      <c r="D2732" s="393"/>
      <c r="E2732" s="395"/>
      <c r="F2732" s="395"/>
      <c r="G2732" s="396"/>
      <c r="H2732" s="397"/>
      <c r="I2732" s="397"/>
      <c r="J2732" s="397"/>
      <c r="K2732" s="397"/>
      <c r="L2732" s="396"/>
      <c r="M2732" s="396"/>
      <c r="N2732" s="399"/>
      <c r="O2732" s="400"/>
      <c r="P2732" s="400"/>
      <c r="Q2732" s="400"/>
      <c r="R2732" s="400"/>
      <c r="S2732" s="400"/>
      <c r="T2732" s="400"/>
      <c r="U2732" s="400"/>
      <c r="V2732" s="400"/>
      <c r="W2732" s="400"/>
      <c r="X2732" s="426"/>
      <c r="Y2732" s="427"/>
      <c r="Z2732" s="427"/>
      <c r="AA2732" s="427"/>
      <c r="AB2732" s="427"/>
      <c r="AC2732" s="427"/>
      <c r="AD2732" s="402"/>
      <c r="AE2732" s="402"/>
      <c r="AF2732" s="402"/>
      <c r="AG2732" s="402"/>
      <c r="AH2732" s="402"/>
      <c r="AI2732" s="400"/>
      <c r="AJ2732" s="400"/>
      <c r="AK2732" s="400"/>
      <c r="AL2732" s="400"/>
      <c r="AM2732" s="400"/>
      <c r="AN2732" s="400"/>
      <c r="AO2732" s="400"/>
      <c r="AP2732" s="400"/>
    </row>
    <row r="2733" spans="1:42" ht="14.25" customHeight="1">
      <c r="A2733" s="393"/>
      <c r="B2733" s="402"/>
      <c r="C2733" s="402"/>
      <c r="D2733" s="393"/>
      <c r="E2733" s="395"/>
      <c r="F2733" s="395"/>
      <c r="G2733" s="396"/>
      <c r="H2733" s="397"/>
      <c r="I2733" s="397"/>
      <c r="J2733" s="397"/>
      <c r="K2733" s="397"/>
      <c r="L2733" s="396"/>
      <c r="M2733" s="396"/>
      <c r="N2733" s="399"/>
      <c r="O2733" s="400"/>
      <c r="P2733" s="400"/>
      <c r="Q2733" s="400"/>
      <c r="R2733" s="400"/>
      <c r="S2733" s="400"/>
      <c r="T2733" s="400"/>
      <c r="U2733" s="400"/>
      <c r="V2733" s="400"/>
      <c r="W2733" s="400"/>
      <c r="X2733" s="426"/>
      <c r="Y2733" s="427"/>
      <c r="Z2733" s="427"/>
      <c r="AA2733" s="427"/>
      <c r="AB2733" s="427"/>
      <c r="AC2733" s="427"/>
      <c r="AD2733" s="402"/>
      <c r="AE2733" s="402"/>
      <c r="AF2733" s="402"/>
      <c r="AG2733" s="402"/>
      <c r="AH2733" s="402"/>
      <c r="AI2733" s="400"/>
      <c r="AJ2733" s="400"/>
      <c r="AK2733" s="400"/>
      <c r="AL2733" s="400"/>
      <c r="AM2733" s="400"/>
      <c r="AN2733" s="400"/>
      <c r="AO2733" s="400"/>
      <c r="AP2733" s="400"/>
    </row>
    <row r="2734" spans="1:42" ht="14.25" customHeight="1">
      <c r="A2734" s="393"/>
      <c r="B2734" s="402"/>
      <c r="C2734" s="402"/>
      <c r="D2734" s="393"/>
      <c r="E2734" s="395"/>
      <c r="F2734" s="395"/>
      <c r="G2734" s="396"/>
      <c r="H2734" s="397"/>
      <c r="I2734" s="397"/>
      <c r="J2734" s="397"/>
      <c r="K2734" s="397"/>
      <c r="L2734" s="396"/>
      <c r="M2734" s="396"/>
      <c r="N2734" s="399"/>
      <c r="O2734" s="400"/>
      <c r="P2734" s="400"/>
      <c r="Q2734" s="400"/>
      <c r="R2734" s="400"/>
      <c r="S2734" s="400"/>
      <c r="T2734" s="400"/>
      <c r="U2734" s="400"/>
      <c r="V2734" s="400"/>
      <c r="W2734" s="400"/>
      <c r="X2734" s="426"/>
      <c r="Y2734" s="427"/>
      <c r="Z2734" s="427"/>
      <c r="AA2734" s="427"/>
      <c r="AB2734" s="427"/>
      <c r="AC2734" s="427"/>
      <c r="AD2734" s="402"/>
      <c r="AE2734" s="402"/>
      <c r="AF2734" s="402"/>
      <c r="AG2734" s="402"/>
      <c r="AH2734" s="402"/>
      <c r="AI2734" s="400"/>
      <c r="AJ2734" s="400"/>
      <c r="AK2734" s="400"/>
      <c r="AL2734" s="400"/>
      <c r="AM2734" s="400"/>
      <c r="AN2734" s="400"/>
      <c r="AO2734" s="400"/>
      <c r="AP2734" s="400"/>
    </row>
    <row r="2735" spans="1:42" ht="14.25" customHeight="1">
      <c r="A2735" s="393"/>
      <c r="B2735" s="402"/>
      <c r="C2735" s="402"/>
      <c r="D2735" s="393"/>
      <c r="E2735" s="395"/>
      <c r="F2735" s="395"/>
      <c r="G2735" s="396"/>
      <c r="H2735" s="397"/>
      <c r="I2735" s="397"/>
      <c r="J2735" s="397"/>
      <c r="K2735" s="397"/>
      <c r="L2735" s="396"/>
      <c r="M2735" s="396"/>
      <c r="N2735" s="399"/>
      <c r="O2735" s="400"/>
      <c r="P2735" s="400"/>
      <c r="Q2735" s="400"/>
      <c r="R2735" s="400"/>
      <c r="S2735" s="400"/>
      <c r="T2735" s="400"/>
      <c r="U2735" s="400"/>
      <c r="V2735" s="400"/>
      <c r="W2735" s="400"/>
      <c r="X2735" s="426"/>
      <c r="Y2735" s="427"/>
      <c r="Z2735" s="427"/>
      <c r="AA2735" s="427"/>
      <c r="AB2735" s="427"/>
      <c r="AC2735" s="427"/>
      <c r="AD2735" s="402"/>
      <c r="AE2735" s="402"/>
      <c r="AF2735" s="402"/>
      <c r="AG2735" s="402"/>
      <c r="AH2735" s="402"/>
      <c r="AI2735" s="400"/>
      <c r="AJ2735" s="400"/>
      <c r="AK2735" s="400"/>
      <c r="AL2735" s="400"/>
      <c r="AM2735" s="400"/>
      <c r="AN2735" s="400"/>
      <c r="AO2735" s="400"/>
      <c r="AP2735" s="400"/>
    </row>
    <row r="2736" spans="1:42" ht="14.25" customHeight="1">
      <c r="A2736" s="393"/>
      <c r="B2736" s="402"/>
      <c r="C2736" s="402"/>
      <c r="D2736" s="393"/>
      <c r="E2736" s="395"/>
      <c r="F2736" s="395"/>
      <c r="G2736" s="396"/>
      <c r="H2736" s="397"/>
      <c r="I2736" s="397"/>
      <c r="J2736" s="397"/>
      <c r="K2736" s="397"/>
      <c r="L2736" s="396"/>
      <c r="M2736" s="396"/>
      <c r="N2736" s="399"/>
      <c r="O2736" s="400"/>
      <c r="P2736" s="400"/>
      <c r="Q2736" s="400"/>
      <c r="R2736" s="400"/>
      <c r="S2736" s="400"/>
      <c r="T2736" s="400"/>
      <c r="U2736" s="400"/>
      <c r="V2736" s="400"/>
      <c r="W2736" s="400"/>
      <c r="X2736" s="426"/>
      <c r="Y2736" s="427"/>
      <c r="Z2736" s="427"/>
      <c r="AA2736" s="427"/>
      <c r="AB2736" s="427"/>
      <c r="AC2736" s="427"/>
      <c r="AD2736" s="402"/>
      <c r="AE2736" s="402"/>
      <c r="AF2736" s="402"/>
      <c r="AG2736" s="402"/>
      <c r="AH2736" s="402"/>
      <c r="AI2736" s="400"/>
      <c r="AJ2736" s="400"/>
      <c r="AK2736" s="400"/>
      <c r="AL2736" s="400"/>
      <c r="AM2736" s="400"/>
      <c r="AN2736" s="400"/>
      <c r="AO2736" s="400"/>
      <c r="AP2736" s="400"/>
    </row>
    <row r="2737" spans="1:42" ht="14.25" customHeight="1">
      <c r="A2737" s="393"/>
      <c r="B2737" s="402"/>
      <c r="C2737" s="402"/>
      <c r="D2737" s="393"/>
      <c r="E2737" s="395"/>
      <c r="F2737" s="395"/>
      <c r="G2737" s="396"/>
      <c r="H2737" s="397"/>
      <c r="I2737" s="397"/>
      <c r="J2737" s="397"/>
      <c r="K2737" s="397"/>
      <c r="L2737" s="396"/>
      <c r="M2737" s="396"/>
      <c r="N2737" s="399"/>
      <c r="O2737" s="400"/>
      <c r="P2737" s="400"/>
      <c r="Q2737" s="400"/>
      <c r="R2737" s="400"/>
      <c r="S2737" s="400"/>
      <c r="T2737" s="400"/>
      <c r="U2737" s="400"/>
      <c r="V2737" s="400"/>
      <c r="W2737" s="400"/>
      <c r="X2737" s="426"/>
      <c r="Y2737" s="427"/>
      <c r="Z2737" s="427"/>
      <c r="AA2737" s="427"/>
      <c r="AB2737" s="427"/>
      <c r="AC2737" s="427"/>
      <c r="AD2737" s="402"/>
      <c r="AE2737" s="402"/>
      <c r="AF2737" s="402"/>
      <c r="AG2737" s="402"/>
      <c r="AH2737" s="402"/>
      <c r="AI2737" s="400"/>
      <c r="AJ2737" s="400"/>
      <c r="AK2737" s="400"/>
      <c r="AL2737" s="400"/>
      <c r="AM2737" s="400"/>
      <c r="AN2737" s="400"/>
      <c r="AO2737" s="400"/>
      <c r="AP2737" s="400"/>
    </row>
    <row r="2738" spans="1:42" ht="14.25" customHeight="1">
      <c r="A2738" s="393"/>
      <c r="B2738" s="402"/>
      <c r="C2738" s="402"/>
      <c r="D2738" s="393"/>
      <c r="E2738" s="395"/>
      <c r="F2738" s="395"/>
      <c r="G2738" s="396"/>
      <c r="H2738" s="397"/>
      <c r="I2738" s="397"/>
      <c r="J2738" s="397"/>
      <c r="K2738" s="397"/>
      <c r="L2738" s="396"/>
      <c r="M2738" s="396"/>
      <c r="N2738" s="399"/>
      <c r="O2738" s="400"/>
      <c r="P2738" s="400"/>
      <c r="Q2738" s="400"/>
      <c r="R2738" s="400"/>
      <c r="S2738" s="400"/>
      <c r="T2738" s="400"/>
      <c r="U2738" s="400"/>
      <c r="V2738" s="400"/>
      <c r="W2738" s="400"/>
      <c r="X2738" s="426"/>
      <c r="Y2738" s="427"/>
      <c r="Z2738" s="427"/>
      <c r="AA2738" s="427"/>
      <c r="AB2738" s="427"/>
      <c r="AC2738" s="427"/>
      <c r="AD2738" s="402"/>
      <c r="AE2738" s="402"/>
      <c r="AF2738" s="402"/>
      <c r="AG2738" s="402"/>
      <c r="AH2738" s="402"/>
      <c r="AI2738" s="400"/>
      <c r="AJ2738" s="400"/>
      <c r="AK2738" s="400"/>
      <c r="AL2738" s="400"/>
      <c r="AM2738" s="400"/>
      <c r="AN2738" s="400"/>
      <c r="AO2738" s="400"/>
      <c r="AP2738" s="400"/>
    </row>
    <row r="2739" spans="1:42" ht="14.25" customHeight="1">
      <c r="A2739" s="393"/>
      <c r="B2739" s="402"/>
      <c r="C2739" s="402"/>
      <c r="D2739" s="393"/>
      <c r="E2739" s="395"/>
      <c r="F2739" s="395"/>
      <c r="G2739" s="396"/>
      <c r="H2739" s="397"/>
      <c r="I2739" s="397"/>
      <c r="J2739" s="397"/>
      <c r="K2739" s="397"/>
      <c r="L2739" s="396"/>
      <c r="M2739" s="396"/>
      <c r="N2739" s="399"/>
      <c r="O2739" s="400"/>
      <c r="P2739" s="400"/>
      <c r="Q2739" s="400"/>
      <c r="R2739" s="400"/>
      <c r="S2739" s="400"/>
      <c r="T2739" s="400"/>
      <c r="U2739" s="400"/>
      <c r="V2739" s="400"/>
      <c r="W2739" s="400"/>
      <c r="X2739" s="426"/>
      <c r="Y2739" s="427"/>
      <c r="Z2739" s="427"/>
      <c r="AA2739" s="427"/>
      <c r="AB2739" s="427"/>
      <c r="AC2739" s="427"/>
      <c r="AD2739" s="402"/>
      <c r="AE2739" s="402"/>
      <c r="AF2739" s="402"/>
      <c r="AG2739" s="402"/>
      <c r="AH2739" s="402"/>
      <c r="AI2739" s="400"/>
      <c r="AJ2739" s="400"/>
      <c r="AK2739" s="400"/>
      <c r="AL2739" s="400"/>
      <c r="AM2739" s="400"/>
      <c r="AN2739" s="400"/>
      <c r="AO2739" s="400"/>
      <c r="AP2739" s="400"/>
    </row>
    <row r="2740" spans="1:42" ht="14.25" customHeight="1">
      <c r="A2740" s="393"/>
      <c r="B2740" s="402"/>
      <c r="C2740" s="402"/>
      <c r="D2740" s="393"/>
      <c r="E2740" s="395"/>
      <c r="F2740" s="395"/>
      <c r="G2740" s="396"/>
      <c r="H2740" s="397"/>
      <c r="I2740" s="397"/>
      <c r="J2740" s="397"/>
      <c r="K2740" s="397"/>
      <c r="L2740" s="396"/>
      <c r="M2740" s="396"/>
      <c r="N2740" s="399"/>
      <c r="O2740" s="400"/>
      <c r="P2740" s="400"/>
      <c r="Q2740" s="400"/>
      <c r="R2740" s="400"/>
      <c r="S2740" s="400"/>
      <c r="T2740" s="400"/>
      <c r="U2740" s="400"/>
      <c r="V2740" s="400"/>
      <c r="W2740" s="400"/>
      <c r="X2740" s="426"/>
      <c r="Y2740" s="427"/>
      <c r="Z2740" s="427"/>
      <c r="AA2740" s="427"/>
      <c r="AB2740" s="427"/>
      <c r="AC2740" s="427"/>
      <c r="AD2740" s="402"/>
      <c r="AE2740" s="402"/>
      <c r="AF2740" s="402"/>
      <c r="AG2740" s="402"/>
      <c r="AH2740" s="402"/>
      <c r="AI2740" s="400"/>
      <c r="AJ2740" s="400"/>
      <c r="AK2740" s="400"/>
      <c r="AL2740" s="400"/>
      <c r="AM2740" s="400"/>
      <c r="AN2740" s="400"/>
      <c r="AO2740" s="400"/>
      <c r="AP2740" s="400"/>
    </row>
    <row r="2741" spans="1:42" ht="14.25" customHeight="1">
      <c r="A2741" s="393"/>
      <c r="B2741" s="402"/>
      <c r="C2741" s="402"/>
      <c r="D2741" s="393"/>
      <c r="E2741" s="395"/>
      <c r="F2741" s="395"/>
      <c r="G2741" s="396"/>
      <c r="H2741" s="397"/>
      <c r="I2741" s="397"/>
      <c r="J2741" s="397"/>
      <c r="K2741" s="397"/>
      <c r="L2741" s="396"/>
      <c r="M2741" s="396"/>
      <c r="N2741" s="399"/>
      <c r="O2741" s="400"/>
      <c r="P2741" s="400"/>
      <c r="Q2741" s="400"/>
      <c r="R2741" s="400"/>
      <c r="S2741" s="400"/>
      <c r="T2741" s="400"/>
      <c r="U2741" s="400"/>
      <c r="V2741" s="400"/>
      <c r="W2741" s="400"/>
      <c r="X2741" s="426"/>
      <c r="Y2741" s="427"/>
      <c r="Z2741" s="427"/>
      <c r="AA2741" s="427"/>
      <c r="AB2741" s="427"/>
      <c r="AC2741" s="427"/>
      <c r="AD2741" s="402"/>
      <c r="AE2741" s="402"/>
      <c r="AF2741" s="402"/>
      <c r="AG2741" s="402"/>
      <c r="AH2741" s="402"/>
      <c r="AI2741" s="400"/>
      <c r="AJ2741" s="400"/>
      <c r="AK2741" s="400"/>
      <c r="AL2741" s="400"/>
      <c r="AM2741" s="400"/>
      <c r="AN2741" s="400"/>
      <c r="AO2741" s="400"/>
      <c r="AP2741" s="400"/>
    </row>
    <row r="2742" spans="1:42" ht="14.25" customHeight="1">
      <c r="A2742" s="393"/>
      <c r="B2742" s="402"/>
      <c r="C2742" s="402"/>
      <c r="D2742" s="393"/>
      <c r="E2742" s="395"/>
      <c r="F2742" s="395"/>
      <c r="G2742" s="396"/>
      <c r="H2742" s="397"/>
      <c r="I2742" s="397"/>
      <c r="J2742" s="397"/>
      <c r="K2742" s="397"/>
      <c r="L2742" s="396"/>
      <c r="M2742" s="396"/>
      <c r="N2742" s="399"/>
      <c r="O2742" s="400"/>
      <c r="P2742" s="400"/>
      <c r="Q2742" s="400"/>
      <c r="R2742" s="400"/>
      <c r="S2742" s="400"/>
      <c r="T2742" s="400"/>
      <c r="U2742" s="400"/>
      <c r="V2742" s="400"/>
      <c r="W2742" s="400"/>
      <c r="X2742" s="426"/>
      <c r="Y2742" s="427"/>
      <c r="Z2742" s="427"/>
      <c r="AA2742" s="427"/>
      <c r="AB2742" s="427"/>
      <c r="AC2742" s="427"/>
      <c r="AD2742" s="402"/>
      <c r="AE2742" s="402"/>
      <c r="AF2742" s="402"/>
      <c r="AG2742" s="402"/>
      <c r="AH2742" s="402"/>
      <c r="AI2742" s="400"/>
      <c r="AJ2742" s="400"/>
      <c r="AK2742" s="400"/>
      <c r="AL2742" s="400"/>
      <c r="AM2742" s="400"/>
      <c r="AN2742" s="400"/>
      <c r="AO2742" s="400"/>
      <c r="AP2742" s="400"/>
    </row>
    <row r="2743" spans="1:42" ht="14.25" customHeight="1">
      <c r="A2743" s="393"/>
      <c r="B2743" s="402"/>
      <c r="C2743" s="402"/>
      <c r="D2743" s="393"/>
      <c r="E2743" s="395"/>
      <c r="F2743" s="395"/>
      <c r="G2743" s="396"/>
      <c r="H2743" s="397"/>
      <c r="I2743" s="397"/>
      <c r="J2743" s="397"/>
      <c r="K2743" s="397"/>
      <c r="L2743" s="396"/>
      <c r="M2743" s="396"/>
      <c r="N2743" s="399"/>
      <c r="O2743" s="400"/>
      <c r="P2743" s="400"/>
      <c r="Q2743" s="400"/>
      <c r="R2743" s="400"/>
      <c r="S2743" s="400"/>
      <c r="T2743" s="400"/>
      <c r="U2743" s="400"/>
      <c r="V2743" s="400"/>
      <c r="W2743" s="400"/>
      <c r="X2743" s="426"/>
      <c r="Y2743" s="427"/>
      <c r="Z2743" s="427"/>
      <c r="AA2743" s="427"/>
      <c r="AB2743" s="427"/>
      <c r="AC2743" s="427"/>
      <c r="AD2743" s="402"/>
      <c r="AE2743" s="402"/>
      <c r="AF2743" s="402"/>
      <c r="AG2743" s="402"/>
      <c r="AH2743" s="402"/>
      <c r="AI2743" s="400"/>
      <c r="AJ2743" s="400"/>
      <c r="AK2743" s="400"/>
      <c r="AL2743" s="400"/>
      <c r="AM2743" s="400"/>
      <c r="AN2743" s="400"/>
      <c r="AO2743" s="400"/>
      <c r="AP2743" s="400"/>
    </row>
    <row r="2744" spans="1:42" ht="14.25" customHeight="1">
      <c r="A2744" s="393"/>
      <c r="B2744" s="402"/>
      <c r="C2744" s="402"/>
      <c r="D2744" s="393"/>
      <c r="E2744" s="395"/>
      <c r="F2744" s="395"/>
      <c r="G2744" s="396"/>
      <c r="H2744" s="397"/>
      <c r="I2744" s="397"/>
      <c r="J2744" s="397"/>
      <c r="K2744" s="397"/>
      <c r="L2744" s="396"/>
      <c r="M2744" s="396"/>
      <c r="N2744" s="399"/>
      <c r="O2744" s="400"/>
      <c r="P2744" s="400"/>
      <c r="Q2744" s="400"/>
      <c r="R2744" s="400"/>
      <c r="S2744" s="400"/>
      <c r="T2744" s="400"/>
      <c r="U2744" s="400"/>
      <c r="V2744" s="400"/>
      <c r="W2744" s="400"/>
      <c r="X2744" s="426"/>
      <c r="Y2744" s="427"/>
      <c r="Z2744" s="427"/>
      <c r="AA2744" s="427"/>
      <c r="AB2744" s="427"/>
      <c r="AC2744" s="427"/>
      <c r="AD2744" s="402"/>
      <c r="AE2744" s="402"/>
      <c r="AF2744" s="402"/>
      <c r="AG2744" s="402"/>
      <c r="AH2744" s="402"/>
      <c r="AI2744" s="400"/>
      <c r="AJ2744" s="400"/>
      <c r="AK2744" s="400"/>
      <c r="AL2744" s="400"/>
      <c r="AM2744" s="400"/>
      <c r="AN2744" s="400"/>
      <c r="AO2744" s="400"/>
      <c r="AP2744" s="400"/>
    </row>
    <row r="2745" spans="1:42" ht="14.25" customHeight="1">
      <c r="A2745" s="393"/>
      <c r="B2745" s="402"/>
      <c r="C2745" s="402"/>
      <c r="D2745" s="393"/>
      <c r="E2745" s="395"/>
      <c r="F2745" s="395"/>
      <c r="G2745" s="396"/>
      <c r="H2745" s="397"/>
      <c r="I2745" s="397"/>
      <c r="J2745" s="397"/>
      <c r="K2745" s="397"/>
      <c r="L2745" s="396"/>
      <c r="M2745" s="396"/>
      <c r="N2745" s="399"/>
      <c r="O2745" s="400"/>
      <c r="P2745" s="400"/>
      <c r="Q2745" s="400"/>
      <c r="R2745" s="400"/>
      <c r="S2745" s="400"/>
      <c r="T2745" s="400"/>
      <c r="U2745" s="400"/>
      <c r="V2745" s="400"/>
      <c r="W2745" s="400"/>
      <c r="X2745" s="426"/>
      <c r="Y2745" s="427"/>
      <c r="Z2745" s="427"/>
      <c r="AA2745" s="427"/>
      <c r="AB2745" s="427"/>
      <c r="AC2745" s="427"/>
      <c r="AD2745" s="402"/>
      <c r="AE2745" s="402"/>
      <c r="AF2745" s="402"/>
      <c r="AG2745" s="402"/>
      <c r="AH2745" s="402"/>
      <c r="AI2745" s="400"/>
      <c r="AJ2745" s="400"/>
      <c r="AK2745" s="400"/>
      <c r="AL2745" s="400"/>
      <c r="AM2745" s="400"/>
      <c r="AN2745" s="400"/>
      <c r="AO2745" s="400"/>
      <c r="AP2745" s="400"/>
    </row>
    <row r="2746" spans="1:42" ht="14.25" customHeight="1">
      <c r="A2746" s="393"/>
      <c r="B2746" s="402"/>
      <c r="C2746" s="402"/>
      <c r="D2746" s="393"/>
      <c r="E2746" s="395"/>
      <c r="F2746" s="395"/>
      <c r="G2746" s="396"/>
      <c r="H2746" s="397"/>
      <c r="I2746" s="397"/>
      <c r="J2746" s="397"/>
      <c r="K2746" s="397"/>
      <c r="L2746" s="396"/>
      <c r="M2746" s="396"/>
      <c r="N2746" s="399"/>
      <c r="O2746" s="400"/>
      <c r="P2746" s="400"/>
      <c r="Q2746" s="400"/>
      <c r="R2746" s="400"/>
      <c r="S2746" s="400"/>
      <c r="T2746" s="400"/>
      <c r="U2746" s="400"/>
      <c r="V2746" s="400"/>
      <c r="W2746" s="400"/>
      <c r="X2746" s="426"/>
      <c r="Y2746" s="427"/>
      <c r="Z2746" s="427"/>
      <c r="AA2746" s="427"/>
      <c r="AB2746" s="427"/>
      <c r="AC2746" s="427"/>
      <c r="AD2746" s="402"/>
      <c r="AE2746" s="402"/>
      <c r="AF2746" s="402"/>
      <c r="AG2746" s="402"/>
      <c r="AH2746" s="402"/>
      <c r="AI2746" s="400"/>
      <c r="AJ2746" s="400"/>
      <c r="AK2746" s="400"/>
      <c r="AL2746" s="400"/>
      <c r="AM2746" s="400"/>
      <c r="AN2746" s="400"/>
      <c r="AO2746" s="400"/>
      <c r="AP2746" s="400"/>
    </row>
    <row r="2747" spans="1:42" ht="14.25" customHeight="1">
      <c r="A2747" s="393"/>
      <c r="B2747" s="402"/>
      <c r="C2747" s="402"/>
      <c r="D2747" s="393"/>
      <c r="E2747" s="395"/>
      <c r="F2747" s="395"/>
      <c r="G2747" s="396"/>
      <c r="H2747" s="397"/>
      <c r="I2747" s="397"/>
      <c r="J2747" s="397"/>
      <c r="K2747" s="397"/>
      <c r="L2747" s="396"/>
      <c r="M2747" s="396"/>
      <c r="N2747" s="399"/>
      <c r="O2747" s="400"/>
      <c r="P2747" s="400"/>
      <c r="Q2747" s="400"/>
      <c r="R2747" s="400"/>
      <c r="S2747" s="400"/>
      <c r="T2747" s="400"/>
      <c r="U2747" s="400"/>
      <c r="V2747" s="400"/>
      <c r="W2747" s="400"/>
      <c r="X2747" s="426"/>
      <c r="Y2747" s="427"/>
      <c r="Z2747" s="427"/>
      <c r="AA2747" s="427"/>
      <c r="AB2747" s="427"/>
      <c r="AC2747" s="427"/>
      <c r="AD2747" s="402"/>
      <c r="AE2747" s="402"/>
      <c r="AF2747" s="402"/>
      <c r="AG2747" s="402"/>
      <c r="AH2747" s="402"/>
      <c r="AI2747" s="400"/>
      <c r="AJ2747" s="400"/>
      <c r="AK2747" s="400"/>
      <c r="AL2747" s="400"/>
      <c r="AM2747" s="400"/>
      <c r="AN2747" s="400"/>
      <c r="AO2747" s="400"/>
      <c r="AP2747" s="400"/>
    </row>
    <row r="2748" spans="1:42" ht="14.25" customHeight="1">
      <c r="A2748" s="393"/>
      <c r="B2748" s="402"/>
      <c r="C2748" s="402"/>
      <c r="D2748" s="393"/>
      <c r="E2748" s="395"/>
      <c r="F2748" s="395"/>
      <c r="G2748" s="396"/>
      <c r="H2748" s="397"/>
      <c r="I2748" s="397"/>
      <c r="J2748" s="397"/>
      <c r="K2748" s="397"/>
      <c r="L2748" s="396"/>
      <c r="M2748" s="396"/>
      <c r="N2748" s="399"/>
      <c r="O2748" s="400"/>
      <c r="P2748" s="400"/>
      <c r="Q2748" s="400"/>
      <c r="R2748" s="400"/>
      <c r="S2748" s="400"/>
      <c r="T2748" s="400"/>
      <c r="U2748" s="400"/>
      <c r="V2748" s="400"/>
      <c r="W2748" s="400"/>
      <c r="X2748" s="426"/>
      <c r="Y2748" s="427"/>
      <c r="Z2748" s="427"/>
      <c r="AA2748" s="427"/>
      <c r="AB2748" s="427"/>
      <c r="AC2748" s="427"/>
      <c r="AD2748" s="402"/>
      <c r="AE2748" s="402"/>
      <c r="AF2748" s="402"/>
      <c r="AG2748" s="402"/>
      <c r="AH2748" s="402"/>
      <c r="AI2748" s="400"/>
      <c r="AJ2748" s="400"/>
      <c r="AK2748" s="400"/>
      <c r="AL2748" s="400"/>
      <c r="AM2748" s="400"/>
      <c r="AN2748" s="400"/>
      <c r="AO2748" s="400"/>
      <c r="AP2748" s="400"/>
    </row>
    <row r="2749" spans="1:42" ht="14.25" customHeight="1">
      <c r="A2749" s="393"/>
      <c r="B2749" s="402"/>
      <c r="C2749" s="402"/>
      <c r="D2749" s="393"/>
      <c r="E2749" s="395"/>
      <c r="F2749" s="395"/>
      <c r="G2749" s="396"/>
      <c r="H2749" s="397"/>
      <c r="I2749" s="397"/>
      <c r="J2749" s="397"/>
      <c r="K2749" s="397"/>
      <c r="L2749" s="396"/>
      <c r="M2749" s="396"/>
      <c r="N2749" s="399"/>
      <c r="O2749" s="400"/>
      <c r="P2749" s="400"/>
      <c r="Q2749" s="400"/>
      <c r="R2749" s="400"/>
      <c r="S2749" s="400"/>
      <c r="T2749" s="400"/>
      <c r="U2749" s="400"/>
      <c r="V2749" s="400"/>
      <c r="W2749" s="400"/>
      <c r="X2749" s="426"/>
      <c r="Y2749" s="427"/>
      <c r="Z2749" s="427"/>
      <c r="AA2749" s="427"/>
      <c r="AB2749" s="427"/>
      <c r="AC2749" s="427"/>
      <c r="AD2749" s="402"/>
      <c r="AE2749" s="402"/>
      <c r="AF2749" s="402"/>
      <c r="AG2749" s="402"/>
      <c r="AH2749" s="402"/>
      <c r="AI2749" s="400"/>
      <c r="AJ2749" s="400"/>
      <c r="AK2749" s="400"/>
      <c r="AL2749" s="400"/>
      <c r="AM2749" s="400"/>
      <c r="AN2749" s="400"/>
      <c r="AO2749" s="400"/>
      <c r="AP2749" s="400"/>
    </row>
    <row r="2750" spans="1:42" ht="14.25" customHeight="1">
      <c r="A2750" s="393"/>
      <c r="B2750" s="402"/>
      <c r="C2750" s="402"/>
      <c r="D2750" s="393"/>
      <c r="E2750" s="395"/>
      <c r="F2750" s="395"/>
      <c r="G2750" s="396"/>
      <c r="H2750" s="397"/>
      <c r="I2750" s="397"/>
      <c r="J2750" s="397"/>
      <c r="K2750" s="397"/>
      <c r="L2750" s="396"/>
      <c r="M2750" s="396"/>
      <c r="N2750" s="399"/>
      <c r="O2750" s="400"/>
      <c r="P2750" s="400"/>
      <c r="Q2750" s="400"/>
      <c r="R2750" s="400"/>
      <c r="S2750" s="400"/>
      <c r="T2750" s="400"/>
      <c r="U2750" s="400"/>
      <c r="V2750" s="400"/>
      <c r="W2750" s="400"/>
      <c r="X2750" s="426"/>
      <c r="Y2750" s="427"/>
      <c r="Z2750" s="427"/>
      <c r="AA2750" s="427"/>
      <c r="AB2750" s="427"/>
      <c r="AC2750" s="427"/>
      <c r="AD2750" s="402"/>
      <c r="AE2750" s="402"/>
      <c r="AF2750" s="402"/>
      <c r="AG2750" s="402"/>
      <c r="AH2750" s="402"/>
      <c r="AI2750" s="400"/>
      <c r="AJ2750" s="400"/>
      <c r="AK2750" s="400"/>
      <c r="AL2750" s="400"/>
      <c r="AM2750" s="400"/>
      <c r="AN2750" s="400"/>
      <c r="AO2750" s="400"/>
      <c r="AP2750" s="400"/>
    </row>
    <row r="2751" spans="1:42" ht="14.25" customHeight="1">
      <c r="A2751" s="393"/>
      <c r="B2751" s="402"/>
      <c r="C2751" s="402"/>
      <c r="D2751" s="393"/>
      <c r="E2751" s="395"/>
      <c r="F2751" s="395"/>
      <c r="G2751" s="396"/>
      <c r="H2751" s="397"/>
      <c r="I2751" s="397"/>
      <c r="J2751" s="397"/>
      <c r="K2751" s="397"/>
      <c r="L2751" s="396"/>
      <c r="M2751" s="396"/>
      <c r="N2751" s="399"/>
      <c r="O2751" s="400"/>
      <c r="P2751" s="400"/>
      <c r="Q2751" s="400"/>
      <c r="R2751" s="400"/>
      <c r="S2751" s="400"/>
      <c r="T2751" s="400"/>
      <c r="U2751" s="400"/>
      <c r="V2751" s="400"/>
      <c r="W2751" s="400"/>
      <c r="X2751" s="426"/>
      <c r="Y2751" s="427"/>
      <c r="Z2751" s="427"/>
      <c r="AA2751" s="427"/>
      <c r="AB2751" s="427"/>
      <c r="AC2751" s="427"/>
      <c r="AD2751" s="402"/>
      <c r="AE2751" s="402"/>
      <c r="AF2751" s="402"/>
      <c r="AG2751" s="402"/>
      <c r="AH2751" s="402"/>
      <c r="AI2751" s="400"/>
      <c r="AJ2751" s="400"/>
      <c r="AK2751" s="400"/>
      <c r="AL2751" s="400"/>
      <c r="AM2751" s="400"/>
      <c r="AN2751" s="400"/>
      <c r="AO2751" s="400"/>
      <c r="AP2751" s="400"/>
    </row>
    <row r="2752" spans="1:42" ht="14.25" customHeight="1">
      <c r="A2752" s="393"/>
      <c r="B2752" s="402"/>
      <c r="C2752" s="402"/>
      <c r="D2752" s="393"/>
      <c r="E2752" s="395"/>
      <c r="F2752" s="395"/>
      <c r="G2752" s="396"/>
      <c r="H2752" s="397"/>
      <c r="I2752" s="397"/>
      <c r="J2752" s="397"/>
      <c r="K2752" s="397"/>
      <c r="L2752" s="396"/>
      <c r="M2752" s="396"/>
      <c r="N2752" s="399"/>
      <c r="O2752" s="400"/>
      <c r="P2752" s="400"/>
      <c r="Q2752" s="400"/>
      <c r="R2752" s="400"/>
      <c r="S2752" s="400"/>
      <c r="T2752" s="400"/>
      <c r="U2752" s="400"/>
      <c r="V2752" s="400"/>
      <c r="W2752" s="400"/>
      <c r="X2752" s="426"/>
      <c r="Y2752" s="427"/>
      <c r="Z2752" s="427"/>
      <c r="AA2752" s="427"/>
      <c r="AB2752" s="427"/>
      <c r="AC2752" s="427"/>
      <c r="AD2752" s="402"/>
      <c r="AE2752" s="402"/>
      <c r="AF2752" s="402"/>
      <c r="AG2752" s="402"/>
      <c r="AH2752" s="402"/>
      <c r="AI2752" s="400"/>
      <c r="AJ2752" s="400"/>
      <c r="AK2752" s="400"/>
      <c r="AL2752" s="400"/>
      <c r="AM2752" s="400"/>
      <c r="AN2752" s="400"/>
      <c r="AO2752" s="400"/>
      <c r="AP2752" s="400"/>
    </row>
    <row r="2753" spans="1:42" ht="14.25" customHeight="1">
      <c r="A2753" s="393"/>
      <c r="B2753" s="402"/>
      <c r="C2753" s="402"/>
      <c r="D2753" s="393"/>
      <c r="E2753" s="395"/>
      <c r="F2753" s="395"/>
      <c r="G2753" s="396"/>
      <c r="H2753" s="397"/>
      <c r="I2753" s="397"/>
      <c r="J2753" s="397"/>
      <c r="K2753" s="397"/>
      <c r="L2753" s="396"/>
      <c r="M2753" s="396"/>
      <c r="N2753" s="399"/>
      <c r="O2753" s="400"/>
      <c r="P2753" s="400"/>
      <c r="Q2753" s="400"/>
      <c r="R2753" s="400"/>
      <c r="S2753" s="400"/>
      <c r="T2753" s="400"/>
      <c r="U2753" s="400"/>
      <c r="V2753" s="400"/>
      <c r="W2753" s="400"/>
      <c r="X2753" s="426"/>
      <c r="Y2753" s="427"/>
      <c r="Z2753" s="427"/>
      <c r="AA2753" s="427"/>
      <c r="AB2753" s="427"/>
      <c r="AC2753" s="427"/>
      <c r="AD2753" s="402"/>
      <c r="AE2753" s="402"/>
      <c r="AF2753" s="402"/>
      <c r="AG2753" s="402"/>
      <c r="AH2753" s="402"/>
      <c r="AI2753" s="400"/>
      <c r="AJ2753" s="400"/>
      <c r="AK2753" s="400"/>
      <c r="AL2753" s="400"/>
      <c r="AM2753" s="400"/>
      <c r="AN2753" s="400"/>
      <c r="AO2753" s="400"/>
      <c r="AP2753" s="400"/>
    </row>
    <row r="2754" spans="1:42" ht="14.25" customHeight="1">
      <c r="A2754" s="393"/>
      <c r="B2754" s="402"/>
      <c r="C2754" s="402"/>
      <c r="D2754" s="393"/>
      <c r="E2754" s="395"/>
      <c r="F2754" s="395"/>
      <c r="G2754" s="396"/>
      <c r="H2754" s="397"/>
      <c r="I2754" s="397"/>
      <c r="J2754" s="397"/>
      <c r="K2754" s="397"/>
      <c r="L2754" s="396"/>
      <c r="M2754" s="396"/>
      <c r="N2754" s="399"/>
      <c r="O2754" s="400"/>
      <c r="P2754" s="400"/>
      <c r="Q2754" s="400"/>
      <c r="R2754" s="400"/>
      <c r="S2754" s="400"/>
      <c r="T2754" s="400"/>
      <c r="U2754" s="400"/>
      <c r="V2754" s="400"/>
      <c r="W2754" s="400"/>
      <c r="X2754" s="426"/>
      <c r="Y2754" s="427"/>
      <c r="Z2754" s="427"/>
      <c r="AA2754" s="427"/>
      <c r="AB2754" s="427"/>
      <c r="AC2754" s="427"/>
      <c r="AD2754" s="402"/>
      <c r="AE2754" s="402"/>
      <c r="AF2754" s="402"/>
      <c r="AG2754" s="402"/>
      <c r="AH2754" s="402"/>
      <c r="AI2754" s="400"/>
      <c r="AJ2754" s="400"/>
      <c r="AK2754" s="400"/>
      <c r="AL2754" s="400"/>
      <c r="AM2754" s="400"/>
      <c r="AN2754" s="400"/>
      <c r="AO2754" s="400"/>
      <c r="AP2754" s="400"/>
    </row>
    <row r="2755" spans="1:42" ht="14.25" customHeight="1">
      <c r="A2755" s="393"/>
      <c r="B2755" s="402"/>
      <c r="C2755" s="402"/>
      <c r="D2755" s="393"/>
      <c r="E2755" s="395"/>
      <c r="F2755" s="395"/>
      <c r="G2755" s="396"/>
      <c r="H2755" s="397"/>
      <c r="I2755" s="397"/>
      <c r="J2755" s="397"/>
      <c r="K2755" s="397"/>
      <c r="L2755" s="396"/>
      <c r="M2755" s="396"/>
      <c r="N2755" s="399"/>
      <c r="O2755" s="400"/>
      <c r="P2755" s="400"/>
      <c r="Q2755" s="400"/>
      <c r="R2755" s="400"/>
      <c r="S2755" s="400"/>
      <c r="T2755" s="400"/>
      <c r="U2755" s="400"/>
      <c r="V2755" s="400"/>
      <c r="W2755" s="400"/>
      <c r="X2755" s="426"/>
      <c r="Y2755" s="427"/>
      <c r="Z2755" s="427"/>
      <c r="AA2755" s="427"/>
      <c r="AB2755" s="427"/>
      <c r="AC2755" s="427"/>
      <c r="AD2755" s="402"/>
      <c r="AE2755" s="402"/>
      <c r="AF2755" s="402"/>
      <c r="AG2755" s="402"/>
      <c r="AH2755" s="402"/>
      <c r="AI2755" s="400"/>
      <c r="AJ2755" s="400"/>
      <c r="AK2755" s="400"/>
      <c r="AL2755" s="400"/>
      <c r="AM2755" s="400"/>
      <c r="AN2755" s="400"/>
      <c r="AO2755" s="400"/>
      <c r="AP2755" s="400"/>
    </row>
    <row r="2756" spans="1:42" ht="14.25" customHeight="1">
      <c r="A2756" s="393"/>
      <c r="B2756" s="402"/>
      <c r="C2756" s="402"/>
      <c r="D2756" s="393"/>
      <c r="E2756" s="395"/>
      <c r="F2756" s="395"/>
      <c r="G2756" s="396"/>
      <c r="H2756" s="397"/>
      <c r="I2756" s="397"/>
      <c r="J2756" s="397"/>
      <c r="K2756" s="397"/>
      <c r="L2756" s="396"/>
      <c r="M2756" s="396"/>
      <c r="N2756" s="399"/>
      <c r="O2756" s="400"/>
      <c r="P2756" s="400"/>
      <c r="Q2756" s="400"/>
      <c r="R2756" s="400"/>
      <c r="S2756" s="400"/>
      <c r="T2756" s="400"/>
      <c r="U2756" s="400"/>
      <c r="V2756" s="400"/>
      <c r="W2756" s="400"/>
      <c r="X2756" s="426"/>
      <c r="Y2756" s="427"/>
      <c r="Z2756" s="427"/>
      <c r="AA2756" s="427"/>
      <c r="AB2756" s="427"/>
      <c r="AC2756" s="427"/>
      <c r="AD2756" s="402"/>
      <c r="AE2756" s="402"/>
      <c r="AF2756" s="402"/>
      <c r="AG2756" s="402"/>
      <c r="AH2756" s="402"/>
      <c r="AI2756" s="400"/>
      <c r="AJ2756" s="400"/>
      <c r="AK2756" s="400"/>
      <c r="AL2756" s="400"/>
      <c r="AM2756" s="400"/>
      <c r="AN2756" s="400"/>
      <c r="AO2756" s="400"/>
      <c r="AP2756" s="400"/>
    </row>
    <row r="2757" spans="1:42" ht="14.25" customHeight="1">
      <c r="A2757" s="393"/>
      <c r="B2757" s="402"/>
      <c r="C2757" s="402"/>
      <c r="D2757" s="393"/>
      <c r="E2757" s="395"/>
      <c r="F2757" s="395"/>
      <c r="G2757" s="396"/>
      <c r="H2757" s="397"/>
      <c r="I2757" s="397"/>
      <c r="J2757" s="397"/>
      <c r="K2757" s="397"/>
      <c r="L2757" s="396"/>
      <c r="M2757" s="396"/>
      <c r="N2757" s="399"/>
      <c r="O2757" s="400"/>
      <c r="P2757" s="400"/>
      <c r="Q2757" s="400"/>
      <c r="R2757" s="400"/>
      <c r="S2757" s="400"/>
      <c r="T2757" s="400"/>
      <c r="U2757" s="400"/>
      <c r="V2757" s="400"/>
      <c r="W2757" s="400"/>
      <c r="X2757" s="426"/>
      <c r="Y2757" s="427"/>
      <c r="Z2757" s="427"/>
      <c r="AA2757" s="427"/>
      <c r="AB2757" s="427"/>
      <c r="AC2757" s="427"/>
      <c r="AD2757" s="402"/>
      <c r="AE2757" s="402"/>
      <c r="AF2757" s="402"/>
      <c r="AG2757" s="402"/>
      <c r="AH2757" s="402"/>
      <c r="AI2757" s="400"/>
      <c r="AJ2757" s="400"/>
      <c r="AK2757" s="400"/>
      <c r="AL2757" s="400"/>
      <c r="AM2757" s="400"/>
      <c r="AN2757" s="400"/>
      <c r="AO2757" s="400"/>
      <c r="AP2757" s="400"/>
    </row>
    <row r="2758" spans="1:42" ht="14.25" customHeight="1">
      <c r="A2758" s="393"/>
      <c r="B2758" s="402"/>
      <c r="C2758" s="402"/>
      <c r="D2758" s="393"/>
      <c r="E2758" s="395"/>
      <c r="F2758" s="395"/>
      <c r="G2758" s="396"/>
      <c r="H2758" s="397"/>
      <c r="I2758" s="397"/>
      <c r="J2758" s="397"/>
      <c r="K2758" s="397"/>
      <c r="L2758" s="396"/>
      <c r="M2758" s="396"/>
      <c r="N2758" s="399"/>
      <c r="O2758" s="400"/>
      <c r="P2758" s="400"/>
      <c r="Q2758" s="400"/>
      <c r="R2758" s="400"/>
      <c r="S2758" s="400"/>
      <c r="T2758" s="400"/>
      <c r="U2758" s="400"/>
      <c r="V2758" s="400"/>
      <c r="W2758" s="400"/>
      <c r="X2758" s="426"/>
      <c r="Y2758" s="427"/>
      <c r="Z2758" s="427"/>
      <c r="AA2758" s="427"/>
      <c r="AB2758" s="427"/>
      <c r="AC2758" s="427"/>
      <c r="AD2758" s="402"/>
      <c r="AE2758" s="402"/>
      <c r="AF2758" s="402"/>
      <c r="AG2758" s="402"/>
      <c r="AH2758" s="402"/>
      <c r="AI2758" s="400"/>
      <c r="AJ2758" s="400"/>
      <c r="AK2758" s="400"/>
      <c r="AL2758" s="400"/>
      <c r="AM2758" s="400"/>
      <c r="AN2758" s="400"/>
      <c r="AO2758" s="400"/>
      <c r="AP2758" s="400"/>
    </row>
    <row r="2759" spans="1:42" ht="14.25" customHeight="1">
      <c r="A2759" s="393"/>
      <c r="B2759" s="402"/>
      <c r="C2759" s="402"/>
      <c r="D2759" s="393"/>
      <c r="E2759" s="395"/>
      <c r="F2759" s="395"/>
      <c r="G2759" s="396"/>
      <c r="H2759" s="397"/>
      <c r="I2759" s="397"/>
      <c r="J2759" s="397"/>
      <c r="K2759" s="397"/>
      <c r="L2759" s="396"/>
      <c r="M2759" s="396"/>
      <c r="N2759" s="399"/>
      <c r="O2759" s="400"/>
      <c r="P2759" s="400"/>
      <c r="Q2759" s="400"/>
      <c r="R2759" s="400"/>
      <c r="S2759" s="400"/>
      <c r="T2759" s="400"/>
      <c r="U2759" s="400"/>
      <c r="V2759" s="400"/>
      <c r="W2759" s="400"/>
      <c r="X2759" s="426"/>
      <c r="Y2759" s="427"/>
      <c r="Z2759" s="427"/>
      <c r="AA2759" s="427"/>
      <c r="AB2759" s="427"/>
      <c r="AC2759" s="427"/>
      <c r="AD2759" s="402"/>
      <c r="AE2759" s="402"/>
      <c r="AF2759" s="402"/>
      <c r="AG2759" s="402"/>
      <c r="AH2759" s="402"/>
      <c r="AI2759" s="400"/>
      <c r="AJ2759" s="400"/>
      <c r="AK2759" s="400"/>
      <c r="AL2759" s="400"/>
      <c r="AM2759" s="400"/>
      <c r="AN2759" s="400"/>
      <c r="AO2759" s="400"/>
      <c r="AP2759" s="400"/>
    </row>
    <row r="2760" spans="1:42" ht="14.25" customHeight="1">
      <c r="A2760" s="393"/>
      <c r="B2760" s="402"/>
      <c r="C2760" s="402"/>
      <c r="D2760" s="393"/>
      <c r="E2760" s="395"/>
      <c r="F2760" s="395"/>
      <c r="G2760" s="396"/>
      <c r="H2760" s="397"/>
      <c r="I2760" s="397"/>
      <c r="J2760" s="397"/>
      <c r="K2760" s="397"/>
      <c r="L2760" s="396"/>
      <c r="M2760" s="396"/>
      <c r="N2760" s="399"/>
      <c r="O2760" s="400"/>
      <c r="P2760" s="400"/>
      <c r="Q2760" s="400"/>
      <c r="R2760" s="400"/>
      <c r="S2760" s="400"/>
      <c r="T2760" s="400"/>
      <c r="U2760" s="400"/>
      <c r="V2760" s="400"/>
      <c r="W2760" s="400"/>
      <c r="X2760" s="426"/>
      <c r="Y2760" s="427"/>
      <c r="Z2760" s="427"/>
      <c r="AA2760" s="427"/>
      <c r="AB2760" s="427"/>
      <c r="AC2760" s="427"/>
      <c r="AD2760" s="402"/>
      <c r="AE2760" s="402"/>
      <c r="AF2760" s="402"/>
      <c r="AG2760" s="402"/>
      <c r="AH2760" s="402"/>
      <c r="AI2760" s="400"/>
      <c r="AJ2760" s="400"/>
      <c r="AK2760" s="400"/>
      <c r="AL2760" s="400"/>
      <c r="AM2760" s="400"/>
      <c r="AN2760" s="400"/>
      <c r="AO2760" s="400"/>
      <c r="AP2760" s="400"/>
    </row>
    <row r="2761" spans="1:42" ht="14.25" customHeight="1">
      <c r="A2761" s="393"/>
      <c r="B2761" s="402"/>
      <c r="C2761" s="402"/>
      <c r="D2761" s="393"/>
      <c r="E2761" s="395"/>
      <c r="F2761" s="395"/>
      <c r="G2761" s="396"/>
      <c r="H2761" s="397"/>
      <c r="I2761" s="397"/>
      <c r="J2761" s="397"/>
      <c r="K2761" s="397"/>
      <c r="L2761" s="396"/>
      <c r="M2761" s="396"/>
      <c r="N2761" s="399"/>
      <c r="O2761" s="400"/>
      <c r="P2761" s="400"/>
      <c r="Q2761" s="400"/>
      <c r="R2761" s="400"/>
      <c r="S2761" s="400"/>
      <c r="T2761" s="400"/>
      <c r="U2761" s="400"/>
      <c r="V2761" s="400"/>
      <c r="W2761" s="400"/>
      <c r="X2761" s="426"/>
      <c r="Y2761" s="427"/>
      <c r="Z2761" s="427"/>
      <c r="AA2761" s="427"/>
      <c r="AB2761" s="427"/>
      <c r="AC2761" s="427"/>
      <c r="AD2761" s="402"/>
      <c r="AE2761" s="402"/>
      <c r="AF2761" s="402"/>
      <c r="AG2761" s="402"/>
      <c r="AH2761" s="402"/>
      <c r="AI2761" s="400"/>
      <c r="AJ2761" s="400"/>
      <c r="AK2761" s="400"/>
      <c r="AL2761" s="400"/>
      <c r="AM2761" s="400"/>
      <c r="AN2761" s="400"/>
      <c r="AO2761" s="400"/>
      <c r="AP2761" s="400"/>
    </row>
    <row r="2762" spans="1:42" ht="14.25" customHeight="1">
      <c r="A2762" s="393"/>
      <c r="B2762" s="402"/>
      <c r="C2762" s="402"/>
      <c r="D2762" s="393"/>
      <c r="E2762" s="395"/>
      <c r="F2762" s="395"/>
      <c r="G2762" s="396"/>
      <c r="H2762" s="397"/>
      <c r="I2762" s="397"/>
      <c r="J2762" s="397"/>
      <c r="K2762" s="397"/>
      <c r="L2762" s="396"/>
      <c r="M2762" s="396"/>
      <c r="N2762" s="399"/>
      <c r="O2762" s="400"/>
      <c r="P2762" s="400"/>
      <c r="Q2762" s="400"/>
      <c r="R2762" s="400"/>
      <c r="S2762" s="400"/>
      <c r="T2762" s="400"/>
      <c r="U2762" s="400"/>
      <c r="V2762" s="400"/>
      <c r="W2762" s="400"/>
      <c r="X2762" s="426"/>
      <c r="Y2762" s="427"/>
      <c r="Z2762" s="427"/>
      <c r="AA2762" s="427"/>
      <c r="AB2762" s="427"/>
      <c r="AC2762" s="427"/>
      <c r="AD2762" s="402"/>
      <c r="AE2762" s="402"/>
      <c r="AF2762" s="402"/>
      <c r="AG2762" s="402"/>
      <c r="AH2762" s="402"/>
      <c r="AI2762" s="400"/>
      <c r="AJ2762" s="400"/>
      <c r="AK2762" s="400"/>
      <c r="AL2762" s="400"/>
      <c r="AM2762" s="400"/>
      <c r="AN2762" s="400"/>
      <c r="AO2762" s="400"/>
      <c r="AP2762" s="400"/>
    </row>
    <row r="2763" spans="1:42" ht="14.25" customHeight="1">
      <c r="A2763" s="393"/>
      <c r="B2763" s="402"/>
      <c r="C2763" s="402"/>
      <c r="D2763" s="393"/>
      <c r="E2763" s="395"/>
      <c r="F2763" s="395"/>
      <c r="G2763" s="396"/>
      <c r="H2763" s="397"/>
      <c r="I2763" s="397"/>
      <c r="J2763" s="397"/>
      <c r="K2763" s="397"/>
      <c r="L2763" s="396"/>
      <c r="M2763" s="396"/>
      <c r="N2763" s="399"/>
      <c r="O2763" s="400"/>
      <c r="P2763" s="400"/>
      <c r="Q2763" s="400"/>
      <c r="R2763" s="400"/>
      <c r="S2763" s="400"/>
      <c r="T2763" s="400"/>
      <c r="U2763" s="400"/>
      <c r="V2763" s="400"/>
      <c r="W2763" s="400"/>
      <c r="X2763" s="426"/>
      <c r="Y2763" s="427"/>
      <c r="Z2763" s="427"/>
      <c r="AA2763" s="427"/>
      <c r="AB2763" s="427"/>
      <c r="AC2763" s="427"/>
      <c r="AD2763" s="402"/>
      <c r="AE2763" s="402"/>
      <c r="AF2763" s="402"/>
      <c r="AG2763" s="402"/>
      <c r="AH2763" s="402"/>
      <c r="AI2763" s="400"/>
      <c r="AJ2763" s="400"/>
      <c r="AK2763" s="400"/>
      <c r="AL2763" s="400"/>
      <c r="AM2763" s="400"/>
      <c r="AN2763" s="400"/>
      <c r="AO2763" s="400"/>
      <c r="AP2763" s="400"/>
    </row>
    <row r="2764" spans="1:42" ht="14.25" customHeight="1">
      <c r="A2764" s="393"/>
      <c r="B2764" s="402"/>
      <c r="C2764" s="402"/>
      <c r="D2764" s="393"/>
      <c r="E2764" s="395"/>
      <c r="F2764" s="395"/>
      <c r="G2764" s="396"/>
      <c r="H2764" s="397"/>
      <c r="I2764" s="397"/>
      <c r="J2764" s="397"/>
      <c r="K2764" s="397"/>
      <c r="L2764" s="396"/>
      <c r="M2764" s="396"/>
      <c r="N2764" s="399"/>
      <c r="O2764" s="400"/>
      <c r="P2764" s="400"/>
      <c r="Q2764" s="400"/>
      <c r="R2764" s="400"/>
      <c r="S2764" s="400"/>
      <c r="T2764" s="400"/>
      <c r="U2764" s="400"/>
      <c r="V2764" s="400"/>
      <c r="W2764" s="400"/>
      <c r="X2764" s="426"/>
      <c r="Y2764" s="427"/>
      <c r="Z2764" s="427"/>
      <c r="AA2764" s="427"/>
      <c r="AB2764" s="427"/>
      <c r="AC2764" s="427"/>
      <c r="AD2764" s="402"/>
      <c r="AE2764" s="402"/>
      <c r="AF2764" s="402"/>
      <c r="AG2764" s="402"/>
      <c r="AH2764" s="402"/>
      <c r="AI2764" s="400"/>
      <c r="AJ2764" s="400"/>
      <c r="AK2764" s="400"/>
      <c r="AL2764" s="400"/>
      <c r="AM2764" s="400"/>
      <c r="AN2764" s="400"/>
      <c r="AO2764" s="400"/>
      <c r="AP2764" s="400"/>
    </row>
    <row r="2765" spans="1:42" ht="14.25" customHeight="1">
      <c r="A2765" s="393"/>
      <c r="B2765" s="402"/>
      <c r="C2765" s="402"/>
      <c r="D2765" s="393"/>
      <c r="E2765" s="395"/>
      <c r="F2765" s="395"/>
      <c r="G2765" s="396"/>
      <c r="H2765" s="397"/>
      <c r="I2765" s="397"/>
      <c r="J2765" s="397"/>
      <c r="K2765" s="397"/>
      <c r="L2765" s="396"/>
      <c r="M2765" s="396"/>
      <c r="N2765" s="399"/>
      <c r="O2765" s="400"/>
      <c r="P2765" s="400"/>
      <c r="Q2765" s="400"/>
      <c r="R2765" s="400"/>
      <c r="S2765" s="400"/>
      <c r="T2765" s="400"/>
      <c r="U2765" s="400"/>
      <c r="V2765" s="400"/>
      <c r="W2765" s="400"/>
      <c r="X2765" s="426"/>
      <c r="Y2765" s="427"/>
      <c r="Z2765" s="427"/>
      <c r="AA2765" s="427"/>
      <c r="AB2765" s="427"/>
      <c r="AC2765" s="427"/>
      <c r="AD2765" s="402"/>
      <c r="AE2765" s="402"/>
      <c r="AF2765" s="402"/>
      <c r="AG2765" s="402"/>
      <c r="AH2765" s="402"/>
      <c r="AI2765" s="400"/>
      <c r="AJ2765" s="400"/>
      <c r="AK2765" s="400"/>
      <c r="AL2765" s="400"/>
      <c r="AM2765" s="400"/>
      <c r="AN2765" s="400"/>
      <c r="AO2765" s="400"/>
      <c r="AP2765" s="400"/>
    </row>
    <row r="2766" spans="1:42" ht="14.25" customHeight="1">
      <c r="A2766" s="393"/>
      <c r="B2766" s="402"/>
      <c r="C2766" s="402"/>
      <c r="D2766" s="393"/>
      <c r="E2766" s="395"/>
      <c r="F2766" s="395"/>
      <c r="G2766" s="396"/>
      <c r="H2766" s="397"/>
      <c r="I2766" s="397"/>
      <c r="J2766" s="397"/>
      <c r="K2766" s="397"/>
      <c r="L2766" s="396"/>
      <c r="M2766" s="396"/>
      <c r="N2766" s="399"/>
      <c r="O2766" s="400"/>
      <c r="P2766" s="400"/>
      <c r="Q2766" s="400"/>
      <c r="R2766" s="400"/>
      <c r="S2766" s="400"/>
      <c r="T2766" s="400"/>
      <c r="U2766" s="400"/>
      <c r="V2766" s="400"/>
      <c r="W2766" s="400"/>
      <c r="X2766" s="426"/>
      <c r="Y2766" s="427"/>
      <c r="Z2766" s="427"/>
      <c r="AA2766" s="427"/>
      <c r="AB2766" s="427"/>
      <c r="AC2766" s="427"/>
      <c r="AD2766" s="402"/>
      <c r="AE2766" s="402"/>
      <c r="AF2766" s="402"/>
      <c r="AG2766" s="402"/>
      <c r="AH2766" s="402"/>
      <c r="AI2766" s="400"/>
      <c r="AJ2766" s="400"/>
      <c r="AK2766" s="400"/>
      <c r="AL2766" s="400"/>
      <c r="AM2766" s="400"/>
      <c r="AN2766" s="400"/>
      <c r="AO2766" s="400"/>
      <c r="AP2766" s="400"/>
    </row>
    <row r="2767" spans="1:42" ht="14.25" customHeight="1">
      <c r="A2767" s="393"/>
      <c r="B2767" s="402"/>
      <c r="C2767" s="402"/>
      <c r="D2767" s="393"/>
      <c r="E2767" s="395"/>
      <c r="F2767" s="395"/>
      <c r="G2767" s="396"/>
      <c r="H2767" s="397"/>
      <c r="I2767" s="397"/>
      <c r="J2767" s="397"/>
      <c r="K2767" s="397"/>
      <c r="L2767" s="396"/>
      <c r="M2767" s="396"/>
      <c r="N2767" s="399"/>
      <c r="O2767" s="400"/>
      <c r="P2767" s="400"/>
      <c r="Q2767" s="400"/>
      <c r="R2767" s="400"/>
      <c r="S2767" s="400"/>
      <c r="T2767" s="400"/>
      <c r="U2767" s="400"/>
      <c r="V2767" s="400"/>
      <c r="W2767" s="400"/>
      <c r="X2767" s="426"/>
      <c r="Y2767" s="427"/>
      <c r="Z2767" s="427"/>
      <c r="AA2767" s="427"/>
      <c r="AB2767" s="427"/>
      <c r="AC2767" s="427"/>
      <c r="AD2767" s="402"/>
      <c r="AE2767" s="402"/>
      <c r="AF2767" s="402"/>
      <c r="AG2767" s="402"/>
      <c r="AH2767" s="402"/>
      <c r="AI2767" s="400"/>
      <c r="AJ2767" s="400"/>
      <c r="AK2767" s="400"/>
      <c r="AL2767" s="400"/>
      <c r="AM2767" s="400"/>
      <c r="AN2767" s="400"/>
      <c r="AO2767" s="400"/>
      <c r="AP2767" s="400"/>
    </row>
    <row r="2768" spans="1:42" ht="14.25" customHeight="1">
      <c r="A2768" s="393"/>
      <c r="B2768" s="402"/>
      <c r="C2768" s="402"/>
      <c r="D2768" s="393"/>
      <c r="E2768" s="395"/>
      <c r="F2768" s="395"/>
      <c r="G2768" s="396"/>
      <c r="H2768" s="397"/>
      <c r="I2768" s="397"/>
      <c r="J2768" s="397"/>
      <c r="K2768" s="397"/>
      <c r="L2768" s="396"/>
      <c r="M2768" s="396"/>
      <c r="N2768" s="399"/>
      <c r="O2768" s="400"/>
      <c r="P2768" s="400"/>
      <c r="Q2768" s="400"/>
      <c r="R2768" s="400"/>
      <c r="S2768" s="400"/>
      <c r="T2768" s="400"/>
      <c r="U2768" s="400"/>
      <c r="V2768" s="400"/>
      <c r="W2768" s="400"/>
      <c r="X2768" s="426"/>
      <c r="Y2768" s="427"/>
      <c r="Z2768" s="427"/>
      <c r="AA2768" s="427"/>
      <c r="AB2768" s="427"/>
      <c r="AC2768" s="427"/>
      <c r="AD2768" s="402"/>
      <c r="AE2768" s="402"/>
      <c r="AF2768" s="402"/>
      <c r="AG2768" s="402"/>
      <c r="AH2768" s="402"/>
      <c r="AI2768" s="400"/>
      <c r="AJ2768" s="400"/>
      <c r="AK2768" s="400"/>
      <c r="AL2768" s="400"/>
      <c r="AM2768" s="400"/>
      <c r="AN2768" s="400"/>
      <c r="AO2768" s="400"/>
      <c r="AP2768" s="400"/>
    </row>
    <row r="2769" spans="1:42" ht="14.25" customHeight="1">
      <c r="A2769" s="393"/>
      <c r="B2769" s="402"/>
      <c r="C2769" s="402"/>
      <c r="D2769" s="393"/>
      <c r="E2769" s="395"/>
      <c r="F2769" s="395"/>
      <c r="G2769" s="396"/>
      <c r="H2769" s="397"/>
      <c r="I2769" s="397"/>
      <c r="J2769" s="397"/>
      <c r="K2769" s="397"/>
      <c r="L2769" s="396"/>
      <c r="M2769" s="396"/>
      <c r="N2769" s="399"/>
      <c r="O2769" s="400"/>
      <c r="P2769" s="400"/>
      <c r="Q2769" s="400"/>
      <c r="R2769" s="400"/>
      <c r="S2769" s="400"/>
      <c r="T2769" s="400"/>
      <c r="U2769" s="400"/>
      <c r="V2769" s="400"/>
      <c r="W2769" s="400"/>
      <c r="X2769" s="426"/>
      <c r="Y2769" s="427"/>
      <c r="Z2769" s="427"/>
      <c r="AA2769" s="427"/>
      <c r="AB2769" s="427"/>
      <c r="AC2769" s="427"/>
      <c r="AD2769" s="402"/>
      <c r="AE2769" s="402"/>
      <c r="AF2769" s="402"/>
      <c r="AG2769" s="402"/>
      <c r="AH2769" s="402"/>
      <c r="AI2769" s="400"/>
      <c r="AJ2769" s="400"/>
      <c r="AK2769" s="400"/>
      <c r="AL2769" s="400"/>
      <c r="AM2769" s="400"/>
      <c r="AN2769" s="400"/>
      <c r="AO2769" s="400"/>
      <c r="AP2769" s="400"/>
    </row>
    <row r="2770" spans="1:42" ht="14.25" customHeight="1">
      <c r="A2770" s="393"/>
      <c r="B2770" s="402"/>
      <c r="C2770" s="402"/>
      <c r="D2770" s="393"/>
      <c r="E2770" s="395"/>
      <c r="F2770" s="395"/>
      <c r="G2770" s="396"/>
      <c r="H2770" s="397"/>
      <c r="I2770" s="397"/>
      <c r="J2770" s="397"/>
      <c r="K2770" s="397"/>
      <c r="L2770" s="396"/>
      <c r="M2770" s="396"/>
      <c r="N2770" s="399"/>
      <c r="O2770" s="400"/>
      <c r="P2770" s="400"/>
      <c r="Q2770" s="400"/>
      <c r="R2770" s="400"/>
      <c r="S2770" s="400"/>
      <c r="T2770" s="400"/>
      <c r="U2770" s="400"/>
      <c r="V2770" s="400"/>
      <c r="W2770" s="400"/>
      <c r="X2770" s="426"/>
      <c r="Y2770" s="427"/>
      <c r="Z2770" s="427"/>
      <c r="AA2770" s="427"/>
      <c r="AB2770" s="427"/>
      <c r="AC2770" s="427"/>
      <c r="AD2770" s="402"/>
      <c r="AE2770" s="402"/>
      <c r="AF2770" s="402"/>
      <c r="AG2770" s="402"/>
      <c r="AH2770" s="402"/>
      <c r="AI2770" s="400"/>
      <c r="AJ2770" s="400"/>
      <c r="AK2770" s="400"/>
      <c r="AL2770" s="400"/>
      <c r="AM2770" s="400"/>
      <c r="AN2770" s="400"/>
      <c r="AO2770" s="400"/>
      <c r="AP2770" s="400"/>
    </row>
    <row r="2771" spans="1:42" ht="14.25" customHeight="1">
      <c r="A2771" s="393"/>
      <c r="B2771" s="402"/>
      <c r="C2771" s="402"/>
      <c r="D2771" s="393"/>
      <c r="E2771" s="395"/>
      <c r="F2771" s="395"/>
      <c r="G2771" s="396"/>
      <c r="H2771" s="397"/>
      <c r="I2771" s="397"/>
      <c r="J2771" s="397"/>
      <c r="K2771" s="397"/>
      <c r="L2771" s="396"/>
      <c r="M2771" s="396"/>
      <c r="N2771" s="399"/>
      <c r="O2771" s="400"/>
      <c r="P2771" s="400"/>
      <c r="Q2771" s="400"/>
      <c r="R2771" s="400"/>
      <c r="S2771" s="400"/>
      <c r="T2771" s="400"/>
      <c r="U2771" s="400"/>
      <c r="V2771" s="400"/>
      <c r="W2771" s="400"/>
      <c r="X2771" s="426"/>
      <c r="Y2771" s="427"/>
      <c r="Z2771" s="427"/>
      <c r="AA2771" s="427"/>
      <c r="AB2771" s="427"/>
      <c r="AC2771" s="427"/>
      <c r="AD2771" s="402"/>
      <c r="AE2771" s="402"/>
      <c r="AF2771" s="402"/>
      <c r="AG2771" s="402"/>
      <c r="AH2771" s="402"/>
      <c r="AI2771" s="400"/>
      <c r="AJ2771" s="400"/>
      <c r="AK2771" s="400"/>
      <c r="AL2771" s="400"/>
      <c r="AM2771" s="400"/>
      <c r="AN2771" s="400"/>
      <c r="AO2771" s="400"/>
      <c r="AP2771" s="400"/>
    </row>
    <row r="2772" spans="1:42" ht="14.25" customHeight="1">
      <c r="A2772" s="393"/>
      <c r="B2772" s="402"/>
      <c r="C2772" s="402"/>
      <c r="D2772" s="393"/>
      <c r="E2772" s="395"/>
      <c r="F2772" s="395"/>
      <c r="G2772" s="396"/>
      <c r="H2772" s="397"/>
      <c r="I2772" s="397"/>
      <c r="J2772" s="397"/>
      <c r="K2772" s="397"/>
      <c r="L2772" s="396"/>
      <c r="M2772" s="396"/>
      <c r="N2772" s="399"/>
      <c r="O2772" s="400"/>
      <c r="P2772" s="400"/>
      <c r="Q2772" s="400"/>
      <c r="R2772" s="400"/>
      <c r="S2772" s="400"/>
      <c r="T2772" s="400"/>
      <c r="U2772" s="400"/>
      <c r="V2772" s="400"/>
      <c r="W2772" s="400"/>
      <c r="X2772" s="426"/>
      <c r="Y2772" s="427"/>
      <c r="Z2772" s="427"/>
      <c r="AA2772" s="427"/>
      <c r="AB2772" s="427"/>
      <c r="AC2772" s="427"/>
      <c r="AD2772" s="402"/>
      <c r="AE2772" s="402"/>
      <c r="AF2772" s="402"/>
      <c r="AG2772" s="402"/>
      <c r="AH2772" s="402"/>
      <c r="AI2772" s="400"/>
      <c r="AJ2772" s="400"/>
      <c r="AK2772" s="400"/>
      <c r="AL2772" s="400"/>
      <c r="AM2772" s="400"/>
      <c r="AN2772" s="400"/>
      <c r="AO2772" s="400"/>
      <c r="AP2772" s="400"/>
    </row>
    <row r="2773" spans="1:42" ht="14.25" customHeight="1">
      <c r="A2773" s="393"/>
      <c r="B2773" s="402"/>
      <c r="C2773" s="402"/>
      <c r="D2773" s="393"/>
      <c r="E2773" s="395"/>
      <c r="F2773" s="395"/>
      <c r="G2773" s="396"/>
      <c r="H2773" s="397"/>
      <c r="I2773" s="397"/>
      <c r="J2773" s="397"/>
      <c r="K2773" s="397"/>
      <c r="L2773" s="396"/>
      <c r="M2773" s="396"/>
      <c r="N2773" s="399"/>
      <c r="O2773" s="400"/>
      <c r="P2773" s="400"/>
      <c r="Q2773" s="400"/>
      <c r="R2773" s="400"/>
      <c r="S2773" s="400"/>
      <c r="T2773" s="400"/>
      <c r="U2773" s="400"/>
      <c r="V2773" s="400"/>
      <c r="W2773" s="400"/>
      <c r="X2773" s="426"/>
      <c r="Y2773" s="427"/>
      <c r="Z2773" s="427"/>
      <c r="AA2773" s="427"/>
      <c r="AB2773" s="427"/>
      <c r="AC2773" s="427"/>
      <c r="AD2773" s="402"/>
      <c r="AE2773" s="402"/>
      <c r="AF2773" s="402"/>
      <c r="AG2773" s="402"/>
      <c r="AH2773" s="402"/>
      <c r="AI2773" s="400"/>
      <c r="AJ2773" s="400"/>
      <c r="AK2773" s="400"/>
      <c r="AL2773" s="400"/>
      <c r="AM2773" s="400"/>
      <c r="AN2773" s="400"/>
      <c r="AO2773" s="400"/>
      <c r="AP2773" s="400"/>
    </row>
    <row r="2774" spans="1:42" ht="14.25" customHeight="1">
      <c r="A2774" s="393"/>
      <c r="B2774" s="402"/>
      <c r="C2774" s="402"/>
      <c r="D2774" s="393"/>
      <c r="E2774" s="395"/>
      <c r="F2774" s="395"/>
      <c r="G2774" s="396"/>
      <c r="H2774" s="397"/>
      <c r="I2774" s="397"/>
      <c r="J2774" s="397"/>
      <c r="K2774" s="397"/>
      <c r="L2774" s="396"/>
      <c r="M2774" s="396"/>
      <c r="N2774" s="399"/>
      <c r="O2774" s="400"/>
      <c r="P2774" s="400"/>
      <c r="Q2774" s="400"/>
      <c r="R2774" s="400"/>
      <c r="S2774" s="400"/>
      <c r="T2774" s="400"/>
      <c r="U2774" s="400"/>
      <c r="V2774" s="400"/>
      <c r="W2774" s="400"/>
      <c r="X2774" s="426"/>
      <c r="Y2774" s="427"/>
      <c r="Z2774" s="427"/>
      <c r="AA2774" s="427"/>
      <c r="AB2774" s="427"/>
      <c r="AC2774" s="427"/>
      <c r="AD2774" s="402"/>
      <c r="AE2774" s="402"/>
      <c r="AF2774" s="402"/>
      <c r="AG2774" s="402"/>
      <c r="AH2774" s="402"/>
      <c r="AI2774" s="400"/>
      <c r="AJ2774" s="400"/>
      <c r="AK2774" s="400"/>
      <c r="AL2774" s="400"/>
      <c r="AM2774" s="400"/>
      <c r="AN2774" s="400"/>
      <c r="AO2774" s="400"/>
      <c r="AP2774" s="400"/>
    </row>
    <row r="2775" spans="1:42" ht="14.25" customHeight="1">
      <c r="A2775" s="393"/>
      <c r="B2775" s="402"/>
      <c r="C2775" s="402"/>
      <c r="D2775" s="393"/>
      <c r="E2775" s="395"/>
      <c r="F2775" s="395"/>
      <c r="G2775" s="396"/>
      <c r="H2775" s="397"/>
      <c r="I2775" s="397"/>
      <c r="J2775" s="397"/>
      <c r="K2775" s="397"/>
      <c r="L2775" s="396"/>
      <c r="M2775" s="396"/>
      <c r="N2775" s="399"/>
      <c r="O2775" s="400"/>
      <c r="P2775" s="400"/>
      <c r="Q2775" s="400"/>
      <c r="R2775" s="400"/>
      <c r="S2775" s="400"/>
      <c r="T2775" s="400"/>
      <c r="U2775" s="400"/>
      <c r="V2775" s="400"/>
      <c r="W2775" s="400"/>
      <c r="X2775" s="426"/>
      <c r="Y2775" s="427"/>
      <c r="Z2775" s="427"/>
      <c r="AA2775" s="427"/>
      <c r="AB2775" s="427"/>
      <c r="AC2775" s="427"/>
      <c r="AD2775" s="402"/>
      <c r="AE2775" s="402"/>
      <c r="AF2775" s="402"/>
      <c r="AG2775" s="402"/>
      <c r="AH2775" s="402"/>
      <c r="AI2775" s="400"/>
      <c r="AJ2775" s="400"/>
      <c r="AK2775" s="400"/>
      <c r="AL2775" s="400"/>
      <c r="AM2775" s="400"/>
      <c r="AN2775" s="400"/>
      <c r="AO2775" s="400"/>
      <c r="AP2775" s="400"/>
    </row>
    <row r="2776" spans="1:42" ht="14.25" customHeight="1">
      <c r="A2776" s="393"/>
      <c r="B2776" s="402"/>
      <c r="C2776" s="402"/>
      <c r="D2776" s="393"/>
      <c r="E2776" s="395"/>
      <c r="F2776" s="395"/>
      <c r="G2776" s="396"/>
      <c r="H2776" s="397"/>
      <c r="I2776" s="397"/>
      <c r="J2776" s="397"/>
      <c r="K2776" s="397"/>
      <c r="L2776" s="396"/>
      <c r="M2776" s="396"/>
      <c r="N2776" s="399"/>
      <c r="O2776" s="400"/>
      <c r="P2776" s="400"/>
      <c r="Q2776" s="400"/>
      <c r="R2776" s="400"/>
      <c r="S2776" s="400"/>
      <c r="T2776" s="400"/>
      <c r="U2776" s="400"/>
      <c r="V2776" s="400"/>
      <c r="W2776" s="400"/>
      <c r="X2776" s="426"/>
      <c r="Y2776" s="427"/>
      <c r="Z2776" s="427"/>
      <c r="AA2776" s="427"/>
      <c r="AB2776" s="427"/>
      <c r="AC2776" s="427"/>
      <c r="AD2776" s="402"/>
      <c r="AE2776" s="402"/>
      <c r="AF2776" s="402"/>
      <c r="AG2776" s="402"/>
      <c r="AH2776" s="402"/>
      <c r="AI2776" s="400"/>
      <c r="AJ2776" s="400"/>
      <c r="AK2776" s="400"/>
      <c r="AL2776" s="400"/>
      <c r="AM2776" s="400"/>
      <c r="AN2776" s="400"/>
      <c r="AO2776" s="400"/>
      <c r="AP2776" s="400"/>
    </row>
    <row r="2777" spans="1:42" ht="14.25" customHeight="1">
      <c r="A2777" s="393"/>
      <c r="B2777" s="402"/>
      <c r="C2777" s="402"/>
      <c r="D2777" s="393"/>
      <c r="E2777" s="395"/>
      <c r="F2777" s="395"/>
      <c r="G2777" s="396"/>
      <c r="H2777" s="397"/>
      <c r="I2777" s="397"/>
      <c r="J2777" s="397"/>
      <c r="K2777" s="397"/>
      <c r="L2777" s="396"/>
      <c r="M2777" s="396"/>
      <c r="N2777" s="399"/>
      <c r="O2777" s="400"/>
      <c r="P2777" s="400"/>
      <c r="Q2777" s="400"/>
      <c r="R2777" s="400"/>
      <c r="S2777" s="400"/>
      <c r="T2777" s="400"/>
      <c r="U2777" s="400"/>
      <c r="V2777" s="400"/>
      <c r="W2777" s="400"/>
      <c r="X2777" s="426"/>
      <c r="Y2777" s="427"/>
      <c r="Z2777" s="427"/>
      <c r="AA2777" s="427"/>
      <c r="AB2777" s="427"/>
      <c r="AC2777" s="427"/>
      <c r="AD2777" s="402"/>
      <c r="AE2777" s="402"/>
      <c r="AF2777" s="402"/>
      <c r="AG2777" s="402"/>
      <c r="AH2777" s="402"/>
      <c r="AI2777" s="400"/>
      <c r="AJ2777" s="400"/>
      <c r="AK2777" s="400"/>
      <c r="AL2777" s="400"/>
      <c r="AM2777" s="400"/>
      <c r="AN2777" s="400"/>
      <c r="AO2777" s="400"/>
      <c r="AP2777" s="400"/>
    </row>
    <row r="2778" spans="1:42" ht="14.25" customHeight="1">
      <c r="A2778" s="393"/>
      <c r="B2778" s="402"/>
      <c r="C2778" s="402"/>
      <c r="D2778" s="393"/>
      <c r="E2778" s="395"/>
      <c r="F2778" s="395"/>
      <c r="G2778" s="396"/>
      <c r="H2778" s="397"/>
      <c r="I2778" s="397"/>
      <c r="J2778" s="397"/>
      <c r="K2778" s="397"/>
      <c r="L2778" s="396"/>
      <c r="M2778" s="396"/>
      <c r="N2778" s="399"/>
      <c r="O2778" s="400"/>
      <c r="P2778" s="400"/>
      <c r="Q2778" s="400"/>
      <c r="R2778" s="400"/>
      <c r="S2778" s="400"/>
      <c r="T2778" s="400"/>
      <c r="U2778" s="400"/>
      <c r="V2778" s="400"/>
      <c r="W2778" s="400"/>
      <c r="X2778" s="426"/>
      <c r="Y2778" s="427"/>
      <c r="Z2778" s="427"/>
      <c r="AA2778" s="427"/>
      <c r="AB2778" s="427"/>
      <c r="AC2778" s="427"/>
      <c r="AD2778" s="402"/>
      <c r="AE2778" s="402"/>
      <c r="AF2778" s="402"/>
      <c r="AG2778" s="402"/>
      <c r="AH2778" s="402"/>
      <c r="AI2778" s="400"/>
      <c r="AJ2778" s="400"/>
      <c r="AK2778" s="400"/>
      <c r="AL2778" s="400"/>
      <c r="AM2778" s="400"/>
      <c r="AN2778" s="400"/>
      <c r="AO2778" s="400"/>
      <c r="AP2778" s="400"/>
    </row>
    <row r="2779" spans="1:42" ht="14.25" customHeight="1">
      <c r="A2779" s="393"/>
      <c r="B2779" s="402"/>
      <c r="C2779" s="402"/>
      <c r="D2779" s="393"/>
      <c r="E2779" s="395"/>
      <c r="F2779" s="395"/>
      <c r="G2779" s="396"/>
      <c r="H2779" s="397"/>
      <c r="I2779" s="397"/>
      <c r="J2779" s="397"/>
      <c r="K2779" s="397"/>
      <c r="L2779" s="396"/>
      <c r="M2779" s="396"/>
      <c r="N2779" s="399"/>
      <c r="O2779" s="400"/>
      <c r="P2779" s="400"/>
      <c r="Q2779" s="400"/>
      <c r="R2779" s="400"/>
      <c r="S2779" s="400"/>
      <c r="T2779" s="400"/>
      <c r="U2779" s="400"/>
      <c r="V2779" s="400"/>
      <c r="W2779" s="400"/>
      <c r="X2779" s="426"/>
      <c r="Y2779" s="427"/>
      <c r="Z2779" s="427"/>
      <c r="AA2779" s="427"/>
      <c r="AB2779" s="427"/>
      <c r="AC2779" s="427"/>
      <c r="AD2779" s="402"/>
      <c r="AE2779" s="402"/>
      <c r="AF2779" s="402"/>
      <c r="AG2779" s="402"/>
      <c r="AH2779" s="402"/>
      <c r="AI2779" s="400"/>
      <c r="AJ2779" s="400"/>
      <c r="AK2779" s="400"/>
      <c r="AL2779" s="400"/>
      <c r="AM2779" s="400"/>
      <c r="AN2779" s="400"/>
      <c r="AO2779" s="400"/>
      <c r="AP2779" s="400"/>
    </row>
    <row r="2780" spans="1:42" ht="14.25" customHeight="1">
      <c r="A2780" s="393"/>
      <c r="B2780" s="402"/>
      <c r="C2780" s="402"/>
      <c r="D2780" s="393"/>
      <c r="E2780" s="395"/>
      <c r="F2780" s="395"/>
      <c r="G2780" s="396"/>
      <c r="H2780" s="397"/>
      <c r="I2780" s="397"/>
      <c r="J2780" s="397"/>
      <c r="K2780" s="397"/>
      <c r="L2780" s="396"/>
      <c r="M2780" s="396"/>
      <c r="N2780" s="399"/>
      <c r="O2780" s="400"/>
      <c r="P2780" s="400"/>
      <c r="Q2780" s="400"/>
      <c r="R2780" s="400"/>
      <c r="S2780" s="400"/>
      <c r="T2780" s="400"/>
      <c r="U2780" s="400"/>
      <c r="V2780" s="400"/>
      <c r="W2780" s="400"/>
      <c r="X2780" s="426"/>
      <c r="Y2780" s="427"/>
      <c r="Z2780" s="427"/>
      <c r="AA2780" s="427"/>
      <c r="AB2780" s="427"/>
      <c r="AC2780" s="427"/>
      <c r="AD2780" s="402"/>
      <c r="AE2780" s="402"/>
      <c r="AF2780" s="402"/>
      <c r="AG2780" s="402"/>
      <c r="AH2780" s="402"/>
      <c r="AI2780" s="400"/>
      <c r="AJ2780" s="400"/>
      <c r="AK2780" s="400"/>
      <c r="AL2780" s="400"/>
      <c r="AM2780" s="400"/>
      <c r="AN2780" s="400"/>
      <c r="AO2780" s="400"/>
      <c r="AP2780" s="400"/>
    </row>
    <row r="2781" spans="1:42" ht="14.25" customHeight="1">
      <c r="A2781" s="393"/>
      <c r="B2781" s="402"/>
      <c r="C2781" s="402"/>
      <c r="D2781" s="393"/>
      <c r="E2781" s="395"/>
      <c r="F2781" s="395"/>
      <c r="G2781" s="396"/>
      <c r="H2781" s="397"/>
      <c r="I2781" s="397"/>
      <c r="J2781" s="397"/>
      <c r="K2781" s="397"/>
      <c r="L2781" s="396"/>
      <c r="M2781" s="396"/>
      <c r="N2781" s="399"/>
      <c r="O2781" s="400"/>
      <c r="P2781" s="400"/>
      <c r="Q2781" s="400"/>
      <c r="R2781" s="400"/>
      <c r="S2781" s="400"/>
      <c r="T2781" s="400"/>
      <c r="U2781" s="400"/>
      <c r="V2781" s="400"/>
      <c r="W2781" s="400"/>
      <c r="X2781" s="426"/>
      <c r="Y2781" s="427"/>
      <c r="Z2781" s="427"/>
      <c r="AA2781" s="427"/>
      <c r="AB2781" s="427"/>
      <c r="AC2781" s="427"/>
      <c r="AD2781" s="402"/>
      <c r="AE2781" s="402"/>
      <c r="AF2781" s="402"/>
      <c r="AG2781" s="402"/>
      <c r="AH2781" s="402"/>
      <c r="AI2781" s="400"/>
      <c r="AJ2781" s="400"/>
      <c r="AK2781" s="400"/>
      <c r="AL2781" s="400"/>
      <c r="AM2781" s="400"/>
      <c r="AN2781" s="400"/>
      <c r="AO2781" s="400"/>
      <c r="AP2781" s="400"/>
    </row>
    <row r="2782" spans="1:42" ht="14.25" customHeight="1">
      <c r="A2782" s="393"/>
      <c r="B2782" s="402"/>
      <c r="C2782" s="402"/>
      <c r="D2782" s="393"/>
      <c r="E2782" s="395"/>
      <c r="F2782" s="395"/>
      <c r="G2782" s="396"/>
      <c r="H2782" s="397"/>
      <c r="I2782" s="397"/>
      <c r="J2782" s="397"/>
      <c r="K2782" s="397"/>
      <c r="L2782" s="396"/>
      <c r="M2782" s="396"/>
      <c r="N2782" s="399"/>
      <c r="O2782" s="400"/>
      <c r="P2782" s="400"/>
      <c r="Q2782" s="400"/>
      <c r="R2782" s="400"/>
      <c r="S2782" s="400"/>
      <c r="T2782" s="400"/>
      <c r="U2782" s="400"/>
      <c r="V2782" s="400"/>
      <c r="W2782" s="400"/>
      <c r="X2782" s="426"/>
      <c r="Y2782" s="427"/>
      <c r="Z2782" s="427"/>
      <c r="AA2782" s="427"/>
      <c r="AB2782" s="427"/>
      <c r="AC2782" s="427"/>
      <c r="AD2782" s="402"/>
      <c r="AE2782" s="402"/>
      <c r="AF2782" s="402"/>
      <c r="AG2782" s="402"/>
      <c r="AH2782" s="402"/>
      <c r="AI2782" s="400"/>
      <c r="AJ2782" s="400"/>
      <c r="AK2782" s="400"/>
      <c r="AL2782" s="400"/>
      <c r="AM2782" s="400"/>
      <c r="AN2782" s="400"/>
      <c r="AO2782" s="400"/>
      <c r="AP2782" s="400"/>
    </row>
    <row r="2783" spans="1:42" ht="14.25" customHeight="1">
      <c r="A2783" s="393"/>
      <c r="B2783" s="402"/>
      <c r="C2783" s="402"/>
      <c r="D2783" s="393"/>
      <c r="E2783" s="395"/>
      <c r="F2783" s="395"/>
      <c r="G2783" s="396"/>
      <c r="H2783" s="397"/>
      <c r="I2783" s="397"/>
      <c r="J2783" s="397"/>
      <c r="K2783" s="397"/>
      <c r="L2783" s="396"/>
      <c r="M2783" s="396"/>
      <c r="N2783" s="399"/>
      <c r="O2783" s="400"/>
      <c r="P2783" s="400"/>
      <c r="Q2783" s="400"/>
      <c r="R2783" s="400"/>
      <c r="S2783" s="400"/>
      <c r="T2783" s="400"/>
      <c r="U2783" s="400"/>
      <c r="V2783" s="400"/>
      <c r="W2783" s="400"/>
      <c r="X2783" s="426"/>
      <c r="Y2783" s="427"/>
      <c r="Z2783" s="427"/>
      <c r="AA2783" s="427"/>
      <c r="AB2783" s="427"/>
      <c r="AC2783" s="427"/>
      <c r="AD2783" s="402"/>
      <c r="AE2783" s="402"/>
      <c r="AF2783" s="402"/>
      <c r="AG2783" s="402"/>
      <c r="AH2783" s="402"/>
      <c r="AI2783" s="400"/>
      <c r="AJ2783" s="400"/>
      <c r="AK2783" s="400"/>
      <c r="AL2783" s="400"/>
      <c r="AM2783" s="400"/>
      <c r="AN2783" s="400"/>
      <c r="AO2783" s="400"/>
      <c r="AP2783" s="400"/>
    </row>
    <row r="2784" spans="1:42" ht="14.25" customHeight="1">
      <c r="A2784" s="393"/>
      <c r="B2784" s="402"/>
      <c r="C2784" s="402"/>
      <c r="D2784" s="393"/>
      <c r="E2784" s="395"/>
      <c r="F2784" s="395"/>
      <c r="G2784" s="396"/>
      <c r="H2784" s="397"/>
      <c r="I2784" s="397"/>
      <c r="J2784" s="397"/>
      <c r="K2784" s="397"/>
      <c r="L2784" s="396"/>
      <c r="M2784" s="396"/>
      <c r="N2784" s="399"/>
      <c r="O2784" s="400"/>
      <c r="P2784" s="400"/>
      <c r="Q2784" s="400"/>
      <c r="R2784" s="400"/>
      <c r="S2784" s="400"/>
      <c r="T2784" s="400"/>
      <c r="U2784" s="400"/>
      <c r="V2784" s="400"/>
      <c r="W2784" s="400"/>
      <c r="X2784" s="426"/>
      <c r="Y2784" s="427"/>
      <c r="Z2784" s="427"/>
      <c r="AA2784" s="427"/>
      <c r="AB2784" s="427"/>
      <c r="AC2784" s="427"/>
      <c r="AD2784" s="402"/>
      <c r="AE2784" s="402"/>
      <c r="AF2784" s="402"/>
      <c r="AG2784" s="402"/>
      <c r="AH2784" s="402"/>
      <c r="AI2784" s="400"/>
      <c r="AJ2784" s="400"/>
      <c r="AK2784" s="400"/>
      <c r="AL2784" s="400"/>
      <c r="AM2784" s="400"/>
      <c r="AN2784" s="400"/>
      <c r="AO2784" s="400"/>
      <c r="AP2784" s="400"/>
    </row>
    <row r="2785" spans="1:42" ht="14.25" customHeight="1">
      <c r="A2785" s="393"/>
      <c r="B2785" s="402"/>
      <c r="C2785" s="402"/>
      <c r="D2785" s="393"/>
      <c r="E2785" s="395"/>
      <c r="F2785" s="395"/>
      <c r="G2785" s="396"/>
      <c r="H2785" s="397"/>
      <c r="I2785" s="397"/>
      <c r="J2785" s="397"/>
      <c r="K2785" s="397"/>
      <c r="L2785" s="396"/>
      <c r="M2785" s="396"/>
      <c r="N2785" s="399"/>
      <c r="O2785" s="400"/>
      <c r="P2785" s="400"/>
      <c r="Q2785" s="400"/>
      <c r="R2785" s="400"/>
      <c r="S2785" s="400"/>
      <c r="T2785" s="400"/>
      <c r="U2785" s="400"/>
      <c r="V2785" s="400"/>
      <c r="W2785" s="400"/>
      <c r="X2785" s="426"/>
      <c r="Y2785" s="427"/>
      <c r="Z2785" s="427"/>
      <c r="AA2785" s="427"/>
      <c r="AB2785" s="427"/>
      <c r="AC2785" s="427"/>
      <c r="AD2785" s="402"/>
      <c r="AE2785" s="402"/>
      <c r="AF2785" s="402"/>
      <c r="AG2785" s="402"/>
      <c r="AH2785" s="402"/>
      <c r="AI2785" s="400"/>
      <c r="AJ2785" s="400"/>
      <c r="AK2785" s="400"/>
      <c r="AL2785" s="400"/>
      <c r="AM2785" s="400"/>
      <c r="AN2785" s="400"/>
      <c r="AO2785" s="400"/>
      <c r="AP2785" s="400"/>
    </row>
    <row r="2786" spans="1:42" ht="14.25" customHeight="1">
      <c r="A2786" s="393"/>
      <c r="B2786" s="402"/>
      <c r="C2786" s="402"/>
      <c r="D2786" s="393"/>
      <c r="E2786" s="395"/>
      <c r="F2786" s="395"/>
      <c r="G2786" s="396"/>
      <c r="H2786" s="397"/>
      <c r="I2786" s="397"/>
      <c r="J2786" s="397"/>
      <c r="K2786" s="397"/>
      <c r="L2786" s="396"/>
      <c r="M2786" s="396"/>
      <c r="N2786" s="399"/>
      <c r="O2786" s="400"/>
      <c r="P2786" s="400"/>
      <c r="Q2786" s="400"/>
      <c r="R2786" s="400"/>
      <c r="S2786" s="400"/>
      <c r="T2786" s="400"/>
      <c r="U2786" s="400"/>
      <c r="V2786" s="400"/>
      <c r="W2786" s="400"/>
      <c r="X2786" s="426"/>
      <c r="Y2786" s="427"/>
      <c r="Z2786" s="427"/>
      <c r="AA2786" s="427"/>
      <c r="AB2786" s="427"/>
      <c r="AC2786" s="427"/>
      <c r="AD2786" s="402"/>
      <c r="AE2786" s="402"/>
      <c r="AF2786" s="402"/>
      <c r="AG2786" s="402"/>
      <c r="AH2786" s="402"/>
      <c r="AI2786" s="400"/>
      <c r="AJ2786" s="400"/>
      <c r="AK2786" s="400"/>
      <c r="AL2786" s="400"/>
      <c r="AM2786" s="400"/>
      <c r="AN2786" s="400"/>
      <c r="AO2786" s="400"/>
      <c r="AP2786" s="400"/>
    </row>
    <row r="2787" spans="1:42" ht="14.25" customHeight="1">
      <c r="A2787" s="393"/>
      <c r="B2787" s="402"/>
      <c r="C2787" s="402"/>
      <c r="D2787" s="393"/>
      <c r="E2787" s="395"/>
      <c r="F2787" s="395"/>
      <c r="G2787" s="396"/>
      <c r="H2787" s="397"/>
      <c r="I2787" s="397"/>
      <c r="J2787" s="397"/>
      <c r="K2787" s="397"/>
      <c r="L2787" s="396"/>
      <c r="M2787" s="396"/>
      <c r="N2787" s="399"/>
      <c r="O2787" s="400"/>
      <c r="P2787" s="400"/>
      <c r="Q2787" s="400"/>
      <c r="R2787" s="400"/>
      <c r="S2787" s="400"/>
      <c r="T2787" s="400"/>
      <c r="U2787" s="400"/>
      <c r="V2787" s="400"/>
      <c r="W2787" s="400"/>
      <c r="X2787" s="426"/>
      <c r="Y2787" s="427"/>
      <c r="Z2787" s="427"/>
      <c r="AA2787" s="427"/>
      <c r="AB2787" s="427"/>
      <c r="AC2787" s="427"/>
      <c r="AD2787" s="402"/>
      <c r="AE2787" s="402"/>
      <c r="AF2787" s="402"/>
      <c r="AG2787" s="402"/>
      <c r="AH2787" s="402"/>
      <c r="AI2787" s="400"/>
      <c r="AJ2787" s="400"/>
      <c r="AK2787" s="400"/>
      <c r="AL2787" s="400"/>
      <c r="AM2787" s="400"/>
      <c r="AN2787" s="400"/>
      <c r="AO2787" s="400"/>
      <c r="AP2787" s="400"/>
    </row>
    <row r="2788" spans="1:42" ht="14.25" customHeight="1">
      <c r="A2788" s="393"/>
      <c r="B2788" s="402"/>
      <c r="C2788" s="402"/>
      <c r="D2788" s="393"/>
      <c r="E2788" s="395"/>
      <c r="F2788" s="395"/>
      <c r="G2788" s="396"/>
      <c r="H2788" s="397"/>
      <c r="I2788" s="397"/>
      <c r="J2788" s="397"/>
      <c r="K2788" s="397"/>
      <c r="L2788" s="396"/>
      <c r="M2788" s="396"/>
      <c r="N2788" s="399"/>
      <c r="O2788" s="400"/>
      <c r="P2788" s="400"/>
      <c r="Q2788" s="400"/>
      <c r="R2788" s="400"/>
      <c r="S2788" s="400"/>
      <c r="T2788" s="400"/>
      <c r="U2788" s="400"/>
      <c r="V2788" s="400"/>
      <c r="W2788" s="400"/>
      <c r="X2788" s="426"/>
      <c r="Y2788" s="427"/>
      <c r="Z2788" s="427"/>
      <c r="AA2788" s="427"/>
      <c r="AB2788" s="427"/>
      <c r="AC2788" s="427"/>
      <c r="AD2788" s="402"/>
      <c r="AE2788" s="402"/>
      <c r="AF2788" s="402"/>
      <c r="AG2788" s="402"/>
      <c r="AH2788" s="402"/>
      <c r="AI2788" s="400"/>
      <c r="AJ2788" s="400"/>
      <c r="AK2788" s="400"/>
      <c r="AL2788" s="400"/>
      <c r="AM2788" s="400"/>
      <c r="AN2788" s="400"/>
      <c r="AO2788" s="400"/>
      <c r="AP2788" s="400"/>
    </row>
    <row r="2789" spans="1:42" ht="14.25" customHeight="1">
      <c r="A2789" s="393"/>
      <c r="B2789" s="402"/>
      <c r="C2789" s="402"/>
      <c r="D2789" s="393"/>
      <c r="E2789" s="395"/>
      <c r="F2789" s="395"/>
      <c r="G2789" s="396"/>
      <c r="H2789" s="397"/>
      <c r="I2789" s="397"/>
      <c r="J2789" s="397"/>
      <c r="K2789" s="397"/>
      <c r="L2789" s="396"/>
      <c r="M2789" s="396"/>
      <c r="N2789" s="399"/>
      <c r="O2789" s="400"/>
      <c r="P2789" s="400"/>
      <c r="Q2789" s="400"/>
      <c r="R2789" s="400"/>
      <c r="S2789" s="400"/>
      <c r="T2789" s="400"/>
      <c r="U2789" s="400"/>
      <c r="V2789" s="400"/>
      <c r="W2789" s="400"/>
      <c r="X2789" s="426"/>
      <c r="Y2789" s="427"/>
      <c r="Z2789" s="427"/>
      <c r="AA2789" s="427"/>
      <c r="AB2789" s="427"/>
      <c r="AC2789" s="427"/>
      <c r="AD2789" s="402"/>
      <c r="AE2789" s="402"/>
      <c r="AF2789" s="402"/>
      <c r="AG2789" s="402"/>
      <c r="AH2789" s="402"/>
      <c r="AI2789" s="400"/>
      <c r="AJ2789" s="400"/>
      <c r="AK2789" s="400"/>
      <c r="AL2789" s="400"/>
      <c r="AM2789" s="400"/>
      <c r="AN2789" s="400"/>
      <c r="AO2789" s="400"/>
      <c r="AP2789" s="400"/>
    </row>
    <row r="2790" spans="1:42" ht="14.25" customHeight="1">
      <c r="A2790" s="393"/>
      <c r="B2790" s="402"/>
      <c r="C2790" s="402"/>
      <c r="D2790" s="393"/>
      <c r="E2790" s="395"/>
      <c r="F2790" s="395"/>
      <c r="G2790" s="396"/>
      <c r="H2790" s="397"/>
      <c r="I2790" s="397"/>
      <c r="J2790" s="397"/>
      <c r="K2790" s="397"/>
      <c r="L2790" s="396"/>
      <c r="M2790" s="396"/>
      <c r="N2790" s="399"/>
      <c r="O2790" s="400"/>
      <c r="P2790" s="400"/>
      <c r="Q2790" s="400"/>
      <c r="R2790" s="400"/>
      <c r="S2790" s="400"/>
      <c r="T2790" s="400"/>
      <c r="U2790" s="400"/>
      <c r="V2790" s="400"/>
      <c r="W2790" s="400"/>
      <c r="X2790" s="426"/>
      <c r="Y2790" s="427"/>
      <c r="Z2790" s="427"/>
      <c r="AA2790" s="427"/>
      <c r="AB2790" s="427"/>
      <c r="AC2790" s="427"/>
      <c r="AD2790" s="402"/>
      <c r="AE2790" s="402"/>
      <c r="AF2790" s="402"/>
      <c r="AG2790" s="402"/>
      <c r="AH2790" s="402"/>
      <c r="AI2790" s="400"/>
      <c r="AJ2790" s="400"/>
      <c r="AK2790" s="400"/>
      <c r="AL2790" s="400"/>
      <c r="AM2790" s="400"/>
      <c r="AN2790" s="400"/>
      <c r="AO2790" s="400"/>
      <c r="AP2790" s="400"/>
    </row>
    <row r="2791" spans="1:42" ht="14.25" customHeight="1">
      <c r="A2791" s="393"/>
      <c r="B2791" s="402"/>
      <c r="C2791" s="402"/>
      <c r="D2791" s="393"/>
      <c r="E2791" s="395"/>
      <c r="F2791" s="395"/>
      <c r="G2791" s="396"/>
      <c r="H2791" s="397"/>
      <c r="I2791" s="397"/>
      <c r="J2791" s="397"/>
      <c r="K2791" s="397"/>
      <c r="L2791" s="396"/>
      <c r="M2791" s="396"/>
      <c r="N2791" s="399"/>
      <c r="O2791" s="400"/>
      <c r="P2791" s="400"/>
      <c r="Q2791" s="400"/>
      <c r="R2791" s="400"/>
      <c r="S2791" s="400"/>
      <c r="T2791" s="400"/>
      <c r="U2791" s="400"/>
      <c r="V2791" s="400"/>
      <c r="W2791" s="400"/>
      <c r="X2791" s="426"/>
      <c r="Y2791" s="427"/>
      <c r="Z2791" s="427"/>
      <c r="AA2791" s="427"/>
      <c r="AB2791" s="427"/>
      <c r="AC2791" s="427"/>
      <c r="AD2791" s="402"/>
      <c r="AE2791" s="402"/>
      <c r="AF2791" s="402"/>
      <c r="AG2791" s="402"/>
      <c r="AH2791" s="402"/>
      <c r="AI2791" s="400"/>
      <c r="AJ2791" s="400"/>
      <c r="AK2791" s="400"/>
      <c r="AL2791" s="400"/>
      <c r="AM2791" s="400"/>
      <c r="AN2791" s="400"/>
      <c r="AO2791" s="400"/>
      <c r="AP2791" s="400"/>
    </row>
    <row r="2792" spans="1:42" ht="14.25" customHeight="1">
      <c r="A2792" s="393"/>
      <c r="B2792" s="402"/>
      <c r="C2792" s="402"/>
      <c r="D2792" s="393"/>
      <c r="E2792" s="395"/>
      <c r="F2792" s="395"/>
      <c r="G2792" s="396"/>
      <c r="H2792" s="397"/>
      <c r="I2792" s="397"/>
      <c r="J2792" s="397"/>
      <c r="K2792" s="397"/>
      <c r="L2792" s="396"/>
      <c r="M2792" s="396"/>
      <c r="N2792" s="399"/>
      <c r="O2792" s="400"/>
      <c r="P2792" s="400"/>
      <c r="Q2792" s="400"/>
      <c r="R2792" s="400"/>
      <c r="S2792" s="400"/>
      <c r="T2792" s="400"/>
      <c r="U2792" s="400"/>
      <c r="V2792" s="400"/>
      <c r="W2792" s="400"/>
      <c r="X2792" s="426"/>
      <c r="Y2792" s="427"/>
      <c r="Z2792" s="427"/>
      <c r="AA2792" s="427"/>
      <c r="AB2792" s="427"/>
      <c r="AC2792" s="427"/>
      <c r="AD2792" s="402"/>
      <c r="AE2792" s="402"/>
      <c r="AF2792" s="402"/>
      <c r="AG2792" s="402"/>
      <c r="AH2792" s="402"/>
      <c r="AI2792" s="400"/>
      <c r="AJ2792" s="400"/>
      <c r="AK2792" s="400"/>
      <c r="AL2792" s="400"/>
      <c r="AM2792" s="400"/>
      <c r="AN2792" s="400"/>
      <c r="AO2792" s="400"/>
      <c r="AP2792" s="400"/>
    </row>
    <row r="2793" spans="1:42" ht="14.25" customHeight="1">
      <c r="A2793" s="393"/>
      <c r="B2793" s="402"/>
      <c r="C2793" s="402"/>
      <c r="D2793" s="393"/>
      <c r="E2793" s="395"/>
      <c r="F2793" s="395"/>
      <c r="G2793" s="396"/>
      <c r="H2793" s="397"/>
      <c r="I2793" s="397"/>
      <c r="J2793" s="397"/>
      <c r="K2793" s="397"/>
      <c r="L2793" s="396"/>
      <c r="M2793" s="396"/>
      <c r="N2793" s="399"/>
      <c r="O2793" s="400"/>
      <c r="P2793" s="400"/>
      <c r="Q2793" s="400"/>
      <c r="R2793" s="400"/>
      <c r="S2793" s="400"/>
      <c r="T2793" s="400"/>
      <c r="U2793" s="400"/>
      <c r="V2793" s="400"/>
      <c r="W2793" s="400"/>
      <c r="X2793" s="426"/>
      <c r="Y2793" s="427"/>
      <c r="Z2793" s="427"/>
      <c r="AA2793" s="427"/>
      <c r="AB2793" s="427"/>
      <c r="AC2793" s="427"/>
      <c r="AD2793" s="402"/>
      <c r="AE2793" s="402"/>
      <c r="AF2793" s="402"/>
      <c r="AG2793" s="402"/>
      <c r="AH2793" s="402"/>
      <c r="AI2793" s="400"/>
      <c r="AJ2793" s="400"/>
      <c r="AK2793" s="400"/>
      <c r="AL2793" s="400"/>
      <c r="AM2793" s="400"/>
      <c r="AN2793" s="400"/>
      <c r="AO2793" s="400"/>
      <c r="AP2793" s="400"/>
    </row>
    <row r="2794" spans="1:42" ht="14.25" customHeight="1">
      <c r="A2794" s="393"/>
      <c r="B2794" s="402"/>
      <c r="C2794" s="402"/>
      <c r="D2794" s="393"/>
      <c r="E2794" s="395"/>
      <c r="F2794" s="395"/>
      <c r="G2794" s="396"/>
      <c r="H2794" s="397"/>
      <c r="I2794" s="397"/>
      <c r="J2794" s="397"/>
      <c r="K2794" s="397"/>
      <c r="L2794" s="396"/>
      <c r="M2794" s="396"/>
      <c r="N2794" s="399"/>
      <c r="O2794" s="400"/>
      <c r="P2794" s="400"/>
      <c r="Q2794" s="400"/>
      <c r="R2794" s="400"/>
      <c r="S2794" s="400"/>
      <c r="T2794" s="400"/>
      <c r="U2794" s="400"/>
      <c r="V2794" s="400"/>
      <c r="W2794" s="400"/>
      <c r="X2794" s="426"/>
      <c r="Y2794" s="427"/>
      <c r="Z2794" s="427"/>
      <c r="AA2794" s="427"/>
      <c r="AB2794" s="427"/>
      <c r="AC2794" s="427"/>
      <c r="AD2794" s="402"/>
      <c r="AE2794" s="402"/>
      <c r="AF2794" s="402"/>
      <c r="AG2794" s="402"/>
      <c r="AH2794" s="402"/>
      <c r="AI2794" s="400"/>
      <c r="AJ2794" s="400"/>
      <c r="AK2794" s="400"/>
      <c r="AL2794" s="400"/>
      <c r="AM2794" s="400"/>
      <c r="AN2794" s="400"/>
      <c r="AO2794" s="400"/>
      <c r="AP2794" s="400"/>
    </row>
    <row r="2795" spans="1:42" ht="14.25" customHeight="1">
      <c r="A2795" s="393"/>
      <c r="B2795" s="402"/>
      <c r="C2795" s="402"/>
      <c r="D2795" s="393"/>
      <c r="E2795" s="395"/>
      <c r="F2795" s="395"/>
      <c r="G2795" s="396"/>
      <c r="H2795" s="397"/>
      <c r="I2795" s="397"/>
      <c r="J2795" s="397"/>
      <c r="K2795" s="397"/>
      <c r="L2795" s="396"/>
      <c r="M2795" s="396"/>
      <c r="N2795" s="399"/>
      <c r="O2795" s="400"/>
      <c r="P2795" s="400"/>
      <c r="Q2795" s="400"/>
      <c r="R2795" s="400"/>
      <c r="S2795" s="400"/>
      <c r="T2795" s="400"/>
      <c r="U2795" s="400"/>
      <c r="V2795" s="400"/>
      <c r="W2795" s="400"/>
      <c r="X2795" s="426"/>
      <c r="Y2795" s="427"/>
      <c r="Z2795" s="427"/>
      <c r="AA2795" s="427"/>
      <c r="AB2795" s="427"/>
      <c r="AC2795" s="427"/>
      <c r="AD2795" s="402"/>
      <c r="AE2795" s="402"/>
      <c r="AF2795" s="402"/>
      <c r="AG2795" s="402"/>
      <c r="AH2795" s="402"/>
      <c r="AI2795" s="400"/>
      <c r="AJ2795" s="400"/>
      <c r="AK2795" s="400"/>
      <c r="AL2795" s="400"/>
      <c r="AM2795" s="400"/>
      <c r="AN2795" s="400"/>
      <c r="AO2795" s="400"/>
      <c r="AP2795" s="400"/>
    </row>
    <row r="2796" spans="1:42" ht="14.25" customHeight="1">
      <c r="A2796" s="393"/>
      <c r="B2796" s="402"/>
      <c r="C2796" s="402"/>
      <c r="D2796" s="393"/>
      <c r="E2796" s="395"/>
      <c r="F2796" s="395"/>
      <c r="G2796" s="396"/>
      <c r="H2796" s="397"/>
      <c r="I2796" s="397"/>
      <c r="J2796" s="397"/>
      <c r="K2796" s="397"/>
      <c r="L2796" s="396"/>
      <c r="M2796" s="396"/>
      <c r="N2796" s="399"/>
      <c r="O2796" s="400"/>
      <c r="P2796" s="400"/>
      <c r="Q2796" s="400"/>
      <c r="R2796" s="400"/>
      <c r="S2796" s="400"/>
      <c r="T2796" s="400"/>
      <c r="U2796" s="400"/>
      <c r="V2796" s="400"/>
      <c r="W2796" s="400"/>
      <c r="X2796" s="426"/>
      <c r="Y2796" s="427"/>
      <c r="Z2796" s="427"/>
      <c r="AA2796" s="427"/>
      <c r="AB2796" s="427"/>
      <c r="AC2796" s="427"/>
      <c r="AD2796" s="402"/>
      <c r="AE2796" s="402"/>
      <c r="AF2796" s="402"/>
      <c r="AG2796" s="402"/>
      <c r="AH2796" s="402"/>
      <c r="AI2796" s="400"/>
      <c r="AJ2796" s="400"/>
      <c r="AK2796" s="400"/>
      <c r="AL2796" s="400"/>
      <c r="AM2796" s="400"/>
      <c r="AN2796" s="400"/>
      <c r="AO2796" s="400"/>
      <c r="AP2796" s="400"/>
    </row>
    <row r="2797" spans="1:42" ht="14.25" customHeight="1">
      <c r="A2797" s="393"/>
      <c r="B2797" s="402"/>
      <c r="C2797" s="402"/>
      <c r="D2797" s="393"/>
      <c r="E2797" s="395"/>
      <c r="F2797" s="395"/>
      <c r="G2797" s="396"/>
      <c r="H2797" s="397"/>
      <c r="I2797" s="397"/>
      <c r="J2797" s="397"/>
      <c r="K2797" s="397"/>
      <c r="L2797" s="396"/>
      <c r="M2797" s="396"/>
      <c r="N2797" s="399"/>
      <c r="O2797" s="400"/>
      <c r="P2797" s="400"/>
      <c r="Q2797" s="400"/>
      <c r="R2797" s="400"/>
      <c r="S2797" s="400"/>
      <c r="T2797" s="400"/>
      <c r="U2797" s="400"/>
      <c r="V2797" s="400"/>
      <c r="W2797" s="400"/>
      <c r="X2797" s="426"/>
      <c r="Y2797" s="427"/>
      <c r="Z2797" s="427"/>
      <c r="AA2797" s="427"/>
      <c r="AB2797" s="427"/>
      <c r="AC2797" s="427"/>
      <c r="AD2797" s="402"/>
      <c r="AE2797" s="402"/>
      <c r="AF2797" s="402"/>
      <c r="AG2797" s="402"/>
      <c r="AH2797" s="402"/>
      <c r="AI2797" s="400"/>
      <c r="AJ2797" s="400"/>
      <c r="AK2797" s="400"/>
      <c r="AL2797" s="400"/>
      <c r="AM2797" s="400"/>
      <c r="AN2797" s="400"/>
      <c r="AO2797" s="400"/>
      <c r="AP2797" s="400"/>
    </row>
    <row r="2798" spans="1:42" ht="14.25" customHeight="1">
      <c r="A2798" s="393"/>
      <c r="B2798" s="402"/>
      <c r="C2798" s="402"/>
      <c r="D2798" s="393"/>
      <c r="E2798" s="395"/>
      <c r="F2798" s="395"/>
      <c r="G2798" s="396"/>
      <c r="H2798" s="397"/>
      <c r="I2798" s="397"/>
      <c r="J2798" s="397"/>
      <c r="K2798" s="397"/>
      <c r="L2798" s="396"/>
      <c r="M2798" s="396"/>
      <c r="N2798" s="399"/>
      <c r="O2798" s="400"/>
      <c r="P2798" s="400"/>
      <c r="Q2798" s="400"/>
      <c r="R2798" s="400"/>
      <c r="S2798" s="400"/>
      <c r="T2798" s="400"/>
      <c r="U2798" s="400"/>
      <c r="V2798" s="400"/>
      <c r="W2798" s="400"/>
      <c r="X2798" s="426"/>
      <c r="Y2798" s="427"/>
      <c r="Z2798" s="427"/>
      <c r="AA2798" s="427"/>
      <c r="AB2798" s="427"/>
      <c r="AC2798" s="427"/>
      <c r="AD2798" s="402"/>
      <c r="AE2798" s="402"/>
      <c r="AF2798" s="402"/>
      <c r="AG2798" s="402"/>
      <c r="AH2798" s="402"/>
      <c r="AI2798" s="400"/>
      <c r="AJ2798" s="400"/>
      <c r="AK2798" s="400"/>
      <c r="AL2798" s="400"/>
      <c r="AM2798" s="400"/>
      <c r="AN2798" s="400"/>
      <c r="AO2798" s="400"/>
      <c r="AP2798" s="400"/>
    </row>
    <row r="2799" spans="1:42" ht="14.25" customHeight="1">
      <c r="A2799" s="393"/>
      <c r="B2799" s="402"/>
      <c r="C2799" s="402"/>
      <c r="D2799" s="393"/>
      <c r="E2799" s="395"/>
      <c r="F2799" s="395"/>
      <c r="G2799" s="396"/>
      <c r="H2799" s="397"/>
      <c r="I2799" s="397"/>
      <c r="J2799" s="397"/>
      <c r="K2799" s="397"/>
      <c r="L2799" s="396"/>
      <c r="M2799" s="396"/>
      <c r="N2799" s="399"/>
      <c r="O2799" s="400"/>
      <c r="P2799" s="400"/>
      <c r="Q2799" s="400"/>
      <c r="R2799" s="400"/>
      <c r="S2799" s="400"/>
      <c r="T2799" s="400"/>
      <c r="U2799" s="400"/>
      <c r="V2799" s="400"/>
      <c r="W2799" s="400"/>
      <c r="X2799" s="426"/>
      <c r="Y2799" s="427"/>
      <c r="Z2799" s="427"/>
      <c r="AA2799" s="427"/>
      <c r="AB2799" s="427"/>
      <c r="AC2799" s="427"/>
      <c r="AD2799" s="402"/>
      <c r="AE2799" s="402"/>
      <c r="AF2799" s="402"/>
      <c r="AG2799" s="402"/>
      <c r="AH2799" s="402"/>
      <c r="AI2799" s="400"/>
      <c r="AJ2799" s="400"/>
      <c r="AK2799" s="400"/>
      <c r="AL2799" s="400"/>
      <c r="AM2799" s="400"/>
      <c r="AN2799" s="400"/>
      <c r="AO2799" s="400"/>
      <c r="AP2799" s="400"/>
    </row>
    <row r="2800" spans="1:42" ht="14.25" customHeight="1">
      <c r="A2800" s="393"/>
      <c r="B2800" s="402"/>
      <c r="C2800" s="402"/>
      <c r="D2800" s="393"/>
      <c r="E2800" s="395"/>
      <c r="F2800" s="395"/>
      <c r="G2800" s="396"/>
      <c r="H2800" s="397"/>
      <c r="I2800" s="397"/>
      <c r="J2800" s="397"/>
      <c r="K2800" s="397"/>
      <c r="L2800" s="396"/>
      <c r="M2800" s="396"/>
      <c r="N2800" s="399"/>
      <c r="O2800" s="400"/>
      <c r="P2800" s="400"/>
      <c r="Q2800" s="400"/>
      <c r="R2800" s="400"/>
      <c r="S2800" s="400"/>
      <c r="T2800" s="400"/>
      <c r="U2800" s="400"/>
      <c r="V2800" s="400"/>
      <c r="W2800" s="400"/>
      <c r="X2800" s="426"/>
      <c r="Y2800" s="427"/>
      <c r="Z2800" s="427"/>
      <c r="AA2800" s="427"/>
      <c r="AB2800" s="427"/>
      <c r="AC2800" s="427"/>
      <c r="AD2800" s="402"/>
      <c r="AE2800" s="402"/>
      <c r="AF2800" s="402"/>
      <c r="AG2800" s="402"/>
      <c r="AH2800" s="402"/>
      <c r="AI2800" s="400"/>
      <c r="AJ2800" s="400"/>
      <c r="AK2800" s="400"/>
      <c r="AL2800" s="400"/>
      <c r="AM2800" s="400"/>
      <c r="AN2800" s="400"/>
      <c r="AO2800" s="400"/>
      <c r="AP2800" s="400"/>
    </row>
    <row r="2801" spans="1:42" ht="14.25" customHeight="1">
      <c r="A2801" s="393"/>
      <c r="B2801" s="402"/>
      <c r="C2801" s="402"/>
      <c r="D2801" s="393"/>
      <c r="E2801" s="395"/>
      <c r="F2801" s="395"/>
      <c r="G2801" s="396"/>
      <c r="H2801" s="397"/>
      <c r="I2801" s="397"/>
      <c r="J2801" s="397"/>
      <c r="K2801" s="397"/>
      <c r="L2801" s="396"/>
      <c r="M2801" s="396"/>
      <c r="N2801" s="399"/>
      <c r="O2801" s="400"/>
      <c r="P2801" s="400"/>
      <c r="Q2801" s="400"/>
      <c r="R2801" s="400"/>
      <c r="S2801" s="400"/>
      <c r="T2801" s="400"/>
      <c r="U2801" s="400"/>
      <c r="V2801" s="400"/>
      <c r="W2801" s="400"/>
      <c r="X2801" s="426"/>
      <c r="Y2801" s="427"/>
      <c r="Z2801" s="427"/>
      <c r="AA2801" s="427"/>
      <c r="AB2801" s="427"/>
      <c r="AC2801" s="427"/>
      <c r="AD2801" s="402"/>
      <c r="AE2801" s="402"/>
      <c r="AF2801" s="402"/>
      <c r="AG2801" s="402"/>
      <c r="AH2801" s="402"/>
      <c r="AI2801" s="400"/>
      <c r="AJ2801" s="400"/>
      <c r="AK2801" s="400"/>
      <c r="AL2801" s="400"/>
      <c r="AM2801" s="400"/>
      <c r="AN2801" s="400"/>
      <c r="AO2801" s="400"/>
      <c r="AP2801" s="400"/>
    </row>
    <row r="2802" spans="1:42" ht="14.25" customHeight="1">
      <c r="A2802" s="393"/>
      <c r="B2802" s="402"/>
      <c r="C2802" s="402"/>
      <c r="D2802" s="393"/>
      <c r="E2802" s="395"/>
      <c r="F2802" s="395"/>
      <c r="G2802" s="396"/>
      <c r="H2802" s="397"/>
      <c r="I2802" s="397"/>
      <c r="J2802" s="397"/>
      <c r="K2802" s="397"/>
      <c r="L2802" s="396"/>
      <c r="M2802" s="396"/>
      <c r="N2802" s="399"/>
      <c r="O2802" s="400"/>
      <c r="P2802" s="400"/>
      <c r="Q2802" s="400"/>
      <c r="R2802" s="400"/>
      <c r="S2802" s="400"/>
      <c r="T2802" s="400"/>
      <c r="U2802" s="400"/>
      <c r="V2802" s="400"/>
      <c r="W2802" s="400"/>
      <c r="X2802" s="426"/>
      <c r="Y2802" s="427"/>
      <c r="Z2802" s="427"/>
      <c r="AA2802" s="427"/>
      <c r="AB2802" s="427"/>
      <c r="AC2802" s="427"/>
      <c r="AD2802" s="402"/>
      <c r="AE2802" s="402"/>
      <c r="AF2802" s="402"/>
      <c r="AG2802" s="402"/>
      <c r="AH2802" s="402"/>
      <c r="AI2802" s="400"/>
      <c r="AJ2802" s="400"/>
      <c r="AK2802" s="400"/>
      <c r="AL2802" s="400"/>
      <c r="AM2802" s="400"/>
      <c r="AN2802" s="400"/>
      <c r="AO2802" s="400"/>
      <c r="AP2802" s="400"/>
    </row>
    <row r="2803" spans="1:42" ht="14.25" customHeight="1">
      <c r="A2803" s="393"/>
      <c r="B2803" s="402"/>
      <c r="C2803" s="402"/>
      <c r="D2803" s="393"/>
      <c r="E2803" s="395"/>
      <c r="F2803" s="395"/>
      <c r="G2803" s="396"/>
      <c r="H2803" s="397"/>
      <c r="I2803" s="397"/>
      <c r="J2803" s="397"/>
      <c r="K2803" s="397"/>
      <c r="L2803" s="396"/>
      <c r="M2803" s="396"/>
      <c r="N2803" s="399"/>
      <c r="O2803" s="400"/>
      <c r="P2803" s="400"/>
      <c r="Q2803" s="400"/>
      <c r="R2803" s="400"/>
      <c r="S2803" s="400"/>
      <c r="T2803" s="400"/>
      <c r="U2803" s="400"/>
      <c r="V2803" s="400"/>
      <c r="W2803" s="400"/>
      <c r="X2803" s="426"/>
      <c r="Y2803" s="427"/>
      <c r="Z2803" s="427"/>
      <c r="AA2803" s="427"/>
      <c r="AB2803" s="427"/>
      <c r="AC2803" s="427"/>
      <c r="AD2803" s="402"/>
      <c r="AE2803" s="402"/>
      <c r="AF2803" s="402"/>
      <c r="AG2803" s="402"/>
      <c r="AH2803" s="402"/>
      <c r="AI2803" s="400"/>
      <c r="AJ2803" s="400"/>
      <c r="AK2803" s="400"/>
      <c r="AL2803" s="400"/>
      <c r="AM2803" s="400"/>
      <c r="AN2803" s="400"/>
      <c r="AO2803" s="400"/>
      <c r="AP2803" s="400"/>
    </row>
    <row r="2804" spans="1:42" ht="14.25" customHeight="1">
      <c r="A2804" s="393"/>
      <c r="B2804" s="402"/>
      <c r="C2804" s="402"/>
      <c r="D2804" s="393"/>
      <c r="E2804" s="395"/>
      <c r="F2804" s="395"/>
      <c r="G2804" s="396"/>
      <c r="H2804" s="397"/>
      <c r="I2804" s="397"/>
      <c r="J2804" s="397"/>
      <c r="K2804" s="397"/>
      <c r="L2804" s="396"/>
      <c r="M2804" s="396"/>
      <c r="N2804" s="399"/>
      <c r="O2804" s="400"/>
      <c r="P2804" s="400"/>
      <c r="Q2804" s="400"/>
      <c r="R2804" s="400"/>
      <c r="S2804" s="400"/>
      <c r="T2804" s="400"/>
      <c r="U2804" s="400"/>
      <c r="V2804" s="400"/>
      <c r="W2804" s="400"/>
      <c r="X2804" s="426"/>
      <c r="Y2804" s="427"/>
      <c r="Z2804" s="427"/>
      <c r="AA2804" s="427"/>
      <c r="AB2804" s="427"/>
      <c r="AC2804" s="427"/>
      <c r="AD2804" s="402"/>
      <c r="AE2804" s="402"/>
      <c r="AF2804" s="402"/>
      <c r="AG2804" s="402"/>
      <c r="AH2804" s="402"/>
      <c r="AI2804" s="400"/>
      <c r="AJ2804" s="400"/>
      <c r="AK2804" s="400"/>
      <c r="AL2804" s="400"/>
      <c r="AM2804" s="400"/>
      <c r="AN2804" s="400"/>
      <c r="AO2804" s="400"/>
      <c r="AP2804" s="400"/>
    </row>
    <row r="2805" spans="1:42" ht="14.25" customHeight="1">
      <c r="A2805" s="393"/>
      <c r="B2805" s="402"/>
      <c r="C2805" s="402"/>
      <c r="D2805" s="393"/>
      <c r="E2805" s="395"/>
      <c r="F2805" s="395"/>
      <c r="G2805" s="396"/>
      <c r="H2805" s="397"/>
      <c r="I2805" s="397"/>
      <c r="J2805" s="397"/>
      <c r="K2805" s="397"/>
      <c r="L2805" s="396"/>
      <c r="M2805" s="396"/>
      <c r="N2805" s="399"/>
      <c r="O2805" s="400"/>
      <c r="P2805" s="400"/>
      <c r="Q2805" s="400"/>
      <c r="R2805" s="400"/>
      <c r="S2805" s="400"/>
      <c r="T2805" s="400"/>
      <c r="U2805" s="400"/>
      <c r="V2805" s="400"/>
      <c r="W2805" s="400"/>
      <c r="X2805" s="426"/>
      <c r="Y2805" s="427"/>
      <c r="Z2805" s="427"/>
      <c r="AA2805" s="427"/>
      <c r="AB2805" s="427"/>
      <c r="AC2805" s="427"/>
      <c r="AD2805" s="402"/>
      <c r="AE2805" s="402"/>
      <c r="AF2805" s="402"/>
      <c r="AG2805" s="402"/>
      <c r="AH2805" s="402"/>
      <c r="AI2805" s="400"/>
      <c r="AJ2805" s="400"/>
      <c r="AK2805" s="400"/>
      <c r="AL2805" s="400"/>
      <c r="AM2805" s="400"/>
      <c r="AN2805" s="400"/>
      <c r="AO2805" s="400"/>
      <c r="AP2805" s="400"/>
    </row>
    <row r="2806" spans="1:42" ht="14.25" customHeight="1">
      <c r="A2806" s="393"/>
      <c r="B2806" s="402"/>
      <c r="C2806" s="402"/>
      <c r="D2806" s="393"/>
      <c r="E2806" s="395"/>
      <c r="F2806" s="395"/>
      <c r="G2806" s="396"/>
      <c r="H2806" s="397"/>
      <c r="I2806" s="397"/>
      <c r="J2806" s="397"/>
      <c r="K2806" s="397"/>
      <c r="L2806" s="396"/>
      <c r="M2806" s="396"/>
      <c r="N2806" s="399"/>
      <c r="O2806" s="400"/>
      <c r="P2806" s="400"/>
      <c r="Q2806" s="400"/>
      <c r="R2806" s="400"/>
      <c r="S2806" s="400"/>
      <c r="T2806" s="400"/>
      <c r="U2806" s="400"/>
      <c r="V2806" s="400"/>
      <c r="W2806" s="400"/>
      <c r="X2806" s="426"/>
      <c r="Y2806" s="427"/>
      <c r="Z2806" s="427"/>
      <c r="AA2806" s="427"/>
      <c r="AB2806" s="427"/>
      <c r="AC2806" s="427"/>
      <c r="AD2806" s="402"/>
      <c r="AE2806" s="402"/>
      <c r="AF2806" s="402"/>
      <c r="AG2806" s="402"/>
      <c r="AH2806" s="402"/>
      <c r="AI2806" s="400"/>
      <c r="AJ2806" s="400"/>
      <c r="AK2806" s="400"/>
      <c r="AL2806" s="400"/>
      <c r="AM2806" s="400"/>
      <c r="AN2806" s="400"/>
      <c r="AO2806" s="400"/>
      <c r="AP2806" s="400"/>
    </row>
    <row r="2807" spans="1:42" ht="14.25" customHeight="1">
      <c r="A2807" s="393"/>
      <c r="B2807" s="402"/>
      <c r="C2807" s="402"/>
      <c r="D2807" s="393"/>
      <c r="E2807" s="395"/>
      <c r="F2807" s="395"/>
      <c r="G2807" s="396"/>
      <c r="H2807" s="397"/>
      <c r="I2807" s="397"/>
      <c r="J2807" s="397"/>
      <c r="K2807" s="397"/>
      <c r="L2807" s="396"/>
      <c r="M2807" s="396"/>
      <c r="N2807" s="399"/>
      <c r="O2807" s="400"/>
      <c r="P2807" s="400"/>
      <c r="Q2807" s="400"/>
      <c r="R2807" s="400"/>
      <c r="S2807" s="400"/>
      <c r="T2807" s="400"/>
      <c r="U2807" s="400"/>
      <c r="V2807" s="400"/>
      <c r="W2807" s="400"/>
      <c r="X2807" s="426"/>
      <c r="Y2807" s="427"/>
      <c r="Z2807" s="427"/>
      <c r="AA2807" s="427"/>
      <c r="AB2807" s="427"/>
      <c r="AC2807" s="427"/>
      <c r="AD2807" s="402"/>
      <c r="AE2807" s="402"/>
      <c r="AF2807" s="402"/>
      <c r="AG2807" s="402"/>
      <c r="AH2807" s="402"/>
      <c r="AI2807" s="400"/>
      <c r="AJ2807" s="400"/>
      <c r="AK2807" s="400"/>
      <c r="AL2807" s="400"/>
      <c r="AM2807" s="400"/>
      <c r="AN2807" s="400"/>
      <c r="AO2807" s="400"/>
      <c r="AP2807" s="400"/>
    </row>
    <row r="2808" spans="1:42" ht="14.25" customHeight="1">
      <c r="A2808" s="393"/>
      <c r="B2808" s="402"/>
      <c r="C2808" s="402"/>
      <c r="D2808" s="393"/>
      <c r="E2808" s="395"/>
      <c r="F2808" s="395"/>
      <c r="G2808" s="396"/>
      <c r="H2808" s="397"/>
      <c r="I2808" s="397"/>
      <c r="J2808" s="397"/>
      <c r="K2808" s="397"/>
      <c r="L2808" s="396"/>
      <c r="M2808" s="396"/>
      <c r="N2808" s="399"/>
      <c r="O2808" s="400"/>
      <c r="P2808" s="400"/>
      <c r="Q2808" s="400"/>
      <c r="R2808" s="400"/>
      <c r="S2808" s="400"/>
      <c r="T2808" s="400"/>
      <c r="U2808" s="400"/>
      <c r="V2808" s="400"/>
      <c r="W2808" s="400"/>
      <c r="X2808" s="426"/>
      <c r="Y2808" s="427"/>
      <c r="Z2808" s="427"/>
      <c r="AA2808" s="427"/>
      <c r="AB2808" s="427"/>
      <c r="AC2808" s="427"/>
      <c r="AD2808" s="402"/>
      <c r="AE2808" s="402"/>
      <c r="AF2808" s="402"/>
      <c r="AG2808" s="402"/>
      <c r="AH2808" s="402"/>
      <c r="AI2808" s="400"/>
      <c r="AJ2808" s="400"/>
      <c r="AK2808" s="400"/>
      <c r="AL2808" s="400"/>
      <c r="AM2808" s="400"/>
      <c r="AN2808" s="400"/>
      <c r="AO2808" s="400"/>
      <c r="AP2808" s="400"/>
    </row>
    <row r="2809" spans="1:42" ht="14.25" customHeight="1">
      <c r="A2809" s="393"/>
      <c r="B2809" s="402"/>
      <c r="C2809" s="402"/>
      <c r="D2809" s="393"/>
      <c r="E2809" s="395"/>
      <c r="F2809" s="395"/>
      <c r="G2809" s="396"/>
      <c r="H2809" s="397"/>
      <c r="I2809" s="397"/>
      <c r="J2809" s="397"/>
      <c r="K2809" s="397"/>
      <c r="L2809" s="396"/>
      <c r="M2809" s="396"/>
      <c r="N2809" s="399"/>
      <c r="O2809" s="400"/>
      <c r="P2809" s="400"/>
      <c r="Q2809" s="400"/>
      <c r="R2809" s="400"/>
      <c r="S2809" s="400"/>
      <c r="T2809" s="400"/>
      <c r="U2809" s="400"/>
      <c r="V2809" s="400"/>
      <c r="W2809" s="400"/>
      <c r="X2809" s="426"/>
      <c r="Y2809" s="427"/>
      <c r="Z2809" s="427"/>
      <c r="AA2809" s="427"/>
      <c r="AB2809" s="427"/>
      <c r="AC2809" s="427"/>
      <c r="AD2809" s="402"/>
      <c r="AE2809" s="402"/>
      <c r="AF2809" s="402"/>
      <c r="AG2809" s="402"/>
      <c r="AH2809" s="402"/>
      <c r="AI2809" s="400"/>
      <c r="AJ2809" s="400"/>
      <c r="AK2809" s="400"/>
      <c r="AL2809" s="400"/>
      <c r="AM2809" s="400"/>
      <c r="AN2809" s="400"/>
      <c r="AO2809" s="400"/>
      <c r="AP2809" s="400"/>
    </row>
    <row r="2810" spans="1:42" ht="14.25" customHeight="1">
      <c r="A2810" s="393"/>
      <c r="B2810" s="402"/>
      <c r="C2810" s="402"/>
      <c r="D2810" s="393"/>
      <c r="E2810" s="395"/>
      <c r="F2810" s="395"/>
      <c r="G2810" s="396"/>
      <c r="H2810" s="397"/>
      <c r="I2810" s="397"/>
      <c r="J2810" s="397"/>
      <c r="K2810" s="397"/>
      <c r="L2810" s="396"/>
      <c r="M2810" s="396"/>
      <c r="N2810" s="399"/>
      <c r="O2810" s="400"/>
      <c r="P2810" s="400"/>
      <c r="Q2810" s="400"/>
      <c r="R2810" s="400"/>
      <c r="S2810" s="400"/>
      <c r="T2810" s="400"/>
      <c r="U2810" s="400"/>
      <c r="V2810" s="400"/>
      <c r="W2810" s="400"/>
      <c r="X2810" s="426"/>
      <c r="Y2810" s="427"/>
      <c r="Z2810" s="427"/>
      <c r="AA2810" s="427"/>
      <c r="AB2810" s="427"/>
      <c r="AC2810" s="427"/>
      <c r="AD2810" s="402"/>
      <c r="AE2810" s="402"/>
      <c r="AF2810" s="402"/>
      <c r="AG2810" s="402"/>
      <c r="AH2810" s="402"/>
      <c r="AI2810" s="400"/>
      <c r="AJ2810" s="400"/>
      <c r="AK2810" s="400"/>
      <c r="AL2810" s="400"/>
      <c r="AM2810" s="400"/>
      <c r="AN2810" s="400"/>
      <c r="AO2810" s="400"/>
      <c r="AP2810" s="400"/>
    </row>
    <row r="2811" spans="1:42" ht="14.25" customHeight="1">
      <c r="A2811" s="393"/>
      <c r="B2811" s="402"/>
      <c r="C2811" s="402"/>
      <c r="D2811" s="393"/>
      <c r="E2811" s="395"/>
      <c r="F2811" s="395"/>
      <c r="G2811" s="396"/>
      <c r="H2811" s="397"/>
      <c r="I2811" s="397"/>
      <c r="J2811" s="397"/>
      <c r="K2811" s="397"/>
      <c r="L2811" s="396"/>
      <c r="M2811" s="396"/>
      <c r="N2811" s="399"/>
      <c r="O2811" s="400"/>
      <c r="P2811" s="400"/>
      <c r="Q2811" s="400"/>
      <c r="R2811" s="400"/>
      <c r="S2811" s="400"/>
      <c r="T2811" s="400"/>
      <c r="U2811" s="400"/>
      <c r="V2811" s="400"/>
      <c r="W2811" s="400"/>
      <c r="X2811" s="426"/>
      <c r="Y2811" s="427"/>
      <c r="Z2811" s="427"/>
      <c r="AA2811" s="427"/>
      <c r="AB2811" s="427"/>
      <c r="AC2811" s="427"/>
      <c r="AD2811" s="402"/>
      <c r="AE2811" s="402"/>
      <c r="AF2811" s="402"/>
      <c r="AG2811" s="402"/>
      <c r="AH2811" s="402"/>
      <c r="AI2811" s="400"/>
      <c r="AJ2811" s="400"/>
      <c r="AK2811" s="400"/>
      <c r="AL2811" s="400"/>
      <c r="AM2811" s="400"/>
      <c r="AN2811" s="400"/>
      <c r="AO2811" s="400"/>
      <c r="AP2811" s="400"/>
    </row>
    <row r="2812" spans="1:42" ht="14.25" customHeight="1">
      <c r="A2812" s="393"/>
      <c r="B2812" s="402"/>
      <c r="C2812" s="402"/>
      <c r="D2812" s="393"/>
      <c r="E2812" s="395"/>
      <c r="F2812" s="395"/>
      <c r="G2812" s="396"/>
      <c r="H2812" s="397"/>
      <c r="I2812" s="397"/>
      <c r="J2812" s="397"/>
      <c r="K2812" s="397"/>
      <c r="L2812" s="396"/>
      <c r="M2812" s="396"/>
      <c r="N2812" s="399"/>
      <c r="O2812" s="400"/>
      <c r="P2812" s="400"/>
      <c r="Q2812" s="400"/>
      <c r="R2812" s="400"/>
      <c r="S2812" s="400"/>
      <c r="T2812" s="400"/>
      <c r="U2812" s="400"/>
      <c r="V2812" s="400"/>
      <c r="W2812" s="400"/>
      <c r="X2812" s="426"/>
      <c r="Y2812" s="427"/>
      <c r="Z2812" s="427"/>
      <c r="AA2812" s="427"/>
      <c r="AB2812" s="427"/>
      <c r="AC2812" s="427"/>
      <c r="AD2812" s="402"/>
      <c r="AE2812" s="402"/>
      <c r="AF2812" s="402"/>
      <c r="AG2812" s="402"/>
      <c r="AH2812" s="402"/>
      <c r="AI2812" s="400"/>
      <c r="AJ2812" s="400"/>
      <c r="AK2812" s="400"/>
      <c r="AL2812" s="400"/>
      <c r="AM2812" s="400"/>
      <c r="AN2812" s="400"/>
      <c r="AO2812" s="400"/>
      <c r="AP2812" s="400"/>
    </row>
    <row r="2813" spans="1:42" ht="14.25" customHeight="1">
      <c r="A2813" s="393"/>
      <c r="B2813" s="402"/>
      <c r="C2813" s="402"/>
      <c r="D2813" s="393"/>
      <c r="E2813" s="395"/>
      <c r="F2813" s="395"/>
      <c r="G2813" s="396"/>
      <c r="H2813" s="397"/>
      <c r="I2813" s="397"/>
      <c r="J2813" s="397"/>
      <c r="K2813" s="397"/>
      <c r="L2813" s="396"/>
      <c r="M2813" s="396"/>
      <c r="N2813" s="399"/>
      <c r="O2813" s="400"/>
      <c r="P2813" s="400"/>
      <c r="Q2813" s="400"/>
      <c r="R2813" s="400"/>
      <c r="S2813" s="400"/>
      <c r="T2813" s="400"/>
      <c r="U2813" s="400"/>
      <c r="V2813" s="400"/>
      <c r="W2813" s="400"/>
      <c r="X2813" s="426"/>
      <c r="Y2813" s="427"/>
      <c r="Z2813" s="427"/>
      <c r="AA2813" s="427"/>
      <c r="AB2813" s="427"/>
      <c r="AC2813" s="427"/>
      <c r="AD2813" s="402"/>
      <c r="AE2813" s="402"/>
      <c r="AF2813" s="402"/>
      <c r="AG2813" s="402"/>
      <c r="AH2813" s="402"/>
      <c r="AI2813" s="400"/>
      <c r="AJ2813" s="400"/>
      <c r="AK2813" s="400"/>
      <c r="AL2813" s="400"/>
      <c r="AM2813" s="400"/>
      <c r="AN2813" s="400"/>
      <c r="AO2813" s="400"/>
      <c r="AP2813" s="400"/>
    </row>
    <row r="2814" spans="1:42" ht="14.25" customHeight="1">
      <c r="A2814" s="393"/>
      <c r="B2814" s="402"/>
      <c r="C2814" s="402"/>
      <c r="D2814" s="393"/>
      <c r="E2814" s="395"/>
      <c r="F2814" s="395"/>
      <c r="G2814" s="396"/>
      <c r="H2814" s="397"/>
      <c r="I2814" s="397"/>
      <c r="J2814" s="397"/>
      <c r="K2814" s="397"/>
      <c r="L2814" s="396"/>
      <c r="M2814" s="396"/>
      <c r="N2814" s="399"/>
      <c r="O2814" s="400"/>
      <c r="P2814" s="400"/>
      <c r="Q2814" s="400"/>
      <c r="R2814" s="400"/>
      <c r="S2814" s="400"/>
      <c r="T2814" s="400"/>
      <c r="U2814" s="400"/>
      <c r="V2814" s="400"/>
      <c r="W2814" s="400"/>
      <c r="X2814" s="426"/>
      <c r="Y2814" s="427"/>
      <c r="Z2814" s="427"/>
      <c r="AA2814" s="427"/>
      <c r="AB2814" s="427"/>
      <c r="AC2814" s="427"/>
      <c r="AD2814" s="402"/>
      <c r="AE2814" s="402"/>
      <c r="AF2814" s="402"/>
      <c r="AG2814" s="402"/>
      <c r="AH2814" s="402"/>
      <c r="AI2814" s="400"/>
      <c r="AJ2814" s="400"/>
      <c r="AK2814" s="400"/>
      <c r="AL2814" s="400"/>
      <c r="AM2814" s="400"/>
      <c r="AN2814" s="400"/>
      <c r="AO2814" s="400"/>
      <c r="AP2814" s="400"/>
    </row>
    <row r="2815" spans="1:42" ht="14.25" customHeight="1">
      <c r="A2815" s="393"/>
      <c r="B2815" s="402"/>
      <c r="C2815" s="402"/>
      <c r="D2815" s="393"/>
      <c r="E2815" s="395"/>
      <c r="F2815" s="395"/>
      <c r="G2815" s="396"/>
      <c r="H2815" s="397"/>
      <c r="I2815" s="397"/>
      <c r="J2815" s="397"/>
      <c r="K2815" s="397"/>
      <c r="L2815" s="396"/>
      <c r="M2815" s="396"/>
      <c r="N2815" s="399"/>
      <c r="O2815" s="400"/>
      <c r="P2815" s="400"/>
      <c r="Q2815" s="400"/>
      <c r="R2815" s="400"/>
      <c r="S2815" s="400"/>
      <c r="T2815" s="400"/>
      <c r="U2815" s="400"/>
      <c r="V2815" s="400"/>
      <c r="W2815" s="400"/>
      <c r="X2815" s="426"/>
      <c r="Y2815" s="427"/>
      <c r="Z2815" s="427"/>
      <c r="AA2815" s="427"/>
      <c r="AB2815" s="427"/>
      <c r="AC2815" s="427"/>
      <c r="AD2815" s="402"/>
      <c r="AE2815" s="402"/>
      <c r="AF2815" s="402"/>
      <c r="AG2815" s="402"/>
      <c r="AH2815" s="402"/>
      <c r="AI2815" s="400"/>
      <c r="AJ2815" s="400"/>
      <c r="AK2815" s="400"/>
      <c r="AL2815" s="400"/>
      <c r="AM2815" s="400"/>
      <c r="AN2815" s="400"/>
      <c r="AO2815" s="400"/>
      <c r="AP2815" s="400"/>
    </row>
    <row r="2816" spans="1:42" ht="14.25" customHeight="1">
      <c r="A2816" s="393"/>
      <c r="B2816" s="402"/>
      <c r="C2816" s="402"/>
      <c r="D2816" s="393"/>
      <c r="E2816" s="395"/>
      <c r="F2816" s="395"/>
      <c r="G2816" s="396"/>
      <c r="H2816" s="397"/>
      <c r="I2816" s="397"/>
      <c r="J2816" s="397"/>
      <c r="K2816" s="397"/>
      <c r="L2816" s="396"/>
      <c r="M2816" s="396"/>
      <c r="N2816" s="399"/>
      <c r="O2816" s="400"/>
      <c r="P2816" s="400"/>
      <c r="Q2816" s="400"/>
      <c r="R2816" s="400"/>
      <c r="S2816" s="400"/>
      <c r="T2816" s="400"/>
      <c r="U2816" s="400"/>
      <c r="V2816" s="400"/>
      <c r="W2816" s="400"/>
      <c r="X2816" s="426"/>
      <c r="Y2816" s="427"/>
      <c r="Z2816" s="427"/>
      <c r="AA2816" s="427"/>
      <c r="AB2816" s="427"/>
      <c r="AC2816" s="427"/>
      <c r="AD2816" s="402"/>
      <c r="AE2816" s="402"/>
      <c r="AF2816" s="402"/>
      <c r="AG2816" s="402"/>
      <c r="AH2816" s="402"/>
      <c r="AI2816" s="400"/>
      <c r="AJ2816" s="400"/>
      <c r="AK2816" s="400"/>
      <c r="AL2816" s="400"/>
      <c r="AM2816" s="400"/>
      <c r="AN2816" s="400"/>
      <c r="AO2816" s="400"/>
      <c r="AP2816" s="400"/>
    </row>
    <row r="2817" spans="1:42" ht="14.25" customHeight="1">
      <c r="A2817" s="393"/>
      <c r="B2817" s="402"/>
      <c r="C2817" s="402"/>
      <c r="D2817" s="393"/>
      <c r="E2817" s="395"/>
      <c r="F2817" s="395"/>
      <c r="G2817" s="396"/>
      <c r="H2817" s="397"/>
      <c r="I2817" s="397"/>
      <c r="J2817" s="397"/>
      <c r="K2817" s="397"/>
      <c r="L2817" s="396"/>
      <c r="M2817" s="396"/>
      <c r="N2817" s="399"/>
      <c r="O2817" s="400"/>
      <c r="P2817" s="400"/>
      <c r="Q2817" s="400"/>
      <c r="R2817" s="400"/>
      <c r="S2817" s="400"/>
      <c r="T2817" s="400"/>
      <c r="U2817" s="400"/>
      <c r="V2817" s="400"/>
      <c r="W2817" s="400"/>
      <c r="X2817" s="426"/>
      <c r="Y2817" s="427"/>
      <c r="Z2817" s="427"/>
      <c r="AA2817" s="427"/>
      <c r="AB2817" s="427"/>
      <c r="AC2817" s="427"/>
      <c r="AD2817" s="402"/>
      <c r="AE2817" s="402"/>
      <c r="AF2817" s="402"/>
      <c r="AG2817" s="402"/>
      <c r="AH2817" s="402"/>
      <c r="AI2817" s="400"/>
      <c r="AJ2817" s="400"/>
      <c r="AK2817" s="400"/>
      <c r="AL2817" s="400"/>
      <c r="AM2817" s="400"/>
      <c r="AN2817" s="400"/>
      <c r="AO2817" s="400"/>
      <c r="AP2817" s="400"/>
    </row>
    <row r="2818" spans="1:42" ht="14.25" customHeight="1">
      <c r="A2818" s="393"/>
      <c r="B2818" s="402"/>
      <c r="C2818" s="402"/>
      <c r="D2818" s="393"/>
      <c r="E2818" s="395"/>
      <c r="F2818" s="395"/>
      <c r="G2818" s="396"/>
      <c r="H2818" s="397"/>
      <c r="I2818" s="397"/>
      <c r="J2818" s="397"/>
      <c r="K2818" s="397"/>
      <c r="L2818" s="396"/>
      <c r="M2818" s="396"/>
      <c r="N2818" s="399"/>
      <c r="O2818" s="400"/>
      <c r="P2818" s="400"/>
      <c r="Q2818" s="400"/>
      <c r="R2818" s="400"/>
      <c r="S2818" s="400"/>
      <c r="T2818" s="400"/>
      <c r="U2818" s="400"/>
      <c r="V2818" s="400"/>
      <c r="W2818" s="400"/>
      <c r="X2818" s="426"/>
      <c r="Y2818" s="427"/>
      <c r="Z2818" s="427"/>
      <c r="AA2818" s="427"/>
      <c r="AB2818" s="427"/>
      <c r="AC2818" s="427"/>
      <c r="AD2818" s="402"/>
      <c r="AE2818" s="402"/>
      <c r="AF2818" s="402"/>
      <c r="AG2818" s="402"/>
      <c r="AH2818" s="402"/>
      <c r="AI2818" s="400"/>
      <c r="AJ2818" s="400"/>
      <c r="AK2818" s="400"/>
      <c r="AL2818" s="400"/>
      <c r="AM2818" s="400"/>
      <c r="AN2818" s="400"/>
      <c r="AO2818" s="400"/>
      <c r="AP2818" s="400"/>
    </row>
    <row r="2819" spans="1:42" ht="14.25" customHeight="1">
      <c r="A2819" s="393"/>
      <c r="B2819" s="402"/>
      <c r="C2819" s="402"/>
      <c r="D2819" s="393"/>
      <c r="E2819" s="395"/>
      <c r="F2819" s="395"/>
      <c r="G2819" s="396"/>
      <c r="H2819" s="397"/>
      <c r="I2819" s="397"/>
      <c r="J2819" s="397"/>
      <c r="K2819" s="397"/>
      <c r="L2819" s="396"/>
      <c r="M2819" s="396"/>
      <c r="N2819" s="399"/>
      <c r="O2819" s="400"/>
      <c r="P2819" s="400"/>
      <c r="Q2819" s="400"/>
      <c r="R2819" s="400"/>
      <c r="S2819" s="400"/>
      <c r="T2819" s="400"/>
      <c r="U2819" s="400"/>
      <c r="V2819" s="400"/>
      <c r="W2819" s="400"/>
      <c r="X2819" s="426"/>
      <c r="Y2819" s="427"/>
      <c r="Z2819" s="427"/>
      <c r="AA2819" s="427"/>
      <c r="AB2819" s="427"/>
      <c r="AC2819" s="427"/>
      <c r="AD2819" s="402"/>
      <c r="AE2819" s="402"/>
      <c r="AF2819" s="402"/>
      <c r="AG2819" s="402"/>
      <c r="AH2819" s="402"/>
      <c r="AI2819" s="400"/>
      <c r="AJ2819" s="400"/>
      <c r="AK2819" s="400"/>
      <c r="AL2819" s="400"/>
      <c r="AM2819" s="400"/>
      <c r="AN2819" s="400"/>
      <c r="AO2819" s="400"/>
      <c r="AP2819" s="400"/>
    </row>
    <row r="2820" spans="1:42" ht="14.25" customHeight="1">
      <c r="A2820" s="393"/>
      <c r="B2820" s="402"/>
      <c r="C2820" s="402"/>
      <c r="D2820" s="393"/>
      <c r="E2820" s="395"/>
      <c r="F2820" s="395"/>
      <c r="G2820" s="396"/>
      <c r="H2820" s="397"/>
      <c r="I2820" s="397"/>
      <c r="J2820" s="397"/>
      <c r="K2820" s="397"/>
      <c r="L2820" s="396"/>
      <c r="M2820" s="396"/>
      <c r="N2820" s="399"/>
      <c r="O2820" s="400"/>
      <c r="P2820" s="400"/>
      <c r="Q2820" s="400"/>
      <c r="R2820" s="400"/>
      <c r="S2820" s="400"/>
      <c r="T2820" s="400"/>
      <c r="U2820" s="400"/>
      <c r="V2820" s="400"/>
      <c r="W2820" s="400"/>
      <c r="X2820" s="426"/>
      <c r="Y2820" s="427"/>
      <c r="Z2820" s="427"/>
      <c r="AA2820" s="427"/>
      <c r="AB2820" s="427"/>
      <c r="AC2820" s="427"/>
      <c r="AD2820" s="402"/>
      <c r="AE2820" s="402"/>
      <c r="AF2820" s="402"/>
      <c r="AG2820" s="402"/>
      <c r="AH2820" s="402"/>
      <c r="AI2820" s="400"/>
      <c r="AJ2820" s="400"/>
      <c r="AK2820" s="400"/>
      <c r="AL2820" s="400"/>
      <c r="AM2820" s="400"/>
      <c r="AN2820" s="400"/>
      <c r="AO2820" s="400"/>
      <c r="AP2820" s="400"/>
    </row>
    <row r="2821" spans="1:42" ht="14.25" customHeight="1">
      <c r="A2821" s="393"/>
      <c r="B2821" s="402"/>
      <c r="C2821" s="402"/>
      <c r="D2821" s="393"/>
      <c r="E2821" s="395"/>
      <c r="F2821" s="395"/>
      <c r="G2821" s="396"/>
      <c r="H2821" s="397"/>
      <c r="I2821" s="397"/>
      <c r="J2821" s="397"/>
      <c r="K2821" s="397"/>
      <c r="L2821" s="396"/>
      <c r="M2821" s="396"/>
      <c r="N2821" s="399"/>
      <c r="O2821" s="400"/>
      <c r="P2821" s="400"/>
      <c r="Q2821" s="400"/>
      <c r="R2821" s="400"/>
      <c r="S2821" s="400"/>
      <c r="T2821" s="400"/>
      <c r="U2821" s="400"/>
      <c r="V2821" s="400"/>
      <c r="W2821" s="400"/>
      <c r="X2821" s="426"/>
      <c r="Y2821" s="427"/>
      <c r="Z2821" s="427"/>
      <c r="AA2821" s="427"/>
      <c r="AB2821" s="427"/>
      <c r="AC2821" s="427"/>
      <c r="AD2821" s="402"/>
      <c r="AE2821" s="402"/>
      <c r="AF2821" s="402"/>
      <c r="AG2821" s="402"/>
      <c r="AH2821" s="402"/>
      <c r="AI2821" s="400"/>
      <c r="AJ2821" s="400"/>
      <c r="AK2821" s="400"/>
      <c r="AL2821" s="400"/>
      <c r="AM2821" s="400"/>
      <c r="AN2821" s="400"/>
      <c r="AO2821" s="400"/>
      <c r="AP2821" s="400"/>
    </row>
    <row r="2822" spans="1:42" ht="14.25" customHeight="1">
      <c r="A2822" s="393"/>
      <c r="B2822" s="402"/>
      <c r="C2822" s="402"/>
      <c r="D2822" s="393"/>
      <c r="E2822" s="395"/>
      <c r="F2822" s="395"/>
      <c r="G2822" s="396"/>
      <c r="H2822" s="397"/>
      <c r="I2822" s="397"/>
      <c r="J2822" s="397"/>
      <c r="K2822" s="397"/>
      <c r="L2822" s="396"/>
      <c r="M2822" s="396"/>
      <c r="N2822" s="399"/>
      <c r="O2822" s="400"/>
      <c r="P2822" s="400"/>
      <c r="Q2822" s="400"/>
      <c r="R2822" s="400"/>
      <c r="S2822" s="400"/>
      <c r="T2822" s="400"/>
      <c r="U2822" s="400"/>
      <c r="V2822" s="400"/>
      <c r="W2822" s="400"/>
      <c r="X2822" s="426"/>
      <c r="Y2822" s="427"/>
      <c r="Z2822" s="427"/>
      <c r="AA2822" s="427"/>
      <c r="AB2822" s="427"/>
      <c r="AC2822" s="427"/>
      <c r="AD2822" s="402"/>
      <c r="AE2822" s="402"/>
      <c r="AF2822" s="402"/>
      <c r="AG2822" s="402"/>
      <c r="AH2822" s="402"/>
      <c r="AI2822" s="400"/>
      <c r="AJ2822" s="400"/>
      <c r="AK2822" s="400"/>
      <c r="AL2822" s="400"/>
      <c r="AM2822" s="400"/>
      <c r="AN2822" s="400"/>
      <c r="AO2822" s="400"/>
      <c r="AP2822" s="400"/>
    </row>
    <row r="2823" spans="1:42" ht="14.25" customHeight="1">
      <c r="A2823" s="393"/>
      <c r="B2823" s="402"/>
      <c r="C2823" s="402"/>
      <c r="D2823" s="393"/>
      <c r="E2823" s="395"/>
      <c r="F2823" s="395"/>
      <c r="G2823" s="396"/>
      <c r="H2823" s="397"/>
      <c r="I2823" s="397"/>
      <c r="J2823" s="397"/>
      <c r="K2823" s="397"/>
      <c r="L2823" s="396"/>
      <c r="M2823" s="396"/>
      <c r="N2823" s="399"/>
      <c r="O2823" s="400"/>
      <c r="P2823" s="400"/>
      <c r="Q2823" s="400"/>
      <c r="R2823" s="400"/>
      <c r="S2823" s="400"/>
      <c r="T2823" s="400"/>
      <c r="U2823" s="400"/>
      <c r="V2823" s="400"/>
      <c r="W2823" s="400"/>
      <c r="X2823" s="426"/>
      <c r="Y2823" s="427"/>
      <c r="Z2823" s="427"/>
      <c r="AA2823" s="427"/>
      <c r="AB2823" s="427"/>
      <c r="AC2823" s="427"/>
      <c r="AD2823" s="402"/>
      <c r="AE2823" s="402"/>
      <c r="AF2823" s="402"/>
      <c r="AG2823" s="402"/>
      <c r="AH2823" s="402"/>
      <c r="AI2823" s="400"/>
      <c r="AJ2823" s="400"/>
      <c r="AK2823" s="400"/>
      <c r="AL2823" s="400"/>
      <c r="AM2823" s="400"/>
      <c r="AN2823" s="400"/>
      <c r="AO2823" s="400"/>
      <c r="AP2823" s="400"/>
    </row>
    <row r="2824" spans="1:42" ht="14.25" customHeight="1">
      <c r="A2824" s="393"/>
      <c r="B2824" s="402"/>
      <c r="C2824" s="402"/>
      <c r="D2824" s="393"/>
      <c r="E2824" s="395"/>
      <c r="F2824" s="395"/>
      <c r="G2824" s="396"/>
      <c r="H2824" s="397"/>
      <c r="I2824" s="397"/>
      <c r="J2824" s="397"/>
      <c r="K2824" s="397"/>
      <c r="L2824" s="396"/>
      <c r="M2824" s="396"/>
      <c r="N2824" s="399"/>
      <c r="O2824" s="400"/>
      <c r="P2824" s="400"/>
      <c r="Q2824" s="400"/>
      <c r="R2824" s="400"/>
      <c r="S2824" s="400"/>
      <c r="T2824" s="400"/>
      <c r="U2824" s="400"/>
      <c r="V2824" s="400"/>
      <c r="W2824" s="400"/>
      <c r="X2824" s="426"/>
      <c r="Y2824" s="427"/>
      <c r="Z2824" s="427"/>
      <c r="AA2824" s="427"/>
      <c r="AB2824" s="427"/>
      <c r="AC2824" s="427"/>
      <c r="AD2824" s="402"/>
      <c r="AE2824" s="402"/>
      <c r="AF2824" s="402"/>
      <c r="AG2824" s="402"/>
      <c r="AH2824" s="402"/>
      <c r="AI2824" s="400"/>
      <c r="AJ2824" s="400"/>
      <c r="AK2824" s="400"/>
      <c r="AL2824" s="400"/>
      <c r="AM2824" s="400"/>
      <c r="AN2824" s="400"/>
      <c r="AO2824" s="400"/>
      <c r="AP2824" s="400"/>
    </row>
    <row r="2825" spans="1:42" ht="14.25" customHeight="1">
      <c r="A2825" s="393"/>
      <c r="B2825" s="402"/>
      <c r="C2825" s="402"/>
      <c r="D2825" s="393"/>
      <c r="E2825" s="395"/>
      <c r="F2825" s="395"/>
      <c r="G2825" s="396"/>
      <c r="H2825" s="397"/>
      <c r="I2825" s="397"/>
      <c r="J2825" s="397"/>
      <c r="K2825" s="397"/>
      <c r="L2825" s="396"/>
      <c r="M2825" s="396"/>
      <c r="N2825" s="399"/>
      <c r="O2825" s="400"/>
      <c r="P2825" s="400"/>
      <c r="Q2825" s="400"/>
      <c r="R2825" s="400"/>
      <c r="S2825" s="400"/>
      <c r="T2825" s="400"/>
      <c r="U2825" s="400"/>
      <c r="V2825" s="400"/>
      <c r="W2825" s="400"/>
      <c r="X2825" s="426"/>
      <c r="Y2825" s="427"/>
      <c r="Z2825" s="427"/>
      <c r="AA2825" s="427"/>
      <c r="AB2825" s="427"/>
      <c r="AC2825" s="427"/>
      <c r="AD2825" s="402"/>
      <c r="AE2825" s="402"/>
      <c r="AF2825" s="402"/>
      <c r="AG2825" s="402"/>
      <c r="AH2825" s="402"/>
      <c r="AI2825" s="400"/>
      <c r="AJ2825" s="400"/>
      <c r="AK2825" s="400"/>
      <c r="AL2825" s="400"/>
      <c r="AM2825" s="400"/>
      <c r="AN2825" s="400"/>
      <c r="AO2825" s="400"/>
      <c r="AP2825" s="400"/>
    </row>
    <row r="2826" spans="1:42" ht="14.25" customHeight="1">
      <c r="A2826" s="393"/>
      <c r="B2826" s="402"/>
      <c r="C2826" s="402"/>
      <c r="D2826" s="393"/>
      <c r="E2826" s="395"/>
      <c r="F2826" s="395"/>
      <c r="G2826" s="396"/>
      <c r="H2826" s="397"/>
      <c r="I2826" s="397"/>
      <c r="J2826" s="397"/>
      <c r="K2826" s="397"/>
      <c r="L2826" s="396"/>
      <c r="M2826" s="396"/>
      <c r="N2826" s="399"/>
      <c r="O2826" s="400"/>
      <c r="P2826" s="400"/>
      <c r="Q2826" s="400"/>
      <c r="R2826" s="400"/>
      <c r="S2826" s="400"/>
      <c r="T2826" s="400"/>
      <c r="U2826" s="400"/>
      <c r="V2826" s="400"/>
      <c r="W2826" s="400"/>
      <c r="X2826" s="426"/>
      <c r="Y2826" s="427"/>
      <c r="Z2826" s="427"/>
      <c r="AA2826" s="427"/>
      <c r="AB2826" s="427"/>
      <c r="AC2826" s="427"/>
      <c r="AD2826" s="402"/>
      <c r="AE2826" s="402"/>
      <c r="AF2826" s="402"/>
      <c r="AG2826" s="402"/>
      <c r="AH2826" s="402"/>
      <c r="AI2826" s="400"/>
      <c r="AJ2826" s="400"/>
      <c r="AK2826" s="400"/>
      <c r="AL2826" s="400"/>
      <c r="AM2826" s="400"/>
      <c r="AN2826" s="400"/>
      <c r="AO2826" s="400"/>
      <c r="AP2826" s="400"/>
    </row>
    <row r="2827" spans="1:42" ht="14.25" customHeight="1">
      <c r="A2827" s="393"/>
      <c r="B2827" s="402"/>
      <c r="C2827" s="402"/>
      <c r="D2827" s="393"/>
      <c r="E2827" s="395"/>
      <c r="F2827" s="395"/>
      <c r="G2827" s="396"/>
      <c r="H2827" s="397"/>
      <c r="I2827" s="397"/>
      <c r="J2827" s="397"/>
      <c r="K2827" s="397"/>
      <c r="L2827" s="396"/>
      <c r="M2827" s="396"/>
      <c r="N2827" s="399"/>
      <c r="O2827" s="400"/>
      <c r="P2827" s="400"/>
      <c r="Q2827" s="400"/>
      <c r="R2827" s="400"/>
      <c r="S2827" s="400"/>
      <c r="T2827" s="400"/>
      <c r="U2827" s="400"/>
      <c r="V2827" s="400"/>
      <c r="W2827" s="400"/>
      <c r="X2827" s="426"/>
      <c r="Y2827" s="427"/>
      <c r="Z2827" s="427"/>
      <c r="AA2827" s="427"/>
      <c r="AB2827" s="427"/>
      <c r="AC2827" s="427"/>
      <c r="AD2827" s="402"/>
      <c r="AE2827" s="402"/>
      <c r="AF2827" s="402"/>
      <c r="AG2827" s="402"/>
      <c r="AH2827" s="402"/>
      <c r="AI2827" s="400"/>
      <c r="AJ2827" s="400"/>
      <c r="AK2827" s="400"/>
      <c r="AL2827" s="400"/>
      <c r="AM2827" s="400"/>
      <c r="AN2827" s="400"/>
      <c r="AO2827" s="400"/>
      <c r="AP2827" s="400"/>
    </row>
    <row r="2828" spans="1:42" ht="14.25" customHeight="1">
      <c r="A2828" s="393"/>
      <c r="B2828" s="402"/>
      <c r="C2828" s="402"/>
      <c r="D2828" s="393"/>
      <c r="E2828" s="395"/>
      <c r="F2828" s="395"/>
      <c r="G2828" s="396"/>
      <c r="H2828" s="397"/>
      <c r="I2828" s="397"/>
      <c r="J2828" s="397"/>
      <c r="K2828" s="397"/>
      <c r="L2828" s="396"/>
      <c r="M2828" s="396"/>
      <c r="N2828" s="399"/>
      <c r="O2828" s="400"/>
      <c r="P2828" s="400"/>
      <c r="Q2828" s="400"/>
      <c r="R2828" s="400"/>
      <c r="S2828" s="400"/>
      <c r="T2828" s="400"/>
      <c r="U2828" s="400"/>
      <c r="V2828" s="400"/>
      <c r="W2828" s="400"/>
      <c r="X2828" s="426"/>
      <c r="Y2828" s="427"/>
      <c r="Z2828" s="427"/>
      <c r="AA2828" s="427"/>
      <c r="AB2828" s="427"/>
      <c r="AC2828" s="427"/>
      <c r="AD2828" s="402"/>
      <c r="AE2828" s="402"/>
      <c r="AF2828" s="402"/>
      <c r="AG2828" s="402"/>
      <c r="AH2828" s="402"/>
      <c r="AI2828" s="400"/>
      <c r="AJ2828" s="400"/>
      <c r="AK2828" s="400"/>
      <c r="AL2828" s="400"/>
      <c r="AM2828" s="400"/>
      <c r="AN2828" s="400"/>
      <c r="AO2828" s="400"/>
      <c r="AP2828" s="400"/>
    </row>
    <row r="2829" spans="1:42" ht="14.25" customHeight="1">
      <c r="A2829" s="393"/>
      <c r="B2829" s="402"/>
      <c r="C2829" s="402"/>
      <c r="D2829" s="393"/>
      <c r="E2829" s="395"/>
      <c r="F2829" s="395"/>
      <c r="G2829" s="396"/>
      <c r="H2829" s="397"/>
      <c r="I2829" s="397"/>
      <c r="J2829" s="397"/>
      <c r="K2829" s="397"/>
      <c r="L2829" s="396"/>
      <c r="M2829" s="396"/>
      <c r="N2829" s="399"/>
      <c r="O2829" s="400"/>
      <c r="P2829" s="400"/>
      <c r="Q2829" s="400"/>
      <c r="R2829" s="400"/>
      <c r="S2829" s="400"/>
      <c r="T2829" s="400"/>
      <c r="U2829" s="400"/>
      <c r="V2829" s="400"/>
      <c r="W2829" s="400"/>
      <c r="X2829" s="426"/>
      <c r="Y2829" s="427"/>
      <c r="Z2829" s="427"/>
      <c r="AA2829" s="427"/>
      <c r="AB2829" s="427"/>
      <c r="AC2829" s="427"/>
      <c r="AD2829" s="402"/>
      <c r="AE2829" s="402"/>
      <c r="AF2829" s="402"/>
      <c r="AG2829" s="402"/>
      <c r="AH2829" s="402"/>
      <c r="AI2829" s="400"/>
      <c r="AJ2829" s="400"/>
      <c r="AK2829" s="400"/>
      <c r="AL2829" s="400"/>
      <c r="AM2829" s="400"/>
      <c r="AN2829" s="400"/>
      <c r="AO2829" s="400"/>
      <c r="AP2829" s="400"/>
    </row>
    <row r="2830" spans="1:42" ht="14.25" customHeight="1">
      <c r="A2830" s="393"/>
      <c r="B2830" s="402"/>
      <c r="C2830" s="402"/>
      <c r="D2830" s="393"/>
      <c r="E2830" s="395"/>
      <c r="F2830" s="395"/>
      <c r="G2830" s="396"/>
      <c r="H2830" s="397"/>
      <c r="I2830" s="397"/>
      <c r="J2830" s="397"/>
      <c r="K2830" s="397"/>
      <c r="L2830" s="396"/>
      <c r="M2830" s="396"/>
      <c r="N2830" s="399"/>
      <c r="O2830" s="400"/>
      <c r="P2830" s="400"/>
      <c r="Q2830" s="400"/>
      <c r="R2830" s="400"/>
      <c r="S2830" s="400"/>
      <c r="T2830" s="400"/>
      <c r="U2830" s="400"/>
      <c r="V2830" s="400"/>
      <c r="W2830" s="400"/>
      <c r="X2830" s="426"/>
      <c r="Y2830" s="427"/>
      <c r="Z2830" s="427"/>
      <c r="AA2830" s="427"/>
      <c r="AB2830" s="427"/>
      <c r="AC2830" s="427"/>
      <c r="AD2830" s="402"/>
      <c r="AE2830" s="402"/>
      <c r="AF2830" s="402"/>
      <c r="AG2830" s="402"/>
      <c r="AH2830" s="402"/>
      <c r="AI2830" s="400"/>
      <c r="AJ2830" s="400"/>
      <c r="AK2830" s="400"/>
      <c r="AL2830" s="400"/>
      <c r="AM2830" s="400"/>
      <c r="AN2830" s="400"/>
      <c r="AO2830" s="400"/>
      <c r="AP2830" s="400"/>
    </row>
    <row r="2831" spans="1:42" ht="14.25" customHeight="1">
      <c r="A2831" s="393"/>
      <c r="B2831" s="402"/>
      <c r="C2831" s="402"/>
      <c r="D2831" s="393"/>
      <c r="E2831" s="395"/>
      <c r="F2831" s="395"/>
      <c r="G2831" s="396"/>
      <c r="H2831" s="397"/>
      <c r="I2831" s="397"/>
      <c r="J2831" s="397"/>
      <c r="K2831" s="397"/>
      <c r="L2831" s="396"/>
      <c r="M2831" s="396"/>
      <c r="N2831" s="399"/>
      <c r="O2831" s="400"/>
      <c r="P2831" s="400"/>
      <c r="Q2831" s="400"/>
      <c r="R2831" s="400"/>
      <c r="S2831" s="400"/>
      <c r="T2831" s="400"/>
      <c r="U2831" s="400"/>
      <c r="V2831" s="400"/>
      <c r="W2831" s="400"/>
      <c r="X2831" s="426"/>
      <c r="Y2831" s="427"/>
      <c r="Z2831" s="427"/>
      <c r="AA2831" s="427"/>
      <c r="AB2831" s="427"/>
      <c r="AC2831" s="427"/>
      <c r="AD2831" s="402"/>
      <c r="AE2831" s="402"/>
      <c r="AF2831" s="402"/>
      <c r="AG2831" s="402"/>
      <c r="AH2831" s="402"/>
      <c r="AI2831" s="400"/>
      <c r="AJ2831" s="400"/>
      <c r="AK2831" s="400"/>
      <c r="AL2831" s="400"/>
      <c r="AM2831" s="400"/>
      <c r="AN2831" s="400"/>
      <c r="AO2831" s="400"/>
      <c r="AP2831" s="400"/>
    </row>
    <row r="2832" spans="1:42" ht="14.25" customHeight="1">
      <c r="A2832" s="393"/>
      <c r="B2832" s="402"/>
      <c r="C2832" s="402"/>
      <c r="D2832" s="393"/>
      <c r="E2832" s="395"/>
      <c r="F2832" s="395"/>
      <c r="G2832" s="396"/>
      <c r="H2832" s="397"/>
      <c r="I2832" s="397"/>
      <c r="J2832" s="397"/>
      <c r="K2832" s="397"/>
      <c r="L2832" s="396"/>
      <c r="M2832" s="396"/>
      <c r="N2832" s="399"/>
      <c r="O2832" s="400"/>
      <c r="P2832" s="400"/>
      <c r="Q2832" s="400"/>
      <c r="R2832" s="400"/>
      <c r="S2832" s="400"/>
      <c r="T2832" s="400"/>
      <c r="U2832" s="400"/>
      <c r="V2832" s="400"/>
      <c r="W2832" s="400"/>
      <c r="X2832" s="426"/>
      <c r="Y2832" s="427"/>
      <c r="Z2832" s="427"/>
      <c r="AA2832" s="427"/>
      <c r="AB2832" s="427"/>
      <c r="AC2832" s="427"/>
      <c r="AD2832" s="402"/>
      <c r="AE2832" s="402"/>
      <c r="AF2832" s="402"/>
      <c r="AG2832" s="402"/>
      <c r="AH2832" s="402"/>
      <c r="AI2832" s="400"/>
      <c r="AJ2832" s="400"/>
      <c r="AK2832" s="400"/>
      <c r="AL2832" s="400"/>
      <c r="AM2832" s="400"/>
      <c r="AN2832" s="400"/>
      <c r="AO2832" s="400"/>
      <c r="AP2832" s="400"/>
    </row>
    <row r="2833" spans="1:42" ht="14.25" customHeight="1">
      <c r="A2833" s="393"/>
      <c r="B2833" s="402"/>
      <c r="C2833" s="402"/>
      <c r="D2833" s="393"/>
      <c r="E2833" s="395"/>
      <c r="F2833" s="395"/>
      <c r="G2833" s="396"/>
      <c r="H2833" s="397"/>
      <c r="I2833" s="397"/>
      <c r="J2833" s="397"/>
      <c r="K2833" s="397"/>
      <c r="L2833" s="396"/>
      <c r="M2833" s="396"/>
      <c r="N2833" s="399"/>
      <c r="O2833" s="400"/>
      <c r="P2833" s="400"/>
      <c r="Q2833" s="400"/>
      <c r="R2833" s="400"/>
      <c r="S2833" s="400"/>
      <c r="T2833" s="400"/>
      <c r="U2833" s="400"/>
      <c r="V2833" s="400"/>
      <c r="W2833" s="400"/>
      <c r="X2833" s="426"/>
      <c r="Y2833" s="427"/>
      <c r="Z2833" s="427"/>
      <c r="AA2833" s="427"/>
      <c r="AB2833" s="427"/>
      <c r="AC2833" s="427"/>
      <c r="AD2833" s="402"/>
      <c r="AE2833" s="402"/>
      <c r="AF2833" s="402"/>
      <c r="AG2833" s="402"/>
      <c r="AH2833" s="402"/>
      <c r="AI2833" s="400"/>
      <c r="AJ2833" s="400"/>
      <c r="AK2833" s="400"/>
      <c r="AL2833" s="400"/>
      <c r="AM2833" s="400"/>
      <c r="AN2833" s="400"/>
      <c r="AO2833" s="400"/>
      <c r="AP2833" s="400"/>
    </row>
    <row r="2834" spans="1:42" ht="14.25" customHeight="1">
      <c r="A2834" s="393"/>
      <c r="B2834" s="402"/>
      <c r="C2834" s="402"/>
      <c r="D2834" s="393"/>
      <c r="E2834" s="395"/>
      <c r="F2834" s="395"/>
      <c r="G2834" s="396"/>
      <c r="H2834" s="397"/>
      <c r="I2834" s="397"/>
      <c r="J2834" s="397"/>
      <c r="K2834" s="397"/>
      <c r="L2834" s="396"/>
      <c r="M2834" s="396"/>
      <c r="N2834" s="399"/>
      <c r="O2834" s="400"/>
      <c r="P2834" s="400"/>
      <c r="Q2834" s="400"/>
      <c r="R2834" s="400"/>
      <c r="S2834" s="400"/>
      <c r="T2834" s="400"/>
      <c r="U2834" s="400"/>
      <c r="V2834" s="400"/>
      <c r="W2834" s="400"/>
      <c r="X2834" s="426"/>
      <c r="Y2834" s="427"/>
      <c r="Z2834" s="427"/>
      <c r="AA2834" s="427"/>
      <c r="AB2834" s="427"/>
      <c r="AC2834" s="427"/>
      <c r="AD2834" s="402"/>
      <c r="AE2834" s="402"/>
      <c r="AF2834" s="402"/>
      <c r="AG2834" s="402"/>
      <c r="AH2834" s="402"/>
      <c r="AI2834" s="400"/>
      <c r="AJ2834" s="400"/>
      <c r="AK2834" s="400"/>
      <c r="AL2834" s="400"/>
      <c r="AM2834" s="400"/>
      <c r="AN2834" s="400"/>
      <c r="AO2834" s="400"/>
      <c r="AP2834" s="400"/>
    </row>
    <row r="2835" spans="1:42" ht="14.25" customHeight="1">
      <c r="A2835" s="393"/>
      <c r="B2835" s="402"/>
      <c r="C2835" s="402"/>
      <c r="D2835" s="393"/>
      <c r="E2835" s="395"/>
      <c r="F2835" s="395"/>
      <c r="G2835" s="396"/>
      <c r="H2835" s="397"/>
      <c r="I2835" s="397"/>
      <c r="J2835" s="397"/>
      <c r="K2835" s="397"/>
      <c r="L2835" s="396"/>
      <c r="M2835" s="396"/>
      <c r="N2835" s="399"/>
      <c r="O2835" s="400"/>
      <c r="P2835" s="400"/>
      <c r="Q2835" s="400"/>
      <c r="R2835" s="400"/>
      <c r="S2835" s="400"/>
      <c r="T2835" s="400"/>
      <c r="U2835" s="400"/>
      <c r="V2835" s="400"/>
      <c r="W2835" s="400"/>
      <c r="X2835" s="426"/>
      <c r="Y2835" s="427"/>
      <c r="Z2835" s="427"/>
      <c r="AA2835" s="427"/>
      <c r="AB2835" s="427"/>
      <c r="AC2835" s="427"/>
      <c r="AD2835" s="402"/>
      <c r="AE2835" s="402"/>
      <c r="AF2835" s="402"/>
      <c r="AG2835" s="402"/>
      <c r="AH2835" s="402"/>
      <c r="AI2835" s="400"/>
      <c r="AJ2835" s="400"/>
      <c r="AK2835" s="400"/>
      <c r="AL2835" s="400"/>
      <c r="AM2835" s="400"/>
      <c r="AN2835" s="400"/>
      <c r="AO2835" s="400"/>
      <c r="AP2835" s="400"/>
    </row>
    <row r="2836" spans="1:42" ht="14.25" customHeight="1">
      <c r="A2836" s="393"/>
      <c r="B2836" s="402"/>
      <c r="C2836" s="402"/>
      <c r="D2836" s="393"/>
      <c r="E2836" s="395"/>
      <c r="F2836" s="395"/>
      <c r="G2836" s="396"/>
      <c r="H2836" s="397"/>
      <c r="I2836" s="397"/>
      <c r="J2836" s="397"/>
      <c r="K2836" s="397"/>
      <c r="L2836" s="396"/>
      <c r="M2836" s="396"/>
      <c r="N2836" s="399"/>
      <c r="O2836" s="400"/>
      <c r="P2836" s="400"/>
      <c r="Q2836" s="400"/>
      <c r="R2836" s="400"/>
      <c r="S2836" s="400"/>
      <c r="T2836" s="400"/>
      <c r="U2836" s="400"/>
      <c r="V2836" s="400"/>
      <c r="W2836" s="400"/>
      <c r="X2836" s="426"/>
      <c r="Y2836" s="427"/>
      <c r="Z2836" s="427"/>
      <c r="AA2836" s="427"/>
      <c r="AB2836" s="427"/>
      <c r="AC2836" s="427"/>
      <c r="AD2836" s="402"/>
      <c r="AE2836" s="402"/>
      <c r="AF2836" s="402"/>
      <c r="AG2836" s="402"/>
      <c r="AH2836" s="402"/>
      <c r="AI2836" s="400"/>
      <c r="AJ2836" s="400"/>
      <c r="AK2836" s="400"/>
      <c r="AL2836" s="400"/>
      <c r="AM2836" s="400"/>
      <c r="AN2836" s="400"/>
      <c r="AO2836" s="400"/>
      <c r="AP2836" s="400"/>
    </row>
    <row r="2837" spans="1:42" ht="14.25" customHeight="1">
      <c r="A2837" s="393"/>
      <c r="B2837" s="402"/>
      <c r="C2837" s="402"/>
      <c r="D2837" s="393"/>
      <c r="E2837" s="395"/>
      <c r="F2837" s="395"/>
      <c r="G2837" s="396"/>
      <c r="H2837" s="397"/>
      <c r="I2837" s="397"/>
      <c r="J2837" s="397"/>
      <c r="K2837" s="397"/>
      <c r="L2837" s="396"/>
      <c r="M2837" s="396"/>
      <c r="N2837" s="399"/>
      <c r="O2837" s="400"/>
      <c r="P2837" s="400"/>
      <c r="Q2837" s="400"/>
      <c r="R2837" s="400"/>
      <c r="S2837" s="400"/>
      <c r="T2837" s="400"/>
      <c r="U2837" s="400"/>
      <c r="V2837" s="400"/>
      <c r="W2837" s="400"/>
      <c r="X2837" s="426"/>
      <c r="Y2837" s="427"/>
      <c r="Z2837" s="427"/>
      <c r="AA2837" s="427"/>
      <c r="AB2837" s="427"/>
      <c r="AC2837" s="427"/>
      <c r="AD2837" s="402"/>
      <c r="AE2837" s="402"/>
      <c r="AF2837" s="402"/>
      <c r="AG2837" s="402"/>
      <c r="AH2837" s="402"/>
      <c r="AI2837" s="400"/>
      <c r="AJ2837" s="400"/>
      <c r="AK2837" s="400"/>
      <c r="AL2837" s="400"/>
      <c r="AM2837" s="400"/>
      <c r="AN2837" s="400"/>
      <c r="AO2837" s="400"/>
      <c r="AP2837" s="400"/>
    </row>
    <row r="2838" spans="1:42" ht="14.25" customHeight="1">
      <c r="A2838" s="393"/>
      <c r="B2838" s="402"/>
      <c r="C2838" s="402"/>
      <c r="D2838" s="393"/>
      <c r="E2838" s="395"/>
      <c r="F2838" s="395"/>
      <c r="G2838" s="396"/>
      <c r="H2838" s="397"/>
      <c r="I2838" s="397"/>
      <c r="J2838" s="397"/>
      <c r="K2838" s="397"/>
      <c r="L2838" s="396"/>
      <c r="M2838" s="396"/>
      <c r="N2838" s="399"/>
      <c r="O2838" s="400"/>
      <c r="P2838" s="400"/>
      <c r="Q2838" s="400"/>
      <c r="R2838" s="400"/>
      <c r="S2838" s="400"/>
      <c r="T2838" s="400"/>
      <c r="U2838" s="400"/>
      <c r="V2838" s="400"/>
      <c r="W2838" s="400"/>
      <c r="X2838" s="426"/>
      <c r="Y2838" s="427"/>
      <c r="Z2838" s="427"/>
      <c r="AA2838" s="427"/>
      <c r="AB2838" s="427"/>
      <c r="AC2838" s="427"/>
      <c r="AD2838" s="402"/>
      <c r="AE2838" s="402"/>
      <c r="AF2838" s="402"/>
      <c r="AG2838" s="402"/>
      <c r="AH2838" s="402"/>
      <c r="AI2838" s="400"/>
      <c r="AJ2838" s="400"/>
      <c r="AK2838" s="400"/>
      <c r="AL2838" s="400"/>
      <c r="AM2838" s="400"/>
      <c r="AN2838" s="400"/>
      <c r="AO2838" s="400"/>
      <c r="AP2838" s="400"/>
    </row>
    <row r="2839" spans="1:42" ht="14.25" customHeight="1">
      <c r="A2839" s="393"/>
      <c r="B2839" s="402"/>
      <c r="C2839" s="402"/>
      <c r="D2839" s="393"/>
      <c r="E2839" s="395"/>
      <c r="F2839" s="395"/>
      <c r="G2839" s="396"/>
      <c r="H2839" s="397"/>
      <c r="I2839" s="397"/>
      <c r="J2839" s="397"/>
      <c r="K2839" s="397"/>
      <c r="L2839" s="396"/>
      <c r="M2839" s="396"/>
      <c r="N2839" s="399"/>
      <c r="O2839" s="400"/>
      <c r="P2839" s="400"/>
      <c r="Q2839" s="400"/>
      <c r="R2839" s="400"/>
      <c r="S2839" s="400"/>
      <c r="T2839" s="400"/>
      <c r="U2839" s="400"/>
      <c r="V2839" s="400"/>
      <c r="W2839" s="400"/>
      <c r="X2839" s="426"/>
      <c r="Y2839" s="427"/>
      <c r="Z2839" s="427"/>
      <c r="AA2839" s="427"/>
      <c r="AB2839" s="427"/>
      <c r="AC2839" s="427"/>
      <c r="AD2839" s="402"/>
      <c r="AE2839" s="402"/>
      <c r="AF2839" s="402"/>
      <c r="AG2839" s="402"/>
      <c r="AH2839" s="402"/>
      <c r="AI2839" s="400"/>
      <c r="AJ2839" s="400"/>
      <c r="AK2839" s="400"/>
      <c r="AL2839" s="400"/>
      <c r="AM2839" s="400"/>
      <c r="AN2839" s="400"/>
      <c r="AO2839" s="400"/>
      <c r="AP2839" s="400"/>
    </row>
    <row r="2840" spans="1:42" ht="14.25" customHeight="1">
      <c r="A2840" s="393"/>
      <c r="B2840" s="402"/>
      <c r="C2840" s="402"/>
      <c r="D2840" s="393"/>
      <c r="E2840" s="395"/>
      <c r="F2840" s="395"/>
      <c r="G2840" s="396"/>
      <c r="H2840" s="397"/>
      <c r="I2840" s="397"/>
      <c r="J2840" s="397"/>
      <c r="K2840" s="397"/>
      <c r="L2840" s="396"/>
      <c r="M2840" s="396"/>
      <c r="N2840" s="399"/>
      <c r="O2840" s="400"/>
      <c r="P2840" s="400"/>
      <c r="Q2840" s="400"/>
      <c r="R2840" s="400"/>
      <c r="S2840" s="400"/>
      <c r="T2840" s="400"/>
      <c r="U2840" s="400"/>
      <c r="V2840" s="400"/>
      <c r="W2840" s="400"/>
      <c r="X2840" s="426"/>
      <c r="Y2840" s="427"/>
      <c r="Z2840" s="427"/>
      <c r="AA2840" s="427"/>
      <c r="AB2840" s="427"/>
      <c r="AC2840" s="427"/>
      <c r="AD2840" s="402"/>
      <c r="AE2840" s="402"/>
      <c r="AF2840" s="402"/>
      <c r="AG2840" s="402"/>
      <c r="AH2840" s="402"/>
      <c r="AI2840" s="400"/>
      <c r="AJ2840" s="400"/>
      <c r="AK2840" s="400"/>
      <c r="AL2840" s="400"/>
      <c r="AM2840" s="400"/>
      <c r="AN2840" s="400"/>
      <c r="AO2840" s="400"/>
      <c r="AP2840" s="400"/>
    </row>
    <row r="2841" spans="1:42" ht="14.25" customHeight="1">
      <c r="A2841" s="393"/>
      <c r="B2841" s="402"/>
      <c r="C2841" s="402"/>
      <c r="D2841" s="393"/>
      <c r="E2841" s="395"/>
      <c r="F2841" s="395"/>
      <c r="G2841" s="396"/>
      <c r="H2841" s="397"/>
      <c r="I2841" s="397"/>
      <c r="J2841" s="397"/>
      <c r="K2841" s="397"/>
      <c r="L2841" s="396"/>
      <c r="M2841" s="396"/>
      <c r="N2841" s="399"/>
      <c r="O2841" s="400"/>
      <c r="P2841" s="400"/>
      <c r="Q2841" s="400"/>
      <c r="R2841" s="400"/>
      <c r="S2841" s="400"/>
      <c r="T2841" s="400"/>
      <c r="U2841" s="400"/>
      <c r="V2841" s="400"/>
      <c r="W2841" s="400"/>
      <c r="X2841" s="426"/>
      <c r="Y2841" s="427"/>
      <c r="Z2841" s="427"/>
      <c r="AA2841" s="427"/>
      <c r="AB2841" s="427"/>
      <c r="AC2841" s="427"/>
      <c r="AD2841" s="402"/>
      <c r="AE2841" s="402"/>
      <c r="AF2841" s="402"/>
      <c r="AG2841" s="402"/>
      <c r="AH2841" s="402"/>
      <c r="AI2841" s="400"/>
      <c r="AJ2841" s="400"/>
      <c r="AK2841" s="400"/>
      <c r="AL2841" s="400"/>
      <c r="AM2841" s="400"/>
      <c r="AN2841" s="400"/>
      <c r="AO2841" s="400"/>
      <c r="AP2841" s="400"/>
    </row>
    <row r="2842" spans="1:42" ht="14.25" customHeight="1">
      <c r="A2842" s="393"/>
      <c r="B2842" s="402"/>
      <c r="C2842" s="402"/>
      <c r="D2842" s="393"/>
      <c r="E2842" s="395"/>
      <c r="F2842" s="395"/>
      <c r="G2842" s="396"/>
      <c r="H2842" s="397"/>
      <c r="I2842" s="397"/>
      <c r="J2842" s="397"/>
      <c r="K2842" s="397"/>
      <c r="L2842" s="396"/>
      <c r="M2842" s="396"/>
      <c r="N2842" s="399"/>
      <c r="O2842" s="400"/>
      <c r="P2842" s="400"/>
      <c r="Q2842" s="400"/>
      <c r="R2842" s="400"/>
      <c r="S2842" s="400"/>
      <c r="T2842" s="400"/>
      <c r="U2842" s="400"/>
      <c r="V2842" s="400"/>
      <c r="W2842" s="400"/>
      <c r="X2842" s="426"/>
      <c r="Y2842" s="427"/>
      <c r="Z2842" s="427"/>
      <c r="AA2842" s="427"/>
      <c r="AB2842" s="427"/>
      <c r="AC2842" s="427"/>
      <c r="AD2842" s="402"/>
      <c r="AE2842" s="402"/>
      <c r="AF2842" s="402"/>
      <c r="AG2842" s="402"/>
      <c r="AH2842" s="402"/>
      <c r="AI2842" s="400"/>
      <c r="AJ2842" s="400"/>
      <c r="AK2842" s="400"/>
      <c r="AL2842" s="400"/>
      <c r="AM2842" s="400"/>
      <c r="AN2842" s="400"/>
      <c r="AO2842" s="400"/>
      <c r="AP2842" s="400"/>
    </row>
    <row r="2843" spans="1:42" ht="14.25" customHeight="1">
      <c r="A2843" s="393"/>
      <c r="B2843" s="402"/>
      <c r="C2843" s="402"/>
      <c r="D2843" s="393"/>
      <c r="E2843" s="395"/>
      <c r="F2843" s="395"/>
      <c r="G2843" s="396"/>
      <c r="H2843" s="397"/>
      <c r="I2843" s="397"/>
      <c r="J2843" s="397"/>
      <c r="K2843" s="397"/>
      <c r="L2843" s="396"/>
      <c r="M2843" s="396"/>
      <c r="N2843" s="399"/>
      <c r="O2843" s="400"/>
      <c r="P2843" s="400"/>
      <c r="Q2843" s="400"/>
      <c r="R2843" s="400"/>
      <c r="S2843" s="400"/>
      <c r="T2843" s="400"/>
      <c r="U2843" s="400"/>
      <c r="V2843" s="400"/>
      <c r="W2843" s="400"/>
      <c r="X2843" s="426"/>
      <c r="Y2843" s="427"/>
      <c r="Z2843" s="427"/>
      <c r="AA2843" s="427"/>
      <c r="AB2843" s="427"/>
      <c r="AC2843" s="427"/>
      <c r="AD2843" s="402"/>
      <c r="AE2843" s="402"/>
      <c r="AF2843" s="402"/>
      <c r="AG2843" s="402"/>
      <c r="AH2843" s="402"/>
      <c r="AI2843" s="400"/>
      <c r="AJ2843" s="400"/>
      <c r="AK2843" s="400"/>
      <c r="AL2843" s="400"/>
      <c r="AM2843" s="400"/>
      <c r="AN2843" s="400"/>
      <c r="AO2843" s="400"/>
      <c r="AP2843" s="400"/>
    </row>
    <row r="2844" spans="1:42" ht="14.25" customHeight="1">
      <c r="A2844" s="393"/>
      <c r="B2844" s="402"/>
      <c r="C2844" s="402"/>
      <c r="D2844" s="393"/>
      <c r="E2844" s="395"/>
      <c r="F2844" s="395"/>
      <c r="G2844" s="396"/>
      <c r="H2844" s="397"/>
      <c r="I2844" s="397"/>
      <c r="J2844" s="397"/>
      <c r="K2844" s="397"/>
      <c r="L2844" s="396"/>
      <c r="M2844" s="396"/>
      <c r="N2844" s="399"/>
      <c r="O2844" s="400"/>
      <c r="P2844" s="400"/>
      <c r="Q2844" s="400"/>
      <c r="R2844" s="400"/>
      <c r="S2844" s="400"/>
      <c r="T2844" s="400"/>
      <c r="U2844" s="400"/>
      <c r="V2844" s="400"/>
      <c r="W2844" s="400"/>
      <c r="X2844" s="426"/>
      <c r="Y2844" s="427"/>
      <c r="Z2844" s="427"/>
      <c r="AA2844" s="427"/>
      <c r="AB2844" s="427"/>
      <c r="AC2844" s="427"/>
      <c r="AD2844" s="402"/>
      <c r="AE2844" s="402"/>
      <c r="AF2844" s="402"/>
      <c r="AG2844" s="402"/>
      <c r="AH2844" s="402"/>
      <c r="AI2844" s="400"/>
      <c r="AJ2844" s="400"/>
      <c r="AK2844" s="400"/>
      <c r="AL2844" s="400"/>
      <c r="AM2844" s="400"/>
      <c r="AN2844" s="400"/>
      <c r="AO2844" s="400"/>
      <c r="AP2844" s="400"/>
    </row>
    <row r="2845" spans="1:42" ht="14.25" customHeight="1">
      <c r="A2845" s="393"/>
      <c r="B2845" s="402"/>
      <c r="C2845" s="402"/>
      <c r="D2845" s="393"/>
      <c r="E2845" s="395"/>
      <c r="F2845" s="395"/>
      <c r="G2845" s="396"/>
      <c r="H2845" s="397"/>
      <c r="I2845" s="397"/>
      <c r="J2845" s="397"/>
      <c r="K2845" s="397"/>
      <c r="L2845" s="396"/>
      <c r="M2845" s="396"/>
      <c r="N2845" s="399"/>
      <c r="O2845" s="400"/>
      <c r="P2845" s="400"/>
      <c r="Q2845" s="400"/>
      <c r="R2845" s="400"/>
      <c r="S2845" s="400"/>
      <c r="T2845" s="400"/>
      <c r="U2845" s="400"/>
      <c r="V2845" s="400"/>
      <c r="W2845" s="400"/>
      <c r="X2845" s="426"/>
      <c r="Y2845" s="427"/>
      <c r="Z2845" s="427"/>
      <c r="AA2845" s="427"/>
      <c r="AB2845" s="427"/>
      <c r="AC2845" s="427"/>
      <c r="AD2845" s="402"/>
      <c r="AE2845" s="402"/>
      <c r="AF2845" s="402"/>
      <c r="AG2845" s="402"/>
      <c r="AH2845" s="402"/>
      <c r="AI2845" s="400"/>
      <c r="AJ2845" s="400"/>
      <c r="AK2845" s="400"/>
      <c r="AL2845" s="400"/>
      <c r="AM2845" s="400"/>
      <c r="AN2845" s="400"/>
      <c r="AO2845" s="400"/>
      <c r="AP2845" s="400"/>
    </row>
    <row r="2846" spans="1:42" ht="14.25" customHeight="1">
      <c r="A2846" s="393"/>
      <c r="B2846" s="402"/>
      <c r="C2846" s="402"/>
      <c r="D2846" s="393"/>
      <c r="E2846" s="395"/>
      <c r="F2846" s="395"/>
      <c r="G2846" s="396"/>
      <c r="H2846" s="397"/>
      <c r="I2846" s="397"/>
      <c r="J2846" s="397"/>
      <c r="K2846" s="397"/>
      <c r="L2846" s="396"/>
      <c r="M2846" s="396"/>
      <c r="N2846" s="399"/>
      <c r="O2846" s="400"/>
      <c r="P2846" s="400"/>
      <c r="Q2846" s="400"/>
      <c r="R2846" s="400"/>
      <c r="S2846" s="400"/>
      <c r="T2846" s="400"/>
      <c r="U2846" s="400"/>
      <c r="V2846" s="400"/>
      <c r="W2846" s="400"/>
      <c r="X2846" s="426"/>
      <c r="Y2846" s="427"/>
      <c r="Z2846" s="427"/>
      <c r="AA2846" s="427"/>
      <c r="AB2846" s="427"/>
      <c r="AC2846" s="427"/>
      <c r="AD2846" s="402"/>
      <c r="AE2846" s="402"/>
      <c r="AF2846" s="402"/>
      <c r="AG2846" s="402"/>
      <c r="AH2846" s="402"/>
      <c r="AI2846" s="400"/>
      <c r="AJ2846" s="400"/>
      <c r="AK2846" s="400"/>
      <c r="AL2846" s="400"/>
      <c r="AM2846" s="400"/>
      <c r="AN2846" s="400"/>
      <c r="AO2846" s="400"/>
      <c r="AP2846" s="400"/>
    </row>
    <row r="2847" spans="1:42" ht="14.25" customHeight="1">
      <c r="A2847" s="393"/>
      <c r="B2847" s="402"/>
      <c r="C2847" s="402"/>
      <c r="D2847" s="393"/>
      <c r="E2847" s="395"/>
      <c r="F2847" s="395"/>
      <c r="G2847" s="396"/>
      <c r="H2847" s="397"/>
      <c r="I2847" s="397"/>
      <c r="J2847" s="397"/>
      <c r="K2847" s="397"/>
      <c r="L2847" s="396"/>
      <c r="M2847" s="396"/>
      <c r="N2847" s="399"/>
      <c r="O2847" s="400"/>
      <c r="P2847" s="400"/>
      <c r="Q2847" s="400"/>
      <c r="R2847" s="400"/>
      <c r="S2847" s="400"/>
      <c r="T2847" s="400"/>
      <c r="U2847" s="400"/>
      <c r="V2847" s="400"/>
      <c r="W2847" s="400"/>
      <c r="X2847" s="426"/>
      <c r="Y2847" s="427"/>
      <c r="Z2847" s="427"/>
      <c r="AA2847" s="427"/>
      <c r="AB2847" s="427"/>
      <c r="AC2847" s="427"/>
      <c r="AD2847" s="402"/>
      <c r="AE2847" s="402"/>
      <c r="AF2847" s="402"/>
      <c r="AG2847" s="402"/>
      <c r="AH2847" s="402"/>
      <c r="AI2847" s="400"/>
      <c r="AJ2847" s="400"/>
      <c r="AK2847" s="400"/>
      <c r="AL2847" s="400"/>
      <c r="AM2847" s="400"/>
      <c r="AN2847" s="400"/>
      <c r="AO2847" s="400"/>
      <c r="AP2847" s="400"/>
    </row>
    <row r="2848" spans="1:42" ht="14.25" customHeight="1">
      <c r="A2848" s="393"/>
      <c r="B2848" s="402"/>
      <c r="C2848" s="402"/>
      <c r="D2848" s="393"/>
      <c r="E2848" s="395"/>
      <c r="F2848" s="395"/>
      <c r="G2848" s="396"/>
      <c r="H2848" s="397"/>
      <c r="I2848" s="397"/>
      <c r="J2848" s="397"/>
      <c r="K2848" s="397"/>
      <c r="L2848" s="396"/>
      <c r="M2848" s="396"/>
      <c r="N2848" s="399"/>
      <c r="O2848" s="400"/>
      <c r="P2848" s="400"/>
      <c r="Q2848" s="400"/>
      <c r="R2848" s="400"/>
      <c r="S2848" s="400"/>
      <c r="T2848" s="400"/>
      <c r="U2848" s="400"/>
      <c r="V2848" s="400"/>
      <c r="W2848" s="400"/>
      <c r="X2848" s="426"/>
      <c r="Y2848" s="427"/>
      <c r="Z2848" s="427"/>
      <c r="AA2848" s="427"/>
      <c r="AB2848" s="427"/>
      <c r="AC2848" s="427"/>
      <c r="AD2848" s="402"/>
      <c r="AE2848" s="402"/>
      <c r="AF2848" s="402"/>
      <c r="AG2848" s="402"/>
      <c r="AH2848" s="402"/>
      <c r="AI2848" s="400"/>
      <c r="AJ2848" s="400"/>
      <c r="AK2848" s="400"/>
      <c r="AL2848" s="400"/>
      <c r="AM2848" s="400"/>
      <c r="AN2848" s="400"/>
      <c r="AO2848" s="400"/>
      <c r="AP2848" s="400"/>
    </row>
    <row r="2849" spans="1:42" ht="14.25" customHeight="1">
      <c r="A2849" s="393"/>
      <c r="B2849" s="402"/>
      <c r="C2849" s="402"/>
      <c r="D2849" s="393"/>
      <c r="E2849" s="395"/>
      <c r="F2849" s="395"/>
      <c r="G2849" s="396"/>
      <c r="H2849" s="397"/>
      <c r="I2849" s="397"/>
      <c r="J2849" s="397"/>
      <c r="K2849" s="397"/>
      <c r="L2849" s="396"/>
      <c r="M2849" s="396"/>
      <c r="N2849" s="399"/>
      <c r="O2849" s="400"/>
      <c r="P2849" s="400"/>
      <c r="Q2849" s="400"/>
      <c r="R2849" s="400"/>
      <c r="S2849" s="400"/>
      <c r="T2849" s="400"/>
      <c r="U2849" s="400"/>
      <c r="V2849" s="400"/>
      <c r="W2849" s="400"/>
      <c r="X2849" s="426"/>
      <c r="Y2849" s="427"/>
      <c r="Z2849" s="427"/>
      <c r="AA2849" s="427"/>
      <c r="AB2849" s="427"/>
      <c r="AC2849" s="427"/>
      <c r="AD2849" s="402"/>
      <c r="AE2849" s="402"/>
      <c r="AF2849" s="402"/>
      <c r="AG2849" s="402"/>
      <c r="AH2849" s="402"/>
      <c r="AI2849" s="400"/>
      <c r="AJ2849" s="400"/>
      <c r="AK2849" s="400"/>
      <c r="AL2849" s="400"/>
      <c r="AM2849" s="400"/>
      <c r="AN2849" s="400"/>
      <c r="AO2849" s="400"/>
      <c r="AP2849" s="400"/>
    </row>
    <row r="2850" spans="1:42" ht="14.25" customHeight="1">
      <c r="A2850" s="393"/>
      <c r="B2850" s="402"/>
      <c r="C2850" s="402"/>
      <c r="D2850" s="393"/>
      <c r="E2850" s="395"/>
      <c r="F2850" s="395"/>
      <c r="G2850" s="396"/>
      <c r="H2850" s="397"/>
      <c r="I2850" s="397"/>
      <c r="J2850" s="397"/>
      <c r="K2850" s="397"/>
      <c r="L2850" s="396"/>
      <c r="M2850" s="396"/>
      <c r="N2850" s="399"/>
      <c r="O2850" s="400"/>
      <c r="P2850" s="400"/>
      <c r="Q2850" s="400"/>
      <c r="R2850" s="400"/>
      <c r="S2850" s="400"/>
      <c r="T2850" s="400"/>
      <c r="U2850" s="400"/>
      <c r="V2850" s="400"/>
      <c r="W2850" s="400"/>
      <c r="X2850" s="426"/>
      <c r="Y2850" s="427"/>
      <c r="Z2850" s="427"/>
      <c r="AA2850" s="427"/>
      <c r="AB2850" s="427"/>
      <c r="AC2850" s="427"/>
      <c r="AD2850" s="402"/>
      <c r="AE2850" s="402"/>
      <c r="AF2850" s="402"/>
      <c r="AG2850" s="402"/>
      <c r="AH2850" s="402"/>
      <c r="AI2850" s="400"/>
      <c r="AJ2850" s="400"/>
      <c r="AK2850" s="400"/>
      <c r="AL2850" s="400"/>
      <c r="AM2850" s="400"/>
      <c r="AN2850" s="400"/>
      <c r="AO2850" s="400"/>
      <c r="AP2850" s="400"/>
    </row>
    <row r="2851" spans="1:42" ht="14.25" customHeight="1">
      <c r="A2851" s="393"/>
      <c r="B2851" s="402"/>
      <c r="C2851" s="402"/>
      <c r="D2851" s="393"/>
      <c r="E2851" s="395"/>
      <c r="F2851" s="395"/>
      <c r="G2851" s="396"/>
      <c r="H2851" s="397"/>
      <c r="I2851" s="397"/>
      <c r="J2851" s="397"/>
      <c r="K2851" s="397"/>
      <c r="L2851" s="396"/>
      <c r="M2851" s="396"/>
      <c r="N2851" s="399"/>
      <c r="O2851" s="400"/>
      <c r="P2851" s="400"/>
      <c r="Q2851" s="400"/>
      <c r="R2851" s="400"/>
      <c r="S2851" s="400"/>
      <c r="T2851" s="400"/>
      <c r="U2851" s="400"/>
      <c r="V2851" s="400"/>
      <c r="W2851" s="400"/>
      <c r="X2851" s="426"/>
      <c r="Y2851" s="427"/>
      <c r="Z2851" s="427"/>
      <c r="AA2851" s="427"/>
      <c r="AB2851" s="427"/>
      <c r="AC2851" s="427"/>
      <c r="AD2851" s="402"/>
      <c r="AE2851" s="402"/>
      <c r="AF2851" s="402"/>
      <c r="AG2851" s="402"/>
      <c r="AH2851" s="402"/>
      <c r="AI2851" s="400"/>
      <c r="AJ2851" s="400"/>
      <c r="AK2851" s="400"/>
      <c r="AL2851" s="400"/>
      <c r="AM2851" s="400"/>
      <c r="AN2851" s="400"/>
      <c r="AO2851" s="400"/>
      <c r="AP2851" s="400"/>
    </row>
    <row r="2852" spans="1:42" ht="14.25" customHeight="1">
      <c r="A2852" s="393"/>
      <c r="B2852" s="402"/>
      <c r="C2852" s="402"/>
      <c r="D2852" s="393"/>
      <c r="E2852" s="395"/>
      <c r="F2852" s="395"/>
      <c r="G2852" s="396"/>
      <c r="H2852" s="397"/>
      <c r="I2852" s="397"/>
      <c r="J2852" s="397"/>
      <c r="K2852" s="397"/>
      <c r="L2852" s="396"/>
      <c r="M2852" s="396"/>
      <c r="N2852" s="399"/>
      <c r="O2852" s="400"/>
      <c r="P2852" s="400"/>
      <c r="Q2852" s="400"/>
      <c r="R2852" s="400"/>
      <c r="S2852" s="400"/>
      <c r="T2852" s="400"/>
      <c r="U2852" s="400"/>
      <c r="V2852" s="400"/>
      <c r="W2852" s="400"/>
      <c r="X2852" s="426"/>
      <c r="Y2852" s="427"/>
      <c r="Z2852" s="427"/>
      <c r="AA2852" s="427"/>
      <c r="AB2852" s="427"/>
      <c r="AC2852" s="427"/>
      <c r="AD2852" s="402"/>
      <c r="AE2852" s="402"/>
      <c r="AF2852" s="402"/>
      <c r="AG2852" s="402"/>
      <c r="AH2852" s="402"/>
      <c r="AI2852" s="400"/>
      <c r="AJ2852" s="400"/>
      <c r="AK2852" s="400"/>
      <c r="AL2852" s="400"/>
      <c r="AM2852" s="400"/>
      <c r="AN2852" s="400"/>
      <c r="AO2852" s="400"/>
      <c r="AP2852" s="400"/>
    </row>
    <row r="2853" spans="1:42" ht="14.25" customHeight="1">
      <c r="A2853" s="393"/>
      <c r="B2853" s="402"/>
      <c r="C2853" s="402"/>
      <c r="D2853" s="393"/>
      <c r="E2853" s="395"/>
      <c r="F2853" s="395"/>
      <c r="G2853" s="396"/>
      <c r="H2853" s="397"/>
      <c r="I2853" s="397"/>
      <c r="J2853" s="397"/>
      <c r="K2853" s="397"/>
      <c r="L2853" s="396"/>
      <c r="M2853" s="396"/>
      <c r="N2853" s="399"/>
      <c r="O2853" s="400"/>
      <c r="P2853" s="400"/>
      <c r="Q2853" s="400"/>
      <c r="R2853" s="400"/>
      <c r="S2853" s="400"/>
      <c r="T2853" s="400"/>
      <c r="U2853" s="400"/>
      <c r="V2853" s="400"/>
      <c r="W2853" s="400"/>
      <c r="X2853" s="426"/>
      <c r="Y2853" s="427"/>
      <c r="Z2853" s="427"/>
      <c r="AA2853" s="427"/>
      <c r="AB2853" s="427"/>
      <c r="AC2853" s="427"/>
      <c r="AD2853" s="402"/>
      <c r="AE2853" s="402"/>
      <c r="AF2853" s="402"/>
      <c r="AG2853" s="402"/>
      <c r="AH2853" s="402"/>
      <c r="AI2853" s="400"/>
      <c r="AJ2853" s="400"/>
      <c r="AK2853" s="400"/>
      <c r="AL2853" s="400"/>
      <c r="AM2853" s="400"/>
      <c r="AN2853" s="400"/>
      <c r="AO2853" s="400"/>
      <c r="AP2853" s="400"/>
    </row>
    <row r="2854" spans="1:42" ht="14.25" customHeight="1">
      <c r="A2854" s="393"/>
      <c r="B2854" s="402"/>
      <c r="C2854" s="402"/>
      <c r="D2854" s="393"/>
      <c r="E2854" s="395"/>
      <c r="F2854" s="395"/>
      <c r="G2854" s="396"/>
      <c r="H2854" s="397"/>
      <c r="I2854" s="397"/>
      <c r="J2854" s="397"/>
      <c r="K2854" s="397"/>
      <c r="L2854" s="396"/>
      <c r="M2854" s="396"/>
      <c r="N2854" s="399"/>
      <c r="O2854" s="400"/>
      <c r="P2854" s="400"/>
      <c r="Q2854" s="400"/>
      <c r="R2854" s="400"/>
      <c r="S2854" s="400"/>
      <c r="T2854" s="400"/>
      <c r="U2854" s="400"/>
      <c r="V2854" s="400"/>
      <c r="W2854" s="400"/>
      <c r="X2854" s="426"/>
      <c r="Y2854" s="427"/>
      <c r="Z2854" s="427"/>
      <c r="AA2854" s="427"/>
      <c r="AB2854" s="427"/>
      <c r="AC2854" s="427"/>
      <c r="AD2854" s="402"/>
      <c r="AE2854" s="402"/>
      <c r="AF2854" s="402"/>
      <c r="AG2854" s="402"/>
      <c r="AH2854" s="402"/>
      <c r="AI2854" s="400"/>
      <c r="AJ2854" s="400"/>
      <c r="AK2854" s="400"/>
      <c r="AL2854" s="400"/>
      <c r="AM2854" s="400"/>
      <c r="AN2854" s="400"/>
      <c r="AO2854" s="400"/>
      <c r="AP2854" s="400"/>
    </row>
    <row r="2855" spans="1:42" ht="14.25" customHeight="1">
      <c r="A2855" s="393"/>
      <c r="B2855" s="402"/>
      <c r="C2855" s="402"/>
      <c r="D2855" s="393"/>
      <c r="E2855" s="395"/>
      <c r="F2855" s="395"/>
      <c r="G2855" s="396"/>
      <c r="H2855" s="397"/>
      <c r="I2855" s="397"/>
      <c r="J2855" s="397"/>
      <c r="K2855" s="397"/>
      <c r="L2855" s="396"/>
      <c r="M2855" s="396"/>
      <c r="N2855" s="399"/>
      <c r="O2855" s="400"/>
      <c r="P2855" s="400"/>
      <c r="Q2855" s="400"/>
      <c r="R2855" s="400"/>
      <c r="S2855" s="400"/>
      <c r="T2855" s="400"/>
      <c r="U2855" s="400"/>
      <c r="V2855" s="400"/>
      <c r="W2855" s="400"/>
      <c r="X2855" s="426"/>
      <c r="Y2855" s="427"/>
      <c r="Z2855" s="427"/>
      <c r="AA2855" s="427"/>
      <c r="AB2855" s="427"/>
      <c r="AC2855" s="427"/>
      <c r="AD2855" s="402"/>
      <c r="AE2855" s="402"/>
      <c r="AF2855" s="402"/>
      <c r="AG2855" s="402"/>
      <c r="AH2855" s="402"/>
      <c r="AI2855" s="400"/>
      <c r="AJ2855" s="400"/>
      <c r="AK2855" s="400"/>
      <c r="AL2855" s="400"/>
      <c r="AM2855" s="400"/>
      <c r="AN2855" s="400"/>
      <c r="AO2855" s="400"/>
      <c r="AP2855" s="400"/>
    </row>
    <row r="2856" spans="1:42" ht="14.25" customHeight="1">
      <c r="A2856" s="393"/>
      <c r="B2856" s="402"/>
      <c r="C2856" s="402"/>
      <c r="D2856" s="393"/>
      <c r="E2856" s="395"/>
      <c r="F2856" s="395"/>
      <c r="G2856" s="396"/>
      <c r="H2856" s="397"/>
      <c r="I2856" s="397"/>
      <c r="J2856" s="397"/>
      <c r="K2856" s="397"/>
      <c r="L2856" s="396"/>
      <c r="M2856" s="396"/>
      <c r="N2856" s="399"/>
      <c r="O2856" s="400"/>
      <c r="P2856" s="400"/>
      <c r="Q2856" s="400"/>
      <c r="R2856" s="400"/>
      <c r="S2856" s="400"/>
      <c r="T2856" s="400"/>
      <c r="U2856" s="400"/>
      <c r="V2856" s="400"/>
      <c r="W2856" s="400"/>
      <c r="X2856" s="426"/>
      <c r="Y2856" s="427"/>
      <c r="Z2856" s="427"/>
      <c r="AA2856" s="427"/>
      <c r="AB2856" s="427"/>
      <c r="AC2856" s="427"/>
      <c r="AD2856" s="402"/>
      <c r="AE2856" s="402"/>
      <c r="AF2856" s="402"/>
      <c r="AG2856" s="402"/>
      <c r="AH2856" s="402"/>
      <c r="AI2856" s="400"/>
      <c r="AJ2856" s="400"/>
      <c r="AK2856" s="400"/>
      <c r="AL2856" s="400"/>
      <c r="AM2856" s="400"/>
      <c r="AN2856" s="400"/>
      <c r="AO2856" s="400"/>
      <c r="AP2856" s="400"/>
    </row>
    <row r="2857" spans="1:42" ht="14.25" customHeight="1">
      <c r="A2857" s="393"/>
      <c r="B2857" s="402"/>
      <c r="C2857" s="402"/>
      <c r="D2857" s="393"/>
      <c r="E2857" s="395"/>
      <c r="F2857" s="395"/>
      <c r="G2857" s="396"/>
      <c r="H2857" s="397"/>
      <c r="I2857" s="397"/>
      <c r="J2857" s="397"/>
      <c r="K2857" s="397"/>
      <c r="L2857" s="396"/>
      <c r="M2857" s="396"/>
      <c r="N2857" s="399"/>
      <c r="O2857" s="400"/>
      <c r="P2857" s="400"/>
      <c r="Q2857" s="400"/>
      <c r="R2857" s="400"/>
      <c r="S2857" s="400"/>
      <c r="T2857" s="400"/>
      <c r="U2857" s="400"/>
      <c r="V2857" s="400"/>
      <c r="W2857" s="400"/>
      <c r="X2857" s="426"/>
      <c r="Y2857" s="427"/>
      <c r="Z2857" s="427"/>
      <c r="AA2857" s="427"/>
      <c r="AB2857" s="427"/>
      <c r="AC2857" s="427"/>
      <c r="AD2857" s="402"/>
      <c r="AE2857" s="402"/>
      <c r="AF2857" s="402"/>
      <c r="AG2857" s="402"/>
      <c r="AH2857" s="402"/>
      <c r="AI2857" s="400"/>
      <c r="AJ2857" s="400"/>
      <c r="AK2857" s="400"/>
      <c r="AL2857" s="400"/>
      <c r="AM2857" s="400"/>
      <c r="AN2857" s="400"/>
      <c r="AO2857" s="400"/>
      <c r="AP2857" s="400"/>
    </row>
    <row r="2858" spans="1:42" ht="14.25" customHeight="1">
      <c r="A2858" s="393"/>
      <c r="B2858" s="402"/>
      <c r="C2858" s="402"/>
      <c r="D2858" s="393"/>
      <c r="E2858" s="395"/>
      <c r="F2858" s="395"/>
      <c r="G2858" s="396"/>
      <c r="H2858" s="397"/>
      <c r="I2858" s="397"/>
      <c r="J2858" s="397"/>
      <c r="K2858" s="397"/>
      <c r="L2858" s="396"/>
      <c r="M2858" s="396"/>
      <c r="N2858" s="399"/>
      <c r="O2858" s="400"/>
      <c r="P2858" s="400"/>
      <c r="Q2858" s="400"/>
      <c r="R2858" s="400"/>
      <c r="S2858" s="400"/>
      <c r="T2858" s="400"/>
      <c r="U2858" s="400"/>
      <c r="V2858" s="400"/>
      <c r="W2858" s="400"/>
      <c r="X2858" s="426"/>
      <c r="Y2858" s="427"/>
      <c r="Z2858" s="427"/>
      <c r="AA2858" s="427"/>
      <c r="AB2858" s="427"/>
      <c r="AC2858" s="427"/>
      <c r="AD2858" s="402"/>
      <c r="AE2858" s="402"/>
      <c r="AF2858" s="402"/>
      <c r="AG2858" s="402"/>
      <c r="AH2858" s="402"/>
      <c r="AI2858" s="400"/>
      <c r="AJ2858" s="400"/>
      <c r="AK2858" s="400"/>
      <c r="AL2858" s="400"/>
      <c r="AM2858" s="400"/>
      <c r="AN2858" s="400"/>
      <c r="AO2858" s="400"/>
      <c r="AP2858" s="400"/>
    </row>
    <row r="2859" spans="1:42" ht="14.25" customHeight="1">
      <c r="A2859" s="393"/>
      <c r="B2859" s="402"/>
      <c r="C2859" s="402"/>
      <c r="D2859" s="393"/>
      <c r="E2859" s="395"/>
      <c r="F2859" s="395"/>
      <c r="G2859" s="396"/>
      <c r="H2859" s="397"/>
      <c r="I2859" s="397"/>
      <c r="J2859" s="397"/>
      <c r="K2859" s="397"/>
      <c r="L2859" s="396"/>
      <c r="M2859" s="396"/>
      <c r="N2859" s="399"/>
      <c r="O2859" s="400"/>
      <c r="P2859" s="400"/>
      <c r="Q2859" s="400"/>
      <c r="R2859" s="400"/>
      <c r="S2859" s="400"/>
      <c r="T2859" s="400"/>
      <c r="U2859" s="400"/>
      <c r="V2859" s="400"/>
      <c r="W2859" s="400"/>
      <c r="X2859" s="426"/>
      <c r="Y2859" s="427"/>
      <c r="Z2859" s="427"/>
      <c r="AA2859" s="427"/>
      <c r="AB2859" s="427"/>
      <c r="AC2859" s="427"/>
      <c r="AD2859" s="402"/>
      <c r="AE2859" s="402"/>
      <c r="AF2859" s="402"/>
      <c r="AG2859" s="402"/>
      <c r="AH2859" s="402"/>
      <c r="AI2859" s="400"/>
      <c r="AJ2859" s="400"/>
      <c r="AK2859" s="400"/>
      <c r="AL2859" s="400"/>
      <c r="AM2859" s="400"/>
      <c r="AN2859" s="400"/>
      <c r="AO2859" s="400"/>
      <c r="AP2859" s="400"/>
    </row>
    <row r="2860" spans="1:42" ht="14.25" customHeight="1">
      <c r="A2860" s="393"/>
      <c r="B2860" s="402"/>
      <c r="C2860" s="402"/>
      <c r="D2860" s="393"/>
      <c r="E2860" s="395"/>
      <c r="F2860" s="395"/>
      <c r="G2860" s="396"/>
      <c r="H2860" s="397"/>
      <c r="I2860" s="397"/>
      <c r="J2860" s="397"/>
      <c r="K2860" s="397"/>
      <c r="L2860" s="396"/>
      <c r="M2860" s="396"/>
      <c r="N2860" s="399"/>
      <c r="O2860" s="400"/>
      <c r="P2860" s="400"/>
      <c r="Q2860" s="400"/>
      <c r="R2860" s="400"/>
      <c r="S2860" s="400"/>
      <c r="T2860" s="400"/>
      <c r="U2860" s="400"/>
      <c r="V2860" s="400"/>
      <c r="W2860" s="400"/>
      <c r="X2860" s="426"/>
      <c r="Y2860" s="427"/>
      <c r="Z2860" s="427"/>
      <c r="AA2860" s="427"/>
      <c r="AB2860" s="427"/>
      <c r="AC2860" s="427"/>
      <c r="AD2860" s="402"/>
      <c r="AE2860" s="402"/>
      <c r="AF2860" s="402"/>
      <c r="AG2860" s="402"/>
      <c r="AH2860" s="402"/>
      <c r="AI2860" s="400"/>
      <c r="AJ2860" s="400"/>
      <c r="AK2860" s="400"/>
      <c r="AL2860" s="400"/>
      <c r="AM2860" s="400"/>
      <c r="AN2860" s="400"/>
      <c r="AO2860" s="400"/>
      <c r="AP2860" s="400"/>
    </row>
    <row r="2861" spans="1:42" ht="14.25" customHeight="1">
      <c r="A2861" s="393"/>
      <c r="B2861" s="402"/>
      <c r="C2861" s="402"/>
      <c r="D2861" s="393"/>
      <c r="E2861" s="395"/>
      <c r="F2861" s="395"/>
      <c r="G2861" s="396"/>
      <c r="H2861" s="397"/>
      <c r="I2861" s="397"/>
      <c r="J2861" s="397"/>
      <c r="K2861" s="397"/>
      <c r="L2861" s="396"/>
      <c r="M2861" s="396"/>
      <c r="N2861" s="399"/>
      <c r="O2861" s="400"/>
      <c r="P2861" s="400"/>
      <c r="Q2861" s="400"/>
      <c r="R2861" s="400"/>
      <c r="S2861" s="400"/>
      <c r="T2861" s="400"/>
      <c r="U2861" s="400"/>
      <c r="V2861" s="400"/>
      <c r="W2861" s="400"/>
      <c r="X2861" s="426"/>
      <c r="Y2861" s="427"/>
      <c r="Z2861" s="427"/>
      <c r="AA2861" s="427"/>
      <c r="AB2861" s="427"/>
      <c r="AC2861" s="427"/>
      <c r="AD2861" s="402"/>
      <c r="AE2861" s="402"/>
      <c r="AF2861" s="402"/>
      <c r="AG2861" s="402"/>
      <c r="AH2861" s="402"/>
      <c r="AI2861" s="400"/>
      <c r="AJ2861" s="400"/>
      <c r="AK2861" s="400"/>
      <c r="AL2861" s="400"/>
      <c r="AM2861" s="400"/>
      <c r="AN2861" s="400"/>
      <c r="AO2861" s="400"/>
      <c r="AP2861" s="400"/>
    </row>
    <row r="2862" spans="1:42" ht="14.25" customHeight="1">
      <c r="A2862" s="393"/>
      <c r="B2862" s="402"/>
      <c r="C2862" s="402"/>
      <c r="D2862" s="393"/>
      <c r="E2862" s="395"/>
      <c r="F2862" s="395"/>
      <c r="G2862" s="396"/>
      <c r="H2862" s="397"/>
      <c r="I2862" s="397"/>
      <c r="J2862" s="397"/>
      <c r="K2862" s="397"/>
      <c r="L2862" s="396"/>
      <c r="M2862" s="396"/>
      <c r="N2862" s="399"/>
      <c r="O2862" s="400"/>
      <c r="P2862" s="400"/>
      <c r="Q2862" s="400"/>
      <c r="R2862" s="400"/>
      <c r="S2862" s="400"/>
      <c r="T2862" s="400"/>
      <c r="U2862" s="400"/>
      <c r="V2862" s="400"/>
      <c r="W2862" s="400"/>
      <c r="X2862" s="426"/>
      <c r="Y2862" s="427"/>
      <c r="Z2862" s="427"/>
      <c r="AA2862" s="427"/>
      <c r="AB2862" s="427"/>
      <c r="AC2862" s="427"/>
      <c r="AD2862" s="402"/>
      <c r="AE2862" s="402"/>
      <c r="AF2862" s="402"/>
      <c r="AG2862" s="402"/>
      <c r="AH2862" s="402"/>
      <c r="AI2862" s="400"/>
      <c r="AJ2862" s="400"/>
      <c r="AK2862" s="400"/>
      <c r="AL2862" s="400"/>
      <c r="AM2862" s="400"/>
      <c r="AN2862" s="400"/>
      <c r="AO2862" s="400"/>
      <c r="AP2862" s="400"/>
    </row>
    <row r="2863" spans="1:42" ht="14.25" customHeight="1">
      <c r="A2863" s="393"/>
      <c r="B2863" s="402"/>
      <c r="C2863" s="402"/>
      <c r="D2863" s="393"/>
      <c r="E2863" s="395"/>
      <c r="F2863" s="395"/>
      <c r="G2863" s="396"/>
      <c r="H2863" s="397"/>
      <c r="I2863" s="397"/>
      <c r="J2863" s="397"/>
      <c r="K2863" s="397"/>
      <c r="L2863" s="396"/>
      <c r="M2863" s="396"/>
      <c r="N2863" s="399"/>
      <c r="O2863" s="400"/>
      <c r="P2863" s="400"/>
      <c r="Q2863" s="400"/>
      <c r="R2863" s="400"/>
      <c r="S2863" s="400"/>
      <c r="T2863" s="400"/>
      <c r="U2863" s="400"/>
      <c r="V2863" s="400"/>
      <c r="W2863" s="400"/>
      <c r="X2863" s="426"/>
      <c r="Y2863" s="427"/>
      <c r="Z2863" s="427"/>
      <c r="AA2863" s="427"/>
      <c r="AB2863" s="427"/>
      <c r="AC2863" s="427"/>
      <c r="AD2863" s="402"/>
      <c r="AE2863" s="402"/>
      <c r="AF2863" s="402"/>
      <c r="AG2863" s="402"/>
      <c r="AH2863" s="402"/>
      <c r="AI2863" s="400"/>
      <c r="AJ2863" s="400"/>
      <c r="AK2863" s="400"/>
      <c r="AL2863" s="400"/>
      <c r="AM2863" s="400"/>
      <c r="AN2863" s="400"/>
      <c r="AO2863" s="400"/>
      <c r="AP2863" s="400"/>
    </row>
    <row r="2864" spans="1:42" ht="14.25" customHeight="1">
      <c r="A2864" s="393"/>
      <c r="B2864" s="402"/>
      <c r="C2864" s="402"/>
      <c r="D2864" s="393"/>
      <c r="E2864" s="395"/>
      <c r="F2864" s="395"/>
      <c r="G2864" s="396"/>
      <c r="H2864" s="397"/>
      <c r="I2864" s="397"/>
      <c r="J2864" s="397"/>
      <c r="K2864" s="397"/>
      <c r="L2864" s="396"/>
      <c r="M2864" s="396"/>
      <c r="N2864" s="399"/>
      <c r="O2864" s="400"/>
      <c r="P2864" s="400"/>
      <c r="Q2864" s="400"/>
      <c r="R2864" s="400"/>
      <c r="S2864" s="400"/>
      <c r="T2864" s="400"/>
      <c r="U2864" s="400"/>
      <c r="V2864" s="400"/>
      <c r="W2864" s="400"/>
      <c r="X2864" s="426"/>
      <c r="Y2864" s="427"/>
      <c r="Z2864" s="427"/>
      <c r="AA2864" s="427"/>
      <c r="AB2864" s="427"/>
      <c r="AC2864" s="427"/>
      <c r="AD2864" s="402"/>
      <c r="AE2864" s="402"/>
      <c r="AF2864" s="402"/>
      <c r="AG2864" s="402"/>
      <c r="AH2864" s="402"/>
      <c r="AI2864" s="400"/>
      <c r="AJ2864" s="400"/>
      <c r="AK2864" s="400"/>
      <c r="AL2864" s="400"/>
      <c r="AM2864" s="400"/>
      <c r="AN2864" s="400"/>
      <c r="AO2864" s="400"/>
      <c r="AP2864" s="400"/>
    </row>
    <row r="2865" spans="1:42" ht="14.25" customHeight="1">
      <c r="A2865" s="393"/>
      <c r="B2865" s="402"/>
      <c r="C2865" s="402"/>
      <c r="D2865" s="393"/>
      <c r="E2865" s="395"/>
      <c r="F2865" s="395"/>
      <c r="G2865" s="396"/>
      <c r="H2865" s="397"/>
      <c r="I2865" s="397"/>
      <c r="J2865" s="397"/>
      <c r="K2865" s="397"/>
      <c r="L2865" s="396"/>
      <c r="M2865" s="396"/>
      <c r="N2865" s="399"/>
      <c r="O2865" s="400"/>
      <c r="P2865" s="400"/>
      <c r="Q2865" s="400"/>
      <c r="R2865" s="400"/>
      <c r="S2865" s="400"/>
      <c r="T2865" s="400"/>
      <c r="U2865" s="400"/>
      <c r="V2865" s="400"/>
      <c r="W2865" s="400"/>
      <c r="X2865" s="426"/>
      <c r="Y2865" s="427"/>
      <c r="Z2865" s="427"/>
      <c r="AA2865" s="427"/>
      <c r="AB2865" s="427"/>
      <c r="AC2865" s="427"/>
      <c r="AD2865" s="402"/>
      <c r="AE2865" s="402"/>
      <c r="AF2865" s="402"/>
      <c r="AG2865" s="402"/>
      <c r="AH2865" s="402"/>
      <c r="AI2865" s="400"/>
      <c r="AJ2865" s="400"/>
      <c r="AK2865" s="400"/>
      <c r="AL2865" s="400"/>
      <c r="AM2865" s="400"/>
      <c r="AN2865" s="400"/>
      <c r="AO2865" s="400"/>
      <c r="AP2865" s="400"/>
    </row>
    <row r="2866" spans="1:42" ht="14.25" customHeight="1">
      <c r="A2866" s="393"/>
      <c r="B2866" s="402"/>
      <c r="C2866" s="402"/>
      <c r="D2866" s="393"/>
      <c r="E2866" s="395"/>
      <c r="F2866" s="395"/>
      <c r="G2866" s="396"/>
      <c r="H2866" s="397"/>
      <c r="I2866" s="397"/>
      <c r="J2866" s="397"/>
      <c r="K2866" s="397"/>
      <c r="L2866" s="396"/>
      <c r="M2866" s="396"/>
      <c r="N2866" s="399"/>
      <c r="O2866" s="400"/>
      <c r="P2866" s="400"/>
      <c r="Q2866" s="400"/>
      <c r="R2866" s="400"/>
      <c r="S2866" s="400"/>
      <c r="T2866" s="400"/>
      <c r="U2866" s="400"/>
      <c r="V2866" s="400"/>
      <c r="W2866" s="400"/>
      <c r="X2866" s="426"/>
      <c r="Y2866" s="427"/>
      <c r="Z2866" s="427"/>
      <c r="AA2866" s="427"/>
      <c r="AB2866" s="427"/>
      <c r="AC2866" s="427"/>
      <c r="AD2866" s="402"/>
      <c r="AE2866" s="402"/>
      <c r="AF2866" s="402"/>
      <c r="AG2866" s="402"/>
      <c r="AH2866" s="402"/>
      <c r="AI2866" s="400"/>
      <c r="AJ2866" s="400"/>
      <c r="AK2866" s="400"/>
      <c r="AL2866" s="400"/>
      <c r="AM2866" s="400"/>
      <c r="AN2866" s="400"/>
      <c r="AO2866" s="400"/>
      <c r="AP2866" s="400"/>
    </row>
    <row r="2867" spans="1:42" ht="14.25" customHeight="1">
      <c r="A2867" s="393"/>
      <c r="B2867" s="402"/>
      <c r="C2867" s="402"/>
      <c r="D2867" s="393"/>
      <c r="E2867" s="395"/>
      <c r="F2867" s="395"/>
      <c r="G2867" s="396"/>
      <c r="H2867" s="397"/>
      <c r="I2867" s="397"/>
      <c r="J2867" s="397"/>
      <c r="K2867" s="397"/>
      <c r="L2867" s="396"/>
      <c r="M2867" s="396"/>
      <c r="N2867" s="399"/>
      <c r="O2867" s="400"/>
      <c r="P2867" s="400"/>
      <c r="Q2867" s="400"/>
      <c r="R2867" s="400"/>
      <c r="S2867" s="400"/>
      <c r="T2867" s="400"/>
      <c r="U2867" s="400"/>
      <c r="V2867" s="400"/>
      <c r="W2867" s="400"/>
      <c r="X2867" s="426"/>
      <c r="Y2867" s="427"/>
      <c r="Z2867" s="427"/>
      <c r="AA2867" s="427"/>
      <c r="AB2867" s="427"/>
      <c r="AC2867" s="427"/>
      <c r="AD2867" s="402"/>
      <c r="AE2867" s="402"/>
      <c r="AF2867" s="402"/>
      <c r="AG2867" s="402"/>
      <c r="AH2867" s="402"/>
      <c r="AI2867" s="400"/>
      <c r="AJ2867" s="400"/>
      <c r="AK2867" s="400"/>
      <c r="AL2867" s="400"/>
      <c r="AM2867" s="400"/>
      <c r="AN2867" s="400"/>
      <c r="AO2867" s="400"/>
      <c r="AP2867" s="400"/>
    </row>
    <row r="2868" spans="1:42" ht="14.25" customHeight="1">
      <c r="A2868" s="393"/>
      <c r="B2868" s="402"/>
      <c r="C2868" s="402"/>
      <c r="D2868" s="393"/>
      <c r="E2868" s="395"/>
      <c r="F2868" s="395"/>
      <c r="G2868" s="396"/>
      <c r="H2868" s="397"/>
      <c r="I2868" s="397"/>
      <c r="J2868" s="397"/>
      <c r="K2868" s="397"/>
      <c r="L2868" s="396"/>
      <c r="M2868" s="396"/>
      <c r="N2868" s="399"/>
      <c r="O2868" s="400"/>
      <c r="P2868" s="400"/>
      <c r="Q2868" s="400"/>
      <c r="R2868" s="400"/>
      <c r="S2868" s="400"/>
      <c r="T2868" s="400"/>
      <c r="U2868" s="400"/>
      <c r="V2868" s="400"/>
      <c r="W2868" s="400"/>
      <c r="X2868" s="426"/>
      <c r="Y2868" s="427"/>
      <c r="Z2868" s="427"/>
      <c r="AA2868" s="427"/>
      <c r="AB2868" s="427"/>
      <c r="AC2868" s="427"/>
      <c r="AD2868" s="402"/>
      <c r="AE2868" s="402"/>
      <c r="AF2868" s="402"/>
      <c r="AG2868" s="402"/>
      <c r="AH2868" s="402"/>
      <c r="AI2868" s="400"/>
      <c r="AJ2868" s="400"/>
      <c r="AK2868" s="400"/>
      <c r="AL2868" s="400"/>
      <c r="AM2868" s="400"/>
      <c r="AN2868" s="400"/>
      <c r="AO2868" s="400"/>
      <c r="AP2868" s="400"/>
    </row>
    <row r="2869" spans="1:42" ht="14.25" customHeight="1">
      <c r="A2869" s="393"/>
      <c r="B2869" s="402"/>
      <c r="C2869" s="402"/>
      <c r="D2869" s="393"/>
      <c r="E2869" s="395"/>
      <c r="F2869" s="395"/>
      <c r="G2869" s="396"/>
      <c r="H2869" s="397"/>
      <c r="I2869" s="397"/>
      <c r="J2869" s="397"/>
      <c r="K2869" s="397"/>
      <c r="L2869" s="396"/>
      <c r="M2869" s="396"/>
      <c r="N2869" s="399"/>
      <c r="O2869" s="400"/>
      <c r="P2869" s="400"/>
      <c r="Q2869" s="400"/>
      <c r="R2869" s="400"/>
      <c r="S2869" s="400"/>
      <c r="T2869" s="400"/>
      <c r="U2869" s="400"/>
      <c r="V2869" s="400"/>
      <c r="W2869" s="400"/>
      <c r="X2869" s="426"/>
      <c r="Y2869" s="427"/>
      <c r="Z2869" s="427"/>
      <c r="AA2869" s="427"/>
      <c r="AB2869" s="427"/>
      <c r="AC2869" s="427"/>
      <c r="AD2869" s="402"/>
      <c r="AE2869" s="402"/>
      <c r="AF2869" s="402"/>
      <c r="AG2869" s="402"/>
      <c r="AH2869" s="402"/>
      <c r="AI2869" s="400"/>
      <c r="AJ2869" s="400"/>
      <c r="AK2869" s="400"/>
      <c r="AL2869" s="400"/>
      <c r="AM2869" s="400"/>
      <c r="AN2869" s="400"/>
      <c r="AO2869" s="400"/>
      <c r="AP2869" s="400"/>
    </row>
    <row r="2870" spans="1:42" ht="14.25" customHeight="1">
      <c r="A2870" s="393"/>
      <c r="B2870" s="402"/>
      <c r="C2870" s="402"/>
      <c r="D2870" s="393"/>
      <c r="E2870" s="395"/>
      <c r="F2870" s="395"/>
      <c r="G2870" s="396"/>
      <c r="H2870" s="397"/>
      <c r="I2870" s="397"/>
      <c r="J2870" s="397"/>
      <c r="K2870" s="397"/>
      <c r="L2870" s="396"/>
      <c r="M2870" s="396"/>
      <c r="N2870" s="399"/>
      <c r="O2870" s="400"/>
      <c r="P2870" s="400"/>
      <c r="Q2870" s="400"/>
      <c r="R2870" s="400"/>
      <c r="S2870" s="400"/>
      <c r="T2870" s="400"/>
      <c r="U2870" s="400"/>
      <c r="V2870" s="400"/>
      <c r="W2870" s="400"/>
      <c r="X2870" s="426"/>
      <c r="Y2870" s="427"/>
      <c r="Z2870" s="427"/>
      <c r="AA2870" s="427"/>
      <c r="AB2870" s="427"/>
      <c r="AC2870" s="427"/>
      <c r="AD2870" s="402"/>
      <c r="AE2870" s="402"/>
      <c r="AF2870" s="402"/>
      <c r="AG2870" s="402"/>
      <c r="AH2870" s="402"/>
      <c r="AI2870" s="400"/>
      <c r="AJ2870" s="400"/>
      <c r="AK2870" s="400"/>
      <c r="AL2870" s="400"/>
      <c r="AM2870" s="400"/>
      <c r="AN2870" s="400"/>
      <c r="AO2870" s="400"/>
      <c r="AP2870" s="400"/>
    </row>
    <row r="2871" spans="1:42" ht="14.25" customHeight="1">
      <c r="A2871" s="393"/>
      <c r="B2871" s="402"/>
      <c r="C2871" s="402"/>
      <c r="D2871" s="393"/>
      <c r="E2871" s="395"/>
      <c r="F2871" s="395"/>
      <c r="G2871" s="396"/>
      <c r="H2871" s="397"/>
      <c r="I2871" s="397"/>
      <c r="J2871" s="397"/>
      <c r="K2871" s="397"/>
      <c r="L2871" s="396"/>
      <c r="M2871" s="396"/>
      <c r="N2871" s="399"/>
      <c r="O2871" s="400"/>
      <c r="P2871" s="400"/>
      <c r="Q2871" s="400"/>
      <c r="R2871" s="400"/>
      <c r="S2871" s="400"/>
      <c r="T2871" s="400"/>
      <c r="U2871" s="400"/>
      <c r="V2871" s="400"/>
      <c r="W2871" s="400"/>
      <c r="X2871" s="426"/>
      <c r="Y2871" s="427"/>
      <c r="Z2871" s="427"/>
      <c r="AA2871" s="427"/>
      <c r="AB2871" s="427"/>
      <c r="AC2871" s="427"/>
      <c r="AD2871" s="402"/>
      <c r="AE2871" s="402"/>
      <c r="AF2871" s="402"/>
      <c r="AG2871" s="402"/>
      <c r="AH2871" s="402"/>
      <c r="AI2871" s="400"/>
      <c r="AJ2871" s="400"/>
      <c r="AK2871" s="400"/>
      <c r="AL2871" s="400"/>
      <c r="AM2871" s="400"/>
      <c r="AN2871" s="400"/>
      <c r="AO2871" s="400"/>
      <c r="AP2871" s="400"/>
    </row>
    <row r="2872" spans="1:42" ht="14.25" customHeight="1">
      <c r="A2872" s="393"/>
      <c r="B2872" s="402"/>
      <c r="C2872" s="402"/>
      <c r="D2872" s="393"/>
      <c r="E2872" s="395"/>
      <c r="F2872" s="395"/>
      <c r="G2872" s="396"/>
      <c r="H2872" s="397"/>
      <c r="I2872" s="397"/>
      <c r="J2872" s="397"/>
      <c r="K2872" s="397"/>
      <c r="L2872" s="396"/>
      <c r="M2872" s="396"/>
      <c r="N2872" s="399"/>
      <c r="O2872" s="400"/>
      <c r="P2872" s="400"/>
      <c r="Q2872" s="400"/>
      <c r="R2872" s="400"/>
      <c r="S2872" s="400"/>
      <c r="T2872" s="400"/>
      <c r="U2872" s="400"/>
      <c r="V2872" s="400"/>
      <c r="W2872" s="400"/>
      <c r="X2872" s="426"/>
      <c r="Y2872" s="427"/>
      <c r="Z2872" s="427"/>
      <c r="AA2872" s="427"/>
      <c r="AB2872" s="427"/>
      <c r="AC2872" s="427"/>
      <c r="AD2872" s="402"/>
      <c r="AE2872" s="402"/>
      <c r="AF2872" s="402"/>
      <c r="AG2872" s="402"/>
      <c r="AH2872" s="402"/>
      <c r="AI2872" s="400"/>
      <c r="AJ2872" s="400"/>
      <c r="AK2872" s="400"/>
      <c r="AL2872" s="400"/>
      <c r="AM2872" s="400"/>
      <c r="AN2872" s="400"/>
      <c r="AO2872" s="400"/>
      <c r="AP2872" s="400"/>
    </row>
    <row r="2873" spans="1:42" ht="14.25" customHeight="1">
      <c r="A2873" s="393"/>
      <c r="B2873" s="402"/>
      <c r="C2873" s="402"/>
      <c r="D2873" s="393"/>
      <c r="E2873" s="395"/>
      <c r="F2873" s="395"/>
      <c r="G2873" s="396"/>
      <c r="H2873" s="397"/>
      <c r="I2873" s="397"/>
      <c r="J2873" s="397"/>
      <c r="K2873" s="397"/>
      <c r="L2873" s="396"/>
      <c r="M2873" s="396"/>
      <c r="N2873" s="399"/>
      <c r="O2873" s="400"/>
      <c r="P2873" s="400"/>
      <c r="Q2873" s="400"/>
      <c r="R2873" s="400"/>
      <c r="S2873" s="400"/>
      <c r="T2873" s="400"/>
      <c r="U2873" s="400"/>
      <c r="V2873" s="400"/>
      <c r="W2873" s="400"/>
      <c r="X2873" s="426"/>
      <c r="Y2873" s="427"/>
      <c r="Z2873" s="427"/>
      <c r="AA2873" s="427"/>
      <c r="AB2873" s="427"/>
      <c r="AC2873" s="427"/>
      <c r="AD2873" s="402"/>
      <c r="AE2873" s="402"/>
      <c r="AF2873" s="402"/>
      <c r="AG2873" s="402"/>
      <c r="AH2873" s="402"/>
      <c r="AI2873" s="400"/>
      <c r="AJ2873" s="400"/>
      <c r="AK2873" s="400"/>
      <c r="AL2873" s="400"/>
      <c r="AM2873" s="400"/>
      <c r="AN2873" s="400"/>
      <c r="AO2873" s="400"/>
      <c r="AP2873" s="400"/>
    </row>
    <row r="2874" spans="1:42" ht="14.25" customHeight="1">
      <c r="A2874" s="393"/>
      <c r="B2874" s="402"/>
      <c r="C2874" s="402"/>
      <c r="D2874" s="393"/>
      <c r="E2874" s="395"/>
      <c r="F2874" s="395"/>
      <c r="G2874" s="396"/>
      <c r="H2874" s="397"/>
      <c r="I2874" s="397"/>
      <c r="J2874" s="397"/>
      <c r="K2874" s="397"/>
      <c r="L2874" s="396"/>
      <c r="M2874" s="396"/>
      <c r="N2874" s="399"/>
      <c r="O2874" s="400"/>
      <c r="P2874" s="400"/>
      <c r="Q2874" s="400"/>
      <c r="R2874" s="400"/>
      <c r="S2874" s="400"/>
      <c r="T2874" s="400"/>
      <c r="U2874" s="400"/>
      <c r="V2874" s="400"/>
      <c r="W2874" s="400"/>
      <c r="X2874" s="426"/>
      <c r="Y2874" s="427"/>
      <c r="Z2874" s="427"/>
      <c r="AA2874" s="427"/>
      <c r="AB2874" s="427"/>
      <c r="AC2874" s="427"/>
      <c r="AD2874" s="402"/>
      <c r="AE2874" s="402"/>
      <c r="AF2874" s="402"/>
      <c r="AG2874" s="402"/>
      <c r="AH2874" s="402"/>
      <c r="AI2874" s="400"/>
      <c r="AJ2874" s="400"/>
      <c r="AK2874" s="400"/>
      <c r="AL2874" s="400"/>
      <c r="AM2874" s="400"/>
      <c r="AN2874" s="400"/>
      <c r="AO2874" s="400"/>
      <c r="AP2874" s="400"/>
    </row>
    <row r="2875" spans="1:42" ht="14.25" customHeight="1">
      <c r="A2875" s="393"/>
      <c r="B2875" s="402"/>
      <c r="C2875" s="402"/>
      <c r="D2875" s="393"/>
      <c r="E2875" s="395"/>
      <c r="F2875" s="395"/>
      <c r="G2875" s="396"/>
      <c r="H2875" s="397"/>
      <c r="I2875" s="397"/>
      <c r="J2875" s="397"/>
      <c r="K2875" s="397"/>
      <c r="L2875" s="396"/>
      <c r="M2875" s="396"/>
      <c r="N2875" s="399"/>
      <c r="O2875" s="400"/>
      <c r="P2875" s="400"/>
      <c r="Q2875" s="400"/>
      <c r="R2875" s="400"/>
      <c r="S2875" s="400"/>
      <c r="T2875" s="400"/>
      <c r="U2875" s="400"/>
      <c r="V2875" s="400"/>
      <c r="W2875" s="400"/>
      <c r="X2875" s="426"/>
      <c r="Y2875" s="427"/>
      <c r="Z2875" s="427"/>
      <c r="AA2875" s="427"/>
      <c r="AB2875" s="427"/>
      <c r="AC2875" s="427"/>
      <c r="AD2875" s="402"/>
      <c r="AE2875" s="402"/>
      <c r="AF2875" s="402"/>
      <c r="AG2875" s="402"/>
      <c r="AH2875" s="402"/>
      <c r="AI2875" s="400"/>
      <c r="AJ2875" s="400"/>
      <c r="AK2875" s="400"/>
      <c r="AL2875" s="400"/>
      <c r="AM2875" s="400"/>
      <c r="AN2875" s="400"/>
      <c r="AO2875" s="400"/>
      <c r="AP2875" s="400"/>
    </row>
    <row r="2876" spans="1:42" ht="14.25" customHeight="1">
      <c r="A2876" s="393"/>
      <c r="B2876" s="402"/>
      <c r="C2876" s="402"/>
      <c r="D2876" s="393"/>
      <c r="E2876" s="395"/>
      <c r="F2876" s="395"/>
      <c r="G2876" s="396"/>
      <c r="H2876" s="397"/>
      <c r="I2876" s="397"/>
      <c r="J2876" s="397"/>
      <c r="K2876" s="397"/>
      <c r="L2876" s="396"/>
      <c r="M2876" s="396"/>
      <c r="N2876" s="399"/>
      <c r="O2876" s="400"/>
      <c r="P2876" s="400"/>
      <c r="Q2876" s="400"/>
      <c r="R2876" s="400"/>
      <c r="S2876" s="400"/>
      <c r="T2876" s="400"/>
      <c r="U2876" s="400"/>
      <c r="V2876" s="400"/>
      <c r="W2876" s="400"/>
      <c r="X2876" s="426"/>
      <c r="Y2876" s="427"/>
      <c r="Z2876" s="427"/>
      <c r="AA2876" s="427"/>
      <c r="AB2876" s="427"/>
      <c r="AC2876" s="427"/>
      <c r="AD2876" s="402"/>
      <c r="AE2876" s="402"/>
      <c r="AF2876" s="402"/>
      <c r="AG2876" s="402"/>
      <c r="AH2876" s="402"/>
      <c r="AI2876" s="400"/>
      <c r="AJ2876" s="400"/>
      <c r="AK2876" s="400"/>
      <c r="AL2876" s="400"/>
      <c r="AM2876" s="400"/>
      <c r="AN2876" s="400"/>
      <c r="AO2876" s="400"/>
      <c r="AP2876" s="400"/>
    </row>
    <row r="2877" spans="1:42" ht="14.25" customHeight="1">
      <c r="A2877" s="393"/>
      <c r="B2877" s="402"/>
      <c r="C2877" s="402"/>
      <c r="D2877" s="393"/>
      <c r="E2877" s="395"/>
      <c r="F2877" s="395"/>
      <c r="G2877" s="396"/>
      <c r="H2877" s="397"/>
      <c r="I2877" s="397"/>
      <c r="J2877" s="397"/>
      <c r="K2877" s="397"/>
      <c r="L2877" s="396"/>
      <c r="M2877" s="396"/>
      <c r="N2877" s="399"/>
      <c r="O2877" s="400"/>
      <c r="P2877" s="400"/>
      <c r="Q2877" s="400"/>
      <c r="R2877" s="400"/>
      <c r="S2877" s="400"/>
      <c r="T2877" s="400"/>
      <c r="U2877" s="400"/>
      <c r="V2877" s="400"/>
      <c r="W2877" s="400"/>
      <c r="X2877" s="426"/>
      <c r="Y2877" s="427"/>
      <c r="Z2877" s="427"/>
      <c r="AA2877" s="427"/>
      <c r="AB2877" s="427"/>
      <c r="AC2877" s="427"/>
      <c r="AD2877" s="402"/>
      <c r="AE2877" s="402"/>
      <c r="AF2877" s="402"/>
      <c r="AG2877" s="402"/>
      <c r="AH2877" s="402"/>
      <c r="AI2877" s="400"/>
      <c r="AJ2877" s="400"/>
      <c r="AK2877" s="400"/>
      <c r="AL2877" s="400"/>
      <c r="AM2877" s="400"/>
      <c r="AN2877" s="400"/>
      <c r="AO2877" s="400"/>
      <c r="AP2877" s="400"/>
    </row>
    <row r="2878" spans="1:42" ht="14.25" customHeight="1">
      <c r="A2878" s="393"/>
      <c r="B2878" s="402"/>
      <c r="C2878" s="402"/>
      <c r="D2878" s="393"/>
      <c r="E2878" s="395"/>
      <c r="F2878" s="395"/>
      <c r="G2878" s="396"/>
      <c r="H2878" s="397"/>
      <c r="I2878" s="397"/>
      <c r="J2878" s="397"/>
      <c r="K2878" s="397"/>
      <c r="L2878" s="396"/>
      <c r="M2878" s="396"/>
      <c r="N2878" s="399"/>
      <c r="O2878" s="400"/>
      <c r="P2878" s="400"/>
      <c r="Q2878" s="400"/>
      <c r="R2878" s="400"/>
      <c r="S2878" s="400"/>
      <c r="T2878" s="400"/>
      <c r="U2878" s="400"/>
      <c r="V2878" s="400"/>
      <c r="W2878" s="400"/>
      <c r="X2878" s="426"/>
      <c r="Y2878" s="427"/>
      <c r="Z2878" s="427"/>
      <c r="AA2878" s="427"/>
      <c r="AB2878" s="427"/>
      <c r="AC2878" s="427"/>
      <c r="AD2878" s="402"/>
      <c r="AE2878" s="402"/>
      <c r="AF2878" s="402"/>
      <c r="AG2878" s="402"/>
      <c r="AH2878" s="402"/>
      <c r="AI2878" s="400"/>
      <c r="AJ2878" s="400"/>
      <c r="AK2878" s="400"/>
      <c r="AL2878" s="400"/>
      <c r="AM2878" s="400"/>
      <c r="AN2878" s="400"/>
      <c r="AO2878" s="400"/>
      <c r="AP2878" s="400"/>
    </row>
    <row r="2879" spans="1:42" ht="14.25" customHeight="1">
      <c r="A2879" s="393"/>
      <c r="B2879" s="402"/>
      <c r="C2879" s="402"/>
      <c r="D2879" s="393"/>
      <c r="E2879" s="395"/>
      <c r="F2879" s="395"/>
      <c r="G2879" s="396"/>
      <c r="H2879" s="397"/>
      <c r="I2879" s="397"/>
      <c r="J2879" s="397"/>
      <c r="K2879" s="397"/>
      <c r="L2879" s="396"/>
      <c r="M2879" s="396"/>
      <c r="N2879" s="399"/>
      <c r="O2879" s="400"/>
      <c r="P2879" s="400"/>
      <c r="Q2879" s="400"/>
      <c r="R2879" s="400"/>
      <c r="S2879" s="400"/>
      <c r="T2879" s="400"/>
      <c r="U2879" s="400"/>
      <c r="V2879" s="400"/>
      <c r="W2879" s="400"/>
      <c r="X2879" s="426"/>
      <c r="Y2879" s="427"/>
      <c r="Z2879" s="427"/>
      <c r="AA2879" s="427"/>
      <c r="AB2879" s="427"/>
      <c r="AC2879" s="427"/>
      <c r="AD2879" s="402"/>
      <c r="AE2879" s="402"/>
      <c r="AF2879" s="402"/>
      <c r="AG2879" s="402"/>
      <c r="AH2879" s="402"/>
      <c r="AI2879" s="400"/>
      <c r="AJ2879" s="400"/>
      <c r="AK2879" s="400"/>
      <c r="AL2879" s="400"/>
      <c r="AM2879" s="400"/>
      <c r="AN2879" s="400"/>
      <c r="AO2879" s="400"/>
      <c r="AP2879" s="400"/>
    </row>
    <row r="2880" spans="1:42" ht="14.25" customHeight="1">
      <c r="A2880" s="393"/>
      <c r="B2880" s="402"/>
      <c r="C2880" s="402"/>
      <c r="D2880" s="393"/>
      <c r="E2880" s="395"/>
      <c r="F2880" s="395"/>
      <c r="G2880" s="396"/>
      <c r="H2880" s="397"/>
      <c r="I2880" s="397"/>
      <c r="J2880" s="397"/>
      <c r="K2880" s="397"/>
      <c r="L2880" s="396"/>
      <c r="M2880" s="396"/>
      <c r="N2880" s="399"/>
      <c r="O2880" s="400"/>
      <c r="P2880" s="400"/>
      <c r="Q2880" s="400"/>
      <c r="R2880" s="400"/>
      <c r="S2880" s="400"/>
      <c r="T2880" s="400"/>
      <c r="U2880" s="400"/>
      <c r="V2880" s="400"/>
      <c r="W2880" s="400"/>
      <c r="X2880" s="426"/>
      <c r="Y2880" s="427"/>
      <c r="Z2880" s="427"/>
      <c r="AA2880" s="427"/>
      <c r="AB2880" s="427"/>
      <c r="AC2880" s="427"/>
      <c r="AD2880" s="402"/>
      <c r="AE2880" s="402"/>
      <c r="AF2880" s="402"/>
      <c r="AG2880" s="402"/>
      <c r="AH2880" s="402"/>
      <c r="AI2880" s="400"/>
      <c r="AJ2880" s="400"/>
      <c r="AK2880" s="400"/>
      <c r="AL2880" s="400"/>
      <c r="AM2880" s="400"/>
      <c r="AN2880" s="400"/>
      <c r="AO2880" s="400"/>
      <c r="AP2880" s="400"/>
    </row>
    <row r="2881" spans="1:42" ht="14.25" customHeight="1">
      <c r="A2881" s="393"/>
      <c r="B2881" s="402"/>
      <c r="C2881" s="402"/>
      <c r="D2881" s="393"/>
      <c r="E2881" s="395"/>
      <c r="F2881" s="395"/>
      <c r="G2881" s="396"/>
      <c r="H2881" s="397"/>
      <c r="I2881" s="397"/>
      <c r="J2881" s="397"/>
      <c r="K2881" s="397"/>
      <c r="L2881" s="396"/>
      <c r="M2881" s="396"/>
      <c r="N2881" s="399"/>
      <c r="O2881" s="400"/>
      <c r="P2881" s="400"/>
      <c r="Q2881" s="400"/>
      <c r="R2881" s="400"/>
      <c r="S2881" s="400"/>
      <c r="T2881" s="400"/>
      <c r="U2881" s="400"/>
      <c r="V2881" s="400"/>
      <c r="W2881" s="400"/>
      <c r="X2881" s="426"/>
      <c r="Y2881" s="427"/>
      <c r="Z2881" s="427"/>
      <c r="AA2881" s="427"/>
      <c r="AB2881" s="427"/>
      <c r="AC2881" s="427"/>
      <c r="AD2881" s="402"/>
      <c r="AE2881" s="402"/>
      <c r="AF2881" s="402"/>
      <c r="AG2881" s="402"/>
      <c r="AH2881" s="402"/>
      <c r="AI2881" s="400"/>
      <c r="AJ2881" s="400"/>
      <c r="AK2881" s="400"/>
      <c r="AL2881" s="400"/>
      <c r="AM2881" s="400"/>
      <c r="AN2881" s="400"/>
      <c r="AO2881" s="400"/>
      <c r="AP2881" s="400"/>
    </row>
    <row r="2882" spans="1:42" ht="14.25" customHeight="1">
      <c r="A2882" s="393"/>
      <c r="B2882" s="402"/>
      <c r="C2882" s="402"/>
      <c r="D2882" s="393"/>
      <c r="E2882" s="395"/>
      <c r="F2882" s="395"/>
      <c r="G2882" s="396"/>
      <c r="H2882" s="397"/>
      <c r="I2882" s="397"/>
      <c r="J2882" s="397"/>
      <c r="K2882" s="397"/>
      <c r="L2882" s="396"/>
      <c r="M2882" s="396"/>
      <c r="N2882" s="399"/>
      <c r="O2882" s="400"/>
      <c r="P2882" s="400"/>
      <c r="Q2882" s="400"/>
      <c r="R2882" s="400"/>
      <c r="S2882" s="400"/>
      <c r="T2882" s="400"/>
      <c r="U2882" s="400"/>
      <c r="V2882" s="400"/>
      <c r="W2882" s="400"/>
      <c r="X2882" s="426"/>
      <c r="Y2882" s="427"/>
      <c r="Z2882" s="427"/>
      <c r="AA2882" s="427"/>
      <c r="AB2882" s="427"/>
      <c r="AC2882" s="427"/>
      <c r="AD2882" s="402"/>
      <c r="AE2882" s="402"/>
      <c r="AF2882" s="402"/>
      <c r="AG2882" s="402"/>
      <c r="AH2882" s="402"/>
      <c r="AI2882" s="400"/>
      <c r="AJ2882" s="400"/>
      <c r="AK2882" s="400"/>
      <c r="AL2882" s="400"/>
      <c r="AM2882" s="400"/>
      <c r="AN2882" s="400"/>
      <c r="AO2882" s="400"/>
      <c r="AP2882" s="400"/>
    </row>
    <row r="2883" spans="1:42" ht="14.25" customHeight="1">
      <c r="A2883" s="393"/>
      <c r="B2883" s="402"/>
      <c r="C2883" s="402"/>
      <c r="D2883" s="393"/>
      <c r="E2883" s="395"/>
      <c r="F2883" s="395"/>
      <c r="G2883" s="396"/>
      <c r="H2883" s="397"/>
      <c r="I2883" s="397"/>
      <c r="J2883" s="397"/>
      <c r="K2883" s="397"/>
      <c r="L2883" s="396"/>
      <c r="M2883" s="396"/>
      <c r="N2883" s="399"/>
      <c r="O2883" s="400"/>
      <c r="P2883" s="400"/>
      <c r="Q2883" s="400"/>
      <c r="R2883" s="400"/>
      <c r="S2883" s="400"/>
      <c r="T2883" s="400"/>
      <c r="U2883" s="400"/>
      <c r="V2883" s="400"/>
      <c r="W2883" s="400"/>
      <c r="X2883" s="426"/>
      <c r="Y2883" s="427"/>
      <c r="Z2883" s="427"/>
      <c r="AA2883" s="427"/>
      <c r="AB2883" s="427"/>
      <c r="AC2883" s="427"/>
      <c r="AD2883" s="402"/>
      <c r="AE2883" s="402"/>
      <c r="AF2883" s="402"/>
      <c r="AG2883" s="402"/>
      <c r="AH2883" s="402"/>
      <c r="AI2883" s="400"/>
      <c r="AJ2883" s="400"/>
      <c r="AK2883" s="400"/>
      <c r="AL2883" s="400"/>
      <c r="AM2883" s="400"/>
      <c r="AN2883" s="400"/>
      <c r="AO2883" s="400"/>
      <c r="AP2883" s="400"/>
    </row>
    <row r="2884" spans="1:42" ht="14.25" customHeight="1">
      <c r="A2884" s="393"/>
      <c r="B2884" s="402"/>
      <c r="C2884" s="402"/>
      <c r="D2884" s="393"/>
      <c r="E2884" s="395"/>
      <c r="F2884" s="395"/>
      <c r="G2884" s="396"/>
      <c r="H2884" s="397"/>
      <c r="I2884" s="397"/>
      <c r="J2884" s="397"/>
      <c r="K2884" s="397"/>
      <c r="L2884" s="396"/>
      <c r="M2884" s="396"/>
      <c r="N2884" s="399"/>
      <c r="O2884" s="400"/>
      <c r="P2884" s="400"/>
      <c r="Q2884" s="400"/>
      <c r="R2884" s="400"/>
      <c r="S2884" s="400"/>
      <c r="T2884" s="400"/>
      <c r="U2884" s="400"/>
      <c r="V2884" s="400"/>
      <c r="W2884" s="400"/>
      <c r="X2884" s="426"/>
      <c r="Y2884" s="427"/>
      <c r="Z2884" s="427"/>
      <c r="AA2884" s="427"/>
      <c r="AB2884" s="427"/>
      <c r="AC2884" s="427"/>
      <c r="AD2884" s="402"/>
      <c r="AE2884" s="402"/>
      <c r="AF2884" s="402"/>
      <c r="AG2884" s="402"/>
      <c r="AH2884" s="402"/>
      <c r="AI2884" s="400"/>
      <c r="AJ2884" s="400"/>
      <c r="AK2884" s="400"/>
      <c r="AL2884" s="400"/>
      <c r="AM2884" s="400"/>
      <c r="AN2884" s="400"/>
      <c r="AO2884" s="400"/>
      <c r="AP2884" s="400"/>
    </row>
    <row r="2885" spans="1:42" ht="14.25" customHeight="1">
      <c r="A2885" s="393"/>
      <c r="B2885" s="402"/>
      <c r="C2885" s="402"/>
      <c r="D2885" s="393"/>
      <c r="E2885" s="395"/>
      <c r="F2885" s="395"/>
      <c r="G2885" s="396"/>
      <c r="H2885" s="397"/>
      <c r="I2885" s="397"/>
      <c r="J2885" s="397"/>
      <c r="K2885" s="397"/>
      <c r="L2885" s="396"/>
      <c r="M2885" s="396"/>
      <c r="N2885" s="399"/>
      <c r="O2885" s="400"/>
      <c r="P2885" s="400"/>
      <c r="Q2885" s="400"/>
      <c r="R2885" s="400"/>
      <c r="S2885" s="400"/>
      <c r="T2885" s="400"/>
      <c r="U2885" s="400"/>
      <c r="V2885" s="400"/>
      <c r="W2885" s="400"/>
      <c r="X2885" s="426"/>
      <c r="Y2885" s="427"/>
      <c r="Z2885" s="427"/>
      <c r="AA2885" s="427"/>
      <c r="AB2885" s="427"/>
      <c r="AC2885" s="427"/>
      <c r="AD2885" s="402"/>
      <c r="AE2885" s="402"/>
      <c r="AF2885" s="402"/>
      <c r="AG2885" s="402"/>
      <c r="AH2885" s="402"/>
      <c r="AI2885" s="400"/>
      <c r="AJ2885" s="400"/>
      <c r="AK2885" s="400"/>
      <c r="AL2885" s="400"/>
      <c r="AM2885" s="400"/>
      <c r="AN2885" s="400"/>
      <c r="AO2885" s="400"/>
      <c r="AP2885" s="400"/>
    </row>
    <row r="2886" spans="1:42" ht="14.25" customHeight="1">
      <c r="A2886" s="393"/>
      <c r="B2886" s="402"/>
      <c r="C2886" s="402"/>
      <c r="D2886" s="393"/>
      <c r="E2886" s="395"/>
      <c r="F2886" s="395"/>
      <c r="G2886" s="396"/>
      <c r="H2886" s="397"/>
      <c r="I2886" s="397"/>
      <c r="J2886" s="397"/>
      <c r="K2886" s="397"/>
      <c r="L2886" s="396"/>
      <c r="M2886" s="396"/>
      <c r="N2886" s="399"/>
      <c r="O2886" s="400"/>
      <c r="P2886" s="400"/>
      <c r="Q2886" s="400"/>
      <c r="R2886" s="400"/>
      <c r="S2886" s="400"/>
      <c r="T2886" s="400"/>
      <c r="U2886" s="400"/>
      <c r="V2886" s="400"/>
      <c r="W2886" s="400"/>
      <c r="X2886" s="426"/>
      <c r="Y2886" s="427"/>
      <c r="Z2886" s="427"/>
      <c r="AA2886" s="427"/>
      <c r="AB2886" s="427"/>
      <c r="AC2886" s="427"/>
      <c r="AD2886" s="402"/>
      <c r="AE2886" s="402"/>
      <c r="AF2886" s="402"/>
      <c r="AG2886" s="402"/>
      <c r="AH2886" s="402"/>
      <c r="AI2886" s="400"/>
      <c r="AJ2886" s="400"/>
      <c r="AK2886" s="400"/>
      <c r="AL2886" s="400"/>
      <c r="AM2886" s="400"/>
      <c r="AN2886" s="400"/>
      <c r="AO2886" s="400"/>
      <c r="AP2886" s="400"/>
    </row>
    <row r="2887" spans="1:42" ht="14.25" customHeight="1">
      <c r="A2887" s="393"/>
      <c r="B2887" s="402"/>
      <c r="C2887" s="402"/>
      <c r="D2887" s="393"/>
      <c r="E2887" s="395"/>
      <c r="F2887" s="395"/>
      <c r="G2887" s="396"/>
      <c r="H2887" s="397"/>
      <c r="I2887" s="397"/>
      <c r="J2887" s="397"/>
      <c r="K2887" s="397"/>
      <c r="L2887" s="396"/>
      <c r="M2887" s="396"/>
      <c r="N2887" s="399"/>
      <c r="O2887" s="400"/>
      <c r="P2887" s="400"/>
      <c r="Q2887" s="400"/>
      <c r="R2887" s="400"/>
      <c r="S2887" s="400"/>
      <c r="T2887" s="400"/>
      <c r="U2887" s="400"/>
      <c r="V2887" s="400"/>
      <c r="W2887" s="400"/>
      <c r="X2887" s="426"/>
      <c r="Y2887" s="427"/>
      <c r="Z2887" s="427"/>
      <c r="AA2887" s="427"/>
      <c r="AB2887" s="427"/>
      <c r="AC2887" s="427"/>
      <c r="AD2887" s="402"/>
      <c r="AE2887" s="402"/>
      <c r="AF2887" s="402"/>
      <c r="AG2887" s="402"/>
      <c r="AH2887" s="402"/>
      <c r="AI2887" s="400"/>
      <c r="AJ2887" s="400"/>
      <c r="AK2887" s="400"/>
      <c r="AL2887" s="400"/>
      <c r="AM2887" s="400"/>
      <c r="AN2887" s="400"/>
      <c r="AO2887" s="400"/>
      <c r="AP2887" s="400"/>
    </row>
    <row r="2888" spans="1:42" ht="14.25" customHeight="1">
      <c r="A2888" s="393"/>
      <c r="B2888" s="402"/>
      <c r="C2888" s="402"/>
      <c r="D2888" s="393"/>
      <c r="E2888" s="395"/>
      <c r="F2888" s="395"/>
      <c r="G2888" s="396"/>
      <c r="H2888" s="397"/>
      <c r="I2888" s="397"/>
      <c r="J2888" s="397"/>
      <c r="K2888" s="397"/>
      <c r="L2888" s="396"/>
      <c r="M2888" s="396"/>
      <c r="N2888" s="399"/>
      <c r="O2888" s="400"/>
      <c r="P2888" s="400"/>
      <c r="Q2888" s="400"/>
      <c r="R2888" s="400"/>
      <c r="S2888" s="400"/>
      <c r="T2888" s="400"/>
      <c r="U2888" s="400"/>
      <c r="V2888" s="400"/>
      <c r="W2888" s="400"/>
      <c r="X2888" s="426"/>
      <c r="Y2888" s="427"/>
      <c r="Z2888" s="427"/>
      <c r="AA2888" s="427"/>
      <c r="AB2888" s="427"/>
      <c r="AC2888" s="427"/>
      <c r="AD2888" s="402"/>
      <c r="AE2888" s="402"/>
      <c r="AF2888" s="402"/>
      <c r="AG2888" s="402"/>
      <c r="AH2888" s="402"/>
      <c r="AI2888" s="400"/>
      <c r="AJ2888" s="400"/>
      <c r="AK2888" s="400"/>
      <c r="AL2888" s="400"/>
      <c r="AM2888" s="400"/>
      <c r="AN2888" s="400"/>
      <c r="AO2888" s="400"/>
      <c r="AP2888" s="400"/>
    </row>
    <row r="2889" spans="1:42" ht="14.25" customHeight="1">
      <c r="A2889" s="393"/>
      <c r="B2889" s="402"/>
      <c r="C2889" s="402"/>
      <c r="D2889" s="393"/>
      <c r="E2889" s="395"/>
      <c r="F2889" s="395"/>
      <c r="G2889" s="396"/>
      <c r="H2889" s="397"/>
      <c r="I2889" s="397"/>
      <c r="J2889" s="397"/>
      <c r="K2889" s="397"/>
      <c r="L2889" s="396"/>
      <c r="M2889" s="396"/>
      <c r="N2889" s="399"/>
      <c r="O2889" s="400"/>
      <c r="P2889" s="400"/>
      <c r="Q2889" s="400"/>
      <c r="R2889" s="400"/>
      <c r="S2889" s="400"/>
      <c r="T2889" s="400"/>
      <c r="U2889" s="400"/>
      <c r="V2889" s="400"/>
      <c r="W2889" s="400"/>
      <c r="X2889" s="426"/>
      <c r="Y2889" s="427"/>
      <c r="Z2889" s="427"/>
      <c r="AA2889" s="427"/>
      <c r="AB2889" s="427"/>
      <c r="AC2889" s="427"/>
      <c r="AD2889" s="402"/>
      <c r="AE2889" s="402"/>
      <c r="AF2889" s="402"/>
      <c r="AG2889" s="402"/>
      <c r="AH2889" s="402"/>
      <c r="AI2889" s="400"/>
      <c r="AJ2889" s="400"/>
      <c r="AK2889" s="400"/>
      <c r="AL2889" s="400"/>
      <c r="AM2889" s="400"/>
      <c r="AN2889" s="400"/>
      <c r="AO2889" s="400"/>
      <c r="AP2889" s="400"/>
    </row>
    <row r="2890" spans="1:42" ht="14.25" customHeight="1">
      <c r="A2890" s="393"/>
      <c r="B2890" s="402"/>
      <c r="C2890" s="402"/>
      <c r="D2890" s="393"/>
      <c r="E2890" s="395"/>
      <c r="F2890" s="395"/>
      <c r="G2890" s="396"/>
      <c r="H2890" s="397"/>
      <c r="I2890" s="397"/>
      <c r="J2890" s="397"/>
      <c r="K2890" s="397"/>
      <c r="L2890" s="396"/>
      <c r="M2890" s="396"/>
      <c r="N2890" s="399"/>
      <c r="O2890" s="400"/>
      <c r="P2890" s="400"/>
      <c r="Q2890" s="400"/>
      <c r="R2890" s="400"/>
      <c r="S2890" s="400"/>
      <c r="T2890" s="400"/>
      <c r="U2890" s="400"/>
      <c r="V2890" s="400"/>
      <c r="W2890" s="400"/>
      <c r="X2890" s="426"/>
      <c r="Y2890" s="427"/>
      <c r="Z2890" s="427"/>
      <c r="AA2890" s="427"/>
      <c r="AB2890" s="427"/>
      <c r="AC2890" s="427"/>
      <c r="AD2890" s="402"/>
      <c r="AE2890" s="402"/>
      <c r="AF2890" s="402"/>
      <c r="AG2890" s="402"/>
      <c r="AH2890" s="402"/>
      <c r="AI2890" s="400"/>
      <c r="AJ2890" s="400"/>
      <c r="AK2890" s="400"/>
      <c r="AL2890" s="400"/>
      <c r="AM2890" s="400"/>
      <c r="AN2890" s="400"/>
      <c r="AO2890" s="400"/>
      <c r="AP2890" s="400"/>
    </row>
    <row r="2891" spans="1:42" ht="14.25" customHeight="1">
      <c r="A2891" s="393"/>
      <c r="B2891" s="402"/>
      <c r="C2891" s="402"/>
      <c r="D2891" s="393"/>
      <c r="E2891" s="395"/>
      <c r="F2891" s="395"/>
      <c r="G2891" s="396"/>
      <c r="H2891" s="397"/>
      <c r="I2891" s="397"/>
      <c r="J2891" s="397"/>
      <c r="K2891" s="397"/>
      <c r="L2891" s="396"/>
      <c r="M2891" s="396"/>
      <c r="N2891" s="399"/>
      <c r="O2891" s="400"/>
      <c r="P2891" s="400"/>
      <c r="Q2891" s="400"/>
      <c r="R2891" s="400"/>
      <c r="S2891" s="400"/>
      <c r="T2891" s="400"/>
      <c r="U2891" s="400"/>
      <c r="V2891" s="400"/>
      <c r="W2891" s="400"/>
      <c r="X2891" s="426"/>
      <c r="Y2891" s="427"/>
      <c r="Z2891" s="427"/>
      <c r="AA2891" s="427"/>
      <c r="AB2891" s="427"/>
      <c r="AC2891" s="427"/>
      <c r="AD2891" s="402"/>
      <c r="AE2891" s="402"/>
      <c r="AF2891" s="402"/>
      <c r="AG2891" s="402"/>
      <c r="AH2891" s="402"/>
      <c r="AI2891" s="400"/>
      <c r="AJ2891" s="400"/>
      <c r="AK2891" s="400"/>
      <c r="AL2891" s="400"/>
      <c r="AM2891" s="400"/>
      <c r="AN2891" s="400"/>
      <c r="AO2891" s="400"/>
      <c r="AP2891" s="400"/>
    </row>
    <row r="2892" spans="1:42" ht="14.25" customHeight="1">
      <c r="A2892" s="393"/>
      <c r="B2892" s="402"/>
      <c r="C2892" s="402"/>
      <c r="D2892" s="393"/>
      <c r="E2892" s="395"/>
      <c r="F2892" s="395"/>
      <c r="G2892" s="396"/>
      <c r="H2892" s="397"/>
      <c r="I2892" s="397"/>
      <c r="J2892" s="397"/>
      <c r="K2892" s="397"/>
      <c r="L2892" s="396"/>
      <c r="M2892" s="396"/>
      <c r="N2892" s="399"/>
      <c r="O2892" s="400"/>
      <c r="P2892" s="400"/>
      <c r="Q2892" s="400"/>
      <c r="R2892" s="400"/>
      <c r="S2892" s="400"/>
      <c r="T2892" s="400"/>
      <c r="U2892" s="400"/>
      <c r="V2892" s="400"/>
      <c r="W2892" s="400"/>
      <c r="X2892" s="426"/>
      <c r="Y2892" s="427"/>
      <c r="Z2892" s="427"/>
      <c r="AA2892" s="427"/>
      <c r="AB2892" s="427"/>
      <c r="AC2892" s="427"/>
      <c r="AD2892" s="402"/>
      <c r="AE2892" s="402"/>
      <c r="AF2892" s="402"/>
      <c r="AG2892" s="402"/>
      <c r="AH2892" s="402"/>
      <c r="AI2892" s="400"/>
      <c r="AJ2892" s="400"/>
      <c r="AK2892" s="400"/>
      <c r="AL2892" s="400"/>
      <c r="AM2892" s="400"/>
      <c r="AN2892" s="400"/>
      <c r="AO2892" s="400"/>
      <c r="AP2892" s="400"/>
    </row>
    <row r="2893" spans="1:42" ht="14.25" customHeight="1">
      <c r="A2893" s="393"/>
      <c r="B2893" s="402"/>
      <c r="C2893" s="402"/>
      <c r="D2893" s="393"/>
      <c r="E2893" s="395"/>
      <c r="F2893" s="395"/>
      <c r="G2893" s="396"/>
      <c r="H2893" s="397"/>
      <c r="I2893" s="397"/>
      <c r="J2893" s="397"/>
      <c r="K2893" s="397"/>
      <c r="L2893" s="396"/>
      <c r="M2893" s="396"/>
      <c r="N2893" s="399"/>
      <c r="O2893" s="400"/>
      <c r="P2893" s="400"/>
      <c r="Q2893" s="400"/>
      <c r="R2893" s="400"/>
      <c r="S2893" s="400"/>
      <c r="T2893" s="400"/>
      <c r="U2893" s="400"/>
      <c r="V2893" s="400"/>
      <c r="W2893" s="400"/>
      <c r="X2893" s="426"/>
      <c r="Y2893" s="427"/>
      <c r="Z2893" s="427"/>
      <c r="AA2893" s="427"/>
      <c r="AB2893" s="427"/>
      <c r="AC2893" s="427"/>
      <c r="AD2893" s="402"/>
      <c r="AE2893" s="402"/>
      <c r="AF2893" s="402"/>
      <c r="AG2893" s="402"/>
      <c r="AH2893" s="402"/>
      <c r="AI2893" s="400"/>
      <c r="AJ2893" s="400"/>
      <c r="AK2893" s="400"/>
      <c r="AL2893" s="400"/>
      <c r="AM2893" s="400"/>
      <c r="AN2893" s="400"/>
      <c r="AO2893" s="400"/>
      <c r="AP2893" s="400"/>
    </row>
    <row r="2894" spans="1:42" ht="14.25" customHeight="1">
      <c r="A2894" s="393"/>
      <c r="B2894" s="402"/>
      <c r="C2894" s="402"/>
      <c r="D2894" s="393"/>
      <c r="E2894" s="395"/>
      <c r="F2894" s="395"/>
      <c r="G2894" s="396"/>
      <c r="H2894" s="397"/>
      <c r="I2894" s="397"/>
      <c r="J2894" s="397"/>
      <c r="K2894" s="397"/>
      <c r="L2894" s="396"/>
      <c r="M2894" s="396"/>
      <c r="N2894" s="399"/>
      <c r="O2894" s="400"/>
      <c r="P2894" s="400"/>
      <c r="Q2894" s="400"/>
      <c r="R2894" s="400"/>
      <c r="S2894" s="400"/>
      <c r="T2894" s="400"/>
      <c r="U2894" s="400"/>
      <c r="V2894" s="400"/>
      <c r="W2894" s="400"/>
      <c r="X2894" s="426"/>
      <c r="Y2894" s="427"/>
      <c r="Z2894" s="427"/>
      <c r="AA2894" s="427"/>
      <c r="AB2894" s="427"/>
      <c r="AC2894" s="427"/>
      <c r="AD2894" s="402"/>
      <c r="AE2894" s="402"/>
      <c r="AF2894" s="402"/>
      <c r="AG2894" s="402"/>
      <c r="AH2894" s="402"/>
      <c r="AI2894" s="400"/>
      <c r="AJ2894" s="400"/>
      <c r="AK2894" s="400"/>
      <c r="AL2894" s="400"/>
      <c r="AM2894" s="400"/>
      <c r="AN2894" s="400"/>
      <c r="AO2894" s="400"/>
      <c r="AP2894" s="400"/>
    </row>
    <row r="2895" spans="1:42" ht="14.25" customHeight="1">
      <c r="A2895" s="393"/>
      <c r="B2895" s="402"/>
      <c r="C2895" s="402"/>
      <c r="D2895" s="393"/>
      <c r="E2895" s="395"/>
      <c r="F2895" s="395"/>
      <c r="G2895" s="396"/>
      <c r="H2895" s="397"/>
      <c r="I2895" s="397"/>
      <c r="J2895" s="397"/>
      <c r="K2895" s="397"/>
      <c r="L2895" s="396"/>
      <c r="M2895" s="396"/>
      <c r="N2895" s="399"/>
      <c r="O2895" s="400"/>
      <c r="P2895" s="400"/>
      <c r="Q2895" s="400"/>
      <c r="R2895" s="400"/>
      <c r="S2895" s="400"/>
      <c r="T2895" s="400"/>
      <c r="U2895" s="400"/>
      <c r="V2895" s="400"/>
      <c r="W2895" s="400"/>
      <c r="X2895" s="426"/>
      <c r="Y2895" s="427"/>
      <c r="Z2895" s="427"/>
      <c r="AA2895" s="427"/>
      <c r="AB2895" s="427"/>
      <c r="AC2895" s="427"/>
      <c r="AD2895" s="402"/>
      <c r="AE2895" s="402"/>
      <c r="AF2895" s="402"/>
      <c r="AG2895" s="402"/>
      <c r="AH2895" s="402"/>
      <c r="AI2895" s="400"/>
      <c r="AJ2895" s="400"/>
      <c r="AK2895" s="400"/>
      <c r="AL2895" s="400"/>
      <c r="AM2895" s="400"/>
      <c r="AN2895" s="400"/>
      <c r="AO2895" s="400"/>
      <c r="AP2895" s="400"/>
    </row>
    <row r="2896" spans="1:42" ht="14.25" customHeight="1">
      <c r="A2896" s="393"/>
      <c r="B2896" s="402"/>
      <c r="C2896" s="402"/>
      <c r="D2896" s="393"/>
      <c r="E2896" s="395"/>
      <c r="F2896" s="395"/>
      <c r="G2896" s="396"/>
      <c r="H2896" s="397"/>
      <c r="I2896" s="397"/>
      <c r="J2896" s="397"/>
      <c r="K2896" s="397"/>
      <c r="L2896" s="396"/>
      <c r="M2896" s="396"/>
      <c r="N2896" s="399"/>
      <c r="O2896" s="400"/>
      <c r="P2896" s="400"/>
      <c r="Q2896" s="400"/>
      <c r="R2896" s="400"/>
      <c r="S2896" s="400"/>
      <c r="T2896" s="400"/>
      <c r="U2896" s="400"/>
      <c r="V2896" s="400"/>
      <c r="W2896" s="400"/>
      <c r="X2896" s="426"/>
      <c r="Y2896" s="427"/>
      <c r="Z2896" s="427"/>
      <c r="AA2896" s="427"/>
      <c r="AB2896" s="427"/>
      <c r="AC2896" s="427"/>
      <c r="AD2896" s="402"/>
      <c r="AE2896" s="402"/>
      <c r="AF2896" s="402"/>
      <c r="AG2896" s="402"/>
      <c r="AH2896" s="402"/>
      <c r="AI2896" s="400"/>
      <c r="AJ2896" s="400"/>
      <c r="AK2896" s="400"/>
      <c r="AL2896" s="400"/>
      <c r="AM2896" s="400"/>
      <c r="AN2896" s="400"/>
      <c r="AO2896" s="400"/>
      <c r="AP2896" s="400"/>
    </row>
    <row r="2897" spans="1:42" ht="14.25" customHeight="1">
      <c r="A2897" s="393"/>
      <c r="B2897" s="402"/>
      <c r="C2897" s="402"/>
      <c r="D2897" s="393"/>
      <c r="E2897" s="395"/>
      <c r="F2897" s="395"/>
      <c r="G2897" s="396"/>
      <c r="H2897" s="397"/>
      <c r="I2897" s="397"/>
      <c r="J2897" s="397"/>
      <c r="K2897" s="397"/>
      <c r="L2897" s="396"/>
      <c r="M2897" s="396"/>
      <c r="N2897" s="399"/>
      <c r="O2897" s="400"/>
      <c r="P2897" s="400"/>
      <c r="Q2897" s="400"/>
      <c r="R2897" s="400"/>
      <c r="S2897" s="400"/>
      <c r="T2897" s="400"/>
      <c r="U2897" s="400"/>
      <c r="V2897" s="400"/>
      <c r="W2897" s="400"/>
      <c r="X2897" s="426"/>
      <c r="Y2897" s="427"/>
      <c r="Z2897" s="427"/>
      <c r="AA2897" s="427"/>
      <c r="AB2897" s="427"/>
      <c r="AC2897" s="427"/>
      <c r="AD2897" s="402"/>
      <c r="AE2897" s="402"/>
      <c r="AF2897" s="402"/>
      <c r="AG2897" s="402"/>
      <c r="AH2897" s="402"/>
      <c r="AI2897" s="400"/>
      <c r="AJ2897" s="400"/>
      <c r="AK2897" s="400"/>
      <c r="AL2897" s="400"/>
      <c r="AM2897" s="400"/>
      <c r="AN2897" s="400"/>
      <c r="AO2897" s="400"/>
      <c r="AP2897" s="400"/>
    </row>
    <row r="2898" spans="1:42" ht="14.25" customHeight="1">
      <c r="A2898" s="393"/>
      <c r="B2898" s="402"/>
      <c r="C2898" s="402"/>
      <c r="D2898" s="393"/>
      <c r="E2898" s="395"/>
      <c r="F2898" s="395"/>
      <c r="G2898" s="396"/>
      <c r="H2898" s="397"/>
      <c r="I2898" s="397"/>
      <c r="J2898" s="397"/>
      <c r="K2898" s="397"/>
      <c r="L2898" s="396"/>
      <c r="M2898" s="396"/>
      <c r="N2898" s="399"/>
      <c r="O2898" s="400"/>
      <c r="P2898" s="400"/>
      <c r="Q2898" s="400"/>
      <c r="R2898" s="400"/>
      <c r="S2898" s="400"/>
      <c r="T2898" s="400"/>
      <c r="U2898" s="400"/>
      <c r="V2898" s="400"/>
      <c r="W2898" s="400"/>
      <c r="X2898" s="426"/>
      <c r="Y2898" s="427"/>
      <c r="Z2898" s="427"/>
      <c r="AA2898" s="427"/>
      <c r="AB2898" s="427"/>
      <c r="AC2898" s="427"/>
      <c r="AD2898" s="402"/>
      <c r="AE2898" s="402"/>
      <c r="AF2898" s="402"/>
      <c r="AG2898" s="402"/>
      <c r="AH2898" s="402"/>
      <c r="AI2898" s="400"/>
      <c r="AJ2898" s="400"/>
      <c r="AK2898" s="400"/>
      <c r="AL2898" s="400"/>
      <c r="AM2898" s="400"/>
      <c r="AN2898" s="400"/>
      <c r="AO2898" s="400"/>
      <c r="AP2898" s="400"/>
    </row>
    <row r="2899" spans="1:42" ht="14.25" customHeight="1">
      <c r="A2899" s="393"/>
      <c r="B2899" s="402"/>
      <c r="C2899" s="402"/>
      <c r="D2899" s="393"/>
      <c r="E2899" s="395"/>
      <c r="F2899" s="395"/>
      <c r="G2899" s="396"/>
      <c r="H2899" s="397"/>
      <c r="I2899" s="397"/>
      <c r="J2899" s="397"/>
      <c r="K2899" s="397"/>
      <c r="L2899" s="396"/>
      <c r="M2899" s="396"/>
      <c r="N2899" s="399"/>
      <c r="O2899" s="400"/>
      <c r="P2899" s="400"/>
      <c r="Q2899" s="400"/>
      <c r="R2899" s="400"/>
      <c r="S2899" s="400"/>
      <c r="T2899" s="400"/>
      <c r="U2899" s="400"/>
      <c r="V2899" s="400"/>
      <c r="W2899" s="400"/>
      <c r="X2899" s="426"/>
      <c r="Y2899" s="427"/>
      <c r="Z2899" s="427"/>
      <c r="AA2899" s="427"/>
      <c r="AB2899" s="427"/>
      <c r="AC2899" s="427"/>
      <c r="AD2899" s="402"/>
      <c r="AE2899" s="402"/>
      <c r="AF2899" s="402"/>
      <c r="AG2899" s="402"/>
      <c r="AH2899" s="402"/>
      <c r="AI2899" s="400"/>
      <c r="AJ2899" s="400"/>
      <c r="AK2899" s="400"/>
      <c r="AL2899" s="400"/>
      <c r="AM2899" s="400"/>
      <c r="AN2899" s="400"/>
      <c r="AO2899" s="400"/>
      <c r="AP2899" s="400"/>
    </row>
    <row r="2900" spans="1:42" ht="14.25" customHeight="1">
      <c r="A2900" s="393"/>
      <c r="B2900" s="402"/>
      <c r="C2900" s="402"/>
      <c r="D2900" s="393"/>
      <c r="E2900" s="395"/>
      <c r="F2900" s="395"/>
      <c r="G2900" s="396"/>
      <c r="H2900" s="397"/>
      <c r="I2900" s="397"/>
      <c r="J2900" s="397"/>
      <c r="K2900" s="397"/>
      <c r="L2900" s="396"/>
      <c r="M2900" s="396"/>
      <c r="N2900" s="399"/>
      <c r="O2900" s="400"/>
      <c r="P2900" s="400"/>
      <c r="Q2900" s="400"/>
      <c r="R2900" s="400"/>
      <c r="S2900" s="400"/>
      <c r="T2900" s="400"/>
      <c r="U2900" s="400"/>
      <c r="V2900" s="400"/>
      <c r="W2900" s="400"/>
      <c r="X2900" s="426"/>
      <c r="Y2900" s="427"/>
      <c r="Z2900" s="427"/>
      <c r="AA2900" s="427"/>
      <c r="AB2900" s="427"/>
      <c r="AC2900" s="427"/>
      <c r="AD2900" s="402"/>
      <c r="AE2900" s="402"/>
      <c r="AF2900" s="402"/>
      <c r="AG2900" s="402"/>
      <c r="AH2900" s="402"/>
      <c r="AI2900" s="400"/>
      <c r="AJ2900" s="400"/>
      <c r="AK2900" s="400"/>
      <c r="AL2900" s="400"/>
      <c r="AM2900" s="400"/>
      <c r="AN2900" s="400"/>
      <c r="AO2900" s="400"/>
      <c r="AP2900" s="400"/>
    </row>
    <row r="2901" spans="1:42" ht="14.25" customHeight="1">
      <c r="A2901" s="393"/>
      <c r="B2901" s="402"/>
      <c r="C2901" s="402"/>
      <c r="D2901" s="393"/>
      <c r="E2901" s="395"/>
      <c r="F2901" s="395"/>
      <c r="G2901" s="396"/>
      <c r="H2901" s="397"/>
      <c r="I2901" s="397"/>
      <c r="J2901" s="397"/>
      <c r="K2901" s="397"/>
      <c r="L2901" s="396"/>
      <c r="M2901" s="396"/>
      <c r="N2901" s="399"/>
      <c r="O2901" s="400"/>
      <c r="P2901" s="400"/>
      <c r="Q2901" s="400"/>
      <c r="R2901" s="400"/>
      <c r="S2901" s="400"/>
      <c r="T2901" s="400"/>
      <c r="U2901" s="400"/>
      <c r="V2901" s="400"/>
      <c r="W2901" s="400"/>
      <c r="X2901" s="426"/>
      <c r="Y2901" s="427"/>
      <c r="Z2901" s="427"/>
      <c r="AA2901" s="427"/>
      <c r="AB2901" s="427"/>
      <c r="AC2901" s="427"/>
      <c r="AD2901" s="402"/>
      <c r="AE2901" s="402"/>
      <c r="AF2901" s="402"/>
      <c r="AG2901" s="402"/>
      <c r="AH2901" s="402"/>
      <c r="AI2901" s="400"/>
      <c r="AJ2901" s="400"/>
      <c r="AK2901" s="400"/>
      <c r="AL2901" s="400"/>
      <c r="AM2901" s="400"/>
      <c r="AN2901" s="400"/>
      <c r="AO2901" s="400"/>
      <c r="AP2901" s="400"/>
    </row>
    <row r="2902" spans="1:42" ht="14.25" customHeight="1">
      <c r="A2902" s="393"/>
      <c r="B2902" s="402"/>
      <c r="C2902" s="402"/>
      <c r="D2902" s="393"/>
      <c r="E2902" s="395"/>
      <c r="F2902" s="395"/>
      <c r="G2902" s="396"/>
      <c r="H2902" s="397"/>
      <c r="I2902" s="397"/>
      <c r="J2902" s="397"/>
      <c r="K2902" s="397"/>
      <c r="L2902" s="396"/>
      <c r="M2902" s="396"/>
      <c r="N2902" s="399"/>
      <c r="O2902" s="400"/>
      <c r="P2902" s="400"/>
      <c r="Q2902" s="400"/>
      <c r="R2902" s="400"/>
      <c r="S2902" s="400"/>
      <c r="T2902" s="400"/>
      <c r="U2902" s="400"/>
      <c r="V2902" s="400"/>
      <c r="W2902" s="400"/>
      <c r="X2902" s="426"/>
      <c r="Y2902" s="427"/>
      <c r="Z2902" s="427"/>
      <c r="AA2902" s="427"/>
      <c r="AB2902" s="427"/>
      <c r="AC2902" s="427"/>
      <c r="AD2902" s="402"/>
      <c r="AE2902" s="402"/>
      <c r="AF2902" s="402"/>
      <c r="AG2902" s="402"/>
      <c r="AH2902" s="402"/>
      <c r="AI2902" s="400"/>
      <c r="AJ2902" s="400"/>
      <c r="AK2902" s="400"/>
      <c r="AL2902" s="400"/>
      <c r="AM2902" s="400"/>
      <c r="AN2902" s="400"/>
      <c r="AO2902" s="400"/>
      <c r="AP2902" s="400"/>
    </row>
    <row r="2903" spans="1:42" ht="14.25" customHeight="1">
      <c r="A2903" s="393"/>
      <c r="B2903" s="402"/>
      <c r="C2903" s="402"/>
      <c r="D2903" s="393"/>
      <c r="E2903" s="395"/>
      <c r="F2903" s="395"/>
      <c r="G2903" s="396"/>
      <c r="H2903" s="397"/>
      <c r="I2903" s="397"/>
      <c r="J2903" s="397"/>
      <c r="K2903" s="397"/>
      <c r="L2903" s="396"/>
      <c r="M2903" s="396"/>
      <c r="N2903" s="399"/>
      <c r="O2903" s="400"/>
      <c r="P2903" s="400"/>
      <c r="Q2903" s="400"/>
      <c r="R2903" s="400"/>
      <c r="S2903" s="400"/>
      <c r="T2903" s="400"/>
      <c r="U2903" s="400"/>
      <c r="V2903" s="400"/>
      <c r="W2903" s="400"/>
      <c r="X2903" s="426"/>
      <c r="Y2903" s="427"/>
      <c r="Z2903" s="427"/>
      <c r="AA2903" s="427"/>
      <c r="AB2903" s="427"/>
      <c r="AC2903" s="427"/>
      <c r="AD2903" s="402"/>
      <c r="AE2903" s="402"/>
      <c r="AF2903" s="402"/>
      <c r="AG2903" s="402"/>
      <c r="AH2903" s="402"/>
      <c r="AI2903" s="400"/>
      <c r="AJ2903" s="400"/>
      <c r="AK2903" s="400"/>
      <c r="AL2903" s="400"/>
      <c r="AM2903" s="400"/>
      <c r="AN2903" s="400"/>
      <c r="AO2903" s="400"/>
      <c r="AP2903" s="400"/>
    </row>
    <row r="2904" spans="1:42" ht="14.25" customHeight="1">
      <c r="A2904" s="393"/>
      <c r="B2904" s="402"/>
      <c r="C2904" s="402"/>
      <c r="D2904" s="393"/>
      <c r="E2904" s="395"/>
      <c r="F2904" s="395"/>
      <c r="G2904" s="396"/>
      <c r="H2904" s="397"/>
      <c r="I2904" s="397"/>
      <c r="J2904" s="397"/>
      <c r="K2904" s="397"/>
      <c r="L2904" s="396"/>
      <c r="M2904" s="396"/>
      <c r="N2904" s="399"/>
      <c r="O2904" s="400"/>
      <c r="P2904" s="400"/>
      <c r="Q2904" s="400"/>
      <c r="R2904" s="400"/>
      <c r="S2904" s="400"/>
      <c r="T2904" s="400"/>
      <c r="U2904" s="400"/>
      <c r="V2904" s="400"/>
      <c r="W2904" s="400"/>
      <c r="X2904" s="426"/>
      <c r="Y2904" s="427"/>
      <c r="Z2904" s="427"/>
      <c r="AA2904" s="427"/>
      <c r="AB2904" s="427"/>
      <c r="AC2904" s="427"/>
      <c r="AD2904" s="402"/>
      <c r="AE2904" s="402"/>
      <c r="AF2904" s="402"/>
      <c r="AG2904" s="402"/>
      <c r="AH2904" s="402"/>
      <c r="AI2904" s="400"/>
      <c r="AJ2904" s="400"/>
      <c r="AK2904" s="400"/>
      <c r="AL2904" s="400"/>
      <c r="AM2904" s="400"/>
      <c r="AN2904" s="400"/>
      <c r="AO2904" s="400"/>
      <c r="AP2904" s="400"/>
    </row>
    <row r="2905" spans="1:42" ht="14.25" customHeight="1">
      <c r="A2905" s="393"/>
      <c r="B2905" s="402"/>
      <c r="C2905" s="402"/>
      <c r="D2905" s="393"/>
      <c r="E2905" s="395"/>
      <c r="F2905" s="395"/>
      <c r="G2905" s="396"/>
      <c r="H2905" s="397"/>
      <c r="I2905" s="397"/>
      <c r="J2905" s="397"/>
      <c r="K2905" s="397"/>
      <c r="L2905" s="396"/>
      <c r="M2905" s="396"/>
      <c r="N2905" s="399"/>
      <c r="O2905" s="400"/>
      <c r="P2905" s="400"/>
      <c r="Q2905" s="400"/>
      <c r="R2905" s="400"/>
      <c r="S2905" s="400"/>
      <c r="T2905" s="400"/>
      <c r="U2905" s="400"/>
      <c r="V2905" s="400"/>
      <c r="W2905" s="400"/>
      <c r="X2905" s="426"/>
      <c r="Y2905" s="427"/>
      <c r="Z2905" s="427"/>
      <c r="AA2905" s="427"/>
      <c r="AB2905" s="427"/>
      <c r="AC2905" s="427"/>
      <c r="AD2905" s="402"/>
      <c r="AE2905" s="402"/>
      <c r="AF2905" s="402"/>
      <c r="AG2905" s="402"/>
      <c r="AH2905" s="402"/>
      <c r="AI2905" s="400"/>
      <c r="AJ2905" s="400"/>
      <c r="AK2905" s="400"/>
      <c r="AL2905" s="400"/>
      <c r="AM2905" s="400"/>
      <c r="AN2905" s="400"/>
      <c r="AO2905" s="400"/>
      <c r="AP2905" s="400"/>
    </row>
    <row r="2906" spans="1:42" ht="14.25" customHeight="1">
      <c r="A2906" s="393"/>
      <c r="B2906" s="402"/>
      <c r="C2906" s="402"/>
      <c r="D2906" s="393"/>
      <c r="E2906" s="395"/>
      <c r="F2906" s="395"/>
      <c r="G2906" s="396"/>
      <c r="H2906" s="397"/>
      <c r="I2906" s="397"/>
      <c r="J2906" s="397"/>
      <c r="K2906" s="397"/>
      <c r="L2906" s="396"/>
      <c r="M2906" s="396"/>
      <c r="N2906" s="399"/>
      <c r="O2906" s="400"/>
      <c r="P2906" s="400"/>
      <c r="Q2906" s="400"/>
      <c r="R2906" s="400"/>
      <c r="S2906" s="400"/>
      <c r="T2906" s="400"/>
      <c r="U2906" s="400"/>
      <c r="V2906" s="400"/>
      <c r="W2906" s="400"/>
      <c r="X2906" s="426"/>
      <c r="Y2906" s="427"/>
      <c r="Z2906" s="427"/>
      <c r="AA2906" s="427"/>
      <c r="AB2906" s="427"/>
      <c r="AC2906" s="427"/>
      <c r="AD2906" s="402"/>
      <c r="AE2906" s="402"/>
      <c r="AF2906" s="402"/>
      <c r="AG2906" s="402"/>
      <c r="AH2906" s="402"/>
      <c r="AI2906" s="400"/>
      <c r="AJ2906" s="400"/>
      <c r="AK2906" s="400"/>
      <c r="AL2906" s="400"/>
      <c r="AM2906" s="400"/>
      <c r="AN2906" s="400"/>
      <c r="AO2906" s="400"/>
      <c r="AP2906" s="400"/>
    </row>
    <row r="2907" spans="1:42" ht="14.25" customHeight="1">
      <c r="A2907" s="393"/>
      <c r="B2907" s="402"/>
      <c r="C2907" s="402"/>
      <c r="D2907" s="393"/>
      <c r="E2907" s="395"/>
      <c r="F2907" s="395"/>
      <c r="G2907" s="396"/>
      <c r="H2907" s="397"/>
      <c r="I2907" s="397"/>
      <c r="J2907" s="397"/>
      <c r="K2907" s="397"/>
      <c r="L2907" s="396"/>
      <c r="M2907" s="396"/>
      <c r="N2907" s="399"/>
      <c r="O2907" s="400"/>
      <c r="P2907" s="400"/>
      <c r="Q2907" s="400"/>
      <c r="R2907" s="400"/>
      <c r="S2907" s="400"/>
      <c r="T2907" s="400"/>
      <c r="U2907" s="400"/>
      <c r="V2907" s="400"/>
      <c r="W2907" s="400"/>
      <c r="X2907" s="426"/>
      <c r="Y2907" s="427"/>
      <c r="Z2907" s="427"/>
      <c r="AA2907" s="427"/>
      <c r="AB2907" s="427"/>
      <c r="AC2907" s="427"/>
      <c r="AD2907" s="402"/>
      <c r="AE2907" s="402"/>
      <c r="AF2907" s="402"/>
      <c r="AG2907" s="402"/>
      <c r="AH2907" s="402"/>
      <c r="AI2907" s="400"/>
      <c r="AJ2907" s="400"/>
      <c r="AK2907" s="400"/>
      <c r="AL2907" s="400"/>
      <c r="AM2907" s="400"/>
      <c r="AN2907" s="400"/>
      <c r="AO2907" s="400"/>
      <c r="AP2907" s="400"/>
    </row>
    <row r="2908" spans="1:42" ht="14.25" customHeight="1">
      <c r="A2908" s="393"/>
      <c r="B2908" s="402"/>
      <c r="C2908" s="402"/>
      <c r="D2908" s="393"/>
      <c r="E2908" s="395"/>
      <c r="F2908" s="395"/>
      <c r="G2908" s="396"/>
      <c r="H2908" s="397"/>
      <c r="I2908" s="397"/>
      <c r="J2908" s="397"/>
      <c r="K2908" s="397"/>
      <c r="L2908" s="396"/>
      <c r="M2908" s="396"/>
      <c r="N2908" s="399"/>
      <c r="O2908" s="400"/>
      <c r="P2908" s="400"/>
      <c r="Q2908" s="400"/>
      <c r="R2908" s="400"/>
      <c r="S2908" s="400"/>
      <c r="T2908" s="400"/>
      <c r="U2908" s="400"/>
      <c r="V2908" s="400"/>
      <c r="W2908" s="400"/>
      <c r="X2908" s="426"/>
      <c r="Y2908" s="427"/>
      <c r="Z2908" s="427"/>
      <c r="AA2908" s="427"/>
      <c r="AB2908" s="427"/>
      <c r="AC2908" s="427"/>
      <c r="AD2908" s="402"/>
      <c r="AE2908" s="402"/>
      <c r="AF2908" s="402"/>
      <c r="AG2908" s="402"/>
      <c r="AH2908" s="402"/>
      <c r="AI2908" s="400"/>
      <c r="AJ2908" s="400"/>
      <c r="AK2908" s="400"/>
      <c r="AL2908" s="400"/>
      <c r="AM2908" s="400"/>
      <c r="AN2908" s="400"/>
      <c r="AO2908" s="400"/>
      <c r="AP2908" s="400"/>
    </row>
    <row r="2909" spans="1:42" ht="14.25" customHeight="1">
      <c r="A2909" s="393"/>
      <c r="B2909" s="402"/>
      <c r="C2909" s="402"/>
      <c r="D2909" s="393"/>
      <c r="E2909" s="395"/>
      <c r="F2909" s="395"/>
      <c r="G2909" s="396"/>
      <c r="H2909" s="397"/>
      <c r="I2909" s="397"/>
      <c r="J2909" s="397"/>
      <c r="K2909" s="397"/>
      <c r="L2909" s="396"/>
      <c r="M2909" s="396"/>
      <c r="N2909" s="399"/>
      <c r="O2909" s="400"/>
      <c r="P2909" s="400"/>
      <c r="Q2909" s="400"/>
      <c r="R2909" s="400"/>
      <c r="S2909" s="400"/>
      <c r="T2909" s="400"/>
      <c r="U2909" s="400"/>
      <c r="V2909" s="400"/>
      <c r="W2909" s="400"/>
      <c r="X2909" s="426"/>
      <c r="Y2909" s="427"/>
      <c r="Z2909" s="427"/>
      <c r="AA2909" s="427"/>
      <c r="AB2909" s="427"/>
      <c r="AC2909" s="427"/>
      <c r="AD2909" s="402"/>
      <c r="AE2909" s="402"/>
      <c r="AF2909" s="402"/>
      <c r="AG2909" s="402"/>
      <c r="AH2909" s="402"/>
      <c r="AI2909" s="400"/>
      <c r="AJ2909" s="400"/>
      <c r="AK2909" s="400"/>
      <c r="AL2909" s="400"/>
      <c r="AM2909" s="400"/>
      <c r="AN2909" s="400"/>
      <c r="AO2909" s="400"/>
      <c r="AP2909" s="400"/>
    </row>
    <row r="2910" spans="1:42" ht="14.25" customHeight="1">
      <c r="A2910" s="393"/>
      <c r="B2910" s="402"/>
      <c r="C2910" s="402"/>
      <c r="D2910" s="393"/>
      <c r="E2910" s="395"/>
      <c r="F2910" s="395"/>
      <c r="G2910" s="396"/>
      <c r="H2910" s="397"/>
      <c r="I2910" s="397"/>
      <c r="J2910" s="397"/>
      <c r="K2910" s="397"/>
      <c r="L2910" s="396"/>
      <c r="M2910" s="396"/>
      <c r="N2910" s="399"/>
      <c r="O2910" s="400"/>
      <c r="P2910" s="400"/>
      <c r="Q2910" s="400"/>
      <c r="R2910" s="400"/>
      <c r="S2910" s="400"/>
      <c r="T2910" s="400"/>
      <c r="U2910" s="400"/>
      <c r="V2910" s="400"/>
      <c r="W2910" s="400"/>
      <c r="X2910" s="426"/>
      <c r="Y2910" s="427"/>
      <c r="Z2910" s="427"/>
      <c r="AA2910" s="427"/>
      <c r="AB2910" s="427"/>
      <c r="AC2910" s="427"/>
      <c r="AD2910" s="402"/>
      <c r="AE2910" s="402"/>
      <c r="AF2910" s="402"/>
      <c r="AG2910" s="402"/>
      <c r="AH2910" s="402"/>
      <c r="AI2910" s="400"/>
      <c r="AJ2910" s="400"/>
      <c r="AK2910" s="400"/>
      <c r="AL2910" s="400"/>
      <c r="AM2910" s="400"/>
      <c r="AN2910" s="400"/>
      <c r="AO2910" s="400"/>
      <c r="AP2910" s="400"/>
    </row>
    <row r="2911" spans="1:42" ht="14.25" customHeight="1">
      <c r="A2911" s="393"/>
      <c r="B2911" s="402"/>
      <c r="C2911" s="402"/>
      <c r="D2911" s="393"/>
      <c r="E2911" s="395"/>
      <c r="F2911" s="395"/>
      <c r="G2911" s="396"/>
      <c r="H2911" s="397"/>
      <c r="I2911" s="397"/>
      <c r="J2911" s="397"/>
      <c r="K2911" s="397"/>
      <c r="L2911" s="396"/>
      <c r="M2911" s="396"/>
      <c r="N2911" s="399"/>
      <c r="O2911" s="400"/>
      <c r="P2911" s="400"/>
      <c r="Q2911" s="400"/>
      <c r="R2911" s="400"/>
      <c r="S2911" s="400"/>
      <c r="T2911" s="400"/>
      <c r="U2911" s="400"/>
      <c r="V2911" s="400"/>
      <c r="W2911" s="400"/>
      <c r="X2911" s="426"/>
      <c r="Y2911" s="427"/>
      <c r="Z2911" s="427"/>
      <c r="AA2911" s="427"/>
      <c r="AB2911" s="427"/>
      <c r="AC2911" s="427"/>
      <c r="AD2911" s="402"/>
      <c r="AE2911" s="402"/>
      <c r="AF2911" s="402"/>
      <c r="AG2911" s="402"/>
      <c r="AH2911" s="402"/>
      <c r="AI2911" s="400"/>
      <c r="AJ2911" s="400"/>
      <c r="AK2911" s="400"/>
      <c r="AL2911" s="400"/>
      <c r="AM2911" s="400"/>
      <c r="AN2911" s="400"/>
      <c r="AO2911" s="400"/>
      <c r="AP2911" s="400"/>
    </row>
    <row r="2912" spans="1:42" ht="14.25" customHeight="1">
      <c r="A2912" s="393"/>
      <c r="B2912" s="402"/>
      <c r="C2912" s="402"/>
      <c r="D2912" s="393"/>
      <c r="E2912" s="395"/>
      <c r="F2912" s="395"/>
      <c r="G2912" s="396"/>
      <c r="H2912" s="397"/>
      <c r="I2912" s="397"/>
      <c r="J2912" s="397"/>
      <c r="K2912" s="397"/>
      <c r="L2912" s="396"/>
      <c r="M2912" s="396"/>
      <c r="N2912" s="399"/>
      <c r="O2912" s="400"/>
      <c r="P2912" s="400"/>
      <c r="Q2912" s="400"/>
      <c r="R2912" s="400"/>
      <c r="S2912" s="400"/>
      <c r="T2912" s="400"/>
      <c r="U2912" s="400"/>
      <c r="V2912" s="400"/>
      <c r="W2912" s="400"/>
      <c r="X2912" s="426"/>
      <c r="Y2912" s="427"/>
      <c r="Z2912" s="427"/>
      <c r="AA2912" s="427"/>
      <c r="AB2912" s="427"/>
      <c r="AC2912" s="427"/>
      <c r="AD2912" s="402"/>
      <c r="AE2912" s="402"/>
      <c r="AF2912" s="402"/>
      <c r="AG2912" s="402"/>
      <c r="AH2912" s="402"/>
      <c r="AI2912" s="400"/>
      <c r="AJ2912" s="400"/>
      <c r="AK2912" s="400"/>
      <c r="AL2912" s="400"/>
      <c r="AM2912" s="400"/>
      <c r="AN2912" s="400"/>
      <c r="AO2912" s="400"/>
      <c r="AP2912" s="400"/>
    </row>
    <row r="2913" spans="1:42" ht="14.25" customHeight="1">
      <c r="A2913" s="393"/>
      <c r="B2913" s="402"/>
      <c r="C2913" s="402"/>
      <c r="D2913" s="393"/>
      <c r="E2913" s="395"/>
      <c r="F2913" s="395"/>
      <c r="G2913" s="396"/>
      <c r="H2913" s="397"/>
      <c r="I2913" s="397"/>
      <c r="J2913" s="397"/>
      <c r="K2913" s="397"/>
      <c r="L2913" s="396"/>
      <c r="M2913" s="396"/>
      <c r="N2913" s="399"/>
      <c r="O2913" s="400"/>
      <c r="P2913" s="400"/>
      <c r="Q2913" s="400"/>
      <c r="R2913" s="400"/>
      <c r="S2913" s="400"/>
      <c r="T2913" s="400"/>
      <c r="U2913" s="400"/>
      <c r="V2913" s="400"/>
      <c r="W2913" s="400"/>
      <c r="X2913" s="426"/>
      <c r="Y2913" s="427"/>
      <c r="Z2913" s="427"/>
      <c r="AA2913" s="427"/>
      <c r="AB2913" s="427"/>
      <c r="AC2913" s="427"/>
      <c r="AD2913" s="402"/>
      <c r="AE2913" s="402"/>
      <c r="AF2913" s="402"/>
      <c r="AG2913" s="402"/>
      <c r="AH2913" s="402"/>
      <c r="AI2913" s="400"/>
      <c r="AJ2913" s="400"/>
      <c r="AK2913" s="400"/>
      <c r="AL2913" s="400"/>
      <c r="AM2913" s="400"/>
      <c r="AN2913" s="400"/>
      <c r="AO2913" s="400"/>
      <c r="AP2913" s="400"/>
    </row>
    <row r="2914" spans="1:42" ht="14.25" customHeight="1">
      <c r="A2914" s="393"/>
      <c r="B2914" s="402"/>
      <c r="C2914" s="402"/>
      <c r="D2914" s="393"/>
      <c r="E2914" s="395"/>
      <c r="F2914" s="395"/>
      <c r="G2914" s="396"/>
      <c r="H2914" s="397"/>
      <c r="I2914" s="397"/>
      <c r="J2914" s="397"/>
      <c r="K2914" s="397"/>
      <c r="L2914" s="396"/>
      <c r="M2914" s="396"/>
      <c r="N2914" s="399"/>
      <c r="O2914" s="400"/>
      <c r="P2914" s="400"/>
      <c r="Q2914" s="400"/>
      <c r="R2914" s="400"/>
      <c r="S2914" s="400"/>
      <c r="T2914" s="400"/>
      <c r="U2914" s="400"/>
      <c r="V2914" s="400"/>
      <c r="W2914" s="400"/>
      <c r="X2914" s="426"/>
      <c r="Y2914" s="427"/>
      <c r="Z2914" s="427"/>
      <c r="AA2914" s="427"/>
      <c r="AB2914" s="427"/>
      <c r="AC2914" s="427"/>
      <c r="AD2914" s="402"/>
      <c r="AE2914" s="402"/>
      <c r="AF2914" s="402"/>
      <c r="AG2914" s="402"/>
      <c r="AH2914" s="402"/>
      <c r="AI2914" s="400"/>
      <c r="AJ2914" s="400"/>
      <c r="AK2914" s="400"/>
      <c r="AL2914" s="400"/>
      <c r="AM2914" s="400"/>
      <c r="AN2914" s="400"/>
      <c r="AO2914" s="400"/>
      <c r="AP2914" s="400"/>
    </row>
    <row r="2915" spans="1:42" ht="14.25" customHeight="1">
      <c r="A2915" s="393"/>
      <c r="B2915" s="402"/>
      <c r="C2915" s="402"/>
      <c r="D2915" s="393"/>
      <c r="E2915" s="395"/>
      <c r="F2915" s="395"/>
      <c r="G2915" s="396"/>
      <c r="H2915" s="397"/>
      <c r="I2915" s="397"/>
      <c r="J2915" s="397"/>
      <c r="K2915" s="397"/>
      <c r="L2915" s="396"/>
      <c r="M2915" s="396"/>
      <c r="N2915" s="399"/>
      <c r="O2915" s="400"/>
      <c r="P2915" s="400"/>
      <c r="Q2915" s="400"/>
      <c r="R2915" s="400"/>
      <c r="S2915" s="400"/>
      <c r="T2915" s="400"/>
      <c r="U2915" s="400"/>
      <c r="V2915" s="400"/>
      <c r="W2915" s="400"/>
      <c r="X2915" s="426"/>
      <c r="Y2915" s="427"/>
      <c r="Z2915" s="427"/>
      <c r="AA2915" s="427"/>
      <c r="AB2915" s="427"/>
      <c r="AC2915" s="427"/>
      <c r="AD2915" s="402"/>
      <c r="AE2915" s="402"/>
      <c r="AF2915" s="402"/>
      <c r="AG2915" s="402"/>
      <c r="AH2915" s="402"/>
      <c r="AI2915" s="400"/>
      <c r="AJ2915" s="400"/>
      <c r="AK2915" s="400"/>
      <c r="AL2915" s="400"/>
      <c r="AM2915" s="400"/>
      <c r="AN2915" s="400"/>
      <c r="AO2915" s="400"/>
      <c r="AP2915" s="400"/>
    </row>
    <row r="2916" spans="1:42" ht="14.25" customHeight="1">
      <c r="A2916" s="393"/>
      <c r="B2916" s="402"/>
      <c r="C2916" s="402"/>
      <c r="D2916" s="393"/>
      <c r="E2916" s="395"/>
      <c r="F2916" s="395"/>
      <c r="G2916" s="396"/>
      <c r="H2916" s="397"/>
      <c r="I2916" s="397"/>
      <c r="J2916" s="397"/>
      <c r="K2916" s="397"/>
      <c r="L2916" s="396"/>
      <c r="M2916" s="396"/>
      <c r="N2916" s="399"/>
      <c r="O2916" s="400"/>
      <c r="P2916" s="400"/>
      <c r="Q2916" s="400"/>
      <c r="R2916" s="400"/>
      <c r="S2916" s="400"/>
      <c r="T2916" s="400"/>
      <c r="U2916" s="400"/>
      <c r="V2916" s="400"/>
      <c r="W2916" s="400"/>
      <c r="X2916" s="426"/>
      <c r="Y2916" s="427"/>
      <c r="Z2916" s="427"/>
      <c r="AA2916" s="427"/>
      <c r="AB2916" s="427"/>
      <c r="AC2916" s="427"/>
      <c r="AD2916" s="402"/>
      <c r="AE2916" s="402"/>
      <c r="AF2916" s="402"/>
      <c r="AG2916" s="402"/>
      <c r="AH2916" s="402"/>
      <c r="AI2916" s="400"/>
      <c r="AJ2916" s="400"/>
      <c r="AK2916" s="400"/>
      <c r="AL2916" s="400"/>
      <c r="AM2916" s="400"/>
      <c r="AN2916" s="400"/>
      <c r="AO2916" s="400"/>
      <c r="AP2916" s="400"/>
    </row>
    <row r="2917" spans="1:42" ht="14.25" customHeight="1">
      <c r="A2917" s="393"/>
      <c r="B2917" s="402"/>
      <c r="C2917" s="402"/>
      <c r="D2917" s="393"/>
      <c r="E2917" s="395"/>
      <c r="F2917" s="395"/>
      <c r="G2917" s="396"/>
      <c r="H2917" s="397"/>
      <c r="I2917" s="397"/>
      <c r="J2917" s="397"/>
      <c r="K2917" s="397"/>
      <c r="L2917" s="396"/>
      <c r="M2917" s="396"/>
      <c r="N2917" s="399"/>
      <c r="O2917" s="400"/>
      <c r="P2917" s="400"/>
      <c r="Q2917" s="400"/>
      <c r="R2917" s="400"/>
      <c r="S2917" s="400"/>
      <c r="T2917" s="400"/>
      <c r="U2917" s="400"/>
      <c r="V2917" s="400"/>
      <c r="W2917" s="400"/>
      <c r="X2917" s="426"/>
      <c r="Y2917" s="427"/>
      <c r="Z2917" s="427"/>
      <c r="AA2917" s="427"/>
      <c r="AB2917" s="427"/>
      <c r="AC2917" s="427"/>
      <c r="AD2917" s="402"/>
      <c r="AE2917" s="402"/>
      <c r="AF2917" s="402"/>
      <c r="AG2917" s="402"/>
      <c r="AH2917" s="402"/>
      <c r="AI2917" s="400"/>
      <c r="AJ2917" s="400"/>
      <c r="AK2917" s="400"/>
      <c r="AL2917" s="400"/>
      <c r="AM2917" s="400"/>
      <c r="AN2917" s="400"/>
      <c r="AO2917" s="400"/>
      <c r="AP2917" s="400"/>
    </row>
    <row r="2918" spans="1:42" ht="14.25" customHeight="1">
      <c r="A2918" s="393"/>
      <c r="B2918" s="402"/>
      <c r="C2918" s="402"/>
      <c r="D2918" s="393"/>
      <c r="E2918" s="395"/>
      <c r="F2918" s="395"/>
      <c r="G2918" s="396"/>
      <c r="H2918" s="397"/>
      <c r="I2918" s="397"/>
      <c r="J2918" s="397"/>
      <c r="K2918" s="397"/>
      <c r="L2918" s="396"/>
      <c r="M2918" s="396"/>
      <c r="N2918" s="399"/>
      <c r="O2918" s="400"/>
      <c r="P2918" s="400"/>
      <c r="Q2918" s="400"/>
      <c r="R2918" s="400"/>
      <c r="S2918" s="400"/>
      <c r="T2918" s="400"/>
      <c r="U2918" s="400"/>
      <c r="V2918" s="400"/>
      <c r="W2918" s="400"/>
      <c r="X2918" s="426"/>
      <c r="Y2918" s="427"/>
      <c r="Z2918" s="427"/>
      <c r="AA2918" s="427"/>
      <c r="AB2918" s="427"/>
      <c r="AC2918" s="427"/>
      <c r="AD2918" s="402"/>
      <c r="AE2918" s="402"/>
      <c r="AF2918" s="402"/>
      <c r="AG2918" s="402"/>
      <c r="AH2918" s="402"/>
      <c r="AI2918" s="400"/>
      <c r="AJ2918" s="400"/>
      <c r="AK2918" s="400"/>
      <c r="AL2918" s="400"/>
      <c r="AM2918" s="400"/>
      <c r="AN2918" s="400"/>
      <c r="AO2918" s="400"/>
      <c r="AP2918" s="400"/>
    </row>
    <row r="2919" spans="1:42" ht="14.25" customHeight="1">
      <c r="A2919" s="393"/>
      <c r="B2919" s="402"/>
      <c r="C2919" s="402"/>
      <c r="D2919" s="393"/>
      <c r="E2919" s="395"/>
      <c r="F2919" s="395"/>
      <c r="G2919" s="396"/>
      <c r="H2919" s="397"/>
      <c r="I2919" s="397"/>
      <c r="J2919" s="397"/>
      <c r="K2919" s="397"/>
      <c r="L2919" s="396"/>
      <c r="M2919" s="396"/>
      <c r="N2919" s="399"/>
      <c r="O2919" s="400"/>
      <c r="P2919" s="400"/>
      <c r="Q2919" s="400"/>
      <c r="R2919" s="400"/>
      <c r="S2919" s="400"/>
      <c r="T2919" s="400"/>
      <c r="U2919" s="400"/>
      <c r="V2919" s="400"/>
      <c r="W2919" s="400"/>
      <c r="X2919" s="426"/>
      <c r="Y2919" s="427"/>
      <c r="Z2919" s="427"/>
      <c r="AA2919" s="427"/>
      <c r="AB2919" s="427"/>
      <c r="AC2919" s="427"/>
      <c r="AD2919" s="402"/>
      <c r="AE2919" s="402"/>
      <c r="AF2919" s="402"/>
      <c r="AG2919" s="402"/>
      <c r="AH2919" s="402"/>
      <c r="AI2919" s="400"/>
      <c r="AJ2919" s="400"/>
      <c r="AK2919" s="400"/>
      <c r="AL2919" s="400"/>
      <c r="AM2919" s="400"/>
      <c r="AN2919" s="400"/>
      <c r="AO2919" s="400"/>
      <c r="AP2919" s="400"/>
    </row>
    <row r="2920" spans="1:42" ht="14.25" customHeight="1">
      <c r="A2920" s="393"/>
      <c r="B2920" s="402"/>
      <c r="C2920" s="402"/>
      <c r="D2920" s="393"/>
      <c r="E2920" s="395"/>
      <c r="F2920" s="395"/>
      <c r="G2920" s="396"/>
      <c r="H2920" s="397"/>
      <c r="I2920" s="397"/>
      <c r="J2920" s="397"/>
      <c r="K2920" s="397"/>
      <c r="L2920" s="396"/>
      <c r="M2920" s="396"/>
      <c r="N2920" s="399"/>
      <c r="O2920" s="400"/>
      <c r="P2920" s="400"/>
      <c r="Q2920" s="400"/>
      <c r="R2920" s="400"/>
      <c r="S2920" s="400"/>
      <c r="T2920" s="400"/>
      <c r="U2920" s="400"/>
      <c r="V2920" s="400"/>
      <c r="W2920" s="400"/>
      <c r="X2920" s="426"/>
      <c r="Y2920" s="427"/>
      <c r="Z2920" s="427"/>
      <c r="AA2920" s="427"/>
      <c r="AB2920" s="427"/>
      <c r="AC2920" s="427"/>
      <c r="AD2920" s="402"/>
      <c r="AE2920" s="402"/>
      <c r="AF2920" s="402"/>
      <c r="AG2920" s="402"/>
      <c r="AH2920" s="402"/>
      <c r="AI2920" s="400"/>
      <c r="AJ2920" s="400"/>
      <c r="AK2920" s="400"/>
      <c r="AL2920" s="400"/>
      <c r="AM2920" s="400"/>
      <c r="AN2920" s="400"/>
      <c r="AO2920" s="400"/>
      <c r="AP2920" s="400"/>
    </row>
    <row r="2921" spans="1:42" ht="14.25" customHeight="1">
      <c r="A2921" s="393"/>
      <c r="B2921" s="402"/>
      <c r="C2921" s="402"/>
      <c r="D2921" s="393"/>
      <c r="E2921" s="395"/>
      <c r="F2921" s="395"/>
      <c r="G2921" s="396"/>
      <c r="H2921" s="397"/>
      <c r="I2921" s="397"/>
      <c r="J2921" s="397"/>
      <c r="K2921" s="397"/>
      <c r="L2921" s="396"/>
      <c r="M2921" s="396"/>
      <c r="N2921" s="399"/>
      <c r="O2921" s="400"/>
      <c r="P2921" s="400"/>
      <c r="Q2921" s="400"/>
      <c r="R2921" s="400"/>
      <c r="S2921" s="400"/>
      <c r="T2921" s="400"/>
      <c r="U2921" s="400"/>
      <c r="V2921" s="400"/>
      <c r="W2921" s="400"/>
      <c r="X2921" s="426"/>
      <c r="Y2921" s="427"/>
      <c r="Z2921" s="427"/>
      <c r="AA2921" s="427"/>
      <c r="AB2921" s="427"/>
      <c r="AC2921" s="427"/>
      <c r="AD2921" s="402"/>
      <c r="AE2921" s="402"/>
      <c r="AF2921" s="402"/>
      <c r="AG2921" s="402"/>
      <c r="AH2921" s="402"/>
      <c r="AI2921" s="400"/>
      <c r="AJ2921" s="400"/>
      <c r="AK2921" s="400"/>
      <c r="AL2921" s="400"/>
      <c r="AM2921" s="400"/>
      <c r="AN2921" s="400"/>
      <c r="AO2921" s="400"/>
      <c r="AP2921" s="400"/>
    </row>
    <row r="2922" spans="1:42" ht="14.25" customHeight="1">
      <c r="A2922" s="393"/>
      <c r="B2922" s="402"/>
      <c r="C2922" s="402"/>
      <c r="D2922" s="393"/>
      <c r="E2922" s="395"/>
      <c r="F2922" s="395"/>
      <c r="G2922" s="396"/>
      <c r="H2922" s="397"/>
      <c r="I2922" s="397"/>
      <c r="J2922" s="397"/>
      <c r="K2922" s="397"/>
      <c r="L2922" s="396"/>
      <c r="M2922" s="396"/>
      <c r="N2922" s="399"/>
      <c r="O2922" s="400"/>
      <c r="P2922" s="400"/>
      <c r="Q2922" s="400"/>
      <c r="R2922" s="400"/>
      <c r="S2922" s="400"/>
      <c r="T2922" s="400"/>
      <c r="U2922" s="400"/>
      <c r="V2922" s="400"/>
      <c r="W2922" s="400"/>
      <c r="X2922" s="426"/>
      <c r="Y2922" s="427"/>
      <c r="Z2922" s="427"/>
      <c r="AA2922" s="427"/>
      <c r="AB2922" s="427"/>
      <c r="AC2922" s="427"/>
      <c r="AD2922" s="402"/>
      <c r="AE2922" s="402"/>
      <c r="AF2922" s="402"/>
      <c r="AG2922" s="402"/>
      <c r="AH2922" s="402"/>
      <c r="AI2922" s="400"/>
      <c r="AJ2922" s="400"/>
      <c r="AK2922" s="400"/>
      <c r="AL2922" s="400"/>
      <c r="AM2922" s="400"/>
      <c r="AN2922" s="400"/>
      <c r="AO2922" s="400"/>
      <c r="AP2922" s="400"/>
    </row>
    <row r="2923" spans="1:42" ht="14.25" customHeight="1">
      <c r="A2923" s="393"/>
      <c r="B2923" s="402"/>
      <c r="C2923" s="402"/>
      <c r="D2923" s="393"/>
      <c r="E2923" s="395"/>
      <c r="F2923" s="395"/>
      <c r="G2923" s="396"/>
      <c r="H2923" s="397"/>
      <c r="I2923" s="397"/>
      <c r="J2923" s="397"/>
      <c r="K2923" s="397"/>
      <c r="L2923" s="396"/>
      <c r="M2923" s="396"/>
      <c r="N2923" s="399"/>
      <c r="O2923" s="400"/>
      <c r="P2923" s="400"/>
      <c r="Q2923" s="400"/>
      <c r="R2923" s="400"/>
      <c r="S2923" s="400"/>
      <c r="T2923" s="400"/>
      <c r="U2923" s="400"/>
      <c r="V2923" s="400"/>
      <c r="W2923" s="400"/>
      <c r="X2923" s="426"/>
      <c r="Y2923" s="427"/>
      <c r="Z2923" s="427"/>
      <c r="AA2923" s="427"/>
      <c r="AB2923" s="427"/>
      <c r="AC2923" s="427"/>
      <c r="AD2923" s="402"/>
      <c r="AE2923" s="402"/>
      <c r="AF2923" s="402"/>
      <c r="AG2923" s="402"/>
      <c r="AH2923" s="402"/>
      <c r="AI2923" s="400"/>
      <c r="AJ2923" s="400"/>
      <c r="AK2923" s="400"/>
      <c r="AL2923" s="400"/>
      <c r="AM2923" s="400"/>
      <c r="AN2923" s="400"/>
      <c r="AO2923" s="400"/>
      <c r="AP2923" s="400"/>
    </row>
    <row r="2924" spans="1:42" ht="14.25" customHeight="1">
      <c r="A2924" s="393"/>
      <c r="B2924" s="402"/>
      <c r="C2924" s="402"/>
      <c r="D2924" s="393"/>
      <c r="E2924" s="395"/>
      <c r="F2924" s="395"/>
      <c r="G2924" s="396"/>
      <c r="H2924" s="397"/>
      <c r="I2924" s="397"/>
      <c r="J2924" s="397"/>
      <c r="K2924" s="397"/>
      <c r="L2924" s="396"/>
      <c r="M2924" s="396"/>
      <c r="N2924" s="399"/>
      <c r="O2924" s="400"/>
      <c r="P2924" s="400"/>
      <c r="Q2924" s="400"/>
      <c r="R2924" s="400"/>
      <c r="S2924" s="400"/>
      <c r="T2924" s="400"/>
      <c r="U2924" s="400"/>
      <c r="V2924" s="400"/>
      <c r="W2924" s="400"/>
      <c r="X2924" s="426"/>
      <c r="Y2924" s="427"/>
      <c r="Z2924" s="427"/>
      <c r="AA2924" s="427"/>
      <c r="AB2924" s="427"/>
      <c r="AC2924" s="427"/>
      <c r="AD2924" s="402"/>
      <c r="AE2924" s="402"/>
      <c r="AF2924" s="402"/>
      <c r="AG2924" s="402"/>
      <c r="AH2924" s="402"/>
      <c r="AI2924" s="400"/>
      <c r="AJ2924" s="400"/>
      <c r="AK2924" s="400"/>
      <c r="AL2924" s="400"/>
      <c r="AM2924" s="400"/>
      <c r="AN2924" s="400"/>
      <c r="AO2924" s="400"/>
      <c r="AP2924" s="400"/>
    </row>
    <row r="2925" spans="1:42" ht="14.25" customHeight="1">
      <c r="A2925" s="393"/>
      <c r="B2925" s="402"/>
      <c r="C2925" s="402"/>
      <c r="D2925" s="393"/>
      <c r="E2925" s="395"/>
      <c r="F2925" s="395"/>
      <c r="G2925" s="396"/>
      <c r="H2925" s="397"/>
      <c r="I2925" s="397"/>
      <c r="J2925" s="397"/>
      <c r="K2925" s="397"/>
      <c r="L2925" s="396"/>
      <c r="M2925" s="396"/>
      <c r="N2925" s="399"/>
      <c r="O2925" s="400"/>
      <c r="P2925" s="400"/>
      <c r="Q2925" s="400"/>
      <c r="R2925" s="400"/>
      <c r="S2925" s="400"/>
      <c r="T2925" s="400"/>
      <c r="U2925" s="400"/>
      <c r="V2925" s="400"/>
      <c r="W2925" s="400"/>
      <c r="X2925" s="426"/>
      <c r="Y2925" s="427"/>
      <c r="Z2925" s="427"/>
      <c r="AA2925" s="427"/>
      <c r="AB2925" s="427"/>
      <c r="AC2925" s="427"/>
      <c r="AD2925" s="402"/>
      <c r="AE2925" s="402"/>
      <c r="AF2925" s="402"/>
      <c r="AG2925" s="402"/>
      <c r="AH2925" s="402"/>
      <c r="AI2925" s="400"/>
      <c r="AJ2925" s="400"/>
      <c r="AK2925" s="400"/>
      <c r="AL2925" s="400"/>
      <c r="AM2925" s="400"/>
      <c r="AN2925" s="400"/>
      <c r="AO2925" s="400"/>
      <c r="AP2925" s="400"/>
    </row>
    <row r="2926" spans="1:42" ht="14.25" customHeight="1">
      <c r="A2926" s="393"/>
      <c r="B2926" s="402"/>
      <c r="C2926" s="402"/>
      <c r="D2926" s="393"/>
      <c r="E2926" s="395"/>
      <c r="F2926" s="395"/>
      <c r="G2926" s="396"/>
      <c r="H2926" s="397"/>
      <c r="I2926" s="397"/>
      <c r="J2926" s="397"/>
      <c r="K2926" s="397"/>
      <c r="L2926" s="396"/>
      <c r="M2926" s="396"/>
      <c r="N2926" s="399"/>
      <c r="O2926" s="400"/>
      <c r="P2926" s="400"/>
      <c r="Q2926" s="400"/>
      <c r="R2926" s="400"/>
      <c r="S2926" s="400"/>
      <c r="T2926" s="400"/>
      <c r="U2926" s="400"/>
      <c r="V2926" s="400"/>
      <c r="W2926" s="400"/>
      <c r="X2926" s="426"/>
      <c r="Y2926" s="427"/>
      <c r="Z2926" s="427"/>
      <c r="AA2926" s="427"/>
      <c r="AB2926" s="427"/>
      <c r="AC2926" s="427"/>
      <c r="AD2926" s="402"/>
      <c r="AE2926" s="402"/>
      <c r="AF2926" s="402"/>
      <c r="AG2926" s="402"/>
      <c r="AH2926" s="402"/>
      <c r="AI2926" s="400"/>
      <c r="AJ2926" s="400"/>
      <c r="AK2926" s="400"/>
      <c r="AL2926" s="400"/>
      <c r="AM2926" s="400"/>
      <c r="AN2926" s="400"/>
      <c r="AO2926" s="400"/>
      <c r="AP2926" s="400"/>
    </row>
    <row r="2927" spans="1:42" ht="14.25" customHeight="1">
      <c r="A2927" s="393"/>
      <c r="B2927" s="402"/>
      <c r="C2927" s="402"/>
      <c r="D2927" s="393"/>
      <c r="E2927" s="395"/>
      <c r="F2927" s="395"/>
      <c r="G2927" s="396"/>
      <c r="H2927" s="397"/>
      <c r="I2927" s="397"/>
      <c r="J2927" s="397"/>
      <c r="K2927" s="397"/>
      <c r="L2927" s="396"/>
      <c r="M2927" s="396"/>
      <c r="N2927" s="399"/>
      <c r="O2927" s="400"/>
      <c r="P2927" s="400"/>
      <c r="Q2927" s="400"/>
      <c r="R2927" s="400"/>
      <c r="S2927" s="400"/>
      <c r="T2927" s="400"/>
      <c r="U2927" s="400"/>
      <c r="V2927" s="400"/>
      <c r="W2927" s="400"/>
      <c r="X2927" s="426"/>
      <c r="Y2927" s="427"/>
      <c r="Z2927" s="427"/>
      <c r="AA2927" s="427"/>
      <c r="AB2927" s="427"/>
      <c r="AC2927" s="427"/>
      <c r="AD2927" s="402"/>
      <c r="AE2927" s="402"/>
      <c r="AF2927" s="402"/>
      <c r="AG2927" s="402"/>
      <c r="AH2927" s="402"/>
      <c r="AI2927" s="400"/>
      <c r="AJ2927" s="400"/>
      <c r="AK2927" s="400"/>
      <c r="AL2927" s="400"/>
      <c r="AM2927" s="400"/>
      <c r="AN2927" s="400"/>
      <c r="AO2927" s="400"/>
      <c r="AP2927" s="400"/>
    </row>
    <row r="2928" spans="1:42" ht="14.25" customHeight="1">
      <c r="A2928" s="393"/>
      <c r="B2928" s="402"/>
      <c r="C2928" s="402"/>
      <c r="D2928" s="393"/>
      <c r="E2928" s="395"/>
      <c r="F2928" s="395"/>
      <c r="G2928" s="396"/>
      <c r="H2928" s="397"/>
      <c r="I2928" s="397"/>
      <c r="J2928" s="397"/>
      <c r="K2928" s="397"/>
      <c r="L2928" s="396"/>
      <c r="M2928" s="396"/>
      <c r="N2928" s="399"/>
      <c r="O2928" s="400"/>
      <c r="P2928" s="400"/>
      <c r="Q2928" s="400"/>
      <c r="R2928" s="400"/>
      <c r="S2928" s="400"/>
      <c r="T2928" s="400"/>
      <c r="U2928" s="400"/>
      <c r="V2928" s="400"/>
      <c r="W2928" s="400"/>
      <c r="X2928" s="426"/>
      <c r="Y2928" s="427"/>
      <c r="Z2928" s="427"/>
      <c r="AA2928" s="427"/>
      <c r="AB2928" s="427"/>
      <c r="AC2928" s="427"/>
      <c r="AD2928" s="402"/>
      <c r="AE2928" s="402"/>
      <c r="AF2928" s="402"/>
      <c r="AG2928" s="402"/>
      <c r="AH2928" s="402"/>
      <c r="AI2928" s="400"/>
      <c r="AJ2928" s="400"/>
      <c r="AK2928" s="400"/>
      <c r="AL2928" s="400"/>
      <c r="AM2928" s="400"/>
      <c r="AN2928" s="400"/>
      <c r="AO2928" s="400"/>
      <c r="AP2928" s="400"/>
    </row>
    <row r="2929" spans="1:42" ht="14.25" customHeight="1">
      <c r="A2929" s="393"/>
      <c r="B2929" s="402"/>
      <c r="C2929" s="402"/>
      <c r="D2929" s="393"/>
      <c r="E2929" s="395"/>
      <c r="F2929" s="395"/>
      <c r="G2929" s="396"/>
      <c r="H2929" s="397"/>
      <c r="I2929" s="397"/>
      <c r="J2929" s="397"/>
      <c r="K2929" s="397"/>
      <c r="L2929" s="396"/>
      <c r="M2929" s="396"/>
      <c r="N2929" s="399"/>
      <c r="O2929" s="400"/>
      <c r="P2929" s="400"/>
      <c r="Q2929" s="400"/>
      <c r="R2929" s="400"/>
      <c r="S2929" s="400"/>
      <c r="T2929" s="400"/>
      <c r="U2929" s="400"/>
      <c r="V2929" s="400"/>
      <c r="W2929" s="400"/>
      <c r="X2929" s="426"/>
      <c r="Y2929" s="427"/>
      <c r="Z2929" s="427"/>
      <c r="AA2929" s="427"/>
      <c r="AB2929" s="427"/>
      <c r="AC2929" s="427"/>
      <c r="AD2929" s="402"/>
      <c r="AE2929" s="402"/>
      <c r="AF2929" s="402"/>
      <c r="AG2929" s="402"/>
      <c r="AH2929" s="402"/>
      <c r="AI2929" s="400"/>
      <c r="AJ2929" s="400"/>
      <c r="AK2929" s="400"/>
      <c r="AL2929" s="400"/>
      <c r="AM2929" s="400"/>
      <c r="AN2929" s="400"/>
      <c r="AO2929" s="400"/>
      <c r="AP2929" s="400"/>
    </row>
    <row r="2930" spans="1:42" ht="14.25" customHeight="1">
      <c r="A2930" s="393"/>
      <c r="B2930" s="402"/>
      <c r="C2930" s="402"/>
      <c r="D2930" s="393"/>
      <c r="E2930" s="395"/>
      <c r="F2930" s="395"/>
      <c r="G2930" s="396"/>
      <c r="H2930" s="397"/>
      <c r="I2930" s="397"/>
      <c r="J2930" s="397"/>
      <c r="K2930" s="397"/>
      <c r="L2930" s="396"/>
      <c r="M2930" s="396"/>
      <c r="N2930" s="399"/>
      <c r="O2930" s="400"/>
      <c r="P2930" s="400"/>
      <c r="Q2930" s="400"/>
      <c r="R2930" s="400"/>
      <c r="S2930" s="400"/>
      <c r="T2930" s="400"/>
      <c r="U2930" s="400"/>
      <c r="V2930" s="400"/>
      <c r="W2930" s="400"/>
      <c r="X2930" s="426"/>
      <c r="Y2930" s="427"/>
      <c r="Z2930" s="427"/>
      <c r="AA2930" s="427"/>
      <c r="AB2930" s="427"/>
      <c r="AC2930" s="427"/>
      <c r="AD2930" s="402"/>
      <c r="AE2930" s="402"/>
      <c r="AF2930" s="402"/>
      <c r="AG2930" s="402"/>
      <c r="AH2930" s="402"/>
      <c r="AI2930" s="400"/>
      <c r="AJ2930" s="400"/>
      <c r="AK2930" s="400"/>
      <c r="AL2930" s="400"/>
      <c r="AM2930" s="400"/>
      <c r="AN2930" s="400"/>
      <c r="AO2930" s="400"/>
      <c r="AP2930" s="400"/>
    </row>
    <row r="2931" spans="1:42" ht="14.25" customHeight="1">
      <c r="A2931" s="393"/>
      <c r="B2931" s="402"/>
      <c r="C2931" s="402"/>
      <c r="D2931" s="393"/>
      <c r="E2931" s="395"/>
      <c r="F2931" s="395"/>
      <c r="G2931" s="396"/>
      <c r="H2931" s="397"/>
      <c r="I2931" s="397"/>
      <c r="J2931" s="397"/>
      <c r="K2931" s="397"/>
      <c r="L2931" s="396"/>
      <c r="M2931" s="396"/>
      <c r="N2931" s="399"/>
      <c r="O2931" s="400"/>
      <c r="P2931" s="400"/>
      <c r="Q2931" s="400"/>
      <c r="R2931" s="400"/>
      <c r="S2931" s="400"/>
      <c r="T2931" s="400"/>
      <c r="U2931" s="400"/>
      <c r="V2931" s="400"/>
      <c r="W2931" s="400"/>
      <c r="X2931" s="426"/>
      <c r="Y2931" s="427"/>
      <c r="Z2931" s="427"/>
      <c r="AA2931" s="427"/>
      <c r="AB2931" s="427"/>
      <c r="AC2931" s="427"/>
      <c r="AD2931" s="402"/>
      <c r="AE2931" s="402"/>
      <c r="AF2931" s="402"/>
      <c r="AG2931" s="402"/>
      <c r="AH2931" s="402"/>
      <c r="AI2931" s="400"/>
      <c r="AJ2931" s="400"/>
      <c r="AK2931" s="400"/>
      <c r="AL2931" s="400"/>
      <c r="AM2931" s="400"/>
      <c r="AN2931" s="400"/>
      <c r="AO2931" s="400"/>
      <c r="AP2931" s="400"/>
    </row>
    <row r="2932" spans="1:42" ht="14.25" customHeight="1">
      <c r="A2932" s="393"/>
      <c r="B2932" s="402"/>
      <c r="C2932" s="402"/>
      <c r="D2932" s="393"/>
      <c r="E2932" s="395"/>
      <c r="F2932" s="395"/>
      <c r="G2932" s="396"/>
      <c r="H2932" s="397"/>
      <c r="I2932" s="397"/>
      <c r="J2932" s="397"/>
      <c r="K2932" s="397"/>
      <c r="L2932" s="396"/>
      <c r="M2932" s="396"/>
      <c r="N2932" s="399"/>
      <c r="O2932" s="400"/>
      <c r="P2932" s="400"/>
      <c r="Q2932" s="400"/>
      <c r="R2932" s="400"/>
      <c r="S2932" s="400"/>
      <c r="T2932" s="400"/>
      <c r="U2932" s="400"/>
      <c r="V2932" s="400"/>
      <c r="W2932" s="400"/>
      <c r="X2932" s="426"/>
      <c r="Y2932" s="427"/>
      <c r="Z2932" s="427"/>
      <c r="AA2932" s="427"/>
      <c r="AB2932" s="427"/>
      <c r="AC2932" s="427"/>
      <c r="AD2932" s="402"/>
      <c r="AE2932" s="402"/>
      <c r="AF2932" s="402"/>
      <c r="AG2932" s="402"/>
      <c r="AH2932" s="402"/>
      <c r="AI2932" s="400"/>
      <c r="AJ2932" s="400"/>
      <c r="AK2932" s="400"/>
      <c r="AL2932" s="400"/>
      <c r="AM2932" s="400"/>
      <c r="AN2932" s="400"/>
      <c r="AO2932" s="400"/>
      <c r="AP2932" s="400"/>
    </row>
    <row r="2933" spans="1:42" ht="14.25" customHeight="1">
      <c r="A2933" s="393"/>
      <c r="B2933" s="402"/>
      <c r="C2933" s="402"/>
      <c r="D2933" s="393"/>
      <c r="E2933" s="395"/>
      <c r="F2933" s="395"/>
      <c r="G2933" s="396"/>
      <c r="H2933" s="397"/>
      <c r="I2933" s="397"/>
      <c r="J2933" s="397"/>
      <c r="K2933" s="397"/>
      <c r="L2933" s="396"/>
      <c r="M2933" s="396"/>
      <c r="N2933" s="399"/>
      <c r="O2933" s="400"/>
      <c r="P2933" s="400"/>
      <c r="Q2933" s="400"/>
      <c r="R2933" s="400"/>
      <c r="S2933" s="400"/>
      <c r="T2933" s="400"/>
      <c r="U2933" s="400"/>
      <c r="V2933" s="400"/>
      <c r="W2933" s="400"/>
      <c r="X2933" s="426"/>
      <c r="Y2933" s="427"/>
      <c r="Z2933" s="427"/>
      <c r="AA2933" s="427"/>
      <c r="AB2933" s="427"/>
      <c r="AC2933" s="427"/>
      <c r="AD2933" s="402"/>
      <c r="AE2933" s="402"/>
      <c r="AF2933" s="402"/>
      <c r="AG2933" s="402"/>
      <c r="AH2933" s="402"/>
      <c r="AI2933" s="400"/>
      <c r="AJ2933" s="400"/>
      <c r="AK2933" s="400"/>
      <c r="AL2933" s="400"/>
      <c r="AM2933" s="400"/>
      <c r="AN2933" s="400"/>
      <c r="AO2933" s="400"/>
      <c r="AP2933" s="400"/>
    </row>
    <row r="2934" spans="1:42" ht="14.25" customHeight="1">
      <c r="A2934" s="393"/>
      <c r="B2934" s="402"/>
      <c r="C2934" s="402"/>
      <c r="D2934" s="393"/>
      <c r="E2934" s="395"/>
      <c r="F2934" s="395"/>
      <c r="G2934" s="396"/>
      <c r="H2934" s="397"/>
      <c r="I2934" s="397"/>
      <c r="J2934" s="397"/>
      <c r="K2934" s="397"/>
      <c r="L2934" s="396"/>
      <c r="M2934" s="396"/>
      <c r="N2934" s="399"/>
      <c r="O2934" s="400"/>
      <c r="P2934" s="400"/>
      <c r="Q2934" s="400"/>
      <c r="R2934" s="400"/>
      <c r="S2934" s="400"/>
      <c r="T2934" s="400"/>
      <c r="U2934" s="400"/>
      <c r="V2934" s="400"/>
      <c r="W2934" s="400"/>
      <c r="X2934" s="426"/>
      <c r="Y2934" s="427"/>
      <c r="Z2934" s="427"/>
      <c r="AA2934" s="427"/>
      <c r="AB2934" s="427"/>
      <c r="AC2934" s="427"/>
      <c r="AD2934" s="402"/>
      <c r="AE2934" s="402"/>
      <c r="AF2934" s="402"/>
      <c r="AG2934" s="402"/>
      <c r="AH2934" s="402"/>
      <c r="AI2934" s="400"/>
      <c r="AJ2934" s="400"/>
      <c r="AK2934" s="400"/>
      <c r="AL2934" s="400"/>
      <c r="AM2934" s="400"/>
      <c r="AN2934" s="400"/>
      <c r="AO2934" s="400"/>
      <c r="AP2934" s="400"/>
    </row>
    <row r="2935" spans="1:42" ht="14.25" customHeight="1">
      <c r="A2935" s="393"/>
      <c r="B2935" s="402"/>
      <c r="C2935" s="402"/>
      <c r="D2935" s="393"/>
      <c r="E2935" s="395"/>
      <c r="F2935" s="395"/>
      <c r="G2935" s="396"/>
      <c r="H2935" s="397"/>
      <c r="I2935" s="397"/>
      <c r="J2935" s="397"/>
      <c r="K2935" s="397"/>
      <c r="L2935" s="396"/>
      <c r="M2935" s="396"/>
      <c r="N2935" s="399"/>
      <c r="O2935" s="400"/>
      <c r="P2935" s="400"/>
      <c r="Q2935" s="400"/>
      <c r="R2935" s="400"/>
      <c r="S2935" s="400"/>
      <c r="T2935" s="400"/>
      <c r="U2935" s="400"/>
      <c r="V2935" s="400"/>
      <c r="W2935" s="400"/>
      <c r="X2935" s="426"/>
      <c r="Y2935" s="427"/>
      <c r="Z2935" s="427"/>
      <c r="AA2935" s="427"/>
      <c r="AB2935" s="427"/>
      <c r="AC2935" s="427"/>
      <c r="AD2935" s="402"/>
      <c r="AE2935" s="402"/>
      <c r="AF2935" s="402"/>
      <c r="AG2935" s="402"/>
      <c r="AH2935" s="402"/>
      <c r="AI2935" s="400"/>
      <c r="AJ2935" s="400"/>
      <c r="AK2935" s="400"/>
      <c r="AL2935" s="400"/>
      <c r="AM2935" s="400"/>
      <c r="AN2935" s="400"/>
      <c r="AO2935" s="400"/>
      <c r="AP2935" s="400"/>
    </row>
    <row r="2936" spans="1:42" ht="14.25" customHeight="1">
      <c r="A2936" s="393"/>
      <c r="B2936" s="402"/>
      <c r="C2936" s="402"/>
      <c r="D2936" s="393"/>
      <c r="E2936" s="395"/>
      <c r="F2936" s="395"/>
      <c r="G2936" s="396"/>
      <c r="H2936" s="397"/>
      <c r="I2936" s="397"/>
      <c r="J2936" s="397"/>
      <c r="K2936" s="397"/>
      <c r="L2936" s="396"/>
      <c r="M2936" s="396"/>
      <c r="N2936" s="399"/>
      <c r="O2936" s="400"/>
      <c r="P2936" s="400"/>
      <c r="Q2936" s="400"/>
      <c r="R2936" s="400"/>
      <c r="S2936" s="400"/>
      <c r="T2936" s="400"/>
      <c r="U2936" s="400"/>
      <c r="V2936" s="400"/>
      <c r="W2936" s="400"/>
      <c r="X2936" s="426"/>
      <c r="Y2936" s="427"/>
      <c r="Z2936" s="427"/>
      <c r="AA2936" s="427"/>
      <c r="AB2936" s="427"/>
      <c r="AC2936" s="427"/>
      <c r="AD2936" s="402"/>
      <c r="AE2936" s="402"/>
      <c r="AF2936" s="402"/>
      <c r="AG2936" s="402"/>
      <c r="AH2936" s="402"/>
      <c r="AI2936" s="400"/>
      <c r="AJ2936" s="400"/>
      <c r="AK2936" s="400"/>
      <c r="AL2936" s="400"/>
      <c r="AM2936" s="400"/>
      <c r="AN2936" s="400"/>
      <c r="AO2936" s="400"/>
      <c r="AP2936" s="400"/>
    </row>
    <row r="2937" spans="1:42" ht="14.25" customHeight="1">
      <c r="A2937" s="393"/>
      <c r="B2937" s="402"/>
      <c r="C2937" s="402"/>
      <c r="D2937" s="393"/>
      <c r="E2937" s="395"/>
      <c r="F2937" s="395"/>
      <c r="G2937" s="396"/>
      <c r="H2937" s="397"/>
      <c r="I2937" s="397"/>
      <c r="J2937" s="397"/>
      <c r="K2937" s="397"/>
      <c r="L2937" s="396"/>
      <c r="M2937" s="396"/>
      <c r="N2937" s="399"/>
      <c r="O2937" s="400"/>
      <c r="P2937" s="400"/>
      <c r="Q2937" s="400"/>
      <c r="R2937" s="400"/>
      <c r="S2937" s="400"/>
      <c r="T2937" s="400"/>
      <c r="U2937" s="400"/>
      <c r="V2937" s="400"/>
      <c r="W2937" s="400"/>
      <c r="X2937" s="426"/>
      <c r="Y2937" s="427"/>
      <c r="Z2937" s="427"/>
      <c r="AA2937" s="427"/>
      <c r="AB2937" s="427"/>
      <c r="AC2937" s="427"/>
      <c r="AD2937" s="402"/>
      <c r="AE2937" s="402"/>
      <c r="AF2937" s="402"/>
      <c r="AG2937" s="402"/>
      <c r="AH2937" s="402"/>
      <c r="AI2937" s="400"/>
      <c r="AJ2937" s="400"/>
      <c r="AK2937" s="400"/>
      <c r="AL2937" s="400"/>
      <c r="AM2937" s="400"/>
      <c r="AN2937" s="400"/>
      <c r="AO2937" s="400"/>
      <c r="AP2937" s="400"/>
    </row>
    <row r="2938" spans="1:42" ht="14.25" customHeight="1">
      <c r="A2938" s="393"/>
      <c r="B2938" s="402"/>
      <c r="C2938" s="402"/>
      <c r="D2938" s="393"/>
      <c r="E2938" s="395"/>
      <c r="F2938" s="395"/>
      <c r="G2938" s="396"/>
      <c r="H2938" s="397"/>
      <c r="I2938" s="397"/>
      <c r="J2938" s="397"/>
      <c r="K2938" s="397"/>
      <c r="L2938" s="396"/>
      <c r="M2938" s="396"/>
      <c r="N2938" s="399"/>
      <c r="O2938" s="400"/>
      <c r="P2938" s="400"/>
      <c r="Q2938" s="400"/>
      <c r="R2938" s="400"/>
      <c r="S2938" s="400"/>
      <c r="T2938" s="400"/>
      <c r="U2938" s="400"/>
      <c r="V2938" s="400"/>
      <c r="W2938" s="400"/>
      <c r="X2938" s="426"/>
      <c r="Y2938" s="427"/>
      <c r="Z2938" s="427"/>
      <c r="AA2938" s="427"/>
      <c r="AB2938" s="427"/>
      <c r="AC2938" s="427"/>
      <c r="AD2938" s="402"/>
      <c r="AE2938" s="402"/>
      <c r="AF2938" s="402"/>
      <c r="AG2938" s="402"/>
      <c r="AH2938" s="402"/>
      <c r="AI2938" s="400"/>
      <c r="AJ2938" s="400"/>
      <c r="AK2938" s="400"/>
      <c r="AL2938" s="400"/>
      <c r="AM2938" s="400"/>
      <c r="AN2938" s="400"/>
      <c r="AO2938" s="400"/>
      <c r="AP2938" s="400"/>
    </row>
    <row r="2939" spans="1:42" ht="14.25" customHeight="1">
      <c r="A2939" s="393"/>
      <c r="B2939" s="402"/>
      <c r="C2939" s="402"/>
      <c r="D2939" s="393"/>
      <c r="E2939" s="395"/>
      <c r="F2939" s="395"/>
      <c r="G2939" s="396"/>
      <c r="H2939" s="397"/>
      <c r="I2939" s="397"/>
      <c r="J2939" s="397"/>
      <c r="K2939" s="397"/>
      <c r="L2939" s="396"/>
      <c r="M2939" s="396"/>
      <c r="N2939" s="399"/>
      <c r="O2939" s="400"/>
      <c r="P2939" s="400"/>
      <c r="Q2939" s="400"/>
      <c r="R2939" s="400"/>
      <c r="S2939" s="400"/>
      <c r="T2939" s="400"/>
      <c r="U2939" s="400"/>
      <c r="V2939" s="400"/>
      <c r="W2939" s="400"/>
      <c r="X2939" s="426"/>
      <c r="Y2939" s="427"/>
      <c r="Z2939" s="427"/>
      <c r="AA2939" s="427"/>
      <c r="AB2939" s="427"/>
      <c r="AC2939" s="427"/>
      <c r="AD2939" s="402"/>
      <c r="AE2939" s="402"/>
      <c r="AF2939" s="402"/>
      <c r="AG2939" s="402"/>
      <c r="AH2939" s="402"/>
      <c r="AI2939" s="400"/>
      <c r="AJ2939" s="400"/>
      <c r="AK2939" s="400"/>
      <c r="AL2939" s="400"/>
      <c r="AM2939" s="400"/>
      <c r="AN2939" s="400"/>
      <c r="AO2939" s="400"/>
      <c r="AP2939" s="400"/>
    </row>
    <row r="2940" spans="1:42" ht="14.25" customHeight="1">
      <c r="A2940" s="393"/>
      <c r="B2940" s="402"/>
      <c r="C2940" s="402"/>
      <c r="D2940" s="393"/>
      <c r="E2940" s="395"/>
      <c r="F2940" s="395"/>
      <c r="G2940" s="396"/>
      <c r="H2940" s="397"/>
      <c r="I2940" s="397"/>
      <c r="J2940" s="397"/>
      <c r="K2940" s="397"/>
      <c r="L2940" s="396"/>
      <c r="M2940" s="396"/>
      <c r="N2940" s="399"/>
      <c r="O2940" s="400"/>
      <c r="P2940" s="400"/>
      <c r="Q2940" s="400"/>
      <c r="R2940" s="400"/>
      <c r="S2940" s="400"/>
      <c r="T2940" s="400"/>
      <c r="U2940" s="400"/>
      <c r="V2940" s="400"/>
      <c r="W2940" s="400"/>
      <c r="X2940" s="426"/>
      <c r="Y2940" s="427"/>
      <c r="Z2940" s="427"/>
      <c r="AA2940" s="427"/>
      <c r="AB2940" s="427"/>
      <c r="AC2940" s="427"/>
      <c r="AD2940" s="402"/>
      <c r="AE2940" s="402"/>
      <c r="AF2940" s="402"/>
      <c r="AG2940" s="402"/>
      <c r="AH2940" s="402"/>
      <c r="AI2940" s="400"/>
      <c r="AJ2940" s="400"/>
      <c r="AK2940" s="400"/>
      <c r="AL2940" s="400"/>
      <c r="AM2940" s="400"/>
      <c r="AN2940" s="400"/>
      <c r="AO2940" s="400"/>
      <c r="AP2940" s="400"/>
    </row>
    <row r="2941" spans="1:42" ht="14.25" customHeight="1">
      <c r="A2941" s="393"/>
      <c r="B2941" s="402"/>
      <c r="C2941" s="402"/>
      <c r="D2941" s="393"/>
      <c r="E2941" s="395"/>
      <c r="F2941" s="395"/>
      <c r="G2941" s="396"/>
      <c r="H2941" s="397"/>
      <c r="I2941" s="397"/>
      <c r="J2941" s="397"/>
      <c r="K2941" s="397"/>
      <c r="L2941" s="396"/>
      <c r="M2941" s="396"/>
      <c r="N2941" s="399"/>
      <c r="O2941" s="400"/>
      <c r="P2941" s="400"/>
      <c r="Q2941" s="400"/>
      <c r="R2941" s="400"/>
      <c r="S2941" s="400"/>
      <c r="T2941" s="400"/>
      <c r="U2941" s="400"/>
      <c r="V2941" s="400"/>
      <c r="W2941" s="400"/>
      <c r="X2941" s="426"/>
      <c r="Y2941" s="427"/>
      <c r="Z2941" s="427"/>
      <c r="AA2941" s="427"/>
      <c r="AB2941" s="427"/>
      <c r="AC2941" s="427"/>
      <c r="AD2941" s="402"/>
      <c r="AE2941" s="402"/>
      <c r="AF2941" s="402"/>
      <c r="AG2941" s="402"/>
      <c r="AH2941" s="402"/>
      <c r="AI2941" s="400"/>
      <c r="AJ2941" s="400"/>
      <c r="AK2941" s="400"/>
      <c r="AL2941" s="400"/>
      <c r="AM2941" s="400"/>
      <c r="AN2941" s="400"/>
      <c r="AO2941" s="400"/>
      <c r="AP2941" s="400"/>
    </row>
    <row r="2942" spans="1:42" ht="14.25" customHeight="1">
      <c r="A2942" s="393"/>
      <c r="B2942" s="402"/>
      <c r="C2942" s="402"/>
      <c r="D2942" s="393"/>
      <c r="E2942" s="395"/>
      <c r="F2942" s="395"/>
      <c r="G2942" s="396"/>
      <c r="H2942" s="397"/>
      <c r="I2942" s="397"/>
      <c r="J2942" s="397"/>
      <c r="K2942" s="397"/>
      <c r="L2942" s="396"/>
      <c r="M2942" s="396"/>
      <c r="N2942" s="399"/>
      <c r="O2942" s="400"/>
      <c r="P2942" s="400"/>
      <c r="Q2942" s="400"/>
      <c r="R2942" s="400"/>
      <c r="S2942" s="400"/>
      <c r="T2942" s="400"/>
      <c r="U2942" s="400"/>
      <c r="V2942" s="400"/>
      <c r="W2942" s="400"/>
      <c r="X2942" s="426"/>
      <c r="Y2942" s="427"/>
      <c r="Z2942" s="427"/>
      <c r="AA2942" s="427"/>
      <c r="AB2942" s="427"/>
      <c r="AC2942" s="427"/>
      <c r="AD2942" s="402"/>
      <c r="AE2942" s="402"/>
      <c r="AF2942" s="402"/>
      <c r="AG2942" s="402"/>
      <c r="AH2942" s="402"/>
      <c r="AI2942" s="400"/>
      <c r="AJ2942" s="400"/>
      <c r="AK2942" s="400"/>
      <c r="AL2942" s="400"/>
      <c r="AM2942" s="400"/>
      <c r="AN2942" s="400"/>
      <c r="AO2942" s="400"/>
      <c r="AP2942" s="400"/>
    </row>
    <row r="2943" spans="1:42" ht="14.25" customHeight="1">
      <c r="A2943" s="393"/>
      <c r="B2943" s="402"/>
      <c r="C2943" s="402"/>
      <c r="D2943" s="393"/>
      <c r="E2943" s="395"/>
      <c r="F2943" s="395"/>
      <c r="G2943" s="396"/>
      <c r="H2943" s="397"/>
      <c r="I2943" s="397"/>
      <c r="J2943" s="397"/>
      <c r="K2943" s="397"/>
      <c r="L2943" s="396"/>
      <c r="M2943" s="396"/>
      <c r="N2943" s="399"/>
      <c r="O2943" s="400"/>
      <c r="P2943" s="400"/>
      <c r="Q2943" s="400"/>
      <c r="R2943" s="400"/>
      <c r="S2943" s="400"/>
      <c r="T2943" s="400"/>
      <c r="U2943" s="400"/>
      <c r="V2943" s="400"/>
      <c r="W2943" s="400"/>
      <c r="X2943" s="426"/>
      <c r="Y2943" s="427"/>
      <c r="Z2943" s="427"/>
      <c r="AA2943" s="427"/>
      <c r="AB2943" s="427"/>
      <c r="AC2943" s="427"/>
      <c r="AD2943" s="402"/>
      <c r="AE2943" s="402"/>
      <c r="AF2943" s="402"/>
      <c r="AG2943" s="402"/>
      <c r="AH2943" s="402"/>
      <c r="AI2943" s="400"/>
      <c r="AJ2943" s="400"/>
      <c r="AK2943" s="400"/>
      <c r="AL2943" s="400"/>
      <c r="AM2943" s="400"/>
      <c r="AN2943" s="400"/>
      <c r="AO2943" s="400"/>
      <c r="AP2943" s="400"/>
    </row>
    <row r="2944" spans="1:42" ht="14.25" customHeight="1">
      <c r="A2944" s="393"/>
      <c r="B2944" s="402"/>
      <c r="C2944" s="402"/>
      <c r="D2944" s="393"/>
      <c r="E2944" s="395"/>
      <c r="F2944" s="395"/>
      <c r="G2944" s="396"/>
      <c r="H2944" s="397"/>
      <c r="I2944" s="397"/>
      <c r="J2944" s="397"/>
      <c r="K2944" s="397"/>
      <c r="L2944" s="396"/>
      <c r="M2944" s="396"/>
      <c r="N2944" s="399"/>
      <c r="O2944" s="400"/>
      <c r="P2944" s="400"/>
      <c r="Q2944" s="400"/>
      <c r="R2944" s="400"/>
      <c r="S2944" s="400"/>
      <c r="T2944" s="400"/>
      <c r="U2944" s="400"/>
      <c r="V2944" s="400"/>
      <c r="W2944" s="400"/>
      <c r="X2944" s="426"/>
      <c r="Y2944" s="427"/>
      <c r="Z2944" s="427"/>
      <c r="AA2944" s="427"/>
      <c r="AB2944" s="427"/>
      <c r="AC2944" s="427"/>
      <c r="AD2944" s="402"/>
      <c r="AE2944" s="402"/>
      <c r="AF2944" s="402"/>
      <c r="AG2944" s="402"/>
      <c r="AH2944" s="402"/>
      <c r="AI2944" s="400"/>
      <c r="AJ2944" s="400"/>
      <c r="AK2944" s="400"/>
      <c r="AL2944" s="400"/>
      <c r="AM2944" s="400"/>
      <c r="AN2944" s="400"/>
      <c r="AO2944" s="400"/>
      <c r="AP2944" s="400"/>
    </row>
    <row r="2945" spans="1:42" ht="14.25" customHeight="1">
      <c r="A2945" s="393"/>
      <c r="B2945" s="402"/>
      <c r="C2945" s="402"/>
      <c r="D2945" s="393"/>
      <c r="E2945" s="395"/>
      <c r="F2945" s="395"/>
      <c r="G2945" s="396"/>
      <c r="H2945" s="397"/>
      <c r="I2945" s="397"/>
      <c r="J2945" s="397"/>
      <c r="K2945" s="397"/>
      <c r="L2945" s="396"/>
      <c r="M2945" s="396"/>
      <c r="N2945" s="399"/>
      <c r="O2945" s="400"/>
      <c r="P2945" s="400"/>
      <c r="Q2945" s="400"/>
      <c r="R2945" s="400"/>
      <c r="S2945" s="400"/>
      <c r="T2945" s="400"/>
      <c r="U2945" s="400"/>
      <c r="V2945" s="400"/>
      <c r="W2945" s="400"/>
      <c r="X2945" s="426"/>
      <c r="Y2945" s="427"/>
      <c r="Z2945" s="427"/>
      <c r="AA2945" s="427"/>
      <c r="AB2945" s="427"/>
      <c r="AC2945" s="427"/>
      <c r="AD2945" s="402"/>
      <c r="AE2945" s="402"/>
      <c r="AF2945" s="402"/>
      <c r="AG2945" s="402"/>
      <c r="AH2945" s="402"/>
      <c r="AI2945" s="400"/>
      <c r="AJ2945" s="400"/>
      <c r="AK2945" s="400"/>
      <c r="AL2945" s="400"/>
      <c r="AM2945" s="400"/>
      <c r="AN2945" s="400"/>
      <c r="AO2945" s="400"/>
      <c r="AP2945" s="400"/>
    </row>
    <row r="2946" spans="1:42" ht="14.25" customHeight="1">
      <c r="A2946" s="393"/>
      <c r="B2946" s="402"/>
      <c r="C2946" s="402"/>
      <c r="D2946" s="393"/>
      <c r="E2946" s="395"/>
      <c r="F2946" s="395"/>
      <c r="G2946" s="396"/>
      <c r="H2946" s="397"/>
      <c r="I2946" s="397"/>
      <c r="J2946" s="397"/>
      <c r="K2946" s="397"/>
      <c r="L2946" s="396"/>
      <c r="M2946" s="396"/>
      <c r="N2946" s="399"/>
      <c r="O2946" s="400"/>
      <c r="P2946" s="400"/>
      <c r="Q2946" s="400"/>
      <c r="R2946" s="400"/>
      <c r="S2946" s="400"/>
      <c r="T2946" s="400"/>
      <c r="U2946" s="400"/>
      <c r="V2946" s="400"/>
      <c r="W2946" s="400"/>
      <c r="X2946" s="426"/>
      <c r="Y2946" s="427"/>
      <c r="Z2946" s="427"/>
      <c r="AA2946" s="427"/>
      <c r="AB2946" s="427"/>
      <c r="AC2946" s="427"/>
      <c r="AD2946" s="402"/>
      <c r="AE2946" s="402"/>
      <c r="AF2946" s="402"/>
      <c r="AG2946" s="402"/>
      <c r="AH2946" s="402"/>
      <c r="AI2946" s="400"/>
      <c r="AJ2946" s="400"/>
      <c r="AK2946" s="400"/>
      <c r="AL2946" s="400"/>
      <c r="AM2946" s="400"/>
      <c r="AN2946" s="400"/>
      <c r="AO2946" s="400"/>
      <c r="AP2946" s="400"/>
    </row>
    <row r="2947" spans="1:42" ht="14.25" customHeight="1">
      <c r="A2947" s="393"/>
      <c r="B2947" s="402"/>
      <c r="C2947" s="402"/>
      <c r="D2947" s="393"/>
      <c r="E2947" s="395"/>
      <c r="F2947" s="395"/>
      <c r="G2947" s="396"/>
      <c r="H2947" s="397"/>
      <c r="I2947" s="397"/>
      <c r="J2947" s="397"/>
      <c r="K2947" s="397"/>
      <c r="L2947" s="396"/>
      <c r="M2947" s="396"/>
      <c r="N2947" s="399"/>
      <c r="O2947" s="400"/>
      <c r="P2947" s="400"/>
      <c r="Q2947" s="400"/>
      <c r="R2947" s="400"/>
      <c r="S2947" s="400"/>
      <c r="T2947" s="400"/>
      <c r="U2947" s="400"/>
      <c r="V2947" s="400"/>
      <c r="W2947" s="400"/>
      <c r="X2947" s="426"/>
      <c r="Y2947" s="427"/>
      <c r="Z2947" s="427"/>
      <c r="AA2947" s="427"/>
      <c r="AB2947" s="427"/>
      <c r="AC2947" s="427"/>
      <c r="AD2947" s="402"/>
      <c r="AE2947" s="402"/>
      <c r="AF2947" s="402"/>
      <c r="AG2947" s="402"/>
      <c r="AH2947" s="402"/>
      <c r="AI2947" s="400"/>
      <c r="AJ2947" s="400"/>
      <c r="AK2947" s="400"/>
      <c r="AL2947" s="400"/>
      <c r="AM2947" s="400"/>
      <c r="AN2947" s="400"/>
      <c r="AO2947" s="400"/>
      <c r="AP2947" s="400"/>
    </row>
    <row r="2948" spans="1:42" ht="14.25" customHeight="1">
      <c r="A2948" s="393"/>
      <c r="B2948" s="402"/>
      <c r="C2948" s="402"/>
      <c r="D2948" s="393"/>
      <c r="E2948" s="395"/>
      <c r="F2948" s="395"/>
      <c r="G2948" s="396"/>
      <c r="H2948" s="397"/>
      <c r="I2948" s="397"/>
      <c r="J2948" s="397"/>
      <c r="K2948" s="397"/>
      <c r="L2948" s="396"/>
      <c r="M2948" s="396"/>
      <c r="N2948" s="399"/>
      <c r="O2948" s="400"/>
      <c r="P2948" s="400"/>
      <c r="Q2948" s="400"/>
      <c r="R2948" s="400"/>
      <c r="S2948" s="400"/>
      <c r="T2948" s="400"/>
      <c r="U2948" s="400"/>
      <c r="V2948" s="400"/>
      <c r="W2948" s="400"/>
      <c r="X2948" s="426"/>
      <c r="Y2948" s="427"/>
      <c r="Z2948" s="427"/>
      <c r="AA2948" s="427"/>
      <c r="AB2948" s="427"/>
      <c r="AC2948" s="427"/>
      <c r="AD2948" s="402"/>
      <c r="AE2948" s="402"/>
      <c r="AF2948" s="402"/>
      <c r="AG2948" s="402"/>
      <c r="AH2948" s="402"/>
      <c r="AI2948" s="400"/>
      <c r="AJ2948" s="400"/>
      <c r="AK2948" s="400"/>
      <c r="AL2948" s="400"/>
      <c r="AM2948" s="400"/>
      <c r="AN2948" s="400"/>
      <c r="AO2948" s="400"/>
      <c r="AP2948" s="400"/>
    </row>
    <row r="2949" spans="1:42" ht="14.25" customHeight="1">
      <c r="A2949" s="393"/>
      <c r="B2949" s="402"/>
      <c r="C2949" s="402"/>
      <c r="D2949" s="393"/>
      <c r="E2949" s="395"/>
      <c r="F2949" s="395"/>
      <c r="G2949" s="396"/>
      <c r="H2949" s="397"/>
      <c r="I2949" s="397"/>
      <c r="J2949" s="397"/>
      <c r="K2949" s="397"/>
      <c r="L2949" s="396"/>
      <c r="M2949" s="396"/>
      <c r="N2949" s="399"/>
      <c r="O2949" s="400"/>
      <c r="P2949" s="400"/>
      <c r="Q2949" s="400"/>
      <c r="R2949" s="400"/>
      <c r="S2949" s="400"/>
      <c r="T2949" s="400"/>
      <c r="U2949" s="400"/>
      <c r="V2949" s="400"/>
      <c r="W2949" s="400"/>
      <c r="X2949" s="426"/>
      <c r="Y2949" s="427"/>
      <c r="Z2949" s="427"/>
      <c r="AA2949" s="427"/>
      <c r="AB2949" s="427"/>
      <c r="AC2949" s="427"/>
      <c r="AD2949" s="402"/>
      <c r="AE2949" s="402"/>
      <c r="AF2949" s="402"/>
      <c r="AG2949" s="402"/>
      <c r="AH2949" s="402"/>
      <c r="AI2949" s="400"/>
      <c r="AJ2949" s="400"/>
      <c r="AK2949" s="400"/>
      <c r="AL2949" s="400"/>
      <c r="AM2949" s="400"/>
      <c r="AN2949" s="400"/>
      <c r="AO2949" s="400"/>
      <c r="AP2949" s="400"/>
    </row>
    <row r="2950" spans="1:42" ht="14.25" customHeight="1">
      <c r="A2950" s="393"/>
      <c r="B2950" s="402"/>
      <c r="C2950" s="402"/>
      <c r="D2950" s="393"/>
      <c r="E2950" s="395"/>
      <c r="F2950" s="395"/>
      <c r="G2950" s="396"/>
      <c r="H2950" s="397"/>
      <c r="I2950" s="397"/>
      <c r="J2950" s="397"/>
      <c r="K2950" s="397"/>
      <c r="L2950" s="396"/>
      <c r="M2950" s="396"/>
      <c r="N2950" s="399"/>
      <c r="O2950" s="400"/>
      <c r="P2950" s="400"/>
      <c r="Q2950" s="400"/>
      <c r="R2950" s="400"/>
      <c r="S2950" s="400"/>
      <c r="T2950" s="400"/>
      <c r="U2950" s="400"/>
      <c r="V2950" s="400"/>
      <c r="W2950" s="400"/>
      <c r="X2950" s="426"/>
      <c r="Y2950" s="427"/>
      <c r="Z2950" s="427"/>
      <c r="AA2950" s="427"/>
      <c r="AB2950" s="427"/>
      <c r="AC2950" s="427"/>
      <c r="AD2950" s="402"/>
      <c r="AE2950" s="402"/>
      <c r="AF2950" s="402"/>
      <c r="AG2950" s="402"/>
      <c r="AH2950" s="402"/>
      <c r="AI2950" s="400"/>
      <c r="AJ2950" s="400"/>
      <c r="AK2950" s="400"/>
      <c r="AL2950" s="400"/>
      <c r="AM2950" s="400"/>
      <c r="AN2950" s="400"/>
      <c r="AO2950" s="400"/>
      <c r="AP2950" s="400"/>
    </row>
    <row r="2951" spans="1:42" ht="14.25" customHeight="1">
      <c r="A2951" s="393"/>
      <c r="B2951" s="402"/>
      <c r="C2951" s="402"/>
      <c r="D2951" s="393"/>
      <c r="E2951" s="395"/>
      <c r="F2951" s="395"/>
      <c r="G2951" s="396"/>
      <c r="H2951" s="397"/>
      <c r="I2951" s="397"/>
      <c r="J2951" s="397"/>
      <c r="K2951" s="397"/>
      <c r="L2951" s="396"/>
      <c r="M2951" s="396"/>
      <c r="N2951" s="399"/>
      <c r="O2951" s="400"/>
      <c r="P2951" s="400"/>
      <c r="Q2951" s="400"/>
      <c r="R2951" s="400"/>
      <c r="S2951" s="400"/>
      <c r="T2951" s="400"/>
      <c r="U2951" s="400"/>
      <c r="V2951" s="400"/>
      <c r="W2951" s="400"/>
      <c r="X2951" s="426"/>
      <c r="Y2951" s="427"/>
      <c r="Z2951" s="427"/>
      <c r="AA2951" s="427"/>
      <c r="AB2951" s="427"/>
      <c r="AC2951" s="427"/>
      <c r="AD2951" s="402"/>
      <c r="AE2951" s="402"/>
      <c r="AF2951" s="402"/>
      <c r="AG2951" s="402"/>
      <c r="AH2951" s="402"/>
      <c r="AI2951" s="400"/>
      <c r="AJ2951" s="400"/>
      <c r="AK2951" s="400"/>
      <c r="AL2951" s="400"/>
      <c r="AM2951" s="400"/>
      <c r="AN2951" s="400"/>
      <c r="AO2951" s="400"/>
      <c r="AP2951" s="400"/>
    </row>
    <row r="2952" spans="1:42" ht="14.25" customHeight="1">
      <c r="A2952" s="393"/>
      <c r="B2952" s="402"/>
      <c r="C2952" s="402"/>
      <c r="D2952" s="393"/>
      <c r="E2952" s="395"/>
      <c r="F2952" s="395"/>
      <c r="G2952" s="396"/>
      <c r="H2952" s="397"/>
      <c r="I2952" s="397"/>
      <c r="J2952" s="397"/>
      <c r="K2952" s="397"/>
      <c r="L2952" s="396"/>
      <c r="M2952" s="396"/>
      <c r="N2952" s="399"/>
      <c r="O2952" s="400"/>
      <c r="P2952" s="400"/>
      <c r="Q2952" s="400"/>
      <c r="R2952" s="400"/>
      <c r="S2952" s="400"/>
      <c r="T2952" s="400"/>
      <c r="U2952" s="400"/>
      <c r="V2952" s="400"/>
      <c r="W2952" s="400"/>
      <c r="X2952" s="426"/>
      <c r="Y2952" s="427"/>
      <c r="Z2952" s="427"/>
      <c r="AA2952" s="427"/>
      <c r="AB2952" s="427"/>
      <c r="AC2952" s="427"/>
      <c r="AD2952" s="402"/>
      <c r="AE2952" s="402"/>
      <c r="AF2952" s="402"/>
      <c r="AG2952" s="402"/>
      <c r="AH2952" s="402"/>
      <c r="AI2952" s="400"/>
      <c r="AJ2952" s="400"/>
      <c r="AK2952" s="400"/>
      <c r="AL2952" s="400"/>
      <c r="AM2952" s="400"/>
      <c r="AN2952" s="400"/>
      <c r="AO2952" s="400"/>
      <c r="AP2952" s="400"/>
    </row>
    <row r="2953" spans="1:42" ht="14.25" customHeight="1">
      <c r="A2953" s="393"/>
      <c r="B2953" s="402"/>
      <c r="C2953" s="402"/>
      <c r="D2953" s="393"/>
      <c r="E2953" s="395"/>
      <c r="F2953" s="395"/>
      <c r="G2953" s="396"/>
      <c r="H2953" s="397"/>
      <c r="I2953" s="397"/>
      <c r="J2953" s="397"/>
      <c r="K2953" s="397"/>
      <c r="L2953" s="396"/>
      <c r="M2953" s="396"/>
      <c r="N2953" s="399"/>
      <c r="O2953" s="400"/>
      <c r="P2953" s="400"/>
      <c r="Q2953" s="400"/>
      <c r="R2953" s="400"/>
      <c r="S2953" s="400"/>
      <c r="T2953" s="400"/>
      <c r="U2953" s="400"/>
      <c r="V2953" s="400"/>
      <c r="W2953" s="400"/>
      <c r="X2953" s="426"/>
      <c r="Y2953" s="427"/>
      <c r="Z2953" s="427"/>
      <c r="AA2953" s="427"/>
      <c r="AB2953" s="427"/>
      <c r="AC2953" s="427"/>
      <c r="AD2953" s="402"/>
      <c r="AE2953" s="402"/>
      <c r="AF2953" s="402"/>
      <c r="AG2953" s="402"/>
      <c r="AH2953" s="402"/>
      <c r="AI2953" s="400"/>
      <c r="AJ2953" s="400"/>
      <c r="AK2953" s="400"/>
      <c r="AL2953" s="400"/>
      <c r="AM2953" s="400"/>
      <c r="AN2953" s="400"/>
      <c r="AO2953" s="400"/>
      <c r="AP2953" s="400"/>
    </row>
    <row r="2954" spans="1:42" ht="14.25" customHeight="1">
      <c r="A2954" s="393"/>
      <c r="B2954" s="402"/>
      <c r="C2954" s="402"/>
      <c r="D2954" s="393"/>
      <c r="E2954" s="395"/>
      <c r="F2954" s="395"/>
      <c r="G2954" s="396"/>
      <c r="H2954" s="397"/>
      <c r="I2954" s="397"/>
      <c r="J2954" s="397"/>
      <c r="K2954" s="397"/>
      <c r="L2954" s="396"/>
      <c r="M2954" s="396"/>
      <c r="N2954" s="399"/>
      <c r="O2954" s="400"/>
      <c r="P2954" s="400"/>
      <c r="Q2954" s="400"/>
      <c r="R2954" s="400"/>
      <c r="S2954" s="400"/>
      <c r="T2954" s="400"/>
      <c r="U2954" s="400"/>
      <c r="V2954" s="400"/>
      <c r="W2954" s="400"/>
      <c r="X2954" s="426"/>
      <c r="Y2954" s="427"/>
      <c r="Z2954" s="427"/>
      <c r="AA2954" s="427"/>
      <c r="AB2954" s="427"/>
      <c r="AC2954" s="427"/>
      <c r="AD2954" s="402"/>
      <c r="AE2954" s="402"/>
      <c r="AF2954" s="402"/>
      <c r="AG2954" s="402"/>
      <c r="AH2954" s="402"/>
      <c r="AI2954" s="400"/>
      <c r="AJ2954" s="400"/>
      <c r="AK2954" s="400"/>
      <c r="AL2954" s="400"/>
      <c r="AM2954" s="400"/>
      <c r="AN2954" s="400"/>
      <c r="AO2954" s="400"/>
      <c r="AP2954" s="400"/>
    </row>
    <row r="2955" spans="1:42" ht="14.25" customHeight="1">
      <c r="A2955" s="393"/>
      <c r="B2955" s="402"/>
      <c r="C2955" s="402"/>
      <c r="D2955" s="393"/>
      <c r="E2955" s="395"/>
      <c r="F2955" s="395"/>
      <c r="G2955" s="396"/>
      <c r="H2955" s="397"/>
      <c r="I2955" s="397"/>
      <c r="J2955" s="397"/>
      <c r="K2955" s="397"/>
      <c r="L2955" s="396"/>
      <c r="M2955" s="396"/>
      <c r="N2955" s="399"/>
      <c r="O2955" s="400"/>
      <c r="P2955" s="400"/>
      <c r="Q2955" s="400"/>
      <c r="R2955" s="400"/>
      <c r="S2955" s="400"/>
      <c r="T2955" s="400"/>
      <c r="U2955" s="400"/>
      <c r="V2955" s="400"/>
      <c r="W2955" s="400"/>
      <c r="X2955" s="426"/>
      <c r="Y2955" s="427"/>
      <c r="Z2955" s="427"/>
      <c r="AA2955" s="427"/>
      <c r="AB2955" s="427"/>
      <c r="AC2955" s="427"/>
      <c r="AD2955" s="402"/>
      <c r="AE2955" s="402"/>
      <c r="AF2955" s="402"/>
      <c r="AG2955" s="402"/>
      <c r="AH2955" s="402"/>
      <c r="AI2955" s="400"/>
      <c r="AJ2955" s="400"/>
      <c r="AK2955" s="400"/>
      <c r="AL2955" s="400"/>
      <c r="AM2955" s="400"/>
      <c r="AN2955" s="400"/>
      <c r="AO2955" s="400"/>
      <c r="AP2955" s="400"/>
    </row>
    <row r="2956" spans="1:42" ht="14.25" customHeight="1">
      <c r="A2956" s="393"/>
      <c r="B2956" s="402"/>
      <c r="C2956" s="402"/>
      <c r="D2956" s="393"/>
      <c r="E2956" s="395"/>
      <c r="F2956" s="395"/>
      <c r="G2956" s="396"/>
      <c r="H2956" s="397"/>
      <c r="I2956" s="397"/>
      <c r="J2956" s="397"/>
      <c r="K2956" s="397"/>
      <c r="L2956" s="396"/>
      <c r="M2956" s="396"/>
      <c r="N2956" s="399"/>
      <c r="O2956" s="400"/>
      <c r="P2956" s="400"/>
      <c r="Q2956" s="400"/>
      <c r="R2956" s="400"/>
      <c r="S2956" s="400"/>
      <c r="T2956" s="400"/>
      <c r="U2956" s="400"/>
      <c r="V2956" s="400"/>
      <c r="W2956" s="400"/>
      <c r="X2956" s="426"/>
      <c r="Y2956" s="427"/>
      <c r="Z2956" s="427"/>
      <c r="AA2956" s="427"/>
      <c r="AB2956" s="427"/>
      <c r="AC2956" s="427"/>
      <c r="AD2956" s="402"/>
      <c r="AE2956" s="402"/>
      <c r="AF2956" s="402"/>
      <c r="AG2956" s="402"/>
      <c r="AH2956" s="402"/>
      <c r="AI2956" s="400"/>
      <c r="AJ2956" s="400"/>
      <c r="AK2956" s="400"/>
      <c r="AL2956" s="400"/>
      <c r="AM2956" s="400"/>
      <c r="AN2956" s="400"/>
      <c r="AO2956" s="400"/>
      <c r="AP2956" s="400"/>
    </row>
    <row r="2957" spans="1:42" ht="14.25" customHeight="1">
      <c r="A2957" s="393"/>
      <c r="B2957" s="402"/>
      <c r="C2957" s="402"/>
      <c r="D2957" s="393"/>
      <c r="E2957" s="395"/>
      <c r="F2957" s="395"/>
      <c r="G2957" s="396"/>
      <c r="H2957" s="397"/>
      <c r="I2957" s="397"/>
      <c r="J2957" s="397"/>
      <c r="K2957" s="397"/>
      <c r="L2957" s="396"/>
      <c r="M2957" s="396"/>
      <c r="N2957" s="399"/>
      <c r="O2957" s="400"/>
      <c r="P2957" s="400"/>
      <c r="Q2957" s="400"/>
      <c r="R2957" s="400"/>
      <c r="S2957" s="400"/>
      <c r="T2957" s="400"/>
      <c r="U2957" s="400"/>
      <c r="V2957" s="400"/>
      <c r="W2957" s="400"/>
      <c r="X2957" s="426"/>
      <c r="Y2957" s="427"/>
      <c r="Z2957" s="427"/>
      <c r="AA2957" s="427"/>
      <c r="AB2957" s="427"/>
      <c r="AC2957" s="427"/>
      <c r="AD2957" s="402"/>
      <c r="AE2957" s="402"/>
      <c r="AF2957" s="402"/>
      <c r="AG2957" s="402"/>
      <c r="AH2957" s="402"/>
      <c r="AI2957" s="400"/>
      <c r="AJ2957" s="400"/>
      <c r="AK2957" s="400"/>
      <c r="AL2957" s="400"/>
      <c r="AM2957" s="400"/>
      <c r="AN2957" s="400"/>
      <c r="AO2957" s="400"/>
      <c r="AP2957" s="400"/>
    </row>
    <row r="2958" spans="1:42" ht="14.25" customHeight="1">
      <c r="A2958" s="393"/>
      <c r="B2958" s="402"/>
      <c r="C2958" s="402"/>
      <c r="D2958" s="393"/>
      <c r="E2958" s="395"/>
      <c r="F2958" s="395"/>
      <c r="G2958" s="396"/>
      <c r="H2958" s="397"/>
      <c r="I2958" s="397"/>
      <c r="J2958" s="397"/>
      <c r="K2958" s="397"/>
      <c r="L2958" s="396"/>
      <c r="M2958" s="396"/>
      <c r="N2958" s="399"/>
      <c r="O2958" s="400"/>
      <c r="P2958" s="400"/>
      <c r="Q2958" s="400"/>
      <c r="R2958" s="400"/>
      <c r="S2958" s="400"/>
      <c r="T2958" s="400"/>
      <c r="U2958" s="400"/>
      <c r="V2958" s="400"/>
      <c r="W2958" s="400"/>
      <c r="X2958" s="426"/>
      <c r="Y2958" s="427"/>
      <c r="Z2958" s="427"/>
      <c r="AA2958" s="427"/>
      <c r="AB2958" s="427"/>
      <c r="AC2958" s="427"/>
      <c r="AD2958" s="402"/>
      <c r="AE2958" s="402"/>
      <c r="AF2958" s="402"/>
      <c r="AG2958" s="402"/>
      <c r="AH2958" s="402"/>
      <c r="AI2958" s="400"/>
      <c r="AJ2958" s="400"/>
      <c r="AK2958" s="400"/>
      <c r="AL2958" s="400"/>
      <c r="AM2958" s="400"/>
      <c r="AN2958" s="400"/>
      <c r="AO2958" s="400"/>
      <c r="AP2958" s="400"/>
    </row>
    <row r="2959" spans="1:42" ht="14.25" customHeight="1">
      <c r="A2959" s="393"/>
      <c r="B2959" s="402"/>
      <c r="C2959" s="402"/>
      <c r="D2959" s="393"/>
      <c r="E2959" s="395"/>
      <c r="F2959" s="395"/>
      <c r="G2959" s="396"/>
      <c r="H2959" s="397"/>
      <c r="I2959" s="397"/>
      <c r="J2959" s="397"/>
      <c r="K2959" s="397"/>
      <c r="L2959" s="396"/>
      <c r="M2959" s="396"/>
      <c r="N2959" s="399"/>
      <c r="O2959" s="400"/>
      <c r="P2959" s="400"/>
      <c r="Q2959" s="400"/>
      <c r="R2959" s="400"/>
      <c r="S2959" s="400"/>
      <c r="T2959" s="400"/>
      <c r="U2959" s="400"/>
      <c r="V2959" s="400"/>
      <c r="W2959" s="400"/>
      <c r="X2959" s="426"/>
      <c r="Y2959" s="427"/>
      <c r="Z2959" s="427"/>
      <c r="AA2959" s="427"/>
      <c r="AB2959" s="427"/>
      <c r="AC2959" s="427"/>
      <c r="AD2959" s="402"/>
      <c r="AE2959" s="402"/>
      <c r="AF2959" s="402"/>
      <c r="AG2959" s="402"/>
      <c r="AH2959" s="402"/>
      <c r="AI2959" s="400"/>
      <c r="AJ2959" s="400"/>
      <c r="AK2959" s="400"/>
      <c r="AL2959" s="400"/>
      <c r="AM2959" s="400"/>
      <c r="AN2959" s="400"/>
      <c r="AO2959" s="400"/>
      <c r="AP2959" s="400"/>
    </row>
    <row r="2960" spans="1:42" ht="14.25" customHeight="1">
      <c r="A2960" s="393"/>
      <c r="B2960" s="402"/>
      <c r="C2960" s="402"/>
      <c r="D2960" s="393"/>
      <c r="E2960" s="395"/>
      <c r="F2960" s="395"/>
      <c r="G2960" s="396"/>
      <c r="H2960" s="397"/>
      <c r="I2960" s="397"/>
      <c r="J2960" s="397"/>
      <c r="K2960" s="397"/>
      <c r="L2960" s="396"/>
      <c r="M2960" s="396"/>
      <c r="N2960" s="399"/>
      <c r="O2960" s="400"/>
      <c r="P2960" s="400"/>
      <c r="Q2960" s="400"/>
      <c r="R2960" s="400"/>
      <c r="S2960" s="400"/>
      <c r="T2960" s="400"/>
      <c r="U2960" s="400"/>
      <c r="V2960" s="400"/>
      <c r="W2960" s="400"/>
      <c r="X2960" s="426"/>
      <c r="Y2960" s="427"/>
      <c r="Z2960" s="427"/>
      <c r="AA2960" s="427"/>
      <c r="AB2960" s="427"/>
      <c r="AC2960" s="427"/>
      <c r="AD2960" s="402"/>
      <c r="AE2960" s="402"/>
      <c r="AF2960" s="402"/>
      <c r="AG2960" s="402"/>
      <c r="AH2960" s="402"/>
      <c r="AI2960" s="400"/>
      <c r="AJ2960" s="400"/>
      <c r="AK2960" s="400"/>
      <c r="AL2960" s="400"/>
      <c r="AM2960" s="400"/>
      <c r="AN2960" s="400"/>
      <c r="AO2960" s="400"/>
      <c r="AP2960" s="400"/>
    </row>
    <row r="2961" spans="1:42" ht="14.25" customHeight="1">
      <c r="A2961" s="393"/>
      <c r="B2961" s="402"/>
      <c r="C2961" s="402"/>
      <c r="D2961" s="393"/>
      <c r="E2961" s="395"/>
      <c r="F2961" s="395"/>
      <c r="G2961" s="396"/>
      <c r="H2961" s="397"/>
      <c r="I2961" s="397"/>
      <c r="J2961" s="397"/>
      <c r="K2961" s="397"/>
      <c r="L2961" s="396"/>
      <c r="M2961" s="396"/>
      <c r="N2961" s="399"/>
      <c r="O2961" s="400"/>
      <c r="P2961" s="400"/>
      <c r="Q2961" s="400"/>
      <c r="R2961" s="400"/>
      <c r="S2961" s="400"/>
      <c r="T2961" s="400"/>
      <c r="U2961" s="400"/>
      <c r="V2961" s="400"/>
      <c r="W2961" s="400"/>
      <c r="X2961" s="426"/>
      <c r="Y2961" s="427"/>
      <c r="Z2961" s="427"/>
      <c r="AA2961" s="427"/>
      <c r="AB2961" s="427"/>
      <c r="AC2961" s="427"/>
      <c r="AD2961" s="402"/>
      <c r="AE2961" s="402"/>
      <c r="AF2961" s="402"/>
      <c r="AG2961" s="402"/>
      <c r="AH2961" s="402"/>
      <c r="AI2961" s="400"/>
      <c r="AJ2961" s="400"/>
      <c r="AK2961" s="400"/>
      <c r="AL2961" s="400"/>
      <c r="AM2961" s="400"/>
      <c r="AN2961" s="400"/>
      <c r="AO2961" s="400"/>
      <c r="AP2961" s="400"/>
    </row>
    <row r="2962" spans="1:42" ht="14.25" customHeight="1">
      <c r="A2962" s="393"/>
      <c r="B2962" s="402"/>
      <c r="C2962" s="402"/>
      <c r="D2962" s="393"/>
      <c r="E2962" s="395"/>
      <c r="F2962" s="395"/>
      <c r="G2962" s="396"/>
      <c r="H2962" s="397"/>
      <c r="I2962" s="397"/>
      <c r="J2962" s="397"/>
      <c r="K2962" s="397"/>
      <c r="L2962" s="396"/>
      <c r="M2962" s="396"/>
      <c r="N2962" s="399"/>
      <c r="O2962" s="400"/>
      <c r="P2962" s="400"/>
      <c r="Q2962" s="400"/>
      <c r="R2962" s="400"/>
      <c r="S2962" s="400"/>
      <c r="T2962" s="400"/>
      <c r="U2962" s="400"/>
      <c r="V2962" s="400"/>
      <c r="W2962" s="400"/>
      <c r="X2962" s="426"/>
      <c r="Y2962" s="427"/>
      <c r="Z2962" s="427"/>
      <c r="AA2962" s="427"/>
      <c r="AB2962" s="427"/>
      <c r="AC2962" s="427"/>
      <c r="AD2962" s="402"/>
      <c r="AE2962" s="402"/>
      <c r="AF2962" s="402"/>
      <c r="AG2962" s="402"/>
      <c r="AH2962" s="402"/>
      <c r="AI2962" s="400"/>
      <c r="AJ2962" s="400"/>
      <c r="AK2962" s="400"/>
      <c r="AL2962" s="400"/>
      <c r="AM2962" s="400"/>
      <c r="AN2962" s="400"/>
      <c r="AO2962" s="400"/>
      <c r="AP2962" s="400"/>
    </row>
    <row r="2963" spans="1:42" ht="14.25" customHeight="1">
      <c r="A2963" s="393"/>
      <c r="B2963" s="402"/>
      <c r="C2963" s="402"/>
      <c r="D2963" s="393"/>
      <c r="E2963" s="395"/>
      <c r="F2963" s="395"/>
      <c r="G2963" s="396"/>
      <c r="H2963" s="397"/>
      <c r="I2963" s="397"/>
      <c r="J2963" s="397"/>
      <c r="K2963" s="397"/>
      <c r="L2963" s="396"/>
      <c r="M2963" s="396"/>
      <c r="N2963" s="399"/>
      <c r="O2963" s="400"/>
      <c r="P2963" s="400"/>
      <c r="Q2963" s="400"/>
      <c r="R2963" s="400"/>
      <c r="S2963" s="400"/>
      <c r="T2963" s="400"/>
      <c r="U2963" s="400"/>
      <c r="V2963" s="400"/>
      <c r="W2963" s="400"/>
      <c r="X2963" s="426"/>
      <c r="Y2963" s="427"/>
      <c r="Z2963" s="427"/>
      <c r="AA2963" s="427"/>
      <c r="AB2963" s="427"/>
      <c r="AC2963" s="427"/>
      <c r="AD2963" s="402"/>
      <c r="AE2963" s="402"/>
      <c r="AF2963" s="402"/>
      <c r="AG2963" s="402"/>
      <c r="AH2963" s="402"/>
      <c r="AI2963" s="400"/>
      <c r="AJ2963" s="400"/>
      <c r="AK2963" s="400"/>
      <c r="AL2963" s="400"/>
      <c r="AM2963" s="400"/>
      <c r="AN2963" s="400"/>
      <c r="AO2963" s="400"/>
      <c r="AP2963" s="400"/>
    </row>
    <row r="2964" spans="1:42" ht="14.25" customHeight="1">
      <c r="A2964" s="393"/>
      <c r="B2964" s="402"/>
      <c r="C2964" s="402"/>
      <c r="D2964" s="393"/>
      <c r="E2964" s="395"/>
      <c r="F2964" s="395"/>
      <c r="G2964" s="396"/>
      <c r="H2964" s="397"/>
      <c r="I2964" s="397"/>
      <c r="J2964" s="397"/>
      <c r="K2964" s="397"/>
      <c r="L2964" s="396"/>
      <c r="M2964" s="396"/>
      <c r="N2964" s="399"/>
      <c r="O2964" s="400"/>
      <c r="P2964" s="400"/>
      <c r="Q2964" s="400"/>
      <c r="R2964" s="400"/>
      <c r="S2964" s="400"/>
      <c r="T2964" s="400"/>
      <c r="U2964" s="400"/>
      <c r="V2964" s="400"/>
      <c r="W2964" s="400"/>
      <c r="X2964" s="426"/>
      <c r="Y2964" s="427"/>
      <c r="Z2964" s="427"/>
      <c r="AA2964" s="427"/>
      <c r="AB2964" s="427"/>
      <c r="AC2964" s="427"/>
      <c r="AD2964" s="402"/>
      <c r="AE2964" s="402"/>
      <c r="AF2964" s="402"/>
      <c r="AG2964" s="402"/>
      <c r="AH2964" s="402"/>
      <c r="AI2964" s="400"/>
      <c r="AJ2964" s="400"/>
      <c r="AK2964" s="400"/>
      <c r="AL2964" s="400"/>
      <c r="AM2964" s="400"/>
      <c r="AN2964" s="400"/>
      <c r="AO2964" s="400"/>
      <c r="AP2964" s="400"/>
    </row>
    <row r="2965" spans="1:42" ht="14.25" customHeight="1">
      <c r="A2965" s="393"/>
      <c r="B2965" s="402"/>
      <c r="C2965" s="402"/>
      <c r="D2965" s="393"/>
      <c r="E2965" s="395"/>
      <c r="F2965" s="395"/>
      <c r="G2965" s="396"/>
      <c r="H2965" s="397"/>
      <c r="I2965" s="397"/>
      <c r="J2965" s="397"/>
      <c r="K2965" s="397"/>
      <c r="L2965" s="396"/>
      <c r="M2965" s="396"/>
      <c r="N2965" s="399"/>
      <c r="O2965" s="400"/>
      <c r="P2965" s="400"/>
      <c r="Q2965" s="400"/>
      <c r="R2965" s="400"/>
      <c r="S2965" s="400"/>
      <c r="T2965" s="400"/>
      <c r="U2965" s="400"/>
      <c r="V2965" s="400"/>
      <c r="W2965" s="400"/>
      <c r="X2965" s="426"/>
      <c r="Y2965" s="427"/>
      <c r="Z2965" s="427"/>
      <c r="AA2965" s="427"/>
      <c r="AB2965" s="427"/>
      <c r="AC2965" s="427"/>
      <c r="AD2965" s="402"/>
      <c r="AE2965" s="402"/>
      <c r="AF2965" s="402"/>
      <c r="AG2965" s="402"/>
      <c r="AH2965" s="402"/>
      <c r="AI2965" s="400"/>
      <c r="AJ2965" s="400"/>
      <c r="AK2965" s="400"/>
      <c r="AL2965" s="400"/>
      <c r="AM2965" s="400"/>
      <c r="AN2965" s="400"/>
      <c r="AO2965" s="400"/>
      <c r="AP2965" s="400"/>
    </row>
    <row r="2966" spans="1:42" ht="14.25" customHeight="1">
      <c r="A2966" s="393"/>
      <c r="B2966" s="402"/>
      <c r="C2966" s="402"/>
      <c r="D2966" s="393"/>
      <c r="E2966" s="395"/>
      <c r="F2966" s="395"/>
      <c r="G2966" s="396"/>
      <c r="H2966" s="397"/>
      <c r="I2966" s="397"/>
      <c r="J2966" s="397"/>
      <c r="K2966" s="397"/>
      <c r="L2966" s="396"/>
      <c r="M2966" s="396"/>
      <c r="N2966" s="399"/>
      <c r="O2966" s="400"/>
      <c r="P2966" s="400"/>
      <c r="Q2966" s="400"/>
      <c r="R2966" s="400"/>
      <c r="S2966" s="400"/>
      <c r="T2966" s="400"/>
      <c r="U2966" s="400"/>
      <c r="V2966" s="400"/>
      <c r="W2966" s="400"/>
      <c r="X2966" s="426"/>
      <c r="Y2966" s="427"/>
      <c r="Z2966" s="427"/>
      <c r="AA2966" s="427"/>
      <c r="AB2966" s="427"/>
      <c r="AC2966" s="427"/>
      <c r="AD2966" s="402"/>
      <c r="AE2966" s="402"/>
      <c r="AF2966" s="402"/>
      <c r="AG2966" s="402"/>
      <c r="AH2966" s="402"/>
      <c r="AI2966" s="400"/>
      <c r="AJ2966" s="400"/>
      <c r="AK2966" s="400"/>
      <c r="AL2966" s="400"/>
      <c r="AM2966" s="400"/>
      <c r="AN2966" s="400"/>
      <c r="AO2966" s="400"/>
      <c r="AP2966" s="400"/>
    </row>
    <row r="2967" spans="1:42" ht="14.25" customHeight="1">
      <c r="A2967" s="393"/>
      <c r="B2967" s="402"/>
      <c r="C2967" s="402"/>
      <c r="D2967" s="393"/>
      <c r="E2967" s="395"/>
      <c r="F2967" s="395"/>
      <c r="G2967" s="396"/>
      <c r="H2967" s="397"/>
      <c r="I2967" s="397"/>
      <c r="J2967" s="397"/>
      <c r="K2967" s="397"/>
      <c r="L2967" s="396"/>
      <c r="M2967" s="396"/>
      <c r="N2967" s="399"/>
      <c r="O2967" s="400"/>
      <c r="P2967" s="400"/>
      <c r="Q2967" s="400"/>
      <c r="R2967" s="400"/>
      <c r="S2967" s="400"/>
      <c r="T2967" s="400"/>
      <c r="U2967" s="400"/>
      <c r="V2967" s="400"/>
      <c r="W2967" s="400"/>
      <c r="X2967" s="426"/>
      <c r="Y2967" s="427"/>
      <c r="Z2967" s="427"/>
      <c r="AA2967" s="427"/>
      <c r="AB2967" s="427"/>
      <c r="AC2967" s="427"/>
      <c r="AD2967" s="402"/>
      <c r="AE2967" s="402"/>
      <c r="AF2967" s="402"/>
      <c r="AG2967" s="402"/>
      <c r="AH2967" s="402"/>
      <c r="AI2967" s="400"/>
      <c r="AJ2967" s="400"/>
      <c r="AK2967" s="400"/>
      <c r="AL2967" s="400"/>
      <c r="AM2967" s="400"/>
      <c r="AN2967" s="400"/>
      <c r="AO2967" s="400"/>
      <c r="AP2967" s="400"/>
    </row>
    <row r="2968" spans="1:42" ht="14.25" customHeight="1">
      <c r="A2968" s="393"/>
      <c r="B2968" s="402"/>
      <c r="C2968" s="402"/>
      <c r="D2968" s="393"/>
      <c r="E2968" s="395"/>
      <c r="F2968" s="395"/>
      <c r="G2968" s="396"/>
      <c r="H2968" s="397"/>
      <c r="I2968" s="397"/>
      <c r="J2968" s="397"/>
      <c r="K2968" s="397"/>
      <c r="L2968" s="396"/>
      <c r="M2968" s="396"/>
      <c r="N2968" s="399"/>
      <c r="O2968" s="400"/>
      <c r="P2968" s="400"/>
      <c r="Q2968" s="400"/>
      <c r="R2968" s="400"/>
      <c r="S2968" s="400"/>
      <c r="T2968" s="400"/>
      <c r="U2968" s="400"/>
      <c r="V2968" s="400"/>
      <c r="W2968" s="400"/>
      <c r="X2968" s="426"/>
      <c r="Y2968" s="427"/>
      <c r="Z2968" s="427"/>
      <c r="AA2968" s="427"/>
      <c r="AB2968" s="427"/>
      <c r="AC2968" s="427"/>
      <c r="AD2968" s="402"/>
      <c r="AE2968" s="402"/>
      <c r="AF2968" s="402"/>
      <c r="AG2968" s="402"/>
      <c r="AH2968" s="402"/>
      <c r="AI2968" s="400"/>
      <c r="AJ2968" s="400"/>
      <c r="AK2968" s="400"/>
      <c r="AL2968" s="400"/>
      <c r="AM2968" s="400"/>
      <c r="AN2968" s="400"/>
      <c r="AO2968" s="400"/>
      <c r="AP2968" s="400"/>
    </row>
    <row r="2969" spans="1:42" ht="14.25" customHeight="1">
      <c r="A2969" s="393"/>
      <c r="B2969" s="402"/>
      <c r="C2969" s="402"/>
      <c r="D2969" s="393"/>
      <c r="E2969" s="395"/>
      <c r="F2969" s="395"/>
      <c r="G2969" s="396"/>
      <c r="H2969" s="397"/>
      <c r="I2969" s="397"/>
      <c r="J2969" s="397"/>
      <c r="K2969" s="397"/>
      <c r="L2969" s="396"/>
      <c r="M2969" s="396"/>
      <c r="N2969" s="399"/>
      <c r="O2969" s="400"/>
      <c r="P2969" s="400"/>
      <c r="Q2969" s="400"/>
      <c r="R2969" s="400"/>
      <c r="S2969" s="400"/>
      <c r="T2969" s="400"/>
      <c r="U2969" s="400"/>
      <c r="V2969" s="400"/>
      <c r="W2969" s="400"/>
      <c r="X2969" s="426"/>
      <c r="Y2969" s="427"/>
      <c r="Z2969" s="427"/>
      <c r="AA2969" s="427"/>
      <c r="AB2969" s="427"/>
      <c r="AC2969" s="427"/>
      <c r="AD2969" s="402"/>
      <c r="AE2969" s="402"/>
      <c r="AF2969" s="402"/>
      <c r="AG2969" s="402"/>
      <c r="AH2969" s="402"/>
      <c r="AI2969" s="400"/>
      <c r="AJ2969" s="400"/>
      <c r="AK2969" s="400"/>
      <c r="AL2969" s="400"/>
      <c r="AM2969" s="400"/>
      <c r="AN2969" s="400"/>
      <c r="AO2969" s="400"/>
      <c r="AP2969" s="400"/>
    </row>
    <row r="2970" spans="1:42" ht="14.25" customHeight="1">
      <c r="A2970" s="393"/>
      <c r="B2970" s="402"/>
      <c r="C2970" s="402"/>
      <c r="D2970" s="393"/>
      <c r="E2970" s="395"/>
      <c r="F2970" s="395"/>
      <c r="G2970" s="396"/>
      <c r="H2970" s="397"/>
      <c r="I2970" s="397"/>
      <c r="J2970" s="397"/>
      <c r="K2970" s="397"/>
      <c r="L2970" s="396"/>
      <c r="M2970" s="396"/>
      <c r="N2970" s="399"/>
      <c r="O2970" s="400"/>
      <c r="P2970" s="400"/>
      <c r="Q2970" s="400"/>
      <c r="R2970" s="400"/>
      <c r="S2970" s="400"/>
      <c r="T2970" s="400"/>
      <c r="U2970" s="400"/>
      <c r="V2970" s="400"/>
      <c r="W2970" s="400"/>
      <c r="X2970" s="426"/>
      <c r="Y2970" s="427"/>
      <c r="Z2970" s="427"/>
      <c r="AA2970" s="427"/>
      <c r="AB2970" s="427"/>
      <c r="AC2970" s="427"/>
      <c r="AD2970" s="402"/>
      <c r="AE2970" s="402"/>
      <c r="AF2970" s="402"/>
      <c r="AG2970" s="402"/>
      <c r="AH2970" s="402"/>
      <c r="AI2970" s="400"/>
      <c r="AJ2970" s="400"/>
      <c r="AK2970" s="400"/>
      <c r="AL2970" s="400"/>
      <c r="AM2970" s="400"/>
      <c r="AN2970" s="400"/>
      <c r="AO2970" s="400"/>
      <c r="AP2970" s="400"/>
    </row>
    <row r="2971" spans="1:42" ht="14.25" customHeight="1">
      <c r="A2971" s="393"/>
      <c r="B2971" s="402"/>
      <c r="C2971" s="402"/>
      <c r="D2971" s="393"/>
      <c r="E2971" s="395"/>
      <c r="F2971" s="395"/>
      <c r="G2971" s="396"/>
      <c r="H2971" s="397"/>
      <c r="I2971" s="397"/>
      <c r="J2971" s="397"/>
      <c r="K2971" s="397"/>
      <c r="L2971" s="396"/>
      <c r="M2971" s="396"/>
      <c r="N2971" s="399"/>
      <c r="O2971" s="400"/>
      <c r="P2971" s="400"/>
      <c r="Q2971" s="400"/>
      <c r="R2971" s="400"/>
      <c r="S2971" s="400"/>
      <c r="T2971" s="400"/>
      <c r="U2971" s="400"/>
      <c r="V2971" s="400"/>
      <c r="W2971" s="400"/>
      <c r="X2971" s="426"/>
      <c r="Y2971" s="427"/>
      <c r="Z2971" s="427"/>
      <c r="AA2971" s="427"/>
      <c r="AB2971" s="427"/>
      <c r="AC2971" s="427"/>
      <c r="AD2971" s="402"/>
      <c r="AE2971" s="402"/>
      <c r="AF2971" s="402"/>
      <c r="AG2971" s="402"/>
      <c r="AH2971" s="402"/>
      <c r="AI2971" s="400"/>
      <c r="AJ2971" s="400"/>
      <c r="AK2971" s="400"/>
      <c r="AL2971" s="400"/>
      <c r="AM2971" s="400"/>
      <c r="AN2971" s="400"/>
      <c r="AO2971" s="400"/>
      <c r="AP2971" s="400"/>
    </row>
    <row r="2972" spans="1:42" ht="14.25" customHeight="1">
      <c r="A2972" s="393"/>
      <c r="B2972" s="402"/>
      <c r="C2972" s="402"/>
      <c r="D2972" s="393"/>
      <c r="E2972" s="395"/>
      <c r="F2972" s="395"/>
      <c r="G2972" s="396"/>
      <c r="H2972" s="397"/>
      <c r="I2972" s="397"/>
      <c r="J2972" s="397"/>
      <c r="K2972" s="397"/>
      <c r="L2972" s="396"/>
      <c r="M2972" s="396"/>
      <c r="N2972" s="399"/>
      <c r="O2972" s="400"/>
      <c r="P2972" s="400"/>
      <c r="Q2972" s="400"/>
      <c r="R2972" s="400"/>
      <c r="S2972" s="400"/>
      <c r="T2972" s="400"/>
      <c r="U2972" s="400"/>
      <c r="V2972" s="400"/>
      <c r="W2972" s="400"/>
      <c r="X2972" s="426"/>
      <c r="Y2972" s="427"/>
      <c r="Z2972" s="427"/>
      <c r="AA2972" s="427"/>
      <c r="AB2972" s="427"/>
      <c r="AC2972" s="427"/>
      <c r="AD2972" s="402"/>
      <c r="AE2972" s="402"/>
      <c r="AF2972" s="402"/>
      <c r="AG2972" s="402"/>
      <c r="AH2972" s="402"/>
      <c r="AI2972" s="400"/>
      <c r="AJ2972" s="400"/>
      <c r="AK2972" s="400"/>
      <c r="AL2972" s="400"/>
      <c r="AM2972" s="400"/>
      <c r="AN2972" s="400"/>
      <c r="AO2972" s="400"/>
      <c r="AP2972" s="400"/>
    </row>
    <row r="2973" spans="1:42" ht="14.25" customHeight="1">
      <c r="A2973" s="393"/>
      <c r="B2973" s="402"/>
      <c r="C2973" s="402"/>
      <c r="D2973" s="393"/>
      <c r="E2973" s="395"/>
      <c r="F2973" s="395"/>
      <c r="G2973" s="396"/>
      <c r="H2973" s="397"/>
      <c r="I2973" s="397"/>
      <c r="J2973" s="397"/>
      <c r="K2973" s="397"/>
      <c r="L2973" s="396"/>
      <c r="M2973" s="396"/>
      <c r="N2973" s="399"/>
      <c r="O2973" s="400"/>
      <c r="P2973" s="400"/>
      <c r="Q2973" s="400"/>
      <c r="R2973" s="400"/>
      <c r="S2973" s="400"/>
      <c r="T2973" s="400"/>
      <c r="U2973" s="400"/>
      <c r="V2973" s="400"/>
      <c r="W2973" s="400"/>
      <c r="X2973" s="426"/>
      <c r="Y2973" s="427"/>
      <c r="Z2973" s="427"/>
      <c r="AA2973" s="427"/>
      <c r="AB2973" s="427"/>
      <c r="AC2973" s="427"/>
      <c r="AD2973" s="402"/>
      <c r="AE2973" s="402"/>
      <c r="AF2973" s="402"/>
      <c r="AG2973" s="402"/>
      <c r="AH2973" s="402"/>
      <c r="AI2973" s="400"/>
      <c r="AJ2973" s="400"/>
      <c r="AK2973" s="400"/>
      <c r="AL2973" s="400"/>
      <c r="AM2973" s="400"/>
      <c r="AN2973" s="400"/>
      <c r="AO2973" s="400"/>
      <c r="AP2973" s="400"/>
    </row>
    <row r="2974" spans="1:42" ht="14.25" customHeight="1">
      <c r="A2974" s="393"/>
      <c r="B2974" s="402"/>
      <c r="C2974" s="402"/>
      <c r="D2974" s="393"/>
      <c r="E2974" s="395"/>
      <c r="F2974" s="395"/>
      <c r="G2974" s="396"/>
      <c r="H2974" s="397"/>
      <c r="I2974" s="397"/>
      <c r="J2974" s="397"/>
      <c r="K2974" s="397"/>
      <c r="L2974" s="396"/>
      <c r="M2974" s="396"/>
      <c r="N2974" s="399"/>
      <c r="O2974" s="400"/>
      <c r="P2974" s="400"/>
      <c r="Q2974" s="400"/>
      <c r="R2974" s="400"/>
      <c r="S2974" s="400"/>
      <c r="T2974" s="400"/>
      <c r="U2974" s="400"/>
      <c r="V2974" s="400"/>
      <c r="W2974" s="400"/>
      <c r="X2974" s="426"/>
      <c r="Y2974" s="427"/>
      <c r="Z2974" s="427"/>
      <c r="AA2974" s="427"/>
      <c r="AB2974" s="427"/>
      <c r="AC2974" s="427"/>
      <c r="AD2974" s="402"/>
      <c r="AE2974" s="402"/>
      <c r="AF2974" s="402"/>
      <c r="AG2974" s="402"/>
      <c r="AH2974" s="402"/>
      <c r="AI2974" s="400"/>
      <c r="AJ2974" s="400"/>
      <c r="AK2974" s="400"/>
      <c r="AL2974" s="400"/>
      <c r="AM2974" s="400"/>
      <c r="AN2974" s="400"/>
      <c r="AO2974" s="400"/>
      <c r="AP2974" s="400"/>
    </row>
    <row r="2975" spans="1:42" ht="14.25" customHeight="1">
      <c r="A2975" s="393"/>
      <c r="B2975" s="402"/>
      <c r="C2975" s="402"/>
      <c r="D2975" s="393"/>
      <c r="E2975" s="395"/>
      <c r="F2975" s="395"/>
      <c r="G2975" s="396"/>
      <c r="H2975" s="397"/>
      <c r="I2975" s="397"/>
      <c r="J2975" s="397"/>
      <c r="K2975" s="397"/>
      <c r="L2975" s="396"/>
      <c r="M2975" s="396"/>
      <c r="N2975" s="399"/>
      <c r="O2975" s="400"/>
      <c r="P2975" s="400"/>
      <c r="Q2975" s="400"/>
      <c r="R2975" s="400"/>
      <c r="S2975" s="400"/>
      <c r="T2975" s="400"/>
      <c r="U2975" s="400"/>
      <c r="V2975" s="400"/>
      <c r="W2975" s="400"/>
      <c r="X2975" s="426"/>
      <c r="Y2975" s="427"/>
      <c r="Z2975" s="427"/>
      <c r="AA2975" s="427"/>
      <c r="AB2975" s="427"/>
      <c r="AC2975" s="427"/>
      <c r="AD2975" s="402"/>
      <c r="AE2975" s="402"/>
      <c r="AF2975" s="402"/>
      <c r="AG2975" s="402"/>
      <c r="AH2975" s="402"/>
      <c r="AI2975" s="400"/>
      <c r="AJ2975" s="400"/>
      <c r="AK2975" s="400"/>
      <c r="AL2975" s="400"/>
      <c r="AM2975" s="400"/>
      <c r="AN2975" s="400"/>
      <c r="AO2975" s="400"/>
      <c r="AP2975" s="400"/>
    </row>
    <row r="2976" spans="1:42" ht="14.25" customHeight="1">
      <c r="A2976" s="393"/>
      <c r="B2976" s="402"/>
      <c r="C2976" s="402"/>
      <c r="D2976" s="393"/>
      <c r="E2976" s="395"/>
      <c r="F2976" s="395"/>
      <c r="G2976" s="396"/>
      <c r="H2976" s="397"/>
      <c r="I2976" s="397"/>
      <c r="J2976" s="397"/>
      <c r="K2976" s="397"/>
      <c r="L2976" s="396"/>
      <c r="M2976" s="396"/>
      <c r="N2976" s="399"/>
      <c r="O2976" s="400"/>
      <c r="P2976" s="400"/>
      <c r="Q2976" s="400"/>
      <c r="R2976" s="400"/>
      <c r="S2976" s="400"/>
      <c r="T2976" s="400"/>
      <c r="U2976" s="400"/>
      <c r="V2976" s="400"/>
      <c r="W2976" s="400"/>
      <c r="X2976" s="426"/>
      <c r="Y2976" s="427"/>
      <c r="Z2976" s="427"/>
      <c r="AA2976" s="427"/>
      <c r="AB2976" s="427"/>
      <c r="AC2976" s="427"/>
      <c r="AD2976" s="402"/>
      <c r="AE2976" s="402"/>
      <c r="AF2976" s="402"/>
      <c r="AG2976" s="402"/>
      <c r="AH2976" s="402"/>
      <c r="AI2976" s="400"/>
      <c r="AJ2976" s="400"/>
      <c r="AK2976" s="400"/>
      <c r="AL2976" s="400"/>
      <c r="AM2976" s="400"/>
      <c r="AN2976" s="400"/>
      <c r="AO2976" s="400"/>
      <c r="AP2976" s="400"/>
    </row>
    <row r="2977" spans="1:42" ht="14.25" customHeight="1">
      <c r="A2977" s="393"/>
      <c r="B2977" s="402"/>
      <c r="C2977" s="402"/>
      <c r="D2977" s="393"/>
      <c r="E2977" s="395"/>
      <c r="F2977" s="395"/>
      <c r="G2977" s="396"/>
      <c r="H2977" s="397"/>
      <c r="I2977" s="397"/>
      <c r="J2977" s="397"/>
      <c r="K2977" s="397"/>
      <c r="L2977" s="396"/>
      <c r="M2977" s="396"/>
      <c r="N2977" s="399"/>
      <c r="O2977" s="400"/>
      <c r="P2977" s="400"/>
      <c r="Q2977" s="400"/>
      <c r="R2977" s="400"/>
      <c r="S2977" s="400"/>
      <c r="T2977" s="400"/>
      <c r="U2977" s="400"/>
      <c r="V2977" s="400"/>
      <c r="W2977" s="400"/>
      <c r="X2977" s="426"/>
      <c r="Y2977" s="427"/>
      <c r="Z2977" s="427"/>
      <c r="AA2977" s="427"/>
      <c r="AB2977" s="427"/>
      <c r="AC2977" s="427"/>
      <c r="AD2977" s="402"/>
      <c r="AE2977" s="402"/>
      <c r="AF2977" s="402"/>
      <c r="AG2977" s="402"/>
      <c r="AH2977" s="402"/>
      <c r="AI2977" s="400"/>
      <c r="AJ2977" s="400"/>
      <c r="AK2977" s="400"/>
      <c r="AL2977" s="400"/>
      <c r="AM2977" s="400"/>
      <c r="AN2977" s="400"/>
      <c r="AO2977" s="400"/>
      <c r="AP2977" s="400"/>
    </row>
    <row r="2978" spans="1:42" ht="14.25" customHeight="1">
      <c r="A2978" s="393"/>
      <c r="B2978" s="402"/>
      <c r="C2978" s="402"/>
      <c r="D2978" s="393"/>
      <c r="E2978" s="395"/>
      <c r="F2978" s="395"/>
      <c r="G2978" s="396"/>
      <c r="H2978" s="397"/>
      <c r="I2978" s="397"/>
      <c r="J2978" s="397"/>
      <c r="K2978" s="397"/>
      <c r="L2978" s="396"/>
      <c r="M2978" s="396"/>
      <c r="N2978" s="399"/>
      <c r="O2978" s="400"/>
      <c r="P2978" s="400"/>
      <c r="Q2978" s="400"/>
      <c r="R2978" s="400"/>
      <c r="S2978" s="400"/>
      <c r="T2978" s="400"/>
      <c r="U2978" s="400"/>
      <c r="V2978" s="400"/>
      <c r="W2978" s="400"/>
      <c r="X2978" s="426"/>
      <c r="Y2978" s="427"/>
      <c r="Z2978" s="427"/>
      <c r="AA2978" s="427"/>
      <c r="AB2978" s="427"/>
      <c r="AC2978" s="427"/>
      <c r="AD2978" s="402"/>
      <c r="AE2978" s="402"/>
      <c r="AF2978" s="402"/>
      <c r="AG2978" s="402"/>
      <c r="AH2978" s="402"/>
      <c r="AI2978" s="400"/>
      <c r="AJ2978" s="400"/>
      <c r="AK2978" s="400"/>
      <c r="AL2978" s="400"/>
      <c r="AM2978" s="400"/>
      <c r="AN2978" s="400"/>
      <c r="AO2978" s="400"/>
      <c r="AP2978" s="400"/>
    </row>
    <row r="2979" spans="1:42" ht="14.25" customHeight="1">
      <c r="A2979" s="393"/>
      <c r="B2979" s="402"/>
      <c r="C2979" s="402"/>
      <c r="D2979" s="393"/>
      <c r="E2979" s="395"/>
      <c r="F2979" s="395"/>
      <c r="G2979" s="396"/>
      <c r="H2979" s="397"/>
      <c r="I2979" s="397"/>
      <c r="J2979" s="397"/>
      <c r="K2979" s="397"/>
      <c r="L2979" s="396"/>
      <c r="M2979" s="396"/>
      <c r="N2979" s="399"/>
      <c r="O2979" s="400"/>
      <c r="P2979" s="400"/>
      <c r="Q2979" s="400"/>
      <c r="R2979" s="400"/>
      <c r="S2979" s="400"/>
      <c r="T2979" s="400"/>
      <c r="U2979" s="400"/>
      <c r="V2979" s="400"/>
      <c r="W2979" s="400"/>
      <c r="X2979" s="426"/>
      <c r="Y2979" s="427"/>
      <c r="Z2979" s="427"/>
      <c r="AA2979" s="427"/>
      <c r="AB2979" s="427"/>
      <c r="AC2979" s="427"/>
      <c r="AD2979" s="402"/>
      <c r="AE2979" s="402"/>
      <c r="AF2979" s="402"/>
      <c r="AG2979" s="402"/>
      <c r="AH2979" s="402"/>
      <c r="AI2979" s="400"/>
      <c r="AJ2979" s="400"/>
      <c r="AK2979" s="400"/>
      <c r="AL2979" s="400"/>
      <c r="AM2979" s="400"/>
      <c r="AN2979" s="400"/>
      <c r="AO2979" s="400"/>
      <c r="AP2979" s="400"/>
    </row>
    <row r="2980" spans="1:42" ht="14.25" customHeight="1">
      <c r="A2980" s="393"/>
      <c r="B2980" s="402"/>
      <c r="C2980" s="402"/>
      <c r="D2980" s="393"/>
      <c r="E2980" s="395"/>
      <c r="F2980" s="395"/>
      <c r="G2980" s="396"/>
      <c r="H2980" s="397"/>
      <c r="I2980" s="397"/>
      <c r="J2980" s="397"/>
      <c r="K2980" s="397"/>
      <c r="L2980" s="396"/>
      <c r="M2980" s="396"/>
      <c r="N2980" s="399"/>
      <c r="O2980" s="400"/>
      <c r="P2980" s="400"/>
      <c r="Q2980" s="400"/>
      <c r="R2980" s="400"/>
      <c r="S2980" s="400"/>
      <c r="T2980" s="400"/>
      <c r="U2980" s="400"/>
      <c r="V2980" s="400"/>
      <c r="W2980" s="400"/>
      <c r="X2980" s="426"/>
      <c r="Y2980" s="427"/>
      <c r="Z2980" s="427"/>
      <c r="AA2980" s="427"/>
      <c r="AB2980" s="427"/>
      <c r="AC2980" s="427"/>
      <c r="AD2980" s="402"/>
      <c r="AE2980" s="402"/>
      <c r="AF2980" s="402"/>
      <c r="AG2980" s="402"/>
      <c r="AH2980" s="402"/>
      <c r="AI2980" s="400"/>
      <c r="AJ2980" s="400"/>
      <c r="AK2980" s="400"/>
      <c r="AL2980" s="400"/>
      <c r="AM2980" s="400"/>
      <c r="AN2980" s="400"/>
      <c r="AO2980" s="400"/>
      <c r="AP2980" s="400"/>
    </row>
    <row r="2981" spans="1:42" ht="14.25" customHeight="1">
      <c r="A2981" s="393"/>
      <c r="B2981" s="402"/>
      <c r="C2981" s="402"/>
      <c r="D2981" s="393"/>
      <c r="E2981" s="395"/>
      <c r="F2981" s="395"/>
      <c r="G2981" s="396"/>
      <c r="H2981" s="397"/>
      <c r="I2981" s="397"/>
      <c r="J2981" s="397"/>
      <c r="K2981" s="397"/>
      <c r="L2981" s="396"/>
      <c r="M2981" s="396"/>
      <c r="N2981" s="399"/>
      <c r="O2981" s="400"/>
      <c r="P2981" s="400"/>
      <c r="Q2981" s="400"/>
      <c r="R2981" s="400"/>
      <c r="S2981" s="400"/>
      <c r="T2981" s="400"/>
      <c r="U2981" s="400"/>
      <c r="V2981" s="400"/>
      <c r="W2981" s="400"/>
      <c r="X2981" s="426"/>
      <c r="Y2981" s="427"/>
      <c r="Z2981" s="427"/>
      <c r="AA2981" s="427"/>
      <c r="AB2981" s="427"/>
      <c r="AC2981" s="427"/>
      <c r="AD2981" s="402"/>
      <c r="AE2981" s="402"/>
      <c r="AF2981" s="402"/>
      <c r="AG2981" s="402"/>
      <c r="AH2981" s="402"/>
      <c r="AI2981" s="400"/>
      <c r="AJ2981" s="400"/>
      <c r="AK2981" s="400"/>
      <c r="AL2981" s="400"/>
      <c r="AM2981" s="400"/>
      <c r="AN2981" s="400"/>
      <c r="AO2981" s="400"/>
      <c r="AP2981" s="400"/>
    </row>
    <row r="2982" spans="1:42" ht="14.25" customHeight="1">
      <c r="A2982" s="393"/>
      <c r="B2982" s="402"/>
      <c r="C2982" s="402"/>
      <c r="D2982" s="393"/>
      <c r="E2982" s="395"/>
      <c r="F2982" s="395"/>
      <c r="G2982" s="396"/>
      <c r="H2982" s="397"/>
      <c r="I2982" s="397"/>
      <c r="J2982" s="397"/>
      <c r="K2982" s="397"/>
      <c r="L2982" s="396"/>
      <c r="M2982" s="396"/>
      <c r="N2982" s="399"/>
      <c r="O2982" s="400"/>
      <c r="P2982" s="400"/>
      <c r="Q2982" s="400"/>
      <c r="R2982" s="400"/>
      <c r="S2982" s="400"/>
      <c r="T2982" s="400"/>
      <c r="U2982" s="400"/>
      <c r="V2982" s="400"/>
      <c r="W2982" s="400"/>
      <c r="X2982" s="426"/>
      <c r="Y2982" s="427"/>
      <c r="Z2982" s="427"/>
      <c r="AA2982" s="427"/>
      <c r="AB2982" s="427"/>
      <c r="AC2982" s="427"/>
      <c r="AD2982" s="402"/>
      <c r="AE2982" s="402"/>
      <c r="AF2982" s="402"/>
      <c r="AG2982" s="402"/>
      <c r="AH2982" s="402"/>
      <c r="AI2982" s="400"/>
      <c r="AJ2982" s="400"/>
      <c r="AK2982" s="400"/>
      <c r="AL2982" s="400"/>
      <c r="AM2982" s="400"/>
      <c r="AN2982" s="400"/>
      <c r="AO2982" s="400"/>
      <c r="AP2982" s="400"/>
    </row>
    <row r="2983" spans="1:42" ht="14.25" customHeight="1">
      <c r="A2983" s="393"/>
      <c r="B2983" s="402"/>
      <c r="C2983" s="402"/>
      <c r="D2983" s="393"/>
      <c r="E2983" s="395"/>
      <c r="F2983" s="395"/>
      <c r="G2983" s="396"/>
      <c r="H2983" s="397"/>
      <c r="I2983" s="397"/>
      <c r="J2983" s="397"/>
      <c r="K2983" s="397"/>
      <c r="L2983" s="396"/>
      <c r="M2983" s="396"/>
      <c r="N2983" s="399"/>
      <c r="O2983" s="400"/>
      <c r="P2983" s="400"/>
      <c r="Q2983" s="400"/>
      <c r="R2983" s="400"/>
      <c r="S2983" s="400"/>
      <c r="T2983" s="400"/>
      <c r="U2983" s="400"/>
      <c r="V2983" s="400"/>
      <c r="W2983" s="400"/>
      <c r="X2983" s="426"/>
      <c r="Y2983" s="427"/>
      <c r="Z2983" s="427"/>
      <c r="AA2983" s="427"/>
      <c r="AB2983" s="427"/>
      <c r="AC2983" s="427"/>
      <c r="AD2983" s="402"/>
      <c r="AE2983" s="402"/>
      <c r="AF2983" s="402"/>
      <c r="AG2983" s="402"/>
      <c r="AH2983" s="402"/>
      <c r="AI2983" s="400"/>
      <c r="AJ2983" s="400"/>
      <c r="AK2983" s="400"/>
      <c r="AL2983" s="400"/>
      <c r="AM2983" s="400"/>
      <c r="AN2983" s="400"/>
      <c r="AO2983" s="400"/>
      <c r="AP2983" s="400"/>
    </row>
    <row r="2984" spans="1:42" ht="14.25" customHeight="1">
      <c r="A2984" s="393"/>
      <c r="B2984" s="402"/>
      <c r="C2984" s="402"/>
      <c r="D2984" s="393"/>
      <c r="E2984" s="395"/>
      <c r="F2984" s="395"/>
      <c r="G2984" s="396"/>
      <c r="H2984" s="397"/>
      <c r="I2984" s="397"/>
      <c r="J2984" s="397"/>
      <c r="K2984" s="397"/>
      <c r="L2984" s="396"/>
      <c r="M2984" s="396"/>
      <c r="N2984" s="399"/>
      <c r="O2984" s="400"/>
      <c r="P2984" s="400"/>
      <c r="Q2984" s="400"/>
      <c r="R2984" s="400"/>
      <c r="S2984" s="400"/>
      <c r="T2984" s="400"/>
      <c r="U2984" s="400"/>
      <c r="V2984" s="400"/>
      <c r="W2984" s="400"/>
      <c r="X2984" s="426"/>
      <c r="Y2984" s="427"/>
      <c r="Z2984" s="427"/>
      <c r="AA2984" s="427"/>
      <c r="AB2984" s="427"/>
      <c r="AC2984" s="427"/>
      <c r="AD2984" s="402"/>
      <c r="AE2984" s="402"/>
      <c r="AF2984" s="402"/>
      <c r="AG2984" s="402"/>
      <c r="AH2984" s="402"/>
      <c r="AI2984" s="400"/>
      <c r="AJ2984" s="400"/>
      <c r="AK2984" s="400"/>
      <c r="AL2984" s="400"/>
      <c r="AM2984" s="400"/>
      <c r="AN2984" s="400"/>
      <c r="AO2984" s="400"/>
      <c r="AP2984" s="400"/>
    </row>
    <row r="2985" spans="1:42" ht="14.25" customHeight="1">
      <c r="A2985" s="393"/>
      <c r="B2985" s="402"/>
      <c r="C2985" s="402"/>
      <c r="D2985" s="393"/>
      <c r="E2985" s="395"/>
      <c r="F2985" s="395"/>
      <c r="G2985" s="396"/>
      <c r="H2985" s="397"/>
      <c r="I2985" s="397"/>
      <c r="J2985" s="397"/>
      <c r="K2985" s="397"/>
      <c r="L2985" s="396"/>
      <c r="M2985" s="396"/>
      <c r="N2985" s="399"/>
      <c r="O2985" s="400"/>
      <c r="P2985" s="400"/>
      <c r="Q2985" s="400"/>
      <c r="R2985" s="400"/>
      <c r="S2985" s="400"/>
      <c r="T2985" s="400"/>
      <c r="U2985" s="400"/>
      <c r="V2985" s="400"/>
      <c r="W2985" s="400"/>
      <c r="X2985" s="426"/>
      <c r="Y2985" s="427"/>
      <c r="Z2985" s="427"/>
      <c r="AA2985" s="427"/>
      <c r="AB2985" s="427"/>
      <c r="AC2985" s="427"/>
      <c r="AD2985" s="402"/>
      <c r="AE2985" s="402"/>
      <c r="AF2985" s="402"/>
      <c r="AG2985" s="402"/>
      <c r="AH2985" s="402"/>
      <c r="AI2985" s="400"/>
      <c r="AJ2985" s="400"/>
      <c r="AK2985" s="400"/>
      <c r="AL2985" s="400"/>
      <c r="AM2985" s="400"/>
      <c r="AN2985" s="400"/>
      <c r="AO2985" s="400"/>
      <c r="AP2985" s="400"/>
    </row>
    <row r="2986" spans="1:42" ht="14.25" customHeight="1">
      <c r="A2986" s="393"/>
      <c r="B2986" s="402"/>
      <c r="C2986" s="402"/>
      <c r="D2986" s="393"/>
      <c r="E2986" s="395"/>
      <c r="F2986" s="395"/>
      <c r="G2986" s="396"/>
      <c r="H2986" s="397"/>
      <c r="I2986" s="397"/>
      <c r="J2986" s="397"/>
      <c r="K2986" s="397"/>
      <c r="L2986" s="396"/>
      <c r="M2986" s="396"/>
      <c r="N2986" s="399"/>
      <c r="O2986" s="400"/>
      <c r="P2986" s="400"/>
      <c r="Q2986" s="400"/>
      <c r="R2986" s="400"/>
      <c r="S2986" s="400"/>
      <c r="T2986" s="400"/>
      <c r="U2986" s="400"/>
      <c r="V2986" s="400"/>
      <c r="W2986" s="400"/>
      <c r="X2986" s="426"/>
      <c r="Y2986" s="427"/>
      <c r="Z2986" s="427"/>
      <c r="AA2986" s="427"/>
      <c r="AB2986" s="427"/>
      <c r="AC2986" s="427"/>
      <c r="AD2986" s="402"/>
      <c r="AE2986" s="402"/>
      <c r="AF2986" s="402"/>
      <c r="AG2986" s="402"/>
      <c r="AH2986" s="402"/>
      <c r="AI2986" s="400"/>
      <c r="AJ2986" s="400"/>
      <c r="AK2986" s="400"/>
      <c r="AL2986" s="400"/>
      <c r="AM2986" s="400"/>
      <c r="AN2986" s="400"/>
      <c r="AO2986" s="400"/>
      <c r="AP2986" s="400"/>
    </row>
    <row r="2987" spans="1:42" ht="14.25" customHeight="1">
      <c r="A2987" s="393"/>
      <c r="B2987" s="402"/>
      <c r="C2987" s="402"/>
      <c r="D2987" s="393"/>
      <c r="E2987" s="395"/>
      <c r="F2987" s="395"/>
      <c r="G2987" s="396"/>
      <c r="H2987" s="397"/>
      <c r="I2987" s="397"/>
      <c r="J2987" s="397"/>
      <c r="K2987" s="397"/>
      <c r="L2987" s="396"/>
      <c r="M2987" s="396"/>
      <c r="N2987" s="399"/>
      <c r="O2987" s="400"/>
      <c r="P2987" s="400"/>
      <c r="Q2987" s="400"/>
      <c r="R2987" s="400"/>
      <c r="S2987" s="400"/>
      <c r="T2987" s="400"/>
      <c r="U2987" s="400"/>
      <c r="V2987" s="400"/>
      <c r="W2987" s="400"/>
      <c r="X2987" s="426"/>
      <c r="Y2987" s="427"/>
      <c r="Z2987" s="427"/>
      <c r="AA2987" s="427"/>
      <c r="AB2987" s="427"/>
      <c r="AC2987" s="427"/>
      <c r="AD2987" s="402"/>
      <c r="AE2987" s="402"/>
      <c r="AF2987" s="402"/>
      <c r="AG2987" s="402"/>
      <c r="AH2987" s="402"/>
      <c r="AI2987" s="400"/>
      <c r="AJ2987" s="400"/>
      <c r="AK2987" s="400"/>
      <c r="AL2987" s="400"/>
      <c r="AM2987" s="400"/>
      <c r="AN2987" s="400"/>
      <c r="AO2987" s="400"/>
      <c r="AP2987" s="400"/>
    </row>
    <row r="2988" spans="1:42" ht="14.25" customHeight="1">
      <c r="A2988" s="393"/>
      <c r="B2988" s="402"/>
      <c r="C2988" s="402"/>
      <c r="D2988" s="393"/>
      <c r="E2988" s="395"/>
      <c r="F2988" s="395"/>
      <c r="G2988" s="396"/>
      <c r="H2988" s="397"/>
      <c r="I2988" s="397"/>
      <c r="J2988" s="397"/>
      <c r="K2988" s="397"/>
      <c r="L2988" s="396"/>
      <c r="M2988" s="396"/>
      <c r="N2988" s="399"/>
      <c r="O2988" s="400"/>
      <c r="P2988" s="400"/>
      <c r="Q2988" s="400"/>
      <c r="R2988" s="400"/>
      <c r="S2988" s="400"/>
      <c r="T2988" s="400"/>
      <c r="U2988" s="400"/>
      <c r="V2988" s="400"/>
      <c r="W2988" s="400"/>
      <c r="X2988" s="426"/>
      <c r="Y2988" s="427"/>
      <c r="Z2988" s="427"/>
      <c r="AA2988" s="427"/>
      <c r="AB2988" s="427"/>
      <c r="AC2988" s="427"/>
      <c r="AD2988" s="402"/>
      <c r="AE2988" s="402"/>
      <c r="AF2988" s="402"/>
      <c r="AG2988" s="402"/>
      <c r="AH2988" s="402"/>
      <c r="AI2988" s="400"/>
      <c r="AJ2988" s="400"/>
      <c r="AK2988" s="400"/>
      <c r="AL2988" s="400"/>
      <c r="AM2988" s="400"/>
      <c r="AN2988" s="400"/>
      <c r="AO2988" s="400"/>
      <c r="AP2988" s="400"/>
    </row>
    <row r="2989" spans="1:42" ht="14.25" customHeight="1">
      <c r="A2989" s="393"/>
      <c r="B2989" s="402"/>
      <c r="C2989" s="402"/>
      <c r="D2989" s="393"/>
      <c r="E2989" s="395"/>
      <c r="F2989" s="395"/>
      <c r="G2989" s="396"/>
      <c r="H2989" s="397"/>
      <c r="I2989" s="397"/>
      <c r="J2989" s="397"/>
      <c r="K2989" s="397"/>
      <c r="L2989" s="396"/>
      <c r="M2989" s="396"/>
      <c r="N2989" s="399"/>
      <c r="O2989" s="400"/>
      <c r="P2989" s="400"/>
      <c r="Q2989" s="400"/>
      <c r="R2989" s="400"/>
      <c r="S2989" s="400"/>
      <c r="T2989" s="400"/>
      <c r="U2989" s="400"/>
      <c r="V2989" s="400"/>
      <c r="W2989" s="400"/>
      <c r="X2989" s="426"/>
      <c r="Y2989" s="427"/>
      <c r="Z2989" s="427"/>
      <c r="AA2989" s="427"/>
      <c r="AB2989" s="427"/>
      <c r="AC2989" s="427"/>
      <c r="AD2989" s="402"/>
      <c r="AE2989" s="402"/>
      <c r="AF2989" s="402"/>
      <c r="AG2989" s="402"/>
      <c r="AH2989" s="402"/>
      <c r="AI2989" s="400"/>
      <c r="AJ2989" s="400"/>
      <c r="AK2989" s="400"/>
      <c r="AL2989" s="400"/>
      <c r="AM2989" s="400"/>
      <c r="AN2989" s="400"/>
      <c r="AO2989" s="400"/>
      <c r="AP2989" s="400"/>
    </row>
    <row r="2990" spans="1:42" ht="14.25" customHeight="1">
      <c r="A2990" s="393"/>
      <c r="B2990" s="402"/>
      <c r="C2990" s="402"/>
      <c r="D2990" s="393"/>
      <c r="E2990" s="395"/>
      <c r="F2990" s="395"/>
      <c r="G2990" s="396"/>
      <c r="H2990" s="397"/>
      <c r="I2990" s="397"/>
      <c r="J2990" s="397"/>
      <c r="K2990" s="397"/>
      <c r="L2990" s="396"/>
      <c r="M2990" s="396"/>
      <c r="N2990" s="399"/>
      <c r="O2990" s="400"/>
      <c r="P2990" s="400"/>
      <c r="Q2990" s="400"/>
      <c r="R2990" s="400"/>
      <c r="S2990" s="400"/>
      <c r="T2990" s="400"/>
      <c r="U2990" s="400"/>
      <c r="V2990" s="400"/>
      <c r="W2990" s="400"/>
      <c r="X2990" s="426"/>
      <c r="Y2990" s="427"/>
      <c r="Z2990" s="427"/>
      <c r="AA2990" s="427"/>
      <c r="AB2990" s="427"/>
      <c r="AC2990" s="427"/>
      <c r="AD2990" s="402"/>
      <c r="AE2990" s="402"/>
      <c r="AF2990" s="402"/>
      <c r="AG2990" s="402"/>
      <c r="AH2990" s="402"/>
      <c r="AI2990" s="400"/>
      <c r="AJ2990" s="400"/>
      <c r="AK2990" s="400"/>
      <c r="AL2990" s="400"/>
      <c r="AM2990" s="400"/>
      <c r="AN2990" s="400"/>
      <c r="AO2990" s="400"/>
      <c r="AP2990" s="400"/>
    </row>
    <row r="2991" spans="1:42" ht="14.25" customHeight="1">
      <c r="A2991" s="393"/>
      <c r="B2991" s="402"/>
      <c r="C2991" s="402"/>
      <c r="D2991" s="393"/>
      <c r="E2991" s="395"/>
      <c r="F2991" s="395"/>
      <c r="G2991" s="396"/>
      <c r="H2991" s="397"/>
      <c r="I2991" s="397"/>
      <c r="J2991" s="397"/>
      <c r="K2991" s="397"/>
      <c r="L2991" s="396"/>
      <c r="M2991" s="396"/>
      <c r="N2991" s="399"/>
      <c r="O2991" s="400"/>
      <c r="P2991" s="400"/>
      <c r="Q2991" s="400"/>
      <c r="R2991" s="400"/>
      <c r="S2991" s="400"/>
      <c r="T2991" s="400"/>
      <c r="U2991" s="400"/>
      <c r="V2991" s="400"/>
      <c r="W2991" s="400"/>
      <c r="X2991" s="426"/>
      <c r="Y2991" s="427"/>
      <c r="Z2991" s="427"/>
      <c r="AA2991" s="427"/>
      <c r="AB2991" s="427"/>
      <c r="AC2991" s="427"/>
      <c r="AD2991" s="402"/>
      <c r="AE2991" s="402"/>
      <c r="AF2991" s="402"/>
      <c r="AG2991" s="402"/>
      <c r="AH2991" s="402"/>
      <c r="AI2991" s="400"/>
      <c r="AJ2991" s="400"/>
      <c r="AK2991" s="400"/>
      <c r="AL2991" s="400"/>
      <c r="AM2991" s="400"/>
      <c r="AN2991" s="400"/>
      <c r="AO2991" s="400"/>
      <c r="AP2991" s="400"/>
    </row>
    <row r="2992" spans="1:42" ht="14.25" customHeight="1">
      <c r="A2992" s="393"/>
      <c r="B2992" s="402"/>
      <c r="C2992" s="402"/>
      <c r="D2992" s="393"/>
      <c r="E2992" s="395"/>
      <c r="F2992" s="395"/>
      <c r="G2992" s="396"/>
      <c r="H2992" s="397"/>
      <c r="I2992" s="397"/>
      <c r="J2992" s="397"/>
      <c r="K2992" s="397"/>
      <c r="L2992" s="396"/>
      <c r="M2992" s="396"/>
      <c r="N2992" s="399"/>
      <c r="O2992" s="400"/>
      <c r="P2992" s="400"/>
      <c r="Q2992" s="400"/>
      <c r="R2992" s="400"/>
      <c r="S2992" s="400"/>
      <c r="T2992" s="400"/>
      <c r="U2992" s="400"/>
      <c r="V2992" s="400"/>
      <c r="W2992" s="400"/>
      <c r="X2992" s="426"/>
      <c r="Y2992" s="427"/>
      <c r="Z2992" s="427"/>
      <c r="AA2992" s="427"/>
      <c r="AB2992" s="427"/>
      <c r="AC2992" s="427"/>
      <c r="AD2992" s="402"/>
      <c r="AE2992" s="402"/>
      <c r="AF2992" s="402"/>
      <c r="AG2992" s="402"/>
      <c r="AH2992" s="402"/>
      <c r="AI2992" s="400"/>
      <c r="AJ2992" s="400"/>
      <c r="AK2992" s="400"/>
      <c r="AL2992" s="400"/>
      <c r="AM2992" s="400"/>
      <c r="AN2992" s="400"/>
      <c r="AO2992" s="400"/>
      <c r="AP2992" s="400"/>
    </row>
    <row r="2993" spans="1:42" ht="14.25" customHeight="1">
      <c r="A2993" s="393"/>
      <c r="B2993" s="402"/>
      <c r="C2993" s="402"/>
      <c r="D2993" s="393"/>
      <c r="E2993" s="395"/>
      <c r="F2993" s="395"/>
      <c r="G2993" s="396"/>
      <c r="H2993" s="397"/>
      <c r="I2993" s="397"/>
      <c r="J2993" s="397"/>
      <c r="K2993" s="397"/>
      <c r="L2993" s="396"/>
      <c r="M2993" s="396"/>
      <c r="N2993" s="399"/>
      <c r="O2993" s="400"/>
      <c r="P2993" s="400"/>
      <c r="Q2993" s="400"/>
      <c r="R2993" s="400"/>
      <c r="S2993" s="400"/>
      <c r="T2993" s="400"/>
      <c r="U2993" s="400"/>
      <c r="V2993" s="400"/>
      <c r="W2993" s="400"/>
      <c r="X2993" s="426"/>
      <c r="Y2993" s="427"/>
      <c r="Z2993" s="427"/>
      <c r="AA2993" s="427"/>
      <c r="AB2993" s="427"/>
      <c r="AC2993" s="427"/>
      <c r="AD2993" s="402"/>
      <c r="AE2993" s="402"/>
      <c r="AF2993" s="402"/>
      <c r="AG2993" s="402"/>
      <c r="AH2993" s="402"/>
      <c r="AI2993" s="400"/>
      <c r="AJ2993" s="400"/>
      <c r="AK2993" s="400"/>
      <c r="AL2993" s="400"/>
      <c r="AM2993" s="400"/>
      <c r="AN2993" s="400"/>
      <c r="AO2993" s="400"/>
      <c r="AP2993" s="400"/>
    </row>
    <row r="2994" spans="1:42" ht="14.25" customHeight="1">
      <c r="A2994" s="393"/>
      <c r="B2994" s="402"/>
      <c r="C2994" s="402"/>
      <c r="D2994" s="393"/>
      <c r="E2994" s="395"/>
      <c r="F2994" s="395"/>
      <c r="G2994" s="396"/>
      <c r="H2994" s="397"/>
      <c r="I2994" s="397"/>
      <c r="J2994" s="397"/>
      <c r="K2994" s="397"/>
      <c r="L2994" s="396"/>
      <c r="M2994" s="396"/>
      <c r="N2994" s="399"/>
      <c r="O2994" s="400"/>
      <c r="P2994" s="400"/>
      <c r="Q2994" s="400"/>
      <c r="R2994" s="400"/>
      <c r="S2994" s="400"/>
      <c r="T2994" s="400"/>
      <c r="U2994" s="400"/>
      <c r="V2994" s="400"/>
      <c r="W2994" s="400"/>
      <c r="X2994" s="426"/>
      <c r="Y2994" s="427"/>
      <c r="Z2994" s="427"/>
      <c r="AA2994" s="427"/>
      <c r="AB2994" s="427"/>
      <c r="AC2994" s="427"/>
      <c r="AD2994" s="402"/>
      <c r="AE2994" s="402"/>
      <c r="AF2994" s="402"/>
      <c r="AG2994" s="402"/>
      <c r="AH2994" s="402"/>
      <c r="AI2994" s="400"/>
      <c r="AJ2994" s="400"/>
      <c r="AK2994" s="400"/>
      <c r="AL2994" s="400"/>
      <c r="AM2994" s="400"/>
      <c r="AN2994" s="400"/>
      <c r="AO2994" s="400"/>
      <c r="AP2994" s="400"/>
    </row>
    <row r="2995" spans="1:42" ht="14.25" customHeight="1">
      <c r="A2995" s="393"/>
      <c r="B2995" s="402"/>
      <c r="C2995" s="402"/>
      <c r="D2995" s="393"/>
      <c r="E2995" s="395"/>
      <c r="F2995" s="395"/>
      <c r="G2995" s="396"/>
      <c r="H2995" s="397"/>
      <c r="I2995" s="397"/>
      <c r="J2995" s="397"/>
      <c r="K2995" s="397"/>
      <c r="L2995" s="396"/>
      <c r="M2995" s="396"/>
      <c r="N2995" s="399"/>
      <c r="O2995" s="400"/>
      <c r="P2995" s="400"/>
      <c r="Q2995" s="400"/>
      <c r="R2995" s="400"/>
      <c r="S2995" s="400"/>
      <c r="T2995" s="400"/>
      <c r="U2995" s="400"/>
      <c r="V2995" s="400"/>
      <c r="W2995" s="400"/>
      <c r="X2995" s="426"/>
      <c r="Y2995" s="427"/>
      <c r="Z2995" s="427"/>
      <c r="AA2995" s="427"/>
      <c r="AB2995" s="427"/>
      <c r="AC2995" s="427"/>
      <c r="AD2995" s="402"/>
      <c r="AE2995" s="402"/>
      <c r="AF2995" s="402"/>
      <c r="AG2995" s="402"/>
      <c r="AH2995" s="402"/>
      <c r="AI2995" s="400"/>
      <c r="AJ2995" s="400"/>
      <c r="AK2995" s="400"/>
      <c r="AL2995" s="400"/>
      <c r="AM2995" s="400"/>
      <c r="AN2995" s="400"/>
      <c r="AO2995" s="400"/>
      <c r="AP2995" s="400"/>
    </row>
    <row r="2996" spans="1:42" ht="14.25" customHeight="1">
      <c r="A2996" s="393"/>
      <c r="B2996" s="402"/>
      <c r="C2996" s="402"/>
      <c r="D2996" s="393"/>
      <c r="E2996" s="395"/>
      <c r="F2996" s="395"/>
      <c r="G2996" s="396"/>
      <c r="H2996" s="397"/>
      <c r="I2996" s="397"/>
      <c r="J2996" s="397"/>
      <c r="K2996" s="397"/>
      <c r="L2996" s="396"/>
      <c r="M2996" s="396"/>
      <c r="N2996" s="399"/>
      <c r="O2996" s="400"/>
      <c r="P2996" s="400"/>
      <c r="Q2996" s="400"/>
      <c r="R2996" s="400"/>
      <c r="S2996" s="400"/>
      <c r="T2996" s="400"/>
      <c r="U2996" s="400"/>
      <c r="V2996" s="400"/>
      <c r="W2996" s="400"/>
      <c r="X2996" s="426"/>
      <c r="Y2996" s="427"/>
      <c r="Z2996" s="427"/>
      <c r="AA2996" s="427"/>
      <c r="AB2996" s="427"/>
      <c r="AC2996" s="427"/>
      <c r="AD2996" s="402"/>
      <c r="AE2996" s="402"/>
      <c r="AF2996" s="402"/>
      <c r="AG2996" s="402"/>
      <c r="AH2996" s="402"/>
      <c r="AI2996" s="400"/>
      <c r="AJ2996" s="400"/>
      <c r="AK2996" s="400"/>
      <c r="AL2996" s="400"/>
      <c r="AM2996" s="400"/>
      <c r="AN2996" s="400"/>
      <c r="AO2996" s="400"/>
      <c r="AP2996" s="400"/>
    </row>
    <row r="2997" spans="1:42" ht="14.25" customHeight="1">
      <c r="A2997" s="393"/>
      <c r="B2997" s="402"/>
      <c r="C2997" s="402"/>
      <c r="D2997" s="393"/>
      <c r="E2997" s="395"/>
      <c r="F2997" s="395"/>
      <c r="G2997" s="396"/>
      <c r="H2997" s="397"/>
      <c r="I2997" s="397"/>
      <c r="J2997" s="397"/>
      <c r="K2997" s="397"/>
      <c r="L2997" s="396"/>
      <c r="M2997" s="396"/>
      <c r="N2997" s="399"/>
      <c r="O2997" s="400"/>
      <c r="P2997" s="400"/>
      <c r="Q2997" s="400"/>
      <c r="R2997" s="400"/>
      <c r="S2997" s="400"/>
      <c r="T2997" s="400"/>
      <c r="U2997" s="400"/>
      <c r="V2997" s="400"/>
      <c r="W2997" s="400"/>
      <c r="X2997" s="426"/>
      <c r="Y2997" s="427"/>
      <c r="Z2997" s="427"/>
      <c r="AA2997" s="427"/>
      <c r="AB2997" s="427"/>
      <c r="AC2997" s="427"/>
      <c r="AD2997" s="402"/>
      <c r="AE2997" s="402"/>
      <c r="AF2997" s="402"/>
      <c r="AG2997" s="402"/>
      <c r="AH2997" s="402"/>
      <c r="AI2997" s="400"/>
      <c r="AJ2997" s="400"/>
      <c r="AK2997" s="400"/>
      <c r="AL2997" s="400"/>
      <c r="AM2997" s="400"/>
      <c r="AN2997" s="400"/>
      <c r="AO2997" s="400"/>
      <c r="AP2997" s="400"/>
    </row>
    <row r="2998" spans="1:42" ht="14.25" customHeight="1">
      <c r="A2998" s="393"/>
      <c r="B2998" s="402"/>
      <c r="C2998" s="402"/>
      <c r="D2998" s="393"/>
      <c r="E2998" s="395"/>
      <c r="F2998" s="395"/>
      <c r="G2998" s="396"/>
      <c r="H2998" s="397"/>
      <c r="I2998" s="397"/>
      <c r="J2998" s="397"/>
      <c r="K2998" s="397"/>
      <c r="L2998" s="396"/>
      <c r="M2998" s="396"/>
      <c r="N2998" s="399"/>
      <c r="O2998" s="400"/>
      <c r="P2998" s="400"/>
      <c r="Q2998" s="400"/>
      <c r="R2998" s="400"/>
      <c r="S2998" s="400"/>
      <c r="T2998" s="400"/>
      <c r="U2998" s="400"/>
      <c r="V2998" s="400"/>
      <c r="W2998" s="400"/>
      <c r="X2998" s="426"/>
      <c r="Y2998" s="427"/>
      <c r="Z2998" s="427"/>
      <c r="AA2998" s="427"/>
      <c r="AB2998" s="427"/>
      <c r="AC2998" s="427"/>
      <c r="AD2998" s="402"/>
      <c r="AE2998" s="402"/>
      <c r="AF2998" s="402"/>
      <c r="AG2998" s="402"/>
      <c r="AH2998" s="402"/>
      <c r="AI2998" s="400"/>
      <c r="AJ2998" s="400"/>
      <c r="AK2998" s="400"/>
      <c r="AL2998" s="400"/>
      <c r="AM2998" s="400"/>
      <c r="AN2998" s="400"/>
      <c r="AO2998" s="400"/>
      <c r="AP2998" s="400"/>
    </row>
    <row r="2999" spans="1:42" ht="14.25" customHeight="1">
      <c r="A2999" s="393"/>
      <c r="B2999" s="402"/>
      <c r="C2999" s="402"/>
      <c r="D2999" s="393"/>
      <c r="E2999" s="395"/>
      <c r="F2999" s="395"/>
      <c r="G2999" s="396"/>
      <c r="H2999" s="397"/>
      <c r="I2999" s="397"/>
      <c r="J2999" s="397"/>
      <c r="K2999" s="397"/>
      <c r="L2999" s="396"/>
      <c r="M2999" s="396"/>
      <c r="N2999" s="399"/>
      <c r="O2999" s="400"/>
      <c r="P2999" s="400"/>
      <c r="Q2999" s="400"/>
      <c r="R2999" s="400"/>
      <c r="S2999" s="400"/>
      <c r="T2999" s="400"/>
      <c r="U2999" s="400"/>
      <c r="V2999" s="400"/>
      <c r="W2999" s="400"/>
      <c r="X2999" s="426"/>
      <c r="Y2999" s="427"/>
      <c r="Z2999" s="427"/>
      <c r="AA2999" s="427"/>
      <c r="AB2999" s="427"/>
      <c r="AC2999" s="427"/>
      <c r="AD2999" s="402"/>
      <c r="AE2999" s="402"/>
      <c r="AF2999" s="402"/>
      <c r="AG2999" s="402"/>
      <c r="AH2999" s="402"/>
      <c r="AI2999" s="400"/>
      <c r="AJ2999" s="400"/>
      <c r="AK2999" s="400"/>
      <c r="AL2999" s="400"/>
      <c r="AM2999" s="400"/>
      <c r="AN2999" s="400"/>
      <c r="AO2999" s="400"/>
      <c r="AP2999" s="400"/>
    </row>
    <row r="3000" spans="1:42" ht="14.25" customHeight="1">
      <c r="A3000" s="393"/>
      <c r="B3000" s="402"/>
      <c r="C3000" s="402"/>
      <c r="D3000" s="393"/>
      <c r="E3000" s="395"/>
      <c r="F3000" s="395"/>
      <c r="G3000" s="396"/>
      <c r="H3000" s="397"/>
      <c r="I3000" s="397"/>
      <c r="J3000" s="397"/>
      <c r="K3000" s="397"/>
      <c r="L3000" s="396"/>
      <c r="M3000" s="396"/>
      <c r="N3000" s="399"/>
      <c r="O3000" s="400"/>
      <c r="P3000" s="400"/>
      <c r="Q3000" s="400"/>
      <c r="R3000" s="400"/>
      <c r="S3000" s="400"/>
      <c r="T3000" s="400"/>
      <c r="U3000" s="400"/>
      <c r="V3000" s="400"/>
      <c r="W3000" s="400"/>
      <c r="X3000" s="426"/>
      <c r="Y3000" s="427"/>
      <c r="Z3000" s="427"/>
      <c r="AA3000" s="427"/>
      <c r="AB3000" s="427"/>
      <c r="AC3000" s="427"/>
      <c r="AD3000" s="402"/>
      <c r="AE3000" s="402"/>
      <c r="AF3000" s="402"/>
      <c r="AG3000" s="402"/>
      <c r="AH3000" s="402"/>
      <c r="AI3000" s="400"/>
      <c r="AJ3000" s="400"/>
      <c r="AK3000" s="400"/>
      <c r="AL3000" s="400"/>
      <c r="AM3000" s="400"/>
      <c r="AN3000" s="400"/>
      <c r="AO3000" s="400"/>
      <c r="AP3000" s="400"/>
    </row>
    <row r="3001" spans="1:42" ht="14.25" customHeight="1">
      <c r="A3001" s="393"/>
      <c r="B3001" s="402"/>
      <c r="C3001" s="402"/>
      <c r="D3001" s="393"/>
      <c r="E3001" s="395"/>
      <c r="F3001" s="395"/>
      <c r="G3001" s="396"/>
      <c r="H3001" s="397"/>
      <c r="I3001" s="397"/>
      <c r="J3001" s="397"/>
      <c r="K3001" s="397"/>
      <c r="L3001" s="396"/>
      <c r="M3001" s="396"/>
      <c r="N3001" s="399"/>
      <c r="O3001" s="400"/>
      <c r="P3001" s="400"/>
      <c r="Q3001" s="400"/>
      <c r="R3001" s="400"/>
      <c r="S3001" s="400"/>
      <c r="T3001" s="400"/>
      <c r="U3001" s="400"/>
      <c r="V3001" s="400"/>
      <c r="W3001" s="400"/>
      <c r="X3001" s="426"/>
      <c r="Y3001" s="427"/>
      <c r="Z3001" s="427"/>
      <c r="AA3001" s="427"/>
      <c r="AB3001" s="427"/>
      <c r="AC3001" s="427"/>
      <c r="AD3001" s="402"/>
      <c r="AE3001" s="402"/>
      <c r="AF3001" s="402"/>
      <c r="AG3001" s="402"/>
      <c r="AH3001" s="402"/>
      <c r="AI3001" s="400"/>
      <c r="AJ3001" s="400"/>
      <c r="AK3001" s="400"/>
      <c r="AL3001" s="400"/>
      <c r="AM3001" s="400"/>
      <c r="AN3001" s="400"/>
      <c r="AO3001" s="400"/>
      <c r="AP3001" s="400"/>
    </row>
    <row r="3002" spans="1:42" ht="14.25" customHeight="1">
      <c r="A3002" s="393"/>
      <c r="B3002" s="402"/>
      <c r="C3002" s="402"/>
      <c r="D3002" s="393"/>
      <c r="E3002" s="395"/>
      <c r="F3002" s="395"/>
      <c r="G3002" s="396"/>
      <c r="H3002" s="397"/>
      <c r="I3002" s="397"/>
      <c r="J3002" s="397"/>
      <c r="K3002" s="397"/>
      <c r="L3002" s="396"/>
      <c r="M3002" s="396"/>
      <c r="N3002" s="399"/>
      <c r="O3002" s="400"/>
      <c r="P3002" s="400"/>
      <c r="Q3002" s="400"/>
      <c r="R3002" s="400"/>
      <c r="S3002" s="400"/>
      <c r="T3002" s="400"/>
      <c r="U3002" s="400"/>
      <c r="V3002" s="400"/>
      <c r="W3002" s="400"/>
      <c r="X3002" s="426"/>
      <c r="Y3002" s="427"/>
      <c r="Z3002" s="427"/>
      <c r="AA3002" s="427"/>
      <c r="AB3002" s="427"/>
      <c r="AC3002" s="427"/>
      <c r="AD3002" s="402"/>
      <c r="AE3002" s="402"/>
      <c r="AF3002" s="402"/>
      <c r="AG3002" s="402"/>
      <c r="AH3002" s="402"/>
      <c r="AI3002" s="400"/>
      <c r="AJ3002" s="400"/>
      <c r="AK3002" s="400"/>
      <c r="AL3002" s="400"/>
      <c r="AM3002" s="400"/>
      <c r="AN3002" s="400"/>
      <c r="AO3002" s="400"/>
      <c r="AP3002" s="400"/>
    </row>
    <row r="3003" spans="1:42" ht="14.25" customHeight="1">
      <c r="A3003" s="393"/>
      <c r="B3003" s="402"/>
      <c r="C3003" s="402"/>
      <c r="D3003" s="393"/>
      <c r="E3003" s="395"/>
      <c r="F3003" s="395"/>
      <c r="G3003" s="396"/>
      <c r="H3003" s="397"/>
      <c r="I3003" s="397"/>
      <c r="J3003" s="397"/>
      <c r="K3003" s="397"/>
      <c r="L3003" s="396"/>
      <c r="M3003" s="396"/>
      <c r="N3003" s="399"/>
      <c r="O3003" s="400"/>
      <c r="P3003" s="400"/>
      <c r="Q3003" s="400"/>
      <c r="R3003" s="400"/>
      <c r="S3003" s="400"/>
      <c r="T3003" s="400"/>
      <c r="U3003" s="400"/>
      <c r="V3003" s="400"/>
      <c r="W3003" s="400"/>
      <c r="X3003" s="426"/>
      <c r="Y3003" s="427"/>
      <c r="Z3003" s="427"/>
      <c r="AA3003" s="427"/>
      <c r="AB3003" s="427"/>
      <c r="AC3003" s="427"/>
      <c r="AD3003" s="402"/>
      <c r="AE3003" s="402"/>
      <c r="AF3003" s="402"/>
      <c r="AG3003" s="402"/>
      <c r="AH3003" s="402"/>
      <c r="AI3003" s="400"/>
      <c r="AJ3003" s="400"/>
      <c r="AK3003" s="400"/>
      <c r="AL3003" s="400"/>
      <c r="AM3003" s="400"/>
      <c r="AN3003" s="400"/>
      <c r="AO3003" s="400"/>
      <c r="AP3003" s="400"/>
    </row>
    <row r="3004" spans="1:42" ht="14.25" customHeight="1">
      <c r="A3004" s="393"/>
      <c r="B3004" s="402"/>
      <c r="C3004" s="402"/>
      <c r="D3004" s="393"/>
      <c r="E3004" s="395"/>
      <c r="F3004" s="395"/>
      <c r="G3004" s="396"/>
      <c r="H3004" s="397"/>
      <c r="I3004" s="397"/>
      <c r="J3004" s="397"/>
      <c r="K3004" s="397"/>
      <c r="L3004" s="396"/>
      <c r="M3004" s="396"/>
      <c r="N3004" s="399"/>
      <c r="O3004" s="400"/>
      <c r="P3004" s="400"/>
      <c r="Q3004" s="400"/>
      <c r="R3004" s="400"/>
      <c r="S3004" s="400"/>
      <c r="T3004" s="400"/>
      <c r="U3004" s="400"/>
      <c r="V3004" s="400"/>
      <c r="W3004" s="400"/>
      <c r="X3004" s="426"/>
      <c r="Y3004" s="427"/>
      <c r="Z3004" s="427"/>
      <c r="AA3004" s="427"/>
      <c r="AB3004" s="427"/>
      <c r="AC3004" s="427"/>
      <c r="AD3004" s="402"/>
      <c r="AE3004" s="402"/>
      <c r="AF3004" s="402"/>
      <c r="AG3004" s="402"/>
      <c r="AH3004" s="402"/>
      <c r="AI3004" s="400"/>
      <c r="AJ3004" s="400"/>
      <c r="AK3004" s="400"/>
      <c r="AL3004" s="400"/>
      <c r="AM3004" s="400"/>
      <c r="AN3004" s="400"/>
      <c r="AO3004" s="400"/>
      <c r="AP3004" s="400"/>
    </row>
    <row r="3005" spans="1:42" ht="14.25" customHeight="1">
      <c r="A3005" s="393"/>
      <c r="B3005" s="402"/>
      <c r="C3005" s="402"/>
      <c r="D3005" s="393"/>
      <c r="E3005" s="395"/>
      <c r="F3005" s="395"/>
      <c r="G3005" s="396"/>
      <c r="H3005" s="397"/>
      <c r="I3005" s="397"/>
      <c r="J3005" s="397"/>
      <c r="K3005" s="397"/>
      <c r="L3005" s="396"/>
      <c r="M3005" s="396"/>
      <c r="N3005" s="399"/>
      <c r="O3005" s="400"/>
      <c r="P3005" s="400"/>
      <c r="Q3005" s="400"/>
      <c r="R3005" s="400"/>
      <c r="S3005" s="400"/>
      <c r="T3005" s="400"/>
      <c r="U3005" s="400"/>
      <c r="V3005" s="400"/>
      <c r="W3005" s="400"/>
      <c r="X3005" s="426"/>
      <c r="Y3005" s="427"/>
      <c r="Z3005" s="427"/>
      <c r="AA3005" s="427"/>
      <c r="AB3005" s="427"/>
      <c r="AC3005" s="427"/>
      <c r="AD3005" s="402"/>
      <c r="AE3005" s="402"/>
      <c r="AF3005" s="402"/>
      <c r="AG3005" s="402"/>
      <c r="AH3005" s="402"/>
      <c r="AI3005" s="400"/>
      <c r="AJ3005" s="400"/>
      <c r="AK3005" s="400"/>
      <c r="AL3005" s="400"/>
      <c r="AM3005" s="400"/>
      <c r="AN3005" s="400"/>
      <c r="AO3005" s="400"/>
      <c r="AP3005" s="400"/>
    </row>
    <row r="3006" spans="1:42" ht="14.25" customHeight="1">
      <c r="A3006" s="393"/>
      <c r="B3006" s="402"/>
      <c r="C3006" s="402"/>
      <c r="D3006" s="393"/>
      <c r="E3006" s="395"/>
      <c r="F3006" s="395"/>
      <c r="G3006" s="396"/>
      <c r="H3006" s="397"/>
      <c r="I3006" s="397"/>
      <c r="J3006" s="397"/>
      <c r="K3006" s="397"/>
      <c r="L3006" s="396"/>
      <c r="M3006" s="396"/>
      <c r="N3006" s="399"/>
      <c r="O3006" s="400"/>
      <c r="P3006" s="400"/>
      <c r="Q3006" s="400"/>
      <c r="R3006" s="400"/>
      <c r="S3006" s="400"/>
      <c r="T3006" s="400"/>
      <c r="U3006" s="400"/>
      <c r="V3006" s="400"/>
      <c r="W3006" s="400"/>
      <c r="X3006" s="426"/>
      <c r="Y3006" s="427"/>
      <c r="Z3006" s="427"/>
      <c r="AA3006" s="427"/>
      <c r="AB3006" s="427"/>
      <c r="AC3006" s="427"/>
      <c r="AD3006" s="402"/>
      <c r="AE3006" s="402"/>
      <c r="AF3006" s="402"/>
      <c r="AG3006" s="402"/>
      <c r="AH3006" s="402"/>
      <c r="AI3006" s="400"/>
      <c r="AJ3006" s="400"/>
      <c r="AK3006" s="400"/>
      <c r="AL3006" s="400"/>
      <c r="AM3006" s="400"/>
      <c r="AN3006" s="400"/>
      <c r="AO3006" s="400"/>
      <c r="AP3006" s="400"/>
    </row>
    <row r="3007" spans="1:42" ht="14.25" customHeight="1">
      <c r="A3007" s="393"/>
      <c r="B3007" s="402"/>
      <c r="C3007" s="402"/>
      <c r="D3007" s="393"/>
      <c r="E3007" s="395"/>
      <c r="F3007" s="395"/>
      <c r="G3007" s="396"/>
      <c r="H3007" s="397"/>
      <c r="I3007" s="397"/>
      <c r="J3007" s="397"/>
      <c r="K3007" s="397"/>
      <c r="L3007" s="396"/>
      <c r="M3007" s="396"/>
      <c r="N3007" s="399"/>
      <c r="O3007" s="400"/>
      <c r="P3007" s="400"/>
      <c r="Q3007" s="400"/>
      <c r="R3007" s="400"/>
      <c r="S3007" s="400"/>
      <c r="T3007" s="400"/>
      <c r="U3007" s="400"/>
      <c r="V3007" s="400"/>
      <c r="W3007" s="400"/>
      <c r="X3007" s="426"/>
      <c r="Y3007" s="427"/>
      <c r="Z3007" s="427"/>
      <c r="AA3007" s="427"/>
      <c r="AB3007" s="427"/>
      <c r="AC3007" s="427"/>
      <c r="AD3007" s="402"/>
      <c r="AE3007" s="402"/>
      <c r="AF3007" s="402"/>
      <c r="AG3007" s="402"/>
      <c r="AH3007" s="402"/>
      <c r="AI3007" s="400"/>
      <c r="AJ3007" s="400"/>
      <c r="AK3007" s="400"/>
      <c r="AL3007" s="400"/>
      <c r="AM3007" s="400"/>
      <c r="AN3007" s="400"/>
      <c r="AO3007" s="400"/>
      <c r="AP3007" s="400"/>
    </row>
    <row r="3008" spans="1:42" ht="14.25" customHeight="1">
      <c r="A3008" s="393"/>
      <c r="B3008" s="402"/>
      <c r="C3008" s="402"/>
      <c r="D3008" s="393"/>
      <c r="E3008" s="395"/>
      <c r="F3008" s="395"/>
      <c r="G3008" s="396"/>
      <c r="H3008" s="397"/>
      <c r="I3008" s="397"/>
      <c r="J3008" s="397"/>
      <c r="K3008" s="397"/>
      <c r="L3008" s="396"/>
      <c r="M3008" s="396"/>
      <c r="N3008" s="399"/>
      <c r="O3008" s="400"/>
      <c r="P3008" s="400"/>
      <c r="Q3008" s="400"/>
      <c r="R3008" s="400"/>
      <c r="S3008" s="400"/>
      <c r="T3008" s="400"/>
      <c r="U3008" s="400"/>
      <c r="V3008" s="400"/>
      <c r="W3008" s="400"/>
      <c r="X3008" s="426"/>
      <c r="Y3008" s="427"/>
      <c r="Z3008" s="427"/>
      <c r="AA3008" s="427"/>
      <c r="AB3008" s="427"/>
      <c r="AC3008" s="427"/>
      <c r="AD3008" s="402"/>
      <c r="AE3008" s="402"/>
      <c r="AF3008" s="402"/>
      <c r="AG3008" s="402"/>
      <c r="AH3008" s="402"/>
      <c r="AI3008" s="400"/>
      <c r="AJ3008" s="400"/>
      <c r="AK3008" s="400"/>
      <c r="AL3008" s="400"/>
      <c r="AM3008" s="400"/>
      <c r="AN3008" s="400"/>
      <c r="AO3008" s="400"/>
      <c r="AP3008" s="400"/>
    </row>
    <row r="3009" spans="1:42" ht="14.25" customHeight="1">
      <c r="A3009" s="393"/>
      <c r="B3009" s="402"/>
      <c r="C3009" s="402"/>
      <c r="D3009" s="393"/>
      <c r="E3009" s="395"/>
      <c r="F3009" s="395"/>
      <c r="G3009" s="396"/>
      <c r="H3009" s="397"/>
      <c r="I3009" s="397"/>
      <c r="J3009" s="397"/>
      <c r="K3009" s="397"/>
      <c r="L3009" s="396"/>
      <c r="M3009" s="396"/>
      <c r="N3009" s="399"/>
      <c r="O3009" s="400"/>
      <c r="P3009" s="400"/>
      <c r="Q3009" s="400"/>
      <c r="R3009" s="400"/>
      <c r="S3009" s="400"/>
      <c r="T3009" s="400"/>
      <c r="U3009" s="400"/>
      <c r="V3009" s="400"/>
      <c r="W3009" s="400"/>
      <c r="X3009" s="426"/>
      <c r="Y3009" s="427"/>
      <c r="Z3009" s="427"/>
      <c r="AA3009" s="427"/>
      <c r="AB3009" s="427"/>
      <c r="AC3009" s="427"/>
      <c r="AD3009" s="402"/>
      <c r="AE3009" s="402"/>
      <c r="AF3009" s="402"/>
      <c r="AG3009" s="402"/>
      <c r="AH3009" s="402"/>
      <c r="AI3009" s="400"/>
      <c r="AJ3009" s="400"/>
      <c r="AK3009" s="400"/>
      <c r="AL3009" s="400"/>
      <c r="AM3009" s="400"/>
      <c r="AN3009" s="400"/>
      <c r="AO3009" s="400"/>
      <c r="AP3009" s="400"/>
    </row>
    <row r="3010" spans="1:42" ht="14.25" customHeight="1">
      <c r="A3010" s="393"/>
      <c r="B3010" s="402"/>
      <c r="C3010" s="402"/>
      <c r="D3010" s="393"/>
      <c r="E3010" s="395"/>
      <c r="F3010" s="395"/>
      <c r="G3010" s="396"/>
      <c r="H3010" s="397"/>
      <c r="I3010" s="397"/>
      <c r="J3010" s="397"/>
      <c r="K3010" s="397"/>
      <c r="L3010" s="396"/>
      <c r="M3010" s="396"/>
      <c r="N3010" s="399"/>
      <c r="O3010" s="400"/>
      <c r="P3010" s="400"/>
      <c r="Q3010" s="400"/>
      <c r="R3010" s="400"/>
      <c r="S3010" s="400"/>
      <c r="T3010" s="400"/>
      <c r="U3010" s="400"/>
      <c r="V3010" s="400"/>
      <c r="W3010" s="400"/>
      <c r="X3010" s="426"/>
      <c r="Y3010" s="427"/>
      <c r="Z3010" s="427"/>
      <c r="AA3010" s="427"/>
      <c r="AB3010" s="427"/>
      <c r="AC3010" s="427"/>
      <c r="AD3010" s="402"/>
      <c r="AE3010" s="402"/>
      <c r="AF3010" s="402"/>
      <c r="AG3010" s="402"/>
      <c r="AH3010" s="402"/>
      <c r="AI3010" s="400"/>
      <c r="AJ3010" s="400"/>
      <c r="AK3010" s="400"/>
      <c r="AL3010" s="400"/>
      <c r="AM3010" s="400"/>
      <c r="AN3010" s="400"/>
      <c r="AO3010" s="400"/>
      <c r="AP3010" s="400"/>
    </row>
    <row r="3011" spans="1:42" ht="14.25" customHeight="1">
      <c r="A3011" s="393"/>
      <c r="B3011" s="402"/>
      <c r="C3011" s="402"/>
      <c r="D3011" s="393"/>
      <c r="E3011" s="395"/>
      <c r="F3011" s="395"/>
      <c r="G3011" s="396"/>
      <c r="H3011" s="397"/>
      <c r="I3011" s="397"/>
      <c r="J3011" s="397"/>
      <c r="K3011" s="397"/>
      <c r="L3011" s="396"/>
      <c r="M3011" s="396"/>
      <c r="N3011" s="399"/>
      <c r="O3011" s="400"/>
      <c r="P3011" s="400"/>
      <c r="Q3011" s="400"/>
      <c r="R3011" s="400"/>
      <c r="S3011" s="400"/>
      <c r="T3011" s="400"/>
      <c r="U3011" s="400"/>
      <c r="V3011" s="400"/>
      <c r="W3011" s="400"/>
      <c r="X3011" s="426"/>
      <c r="Y3011" s="427"/>
      <c r="Z3011" s="427"/>
      <c r="AA3011" s="427"/>
      <c r="AB3011" s="427"/>
      <c r="AC3011" s="427"/>
      <c r="AD3011" s="402"/>
      <c r="AE3011" s="402"/>
      <c r="AF3011" s="402"/>
      <c r="AG3011" s="402"/>
      <c r="AH3011" s="402"/>
      <c r="AI3011" s="400"/>
      <c r="AJ3011" s="400"/>
      <c r="AK3011" s="400"/>
      <c r="AL3011" s="400"/>
      <c r="AM3011" s="400"/>
      <c r="AN3011" s="400"/>
      <c r="AO3011" s="400"/>
      <c r="AP3011" s="400"/>
    </row>
    <row r="3012" spans="1:42" ht="14.25" customHeight="1">
      <c r="A3012" s="393"/>
      <c r="B3012" s="402"/>
      <c r="C3012" s="402"/>
      <c r="D3012" s="393"/>
      <c r="E3012" s="395"/>
      <c r="F3012" s="395"/>
      <c r="G3012" s="396"/>
      <c r="H3012" s="397"/>
      <c r="I3012" s="397"/>
      <c r="J3012" s="397"/>
      <c r="K3012" s="397"/>
      <c r="L3012" s="396"/>
      <c r="M3012" s="396"/>
      <c r="N3012" s="399"/>
      <c r="O3012" s="400"/>
      <c r="P3012" s="400"/>
      <c r="Q3012" s="400"/>
      <c r="R3012" s="400"/>
      <c r="S3012" s="400"/>
      <c r="T3012" s="400"/>
      <c r="U3012" s="400"/>
      <c r="V3012" s="400"/>
      <c r="W3012" s="400"/>
      <c r="X3012" s="426"/>
      <c r="Y3012" s="427"/>
      <c r="Z3012" s="427"/>
      <c r="AA3012" s="427"/>
      <c r="AB3012" s="427"/>
      <c r="AC3012" s="427"/>
      <c r="AD3012" s="402"/>
      <c r="AE3012" s="402"/>
      <c r="AF3012" s="402"/>
      <c r="AG3012" s="402"/>
      <c r="AH3012" s="402"/>
      <c r="AI3012" s="400"/>
      <c r="AJ3012" s="400"/>
      <c r="AK3012" s="400"/>
      <c r="AL3012" s="400"/>
      <c r="AM3012" s="400"/>
      <c r="AN3012" s="400"/>
      <c r="AO3012" s="400"/>
      <c r="AP3012" s="400"/>
    </row>
    <row r="3013" spans="1:42" ht="14.25" customHeight="1">
      <c r="A3013" s="393"/>
      <c r="B3013" s="402"/>
      <c r="C3013" s="402"/>
      <c r="D3013" s="393"/>
      <c r="E3013" s="395"/>
      <c r="F3013" s="395"/>
      <c r="G3013" s="396"/>
      <c r="H3013" s="397"/>
      <c r="I3013" s="397"/>
      <c r="J3013" s="397"/>
      <c r="K3013" s="397"/>
      <c r="L3013" s="396"/>
      <c r="M3013" s="396"/>
      <c r="N3013" s="399"/>
      <c r="O3013" s="400"/>
      <c r="P3013" s="400"/>
      <c r="Q3013" s="400"/>
      <c r="R3013" s="400"/>
      <c r="S3013" s="400"/>
      <c r="T3013" s="400"/>
      <c r="U3013" s="400"/>
      <c r="V3013" s="400"/>
      <c r="W3013" s="400"/>
      <c r="X3013" s="426"/>
      <c r="Y3013" s="427"/>
      <c r="Z3013" s="427"/>
      <c r="AA3013" s="427"/>
      <c r="AB3013" s="427"/>
      <c r="AC3013" s="427"/>
      <c r="AD3013" s="402"/>
      <c r="AE3013" s="402"/>
      <c r="AF3013" s="402"/>
      <c r="AG3013" s="402"/>
      <c r="AH3013" s="402"/>
      <c r="AI3013" s="400"/>
      <c r="AJ3013" s="400"/>
      <c r="AK3013" s="400"/>
      <c r="AL3013" s="400"/>
      <c r="AM3013" s="400"/>
      <c r="AN3013" s="400"/>
      <c r="AO3013" s="400"/>
      <c r="AP3013" s="400"/>
    </row>
    <row r="3014" spans="1:42" ht="14.25" customHeight="1">
      <c r="A3014" s="393"/>
      <c r="B3014" s="402"/>
      <c r="C3014" s="402"/>
      <c r="D3014" s="393"/>
      <c r="E3014" s="395"/>
      <c r="F3014" s="395"/>
      <c r="G3014" s="396"/>
      <c r="H3014" s="397"/>
      <c r="I3014" s="397"/>
      <c r="J3014" s="397"/>
      <c r="K3014" s="397"/>
      <c r="L3014" s="396"/>
      <c r="M3014" s="396"/>
      <c r="N3014" s="399"/>
      <c r="O3014" s="400"/>
      <c r="P3014" s="400"/>
      <c r="Q3014" s="400"/>
      <c r="R3014" s="400"/>
      <c r="S3014" s="400"/>
      <c r="T3014" s="400"/>
      <c r="U3014" s="400"/>
      <c r="V3014" s="400"/>
      <c r="W3014" s="400"/>
      <c r="X3014" s="426"/>
      <c r="Y3014" s="427"/>
      <c r="Z3014" s="427"/>
      <c r="AA3014" s="427"/>
      <c r="AB3014" s="427"/>
      <c r="AC3014" s="427"/>
      <c r="AD3014" s="402"/>
      <c r="AE3014" s="402"/>
      <c r="AF3014" s="402"/>
      <c r="AG3014" s="402"/>
      <c r="AH3014" s="402"/>
      <c r="AI3014" s="400"/>
      <c r="AJ3014" s="400"/>
      <c r="AK3014" s="400"/>
      <c r="AL3014" s="400"/>
      <c r="AM3014" s="400"/>
      <c r="AN3014" s="400"/>
      <c r="AO3014" s="400"/>
      <c r="AP3014" s="400"/>
    </row>
    <row r="3015" spans="1:42" ht="14.25" customHeight="1">
      <c r="A3015" s="393"/>
      <c r="B3015" s="402"/>
      <c r="C3015" s="402"/>
      <c r="D3015" s="393"/>
      <c r="E3015" s="395"/>
      <c r="F3015" s="395"/>
      <c r="G3015" s="396"/>
      <c r="H3015" s="397"/>
      <c r="I3015" s="397"/>
      <c r="J3015" s="397"/>
      <c r="K3015" s="397"/>
      <c r="L3015" s="396"/>
      <c r="M3015" s="396"/>
      <c r="N3015" s="399"/>
      <c r="O3015" s="400"/>
      <c r="P3015" s="400"/>
      <c r="Q3015" s="400"/>
      <c r="R3015" s="400"/>
      <c r="S3015" s="400"/>
      <c r="T3015" s="400"/>
      <c r="U3015" s="400"/>
      <c r="V3015" s="400"/>
      <c r="W3015" s="400"/>
      <c r="X3015" s="426"/>
      <c r="Y3015" s="427"/>
      <c r="Z3015" s="427"/>
      <c r="AA3015" s="427"/>
      <c r="AB3015" s="427"/>
      <c r="AC3015" s="427"/>
      <c r="AD3015" s="402"/>
      <c r="AE3015" s="402"/>
      <c r="AF3015" s="402"/>
      <c r="AG3015" s="402"/>
      <c r="AH3015" s="402"/>
      <c r="AI3015" s="400"/>
      <c r="AJ3015" s="400"/>
      <c r="AK3015" s="400"/>
      <c r="AL3015" s="400"/>
      <c r="AM3015" s="400"/>
      <c r="AN3015" s="400"/>
      <c r="AO3015" s="400"/>
      <c r="AP3015" s="400"/>
    </row>
    <row r="3016" spans="1:42" ht="14.25" customHeight="1">
      <c r="A3016" s="393"/>
      <c r="B3016" s="402"/>
      <c r="C3016" s="402"/>
      <c r="D3016" s="393"/>
      <c r="E3016" s="395"/>
      <c r="F3016" s="395"/>
      <c r="G3016" s="396"/>
      <c r="H3016" s="397"/>
      <c r="I3016" s="397"/>
      <c r="J3016" s="397"/>
      <c r="K3016" s="397"/>
      <c r="L3016" s="396"/>
      <c r="M3016" s="396"/>
      <c r="N3016" s="399"/>
      <c r="O3016" s="400"/>
      <c r="P3016" s="400"/>
      <c r="Q3016" s="400"/>
      <c r="R3016" s="400"/>
      <c r="S3016" s="400"/>
      <c r="T3016" s="400"/>
      <c r="U3016" s="400"/>
      <c r="V3016" s="400"/>
      <c r="W3016" s="400"/>
      <c r="X3016" s="426"/>
      <c r="Y3016" s="427"/>
      <c r="Z3016" s="427"/>
      <c r="AA3016" s="427"/>
      <c r="AB3016" s="427"/>
      <c r="AC3016" s="427"/>
      <c r="AD3016" s="402"/>
      <c r="AE3016" s="402"/>
      <c r="AF3016" s="402"/>
      <c r="AG3016" s="402"/>
      <c r="AH3016" s="402"/>
      <c r="AI3016" s="400"/>
      <c r="AJ3016" s="400"/>
      <c r="AK3016" s="400"/>
      <c r="AL3016" s="400"/>
      <c r="AM3016" s="400"/>
      <c r="AN3016" s="400"/>
      <c r="AO3016" s="400"/>
      <c r="AP3016" s="400"/>
    </row>
    <row r="3017" spans="1:42" ht="14.25" customHeight="1">
      <c r="A3017" s="393"/>
      <c r="B3017" s="402"/>
      <c r="C3017" s="402"/>
      <c r="D3017" s="393"/>
      <c r="E3017" s="395"/>
      <c r="F3017" s="395"/>
      <c r="G3017" s="396"/>
      <c r="H3017" s="397"/>
      <c r="I3017" s="397"/>
      <c r="J3017" s="397"/>
      <c r="K3017" s="397"/>
      <c r="L3017" s="396"/>
      <c r="M3017" s="396"/>
      <c r="N3017" s="399"/>
      <c r="O3017" s="400"/>
      <c r="P3017" s="400"/>
      <c r="Q3017" s="400"/>
      <c r="R3017" s="400"/>
      <c r="S3017" s="400"/>
      <c r="T3017" s="400"/>
      <c r="U3017" s="400"/>
      <c r="V3017" s="400"/>
      <c r="W3017" s="400"/>
      <c r="X3017" s="426"/>
      <c r="Y3017" s="427"/>
      <c r="Z3017" s="427"/>
      <c r="AA3017" s="427"/>
      <c r="AB3017" s="427"/>
      <c r="AC3017" s="427"/>
      <c r="AD3017" s="402"/>
      <c r="AE3017" s="402"/>
      <c r="AF3017" s="402"/>
      <c r="AG3017" s="402"/>
      <c r="AH3017" s="402"/>
      <c r="AI3017" s="400"/>
      <c r="AJ3017" s="400"/>
      <c r="AK3017" s="400"/>
      <c r="AL3017" s="400"/>
      <c r="AM3017" s="400"/>
      <c r="AN3017" s="400"/>
      <c r="AO3017" s="400"/>
      <c r="AP3017" s="400"/>
    </row>
    <row r="3018" spans="1:42" ht="14.25" customHeight="1">
      <c r="A3018" s="393"/>
      <c r="B3018" s="402"/>
      <c r="C3018" s="402"/>
      <c r="D3018" s="393"/>
      <c r="E3018" s="395"/>
      <c r="F3018" s="395"/>
      <c r="G3018" s="396"/>
      <c r="H3018" s="397"/>
      <c r="I3018" s="397"/>
      <c r="J3018" s="397"/>
      <c r="K3018" s="397"/>
      <c r="L3018" s="396"/>
      <c r="M3018" s="396"/>
      <c r="N3018" s="399"/>
      <c r="O3018" s="400"/>
      <c r="P3018" s="400"/>
      <c r="Q3018" s="400"/>
      <c r="R3018" s="400"/>
      <c r="S3018" s="400"/>
      <c r="T3018" s="400"/>
      <c r="U3018" s="400"/>
      <c r="V3018" s="400"/>
      <c r="W3018" s="400"/>
      <c r="X3018" s="426"/>
      <c r="Y3018" s="427"/>
      <c r="Z3018" s="427"/>
      <c r="AA3018" s="427"/>
      <c r="AB3018" s="427"/>
      <c r="AC3018" s="427"/>
      <c r="AD3018" s="402"/>
      <c r="AE3018" s="402"/>
      <c r="AF3018" s="402"/>
      <c r="AG3018" s="402"/>
      <c r="AH3018" s="402"/>
      <c r="AI3018" s="400"/>
      <c r="AJ3018" s="400"/>
      <c r="AK3018" s="400"/>
      <c r="AL3018" s="400"/>
      <c r="AM3018" s="400"/>
      <c r="AN3018" s="400"/>
      <c r="AO3018" s="400"/>
      <c r="AP3018" s="400"/>
    </row>
    <row r="3019" spans="1:42" ht="14.25" customHeight="1">
      <c r="A3019" s="393"/>
      <c r="B3019" s="402"/>
      <c r="C3019" s="402"/>
      <c r="D3019" s="393"/>
      <c r="E3019" s="395"/>
      <c r="F3019" s="395"/>
      <c r="G3019" s="396"/>
      <c r="H3019" s="397"/>
      <c r="I3019" s="397"/>
      <c r="J3019" s="397"/>
      <c r="K3019" s="397"/>
      <c r="L3019" s="396"/>
      <c r="M3019" s="396"/>
      <c r="N3019" s="399"/>
      <c r="O3019" s="400"/>
      <c r="P3019" s="400"/>
      <c r="Q3019" s="400"/>
      <c r="R3019" s="400"/>
      <c r="S3019" s="400"/>
      <c r="T3019" s="400"/>
      <c r="U3019" s="400"/>
      <c r="V3019" s="400"/>
      <c r="W3019" s="400"/>
      <c r="X3019" s="426"/>
      <c r="Y3019" s="427"/>
      <c r="Z3019" s="427"/>
      <c r="AA3019" s="427"/>
      <c r="AB3019" s="427"/>
      <c r="AC3019" s="427"/>
      <c r="AD3019" s="402"/>
      <c r="AE3019" s="402"/>
      <c r="AF3019" s="402"/>
      <c r="AG3019" s="402"/>
      <c r="AH3019" s="402"/>
      <c r="AI3019" s="400"/>
      <c r="AJ3019" s="400"/>
      <c r="AK3019" s="400"/>
      <c r="AL3019" s="400"/>
      <c r="AM3019" s="400"/>
      <c r="AN3019" s="400"/>
      <c r="AO3019" s="400"/>
      <c r="AP3019" s="400"/>
    </row>
    <row r="3020" spans="1:42" ht="14.25" customHeight="1">
      <c r="A3020" s="393"/>
      <c r="B3020" s="402"/>
      <c r="C3020" s="402"/>
      <c r="D3020" s="393"/>
      <c r="E3020" s="395"/>
      <c r="F3020" s="395"/>
      <c r="G3020" s="396"/>
      <c r="H3020" s="397"/>
      <c r="I3020" s="397"/>
      <c r="J3020" s="397"/>
      <c r="K3020" s="397"/>
      <c r="L3020" s="396"/>
      <c r="M3020" s="396"/>
      <c r="N3020" s="399"/>
      <c r="O3020" s="400"/>
      <c r="P3020" s="400"/>
      <c r="Q3020" s="400"/>
      <c r="R3020" s="400"/>
      <c r="S3020" s="400"/>
      <c r="T3020" s="400"/>
      <c r="U3020" s="400"/>
      <c r="V3020" s="400"/>
      <c r="W3020" s="400"/>
      <c r="X3020" s="426"/>
      <c r="Y3020" s="427"/>
      <c r="Z3020" s="427"/>
      <c r="AA3020" s="427"/>
      <c r="AB3020" s="427"/>
      <c r="AC3020" s="427"/>
      <c r="AD3020" s="402"/>
      <c r="AE3020" s="402"/>
      <c r="AF3020" s="402"/>
      <c r="AG3020" s="402"/>
      <c r="AH3020" s="402"/>
      <c r="AI3020" s="400"/>
      <c r="AJ3020" s="400"/>
      <c r="AK3020" s="400"/>
      <c r="AL3020" s="400"/>
      <c r="AM3020" s="400"/>
      <c r="AN3020" s="400"/>
      <c r="AO3020" s="400"/>
      <c r="AP3020" s="400"/>
    </row>
    <row r="3021" spans="1:42" ht="14.25" customHeight="1">
      <c r="A3021" s="393"/>
      <c r="B3021" s="402"/>
      <c r="C3021" s="402"/>
      <c r="D3021" s="393"/>
      <c r="E3021" s="395"/>
      <c r="F3021" s="395"/>
      <c r="G3021" s="396"/>
      <c r="H3021" s="397"/>
      <c r="I3021" s="397"/>
      <c r="J3021" s="397"/>
      <c r="K3021" s="397"/>
      <c r="L3021" s="396"/>
      <c r="M3021" s="396"/>
      <c r="N3021" s="399"/>
      <c r="O3021" s="400"/>
      <c r="P3021" s="400"/>
      <c r="Q3021" s="400"/>
      <c r="R3021" s="400"/>
      <c r="S3021" s="400"/>
      <c r="T3021" s="400"/>
      <c r="U3021" s="400"/>
      <c r="V3021" s="400"/>
      <c r="W3021" s="400"/>
      <c r="X3021" s="426"/>
      <c r="Y3021" s="427"/>
      <c r="Z3021" s="427"/>
      <c r="AA3021" s="427"/>
      <c r="AB3021" s="427"/>
      <c r="AC3021" s="427"/>
      <c r="AD3021" s="402"/>
      <c r="AE3021" s="402"/>
      <c r="AF3021" s="402"/>
      <c r="AG3021" s="402"/>
      <c r="AH3021" s="402"/>
      <c r="AI3021" s="400"/>
      <c r="AJ3021" s="400"/>
      <c r="AK3021" s="400"/>
      <c r="AL3021" s="400"/>
      <c r="AM3021" s="400"/>
      <c r="AN3021" s="400"/>
      <c r="AO3021" s="400"/>
      <c r="AP3021" s="400"/>
    </row>
    <row r="3022" spans="1:42" ht="14.25" customHeight="1">
      <c r="A3022" s="393"/>
      <c r="B3022" s="402"/>
      <c r="C3022" s="402"/>
      <c r="D3022" s="393"/>
      <c r="E3022" s="395"/>
      <c r="F3022" s="395"/>
      <c r="G3022" s="396"/>
      <c r="H3022" s="397"/>
      <c r="I3022" s="397"/>
      <c r="J3022" s="397"/>
      <c r="K3022" s="397"/>
      <c r="L3022" s="396"/>
      <c r="M3022" s="396"/>
      <c r="N3022" s="399"/>
      <c r="O3022" s="400"/>
      <c r="P3022" s="400"/>
      <c r="Q3022" s="400"/>
      <c r="R3022" s="400"/>
      <c r="S3022" s="400"/>
      <c r="T3022" s="400"/>
      <c r="U3022" s="400"/>
      <c r="V3022" s="400"/>
      <c r="W3022" s="400"/>
      <c r="X3022" s="426"/>
      <c r="Y3022" s="427"/>
      <c r="Z3022" s="427"/>
      <c r="AA3022" s="427"/>
      <c r="AB3022" s="427"/>
      <c r="AC3022" s="427"/>
      <c r="AD3022" s="402"/>
      <c r="AE3022" s="402"/>
      <c r="AF3022" s="402"/>
      <c r="AG3022" s="402"/>
      <c r="AH3022" s="402"/>
      <c r="AI3022" s="400"/>
      <c r="AJ3022" s="400"/>
      <c r="AK3022" s="400"/>
      <c r="AL3022" s="400"/>
      <c r="AM3022" s="400"/>
      <c r="AN3022" s="400"/>
      <c r="AO3022" s="400"/>
      <c r="AP3022" s="400"/>
    </row>
    <row r="3023" spans="1:42" ht="14.25" customHeight="1">
      <c r="A3023" s="393"/>
      <c r="B3023" s="402"/>
      <c r="C3023" s="402"/>
      <c r="D3023" s="393"/>
      <c r="E3023" s="395"/>
      <c r="F3023" s="395"/>
      <c r="G3023" s="396"/>
      <c r="H3023" s="397"/>
      <c r="I3023" s="397"/>
      <c r="J3023" s="397"/>
      <c r="K3023" s="397"/>
      <c r="L3023" s="396"/>
      <c r="M3023" s="396"/>
      <c r="N3023" s="399"/>
      <c r="O3023" s="400"/>
      <c r="P3023" s="400"/>
      <c r="Q3023" s="400"/>
      <c r="R3023" s="400"/>
      <c r="S3023" s="400"/>
      <c r="T3023" s="400"/>
      <c r="U3023" s="400"/>
      <c r="V3023" s="400"/>
      <c r="W3023" s="400"/>
      <c r="X3023" s="426"/>
      <c r="Y3023" s="427"/>
      <c r="Z3023" s="427"/>
      <c r="AA3023" s="427"/>
      <c r="AB3023" s="427"/>
      <c r="AC3023" s="427"/>
      <c r="AD3023" s="402"/>
      <c r="AE3023" s="402"/>
      <c r="AF3023" s="402"/>
      <c r="AG3023" s="402"/>
      <c r="AH3023" s="402"/>
      <c r="AI3023" s="400"/>
      <c r="AJ3023" s="400"/>
      <c r="AK3023" s="400"/>
      <c r="AL3023" s="400"/>
      <c r="AM3023" s="400"/>
      <c r="AN3023" s="400"/>
      <c r="AO3023" s="400"/>
      <c r="AP3023" s="400"/>
    </row>
    <row r="3024" spans="1:42" ht="14.25" customHeight="1">
      <c r="A3024" s="393"/>
      <c r="B3024" s="402"/>
      <c r="C3024" s="402"/>
      <c r="D3024" s="393"/>
      <c r="E3024" s="395"/>
      <c r="F3024" s="395"/>
      <c r="G3024" s="396"/>
      <c r="H3024" s="397"/>
      <c r="I3024" s="397"/>
      <c r="J3024" s="397"/>
      <c r="K3024" s="397"/>
      <c r="L3024" s="396"/>
      <c r="M3024" s="396"/>
      <c r="N3024" s="399"/>
      <c r="O3024" s="400"/>
      <c r="P3024" s="400"/>
      <c r="Q3024" s="400"/>
      <c r="R3024" s="400"/>
      <c r="S3024" s="400"/>
      <c r="T3024" s="400"/>
      <c r="U3024" s="400"/>
      <c r="V3024" s="400"/>
      <c r="W3024" s="400"/>
      <c r="X3024" s="426"/>
      <c r="Y3024" s="427"/>
      <c r="Z3024" s="427"/>
      <c r="AA3024" s="427"/>
      <c r="AB3024" s="427"/>
      <c r="AC3024" s="427"/>
      <c r="AD3024" s="402"/>
      <c r="AE3024" s="402"/>
      <c r="AF3024" s="402"/>
      <c r="AG3024" s="402"/>
      <c r="AH3024" s="402"/>
      <c r="AI3024" s="400"/>
      <c r="AJ3024" s="400"/>
      <c r="AK3024" s="400"/>
      <c r="AL3024" s="400"/>
      <c r="AM3024" s="400"/>
      <c r="AN3024" s="400"/>
      <c r="AO3024" s="400"/>
      <c r="AP3024" s="400"/>
    </row>
    <row r="3025" spans="1:42" ht="14.25" customHeight="1">
      <c r="A3025" s="393"/>
      <c r="B3025" s="402"/>
      <c r="C3025" s="402"/>
      <c r="D3025" s="393"/>
      <c r="E3025" s="395"/>
      <c r="F3025" s="395"/>
      <c r="G3025" s="396"/>
      <c r="H3025" s="397"/>
      <c r="I3025" s="397"/>
      <c r="J3025" s="397"/>
      <c r="K3025" s="397"/>
      <c r="L3025" s="396"/>
      <c r="M3025" s="396"/>
      <c r="N3025" s="399"/>
      <c r="O3025" s="400"/>
      <c r="P3025" s="400"/>
      <c r="Q3025" s="400"/>
      <c r="R3025" s="400"/>
      <c r="S3025" s="400"/>
      <c r="T3025" s="400"/>
      <c r="U3025" s="400"/>
      <c r="V3025" s="400"/>
      <c r="W3025" s="400"/>
      <c r="X3025" s="426"/>
      <c r="Y3025" s="427"/>
      <c r="Z3025" s="427"/>
      <c r="AA3025" s="427"/>
      <c r="AB3025" s="427"/>
      <c r="AC3025" s="427"/>
      <c r="AD3025" s="402"/>
      <c r="AE3025" s="402"/>
      <c r="AF3025" s="402"/>
      <c r="AG3025" s="402"/>
      <c r="AH3025" s="402"/>
      <c r="AI3025" s="400"/>
      <c r="AJ3025" s="400"/>
      <c r="AK3025" s="400"/>
      <c r="AL3025" s="400"/>
      <c r="AM3025" s="400"/>
      <c r="AN3025" s="400"/>
      <c r="AO3025" s="400"/>
      <c r="AP3025" s="400"/>
    </row>
    <row r="3026" spans="1:42" ht="14.25" customHeight="1">
      <c r="A3026" s="393"/>
      <c r="B3026" s="402"/>
      <c r="C3026" s="402"/>
      <c r="D3026" s="393"/>
      <c r="E3026" s="395"/>
      <c r="F3026" s="395"/>
      <c r="G3026" s="396"/>
      <c r="H3026" s="397"/>
      <c r="I3026" s="397"/>
      <c r="J3026" s="397"/>
      <c r="K3026" s="397"/>
      <c r="L3026" s="396"/>
      <c r="M3026" s="396"/>
      <c r="N3026" s="399"/>
      <c r="O3026" s="400"/>
      <c r="P3026" s="400"/>
      <c r="Q3026" s="400"/>
      <c r="R3026" s="400"/>
      <c r="S3026" s="400"/>
      <c r="T3026" s="400"/>
      <c r="U3026" s="400"/>
      <c r="V3026" s="400"/>
      <c r="W3026" s="400"/>
      <c r="X3026" s="426"/>
      <c r="Y3026" s="427"/>
      <c r="Z3026" s="427"/>
      <c r="AA3026" s="427"/>
      <c r="AB3026" s="427"/>
      <c r="AC3026" s="427"/>
      <c r="AD3026" s="402"/>
      <c r="AE3026" s="402"/>
      <c r="AF3026" s="402"/>
      <c r="AG3026" s="402"/>
      <c r="AH3026" s="402"/>
      <c r="AI3026" s="400"/>
      <c r="AJ3026" s="400"/>
      <c r="AK3026" s="400"/>
      <c r="AL3026" s="400"/>
      <c r="AM3026" s="400"/>
      <c r="AN3026" s="400"/>
      <c r="AO3026" s="400"/>
      <c r="AP3026" s="400"/>
    </row>
    <row r="3027" spans="1:42" ht="14.25" customHeight="1">
      <c r="A3027" s="393"/>
      <c r="B3027" s="402"/>
      <c r="C3027" s="402"/>
      <c r="D3027" s="393"/>
      <c r="E3027" s="395"/>
      <c r="F3027" s="395"/>
      <c r="G3027" s="396"/>
      <c r="H3027" s="397"/>
      <c r="I3027" s="397"/>
      <c r="J3027" s="397"/>
      <c r="K3027" s="397"/>
      <c r="L3027" s="396"/>
      <c r="M3027" s="396"/>
      <c r="N3027" s="399"/>
      <c r="O3027" s="400"/>
      <c r="P3027" s="400"/>
      <c r="Q3027" s="400"/>
      <c r="R3027" s="400"/>
      <c r="S3027" s="400"/>
      <c r="T3027" s="400"/>
      <c r="U3027" s="400"/>
      <c r="V3027" s="400"/>
      <c r="W3027" s="400"/>
      <c r="X3027" s="426"/>
      <c r="Y3027" s="427"/>
      <c r="Z3027" s="427"/>
      <c r="AA3027" s="427"/>
      <c r="AB3027" s="427"/>
      <c r="AC3027" s="427"/>
      <c r="AD3027" s="402"/>
      <c r="AE3027" s="402"/>
      <c r="AF3027" s="402"/>
      <c r="AG3027" s="402"/>
      <c r="AH3027" s="402"/>
      <c r="AI3027" s="400"/>
      <c r="AJ3027" s="400"/>
      <c r="AK3027" s="400"/>
      <c r="AL3027" s="400"/>
      <c r="AM3027" s="400"/>
      <c r="AN3027" s="400"/>
      <c r="AO3027" s="400"/>
      <c r="AP3027" s="400"/>
    </row>
    <row r="3028" spans="1:42" ht="14.25" customHeight="1">
      <c r="A3028" s="393"/>
      <c r="B3028" s="402"/>
      <c r="C3028" s="402"/>
      <c r="D3028" s="393"/>
      <c r="E3028" s="395"/>
      <c r="F3028" s="395"/>
      <c r="G3028" s="396"/>
      <c r="H3028" s="397"/>
      <c r="I3028" s="397"/>
      <c r="J3028" s="397"/>
      <c r="K3028" s="397"/>
      <c r="L3028" s="396"/>
      <c r="M3028" s="396"/>
      <c r="N3028" s="399"/>
      <c r="O3028" s="400"/>
      <c r="P3028" s="400"/>
      <c r="Q3028" s="400"/>
      <c r="R3028" s="400"/>
      <c r="S3028" s="400"/>
      <c r="T3028" s="400"/>
      <c r="U3028" s="400"/>
      <c r="V3028" s="400"/>
      <c r="W3028" s="400"/>
      <c r="X3028" s="426"/>
      <c r="Y3028" s="427"/>
      <c r="Z3028" s="427"/>
      <c r="AA3028" s="427"/>
      <c r="AB3028" s="427"/>
      <c r="AC3028" s="427"/>
      <c r="AD3028" s="402"/>
      <c r="AE3028" s="402"/>
      <c r="AF3028" s="402"/>
      <c r="AG3028" s="402"/>
      <c r="AH3028" s="402"/>
      <c r="AI3028" s="400"/>
      <c r="AJ3028" s="400"/>
      <c r="AK3028" s="400"/>
      <c r="AL3028" s="400"/>
      <c r="AM3028" s="400"/>
      <c r="AN3028" s="400"/>
      <c r="AO3028" s="400"/>
      <c r="AP3028" s="400"/>
    </row>
    <row r="3029" spans="1:42" ht="14.25" customHeight="1">
      <c r="A3029" s="393"/>
      <c r="B3029" s="402"/>
      <c r="C3029" s="402"/>
      <c r="D3029" s="393"/>
      <c r="E3029" s="395"/>
      <c r="F3029" s="395"/>
      <c r="G3029" s="396"/>
      <c r="H3029" s="397"/>
      <c r="I3029" s="397"/>
      <c r="J3029" s="397"/>
      <c r="K3029" s="397"/>
      <c r="L3029" s="396"/>
      <c r="M3029" s="396"/>
      <c r="N3029" s="399"/>
      <c r="O3029" s="400"/>
      <c r="P3029" s="400"/>
      <c r="Q3029" s="400"/>
      <c r="R3029" s="400"/>
      <c r="S3029" s="400"/>
      <c r="T3029" s="400"/>
      <c r="U3029" s="400"/>
      <c r="V3029" s="400"/>
      <c r="W3029" s="400"/>
      <c r="X3029" s="426"/>
      <c r="Y3029" s="427"/>
      <c r="Z3029" s="427"/>
      <c r="AA3029" s="427"/>
      <c r="AB3029" s="427"/>
      <c r="AC3029" s="427"/>
      <c r="AD3029" s="402"/>
      <c r="AE3029" s="402"/>
      <c r="AF3029" s="402"/>
      <c r="AG3029" s="402"/>
      <c r="AH3029" s="402"/>
      <c r="AI3029" s="400"/>
      <c r="AJ3029" s="400"/>
      <c r="AK3029" s="400"/>
      <c r="AL3029" s="400"/>
      <c r="AM3029" s="400"/>
      <c r="AN3029" s="400"/>
      <c r="AO3029" s="400"/>
      <c r="AP3029" s="400"/>
    </row>
    <row r="3030" spans="1:42" ht="14.25" customHeight="1">
      <c r="A3030" s="393"/>
      <c r="B3030" s="402"/>
      <c r="C3030" s="402"/>
      <c r="D3030" s="393"/>
      <c r="E3030" s="395"/>
      <c r="F3030" s="395"/>
      <c r="G3030" s="396"/>
      <c r="H3030" s="397"/>
      <c r="I3030" s="397"/>
      <c r="J3030" s="397"/>
      <c r="K3030" s="397"/>
      <c r="L3030" s="396"/>
      <c r="M3030" s="396"/>
      <c r="N3030" s="399"/>
      <c r="O3030" s="400"/>
      <c r="P3030" s="400"/>
      <c r="Q3030" s="400"/>
      <c r="R3030" s="400"/>
      <c r="S3030" s="400"/>
      <c r="T3030" s="400"/>
      <c r="U3030" s="400"/>
      <c r="V3030" s="400"/>
      <c r="W3030" s="400"/>
      <c r="X3030" s="426"/>
      <c r="Y3030" s="427"/>
      <c r="Z3030" s="427"/>
      <c r="AA3030" s="427"/>
      <c r="AB3030" s="427"/>
      <c r="AC3030" s="427"/>
      <c r="AD3030" s="402"/>
      <c r="AE3030" s="402"/>
      <c r="AF3030" s="402"/>
      <c r="AG3030" s="402"/>
      <c r="AH3030" s="402"/>
      <c r="AI3030" s="400"/>
      <c r="AJ3030" s="400"/>
      <c r="AK3030" s="400"/>
      <c r="AL3030" s="400"/>
      <c r="AM3030" s="400"/>
      <c r="AN3030" s="400"/>
      <c r="AO3030" s="400"/>
      <c r="AP3030" s="400"/>
    </row>
    <row r="3031" spans="1:42" ht="14.25" customHeight="1">
      <c r="A3031" s="393"/>
      <c r="B3031" s="402"/>
      <c r="C3031" s="402"/>
      <c r="D3031" s="393"/>
      <c r="E3031" s="395"/>
      <c r="F3031" s="395"/>
      <c r="G3031" s="396"/>
      <c r="H3031" s="397"/>
      <c r="I3031" s="397"/>
      <c r="J3031" s="397"/>
      <c r="K3031" s="397"/>
      <c r="L3031" s="396"/>
      <c r="M3031" s="396"/>
      <c r="N3031" s="399"/>
      <c r="O3031" s="400"/>
      <c r="P3031" s="400"/>
      <c r="Q3031" s="400"/>
      <c r="R3031" s="400"/>
      <c r="S3031" s="400"/>
      <c r="T3031" s="400"/>
      <c r="U3031" s="400"/>
      <c r="V3031" s="400"/>
      <c r="W3031" s="400"/>
      <c r="X3031" s="426"/>
      <c r="Y3031" s="427"/>
      <c r="Z3031" s="427"/>
      <c r="AA3031" s="427"/>
      <c r="AB3031" s="427"/>
      <c r="AC3031" s="427"/>
      <c r="AD3031" s="402"/>
      <c r="AE3031" s="402"/>
      <c r="AF3031" s="402"/>
      <c r="AG3031" s="402"/>
      <c r="AH3031" s="402"/>
      <c r="AI3031" s="400"/>
      <c r="AJ3031" s="400"/>
      <c r="AK3031" s="400"/>
      <c r="AL3031" s="400"/>
      <c r="AM3031" s="400"/>
      <c r="AN3031" s="400"/>
      <c r="AO3031" s="400"/>
      <c r="AP3031" s="400"/>
    </row>
    <row r="3032" spans="1:42" ht="14.25" customHeight="1">
      <c r="A3032" s="393"/>
      <c r="B3032" s="402"/>
      <c r="C3032" s="402"/>
      <c r="D3032" s="393"/>
      <c r="E3032" s="395"/>
      <c r="F3032" s="395"/>
      <c r="G3032" s="396"/>
      <c r="H3032" s="397"/>
      <c r="I3032" s="397"/>
      <c r="J3032" s="397"/>
      <c r="K3032" s="397"/>
      <c r="L3032" s="396"/>
      <c r="M3032" s="396"/>
      <c r="N3032" s="399"/>
      <c r="O3032" s="400"/>
      <c r="P3032" s="400"/>
      <c r="Q3032" s="400"/>
      <c r="R3032" s="400"/>
      <c r="S3032" s="400"/>
      <c r="T3032" s="400"/>
      <c r="U3032" s="400"/>
      <c r="V3032" s="400"/>
      <c r="W3032" s="400"/>
      <c r="X3032" s="426"/>
      <c r="Y3032" s="427"/>
      <c r="Z3032" s="427"/>
      <c r="AA3032" s="427"/>
      <c r="AB3032" s="427"/>
      <c r="AC3032" s="427"/>
      <c r="AD3032" s="402"/>
      <c r="AE3032" s="402"/>
      <c r="AF3032" s="402"/>
      <c r="AG3032" s="402"/>
      <c r="AH3032" s="402"/>
      <c r="AI3032" s="400"/>
      <c r="AJ3032" s="400"/>
      <c r="AK3032" s="400"/>
      <c r="AL3032" s="400"/>
      <c r="AM3032" s="400"/>
      <c r="AN3032" s="400"/>
      <c r="AO3032" s="400"/>
      <c r="AP3032" s="400"/>
    </row>
    <row r="3033" spans="1:42" ht="14.25" customHeight="1">
      <c r="A3033" s="393"/>
      <c r="B3033" s="402"/>
      <c r="C3033" s="402"/>
      <c r="D3033" s="393"/>
      <c r="E3033" s="395"/>
      <c r="F3033" s="395"/>
      <c r="G3033" s="396"/>
      <c r="H3033" s="397"/>
      <c r="I3033" s="397"/>
      <c r="J3033" s="397"/>
      <c r="K3033" s="397"/>
      <c r="L3033" s="396"/>
      <c r="M3033" s="396"/>
      <c r="N3033" s="399"/>
      <c r="O3033" s="400"/>
      <c r="P3033" s="400"/>
      <c r="Q3033" s="400"/>
      <c r="R3033" s="400"/>
      <c r="S3033" s="400"/>
      <c r="T3033" s="400"/>
      <c r="U3033" s="400"/>
      <c r="V3033" s="400"/>
      <c r="W3033" s="400"/>
      <c r="X3033" s="426"/>
      <c r="Y3033" s="427"/>
      <c r="Z3033" s="427"/>
      <c r="AA3033" s="427"/>
      <c r="AB3033" s="427"/>
      <c r="AC3033" s="427"/>
      <c r="AD3033" s="402"/>
      <c r="AE3033" s="402"/>
      <c r="AF3033" s="402"/>
      <c r="AG3033" s="402"/>
      <c r="AH3033" s="402"/>
      <c r="AI3033" s="400"/>
      <c r="AJ3033" s="400"/>
      <c r="AK3033" s="400"/>
      <c r="AL3033" s="400"/>
      <c r="AM3033" s="400"/>
      <c r="AN3033" s="400"/>
      <c r="AO3033" s="400"/>
      <c r="AP3033" s="400"/>
    </row>
    <row r="3034" spans="1:42" ht="14.25" customHeight="1">
      <c r="A3034" s="393"/>
      <c r="B3034" s="402"/>
      <c r="C3034" s="402"/>
      <c r="D3034" s="393"/>
      <c r="E3034" s="395"/>
      <c r="F3034" s="395"/>
      <c r="G3034" s="396"/>
      <c r="H3034" s="397"/>
      <c r="I3034" s="397"/>
      <c r="J3034" s="397"/>
      <c r="K3034" s="397"/>
      <c r="L3034" s="396"/>
      <c r="M3034" s="396"/>
      <c r="N3034" s="399"/>
      <c r="O3034" s="400"/>
      <c r="P3034" s="400"/>
      <c r="Q3034" s="400"/>
      <c r="R3034" s="400"/>
      <c r="S3034" s="400"/>
      <c r="T3034" s="400"/>
      <c r="U3034" s="400"/>
      <c r="V3034" s="400"/>
      <c r="W3034" s="400"/>
      <c r="X3034" s="426"/>
      <c r="Y3034" s="427"/>
      <c r="Z3034" s="427"/>
      <c r="AA3034" s="427"/>
      <c r="AB3034" s="427"/>
      <c r="AC3034" s="427"/>
      <c r="AD3034" s="402"/>
      <c r="AE3034" s="402"/>
      <c r="AF3034" s="402"/>
      <c r="AG3034" s="402"/>
      <c r="AH3034" s="402"/>
      <c r="AI3034" s="400"/>
      <c r="AJ3034" s="400"/>
      <c r="AK3034" s="400"/>
      <c r="AL3034" s="400"/>
      <c r="AM3034" s="400"/>
      <c r="AN3034" s="400"/>
      <c r="AO3034" s="400"/>
      <c r="AP3034" s="400"/>
    </row>
    <row r="3035" spans="1:42" ht="14.25" customHeight="1">
      <c r="A3035" s="393"/>
      <c r="B3035" s="402"/>
      <c r="C3035" s="402"/>
      <c r="D3035" s="393"/>
      <c r="E3035" s="395"/>
      <c r="F3035" s="395"/>
      <c r="G3035" s="396"/>
      <c r="H3035" s="397"/>
      <c r="I3035" s="397"/>
      <c r="J3035" s="397"/>
      <c r="K3035" s="397"/>
      <c r="L3035" s="396"/>
      <c r="M3035" s="396"/>
      <c r="N3035" s="399"/>
      <c r="O3035" s="400"/>
      <c r="P3035" s="400"/>
      <c r="Q3035" s="400"/>
      <c r="R3035" s="400"/>
      <c r="S3035" s="400"/>
      <c r="T3035" s="400"/>
      <c r="U3035" s="400"/>
      <c r="V3035" s="400"/>
      <c r="W3035" s="400"/>
      <c r="X3035" s="426"/>
      <c r="Y3035" s="427"/>
      <c r="Z3035" s="427"/>
      <c r="AA3035" s="427"/>
      <c r="AB3035" s="427"/>
      <c r="AC3035" s="427"/>
      <c r="AD3035" s="402"/>
      <c r="AE3035" s="402"/>
      <c r="AF3035" s="402"/>
      <c r="AG3035" s="402"/>
      <c r="AH3035" s="402"/>
      <c r="AI3035" s="400"/>
      <c r="AJ3035" s="400"/>
      <c r="AK3035" s="400"/>
      <c r="AL3035" s="400"/>
      <c r="AM3035" s="400"/>
      <c r="AN3035" s="400"/>
      <c r="AO3035" s="400"/>
      <c r="AP3035" s="400"/>
    </row>
    <row r="3036" spans="1:42" ht="14.25" customHeight="1">
      <c r="A3036" s="393"/>
      <c r="B3036" s="402"/>
      <c r="C3036" s="402"/>
      <c r="D3036" s="393"/>
      <c r="E3036" s="395"/>
      <c r="F3036" s="395"/>
      <c r="G3036" s="396"/>
      <c r="H3036" s="397"/>
      <c r="I3036" s="397"/>
      <c r="J3036" s="397"/>
      <c r="K3036" s="397"/>
      <c r="L3036" s="396"/>
      <c r="M3036" s="396"/>
      <c r="N3036" s="399"/>
      <c r="O3036" s="400"/>
      <c r="P3036" s="400"/>
      <c r="Q3036" s="400"/>
      <c r="R3036" s="400"/>
      <c r="S3036" s="400"/>
      <c r="T3036" s="400"/>
      <c r="U3036" s="400"/>
      <c r="V3036" s="400"/>
      <c r="W3036" s="400"/>
      <c r="X3036" s="426"/>
      <c r="Y3036" s="427"/>
      <c r="Z3036" s="427"/>
      <c r="AA3036" s="427"/>
      <c r="AB3036" s="427"/>
      <c r="AC3036" s="427"/>
      <c r="AD3036" s="402"/>
      <c r="AE3036" s="402"/>
      <c r="AF3036" s="402"/>
      <c r="AG3036" s="402"/>
      <c r="AH3036" s="402"/>
      <c r="AI3036" s="400"/>
      <c r="AJ3036" s="400"/>
      <c r="AK3036" s="400"/>
      <c r="AL3036" s="400"/>
      <c r="AM3036" s="400"/>
      <c r="AN3036" s="400"/>
      <c r="AO3036" s="400"/>
      <c r="AP3036" s="400"/>
    </row>
    <row r="3037" spans="1:42" ht="14.25" customHeight="1">
      <c r="A3037" s="393"/>
      <c r="B3037" s="402"/>
      <c r="C3037" s="402"/>
      <c r="D3037" s="393"/>
      <c r="E3037" s="395"/>
      <c r="F3037" s="395"/>
      <c r="G3037" s="396"/>
      <c r="H3037" s="397"/>
      <c r="I3037" s="397"/>
      <c r="J3037" s="397"/>
      <c r="K3037" s="397"/>
      <c r="L3037" s="396"/>
      <c r="M3037" s="396"/>
      <c r="N3037" s="399"/>
      <c r="O3037" s="400"/>
      <c r="P3037" s="400"/>
      <c r="Q3037" s="400"/>
      <c r="R3037" s="400"/>
      <c r="S3037" s="400"/>
      <c r="T3037" s="400"/>
      <c r="U3037" s="400"/>
      <c r="V3037" s="400"/>
      <c r="W3037" s="400"/>
      <c r="X3037" s="426"/>
      <c r="Y3037" s="427"/>
      <c r="Z3037" s="427"/>
      <c r="AA3037" s="427"/>
      <c r="AB3037" s="427"/>
      <c r="AC3037" s="427"/>
      <c r="AD3037" s="402"/>
      <c r="AE3037" s="402"/>
      <c r="AF3037" s="402"/>
      <c r="AG3037" s="402"/>
      <c r="AH3037" s="402"/>
      <c r="AI3037" s="400"/>
      <c r="AJ3037" s="400"/>
      <c r="AK3037" s="400"/>
      <c r="AL3037" s="400"/>
      <c r="AM3037" s="400"/>
      <c r="AN3037" s="400"/>
      <c r="AO3037" s="400"/>
      <c r="AP3037" s="400"/>
    </row>
    <row r="3038" spans="1:42" ht="14.25" customHeight="1">
      <c r="A3038" s="393"/>
      <c r="B3038" s="402"/>
      <c r="C3038" s="402"/>
      <c r="D3038" s="393"/>
      <c r="E3038" s="395"/>
      <c r="F3038" s="395"/>
      <c r="G3038" s="396"/>
      <c r="H3038" s="397"/>
      <c r="I3038" s="397"/>
      <c r="J3038" s="397"/>
      <c r="K3038" s="397"/>
      <c r="L3038" s="396"/>
      <c r="M3038" s="396"/>
      <c r="N3038" s="399"/>
      <c r="O3038" s="400"/>
      <c r="P3038" s="400"/>
      <c r="Q3038" s="400"/>
      <c r="R3038" s="400"/>
      <c r="S3038" s="400"/>
      <c r="T3038" s="400"/>
      <c r="U3038" s="400"/>
      <c r="V3038" s="400"/>
      <c r="W3038" s="400"/>
      <c r="X3038" s="426"/>
      <c r="Y3038" s="427"/>
      <c r="Z3038" s="427"/>
      <c r="AA3038" s="427"/>
      <c r="AB3038" s="427"/>
      <c r="AC3038" s="427"/>
      <c r="AD3038" s="402"/>
      <c r="AE3038" s="402"/>
      <c r="AF3038" s="402"/>
      <c r="AG3038" s="402"/>
      <c r="AH3038" s="402"/>
      <c r="AI3038" s="400"/>
      <c r="AJ3038" s="400"/>
      <c r="AK3038" s="400"/>
      <c r="AL3038" s="400"/>
      <c r="AM3038" s="400"/>
      <c r="AN3038" s="400"/>
      <c r="AO3038" s="400"/>
      <c r="AP3038" s="400"/>
    </row>
    <row r="3039" spans="1:42" ht="14.25" customHeight="1">
      <c r="A3039" s="393"/>
      <c r="B3039" s="402"/>
      <c r="C3039" s="402"/>
      <c r="D3039" s="393"/>
      <c r="E3039" s="395"/>
      <c r="F3039" s="395"/>
      <c r="G3039" s="396"/>
      <c r="H3039" s="397"/>
      <c r="I3039" s="397"/>
      <c r="J3039" s="397"/>
      <c r="K3039" s="397"/>
      <c r="L3039" s="396"/>
      <c r="M3039" s="396"/>
      <c r="N3039" s="399"/>
      <c r="O3039" s="400"/>
      <c r="P3039" s="400"/>
      <c r="Q3039" s="400"/>
      <c r="R3039" s="400"/>
      <c r="S3039" s="400"/>
      <c r="T3039" s="400"/>
      <c r="U3039" s="400"/>
      <c r="V3039" s="400"/>
      <c r="W3039" s="400"/>
      <c r="X3039" s="426"/>
      <c r="Y3039" s="427"/>
      <c r="Z3039" s="427"/>
      <c r="AA3039" s="427"/>
      <c r="AB3039" s="427"/>
      <c r="AC3039" s="427"/>
      <c r="AD3039" s="402"/>
      <c r="AE3039" s="402"/>
      <c r="AF3039" s="402"/>
      <c r="AG3039" s="402"/>
      <c r="AH3039" s="402"/>
      <c r="AI3039" s="400"/>
      <c r="AJ3039" s="400"/>
      <c r="AK3039" s="400"/>
      <c r="AL3039" s="400"/>
      <c r="AM3039" s="400"/>
      <c r="AN3039" s="400"/>
      <c r="AO3039" s="400"/>
      <c r="AP3039" s="400"/>
    </row>
    <row r="3040" spans="1:42" ht="14.25" customHeight="1">
      <c r="A3040" s="393"/>
      <c r="B3040" s="402"/>
      <c r="C3040" s="402"/>
      <c r="D3040" s="393"/>
      <c r="E3040" s="395"/>
      <c r="F3040" s="395"/>
      <c r="G3040" s="396"/>
      <c r="H3040" s="397"/>
      <c r="I3040" s="397"/>
      <c r="J3040" s="397"/>
      <c r="K3040" s="397"/>
      <c r="L3040" s="396"/>
      <c r="M3040" s="396"/>
      <c r="N3040" s="399"/>
      <c r="O3040" s="400"/>
      <c r="P3040" s="400"/>
      <c r="Q3040" s="400"/>
      <c r="R3040" s="400"/>
      <c r="S3040" s="400"/>
      <c r="T3040" s="400"/>
      <c r="U3040" s="400"/>
      <c r="V3040" s="400"/>
      <c r="W3040" s="400"/>
      <c r="X3040" s="426"/>
      <c r="Y3040" s="427"/>
      <c r="Z3040" s="427"/>
      <c r="AA3040" s="427"/>
      <c r="AB3040" s="427"/>
      <c r="AC3040" s="427"/>
      <c r="AD3040" s="402"/>
      <c r="AE3040" s="402"/>
      <c r="AF3040" s="402"/>
      <c r="AG3040" s="402"/>
      <c r="AH3040" s="402"/>
      <c r="AI3040" s="400"/>
      <c r="AJ3040" s="400"/>
      <c r="AK3040" s="400"/>
      <c r="AL3040" s="400"/>
      <c r="AM3040" s="400"/>
      <c r="AN3040" s="400"/>
      <c r="AO3040" s="400"/>
      <c r="AP3040" s="400"/>
    </row>
    <row r="3041" spans="1:42" ht="14.25" customHeight="1">
      <c r="A3041" s="393"/>
      <c r="B3041" s="402"/>
      <c r="C3041" s="402"/>
      <c r="D3041" s="393"/>
      <c r="E3041" s="395"/>
      <c r="F3041" s="395"/>
      <c r="G3041" s="396"/>
      <c r="H3041" s="397"/>
      <c r="I3041" s="397"/>
      <c r="J3041" s="397"/>
      <c r="K3041" s="397"/>
      <c r="L3041" s="396"/>
      <c r="M3041" s="396"/>
      <c r="N3041" s="399"/>
      <c r="O3041" s="400"/>
      <c r="P3041" s="400"/>
      <c r="Q3041" s="400"/>
      <c r="R3041" s="400"/>
      <c r="S3041" s="400"/>
      <c r="T3041" s="400"/>
      <c r="U3041" s="400"/>
      <c r="V3041" s="400"/>
      <c r="W3041" s="400"/>
      <c r="X3041" s="426"/>
      <c r="Y3041" s="427"/>
      <c r="Z3041" s="427"/>
      <c r="AA3041" s="427"/>
      <c r="AB3041" s="427"/>
      <c r="AC3041" s="427"/>
      <c r="AD3041" s="402"/>
      <c r="AE3041" s="402"/>
      <c r="AF3041" s="402"/>
      <c r="AG3041" s="402"/>
      <c r="AH3041" s="402"/>
      <c r="AI3041" s="400"/>
      <c r="AJ3041" s="400"/>
      <c r="AK3041" s="400"/>
      <c r="AL3041" s="400"/>
      <c r="AM3041" s="400"/>
      <c r="AN3041" s="400"/>
      <c r="AO3041" s="400"/>
      <c r="AP3041" s="400"/>
    </row>
    <row r="3042" spans="1:42" ht="14.25" customHeight="1">
      <c r="A3042" s="393"/>
      <c r="B3042" s="402"/>
      <c r="C3042" s="402"/>
      <c r="D3042" s="393"/>
      <c r="E3042" s="395"/>
      <c r="F3042" s="395"/>
      <c r="G3042" s="396"/>
      <c r="H3042" s="397"/>
      <c r="I3042" s="397"/>
      <c r="J3042" s="397"/>
      <c r="K3042" s="397"/>
      <c r="L3042" s="396"/>
      <c r="M3042" s="396"/>
      <c r="N3042" s="399"/>
      <c r="O3042" s="400"/>
      <c r="P3042" s="400"/>
      <c r="Q3042" s="400"/>
      <c r="R3042" s="400"/>
      <c r="S3042" s="400"/>
      <c r="T3042" s="400"/>
      <c r="U3042" s="400"/>
      <c r="V3042" s="400"/>
      <c r="W3042" s="400"/>
      <c r="X3042" s="426"/>
      <c r="Y3042" s="427"/>
      <c r="Z3042" s="427"/>
      <c r="AA3042" s="427"/>
      <c r="AB3042" s="427"/>
      <c r="AC3042" s="427"/>
      <c r="AD3042" s="402"/>
      <c r="AE3042" s="402"/>
      <c r="AF3042" s="402"/>
      <c r="AG3042" s="402"/>
      <c r="AH3042" s="402"/>
      <c r="AI3042" s="400"/>
      <c r="AJ3042" s="400"/>
      <c r="AK3042" s="400"/>
      <c r="AL3042" s="400"/>
      <c r="AM3042" s="400"/>
      <c r="AN3042" s="400"/>
      <c r="AO3042" s="400"/>
      <c r="AP3042" s="400"/>
    </row>
    <row r="3043" spans="1:42" ht="14.25" customHeight="1">
      <c r="A3043" s="393"/>
      <c r="B3043" s="402"/>
      <c r="C3043" s="402"/>
      <c r="D3043" s="393"/>
      <c r="E3043" s="395"/>
      <c r="F3043" s="395"/>
      <c r="G3043" s="396"/>
      <c r="H3043" s="397"/>
      <c r="I3043" s="397"/>
      <c r="J3043" s="397"/>
      <c r="K3043" s="397"/>
      <c r="L3043" s="396"/>
      <c r="M3043" s="396"/>
      <c r="N3043" s="399"/>
      <c r="O3043" s="400"/>
      <c r="P3043" s="400"/>
      <c r="Q3043" s="400"/>
      <c r="R3043" s="400"/>
      <c r="S3043" s="400"/>
      <c r="T3043" s="400"/>
      <c r="U3043" s="400"/>
      <c r="V3043" s="400"/>
      <c r="W3043" s="400"/>
      <c r="X3043" s="426"/>
      <c r="Y3043" s="427"/>
      <c r="Z3043" s="427"/>
      <c r="AA3043" s="427"/>
      <c r="AB3043" s="427"/>
      <c r="AC3043" s="427"/>
      <c r="AD3043" s="402"/>
      <c r="AE3043" s="402"/>
      <c r="AF3043" s="402"/>
      <c r="AG3043" s="402"/>
      <c r="AH3043" s="402"/>
      <c r="AI3043" s="400"/>
      <c r="AJ3043" s="400"/>
      <c r="AK3043" s="400"/>
      <c r="AL3043" s="400"/>
      <c r="AM3043" s="400"/>
      <c r="AN3043" s="400"/>
      <c r="AO3043" s="400"/>
      <c r="AP3043" s="400"/>
    </row>
    <row r="3044" spans="1:42" ht="14.25" customHeight="1">
      <c r="A3044" s="393"/>
      <c r="B3044" s="402"/>
      <c r="C3044" s="402"/>
      <c r="D3044" s="393"/>
      <c r="E3044" s="395"/>
      <c r="F3044" s="395"/>
      <c r="G3044" s="396"/>
      <c r="H3044" s="397"/>
      <c r="I3044" s="397"/>
      <c r="J3044" s="397"/>
      <c r="K3044" s="397"/>
      <c r="L3044" s="396"/>
      <c r="M3044" s="396"/>
      <c r="N3044" s="399"/>
      <c r="O3044" s="400"/>
      <c r="P3044" s="400"/>
      <c r="Q3044" s="400"/>
      <c r="R3044" s="400"/>
      <c r="S3044" s="400"/>
      <c r="T3044" s="400"/>
      <c r="U3044" s="400"/>
      <c r="V3044" s="400"/>
      <c r="W3044" s="400"/>
      <c r="X3044" s="426"/>
      <c r="Y3044" s="427"/>
      <c r="Z3044" s="427"/>
      <c r="AA3044" s="427"/>
      <c r="AB3044" s="427"/>
      <c r="AC3044" s="427"/>
      <c r="AD3044" s="402"/>
      <c r="AE3044" s="402"/>
      <c r="AF3044" s="402"/>
      <c r="AG3044" s="402"/>
      <c r="AH3044" s="402"/>
      <c r="AI3044" s="400"/>
      <c r="AJ3044" s="400"/>
      <c r="AK3044" s="400"/>
      <c r="AL3044" s="400"/>
      <c r="AM3044" s="400"/>
      <c r="AN3044" s="400"/>
      <c r="AO3044" s="400"/>
      <c r="AP3044" s="400"/>
    </row>
    <row r="3045" spans="1:42" ht="14.25" customHeight="1">
      <c r="A3045" s="393"/>
      <c r="B3045" s="402"/>
      <c r="C3045" s="402"/>
      <c r="D3045" s="393"/>
      <c r="E3045" s="395"/>
      <c r="F3045" s="395"/>
      <c r="G3045" s="396"/>
      <c r="H3045" s="397"/>
      <c r="I3045" s="397"/>
      <c r="J3045" s="397"/>
      <c r="K3045" s="397"/>
      <c r="L3045" s="396"/>
      <c r="M3045" s="396"/>
      <c r="N3045" s="399"/>
      <c r="O3045" s="400"/>
      <c r="P3045" s="400"/>
      <c r="Q3045" s="400"/>
      <c r="R3045" s="400"/>
      <c r="S3045" s="400"/>
      <c r="T3045" s="400"/>
      <c r="U3045" s="400"/>
      <c r="V3045" s="400"/>
      <c r="W3045" s="400"/>
      <c r="X3045" s="426"/>
      <c r="Y3045" s="427"/>
      <c r="Z3045" s="427"/>
      <c r="AA3045" s="427"/>
      <c r="AB3045" s="427"/>
      <c r="AC3045" s="427"/>
      <c r="AD3045" s="402"/>
      <c r="AE3045" s="402"/>
      <c r="AF3045" s="402"/>
      <c r="AG3045" s="402"/>
      <c r="AH3045" s="402"/>
      <c r="AI3045" s="400"/>
      <c r="AJ3045" s="400"/>
      <c r="AK3045" s="400"/>
      <c r="AL3045" s="400"/>
      <c r="AM3045" s="400"/>
      <c r="AN3045" s="400"/>
      <c r="AO3045" s="400"/>
      <c r="AP3045" s="400"/>
    </row>
    <row r="3046" spans="1:42" ht="14.25" customHeight="1">
      <c r="A3046" s="393"/>
      <c r="B3046" s="402"/>
      <c r="C3046" s="402"/>
      <c r="D3046" s="393"/>
      <c r="E3046" s="395"/>
      <c r="F3046" s="395"/>
      <c r="G3046" s="396"/>
      <c r="H3046" s="397"/>
      <c r="I3046" s="397"/>
      <c r="J3046" s="397"/>
      <c r="K3046" s="397"/>
      <c r="L3046" s="396"/>
      <c r="M3046" s="396"/>
      <c r="N3046" s="399"/>
      <c r="O3046" s="400"/>
      <c r="P3046" s="400"/>
      <c r="Q3046" s="400"/>
      <c r="R3046" s="400"/>
      <c r="S3046" s="400"/>
      <c r="T3046" s="400"/>
      <c r="U3046" s="400"/>
      <c r="V3046" s="400"/>
      <c r="W3046" s="400"/>
      <c r="X3046" s="426"/>
      <c r="Y3046" s="427"/>
      <c r="Z3046" s="427"/>
      <c r="AA3046" s="427"/>
      <c r="AB3046" s="427"/>
      <c r="AC3046" s="427"/>
      <c r="AD3046" s="402"/>
      <c r="AE3046" s="402"/>
      <c r="AF3046" s="402"/>
      <c r="AG3046" s="402"/>
      <c r="AH3046" s="402"/>
      <c r="AI3046" s="400"/>
      <c r="AJ3046" s="400"/>
      <c r="AK3046" s="400"/>
      <c r="AL3046" s="400"/>
      <c r="AM3046" s="400"/>
      <c r="AN3046" s="400"/>
      <c r="AO3046" s="400"/>
      <c r="AP3046" s="400"/>
    </row>
    <row r="3047" spans="1:42" ht="14.25" customHeight="1">
      <c r="A3047" s="393"/>
      <c r="B3047" s="402"/>
      <c r="C3047" s="402"/>
      <c r="D3047" s="393"/>
      <c r="E3047" s="395"/>
      <c r="F3047" s="395"/>
      <c r="G3047" s="396"/>
      <c r="H3047" s="397"/>
      <c r="I3047" s="397"/>
      <c r="J3047" s="397"/>
      <c r="K3047" s="397"/>
      <c r="L3047" s="396"/>
      <c r="M3047" s="396"/>
      <c r="N3047" s="399"/>
      <c r="O3047" s="400"/>
      <c r="P3047" s="400"/>
      <c r="Q3047" s="400"/>
      <c r="R3047" s="400"/>
      <c r="S3047" s="400"/>
      <c r="T3047" s="400"/>
      <c r="U3047" s="400"/>
      <c r="V3047" s="400"/>
      <c r="W3047" s="400"/>
      <c r="X3047" s="426"/>
      <c r="Y3047" s="427"/>
      <c r="Z3047" s="427"/>
      <c r="AA3047" s="427"/>
      <c r="AB3047" s="427"/>
      <c r="AC3047" s="427"/>
      <c r="AD3047" s="402"/>
      <c r="AE3047" s="402"/>
      <c r="AF3047" s="402"/>
      <c r="AG3047" s="402"/>
      <c r="AH3047" s="402"/>
      <c r="AI3047" s="400"/>
      <c r="AJ3047" s="400"/>
      <c r="AK3047" s="400"/>
      <c r="AL3047" s="400"/>
      <c r="AM3047" s="400"/>
      <c r="AN3047" s="400"/>
      <c r="AO3047" s="400"/>
      <c r="AP3047" s="400"/>
    </row>
    <row r="3048" spans="1:42" ht="14.25" customHeight="1">
      <c r="A3048" s="393"/>
      <c r="B3048" s="402"/>
      <c r="C3048" s="402"/>
      <c r="D3048" s="393"/>
      <c r="E3048" s="395"/>
      <c r="F3048" s="395"/>
      <c r="G3048" s="396"/>
      <c r="H3048" s="397"/>
      <c r="I3048" s="397"/>
      <c r="J3048" s="397"/>
      <c r="K3048" s="397"/>
      <c r="L3048" s="396"/>
      <c r="M3048" s="396"/>
      <c r="N3048" s="399"/>
      <c r="O3048" s="400"/>
      <c r="P3048" s="400"/>
      <c r="Q3048" s="400"/>
      <c r="R3048" s="400"/>
      <c r="S3048" s="400"/>
      <c r="T3048" s="400"/>
      <c r="U3048" s="400"/>
      <c r="V3048" s="400"/>
      <c r="W3048" s="400"/>
      <c r="X3048" s="426"/>
      <c r="Y3048" s="427"/>
      <c r="Z3048" s="427"/>
      <c r="AA3048" s="427"/>
      <c r="AB3048" s="427"/>
      <c r="AC3048" s="427"/>
      <c r="AD3048" s="402"/>
      <c r="AE3048" s="402"/>
      <c r="AF3048" s="402"/>
      <c r="AG3048" s="402"/>
      <c r="AH3048" s="402"/>
      <c r="AI3048" s="400"/>
      <c r="AJ3048" s="400"/>
      <c r="AK3048" s="400"/>
      <c r="AL3048" s="400"/>
      <c r="AM3048" s="400"/>
      <c r="AN3048" s="400"/>
      <c r="AO3048" s="400"/>
      <c r="AP3048" s="400"/>
    </row>
    <row r="3049" spans="1:42" ht="14.25" customHeight="1">
      <c r="A3049" s="393"/>
      <c r="B3049" s="402"/>
      <c r="C3049" s="402"/>
      <c r="D3049" s="393"/>
      <c r="E3049" s="395"/>
      <c r="F3049" s="395"/>
      <c r="G3049" s="396"/>
      <c r="H3049" s="397"/>
      <c r="I3049" s="397"/>
      <c r="J3049" s="397"/>
      <c r="K3049" s="397"/>
      <c r="L3049" s="396"/>
      <c r="M3049" s="396"/>
      <c r="N3049" s="399"/>
      <c r="O3049" s="400"/>
      <c r="P3049" s="400"/>
      <c r="Q3049" s="400"/>
      <c r="R3049" s="400"/>
      <c r="S3049" s="400"/>
      <c r="T3049" s="400"/>
      <c r="U3049" s="400"/>
      <c r="V3049" s="400"/>
      <c r="W3049" s="400"/>
      <c r="X3049" s="426"/>
      <c r="Y3049" s="427"/>
      <c r="Z3049" s="427"/>
      <c r="AA3049" s="427"/>
      <c r="AB3049" s="427"/>
      <c r="AC3049" s="427"/>
      <c r="AD3049" s="402"/>
      <c r="AE3049" s="402"/>
      <c r="AF3049" s="402"/>
      <c r="AG3049" s="402"/>
      <c r="AH3049" s="402"/>
      <c r="AI3049" s="400"/>
      <c r="AJ3049" s="400"/>
      <c r="AK3049" s="400"/>
      <c r="AL3049" s="400"/>
      <c r="AM3049" s="400"/>
      <c r="AN3049" s="400"/>
      <c r="AO3049" s="400"/>
      <c r="AP3049" s="400"/>
    </row>
    <row r="3050" spans="1:42" ht="14.25" customHeight="1">
      <c r="A3050" s="393"/>
      <c r="B3050" s="402"/>
      <c r="C3050" s="402"/>
      <c r="D3050" s="393"/>
      <c r="E3050" s="395"/>
      <c r="F3050" s="395"/>
      <c r="G3050" s="396"/>
      <c r="H3050" s="397"/>
      <c r="I3050" s="397"/>
      <c r="J3050" s="397"/>
      <c r="K3050" s="397"/>
      <c r="L3050" s="396"/>
      <c r="M3050" s="396"/>
      <c r="N3050" s="399"/>
      <c r="O3050" s="400"/>
      <c r="P3050" s="400"/>
      <c r="Q3050" s="400"/>
      <c r="R3050" s="400"/>
      <c r="S3050" s="400"/>
      <c r="T3050" s="400"/>
      <c r="U3050" s="400"/>
      <c r="V3050" s="400"/>
      <c r="W3050" s="400"/>
      <c r="X3050" s="426"/>
      <c r="Y3050" s="427"/>
      <c r="Z3050" s="427"/>
      <c r="AA3050" s="427"/>
      <c r="AB3050" s="427"/>
      <c r="AC3050" s="427"/>
      <c r="AD3050" s="402"/>
      <c r="AE3050" s="402"/>
      <c r="AF3050" s="402"/>
      <c r="AG3050" s="402"/>
      <c r="AH3050" s="402"/>
      <c r="AI3050" s="400"/>
      <c r="AJ3050" s="400"/>
      <c r="AK3050" s="400"/>
      <c r="AL3050" s="400"/>
      <c r="AM3050" s="400"/>
      <c r="AN3050" s="400"/>
      <c r="AO3050" s="400"/>
      <c r="AP3050" s="400"/>
    </row>
    <row r="3051" spans="1:42" ht="14.25" customHeight="1">
      <c r="A3051" s="393"/>
      <c r="B3051" s="402"/>
      <c r="C3051" s="402"/>
      <c r="D3051" s="393"/>
      <c r="E3051" s="395"/>
      <c r="F3051" s="395"/>
      <c r="G3051" s="396"/>
      <c r="H3051" s="397"/>
      <c r="I3051" s="397"/>
      <c r="J3051" s="397"/>
      <c r="K3051" s="397"/>
      <c r="L3051" s="396"/>
      <c r="M3051" s="396"/>
      <c r="N3051" s="399"/>
      <c r="O3051" s="400"/>
      <c r="P3051" s="400"/>
      <c r="Q3051" s="400"/>
      <c r="R3051" s="400"/>
      <c r="S3051" s="400"/>
      <c r="T3051" s="400"/>
      <c r="U3051" s="400"/>
      <c r="V3051" s="400"/>
      <c r="W3051" s="400"/>
      <c r="X3051" s="426"/>
      <c r="Y3051" s="427"/>
      <c r="Z3051" s="427"/>
      <c r="AA3051" s="427"/>
      <c r="AB3051" s="427"/>
      <c r="AC3051" s="427"/>
      <c r="AD3051" s="402"/>
      <c r="AE3051" s="402"/>
      <c r="AF3051" s="402"/>
      <c r="AG3051" s="402"/>
      <c r="AH3051" s="402"/>
      <c r="AI3051" s="400"/>
      <c r="AJ3051" s="400"/>
      <c r="AK3051" s="400"/>
      <c r="AL3051" s="400"/>
      <c r="AM3051" s="400"/>
      <c r="AN3051" s="400"/>
      <c r="AO3051" s="400"/>
      <c r="AP3051" s="400"/>
    </row>
    <row r="3052" spans="1:42" ht="14.25" customHeight="1">
      <c r="A3052" s="393"/>
      <c r="B3052" s="402"/>
      <c r="C3052" s="402"/>
      <c r="D3052" s="393"/>
      <c r="E3052" s="395"/>
      <c r="F3052" s="395"/>
      <c r="G3052" s="396"/>
      <c r="H3052" s="397"/>
      <c r="I3052" s="397"/>
      <c r="J3052" s="397"/>
      <c r="K3052" s="397"/>
      <c r="L3052" s="396"/>
      <c r="M3052" s="396"/>
      <c r="N3052" s="399"/>
      <c r="O3052" s="400"/>
      <c r="P3052" s="400"/>
      <c r="Q3052" s="400"/>
      <c r="R3052" s="400"/>
      <c r="S3052" s="400"/>
      <c r="T3052" s="400"/>
      <c r="U3052" s="400"/>
      <c r="V3052" s="400"/>
      <c r="W3052" s="400"/>
      <c r="X3052" s="426"/>
      <c r="Y3052" s="427"/>
      <c r="Z3052" s="427"/>
      <c r="AA3052" s="427"/>
      <c r="AB3052" s="427"/>
      <c r="AC3052" s="427"/>
      <c r="AD3052" s="402"/>
      <c r="AE3052" s="402"/>
      <c r="AF3052" s="402"/>
      <c r="AG3052" s="402"/>
      <c r="AH3052" s="402"/>
      <c r="AI3052" s="400"/>
      <c r="AJ3052" s="400"/>
      <c r="AK3052" s="400"/>
      <c r="AL3052" s="400"/>
      <c r="AM3052" s="400"/>
      <c r="AN3052" s="400"/>
      <c r="AO3052" s="400"/>
      <c r="AP3052" s="400"/>
    </row>
    <row r="3053" spans="1:42" ht="14.25" customHeight="1">
      <c r="A3053" s="393"/>
      <c r="B3053" s="402"/>
      <c r="C3053" s="402"/>
      <c r="D3053" s="393"/>
      <c r="E3053" s="395"/>
      <c r="F3053" s="395"/>
      <c r="G3053" s="396"/>
      <c r="H3053" s="397"/>
      <c r="I3053" s="397"/>
      <c r="J3053" s="397"/>
      <c r="K3053" s="397"/>
      <c r="L3053" s="396"/>
      <c r="M3053" s="396"/>
      <c r="N3053" s="399"/>
      <c r="O3053" s="400"/>
      <c r="P3053" s="400"/>
      <c r="Q3053" s="400"/>
      <c r="R3053" s="400"/>
      <c r="S3053" s="400"/>
      <c r="T3053" s="400"/>
      <c r="U3053" s="400"/>
      <c r="V3053" s="400"/>
      <c r="W3053" s="400"/>
      <c r="X3053" s="426"/>
      <c r="Y3053" s="427"/>
      <c r="Z3053" s="427"/>
      <c r="AA3053" s="427"/>
      <c r="AB3053" s="427"/>
      <c r="AC3053" s="427"/>
      <c r="AD3053" s="402"/>
      <c r="AE3053" s="402"/>
      <c r="AF3053" s="402"/>
      <c r="AG3053" s="402"/>
      <c r="AH3053" s="402"/>
      <c r="AI3053" s="400"/>
      <c r="AJ3053" s="400"/>
      <c r="AK3053" s="400"/>
      <c r="AL3053" s="400"/>
      <c r="AM3053" s="400"/>
      <c r="AN3053" s="400"/>
      <c r="AO3053" s="400"/>
      <c r="AP3053" s="400"/>
    </row>
    <row r="3054" spans="1:42" ht="14.25" customHeight="1">
      <c r="A3054" s="393"/>
      <c r="B3054" s="402"/>
      <c r="C3054" s="402"/>
      <c r="D3054" s="393"/>
      <c r="E3054" s="395"/>
      <c r="F3054" s="395"/>
      <c r="G3054" s="396"/>
      <c r="H3054" s="397"/>
      <c r="I3054" s="397"/>
      <c r="J3054" s="397"/>
      <c r="K3054" s="397"/>
      <c r="L3054" s="396"/>
      <c r="M3054" s="396"/>
      <c r="N3054" s="399"/>
      <c r="O3054" s="400"/>
      <c r="P3054" s="400"/>
      <c r="Q3054" s="400"/>
      <c r="R3054" s="400"/>
      <c r="S3054" s="400"/>
      <c r="T3054" s="400"/>
      <c r="U3054" s="400"/>
      <c r="V3054" s="400"/>
      <c r="W3054" s="400"/>
      <c r="X3054" s="426"/>
      <c r="Y3054" s="427"/>
      <c r="Z3054" s="427"/>
      <c r="AA3054" s="427"/>
      <c r="AB3054" s="427"/>
      <c r="AC3054" s="427"/>
      <c r="AD3054" s="402"/>
      <c r="AE3054" s="402"/>
      <c r="AF3054" s="402"/>
      <c r="AG3054" s="402"/>
      <c r="AH3054" s="402"/>
      <c r="AI3054" s="400"/>
      <c r="AJ3054" s="400"/>
      <c r="AK3054" s="400"/>
      <c r="AL3054" s="400"/>
      <c r="AM3054" s="400"/>
      <c r="AN3054" s="400"/>
      <c r="AO3054" s="400"/>
      <c r="AP3054" s="400"/>
    </row>
    <row r="3055" spans="1:42" ht="14.25" customHeight="1">
      <c r="A3055" s="393"/>
      <c r="B3055" s="402"/>
      <c r="C3055" s="402"/>
      <c r="D3055" s="393"/>
      <c r="E3055" s="395"/>
      <c r="F3055" s="395"/>
      <c r="G3055" s="396"/>
      <c r="H3055" s="397"/>
      <c r="I3055" s="397"/>
      <c r="J3055" s="397"/>
      <c r="K3055" s="397"/>
      <c r="L3055" s="396"/>
      <c r="M3055" s="396"/>
      <c r="N3055" s="399"/>
      <c r="O3055" s="400"/>
      <c r="P3055" s="400"/>
      <c r="Q3055" s="400"/>
      <c r="R3055" s="400"/>
      <c r="S3055" s="400"/>
      <c r="T3055" s="400"/>
      <c r="U3055" s="400"/>
      <c r="V3055" s="400"/>
      <c r="W3055" s="400"/>
      <c r="X3055" s="426"/>
      <c r="Y3055" s="427"/>
      <c r="Z3055" s="427"/>
      <c r="AA3055" s="427"/>
      <c r="AB3055" s="427"/>
      <c r="AC3055" s="427"/>
      <c r="AD3055" s="402"/>
      <c r="AE3055" s="402"/>
      <c r="AF3055" s="402"/>
      <c r="AG3055" s="402"/>
      <c r="AH3055" s="402"/>
      <c r="AI3055" s="400"/>
      <c r="AJ3055" s="400"/>
      <c r="AK3055" s="400"/>
      <c r="AL3055" s="400"/>
      <c r="AM3055" s="400"/>
      <c r="AN3055" s="400"/>
      <c r="AO3055" s="400"/>
      <c r="AP3055" s="400"/>
    </row>
    <row r="3056" spans="1:42" ht="14.25" customHeight="1">
      <c r="A3056" s="393"/>
      <c r="B3056" s="402"/>
      <c r="C3056" s="402"/>
      <c r="D3056" s="393"/>
      <c r="E3056" s="395"/>
      <c r="F3056" s="395"/>
      <c r="G3056" s="396"/>
      <c r="H3056" s="397"/>
      <c r="I3056" s="397"/>
      <c r="J3056" s="397"/>
      <c r="K3056" s="397"/>
      <c r="L3056" s="396"/>
      <c r="M3056" s="396"/>
      <c r="N3056" s="399"/>
      <c r="O3056" s="400"/>
      <c r="P3056" s="400"/>
      <c r="Q3056" s="400"/>
      <c r="R3056" s="400"/>
      <c r="S3056" s="400"/>
      <c r="T3056" s="400"/>
      <c r="U3056" s="400"/>
      <c r="V3056" s="400"/>
      <c r="W3056" s="400"/>
      <c r="X3056" s="426"/>
      <c r="Y3056" s="427"/>
      <c r="Z3056" s="427"/>
      <c r="AA3056" s="427"/>
      <c r="AB3056" s="427"/>
      <c r="AC3056" s="427"/>
      <c r="AD3056" s="402"/>
      <c r="AE3056" s="402"/>
      <c r="AF3056" s="402"/>
      <c r="AG3056" s="402"/>
      <c r="AH3056" s="402"/>
      <c r="AI3056" s="400"/>
      <c r="AJ3056" s="400"/>
      <c r="AK3056" s="400"/>
      <c r="AL3056" s="400"/>
      <c r="AM3056" s="400"/>
      <c r="AN3056" s="400"/>
      <c r="AO3056" s="400"/>
      <c r="AP3056" s="400"/>
    </row>
    <row r="3057" spans="1:42" ht="14.25" customHeight="1">
      <c r="A3057" s="393"/>
      <c r="B3057" s="402"/>
      <c r="C3057" s="402"/>
      <c r="D3057" s="393"/>
      <c r="E3057" s="395"/>
      <c r="F3057" s="395"/>
      <c r="G3057" s="396"/>
      <c r="H3057" s="397"/>
      <c r="I3057" s="397"/>
      <c r="J3057" s="397"/>
      <c r="K3057" s="397"/>
      <c r="L3057" s="396"/>
      <c r="M3057" s="396"/>
      <c r="N3057" s="399"/>
      <c r="O3057" s="400"/>
      <c r="P3057" s="400"/>
      <c r="Q3057" s="400"/>
      <c r="R3057" s="400"/>
      <c r="S3057" s="400"/>
      <c r="T3057" s="400"/>
      <c r="U3057" s="400"/>
      <c r="V3057" s="400"/>
      <c r="W3057" s="400"/>
      <c r="X3057" s="426"/>
      <c r="Y3057" s="427"/>
      <c r="Z3057" s="427"/>
      <c r="AA3057" s="427"/>
      <c r="AB3057" s="427"/>
      <c r="AC3057" s="427"/>
      <c r="AD3057" s="402"/>
      <c r="AE3057" s="402"/>
      <c r="AF3057" s="402"/>
      <c r="AG3057" s="402"/>
      <c r="AH3057" s="402"/>
      <c r="AI3057" s="400"/>
      <c r="AJ3057" s="400"/>
      <c r="AK3057" s="400"/>
      <c r="AL3057" s="400"/>
      <c r="AM3057" s="400"/>
      <c r="AN3057" s="400"/>
      <c r="AO3057" s="400"/>
      <c r="AP3057" s="400"/>
    </row>
    <row r="3058" spans="1:42" ht="14.25" customHeight="1">
      <c r="A3058" s="393"/>
      <c r="B3058" s="402"/>
      <c r="C3058" s="402"/>
      <c r="D3058" s="393"/>
      <c r="E3058" s="395"/>
      <c r="F3058" s="395"/>
      <c r="G3058" s="396"/>
      <c r="H3058" s="397"/>
      <c r="I3058" s="397"/>
      <c r="J3058" s="397"/>
      <c r="K3058" s="397"/>
      <c r="L3058" s="396"/>
      <c r="M3058" s="396"/>
      <c r="N3058" s="399"/>
      <c r="O3058" s="400"/>
      <c r="P3058" s="400"/>
      <c r="Q3058" s="400"/>
      <c r="R3058" s="400"/>
      <c r="S3058" s="400"/>
      <c r="T3058" s="400"/>
      <c r="U3058" s="400"/>
      <c r="V3058" s="400"/>
      <c r="W3058" s="400"/>
      <c r="X3058" s="426"/>
      <c r="Y3058" s="427"/>
      <c r="Z3058" s="427"/>
      <c r="AA3058" s="427"/>
      <c r="AB3058" s="427"/>
      <c r="AC3058" s="427"/>
      <c r="AD3058" s="402"/>
      <c r="AE3058" s="402"/>
      <c r="AF3058" s="402"/>
      <c r="AG3058" s="402"/>
      <c r="AH3058" s="402"/>
      <c r="AI3058" s="400"/>
      <c r="AJ3058" s="400"/>
      <c r="AK3058" s="400"/>
      <c r="AL3058" s="400"/>
      <c r="AM3058" s="400"/>
      <c r="AN3058" s="400"/>
      <c r="AO3058" s="400"/>
      <c r="AP3058" s="400"/>
    </row>
    <row r="3059" spans="1:42" ht="14.25" customHeight="1">
      <c r="A3059" s="393"/>
      <c r="B3059" s="402"/>
      <c r="C3059" s="402"/>
      <c r="D3059" s="393"/>
      <c r="E3059" s="395"/>
      <c r="F3059" s="395"/>
      <c r="G3059" s="396"/>
      <c r="H3059" s="397"/>
      <c r="I3059" s="397"/>
      <c r="J3059" s="397"/>
      <c r="K3059" s="397"/>
      <c r="L3059" s="396"/>
      <c r="M3059" s="396"/>
      <c r="N3059" s="399"/>
      <c r="O3059" s="400"/>
      <c r="P3059" s="400"/>
      <c r="Q3059" s="400"/>
      <c r="R3059" s="400"/>
      <c r="S3059" s="400"/>
      <c r="T3059" s="400"/>
      <c r="U3059" s="400"/>
      <c r="V3059" s="400"/>
      <c r="W3059" s="400"/>
      <c r="X3059" s="426"/>
      <c r="Y3059" s="427"/>
      <c r="Z3059" s="427"/>
      <c r="AA3059" s="427"/>
      <c r="AB3059" s="427"/>
      <c r="AC3059" s="427"/>
      <c r="AD3059" s="402"/>
      <c r="AE3059" s="402"/>
      <c r="AF3059" s="402"/>
      <c r="AG3059" s="402"/>
      <c r="AH3059" s="402"/>
      <c r="AI3059" s="400"/>
      <c r="AJ3059" s="400"/>
      <c r="AK3059" s="400"/>
      <c r="AL3059" s="400"/>
      <c r="AM3059" s="400"/>
      <c r="AN3059" s="400"/>
      <c r="AO3059" s="400"/>
      <c r="AP3059" s="400"/>
    </row>
    <row r="3060" spans="1:42" ht="14.25" customHeight="1">
      <c r="A3060" s="393"/>
      <c r="B3060" s="402"/>
      <c r="C3060" s="402"/>
      <c r="D3060" s="393"/>
      <c r="E3060" s="395"/>
      <c r="F3060" s="395"/>
      <c r="G3060" s="396"/>
      <c r="H3060" s="397"/>
      <c r="I3060" s="397"/>
      <c r="J3060" s="397"/>
      <c r="K3060" s="397"/>
      <c r="L3060" s="396"/>
      <c r="M3060" s="396"/>
      <c r="N3060" s="399"/>
      <c r="O3060" s="400"/>
      <c r="P3060" s="400"/>
      <c r="Q3060" s="400"/>
      <c r="R3060" s="400"/>
      <c r="S3060" s="400"/>
      <c r="T3060" s="400"/>
      <c r="U3060" s="400"/>
      <c r="V3060" s="400"/>
      <c r="W3060" s="400"/>
      <c r="X3060" s="426"/>
      <c r="Y3060" s="427"/>
      <c r="Z3060" s="427"/>
      <c r="AA3060" s="427"/>
      <c r="AB3060" s="427"/>
      <c r="AC3060" s="427"/>
      <c r="AD3060" s="402"/>
      <c r="AE3060" s="402"/>
      <c r="AF3060" s="402"/>
      <c r="AG3060" s="402"/>
      <c r="AH3060" s="402"/>
      <c r="AI3060" s="400"/>
      <c r="AJ3060" s="400"/>
      <c r="AK3060" s="400"/>
      <c r="AL3060" s="400"/>
      <c r="AM3060" s="400"/>
      <c r="AN3060" s="400"/>
      <c r="AO3060" s="400"/>
      <c r="AP3060" s="400"/>
    </row>
    <row r="3061" spans="1:42" ht="14.25" customHeight="1">
      <c r="A3061" s="393"/>
      <c r="B3061" s="402"/>
      <c r="C3061" s="402"/>
      <c r="D3061" s="393"/>
      <c r="E3061" s="395"/>
      <c r="F3061" s="395"/>
      <c r="G3061" s="396"/>
      <c r="H3061" s="397"/>
      <c r="I3061" s="397"/>
      <c r="J3061" s="397"/>
      <c r="K3061" s="397"/>
      <c r="L3061" s="396"/>
      <c r="M3061" s="396"/>
      <c r="N3061" s="399"/>
      <c r="O3061" s="400"/>
      <c r="P3061" s="400"/>
      <c r="Q3061" s="400"/>
      <c r="R3061" s="400"/>
      <c r="S3061" s="400"/>
      <c r="T3061" s="400"/>
      <c r="U3061" s="400"/>
      <c r="V3061" s="400"/>
      <c r="W3061" s="400"/>
      <c r="X3061" s="426"/>
      <c r="Y3061" s="427"/>
      <c r="Z3061" s="427"/>
      <c r="AA3061" s="427"/>
      <c r="AB3061" s="427"/>
      <c r="AC3061" s="427"/>
      <c r="AD3061" s="402"/>
      <c r="AE3061" s="402"/>
      <c r="AF3061" s="402"/>
      <c r="AG3061" s="402"/>
      <c r="AH3061" s="402"/>
      <c r="AI3061" s="400"/>
      <c r="AJ3061" s="400"/>
      <c r="AK3061" s="400"/>
      <c r="AL3061" s="400"/>
      <c r="AM3061" s="400"/>
      <c r="AN3061" s="400"/>
      <c r="AO3061" s="400"/>
      <c r="AP3061" s="400"/>
    </row>
    <row r="3062" spans="1:42" ht="14.25" customHeight="1">
      <c r="A3062" s="393"/>
      <c r="B3062" s="402"/>
      <c r="C3062" s="402"/>
      <c r="D3062" s="393"/>
      <c r="E3062" s="395"/>
      <c r="F3062" s="395"/>
      <c r="G3062" s="396"/>
      <c r="H3062" s="397"/>
      <c r="I3062" s="397"/>
      <c r="J3062" s="397"/>
      <c r="K3062" s="397"/>
      <c r="L3062" s="396"/>
      <c r="M3062" s="396"/>
      <c r="N3062" s="399"/>
      <c r="O3062" s="400"/>
      <c r="P3062" s="400"/>
      <c r="Q3062" s="400"/>
      <c r="R3062" s="400"/>
      <c r="S3062" s="400"/>
      <c r="T3062" s="400"/>
      <c r="U3062" s="400"/>
      <c r="V3062" s="400"/>
      <c r="W3062" s="400"/>
      <c r="X3062" s="426"/>
      <c r="Y3062" s="427"/>
      <c r="Z3062" s="427"/>
      <c r="AA3062" s="427"/>
      <c r="AB3062" s="427"/>
      <c r="AC3062" s="427"/>
      <c r="AD3062" s="402"/>
      <c r="AE3062" s="402"/>
      <c r="AF3062" s="402"/>
      <c r="AG3062" s="402"/>
      <c r="AH3062" s="402"/>
      <c r="AI3062" s="400"/>
      <c r="AJ3062" s="400"/>
      <c r="AK3062" s="400"/>
      <c r="AL3062" s="400"/>
      <c r="AM3062" s="400"/>
      <c r="AN3062" s="400"/>
      <c r="AO3062" s="400"/>
      <c r="AP3062" s="400"/>
    </row>
    <row r="3063" spans="1:42" ht="14.25" customHeight="1">
      <c r="A3063" s="393"/>
      <c r="B3063" s="402"/>
      <c r="C3063" s="402"/>
      <c r="D3063" s="393"/>
      <c r="E3063" s="395"/>
      <c r="F3063" s="395"/>
      <c r="G3063" s="396"/>
      <c r="H3063" s="397"/>
      <c r="I3063" s="397"/>
      <c r="J3063" s="397"/>
      <c r="K3063" s="397"/>
      <c r="L3063" s="396"/>
      <c r="M3063" s="396"/>
      <c r="N3063" s="399"/>
      <c r="O3063" s="400"/>
      <c r="P3063" s="400"/>
      <c r="Q3063" s="400"/>
      <c r="R3063" s="400"/>
      <c r="S3063" s="400"/>
      <c r="T3063" s="400"/>
      <c r="U3063" s="400"/>
      <c r="V3063" s="400"/>
      <c r="W3063" s="400"/>
      <c r="X3063" s="426"/>
      <c r="Y3063" s="427"/>
      <c r="Z3063" s="427"/>
      <c r="AA3063" s="427"/>
      <c r="AB3063" s="427"/>
      <c r="AC3063" s="427"/>
      <c r="AD3063" s="402"/>
      <c r="AE3063" s="402"/>
      <c r="AF3063" s="402"/>
      <c r="AG3063" s="402"/>
      <c r="AH3063" s="402"/>
      <c r="AI3063" s="400"/>
      <c r="AJ3063" s="400"/>
      <c r="AK3063" s="400"/>
      <c r="AL3063" s="400"/>
      <c r="AM3063" s="400"/>
      <c r="AN3063" s="400"/>
      <c r="AO3063" s="400"/>
      <c r="AP3063" s="400"/>
    </row>
    <row r="3064" spans="1:42" ht="14.25" customHeight="1">
      <c r="A3064" s="393"/>
      <c r="B3064" s="402"/>
      <c r="C3064" s="402"/>
      <c r="D3064" s="393"/>
      <c r="E3064" s="395"/>
      <c r="F3064" s="395"/>
      <c r="G3064" s="396"/>
      <c r="H3064" s="397"/>
      <c r="I3064" s="397"/>
      <c r="J3064" s="397"/>
      <c r="K3064" s="397"/>
      <c r="L3064" s="396"/>
      <c r="M3064" s="396"/>
      <c r="N3064" s="399"/>
      <c r="O3064" s="400"/>
      <c r="P3064" s="400"/>
      <c r="Q3064" s="400"/>
      <c r="R3064" s="400"/>
      <c r="S3064" s="400"/>
      <c r="T3064" s="400"/>
      <c r="U3064" s="400"/>
      <c r="V3064" s="400"/>
      <c r="W3064" s="400"/>
      <c r="X3064" s="426"/>
      <c r="Y3064" s="427"/>
      <c r="Z3064" s="427"/>
      <c r="AA3064" s="427"/>
      <c r="AB3064" s="427"/>
      <c r="AC3064" s="427"/>
      <c r="AD3064" s="402"/>
      <c r="AE3064" s="402"/>
      <c r="AF3064" s="402"/>
      <c r="AG3064" s="402"/>
      <c r="AH3064" s="402"/>
      <c r="AI3064" s="400"/>
      <c r="AJ3064" s="400"/>
      <c r="AK3064" s="400"/>
      <c r="AL3064" s="400"/>
      <c r="AM3064" s="400"/>
      <c r="AN3064" s="400"/>
      <c r="AO3064" s="400"/>
      <c r="AP3064" s="400"/>
    </row>
    <row r="3065" spans="1:42" ht="14.25" customHeight="1">
      <c r="A3065" s="393"/>
      <c r="B3065" s="402"/>
      <c r="C3065" s="402"/>
      <c r="D3065" s="393"/>
      <c r="E3065" s="395"/>
      <c r="F3065" s="395"/>
      <c r="G3065" s="396"/>
      <c r="H3065" s="397"/>
      <c r="I3065" s="397"/>
      <c r="J3065" s="397"/>
      <c r="K3065" s="397"/>
      <c r="L3065" s="396"/>
      <c r="M3065" s="396"/>
      <c r="N3065" s="399"/>
      <c r="O3065" s="400"/>
      <c r="P3065" s="400"/>
      <c r="Q3065" s="400"/>
      <c r="R3065" s="400"/>
      <c r="S3065" s="400"/>
      <c r="T3065" s="400"/>
      <c r="U3065" s="400"/>
      <c r="V3065" s="400"/>
      <c r="W3065" s="400"/>
      <c r="X3065" s="426"/>
      <c r="Y3065" s="427"/>
      <c r="Z3065" s="427"/>
      <c r="AA3065" s="427"/>
      <c r="AB3065" s="427"/>
      <c r="AC3065" s="427"/>
      <c r="AD3065" s="402"/>
      <c r="AE3065" s="402"/>
      <c r="AF3065" s="402"/>
      <c r="AG3065" s="402"/>
      <c r="AH3065" s="402"/>
      <c r="AI3065" s="400"/>
      <c r="AJ3065" s="400"/>
      <c r="AK3065" s="400"/>
      <c r="AL3065" s="400"/>
      <c r="AM3065" s="400"/>
      <c r="AN3065" s="400"/>
      <c r="AO3065" s="400"/>
      <c r="AP3065" s="400"/>
    </row>
    <row r="3066" spans="1:42" ht="14.25" customHeight="1">
      <c r="A3066" s="393"/>
      <c r="B3066" s="402"/>
      <c r="C3066" s="402"/>
      <c r="D3066" s="393"/>
      <c r="E3066" s="395"/>
      <c r="F3066" s="395"/>
      <c r="G3066" s="396"/>
      <c r="H3066" s="397"/>
      <c r="I3066" s="397"/>
      <c r="J3066" s="397"/>
      <c r="K3066" s="397"/>
      <c r="L3066" s="396"/>
      <c r="M3066" s="396"/>
      <c r="N3066" s="399"/>
      <c r="O3066" s="400"/>
      <c r="P3066" s="400"/>
      <c r="Q3066" s="400"/>
      <c r="R3066" s="400"/>
      <c r="S3066" s="400"/>
      <c r="T3066" s="400"/>
      <c r="U3066" s="400"/>
      <c r="V3066" s="400"/>
      <c r="W3066" s="400"/>
      <c r="X3066" s="426"/>
      <c r="Y3066" s="427"/>
      <c r="Z3066" s="427"/>
      <c r="AA3066" s="427"/>
      <c r="AB3066" s="427"/>
      <c r="AC3066" s="427"/>
      <c r="AD3066" s="402"/>
      <c r="AE3066" s="402"/>
      <c r="AF3066" s="402"/>
      <c r="AG3066" s="402"/>
      <c r="AH3066" s="402"/>
      <c r="AI3066" s="400"/>
      <c r="AJ3066" s="400"/>
      <c r="AK3066" s="400"/>
      <c r="AL3066" s="400"/>
      <c r="AM3066" s="400"/>
      <c r="AN3066" s="400"/>
      <c r="AO3066" s="400"/>
      <c r="AP3066" s="400"/>
    </row>
    <row r="3067" spans="1:42" ht="14.25" customHeight="1">
      <c r="A3067" s="393"/>
      <c r="B3067" s="402"/>
      <c r="C3067" s="402"/>
      <c r="D3067" s="393"/>
      <c r="E3067" s="395"/>
      <c r="F3067" s="395"/>
      <c r="G3067" s="396"/>
      <c r="H3067" s="397"/>
      <c r="I3067" s="397"/>
      <c r="J3067" s="397"/>
      <c r="K3067" s="397"/>
      <c r="L3067" s="396"/>
      <c r="M3067" s="396"/>
      <c r="N3067" s="399"/>
      <c r="O3067" s="400"/>
      <c r="P3067" s="400"/>
      <c r="Q3067" s="400"/>
      <c r="R3067" s="400"/>
      <c r="S3067" s="400"/>
      <c r="T3067" s="400"/>
      <c r="U3067" s="400"/>
      <c r="V3067" s="400"/>
      <c r="W3067" s="400"/>
      <c r="X3067" s="426"/>
      <c r="Y3067" s="427"/>
      <c r="Z3067" s="427"/>
      <c r="AA3067" s="427"/>
      <c r="AB3067" s="427"/>
      <c r="AC3067" s="427"/>
      <c r="AD3067" s="402"/>
      <c r="AE3067" s="402"/>
      <c r="AF3067" s="402"/>
      <c r="AG3067" s="402"/>
      <c r="AH3067" s="402"/>
      <c r="AI3067" s="400"/>
      <c r="AJ3067" s="400"/>
      <c r="AK3067" s="400"/>
      <c r="AL3067" s="400"/>
      <c r="AM3067" s="400"/>
      <c r="AN3067" s="400"/>
      <c r="AO3067" s="400"/>
      <c r="AP3067" s="400"/>
    </row>
    <row r="3068" spans="1:42" ht="14.25" customHeight="1">
      <c r="A3068" s="393"/>
      <c r="B3068" s="402"/>
      <c r="C3068" s="402"/>
      <c r="D3068" s="393"/>
      <c r="E3068" s="395"/>
      <c r="F3068" s="395"/>
      <c r="G3068" s="396"/>
      <c r="H3068" s="397"/>
      <c r="I3068" s="397"/>
      <c r="J3068" s="397"/>
      <c r="K3068" s="397"/>
      <c r="L3068" s="396"/>
      <c r="M3068" s="396"/>
      <c r="N3068" s="399"/>
      <c r="O3068" s="400"/>
      <c r="P3068" s="400"/>
      <c r="Q3068" s="400"/>
      <c r="R3068" s="400"/>
      <c r="S3068" s="400"/>
      <c r="T3068" s="400"/>
      <c r="U3068" s="400"/>
      <c r="V3068" s="400"/>
      <c r="W3068" s="400"/>
      <c r="X3068" s="426"/>
      <c r="Y3068" s="427"/>
      <c r="Z3068" s="427"/>
      <c r="AA3068" s="427"/>
      <c r="AB3068" s="427"/>
      <c r="AC3068" s="427"/>
      <c r="AD3068" s="402"/>
      <c r="AE3068" s="402"/>
      <c r="AF3068" s="402"/>
      <c r="AG3068" s="402"/>
      <c r="AH3068" s="402"/>
      <c r="AI3068" s="400"/>
      <c r="AJ3068" s="400"/>
      <c r="AK3068" s="400"/>
      <c r="AL3068" s="400"/>
      <c r="AM3068" s="400"/>
      <c r="AN3068" s="400"/>
      <c r="AO3068" s="400"/>
      <c r="AP3068" s="400"/>
    </row>
    <row r="3069" spans="1:42" ht="14.25" customHeight="1">
      <c r="A3069" s="393"/>
      <c r="B3069" s="402"/>
      <c r="C3069" s="402"/>
      <c r="D3069" s="393"/>
      <c r="E3069" s="395"/>
      <c r="F3069" s="395"/>
      <c r="G3069" s="396"/>
      <c r="H3069" s="397"/>
      <c r="I3069" s="397"/>
      <c r="J3069" s="397"/>
      <c r="K3069" s="397"/>
      <c r="L3069" s="396"/>
      <c r="M3069" s="396"/>
      <c r="N3069" s="399"/>
      <c r="O3069" s="400"/>
      <c r="P3069" s="400"/>
      <c r="Q3069" s="400"/>
      <c r="R3069" s="400"/>
      <c r="S3069" s="400"/>
      <c r="T3069" s="400"/>
      <c r="U3069" s="400"/>
      <c r="V3069" s="400"/>
      <c r="W3069" s="400"/>
      <c r="X3069" s="426"/>
      <c r="Y3069" s="427"/>
      <c r="Z3069" s="427"/>
      <c r="AA3069" s="427"/>
      <c r="AB3069" s="427"/>
      <c r="AC3069" s="427"/>
      <c r="AD3069" s="402"/>
      <c r="AE3069" s="402"/>
      <c r="AF3069" s="402"/>
      <c r="AG3069" s="402"/>
      <c r="AH3069" s="402"/>
      <c r="AI3069" s="400"/>
      <c r="AJ3069" s="400"/>
      <c r="AK3069" s="400"/>
      <c r="AL3069" s="400"/>
      <c r="AM3069" s="400"/>
      <c r="AN3069" s="400"/>
      <c r="AO3069" s="400"/>
      <c r="AP3069" s="400"/>
    </row>
    <row r="3070" spans="1:42" ht="14.25" customHeight="1">
      <c r="A3070" s="393"/>
      <c r="B3070" s="402"/>
      <c r="C3070" s="402"/>
      <c r="D3070" s="393"/>
      <c r="E3070" s="395"/>
      <c r="F3070" s="395"/>
      <c r="G3070" s="396"/>
      <c r="H3070" s="397"/>
      <c r="I3070" s="397"/>
      <c r="J3070" s="397"/>
      <c r="K3070" s="397"/>
      <c r="L3070" s="396"/>
      <c r="M3070" s="396"/>
      <c r="N3070" s="399"/>
      <c r="O3070" s="400"/>
      <c r="P3070" s="400"/>
      <c r="Q3070" s="400"/>
      <c r="R3070" s="400"/>
      <c r="S3070" s="400"/>
      <c r="T3070" s="400"/>
      <c r="U3070" s="400"/>
      <c r="V3070" s="400"/>
      <c r="W3070" s="400"/>
      <c r="X3070" s="426"/>
      <c r="Y3070" s="427"/>
      <c r="Z3070" s="427"/>
      <c r="AA3070" s="427"/>
      <c r="AB3070" s="427"/>
      <c r="AC3070" s="427"/>
      <c r="AD3070" s="402"/>
      <c r="AE3070" s="402"/>
      <c r="AF3070" s="402"/>
      <c r="AG3070" s="402"/>
      <c r="AH3070" s="402"/>
      <c r="AI3070" s="400"/>
      <c r="AJ3070" s="400"/>
      <c r="AK3070" s="400"/>
      <c r="AL3070" s="400"/>
      <c r="AM3070" s="400"/>
      <c r="AN3070" s="400"/>
      <c r="AO3070" s="400"/>
      <c r="AP3070" s="400"/>
    </row>
    <row r="3071" spans="1:42" ht="14.25" customHeight="1">
      <c r="A3071" s="393"/>
      <c r="B3071" s="402"/>
      <c r="C3071" s="402"/>
      <c r="D3071" s="393"/>
      <c r="E3071" s="395"/>
      <c r="F3071" s="395"/>
      <c r="G3071" s="396"/>
      <c r="H3071" s="397"/>
      <c r="I3071" s="397"/>
      <c r="J3071" s="397"/>
      <c r="K3071" s="397"/>
      <c r="L3071" s="396"/>
      <c r="M3071" s="396"/>
      <c r="N3071" s="399"/>
      <c r="O3071" s="400"/>
      <c r="P3071" s="400"/>
      <c r="Q3071" s="400"/>
      <c r="R3071" s="400"/>
      <c r="S3071" s="400"/>
      <c r="T3071" s="400"/>
      <c r="U3071" s="400"/>
      <c r="V3071" s="400"/>
      <c r="W3071" s="400"/>
      <c r="X3071" s="426"/>
      <c r="Y3071" s="427"/>
      <c r="Z3071" s="427"/>
      <c r="AA3071" s="427"/>
      <c r="AB3071" s="427"/>
      <c r="AC3071" s="427"/>
      <c r="AD3071" s="402"/>
      <c r="AE3071" s="402"/>
      <c r="AF3071" s="402"/>
      <c r="AG3071" s="402"/>
      <c r="AH3071" s="402"/>
      <c r="AI3071" s="400"/>
      <c r="AJ3071" s="400"/>
      <c r="AK3071" s="400"/>
      <c r="AL3071" s="400"/>
      <c r="AM3071" s="400"/>
      <c r="AN3071" s="400"/>
      <c r="AO3071" s="400"/>
      <c r="AP3071" s="400"/>
    </row>
    <row r="3072" spans="1:42" ht="14.25" customHeight="1">
      <c r="A3072" s="393"/>
      <c r="B3072" s="402"/>
      <c r="C3072" s="402"/>
      <c r="D3072" s="393"/>
      <c r="E3072" s="395"/>
      <c r="F3072" s="395"/>
      <c r="G3072" s="396"/>
      <c r="H3072" s="397"/>
      <c r="I3072" s="397"/>
      <c r="J3072" s="397"/>
      <c r="K3072" s="397"/>
      <c r="L3072" s="396"/>
      <c r="M3072" s="396"/>
      <c r="N3072" s="399"/>
      <c r="O3072" s="400"/>
      <c r="P3072" s="400"/>
      <c r="Q3072" s="400"/>
      <c r="R3072" s="400"/>
      <c r="S3072" s="400"/>
      <c r="T3072" s="400"/>
      <c r="U3072" s="400"/>
      <c r="V3072" s="400"/>
      <c r="W3072" s="400"/>
      <c r="X3072" s="426"/>
      <c r="Y3072" s="427"/>
      <c r="Z3072" s="427"/>
      <c r="AA3072" s="427"/>
      <c r="AB3072" s="427"/>
      <c r="AC3072" s="427"/>
      <c r="AD3072" s="402"/>
      <c r="AE3072" s="402"/>
      <c r="AF3072" s="402"/>
      <c r="AG3072" s="402"/>
      <c r="AH3072" s="402"/>
      <c r="AI3072" s="400"/>
      <c r="AJ3072" s="400"/>
      <c r="AK3072" s="400"/>
      <c r="AL3072" s="400"/>
      <c r="AM3072" s="400"/>
      <c r="AN3072" s="400"/>
      <c r="AO3072" s="400"/>
      <c r="AP3072" s="400"/>
    </row>
    <row r="3073" spans="1:42" ht="14.25" customHeight="1">
      <c r="A3073" s="393"/>
      <c r="B3073" s="402"/>
      <c r="C3073" s="402"/>
      <c r="D3073" s="393"/>
      <c r="E3073" s="395"/>
      <c r="F3073" s="395"/>
      <c r="G3073" s="396"/>
      <c r="H3073" s="397"/>
      <c r="I3073" s="397"/>
      <c r="J3073" s="397"/>
      <c r="K3073" s="397"/>
      <c r="L3073" s="396"/>
      <c r="M3073" s="396"/>
      <c r="N3073" s="399"/>
      <c r="O3073" s="400"/>
      <c r="P3073" s="400"/>
      <c r="Q3073" s="400"/>
      <c r="R3073" s="400"/>
      <c r="S3073" s="400"/>
      <c r="T3073" s="400"/>
      <c r="U3073" s="400"/>
      <c r="V3073" s="400"/>
      <c r="W3073" s="400"/>
      <c r="X3073" s="426"/>
      <c r="Y3073" s="427"/>
      <c r="Z3073" s="427"/>
      <c r="AA3073" s="427"/>
      <c r="AB3073" s="427"/>
      <c r="AC3073" s="427"/>
      <c r="AD3073" s="402"/>
      <c r="AE3073" s="402"/>
      <c r="AF3073" s="402"/>
      <c r="AG3073" s="402"/>
      <c r="AH3073" s="402"/>
      <c r="AI3073" s="400"/>
      <c r="AJ3073" s="400"/>
      <c r="AK3073" s="400"/>
      <c r="AL3073" s="400"/>
      <c r="AM3073" s="400"/>
      <c r="AN3073" s="400"/>
      <c r="AO3073" s="400"/>
      <c r="AP3073" s="400"/>
    </row>
    <row r="3074" spans="1:42" ht="14.25" customHeight="1">
      <c r="A3074" s="393"/>
      <c r="B3074" s="402"/>
      <c r="C3074" s="402"/>
      <c r="D3074" s="393"/>
      <c r="E3074" s="395"/>
      <c r="F3074" s="395"/>
      <c r="G3074" s="396"/>
      <c r="H3074" s="397"/>
      <c r="I3074" s="397"/>
      <c r="J3074" s="397"/>
      <c r="K3074" s="397"/>
      <c r="L3074" s="396"/>
      <c r="M3074" s="396"/>
      <c r="N3074" s="399"/>
      <c r="O3074" s="400"/>
      <c r="P3074" s="400"/>
      <c r="Q3074" s="400"/>
      <c r="R3074" s="400"/>
      <c r="S3074" s="400"/>
      <c r="T3074" s="400"/>
      <c r="U3074" s="400"/>
      <c r="V3074" s="400"/>
      <c r="W3074" s="400"/>
      <c r="X3074" s="426"/>
      <c r="Y3074" s="427"/>
      <c r="Z3074" s="427"/>
      <c r="AA3074" s="427"/>
      <c r="AB3074" s="427"/>
      <c r="AC3074" s="427"/>
      <c r="AD3074" s="402"/>
      <c r="AE3074" s="402"/>
      <c r="AF3074" s="402"/>
      <c r="AG3074" s="402"/>
      <c r="AH3074" s="402"/>
      <c r="AI3074" s="400"/>
      <c r="AJ3074" s="400"/>
      <c r="AK3074" s="400"/>
      <c r="AL3074" s="400"/>
      <c r="AM3074" s="400"/>
      <c r="AN3074" s="400"/>
      <c r="AO3074" s="400"/>
      <c r="AP3074" s="400"/>
    </row>
    <row r="3075" spans="1:42" ht="14.25" customHeight="1">
      <c r="A3075" s="393"/>
      <c r="B3075" s="402"/>
      <c r="C3075" s="402"/>
      <c r="D3075" s="393"/>
      <c r="E3075" s="395"/>
      <c r="F3075" s="395"/>
      <c r="G3075" s="396"/>
      <c r="H3075" s="397"/>
      <c r="I3075" s="397"/>
      <c r="J3075" s="397"/>
      <c r="K3075" s="397"/>
      <c r="L3075" s="396"/>
      <c r="M3075" s="396"/>
      <c r="N3075" s="399"/>
      <c r="O3075" s="400"/>
      <c r="P3075" s="400"/>
      <c r="Q3075" s="400"/>
      <c r="R3075" s="400"/>
      <c r="S3075" s="400"/>
      <c r="T3075" s="400"/>
      <c r="U3075" s="400"/>
      <c r="V3075" s="400"/>
      <c r="W3075" s="400"/>
      <c r="X3075" s="426"/>
      <c r="Y3075" s="427"/>
      <c r="Z3075" s="427"/>
      <c r="AA3075" s="427"/>
      <c r="AB3075" s="427"/>
      <c r="AC3075" s="427"/>
      <c r="AD3075" s="402"/>
      <c r="AE3075" s="402"/>
      <c r="AF3075" s="402"/>
      <c r="AG3075" s="402"/>
      <c r="AH3075" s="402"/>
      <c r="AI3075" s="400"/>
      <c r="AJ3075" s="400"/>
      <c r="AK3075" s="400"/>
      <c r="AL3075" s="400"/>
      <c r="AM3075" s="400"/>
      <c r="AN3075" s="400"/>
      <c r="AO3075" s="400"/>
      <c r="AP3075" s="400"/>
    </row>
    <row r="3076" spans="1:42" ht="14.25" customHeight="1">
      <c r="A3076" s="393"/>
      <c r="B3076" s="402"/>
      <c r="C3076" s="402"/>
      <c r="D3076" s="393"/>
      <c r="E3076" s="395"/>
      <c r="F3076" s="395"/>
      <c r="G3076" s="396"/>
      <c r="H3076" s="397"/>
      <c r="I3076" s="397"/>
      <c r="J3076" s="397"/>
      <c r="K3076" s="397"/>
      <c r="L3076" s="396"/>
      <c r="M3076" s="396"/>
      <c r="N3076" s="399"/>
      <c r="O3076" s="400"/>
      <c r="P3076" s="400"/>
      <c r="Q3076" s="400"/>
      <c r="R3076" s="400"/>
      <c r="S3076" s="400"/>
      <c r="T3076" s="400"/>
      <c r="U3076" s="400"/>
      <c r="V3076" s="400"/>
      <c r="W3076" s="400"/>
      <c r="X3076" s="426"/>
      <c r="Y3076" s="427"/>
      <c r="Z3076" s="427"/>
      <c r="AA3076" s="427"/>
      <c r="AB3076" s="427"/>
      <c r="AC3076" s="427"/>
      <c r="AD3076" s="402"/>
      <c r="AE3076" s="402"/>
      <c r="AF3076" s="402"/>
      <c r="AG3076" s="402"/>
      <c r="AH3076" s="402"/>
      <c r="AI3076" s="400"/>
      <c r="AJ3076" s="400"/>
      <c r="AK3076" s="400"/>
      <c r="AL3076" s="400"/>
      <c r="AM3076" s="400"/>
      <c r="AN3076" s="400"/>
      <c r="AO3076" s="400"/>
      <c r="AP3076" s="400"/>
    </row>
    <row r="3077" spans="1:42" ht="14.25" customHeight="1">
      <c r="A3077" s="393"/>
      <c r="B3077" s="402"/>
      <c r="C3077" s="402"/>
      <c r="D3077" s="393"/>
      <c r="E3077" s="395"/>
      <c r="F3077" s="395"/>
      <c r="G3077" s="396"/>
      <c r="H3077" s="397"/>
      <c r="I3077" s="397"/>
      <c r="J3077" s="397"/>
      <c r="K3077" s="397"/>
      <c r="L3077" s="396"/>
      <c r="M3077" s="396"/>
      <c r="N3077" s="399"/>
      <c r="O3077" s="400"/>
      <c r="P3077" s="400"/>
      <c r="Q3077" s="400"/>
      <c r="R3077" s="400"/>
      <c r="S3077" s="400"/>
      <c r="T3077" s="400"/>
      <c r="U3077" s="400"/>
      <c r="V3077" s="400"/>
      <c r="W3077" s="400"/>
      <c r="X3077" s="426"/>
      <c r="Y3077" s="427"/>
      <c r="Z3077" s="427"/>
      <c r="AA3077" s="427"/>
      <c r="AB3077" s="427"/>
      <c r="AC3077" s="427"/>
      <c r="AD3077" s="402"/>
      <c r="AE3077" s="402"/>
      <c r="AF3077" s="402"/>
      <c r="AG3077" s="402"/>
      <c r="AH3077" s="402"/>
      <c r="AI3077" s="400"/>
      <c r="AJ3077" s="400"/>
      <c r="AK3077" s="400"/>
      <c r="AL3077" s="400"/>
      <c r="AM3077" s="400"/>
      <c r="AN3077" s="400"/>
      <c r="AO3077" s="400"/>
      <c r="AP3077" s="400"/>
    </row>
    <row r="3078" spans="1:42" ht="14.25" customHeight="1">
      <c r="A3078" s="393"/>
      <c r="B3078" s="402"/>
      <c r="C3078" s="402"/>
      <c r="D3078" s="393"/>
      <c r="E3078" s="395"/>
      <c r="F3078" s="395"/>
      <c r="G3078" s="396"/>
      <c r="H3078" s="397"/>
      <c r="I3078" s="397"/>
      <c r="J3078" s="397"/>
      <c r="K3078" s="397"/>
      <c r="L3078" s="396"/>
      <c r="M3078" s="396"/>
      <c r="N3078" s="399"/>
      <c r="O3078" s="400"/>
      <c r="P3078" s="400"/>
      <c r="Q3078" s="400"/>
      <c r="R3078" s="400"/>
      <c r="S3078" s="400"/>
      <c r="T3078" s="400"/>
      <c r="U3078" s="400"/>
      <c r="V3078" s="400"/>
      <c r="W3078" s="400"/>
      <c r="X3078" s="426"/>
      <c r="Y3078" s="427"/>
      <c r="Z3078" s="427"/>
      <c r="AA3078" s="427"/>
      <c r="AB3078" s="427"/>
      <c r="AC3078" s="427"/>
      <c r="AD3078" s="402"/>
      <c r="AE3078" s="402"/>
      <c r="AF3078" s="402"/>
      <c r="AG3078" s="402"/>
      <c r="AH3078" s="402"/>
      <c r="AI3078" s="400"/>
      <c r="AJ3078" s="400"/>
      <c r="AK3078" s="400"/>
      <c r="AL3078" s="400"/>
      <c r="AM3078" s="400"/>
      <c r="AN3078" s="400"/>
      <c r="AO3078" s="400"/>
      <c r="AP3078" s="400"/>
    </row>
    <row r="3079" spans="1:42" ht="14.25" customHeight="1">
      <c r="A3079" s="393"/>
      <c r="B3079" s="402"/>
      <c r="C3079" s="402"/>
      <c r="D3079" s="393"/>
      <c r="E3079" s="395"/>
      <c r="F3079" s="395"/>
      <c r="G3079" s="396"/>
      <c r="H3079" s="397"/>
      <c r="I3079" s="397"/>
      <c r="J3079" s="397"/>
      <c r="K3079" s="397"/>
      <c r="L3079" s="396"/>
      <c r="M3079" s="396"/>
      <c r="N3079" s="399"/>
      <c r="O3079" s="400"/>
      <c r="P3079" s="400"/>
      <c r="Q3079" s="400"/>
      <c r="R3079" s="400"/>
      <c r="S3079" s="400"/>
      <c r="T3079" s="400"/>
      <c r="U3079" s="400"/>
      <c r="V3079" s="400"/>
      <c r="W3079" s="400"/>
      <c r="X3079" s="426"/>
      <c r="Y3079" s="427"/>
      <c r="Z3079" s="427"/>
      <c r="AA3079" s="427"/>
      <c r="AB3079" s="427"/>
      <c r="AC3079" s="427"/>
      <c r="AD3079" s="402"/>
      <c r="AE3079" s="402"/>
      <c r="AF3079" s="402"/>
      <c r="AG3079" s="402"/>
      <c r="AH3079" s="402"/>
      <c r="AI3079" s="400"/>
      <c r="AJ3079" s="400"/>
      <c r="AK3079" s="400"/>
      <c r="AL3079" s="400"/>
      <c r="AM3079" s="400"/>
      <c r="AN3079" s="400"/>
      <c r="AO3079" s="400"/>
      <c r="AP3079" s="400"/>
    </row>
    <row r="3080" spans="1:42" ht="14.25" customHeight="1">
      <c r="A3080" s="393"/>
      <c r="B3080" s="402"/>
      <c r="C3080" s="402"/>
      <c r="D3080" s="393"/>
      <c r="E3080" s="395"/>
      <c r="F3080" s="395"/>
      <c r="G3080" s="396"/>
      <c r="H3080" s="397"/>
      <c r="I3080" s="397"/>
      <c r="J3080" s="397"/>
      <c r="K3080" s="397"/>
      <c r="L3080" s="396"/>
      <c r="M3080" s="396"/>
      <c r="N3080" s="399"/>
      <c r="O3080" s="400"/>
      <c r="P3080" s="400"/>
      <c r="Q3080" s="400"/>
      <c r="R3080" s="400"/>
      <c r="S3080" s="400"/>
      <c r="T3080" s="400"/>
      <c r="U3080" s="400"/>
      <c r="V3080" s="400"/>
      <c r="W3080" s="400"/>
      <c r="X3080" s="426"/>
      <c r="Y3080" s="427"/>
      <c r="Z3080" s="427"/>
      <c r="AA3080" s="427"/>
      <c r="AB3080" s="427"/>
      <c r="AC3080" s="427"/>
      <c r="AD3080" s="402"/>
      <c r="AE3080" s="402"/>
      <c r="AF3080" s="402"/>
      <c r="AG3080" s="402"/>
      <c r="AH3080" s="402"/>
      <c r="AI3080" s="400"/>
      <c r="AJ3080" s="400"/>
      <c r="AK3080" s="400"/>
      <c r="AL3080" s="400"/>
      <c r="AM3080" s="400"/>
      <c r="AN3080" s="400"/>
      <c r="AO3080" s="400"/>
      <c r="AP3080" s="400"/>
    </row>
    <row r="3081" spans="1:42" ht="14.25" customHeight="1">
      <c r="A3081" s="393"/>
      <c r="B3081" s="402"/>
      <c r="C3081" s="402"/>
      <c r="D3081" s="393"/>
      <c r="E3081" s="395"/>
      <c r="F3081" s="395"/>
      <c r="G3081" s="396"/>
      <c r="H3081" s="397"/>
      <c r="I3081" s="397"/>
      <c r="J3081" s="397"/>
      <c r="K3081" s="397"/>
      <c r="L3081" s="396"/>
      <c r="M3081" s="396"/>
      <c r="N3081" s="399"/>
      <c r="O3081" s="400"/>
      <c r="P3081" s="400"/>
      <c r="Q3081" s="400"/>
      <c r="R3081" s="400"/>
      <c r="S3081" s="400"/>
      <c r="T3081" s="400"/>
      <c r="U3081" s="400"/>
      <c r="V3081" s="400"/>
      <c r="W3081" s="400"/>
      <c r="X3081" s="426"/>
      <c r="Y3081" s="427"/>
      <c r="Z3081" s="427"/>
      <c r="AA3081" s="427"/>
      <c r="AB3081" s="427"/>
      <c r="AC3081" s="427"/>
      <c r="AD3081" s="402"/>
      <c r="AE3081" s="402"/>
      <c r="AF3081" s="402"/>
      <c r="AG3081" s="402"/>
      <c r="AH3081" s="402"/>
      <c r="AI3081" s="400"/>
      <c r="AJ3081" s="400"/>
      <c r="AK3081" s="400"/>
      <c r="AL3081" s="400"/>
      <c r="AM3081" s="400"/>
      <c r="AN3081" s="400"/>
      <c r="AO3081" s="400"/>
      <c r="AP3081" s="400"/>
    </row>
    <row r="3082" spans="1:42" ht="14.25" customHeight="1">
      <c r="A3082" s="393"/>
      <c r="B3082" s="402"/>
      <c r="C3082" s="402"/>
      <c r="D3082" s="393"/>
      <c r="E3082" s="395"/>
      <c r="F3082" s="395"/>
      <c r="G3082" s="396"/>
      <c r="H3082" s="397"/>
      <c r="I3082" s="397"/>
      <c r="J3082" s="397"/>
      <c r="K3082" s="397"/>
      <c r="L3082" s="396"/>
      <c r="M3082" s="396"/>
      <c r="N3082" s="399"/>
      <c r="O3082" s="400"/>
      <c r="P3082" s="400"/>
      <c r="Q3082" s="400"/>
      <c r="R3082" s="400"/>
      <c r="S3082" s="400"/>
      <c r="T3082" s="400"/>
      <c r="U3082" s="400"/>
      <c r="V3082" s="400"/>
      <c r="W3082" s="400"/>
      <c r="X3082" s="426"/>
      <c r="Y3082" s="427"/>
      <c r="Z3082" s="427"/>
      <c r="AA3082" s="427"/>
      <c r="AB3082" s="427"/>
      <c r="AC3082" s="427"/>
      <c r="AD3082" s="402"/>
      <c r="AE3082" s="402"/>
      <c r="AF3082" s="402"/>
      <c r="AG3082" s="402"/>
      <c r="AH3082" s="402"/>
      <c r="AI3082" s="400"/>
      <c r="AJ3082" s="400"/>
      <c r="AK3082" s="400"/>
      <c r="AL3082" s="400"/>
      <c r="AM3082" s="400"/>
      <c r="AN3082" s="400"/>
      <c r="AO3082" s="400"/>
      <c r="AP3082" s="400"/>
    </row>
    <row r="3083" spans="1:42" ht="14.25" customHeight="1">
      <c r="M3083" s="396"/>
      <c r="N3083" s="399"/>
      <c r="O3083" s="400"/>
      <c r="P3083" s="400"/>
      <c r="Q3083" s="400"/>
      <c r="R3083" s="400"/>
      <c r="S3083" s="400"/>
      <c r="T3083" s="400"/>
      <c r="U3083" s="400"/>
      <c r="V3083" s="400"/>
      <c r="W3083" s="400"/>
      <c r="X3083" s="426"/>
      <c r="Y3083" s="427"/>
      <c r="Z3083" s="427"/>
      <c r="AA3083" s="427"/>
      <c r="AB3083" s="427"/>
      <c r="AC3083" s="427"/>
      <c r="AD3083" s="402"/>
      <c r="AE3083" s="402"/>
      <c r="AF3083" s="402"/>
      <c r="AG3083" s="402"/>
      <c r="AH3083" s="402"/>
      <c r="AI3083" s="400"/>
      <c r="AJ3083" s="400"/>
      <c r="AK3083" s="400"/>
      <c r="AL3083" s="400"/>
      <c r="AM3083" s="400"/>
      <c r="AN3083" s="400"/>
      <c r="AO3083" s="400"/>
      <c r="AP3083" s="400"/>
    </row>
  </sheetData>
  <protectedRanges>
    <protectedRange sqref="H5:K11 I12:K14 H118 K304:K364 H256:H366 H369:H493 H502:H516 H624:H649 H655:H1259 H1264:H1270 H518:H620 K369:K1556 H1272:H1556 K1562:K1567 H1562:H1567 H15:K113 K118:K302 H120:H253 K1571:K1675 H1571:H1675 H1690:H1692 K1690:K1692 H1698:H1704 K1698:K1704 K1706:K1731 H1706:H1808 H1823:H3082 K1736:K3082" name="Rango1_1"/>
    <protectedRange sqref="H12:H14 L12:L14" name="Rango1_2"/>
    <protectedRange sqref="H114:K114 I115:K116 K117 J1080 I1081:J1147 J1148:J1179 J1465:J1466 I1467:J1556 I1180:J1464 I117:J1079 I1566:I1567 I1584:I1585 I1575:J1583 I1586:J1588 I1602:J1625 I1627:J1675 I1690:J1692 I1705:I1708 I1698:J1704 I1709:J1808 J1809:J1869 I1870:J3082" name="Rango1_1_1"/>
    <protectedRange sqref="H115:H117 H119" name="Rango1_3"/>
    <protectedRange sqref="G254:G255" name="Rango1_1_2"/>
    <protectedRange sqref="H254:H255" name="Rango1"/>
    <protectedRange sqref="G368:H368 H367" name="Rango1_4"/>
    <protectedRange sqref="K365:K368" name="Rango1_1_3"/>
    <protectedRange sqref="H494:H501 H517" name="Rango1_6"/>
    <protectedRange sqref="G494:G501 G517" name="Rango1_1_4"/>
    <protectedRange sqref="H621:H623" name="Rango1_7"/>
    <protectedRange sqref="H650:H654" name="Rango1_5"/>
    <protectedRange sqref="G650:G660" name="Rango1_1_5"/>
    <protectedRange sqref="I1080" name="Rango1_8"/>
    <protectedRange sqref="H1260:H1263 H1271" name="Rango1_9"/>
    <protectedRange sqref="I1465:I1466" name="Rango1_10"/>
    <protectedRange sqref="H1557:H1561 K1557:K1561" name="Rango1_1_6"/>
    <protectedRange sqref="I1557:J1564 I1565 J1565:J1567" name="Rango1_1_1_1"/>
    <protectedRange sqref="K1568:K1570 H1568:H1570" name="Rango1_1_7"/>
    <protectedRange sqref="I1568:I1574 I1589:I1601 I1626" name="Rango1_1_1_2"/>
    <protectedRange sqref="J1568:J1574 J1584:J1585 J1589:J1601 J1626" name="Rango1_1_1_1_1"/>
    <protectedRange sqref="K1676:K1689 H1676:H1689 K1693:K1697 H1693:H1697 H1705 K1705 K1732:K1735" name="Rango1_1_8"/>
    <protectedRange sqref="I1676:J1689 I1693:J1697 J1705:J1708" name="Rango1_1_1_3"/>
    <protectedRange sqref="G1809:G1846 G1848:G1849" name="Rango1_1_9"/>
    <protectedRange sqref="H1809:H1822" name="Rango1_11"/>
    <protectedRange sqref="I1809:I1869" name="Rango1_12"/>
    <protectedRange sqref="F1809:F1848" name="Rango1_13"/>
  </protectedRanges>
  <autoFilter ref="A4:AP1910"/>
  <mergeCells count="21">
    <mergeCell ref="E3:I3"/>
    <mergeCell ref="K1:M3"/>
    <mergeCell ref="P1:Q1"/>
    <mergeCell ref="R1:S1"/>
    <mergeCell ref="T1:U1"/>
    <mergeCell ref="E2:I2"/>
    <mergeCell ref="N2:O2"/>
    <mergeCell ref="P2:U2"/>
    <mergeCell ref="P3:Q3"/>
    <mergeCell ref="R3:S3"/>
    <mergeCell ref="N3:O3"/>
    <mergeCell ref="V1:W1"/>
    <mergeCell ref="AD3:AE3"/>
    <mergeCell ref="X3:Y3"/>
    <mergeCell ref="T3:U3"/>
    <mergeCell ref="X2:AA2"/>
    <mergeCell ref="AB2:AC2"/>
    <mergeCell ref="AD2:AH2"/>
    <mergeCell ref="AF3:AG3"/>
    <mergeCell ref="V2:W2"/>
    <mergeCell ref="V3:W3"/>
  </mergeCells>
  <phoneticPr fontId="0" type="noConversion"/>
  <conditionalFormatting sqref="F5:F22 E23:F38 E41:F41 E51:E52 E42:E48 E60:F78 E97:F97 E94 E96:E97 E99:F100 E128:E129 E131:E132 E135:E148 E183:F184 E180:F180 F240:F251 E252:F260 E263:E265 E290:E303 E360:E363 E369:E381 E344:F359 E337:E343 E315:E318 E414:E421 E524:F531 F691:F692 E882:F910 E965:E989 E1011:F1030 E1264:E1276 E1277:F1297 E1379:E1382 E1426:F1427 F1436:F1437 E1462:E1471 F101:F113 F126:F148 F195:F202 E261 F261:F265 F274:F289 E304:F314 F315:F384 F386:F429 E422:F501 F517:F523 E661:E692 F661:F689 E693:F728 E729:E743 F729:F774 F780:F813 E860:E881 F823:F881 E922:F952 E953:E956 E992:E1010 F953:F1010 E1031:E1058 E1081:E1087 F1031:F1087 E1088:F1147 E1152:E1164 F1148:F1164 E1165:F1205 E1222:F1263 F1343:F1345 F1416:F1421 F1445:F1453 F1462 F1467:F1469 F1575 F1483:F1505 F1514:F1527 F1471:F1473 E203:E251 F204:F236 E533:F660 E1383:F1402 E149:F178 E186:F190 E1566:E1567 E1576:E1599 F1586:F1599 E1600:F1675 F1709:F1737 F1775:F1778 F1853:F1854 F1868:F1869 F1894:F1897 E1779:E1900 E1935:F3082 E1900:F1903">
    <cfRule type="expression" dxfId="2333" priority="1891" stopIfTrue="1">
      <formula>"SEVERSTAL"</formula>
    </cfRule>
  </conditionalFormatting>
  <conditionalFormatting sqref="H5:K11 K13:K14 I12:J14 H15:K38 H41:K41 H45:H47 K44:K46 H48:J48 H51:J51 I49:J50 K54 K56:K57 H60:K67 H68:J68 H69:K78 I79:J81 H81:K82 H84:K84 H91:J91 H89 K89:K92 H93:K94 H97:K97 H95:H96 K95:K96 H99:J105 H106:K113 H118 K118 H128:K129 H131:K132 H135:K143 H144:J148 H183:K184 H180:K180 H196:K208 I209:J211 H212:K228 H240:K253 I254:J255 H256:K259 H261 K261 H263:H265 K263:K289 K291:K301 H291:H303 H304:K306 H307:J308 H309:K318 H323:H336 K319:K336 H337:K352 H363 H357:H359 K357 K363 H369:K381 H390:H394 K390:K394 H395:K411 H412:H415 K412:K415 H416:K418 H419:J419 H420:K420 H421:J428 H429:K439 H441:H448 K441:K448 H449:K450 H451:J454 H455:K489 H490:J491 H492:K493 I494:K494 H505:H515 K505:K515 H518 H519:J519 H520:H522 H523:K531 H539:J540 H533:K538 H541:K550 H551:J552 H564:J564 H553:K563 H588:J588 H589:K620 I621:K623 H624:K631 K636:K640 H637:H642 H641:K645 H648:K649 H646:J647 I650:K654 H575:K587 H574:J574 H655:K670 H671:J671 H672:K672 H673:J674 K673 H675:K685 H699:J711 H712:K712 K718 H713:J718 H719:K743 K747:K750 H747:H750 H752 K752 H753:K757 H773:H774 K766:K774 H781:H782 K781:K782 H783:K789 K796:K798 K790:K794 H790:J798 H799:K804 H809:H813 K809:K813 H817:K821 H822 K822 H823:K833 H834 H836:K845 H846:J847 H848:K861 H882:J882 H892:J894 H895:K896 H897:J897 K877:K880 H862:I880 K862:K874 J862:J881 H883:K891 H900:H901 K900:K901 H902:K904 I905:J905 H906:K910 H913:I913 H917:H918 K917:K918 H919:K921 H688:K698 K924:K928 H922:H932 K930 K932 H933:K943 H944:J945 H946:K951 H952:J952 K955:K956 H953:I956 H961:I961 K961 H962:K963 I964 H965:K973 K975 K978:K980 H974:I989 K985:K989 H1012:H1023 K1012:K1023 K1026:K1055 H1026:H1058 K1057:K1058 H1061 H1063:K1066 H1067:J1067 H1068:K1077 H1078:J1079 H1080 J1080:K1080 K1094:K1095 H1094:H1095 H1096:K1104 H1106:I1107 K1106:K1107 H1081:K1092 I1108:I1110 H1111:K1140 H1141:J1144 H1145:K1145 H1146:I1147 K1146:K1147 K1150:K1155 J1147:J1155 H1148:H1163 J1156:K1163 H1166:H1179 K1166:K1179 H1180:K1187 H1188:J1191 H1192:K1205 H1214:H1221 K1214:K1221 H1222:K1248 H1255:K1259 I1260:J1263 H1249:J1254 K1268:K1270 H1273:H1274 K1273:K1274 H1275:J1275 H1276 J1276:K1276 H1294:I1297 K1297 H1277:K1293 K1299:K1300 H1299:I1304 I1305:I1306 K1307 H1307:I1310 H1314:H1318 H1319:I1321 H1322 H1323:I1324 K1312:K1324 I1325:I1327 K1330:K1341 H1329:I1342 H1343:K1345 K1352:K1366 H1350:I1366 H1368:H1371 H1371:I1371 K1368:K1371 H1372:K1379 H1383:K1383 H1380 K1380 I1380:J1381 K1385:K1388 H1384:J1388 H1406 K1406 H1413:H1414 K1413 H1415:K1420 H1426:K1427 K1430:K1432 H1430:H1435 K1434:K1435 H1436:K1437 H1441 K1441 H1445:I1446 K1445:K1446 H1450:H1451 K1450:K1451 K1458:K1461 I1458:I1463 H1463:I1463 K1463 H1469:K1471 K1479:K1480 K1482 H1480:I1496 K1487:K1496 H1501 K1501 J1502 H1503:H1505 J1503:K1505 H1507:H1508 K1507:K1508 H1512 K1512 H1527:K1527 H1526:I1526 H1514:K1525 K1550 H1575:K1575 K1554:K1556 H1548:I1556 H1562:H1565 H565:K573 H1389:K1402 H149:K178 H190:J190 H186:K189 K1562:K1567 H1566:I1567 K1572:K1573 H1580:H1583 K1580:K1583 H1585 K1585 H1586:K1588 H1590:H1594 K1590:K1594 H1596:H1597 H1599 K1599 I1598:J1599 H1600:K1623 H1624:I1624 H1627:K1633 H1634:J1634 H1635:K1641 H1643:K1663 H1665:K1673 H1674:J1675 K1698:K1704 K1706:K1708 H1706:H1708 H1709:K1731 H1732:J1735 H1736:K1737 K1752:K1760 H1744:H1760 H1764 J1764:K1764 K1767:K1769 J1770:K1770 H1767:H1770 H1775:H1776 J1775:K1775 H1777:I1777 K1777 H1778:K1778 K1783 H1795:H1808 K1795:K1809 K1811:K1836 K1842:K1843 K1847:K1852 J1853:K1864 H1823:H1869 J1868:K1869 H1870:K1884 H1885:J1885 H1886:K1893 H1935:K3082 H1898:K1903 H1905:H1908 K1905:K1908 H1910:H1912 H1913:I1917 K1910:K1917">
    <cfRule type="cellIs" dxfId="2332" priority="1892" stopIfTrue="1" operator="equal">
      <formula>"APROBADO"</formula>
    </cfRule>
    <cfRule type="cellIs" dxfId="2331" priority="1893" stopIfTrue="1" operator="equal">
      <formula>"ESPERA"</formula>
    </cfRule>
    <cfRule type="cellIs" dxfId="2330" priority="1894" stopIfTrue="1" operator="equal">
      <formula>"RECHAZADO"</formula>
    </cfRule>
  </conditionalFormatting>
  <conditionalFormatting sqref="K12">
    <cfRule type="cellIs" dxfId="2329" priority="1859" stopIfTrue="1" operator="equal">
      <formula>"APROBADO"</formula>
    </cfRule>
    <cfRule type="cellIs" dxfId="2328" priority="1860" stopIfTrue="1" operator="equal">
      <formula>"ESPERA"</formula>
    </cfRule>
    <cfRule type="cellIs" dxfId="2327" priority="1861" stopIfTrue="1" operator="equal">
      <formula>"RECHAZADO"</formula>
    </cfRule>
  </conditionalFormatting>
  <conditionalFormatting sqref="E5:E22">
    <cfRule type="expression" dxfId="2326" priority="1858" stopIfTrue="1">
      <formula>"SEVERSTAL"</formula>
    </cfRule>
  </conditionalFormatting>
  <conditionalFormatting sqref="H12:H14">
    <cfRule type="cellIs" dxfId="2325" priority="1855" stopIfTrue="1" operator="equal">
      <formula>"APROBADO"</formula>
    </cfRule>
    <cfRule type="cellIs" dxfId="2324" priority="1856" stopIfTrue="1" operator="equal">
      <formula>"ESPERA"</formula>
    </cfRule>
    <cfRule type="cellIs" dxfId="2323" priority="1857" stopIfTrue="1" operator="equal">
      <formula>"RECHAZADO"</formula>
    </cfRule>
  </conditionalFormatting>
  <conditionalFormatting sqref="L12:L14">
    <cfRule type="cellIs" dxfId="2322" priority="1852" stopIfTrue="1" operator="equal">
      <formula>"APROBADO"</formula>
    </cfRule>
    <cfRule type="cellIs" dxfId="2321" priority="1853" stopIfTrue="1" operator="equal">
      <formula>"ESPERA"</formula>
    </cfRule>
    <cfRule type="cellIs" dxfId="2320" priority="1854" stopIfTrue="1" operator="equal">
      <formula>"RECHAZADO"</formula>
    </cfRule>
  </conditionalFormatting>
  <conditionalFormatting sqref="F42:F47">
    <cfRule type="expression" dxfId="2319" priority="1848" stopIfTrue="1">
      <formula>"SEVERSTAL"</formula>
    </cfRule>
  </conditionalFormatting>
  <conditionalFormatting sqref="H42:K43 H44:J44 I45:J47">
    <cfRule type="cellIs" dxfId="2318" priority="1849" stopIfTrue="1" operator="equal">
      <formula>"APROBADO"</formula>
    </cfRule>
    <cfRule type="cellIs" dxfId="2317" priority="1850" stopIfTrue="1" operator="equal">
      <formula>"ESPERA"</formula>
    </cfRule>
    <cfRule type="cellIs" dxfId="2316" priority="1851" stopIfTrue="1" operator="equal">
      <formula>"RECHAZADO"</formula>
    </cfRule>
  </conditionalFormatting>
  <conditionalFormatting sqref="E39:F39">
    <cfRule type="expression" dxfId="2315" priority="1844" stopIfTrue="1">
      <formula>"SEVERSTAL"</formula>
    </cfRule>
  </conditionalFormatting>
  <conditionalFormatting sqref="H39:K39">
    <cfRule type="cellIs" dxfId="2314" priority="1845" stopIfTrue="1" operator="equal">
      <formula>"APROBADO"</formula>
    </cfRule>
    <cfRule type="cellIs" dxfId="2313" priority="1846" stopIfTrue="1" operator="equal">
      <formula>"ESPERA"</formula>
    </cfRule>
    <cfRule type="cellIs" dxfId="2312" priority="1847" stopIfTrue="1" operator="equal">
      <formula>"RECHAZADO"</formula>
    </cfRule>
  </conditionalFormatting>
  <conditionalFormatting sqref="E40:F40">
    <cfRule type="expression" dxfId="2311" priority="1840" stopIfTrue="1">
      <formula>"SEVERSTAL"</formula>
    </cfRule>
  </conditionalFormatting>
  <conditionalFormatting sqref="H40:K40">
    <cfRule type="cellIs" dxfId="2310" priority="1841" stopIfTrue="1" operator="equal">
      <formula>"APROBADO"</formula>
    </cfRule>
    <cfRule type="cellIs" dxfId="2309" priority="1842" stopIfTrue="1" operator="equal">
      <formula>"ESPERA"</formula>
    </cfRule>
    <cfRule type="cellIs" dxfId="2308" priority="1843" stopIfTrue="1" operator="equal">
      <formula>"RECHAZADO"</formula>
    </cfRule>
  </conditionalFormatting>
  <conditionalFormatting sqref="K47">
    <cfRule type="cellIs" dxfId="2307" priority="1837" stopIfTrue="1" operator="equal">
      <formula>"APROBADO"</formula>
    </cfRule>
    <cfRule type="cellIs" dxfId="2306" priority="1838" stopIfTrue="1" operator="equal">
      <formula>"ESPERA"</formula>
    </cfRule>
    <cfRule type="cellIs" dxfId="2305" priority="1839" stopIfTrue="1" operator="equal">
      <formula>"RECHAZADO"</formula>
    </cfRule>
  </conditionalFormatting>
  <conditionalFormatting sqref="F48 F51">
    <cfRule type="expression" dxfId="2304" priority="1836" stopIfTrue="1">
      <formula>"SEVERSTAL"</formula>
    </cfRule>
  </conditionalFormatting>
  <conditionalFormatting sqref="K48:K51">
    <cfRule type="cellIs" dxfId="2303" priority="1833" stopIfTrue="1" operator="equal">
      <formula>"APROBADO"</formula>
    </cfRule>
    <cfRule type="cellIs" dxfId="2302" priority="1834" stopIfTrue="1" operator="equal">
      <formula>"ESPERA"</formula>
    </cfRule>
    <cfRule type="cellIs" dxfId="2301" priority="1835" stopIfTrue="1" operator="equal">
      <formula>"RECHAZADO"</formula>
    </cfRule>
  </conditionalFormatting>
  <conditionalFormatting sqref="F52 F54:F55">
    <cfRule type="expression" dxfId="2300" priority="1829" stopIfTrue="1">
      <formula>"SEVERSTAL"</formula>
    </cfRule>
  </conditionalFormatting>
  <conditionalFormatting sqref="H52 K52 H54:H55">
    <cfRule type="cellIs" dxfId="2299" priority="1826" stopIfTrue="1" operator="equal">
      <formula>"APROBADO"</formula>
    </cfRule>
    <cfRule type="cellIs" dxfId="2298" priority="1827" stopIfTrue="1" operator="equal">
      <formula>"ESPERA"</formula>
    </cfRule>
    <cfRule type="cellIs" dxfId="2297" priority="1828" stopIfTrue="1" operator="equal">
      <formula>"RECHAZADO"</formula>
    </cfRule>
  </conditionalFormatting>
  <conditionalFormatting sqref="I52:J52 I54:J55">
    <cfRule type="cellIs" dxfId="2296" priority="1823" stopIfTrue="1" operator="equal">
      <formula>"APROBADO"</formula>
    </cfRule>
    <cfRule type="cellIs" dxfId="2295" priority="1824" stopIfTrue="1" operator="equal">
      <formula>"ESPERA"</formula>
    </cfRule>
    <cfRule type="cellIs" dxfId="2294" priority="1825" stopIfTrue="1" operator="equal">
      <formula>"RECHAZADO"</formula>
    </cfRule>
  </conditionalFormatting>
  <conditionalFormatting sqref="H49">
    <cfRule type="cellIs" dxfId="2293" priority="1820" stopIfTrue="1" operator="equal">
      <formula>"APROBADO"</formula>
    </cfRule>
    <cfRule type="cellIs" dxfId="2292" priority="1821" stopIfTrue="1" operator="equal">
      <formula>"ESPERA"</formula>
    </cfRule>
    <cfRule type="cellIs" dxfId="2291" priority="1822" stopIfTrue="1" operator="equal">
      <formula>"RECHAZADO"</formula>
    </cfRule>
  </conditionalFormatting>
  <conditionalFormatting sqref="F49">
    <cfRule type="expression" dxfId="2290" priority="1818" stopIfTrue="1">
      <formula>"SEVERSTAL"</formula>
    </cfRule>
  </conditionalFormatting>
  <conditionalFormatting sqref="H50">
    <cfRule type="cellIs" dxfId="2289" priority="1815" stopIfTrue="1" operator="equal">
      <formula>"APROBADO"</formula>
    </cfRule>
    <cfRule type="cellIs" dxfId="2288" priority="1816" stopIfTrue="1" operator="equal">
      <formula>"ESPERA"</formula>
    </cfRule>
    <cfRule type="cellIs" dxfId="2287" priority="1817" stopIfTrue="1" operator="equal">
      <formula>"RECHAZADO"</formula>
    </cfRule>
  </conditionalFormatting>
  <conditionalFormatting sqref="F50">
    <cfRule type="expression" dxfId="2286" priority="1813" stopIfTrue="1">
      <formula>"SEVERSTAL"</formula>
    </cfRule>
  </conditionalFormatting>
  <conditionalFormatting sqref="E49">
    <cfRule type="expression" dxfId="2285" priority="1812" stopIfTrue="1">
      <formula>"SEVERSTAL"</formula>
    </cfRule>
  </conditionalFormatting>
  <conditionalFormatting sqref="E50">
    <cfRule type="expression" dxfId="2284" priority="1811" stopIfTrue="1">
      <formula>"SEVERSTAL"</formula>
    </cfRule>
  </conditionalFormatting>
  <conditionalFormatting sqref="E53:E55">
    <cfRule type="expression" dxfId="2283" priority="1810" stopIfTrue="1">
      <formula>"SEVERSTAL"</formula>
    </cfRule>
  </conditionalFormatting>
  <conditionalFormatting sqref="F53">
    <cfRule type="expression" dxfId="2282" priority="1809" stopIfTrue="1">
      <formula>"SEVERSTAL"</formula>
    </cfRule>
  </conditionalFormatting>
  <conditionalFormatting sqref="H53 K53">
    <cfRule type="cellIs" dxfId="2281" priority="1806" stopIfTrue="1" operator="equal">
      <formula>"APROBADO"</formula>
    </cfRule>
    <cfRule type="cellIs" dxfId="2280" priority="1807" stopIfTrue="1" operator="equal">
      <formula>"ESPERA"</formula>
    </cfRule>
    <cfRule type="cellIs" dxfId="2279" priority="1808" stopIfTrue="1" operator="equal">
      <formula>"RECHAZADO"</formula>
    </cfRule>
  </conditionalFormatting>
  <conditionalFormatting sqref="I53:J53">
    <cfRule type="cellIs" dxfId="2278" priority="1803" stopIfTrue="1" operator="equal">
      <formula>"APROBADO"</formula>
    </cfRule>
    <cfRule type="cellIs" dxfId="2277" priority="1804" stopIfTrue="1" operator="equal">
      <formula>"ESPERA"</formula>
    </cfRule>
    <cfRule type="cellIs" dxfId="2276" priority="1805" stopIfTrue="1" operator="equal">
      <formula>"RECHAZADO"</formula>
    </cfRule>
  </conditionalFormatting>
  <conditionalFormatting sqref="K55">
    <cfRule type="cellIs" dxfId="2275" priority="1800" stopIfTrue="1" operator="equal">
      <formula>"APROBADO"</formula>
    </cfRule>
    <cfRule type="cellIs" dxfId="2274" priority="1801" stopIfTrue="1" operator="equal">
      <formula>"ESPERA"</formula>
    </cfRule>
    <cfRule type="cellIs" dxfId="2273" priority="1802" stopIfTrue="1" operator="equal">
      <formula>"RECHAZADO"</formula>
    </cfRule>
  </conditionalFormatting>
  <conditionalFormatting sqref="E56:E59">
    <cfRule type="expression" dxfId="2272" priority="1796" stopIfTrue="1">
      <formula>"SEVERSTAL"</formula>
    </cfRule>
  </conditionalFormatting>
  <conditionalFormatting sqref="H56:J59">
    <cfRule type="cellIs" dxfId="2271" priority="1797" stopIfTrue="1" operator="equal">
      <formula>"APROBADO"</formula>
    </cfRule>
    <cfRule type="cellIs" dxfId="2270" priority="1798" stopIfTrue="1" operator="equal">
      <formula>"ESPERA"</formula>
    </cfRule>
    <cfRule type="cellIs" dxfId="2269" priority="1799" stopIfTrue="1" operator="equal">
      <formula>"RECHAZADO"</formula>
    </cfRule>
  </conditionalFormatting>
  <conditionalFormatting sqref="F56:F59">
    <cfRule type="expression" dxfId="2268" priority="1795" stopIfTrue="1">
      <formula>"SEVERSTAL"</formula>
    </cfRule>
  </conditionalFormatting>
  <conditionalFormatting sqref="K58:K59">
    <cfRule type="cellIs" dxfId="2267" priority="1792" stopIfTrue="1" operator="equal">
      <formula>"APROBADO"</formula>
    </cfRule>
    <cfRule type="cellIs" dxfId="2266" priority="1793" stopIfTrue="1" operator="equal">
      <formula>"ESPERA"</formula>
    </cfRule>
    <cfRule type="cellIs" dxfId="2265" priority="1794" stopIfTrue="1" operator="equal">
      <formula>"RECHAZADO"</formula>
    </cfRule>
  </conditionalFormatting>
  <conditionalFormatting sqref="K68">
    <cfRule type="cellIs" dxfId="2264" priority="1789" stopIfTrue="1" operator="equal">
      <formula>"APROBADO"</formula>
    </cfRule>
    <cfRule type="cellIs" dxfId="2263" priority="1790" stopIfTrue="1" operator="equal">
      <formula>"ESPERA"</formula>
    </cfRule>
    <cfRule type="cellIs" dxfId="2262" priority="1791" stopIfTrue="1" operator="equal">
      <formula>"RECHAZADO"</formula>
    </cfRule>
  </conditionalFormatting>
  <conditionalFormatting sqref="E79:F82 E84:F84">
    <cfRule type="expression" dxfId="2261" priority="1785" stopIfTrue="1">
      <formula>"SEVERSTAL"</formula>
    </cfRule>
  </conditionalFormatting>
  <conditionalFormatting sqref="H79:H80 K79:K80">
    <cfRule type="cellIs" dxfId="2260" priority="1786" stopIfTrue="1" operator="equal">
      <formula>"APROBADO"</formula>
    </cfRule>
    <cfRule type="cellIs" dxfId="2259" priority="1787" stopIfTrue="1" operator="equal">
      <formula>"ESPERA"</formula>
    </cfRule>
    <cfRule type="cellIs" dxfId="2258" priority="1788" stopIfTrue="1" operator="equal">
      <formula>"RECHAZADO"</formula>
    </cfRule>
  </conditionalFormatting>
  <conditionalFormatting sqref="M83">
    <cfRule type="expression" dxfId="2257" priority="1784" stopIfTrue="1">
      <formula>"SEVERSTAL"</formula>
    </cfRule>
  </conditionalFormatting>
  <conditionalFormatting sqref="H83:K83 I89:J89 H85:K88 H90:J90">
    <cfRule type="cellIs" dxfId="2256" priority="1781" stopIfTrue="1" operator="equal">
      <formula>"APROBADO"</formula>
    </cfRule>
    <cfRule type="cellIs" dxfId="2255" priority="1782" stopIfTrue="1" operator="equal">
      <formula>"ESPERA"</formula>
    </cfRule>
    <cfRule type="cellIs" dxfId="2254" priority="1783" stopIfTrue="1" operator="equal">
      <formula>"RECHAZADO"</formula>
    </cfRule>
  </conditionalFormatting>
  <conditionalFormatting sqref="E83:F83 E85:F93 F94 F96">
    <cfRule type="expression" dxfId="2253" priority="1780" stopIfTrue="1">
      <formula>"SEVERSTAL"</formula>
    </cfRule>
  </conditionalFormatting>
  <conditionalFormatting sqref="H92:J92">
    <cfRule type="cellIs" dxfId="2252" priority="1761" stopIfTrue="1" operator="equal">
      <formula>"APROBADO"</formula>
    </cfRule>
    <cfRule type="cellIs" dxfId="2251" priority="1762" stopIfTrue="1" operator="equal">
      <formula>"ESPERA"</formula>
    </cfRule>
    <cfRule type="cellIs" dxfId="2250" priority="1763" stopIfTrue="1" operator="equal">
      <formula>"RECHAZADO"</formula>
    </cfRule>
  </conditionalFormatting>
  <conditionalFormatting sqref="E95">
    <cfRule type="expression" dxfId="2249" priority="1760" stopIfTrue="1">
      <formula>"SEVERSTAL"</formula>
    </cfRule>
  </conditionalFormatting>
  <conditionalFormatting sqref="F95">
    <cfRule type="expression" dxfId="2248" priority="1759" stopIfTrue="1">
      <formula>"SEVERSTAL"</formula>
    </cfRule>
  </conditionalFormatting>
  <conditionalFormatting sqref="I95:J96">
    <cfRule type="cellIs" dxfId="2247" priority="1756" stopIfTrue="1" operator="equal">
      <formula>"APROBADO"</formula>
    </cfRule>
    <cfRule type="cellIs" dxfId="2246" priority="1757" stopIfTrue="1" operator="equal">
      <formula>"ESPERA"</formula>
    </cfRule>
    <cfRule type="cellIs" dxfId="2245" priority="1758" stopIfTrue="1" operator="equal">
      <formula>"RECHAZADO"</formula>
    </cfRule>
  </conditionalFormatting>
  <conditionalFormatting sqref="E98:F98 E101:E113">
    <cfRule type="expression" dxfId="2244" priority="1748" stopIfTrue="1">
      <formula>"SEVERSTAL"</formula>
    </cfRule>
  </conditionalFormatting>
  <conditionalFormatting sqref="H98:K98">
    <cfRule type="cellIs" dxfId="2243" priority="1749" stopIfTrue="1" operator="equal">
      <formula>"APROBADO"</formula>
    </cfRule>
    <cfRule type="cellIs" dxfId="2242" priority="1750" stopIfTrue="1" operator="equal">
      <formula>"ESPERA"</formula>
    </cfRule>
    <cfRule type="cellIs" dxfId="2241" priority="1751" stopIfTrue="1" operator="equal">
      <formula>"RECHAZADO"</formula>
    </cfRule>
  </conditionalFormatting>
  <conditionalFormatting sqref="K99:K105">
    <cfRule type="cellIs" dxfId="2240" priority="1745" stopIfTrue="1" operator="equal">
      <formula>"APROBADO"</formula>
    </cfRule>
    <cfRule type="cellIs" dxfId="2239" priority="1746" stopIfTrue="1" operator="equal">
      <formula>"ESPERA"</formula>
    </cfRule>
    <cfRule type="cellIs" dxfId="2238" priority="1747" stopIfTrue="1" operator="equal">
      <formula>"RECHAZADO"</formula>
    </cfRule>
  </conditionalFormatting>
  <conditionalFormatting sqref="F114:F119">
    <cfRule type="expression" dxfId="2237" priority="1738" stopIfTrue="1">
      <formula>"SEVERSTAL"</formula>
    </cfRule>
  </conditionalFormatting>
  <conditionalFormatting sqref="H114:K114 I115:K116 K117 I117:J119">
    <cfRule type="cellIs" dxfId="2236" priority="1739" stopIfTrue="1" operator="equal">
      <formula>"APROBADO"</formula>
    </cfRule>
    <cfRule type="cellIs" dxfId="2235" priority="1740" stopIfTrue="1" operator="equal">
      <formula>"ESPERA"</formula>
    </cfRule>
    <cfRule type="cellIs" dxfId="2234" priority="1741" stopIfTrue="1" operator="equal">
      <formula>"RECHAZADO"</formula>
    </cfRule>
  </conditionalFormatting>
  <conditionalFormatting sqref="E114:E119">
    <cfRule type="expression" dxfId="2233" priority="1737" stopIfTrue="1">
      <formula>"SEVERSTAL"</formula>
    </cfRule>
  </conditionalFormatting>
  <conditionalFormatting sqref="H115:H117 H119">
    <cfRule type="cellIs" dxfId="2232" priority="1734" stopIfTrue="1" operator="equal">
      <formula>"APROBADO"</formula>
    </cfRule>
    <cfRule type="cellIs" dxfId="2231" priority="1735" stopIfTrue="1" operator="equal">
      <formula>"ESPERA"</formula>
    </cfRule>
    <cfRule type="cellIs" dxfId="2230" priority="1736" stopIfTrue="1" operator="equal">
      <formula>"RECHAZADO"</formula>
    </cfRule>
  </conditionalFormatting>
  <conditionalFormatting sqref="K119">
    <cfRule type="cellIs" dxfId="2229" priority="1731" stopIfTrue="1" operator="equal">
      <formula>"APROBADO"</formula>
    </cfRule>
    <cfRule type="cellIs" dxfId="2228" priority="1732" stopIfTrue="1" operator="equal">
      <formula>"ESPERA"</formula>
    </cfRule>
    <cfRule type="cellIs" dxfId="2227" priority="1733" stopIfTrue="1" operator="equal">
      <formula>"RECHAZADO"</formula>
    </cfRule>
  </conditionalFormatting>
  <conditionalFormatting sqref="H120:H126 K120:K126">
    <cfRule type="cellIs" dxfId="2226" priority="1728" stopIfTrue="1" operator="equal">
      <formula>"APROBADO"</formula>
    </cfRule>
    <cfRule type="cellIs" dxfId="2225" priority="1729" stopIfTrue="1" operator="equal">
      <formula>"ESPERA"</formula>
    </cfRule>
    <cfRule type="cellIs" dxfId="2224" priority="1730" stopIfTrue="1" operator="equal">
      <formula>"RECHAZADO"</formula>
    </cfRule>
  </conditionalFormatting>
  <conditionalFormatting sqref="F120:F125">
    <cfRule type="expression" dxfId="2223" priority="1724" stopIfTrue="1">
      <formula>"SEVERSTAL"</formula>
    </cfRule>
  </conditionalFormatting>
  <conditionalFormatting sqref="I120:J126">
    <cfRule type="cellIs" dxfId="2222" priority="1725" stopIfTrue="1" operator="equal">
      <formula>"APROBADO"</formula>
    </cfRule>
    <cfRule type="cellIs" dxfId="2221" priority="1726" stopIfTrue="1" operator="equal">
      <formula>"ESPERA"</formula>
    </cfRule>
    <cfRule type="cellIs" dxfId="2220" priority="1727" stopIfTrue="1" operator="equal">
      <formula>"RECHAZADO"</formula>
    </cfRule>
  </conditionalFormatting>
  <conditionalFormatting sqref="E120:E126">
    <cfRule type="expression" dxfId="2219" priority="1723" stopIfTrue="1">
      <formula>"SEVERSTAL"</formula>
    </cfRule>
  </conditionalFormatting>
  <conditionalFormatting sqref="K127 H127">
    <cfRule type="cellIs" dxfId="2218" priority="1720" stopIfTrue="1" operator="equal">
      <formula>"APROBADO"</formula>
    </cfRule>
    <cfRule type="cellIs" dxfId="2217" priority="1721" stopIfTrue="1" operator="equal">
      <formula>"ESPERA"</formula>
    </cfRule>
    <cfRule type="cellIs" dxfId="2216" priority="1722" stopIfTrue="1" operator="equal">
      <formula>"RECHAZADO"</formula>
    </cfRule>
  </conditionalFormatting>
  <conditionalFormatting sqref="I127:J127">
    <cfRule type="cellIs" dxfId="2215" priority="1717" stopIfTrue="1" operator="equal">
      <formula>"APROBADO"</formula>
    </cfRule>
    <cfRule type="cellIs" dxfId="2214" priority="1718" stopIfTrue="1" operator="equal">
      <formula>"ESPERA"</formula>
    </cfRule>
    <cfRule type="cellIs" dxfId="2213" priority="1719" stopIfTrue="1" operator="equal">
      <formula>"RECHAZADO"</formula>
    </cfRule>
  </conditionalFormatting>
  <conditionalFormatting sqref="E127">
    <cfRule type="expression" dxfId="2212" priority="1715" stopIfTrue="1">
      <formula>"SEVERSTAL"</formula>
    </cfRule>
  </conditionalFormatting>
  <conditionalFormatting sqref="K144:K148">
    <cfRule type="cellIs" dxfId="2211" priority="1712" stopIfTrue="1" operator="equal">
      <formula>"APROBADO"</formula>
    </cfRule>
    <cfRule type="cellIs" dxfId="2210" priority="1713" stopIfTrue="1" operator="equal">
      <formula>"ESPERA"</formula>
    </cfRule>
    <cfRule type="cellIs" dxfId="2209" priority="1714" stopIfTrue="1" operator="equal">
      <formula>"RECHAZADO"</formula>
    </cfRule>
  </conditionalFormatting>
  <conditionalFormatting sqref="E134">
    <cfRule type="expression" dxfId="2208" priority="1708" stopIfTrue="1">
      <formula>"SEVERSTAL"</formula>
    </cfRule>
  </conditionalFormatting>
  <conditionalFormatting sqref="H134:K134">
    <cfRule type="cellIs" dxfId="2207" priority="1709" stopIfTrue="1" operator="equal">
      <formula>"APROBADO"</formula>
    </cfRule>
    <cfRule type="cellIs" dxfId="2206" priority="1710" stopIfTrue="1" operator="equal">
      <formula>"ESPERA"</formula>
    </cfRule>
    <cfRule type="cellIs" dxfId="2205" priority="1711" stopIfTrue="1" operator="equal">
      <formula>"RECHAZADO"</formula>
    </cfRule>
  </conditionalFormatting>
  <conditionalFormatting sqref="E133">
    <cfRule type="expression" dxfId="2204" priority="1704" stopIfTrue="1">
      <formula>"SEVERSTAL"</formula>
    </cfRule>
  </conditionalFormatting>
  <conditionalFormatting sqref="H133:K133">
    <cfRule type="cellIs" dxfId="2203" priority="1705" stopIfTrue="1" operator="equal">
      <formula>"APROBADO"</formula>
    </cfRule>
    <cfRule type="cellIs" dxfId="2202" priority="1706" stopIfTrue="1" operator="equal">
      <formula>"ESPERA"</formula>
    </cfRule>
    <cfRule type="cellIs" dxfId="2201" priority="1707" stopIfTrue="1" operator="equal">
      <formula>"RECHAZADO"</formula>
    </cfRule>
  </conditionalFormatting>
  <conditionalFormatting sqref="E130">
    <cfRule type="expression" dxfId="2200" priority="1700" stopIfTrue="1">
      <formula>"SEVERSTAL"</formula>
    </cfRule>
  </conditionalFormatting>
  <conditionalFormatting sqref="H130:K130">
    <cfRule type="cellIs" dxfId="2199" priority="1701" stopIfTrue="1" operator="equal">
      <formula>"APROBADO"</formula>
    </cfRule>
    <cfRule type="cellIs" dxfId="2198" priority="1702" stopIfTrue="1" operator="equal">
      <formula>"ESPERA"</formula>
    </cfRule>
    <cfRule type="cellIs" dxfId="2197" priority="1703" stopIfTrue="1" operator="equal">
      <formula>"RECHAZADO"</formula>
    </cfRule>
  </conditionalFormatting>
  <conditionalFormatting sqref="E185:F185">
    <cfRule type="expression" dxfId="2196" priority="1688" stopIfTrue="1">
      <formula>"SEVERSTAL"</formula>
    </cfRule>
  </conditionalFormatting>
  <conditionalFormatting sqref="H185:K185">
    <cfRule type="cellIs" dxfId="2195" priority="1689" stopIfTrue="1" operator="equal">
      <formula>"APROBADO"</formula>
    </cfRule>
    <cfRule type="cellIs" dxfId="2194" priority="1690" stopIfTrue="1" operator="equal">
      <formula>"ESPERA"</formula>
    </cfRule>
    <cfRule type="cellIs" dxfId="2193" priority="1691" stopIfTrue="1" operator="equal">
      <formula>"RECHAZADO"</formula>
    </cfRule>
  </conditionalFormatting>
  <conditionalFormatting sqref="E179:F179 E181:F182">
    <cfRule type="expression" dxfId="2192" priority="1680" stopIfTrue="1">
      <formula>"SEVERSTAL"</formula>
    </cfRule>
  </conditionalFormatting>
  <conditionalFormatting sqref="H179:K179 H181:K182">
    <cfRule type="cellIs" dxfId="2191" priority="1681" stopIfTrue="1" operator="equal">
      <formula>"APROBADO"</formula>
    </cfRule>
    <cfRule type="cellIs" dxfId="2190" priority="1682" stopIfTrue="1" operator="equal">
      <formula>"ESPERA"</formula>
    </cfRule>
    <cfRule type="cellIs" dxfId="2189" priority="1683" stopIfTrue="1" operator="equal">
      <formula>"RECHAZADO"</formula>
    </cfRule>
  </conditionalFormatting>
  <conditionalFormatting sqref="K190">
    <cfRule type="cellIs" dxfId="2188" priority="1670" stopIfTrue="1" operator="equal">
      <formula>"APROBADO"</formula>
    </cfRule>
    <cfRule type="cellIs" dxfId="2187" priority="1671" stopIfTrue="1" operator="equal">
      <formula>"ESPERA"</formula>
    </cfRule>
    <cfRule type="cellIs" dxfId="2186" priority="1672" stopIfTrue="1" operator="equal">
      <formula>"RECHAZADO"</formula>
    </cfRule>
  </conditionalFormatting>
  <conditionalFormatting sqref="E191:F191">
    <cfRule type="expression" dxfId="2185" priority="1666" stopIfTrue="1">
      <formula>"SEVERSTAL"</formula>
    </cfRule>
  </conditionalFormatting>
  <conditionalFormatting sqref="H191:K191">
    <cfRule type="cellIs" dxfId="2184" priority="1663" stopIfTrue="1" operator="equal">
      <formula>"APROBADO"</formula>
    </cfRule>
    <cfRule type="cellIs" dxfId="2183" priority="1664" stopIfTrue="1" operator="equal">
      <formula>"ESPERA"</formula>
    </cfRule>
    <cfRule type="cellIs" dxfId="2182" priority="1665" stopIfTrue="1" operator="equal">
      <formula>"RECHAZADO"</formula>
    </cfRule>
  </conditionalFormatting>
  <conditionalFormatting sqref="E192:F193 E194:E202">
    <cfRule type="expression" dxfId="2181" priority="1655" stopIfTrue="1">
      <formula>"SEVERSTAL"</formula>
    </cfRule>
  </conditionalFormatting>
  <conditionalFormatting sqref="H192:K192 H193:J194">
    <cfRule type="cellIs" dxfId="2180" priority="1652" stopIfTrue="1" operator="equal">
      <formula>"APROBADO"</formula>
    </cfRule>
    <cfRule type="cellIs" dxfId="2179" priority="1653" stopIfTrue="1" operator="equal">
      <formula>"ESPERA"</formula>
    </cfRule>
    <cfRule type="cellIs" dxfId="2178" priority="1654" stopIfTrue="1" operator="equal">
      <formula>"RECHAZADO"</formula>
    </cfRule>
  </conditionalFormatting>
  <conditionalFormatting sqref="K193:K194">
    <cfRule type="cellIs" dxfId="2177" priority="1649" stopIfTrue="1" operator="equal">
      <formula>"APROBADO"</formula>
    </cfRule>
    <cfRule type="cellIs" dxfId="2176" priority="1650" stopIfTrue="1" operator="equal">
      <formula>"ESPERA"</formula>
    </cfRule>
    <cfRule type="cellIs" dxfId="2175" priority="1651" stopIfTrue="1" operator="equal">
      <formula>"RECHAZADO"</formula>
    </cfRule>
  </conditionalFormatting>
  <conditionalFormatting sqref="H195:J195">
    <cfRule type="cellIs" dxfId="2174" priority="1646" stopIfTrue="1" operator="equal">
      <formula>"APROBADO"</formula>
    </cfRule>
    <cfRule type="cellIs" dxfId="2173" priority="1647" stopIfTrue="1" operator="equal">
      <formula>"ESPERA"</formula>
    </cfRule>
    <cfRule type="cellIs" dxfId="2172" priority="1648" stopIfTrue="1" operator="equal">
      <formula>"RECHAZADO"</formula>
    </cfRule>
  </conditionalFormatting>
  <conditionalFormatting sqref="K195">
    <cfRule type="cellIs" dxfId="2171" priority="1643" stopIfTrue="1" operator="equal">
      <formula>"APROBADO"</formula>
    </cfRule>
    <cfRule type="cellIs" dxfId="2170" priority="1644" stopIfTrue="1" operator="equal">
      <formula>"ESPERA"</formula>
    </cfRule>
    <cfRule type="cellIs" dxfId="2169" priority="1645" stopIfTrue="1" operator="equal">
      <formula>"RECHAZADO"</formula>
    </cfRule>
  </conditionalFormatting>
  <conditionalFormatting sqref="F194">
    <cfRule type="expression" dxfId="2168" priority="1642" stopIfTrue="1">
      <formula>"SEVERSTAL"</formula>
    </cfRule>
  </conditionalFormatting>
  <conditionalFormatting sqref="F203">
    <cfRule type="expression" dxfId="2167" priority="1640" stopIfTrue="1">
      <formula>"SEVERSTAL"</formula>
    </cfRule>
  </conditionalFormatting>
  <conditionalFormatting sqref="H209:H211 K209:K211">
    <cfRule type="cellIs" dxfId="2166" priority="1636" stopIfTrue="1" operator="equal">
      <formula>"APROBADO"</formula>
    </cfRule>
    <cfRule type="cellIs" dxfId="2165" priority="1637" stopIfTrue="1" operator="equal">
      <formula>"ESPERA"</formula>
    </cfRule>
    <cfRule type="cellIs" dxfId="2164" priority="1638" stopIfTrue="1" operator="equal">
      <formula>"RECHAZADO"</formula>
    </cfRule>
  </conditionalFormatting>
  <conditionalFormatting sqref="H229:K232 H234:K234 H233:J233">
    <cfRule type="cellIs" dxfId="2163" priority="1630" stopIfTrue="1" operator="equal">
      <formula>"APROBADO"</formula>
    </cfRule>
    <cfRule type="cellIs" dxfId="2162" priority="1631" stopIfTrue="1" operator="equal">
      <formula>"ESPERA"</formula>
    </cfRule>
    <cfRule type="cellIs" dxfId="2161" priority="1632" stopIfTrue="1" operator="equal">
      <formula>"RECHAZADO"</formula>
    </cfRule>
  </conditionalFormatting>
  <conditionalFormatting sqref="K233">
    <cfRule type="cellIs" dxfId="2160" priority="1626" stopIfTrue="1" operator="equal">
      <formula>"APROBADO"</formula>
    </cfRule>
    <cfRule type="cellIs" dxfId="2159" priority="1627" stopIfTrue="1" operator="equal">
      <formula>"ESPERA"</formula>
    </cfRule>
    <cfRule type="cellIs" dxfId="2158" priority="1628" stopIfTrue="1" operator="equal">
      <formula>"RECHAZADO"</formula>
    </cfRule>
  </conditionalFormatting>
  <conditionalFormatting sqref="F237:F239">
    <cfRule type="expression" dxfId="2157" priority="1622" stopIfTrue="1">
      <formula>"SEVERSTAL"</formula>
    </cfRule>
  </conditionalFormatting>
  <conditionalFormatting sqref="H235:J239">
    <cfRule type="cellIs" dxfId="2156" priority="1623" stopIfTrue="1" operator="equal">
      <formula>"APROBADO"</formula>
    </cfRule>
    <cfRule type="cellIs" dxfId="2155" priority="1624" stopIfTrue="1" operator="equal">
      <formula>"ESPERA"</formula>
    </cfRule>
    <cfRule type="cellIs" dxfId="2154" priority="1625" stopIfTrue="1" operator="equal">
      <formula>"RECHAZADO"</formula>
    </cfRule>
  </conditionalFormatting>
  <conditionalFormatting sqref="K235:K239">
    <cfRule type="cellIs" dxfId="2153" priority="1619" stopIfTrue="1" operator="equal">
      <formula>"APROBADO"</formula>
    </cfRule>
    <cfRule type="cellIs" dxfId="2152" priority="1620" stopIfTrue="1" operator="equal">
      <formula>"ESPERA"</formula>
    </cfRule>
    <cfRule type="cellIs" dxfId="2151" priority="1621" stopIfTrue="1" operator="equal">
      <formula>"RECHAZADO"</formula>
    </cfRule>
  </conditionalFormatting>
  <conditionalFormatting sqref="K254">
    <cfRule type="cellIs" dxfId="2150" priority="1605" stopIfTrue="1" operator="equal">
      <formula>"APROBADO"</formula>
    </cfRule>
    <cfRule type="cellIs" dxfId="2149" priority="1606" stopIfTrue="1" operator="equal">
      <formula>"ESPERA"</formula>
    </cfRule>
    <cfRule type="cellIs" dxfId="2148" priority="1607" stopIfTrue="1" operator="equal">
      <formula>"RECHAZADO"</formula>
    </cfRule>
  </conditionalFormatting>
  <conditionalFormatting sqref="H254:H255">
    <cfRule type="cellIs" dxfId="2147" priority="1611" stopIfTrue="1" operator="equal">
      <formula>"APROBADO"</formula>
    </cfRule>
    <cfRule type="cellIs" dxfId="2146" priority="1612" stopIfTrue="1" operator="equal">
      <formula>"ESPERA"</formula>
    </cfRule>
    <cfRule type="cellIs" dxfId="2145" priority="1613" stopIfTrue="1" operator="equal">
      <formula>"RECHAZADO"</formula>
    </cfRule>
  </conditionalFormatting>
  <conditionalFormatting sqref="K255">
    <cfRule type="cellIs" dxfId="2144" priority="1608" stopIfTrue="1" operator="equal">
      <formula>"APROBADO"</formula>
    </cfRule>
    <cfRule type="cellIs" dxfId="2143" priority="1609" stopIfTrue="1" operator="equal">
      <formula>"ESPERA"</formula>
    </cfRule>
    <cfRule type="cellIs" dxfId="2142" priority="1610" stopIfTrue="1" operator="equal">
      <formula>"RECHAZADO"</formula>
    </cfRule>
  </conditionalFormatting>
  <conditionalFormatting sqref="H260:K260 I261:J261 I263:J265">
    <cfRule type="cellIs" dxfId="2141" priority="1602" stopIfTrue="1" operator="equal">
      <formula>"APROBADO"</formula>
    </cfRule>
    <cfRule type="cellIs" dxfId="2140" priority="1603" stopIfTrue="1" operator="equal">
      <formula>"ESPERA"</formula>
    </cfRule>
    <cfRule type="cellIs" dxfId="2139" priority="1604" stopIfTrue="1" operator="equal">
      <formula>"RECHAZADO"</formula>
    </cfRule>
  </conditionalFormatting>
  <conditionalFormatting sqref="E262">
    <cfRule type="expression" dxfId="2138" priority="1598" stopIfTrue="1">
      <formula>"SEVERSTAL"</formula>
    </cfRule>
  </conditionalFormatting>
  <conditionalFormatting sqref="K262 H262">
    <cfRule type="cellIs" dxfId="2137" priority="1599" stopIfTrue="1" operator="equal">
      <formula>"APROBADO"</formula>
    </cfRule>
    <cfRule type="cellIs" dxfId="2136" priority="1600" stopIfTrue="1" operator="equal">
      <formula>"ESPERA"</formula>
    </cfRule>
    <cfRule type="cellIs" dxfId="2135" priority="1601" stopIfTrue="1" operator="equal">
      <formula>"RECHAZADO"</formula>
    </cfRule>
  </conditionalFormatting>
  <conditionalFormatting sqref="I262:J262">
    <cfRule type="cellIs" dxfId="2134" priority="1595" stopIfTrue="1" operator="equal">
      <formula>"APROBADO"</formula>
    </cfRule>
    <cfRule type="cellIs" dxfId="2133" priority="1596" stopIfTrue="1" operator="equal">
      <formula>"ESPERA"</formula>
    </cfRule>
    <cfRule type="cellIs" dxfId="2132" priority="1597" stopIfTrue="1" operator="equal">
      <formula>"RECHAZADO"</formula>
    </cfRule>
  </conditionalFormatting>
  <conditionalFormatting sqref="E266:F273 E274:E289">
    <cfRule type="expression" dxfId="2131" priority="1591" stopIfTrue="1">
      <formula>"SEVERSTAL"</formula>
    </cfRule>
  </conditionalFormatting>
  <conditionalFormatting sqref="H266:J289">
    <cfRule type="cellIs" dxfId="2130" priority="1592" stopIfTrue="1" operator="equal">
      <formula>"APROBADO"</formula>
    </cfRule>
    <cfRule type="cellIs" dxfId="2129" priority="1593" stopIfTrue="1" operator="equal">
      <formula>"ESPERA"</formula>
    </cfRule>
    <cfRule type="cellIs" dxfId="2128" priority="1594" stopIfTrue="1" operator="equal">
      <formula>"RECHAZADO"</formula>
    </cfRule>
  </conditionalFormatting>
  <conditionalFormatting sqref="K290">
    <cfRule type="cellIs" dxfId="2127" priority="1588" stopIfTrue="1" operator="equal">
      <formula>"APROBADO"</formula>
    </cfRule>
    <cfRule type="cellIs" dxfId="2126" priority="1589" stopIfTrue="1" operator="equal">
      <formula>"ESPERA"</formula>
    </cfRule>
    <cfRule type="cellIs" dxfId="2125" priority="1590" stopIfTrue="1" operator="equal">
      <formula>"RECHAZADO"</formula>
    </cfRule>
  </conditionalFormatting>
  <conditionalFormatting sqref="F290:F303">
    <cfRule type="expression" dxfId="2124" priority="1584" stopIfTrue="1">
      <formula>"SEVERSTAL"</formula>
    </cfRule>
  </conditionalFormatting>
  <conditionalFormatting sqref="H290:J290 I291:J303">
    <cfRule type="cellIs" dxfId="2123" priority="1585" stopIfTrue="1" operator="equal">
      <formula>"APROBADO"</formula>
    </cfRule>
    <cfRule type="cellIs" dxfId="2122" priority="1586" stopIfTrue="1" operator="equal">
      <formula>"ESPERA"</formula>
    </cfRule>
    <cfRule type="cellIs" dxfId="2121" priority="1587" stopIfTrue="1" operator="equal">
      <formula>"RECHAZADO"</formula>
    </cfRule>
  </conditionalFormatting>
  <conditionalFormatting sqref="K302">
    <cfRule type="cellIs" dxfId="2120" priority="1581" stopIfTrue="1" operator="equal">
      <formula>"APROBADO"</formula>
    </cfRule>
    <cfRule type="cellIs" dxfId="2119" priority="1582" stopIfTrue="1" operator="equal">
      <formula>"ESPERA"</formula>
    </cfRule>
    <cfRule type="cellIs" dxfId="2118" priority="1583" stopIfTrue="1" operator="equal">
      <formula>"RECHAZADO"</formula>
    </cfRule>
  </conditionalFormatting>
  <conditionalFormatting sqref="K307">
    <cfRule type="cellIs" dxfId="2117" priority="1578" stopIfTrue="1" operator="equal">
      <formula>"APROBADO"</formula>
    </cfRule>
    <cfRule type="cellIs" dxfId="2116" priority="1579" stopIfTrue="1" operator="equal">
      <formula>"ESPERA"</formula>
    </cfRule>
    <cfRule type="cellIs" dxfId="2115" priority="1580" stopIfTrue="1" operator="equal">
      <formula>"RECHAZADO"</formula>
    </cfRule>
  </conditionalFormatting>
  <conditionalFormatting sqref="K308">
    <cfRule type="cellIs" dxfId="2114" priority="1575" stopIfTrue="1" operator="equal">
      <formula>"APROBADO"</formula>
    </cfRule>
    <cfRule type="cellIs" dxfId="2113" priority="1576" stopIfTrue="1" operator="equal">
      <formula>"ESPERA"</formula>
    </cfRule>
    <cfRule type="cellIs" dxfId="2112" priority="1577" stopIfTrue="1" operator="equal">
      <formula>"RECHAZADO"</formula>
    </cfRule>
  </conditionalFormatting>
  <conditionalFormatting sqref="E319">
    <cfRule type="expression" dxfId="2111" priority="1544" stopIfTrue="1">
      <formula>"SEVERSTAL"</formula>
    </cfRule>
  </conditionalFormatting>
  <conditionalFormatting sqref="H319:J319">
    <cfRule type="cellIs" dxfId="2110" priority="1545" stopIfTrue="1" operator="equal">
      <formula>"APROBADO"</formula>
    </cfRule>
    <cfRule type="cellIs" dxfId="2109" priority="1546" stopIfTrue="1" operator="equal">
      <formula>"ESPERA"</formula>
    </cfRule>
    <cfRule type="cellIs" dxfId="2108" priority="1547" stopIfTrue="1" operator="equal">
      <formula>"RECHAZADO"</formula>
    </cfRule>
  </conditionalFormatting>
  <conditionalFormatting sqref="E320:E336">
    <cfRule type="expression" dxfId="2107" priority="1540" stopIfTrue="1">
      <formula>"SEVERSTAL"</formula>
    </cfRule>
  </conditionalFormatting>
  <conditionalFormatting sqref="H320:J320 H321:H322">
    <cfRule type="cellIs" dxfId="2106" priority="1541" stopIfTrue="1" operator="equal">
      <formula>"APROBADO"</formula>
    </cfRule>
    <cfRule type="cellIs" dxfId="2105" priority="1542" stopIfTrue="1" operator="equal">
      <formula>"ESPERA"</formula>
    </cfRule>
    <cfRule type="cellIs" dxfId="2104" priority="1543" stopIfTrue="1" operator="equal">
      <formula>"RECHAZADO"</formula>
    </cfRule>
  </conditionalFormatting>
  <conditionalFormatting sqref="I321:J336">
    <cfRule type="cellIs" dxfId="2103" priority="1537" stopIfTrue="1" operator="equal">
      <formula>"APROBADO"</formula>
    </cfRule>
    <cfRule type="cellIs" dxfId="2102" priority="1538" stopIfTrue="1" operator="equal">
      <formula>"ESPERA"</formula>
    </cfRule>
    <cfRule type="cellIs" dxfId="2101" priority="1539" stopIfTrue="1" operator="equal">
      <formula>"RECHAZADO"</formula>
    </cfRule>
  </conditionalFormatting>
  <conditionalFormatting sqref="H353:K353">
    <cfRule type="cellIs" dxfId="2100" priority="1534" stopIfTrue="1" operator="equal">
      <formula>"APROBADO"</formula>
    </cfRule>
    <cfRule type="cellIs" dxfId="2099" priority="1535" stopIfTrue="1" operator="equal">
      <formula>"ESPERA"</formula>
    </cfRule>
    <cfRule type="cellIs" dxfId="2098" priority="1536" stopIfTrue="1" operator="equal">
      <formula>"RECHAZADO"</formula>
    </cfRule>
  </conditionalFormatting>
  <conditionalFormatting sqref="H354:K356 I357:J359">
    <cfRule type="cellIs" dxfId="2097" priority="1531" stopIfTrue="1" operator="equal">
      <formula>"APROBADO"</formula>
    </cfRule>
    <cfRule type="cellIs" dxfId="2096" priority="1532" stopIfTrue="1" operator="equal">
      <formula>"ESPERA"</formula>
    </cfRule>
    <cfRule type="cellIs" dxfId="2095" priority="1533" stopIfTrue="1" operator="equal">
      <formula>"RECHAZADO"</formula>
    </cfRule>
  </conditionalFormatting>
  <conditionalFormatting sqref="G368 K368">
    <cfRule type="expression" dxfId="2094" priority="1527" stopIfTrue="1">
      <formula>"SEVERSTAL"</formula>
    </cfRule>
  </conditionalFormatting>
  <conditionalFormatting sqref="H368">
    <cfRule type="cellIs" dxfId="2093" priority="1528" stopIfTrue="1" operator="equal">
      <formula>"APROBADO"</formula>
    </cfRule>
    <cfRule type="cellIs" dxfId="2092" priority="1529" stopIfTrue="1" operator="equal">
      <formula>"ESPERA"</formula>
    </cfRule>
    <cfRule type="cellIs" dxfId="2091" priority="1530" stopIfTrue="1" operator="equal">
      <formula>"RECHAZADO"</formula>
    </cfRule>
  </conditionalFormatting>
  <conditionalFormatting sqref="K365:K367">
    <cfRule type="expression" dxfId="2090" priority="1523" stopIfTrue="1">
      <formula>"SEVERSTAL"</formula>
    </cfRule>
  </conditionalFormatting>
  <conditionalFormatting sqref="H367">
    <cfRule type="cellIs" dxfId="2089" priority="1524" stopIfTrue="1" operator="equal">
      <formula>"APROBADO"</formula>
    </cfRule>
    <cfRule type="cellIs" dxfId="2088" priority="1525" stopIfTrue="1" operator="equal">
      <formula>"ESPERA"</formula>
    </cfRule>
    <cfRule type="cellIs" dxfId="2087" priority="1526" stopIfTrue="1" operator="equal">
      <formula>"RECHAZADO"</formula>
    </cfRule>
  </conditionalFormatting>
  <conditionalFormatting sqref="K358">
    <cfRule type="cellIs" dxfId="2086" priority="1520" stopIfTrue="1" operator="equal">
      <formula>"APROBADO"</formula>
    </cfRule>
    <cfRule type="cellIs" dxfId="2085" priority="1521" stopIfTrue="1" operator="equal">
      <formula>"ESPERA"</formula>
    </cfRule>
    <cfRule type="cellIs" dxfId="2084" priority="1522" stopIfTrue="1" operator="equal">
      <formula>"RECHAZADO"</formula>
    </cfRule>
  </conditionalFormatting>
  <conditionalFormatting sqref="K359">
    <cfRule type="cellIs" dxfId="2083" priority="1517" stopIfTrue="1" operator="equal">
      <formula>"APROBADO"</formula>
    </cfRule>
    <cfRule type="cellIs" dxfId="2082" priority="1518" stopIfTrue="1" operator="equal">
      <formula>"ESPERA"</formula>
    </cfRule>
    <cfRule type="cellIs" dxfId="2081" priority="1519" stopIfTrue="1" operator="equal">
      <formula>"RECHAZADO"</formula>
    </cfRule>
  </conditionalFormatting>
  <conditionalFormatting sqref="I363:J363 H360:K362">
    <cfRule type="cellIs" dxfId="2080" priority="1514" stopIfTrue="1" operator="equal">
      <formula>"APROBADO"</formula>
    </cfRule>
    <cfRule type="cellIs" dxfId="2079" priority="1515" stopIfTrue="1" operator="equal">
      <formula>"ESPERA"</formula>
    </cfRule>
    <cfRule type="cellIs" dxfId="2078" priority="1516" stopIfTrue="1" operator="equal">
      <formula>"RECHAZADO"</formula>
    </cfRule>
  </conditionalFormatting>
  <conditionalFormatting sqref="E364:E368">
    <cfRule type="expression" dxfId="2077" priority="1512" stopIfTrue="1">
      <formula>"SEVERSTAL"</formula>
    </cfRule>
  </conditionalFormatting>
  <conditionalFormatting sqref="H364:K364 H365:J366 I367:J368">
    <cfRule type="cellIs" dxfId="2076" priority="1509" stopIfTrue="1" operator="equal">
      <formula>"APROBADO"</formula>
    </cfRule>
    <cfRule type="cellIs" dxfId="2075" priority="1510" stopIfTrue="1" operator="equal">
      <formula>"ESPERA"</formula>
    </cfRule>
    <cfRule type="cellIs" dxfId="2074" priority="1511" stopIfTrue="1" operator="equal">
      <formula>"RECHAZADO"</formula>
    </cfRule>
  </conditionalFormatting>
  <conditionalFormatting sqref="E385:F385 E382:E384">
    <cfRule type="expression" dxfId="2073" priority="1491" stopIfTrue="1">
      <formula>"SEVERSTAL"</formula>
    </cfRule>
  </conditionalFormatting>
  <conditionalFormatting sqref="H382:H385">
    <cfRule type="cellIs" dxfId="2072" priority="1492" stopIfTrue="1" operator="equal">
      <formula>"APROBADO"</formula>
    </cfRule>
    <cfRule type="cellIs" dxfId="2071" priority="1493" stopIfTrue="1" operator="equal">
      <formula>"ESPERA"</formula>
    </cfRule>
    <cfRule type="cellIs" dxfId="2070" priority="1494" stopIfTrue="1" operator="equal">
      <formula>"RECHAZADO"</formula>
    </cfRule>
  </conditionalFormatting>
  <conditionalFormatting sqref="I382:J385">
    <cfRule type="cellIs" dxfId="2069" priority="1488" stopIfTrue="1" operator="equal">
      <formula>"APROBADO"</formula>
    </cfRule>
    <cfRule type="cellIs" dxfId="2068" priority="1489" stopIfTrue="1" operator="equal">
      <formula>"ESPERA"</formula>
    </cfRule>
    <cfRule type="cellIs" dxfId="2067" priority="1490" stopIfTrue="1" operator="equal">
      <formula>"RECHAZADO"</formula>
    </cfRule>
  </conditionalFormatting>
  <conditionalFormatting sqref="K382:K385">
    <cfRule type="cellIs" dxfId="2066" priority="1485" stopIfTrue="1" operator="equal">
      <formula>"APROBADO"</formula>
    </cfRule>
    <cfRule type="cellIs" dxfId="2065" priority="1486" stopIfTrue="1" operator="equal">
      <formula>"ESPERA"</formula>
    </cfRule>
    <cfRule type="cellIs" dxfId="2064" priority="1487" stopIfTrue="1" operator="equal">
      <formula>"RECHAZADO"</formula>
    </cfRule>
  </conditionalFormatting>
  <conditionalFormatting sqref="K387">
    <cfRule type="cellIs" dxfId="2063" priority="1471" stopIfTrue="1" operator="equal">
      <formula>"APROBADO"</formula>
    </cfRule>
    <cfRule type="cellIs" dxfId="2062" priority="1472" stopIfTrue="1" operator="equal">
      <formula>"ESPERA"</formula>
    </cfRule>
    <cfRule type="cellIs" dxfId="2061" priority="1473" stopIfTrue="1" operator="equal">
      <formula>"RECHAZADO"</formula>
    </cfRule>
  </conditionalFormatting>
  <conditionalFormatting sqref="E387">
    <cfRule type="expression" dxfId="2060" priority="1477" stopIfTrue="1">
      <formula>"SEVERSTAL"</formula>
    </cfRule>
  </conditionalFormatting>
  <conditionalFormatting sqref="H387">
    <cfRule type="cellIs" dxfId="2059" priority="1478" stopIfTrue="1" operator="equal">
      <formula>"APROBADO"</formula>
    </cfRule>
    <cfRule type="cellIs" dxfId="2058" priority="1479" stopIfTrue="1" operator="equal">
      <formula>"ESPERA"</formula>
    </cfRule>
    <cfRule type="cellIs" dxfId="2057" priority="1480" stopIfTrue="1" operator="equal">
      <formula>"RECHAZADO"</formula>
    </cfRule>
  </conditionalFormatting>
  <conditionalFormatting sqref="I387:J387">
    <cfRule type="cellIs" dxfId="2056" priority="1474" stopIfTrue="1" operator="equal">
      <formula>"APROBADO"</formula>
    </cfRule>
    <cfRule type="cellIs" dxfId="2055" priority="1475" stopIfTrue="1" operator="equal">
      <formula>"ESPERA"</formula>
    </cfRule>
    <cfRule type="cellIs" dxfId="2054" priority="1476" stopIfTrue="1" operator="equal">
      <formula>"RECHAZADO"</formula>
    </cfRule>
  </conditionalFormatting>
  <conditionalFormatting sqref="K386">
    <cfRule type="cellIs" dxfId="2053" priority="1461" stopIfTrue="1" operator="equal">
      <formula>"APROBADO"</formula>
    </cfRule>
    <cfRule type="cellIs" dxfId="2052" priority="1462" stopIfTrue="1" operator="equal">
      <formula>"ESPERA"</formula>
    </cfRule>
    <cfRule type="cellIs" dxfId="2051" priority="1463" stopIfTrue="1" operator="equal">
      <formula>"RECHAZADO"</formula>
    </cfRule>
  </conditionalFormatting>
  <conditionalFormatting sqref="E386">
    <cfRule type="expression" dxfId="2050" priority="1467" stopIfTrue="1">
      <formula>"SEVERSTAL"</formula>
    </cfRule>
  </conditionalFormatting>
  <conditionalFormatting sqref="H386">
    <cfRule type="cellIs" dxfId="2049" priority="1468" stopIfTrue="1" operator="equal">
      <formula>"APROBADO"</formula>
    </cfRule>
    <cfRule type="cellIs" dxfId="2048" priority="1469" stopIfTrue="1" operator="equal">
      <formula>"ESPERA"</formula>
    </cfRule>
    <cfRule type="cellIs" dxfId="2047" priority="1470" stopIfTrue="1" operator="equal">
      <formula>"RECHAZADO"</formula>
    </cfRule>
  </conditionalFormatting>
  <conditionalFormatting sqref="I386:J386">
    <cfRule type="cellIs" dxfId="2046" priority="1464" stopIfTrue="1" operator="equal">
      <formula>"APROBADO"</formula>
    </cfRule>
    <cfRule type="cellIs" dxfId="2045" priority="1465" stopIfTrue="1" operator="equal">
      <formula>"ESPERA"</formula>
    </cfRule>
    <cfRule type="cellIs" dxfId="2044" priority="1466" stopIfTrue="1" operator="equal">
      <formula>"RECHAZADO"</formula>
    </cfRule>
  </conditionalFormatting>
  <conditionalFormatting sqref="K388:K389">
    <cfRule type="cellIs" dxfId="2043" priority="1441" stopIfTrue="1" operator="equal">
      <formula>"APROBADO"</formula>
    </cfRule>
    <cfRule type="cellIs" dxfId="2042" priority="1442" stopIfTrue="1" operator="equal">
      <formula>"ESPERA"</formula>
    </cfRule>
    <cfRule type="cellIs" dxfId="2041" priority="1443" stopIfTrue="1" operator="equal">
      <formula>"RECHAZADO"</formula>
    </cfRule>
  </conditionalFormatting>
  <conditionalFormatting sqref="E388:E411">
    <cfRule type="expression" dxfId="2040" priority="1447" stopIfTrue="1">
      <formula>"SEVERSTAL"</formula>
    </cfRule>
  </conditionalFormatting>
  <conditionalFormatting sqref="H388:H389">
    <cfRule type="cellIs" dxfId="2039" priority="1448" stopIfTrue="1" operator="equal">
      <formula>"APROBADO"</formula>
    </cfRule>
    <cfRule type="cellIs" dxfId="2038" priority="1449" stopIfTrue="1" operator="equal">
      <formula>"ESPERA"</formula>
    </cfRule>
    <cfRule type="cellIs" dxfId="2037" priority="1450" stopIfTrue="1" operator="equal">
      <formula>"RECHAZADO"</formula>
    </cfRule>
  </conditionalFormatting>
  <conditionalFormatting sqref="I388:J394">
    <cfRule type="cellIs" dxfId="2036" priority="1444" stopIfTrue="1" operator="equal">
      <formula>"APROBADO"</formula>
    </cfRule>
    <cfRule type="cellIs" dxfId="2035" priority="1445" stopIfTrue="1" operator="equal">
      <formula>"ESPERA"</formula>
    </cfRule>
    <cfRule type="cellIs" dxfId="2034" priority="1446" stopIfTrue="1" operator="equal">
      <formula>"RECHAZADO"</formula>
    </cfRule>
  </conditionalFormatting>
  <conditionalFormatting sqref="I412:J415">
    <cfRule type="cellIs" dxfId="2033" priority="1438" stopIfTrue="1" operator="equal">
      <formula>"APROBADO"</formula>
    </cfRule>
    <cfRule type="cellIs" dxfId="2032" priority="1439" stopIfTrue="1" operator="equal">
      <formula>"ESPERA"</formula>
    </cfRule>
    <cfRule type="cellIs" dxfId="2031" priority="1440" stopIfTrue="1" operator="equal">
      <formula>"RECHAZADO"</formula>
    </cfRule>
  </conditionalFormatting>
  <conditionalFormatting sqref="E412:E413">
    <cfRule type="expression" dxfId="2030" priority="1436" stopIfTrue="1">
      <formula>"SEVERSTAL"</formula>
    </cfRule>
  </conditionalFormatting>
  <conditionalFormatting sqref="K419">
    <cfRule type="cellIs" dxfId="2029" priority="1433" stopIfTrue="1" operator="equal">
      <formula>"APROBADO"</formula>
    </cfRule>
    <cfRule type="cellIs" dxfId="2028" priority="1434" stopIfTrue="1" operator="equal">
      <formula>"ESPERA"</formula>
    </cfRule>
    <cfRule type="cellIs" dxfId="2027" priority="1435" stopIfTrue="1" operator="equal">
      <formula>"RECHAZADO"</formula>
    </cfRule>
  </conditionalFormatting>
  <conditionalFormatting sqref="K421:K426">
    <cfRule type="cellIs" dxfId="2026" priority="1430" stopIfTrue="1" operator="equal">
      <formula>"APROBADO"</formula>
    </cfRule>
    <cfRule type="cellIs" dxfId="2025" priority="1431" stopIfTrue="1" operator="equal">
      <formula>"ESPERA"</formula>
    </cfRule>
    <cfRule type="cellIs" dxfId="2024" priority="1432" stopIfTrue="1" operator="equal">
      <formula>"RECHAZADO"</formula>
    </cfRule>
  </conditionalFormatting>
  <conditionalFormatting sqref="K428 K491">
    <cfRule type="cellIs" dxfId="2023" priority="1427" stopIfTrue="1" operator="equal">
      <formula>"APROBADO"</formula>
    </cfRule>
    <cfRule type="cellIs" dxfId="2022" priority="1428" stopIfTrue="1" operator="equal">
      <formula>"ESPERA"</formula>
    </cfRule>
    <cfRule type="cellIs" dxfId="2021" priority="1429" stopIfTrue="1" operator="equal">
      <formula>"RECHAZADO"</formula>
    </cfRule>
  </conditionalFormatting>
  <conditionalFormatting sqref="K427">
    <cfRule type="cellIs" dxfId="2020" priority="1424" stopIfTrue="1" operator="equal">
      <formula>"APROBADO"</formula>
    </cfRule>
    <cfRule type="cellIs" dxfId="2019" priority="1425" stopIfTrue="1" operator="equal">
      <formula>"ESPERA"</formula>
    </cfRule>
    <cfRule type="cellIs" dxfId="2018" priority="1426" stopIfTrue="1" operator="equal">
      <formula>"RECHAZADO"</formula>
    </cfRule>
  </conditionalFormatting>
  <conditionalFormatting sqref="H440:K440 I441:J448">
    <cfRule type="cellIs" dxfId="2017" priority="1421" stopIfTrue="1" operator="equal">
      <formula>"APROBADO"</formula>
    </cfRule>
    <cfRule type="cellIs" dxfId="2016" priority="1422" stopIfTrue="1" operator="equal">
      <formula>"ESPERA"</formula>
    </cfRule>
    <cfRule type="cellIs" dxfId="2015" priority="1423" stopIfTrue="1" operator="equal">
      <formula>"RECHAZADO"</formula>
    </cfRule>
  </conditionalFormatting>
  <conditionalFormatting sqref="K451:K454">
    <cfRule type="cellIs" dxfId="2014" priority="1418" stopIfTrue="1" operator="equal">
      <formula>"APROBADO"</formula>
    </cfRule>
    <cfRule type="cellIs" dxfId="2013" priority="1419" stopIfTrue="1" operator="equal">
      <formula>"ESPERA"</formula>
    </cfRule>
    <cfRule type="cellIs" dxfId="2012" priority="1420" stopIfTrue="1" operator="equal">
      <formula>"RECHAZADO"</formula>
    </cfRule>
  </conditionalFormatting>
  <conditionalFormatting sqref="K490">
    <cfRule type="cellIs" dxfId="2011" priority="1415" stopIfTrue="1" operator="equal">
      <formula>"APROBADO"</formula>
    </cfRule>
    <cfRule type="cellIs" dxfId="2010" priority="1416" stopIfTrue="1" operator="equal">
      <formula>"ESPERA"</formula>
    </cfRule>
    <cfRule type="cellIs" dxfId="2009" priority="1417" stopIfTrue="1" operator="equal">
      <formula>"RECHAZADO"</formula>
    </cfRule>
  </conditionalFormatting>
  <conditionalFormatting sqref="H494:H501">
    <cfRule type="cellIs" dxfId="2008" priority="1409" stopIfTrue="1" operator="equal">
      <formula>"APROBADO"</formula>
    </cfRule>
    <cfRule type="cellIs" dxfId="2007" priority="1410" stopIfTrue="1" operator="equal">
      <formula>"ESPERA"</formula>
    </cfRule>
    <cfRule type="cellIs" dxfId="2006" priority="1411" stopIfTrue="1" operator="equal">
      <formula>"RECHAZADO"</formula>
    </cfRule>
  </conditionalFormatting>
  <conditionalFormatting sqref="I495:K495">
    <cfRule type="cellIs" dxfId="2005" priority="1405" stopIfTrue="1" operator="equal">
      <formula>"APROBADO"</formula>
    </cfRule>
    <cfRule type="cellIs" dxfId="2004" priority="1406" stopIfTrue="1" operator="equal">
      <formula>"ESPERA"</formula>
    </cfRule>
    <cfRule type="cellIs" dxfId="2003" priority="1407" stopIfTrue="1" operator="equal">
      <formula>"RECHAZADO"</formula>
    </cfRule>
  </conditionalFormatting>
  <conditionalFormatting sqref="I496:K496">
    <cfRule type="cellIs" dxfId="2002" priority="1402" stopIfTrue="1" operator="equal">
      <formula>"APROBADO"</formula>
    </cfRule>
    <cfRule type="cellIs" dxfId="2001" priority="1403" stopIfTrue="1" operator="equal">
      <formula>"ESPERA"</formula>
    </cfRule>
    <cfRule type="cellIs" dxfId="2000" priority="1404" stopIfTrue="1" operator="equal">
      <formula>"RECHAZADO"</formula>
    </cfRule>
  </conditionalFormatting>
  <conditionalFormatting sqref="I497:K497">
    <cfRule type="cellIs" dxfId="1999" priority="1399" stopIfTrue="1" operator="equal">
      <formula>"APROBADO"</formula>
    </cfRule>
    <cfRule type="cellIs" dxfId="1998" priority="1400" stopIfTrue="1" operator="equal">
      <formula>"ESPERA"</formula>
    </cfRule>
    <cfRule type="cellIs" dxfId="1997" priority="1401" stopIfTrue="1" operator="equal">
      <formula>"RECHAZADO"</formula>
    </cfRule>
  </conditionalFormatting>
  <conditionalFormatting sqref="I499:K501">
    <cfRule type="cellIs" dxfId="1996" priority="1396" stopIfTrue="1" operator="equal">
      <formula>"APROBADO"</formula>
    </cfRule>
    <cfRule type="cellIs" dxfId="1995" priority="1397" stopIfTrue="1" operator="equal">
      <formula>"ESPERA"</formula>
    </cfRule>
    <cfRule type="cellIs" dxfId="1994" priority="1398" stopIfTrue="1" operator="equal">
      <formula>"RECHAZADO"</formula>
    </cfRule>
  </conditionalFormatting>
  <conditionalFormatting sqref="I498:J498">
    <cfRule type="cellIs" dxfId="1993" priority="1393" stopIfTrue="1" operator="equal">
      <formula>"APROBADO"</formula>
    </cfRule>
    <cfRule type="cellIs" dxfId="1992" priority="1394" stopIfTrue="1" operator="equal">
      <formula>"ESPERA"</formula>
    </cfRule>
    <cfRule type="cellIs" dxfId="1991" priority="1395" stopIfTrue="1" operator="equal">
      <formula>"RECHAZADO"</formula>
    </cfRule>
  </conditionalFormatting>
  <conditionalFormatting sqref="E502:F516 E517:E523">
    <cfRule type="expression" dxfId="1990" priority="1389" stopIfTrue="1">
      <formula>"SEVERSTAL"</formula>
    </cfRule>
  </conditionalFormatting>
  <conditionalFormatting sqref="H502:K504 I505:J515">
    <cfRule type="cellIs" dxfId="1989" priority="1390" stopIfTrue="1" operator="equal">
      <formula>"APROBADO"</formula>
    </cfRule>
    <cfRule type="cellIs" dxfId="1988" priority="1391" stopIfTrue="1" operator="equal">
      <formula>"ESPERA"</formula>
    </cfRule>
    <cfRule type="cellIs" dxfId="1987" priority="1392" stopIfTrue="1" operator="equal">
      <formula>"RECHAZADO"</formula>
    </cfRule>
  </conditionalFormatting>
  <conditionalFormatting sqref="H516 K516">
    <cfRule type="cellIs" dxfId="1986" priority="1386" stopIfTrue="1" operator="equal">
      <formula>"APROBADO"</formula>
    </cfRule>
    <cfRule type="cellIs" dxfId="1985" priority="1387" stopIfTrue="1" operator="equal">
      <formula>"ESPERA"</formula>
    </cfRule>
    <cfRule type="cellIs" dxfId="1984" priority="1388" stopIfTrue="1" operator="equal">
      <formula>"RECHAZADO"</formula>
    </cfRule>
  </conditionalFormatting>
  <conditionalFormatting sqref="I516:J516">
    <cfRule type="cellIs" dxfId="1983" priority="1383" stopIfTrue="1" operator="equal">
      <formula>"APROBADO"</formula>
    </cfRule>
    <cfRule type="cellIs" dxfId="1982" priority="1384" stopIfTrue="1" operator="equal">
      <formula>"ESPERA"</formula>
    </cfRule>
    <cfRule type="cellIs" dxfId="1981" priority="1385" stopIfTrue="1" operator="equal">
      <formula>"RECHAZADO"</formula>
    </cfRule>
  </conditionalFormatting>
  <conditionalFormatting sqref="H517">
    <cfRule type="cellIs" dxfId="1980" priority="1379" stopIfTrue="1" operator="equal">
      <formula>"APROBADO"</formula>
    </cfRule>
    <cfRule type="cellIs" dxfId="1979" priority="1380" stopIfTrue="1" operator="equal">
      <formula>"ESPERA"</formula>
    </cfRule>
    <cfRule type="cellIs" dxfId="1978" priority="1381" stopIfTrue="1" operator="equal">
      <formula>"RECHAZADO"</formula>
    </cfRule>
  </conditionalFormatting>
  <conditionalFormatting sqref="I517:K517 I518:J518">
    <cfRule type="cellIs" dxfId="1977" priority="1376" stopIfTrue="1" operator="equal">
      <formula>"APROBADO"</formula>
    </cfRule>
    <cfRule type="cellIs" dxfId="1976" priority="1377" stopIfTrue="1" operator="equal">
      <formula>"ESPERA"</formula>
    </cfRule>
    <cfRule type="cellIs" dxfId="1975" priority="1378" stopIfTrue="1" operator="equal">
      <formula>"RECHAZADO"</formula>
    </cfRule>
  </conditionalFormatting>
  <conditionalFormatting sqref="K518">
    <cfRule type="cellIs" dxfId="1974" priority="1373" stopIfTrue="1" operator="equal">
      <formula>"APROBADO"</formula>
    </cfRule>
    <cfRule type="cellIs" dxfId="1973" priority="1374" stopIfTrue="1" operator="equal">
      <formula>"ESPERA"</formula>
    </cfRule>
    <cfRule type="cellIs" dxfId="1972" priority="1375" stopIfTrue="1" operator="equal">
      <formula>"RECHAZADO"</formula>
    </cfRule>
  </conditionalFormatting>
  <conditionalFormatting sqref="K498">
    <cfRule type="cellIs" dxfId="1971" priority="1370" stopIfTrue="1" operator="equal">
      <formula>"APROBADO"</formula>
    </cfRule>
    <cfRule type="cellIs" dxfId="1970" priority="1371" stopIfTrue="1" operator="equal">
      <formula>"ESPERA"</formula>
    </cfRule>
    <cfRule type="cellIs" dxfId="1969" priority="1372" stopIfTrue="1" operator="equal">
      <formula>"RECHAZADO"</formula>
    </cfRule>
  </conditionalFormatting>
  <conditionalFormatting sqref="K519">
    <cfRule type="cellIs" dxfId="1968" priority="1367" stopIfTrue="1" operator="equal">
      <formula>"APROBADO"</formula>
    </cfRule>
    <cfRule type="cellIs" dxfId="1967" priority="1368" stopIfTrue="1" operator="equal">
      <formula>"ESPERA"</formula>
    </cfRule>
    <cfRule type="cellIs" dxfId="1966" priority="1369" stopIfTrue="1" operator="equal">
      <formula>"RECHAZADO"</formula>
    </cfRule>
  </conditionalFormatting>
  <conditionalFormatting sqref="I520:K520 I521:J522">
    <cfRule type="cellIs" dxfId="1965" priority="1364" stopIfTrue="1" operator="equal">
      <formula>"APROBADO"</formula>
    </cfRule>
    <cfRule type="cellIs" dxfId="1964" priority="1365" stopIfTrue="1" operator="equal">
      <formula>"ESPERA"</formula>
    </cfRule>
    <cfRule type="cellIs" dxfId="1963" priority="1366" stopIfTrue="1" operator="equal">
      <formula>"RECHAZADO"</formula>
    </cfRule>
  </conditionalFormatting>
  <conditionalFormatting sqref="K521">
    <cfRule type="cellIs" dxfId="1962" priority="1361" stopIfTrue="1" operator="equal">
      <formula>"APROBADO"</formula>
    </cfRule>
    <cfRule type="cellIs" dxfId="1961" priority="1362" stopIfTrue="1" operator="equal">
      <formula>"ESPERA"</formula>
    </cfRule>
    <cfRule type="cellIs" dxfId="1960" priority="1363" stopIfTrue="1" operator="equal">
      <formula>"RECHAZADO"</formula>
    </cfRule>
  </conditionalFormatting>
  <conditionalFormatting sqref="K522">
    <cfRule type="cellIs" dxfId="1959" priority="1358" stopIfTrue="1" operator="equal">
      <formula>"APROBADO"</formula>
    </cfRule>
    <cfRule type="cellIs" dxfId="1958" priority="1359" stopIfTrue="1" operator="equal">
      <formula>"ESPERA"</formula>
    </cfRule>
    <cfRule type="cellIs" dxfId="1957" priority="1360" stopIfTrue="1" operator="equal">
      <formula>"RECHAZADO"</formula>
    </cfRule>
  </conditionalFormatting>
  <conditionalFormatting sqref="E532:F532">
    <cfRule type="expression" dxfId="1956" priority="1354" stopIfTrue="1">
      <formula>"SEVERSTAL"</formula>
    </cfRule>
  </conditionalFormatting>
  <conditionalFormatting sqref="H532:K532">
    <cfRule type="cellIs" dxfId="1955" priority="1355" stopIfTrue="1" operator="equal">
      <formula>"APROBADO"</formula>
    </cfRule>
    <cfRule type="cellIs" dxfId="1954" priority="1356" stopIfTrue="1" operator="equal">
      <formula>"ESPERA"</formula>
    </cfRule>
    <cfRule type="cellIs" dxfId="1953" priority="1357" stopIfTrue="1" operator="equal">
      <formula>"RECHAZADO"</formula>
    </cfRule>
  </conditionalFormatting>
  <conditionalFormatting sqref="K540">
    <cfRule type="cellIs" dxfId="1952" priority="1348" stopIfTrue="1" operator="equal">
      <formula>"APROBADO"</formula>
    </cfRule>
    <cfRule type="cellIs" dxfId="1951" priority="1349" stopIfTrue="1" operator="equal">
      <formula>"ESPERA"</formula>
    </cfRule>
    <cfRule type="cellIs" dxfId="1950" priority="1350" stopIfTrue="1" operator="equal">
      <formula>"RECHAZADO"</formula>
    </cfRule>
  </conditionalFormatting>
  <conditionalFormatting sqref="K539">
    <cfRule type="cellIs" dxfId="1949" priority="1351" stopIfTrue="1" operator="equal">
      <formula>"APROBADO"</formula>
    </cfRule>
    <cfRule type="cellIs" dxfId="1948" priority="1352" stopIfTrue="1" operator="equal">
      <formula>"ESPERA"</formula>
    </cfRule>
    <cfRule type="cellIs" dxfId="1947" priority="1353" stopIfTrue="1" operator="equal">
      <formula>"RECHAZADO"</formula>
    </cfRule>
  </conditionalFormatting>
  <conditionalFormatting sqref="K551:K552">
    <cfRule type="cellIs" dxfId="1946" priority="1345" stopIfTrue="1" operator="equal">
      <formula>"APROBADO"</formula>
    </cfRule>
    <cfRule type="cellIs" dxfId="1945" priority="1346" stopIfTrue="1" operator="equal">
      <formula>"ESPERA"</formula>
    </cfRule>
    <cfRule type="cellIs" dxfId="1944" priority="1347" stopIfTrue="1" operator="equal">
      <formula>"RECHAZADO"</formula>
    </cfRule>
  </conditionalFormatting>
  <conditionalFormatting sqref="K564">
    <cfRule type="cellIs" dxfId="1943" priority="1342" stopIfTrue="1" operator="equal">
      <formula>"APROBADO"</formula>
    </cfRule>
    <cfRule type="cellIs" dxfId="1942" priority="1343" stopIfTrue="1" operator="equal">
      <formula>"ESPERA"</formula>
    </cfRule>
    <cfRule type="cellIs" dxfId="1941" priority="1344" stopIfTrue="1" operator="equal">
      <formula>"RECHAZADO"</formula>
    </cfRule>
  </conditionalFormatting>
  <conditionalFormatting sqref="K588">
    <cfRule type="cellIs" dxfId="1940" priority="1339" stopIfTrue="1" operator="equal">
      <formula>"APROBADO"</formula>
    </cfRule>
    <cfRule type="cellIs" dxfId="1939" priority="1340" stopIfTrue="1" operator="equal">
      <formula>"ESPERA"</formula>
    </cfRule>
    <cfRule type="cellIs" dxfId="1938" priority="1341" stopIfTrue="1" operator="equal">
      <formula>"RECHAZADO"</formula>
    </cfRule>
  </conditionalFormatting>
  <conditionalFormatting sqref="H621:H623">
    <cfRule type="cellIs" dxfId="1937" priority="1333" stopIfTrue="1" operator="equal">
      <formula>"APROBADO"</formula>
    </cfRule>
    <cfRule type="cellIs" dxfId="1936" priority="1334" stopIfTrue="1" operator="equal">
      <formula>"ESPERA"</formula>
    </cfRule>
    <cfRule type="cellIs" dxfId="1935" priority="1335" stopIfTrue="1" operator="equal">
      <formula>"RECHAZADO"</formula>
    </cfRule>
  </conditionalFormatting>
  <conditionalFormatting sqref="H632:K632 K633:K635 H633:H636">
    <cfRule type="cellIs" dxfId="1934" priority="1330" stopIfTrue="1" operator="equal">
      <formula>"APROBADO"</formula>
    </cfRule>
    <cfRule type="cellIs" dxfId="1933" priority="1331" stopIfTrue="1" operator="equal">
      <formula>"ESPERA"</formula>
    </cfRule>
    <cfRule type="cellIs" dxfId="1932" priority="1332" stopIfTrue="1" operator="equal">
      <formula>"RECHAZADO"</formula>
    </cfRule>
  </conditionalFormatting>
  <conditionalFormatting sqref="I633:J640">
    <cfRule type="cellIs" dxfId="1931" priority="1327" stopIfTrue="1" operator="equal">
      <formula>"APROBADO"</formula>
    </cfRule>
    <cfRule type="cellIs" dxfId="1930" priority="1328" stopIfTrue="1" operator="equal">
      <formula>"ESPERA"</formula>
    </cfRule>
    <cfRule type="cellIs" dxfId="1929" priority="1329" stopIfTrue="1" operator="equal">
      <formula>"RECHAZADO"</formula>
    </cfRule>
  </conditionalFormatting>
  <conditionalFormatting sqref="K646:K647">
    <cfRule type="cellIs" dxfId="1928" priority="1324" stopIfTrue="1" operator="equal">
      <formula>"APROBADO"</formula>
    </cfRule>
    <cfRule type="cellIs" dxfId="1927" priority="1325" stopIfTrue="1" operator="equal">
      <formula>"ESPERA"</formula>
    </cfRule>
    <cfRule type="cellIs" dxfId="1926" priority="1326" stopIfTrue="1" operator="equal">
      <formula>"RECHAZADO"</formula>
    </cfRule>
  </conditionalFormatting>
  <conditionalFormatting sqref="H650:H654">
    <cfRule type="cellIs" dxfId="1925" priority="1321" stopIfTrue="1" operator="equal">
      <formula>"APROBADO"</formula>
    </cfRule>
    <cfRule type="cellIs" dxfId="1924" priority="1322" stopIfTrue="1" operator="equal">
      <formula>"ESPERA"</formula>
    </cfRule>
    <cfRule type="cellIs" dxfId="1923" priority="1323" stopIfTrue="1" operator="equal">
      <formula>"RECHAZADO"</formula>
    </cfRule>
  </conditionalFormatting>
  <conditionalFormatting sqref="G650:G660">
    <cfRule type="expression" dxfId="1922" priority="1320" stopIfTrue="1">
      <formula>"SEVERSTAL"</formula>
    </cfRule>
  </conditionalFormatting>
  <conditionalFormatting sqref="K574">
    <cfRule type="cellIs" dxfId="1921" priority="1317" stopIfTrue="1" operator="equal">
      <formula>"APROBADO"</formula>
    </cfRule>
    <cfRule type="cellIs" dxfId="1920" priority="1318" stopIfTrue="1" operator="equal">
      <formula>"ESPERA"</formula>
    </cfRule>
    <cfRule type="cellIs" dxfId="1919" priority="1319" stopIfTrue="1" operator="equal">
      <formula>"RECHAZADO"</formula>
    </cfRule>
  </conditionalFormatting>
  <conditionalFormatting sqref="K671">
    <cfRule type="cellIs" dxfId="1918" priority="1314" stopIfTrue="1" operator="equal">
      <formula>"APROBADO"</formula>
    </cfRule>
    <cfRule type="cellIs" dxfId="1917" priority="1315" stopIfTrue="1" operator="equal">
      <formula>"ESPERA"</formula>
    </cfRule>
    <cfRule type="cellIs" dxfId="1916" priority="1316" stopIfTrue="1" operator="equal">
      <formula>"RECHAZADO"</formula>
    </cfRule>
  </conditionalFormatting>
  <conditionalFormatting sqref="K674">
    <cfRule type="cellIs" dxfId="1915" priority="1311" stopIfTrue="1" operator="equal">
      <formula>"APROBADO"</formula>
    </cfRule>
    <cfRule type="cellIs" dxfId="1914" priority="1312" stopIfTrue="1" operator="equal">
      <formula>"ESPERA"</formula>
    </cfRule>
    <cfRule type="cellIs" dxfId="1913" priority="1313" stopIfTrue="1" operator="equal">
      <formula>"RECHAZADO"</formula>
    </cfRule>
  </conditionalFormatting>
  <conditionalFormatting sqref="I686:J687">
    <cfRule type="cellIs" dxfId="1912" priority="1304" stopIfTrue="1" operator="equal">
      <formula>"APROBADO"</formula>
    </cfRule>
    <cfRule type="cellIs" dxfId="1911" priority="1305" stopIfTrue="1" operator="equal">
      <formula>"ESPERA"</formula>
    </cfRule>
    <cfRule type="cellIs" dxfId="1910" priority="1306" stopIfTrue="1" operator="equal">
      <formula>"RECHAZADO"</formula>
    </cfRule>
  </conditionalFormatting>
  <conditionalFormatting sqref="F690">
    <cfRule type="expression" dxfId="1909" priority="1307" stopIfTrue="1">
      <formula>"SEVERSTAL"</formula>
    </cfRule>
  </conditionalFormatting>
  <conditionalFormatting sqref="K686:K687 H686:H687">
    <cfRule type="cellIs" dxfId="1908" priority="1308" stopIfTrue="1" operator="equal">
      <formula>"APROBADO"</formula>
    </cfRule>
    <cfRule type="cellIs" dxfId="1907" priority="1309" stopIfTrue="1" operator="equal">
      <formula>"ESPERA"</formula>
    </cfRule>
    <cfRule type="cellIs" dxfId="1906" priority="1310" stopIfTrue="1" operator="equal">
      <formula>"RECHAZADO"</formula>
    </cfRule>
  </conditionalFormatting>
  <conditionalFormatting sqref="K699">
    <cfRule type="cellIs" dxfId="1905" priority="1301" stopIfTrue="1" operator="equal">
      <formula>"APROBADO"</formula>
    </cfRule>
    <cfRule type="cellIs" dxfId="1904" priority="1302" stopIfTrue="1" operator="equal">
      <formula>"ESPERA"</formula>
    </cfRule>
    <cfRule type="cellIs" dxfId="1903" priority="1303" stopIfTrue="1" operator="equal">
      <formula>"RECHAZADO"</formula>
    </cfRule>
  </conditionalFormatting>
  <conditionalFormatting sqref="K705:K711">
    <cfRule type="cellIs" dxfId="1902" priority="1283" stopIfTrue="1" operator="equal">
      <formula>"APROBADO"</formula>
    </cfRule>
    <cfRule type="cellIs" dxfId="1901" priority="1284" stopIfTrue="1" operator="equal">
      <formula>"ESPERA"</formula>
    </cfRule>
    <cfRule type="cellIs" dxfId="1900" priority="1285" stopIfTrue="1" operator="equal">
      <formula>"RECHAZADO"</formula>
    </cfRule>
  </conditionalFormatting>
  <conditionalFormatting sqref="K700">
    <cfRule type="cellIs" dxfId="1899" priority="1298" stopIfTrue="1" operator="equal">
      <formula>"APROBADO"</formula>
    </cfRule>
    <cfRule type="cellIs" dxfId="1898" priority="1299" stopIfTrue="1" operator="equal">
      <formula>"ESPERA"</formula>
    </cfRule>
    <cfRule type="cellIs" dxfId="1897" priority="1300" stopIfTrue="1" operator="equal">
      <formula>"RECHAZADO"</formula>
    </cfRule>
  </conditionalFormatting>
  <conditionalFormatting sqref="K701">
    <cfRule type="cellIs" dxfId="1896" priority="1295" stopIfTrue="1" operator="equal">
      <formula>"APROBADO"</formula>
    </cfRule>
    <cfRule type="cellIs" dxfId="1895" priority="1296" stopIfTrue="1" operator="equal">
      <formula>"ESPERA"</formula>
    </cfRule>
    <cfRule type="cellIs" dxfId="1894" priority="1297" stopIfTrue="1" operator="equal">
      <formula>"RECHAZADO"</formula>
    </cfRule>
  </conditionalFormatting>
  <conditionalFormatting sqref="K702">
    <cfRule type="cellIs" dxfId="1893" priority="1292" stopIfTrue="1" operator="equal">
      <formula>"APROBADO"</formula>
    </cfRule>
    <cfRule type="cellIs" dxfId="1892" priority="1293" stopIfTrue="1" operator="equal">
      <formula>"ESPERA"</formula>
    </cfRule>
    <cfRule type="cellIs" dxfId="1891" priority="1294" stopIfTrue="1" operator="equal">
      <formula>"RECHAZADO"</formula>
    </cfRule>
  </conditionalFormatting>
  <conditionalFormatting sqref="K703">
    <cfRule type="cellIs" dxfId="1890" priority="1289" stopIfTrue="1" operator="equal">
      <formula>"APROBADO"</formula>
    </cfRule>
    <cfRule type="cellIs" dxfId="1889" priority="1290" stopIfTrue="1" operator="equal">
      <formula>"ESPERA"</formula>
    </cfRule>
    <cfRule type="cellIs" dxfId="1888" priority="1291" stopIfTrue="1" operator="equal">
      <formula>"RECHAZADO"</formula>
    </cfRule>
  </conditionalFormatting>
  <conditionalFormatting sqref="K704">
    <cfRule type="cellIs" dxfId="1887" priority="1286" stopIfTrue="1" operator="equal">
      <formula>"APROBADO"</formula>
    </cfRule>
    <cfRule type="cellIs" dxfId="1886" priority="1287" stopIfTrue="1" operator="equal">
      <formula>"ESPERA"</formula>
    </cfRule>
    <cfRule type="cellIs" dxfId="1885" priority="1288" stopIfTrue="1" operator="equal">
      <formula>"RECHAZADO"</formula>
    </cfRule>
  </conditionalFormatting>
  <conditionalFormatting sqref="K713">
    <cfRule type="cellIs" dxfId="1884" priority="1280" stopIfTrue="1" operator="equal">
      <formula>"APROBADO"</formula>
    </cfRule>
    <cfRule type="cellIs" dxfId="1883" priority="1281" stopIfTrue="1" operator="equal">
      <formula>"ESPERA"</formula>
    </cfRule>
    <cfRule type="cellIs" dxfId="1882" priority="1282" stopIfTrue="1" operator="equal">
      <formula>"RECHAZADO"</formula>
    </cfRule>
  </conditionalFormatting>
  <conditionalFormatting sqref="K714">
    <cfRule type="cellIs" dxfId="1881" priority="1277" stopIfTrue="1" operator="equal">
      <formula>"APROBADO"</formula>
    </cfRule>
    <cfRule type="cellIs" dxfId="1880" priority="1278" stopIfTrue="1" operator="equal">
      <formula>"ESPERA"</formula>
    </cfRule>
    <cfRule type="cellIs" dxfId="1879" priority="1279" stopIfTrue="1" operator="equal">
      <formula>"RECHAZADO"</formula>
    </cfRule>
  </conditionalFormatting>
  <conditionalFormatting sqref="K715">
    <cfRule type="cellIs" dxfId="1878" priority="1274" stopIfTrue="1" operator="equal">
      <formula>"APROBADO"</formula>
    </cfRule>
    <cfRule type="cellIs" dxfId="1877" priority="1275" stopIfTrue="1" operator="equal">
      <formula>"ESPERA"</formula>
    </cfRule>
    <cfRule type="cellIs" dxfId="1876" priority="1276" stopIfTrue="1" operator="equal">
      <formula>"RECHAZADO"</formula>
    </cfRule>
  </conditionalFormatting>
  <conditionalFormatting sqref="K717">
    <cfRule type="cellIs" dxfId="1875" priority="1271" stopIfTrue="1" operator="equal">
      <formula>"APROBADO"</formula>
    </cfRule>
    <cfRule type="cellIs" dxfId="1874" priority="1272" stopIfTrue="1" operator="equal">
      <formula>"ESPERA"</formula>
    </cfRule>
    <cfRule type="cellIs" dxfId="1873" priority="1273" stopIfTrue="1" operator="equal">
      <formula>"RECHAZADO"</formula>
    </cfRule>
  </conditionalFormatting>
  <conditionalFormatting sqref="K716">
    <cfRule type="cellIs" dxfId="1872" priority="1268" stopIfTrue="1" operator="equal">
      <formula>"APROBADO"</formula>
    </cfRule>
    <cfRule type="cellIs" dxfId="1871" priority="1269" stopIfTrue="1" operator="equal">
      <formula>"ESPERA"</formula>
    </cfRule>
    <cfRule type="cellIs" dxfId="1870" priority="1270" stopIfTrue="1" operator="equal">
      <formula>"RECHAZADO"</formula>
    </cfRule>
  </conditionalFormatting>
  <conditionalFormatting sqref="E744">
    <cfRule type="expression" dxfId="1869" priority="1264" stopIfTrue="1">
      <formula>"SEVERSTAL"</formula>
    </cfRule>
  </conditionalFormatting>
  <conditionalFormatting sqref="H744:K744">
    <cfRule type="cellIs" dxfId="1868" priority="1265" stopIfTrue="1" operator="equal">
      <formula>"APROBADO"</formula>
    </cfRule>
    <cfRule type="cellIs" dxfId="1867" priority="1266" stopIfTrue="1" operator="equal">
      <formula>"ESPERA"</formula>
    </cfRule>
    <cfRule type="cellIs" dxfId="1866" priority="1267" stopIfTrue="1" operator="equal">
      <formula>"RECHAZADO"</formula>
    </cfRule>
  </conditionalFormatting>
  <conditionalFormatting sqref="E745:E764">
    <cfRule type="expression" dxfId="1865" priority="1260" stopIfTrue="1">
      <formula>"SEVERSTAL"</formula>
    </cfRule>
  </conditionalFormatting>
  <conditionalFormatting sqref="H745:K746 I747:J750">
    <cfRule type="cellIs" dxfId="1864" priority="1261" stopIfTrue="1" operator="equal">
      <formula>"APROBADO"</formula>
    </cfRule>
    <cfRule type="cellIs" dxfId="1863" priority="1262" stopIfTrue="1" operator="equal">
      <formula>"ESPERA"</formula>
    </cfRule>
    <cfRule type="cellIs" dxfId="1862" priority="1263" stopIfTrue="1" operator="equal">
      <formula>"RECHAZADO"</formula>
    </cfRule>
  </conditionalFormatting>
  <conditionalFormatting sqref="H751:K751 I752:J752">
    <cfRule type="cellIs" dxfId="1861" priority="1257" stopIfTrue="1" operator="equal">
      <formula>"APROBADO"</formula>
    </cfRule>
    <cfRule type="cellIs" dxfId="1860" priority="1258" stopIfTrue="1" operator="equal">
      <formula>"ESPERA"</formula>
    </cfRule>
    <cfRule type="cellIs" dxfId="1859" priority="1259" stopIfTrue="1" operator="equal">
      <formula>"RECHAZADO"</formula>
    </cfRule>
  </conditionalFormatting>
  <conditionalFormatting sqref="H758:K764">
    <cfRule type="cellIs" dxfId="1858" priority="1254" stopIfTrue="1" operator="equal">
      <formula>"APROBADO"</formula>
    </cfRule>
    <cfRule type="cellIs" dxfId="1857" priority="1255" stopIfTrue="1" operator="equal">
      <formula>"ESPERA"</formula>
    </cfRule>
    <cfRule type="cellIs" dxfId="1856" priority="1256" stopIfTrue="1" operator="equal">
      <formula>"RECHAZADO"</formula>
    </cfRule>
  </conditionalFormatting>
  <conditionalFormatting sqref="E765:E774">
    <cfRule type="expression" dxfId="1855" priority="1252" stopIfTrue="1">
      <formula>"SEVERSTAL"</formula>
    </cfRule>
  </conditionalFormatting>
  <conditionalFormatting sqref="H765:K765 I773:J774 H766:J772">
    <cfRule type="cellIs" dxfId="1854" priority="1249" stopIfTrue="1" operator="equal">
      <formula>"APROBADO"</formula>
    </cfRule>
    <cfRule type="cellIs" dxfId="1853" priority="1250" stopIfTrue="1" operator="equal">
      <formula>"ESPERA"</formula>
    </cfRule>
    <cfRule type="cellIs" dxfId="1852" priority="1251" stopIfTrue="1" operator="equal">
      <formula>"RECHAZADO"</formula>
    </cfRule>
  </conditionalFormatting>
  <conditionalFormatting sqref="E775:F779 E780:E804">
    <cfRule type="expression" dxfId="1851" priority="1245" stopIfTrue="1">
      <formula>"SEVERSTAL"</formula>
    </cfRule>
  </conditionalFormatting>
  <conditionalFormatting sqref="H775:K779">
    <cfRule type="cellIs" dxfId="1850" priority="1246" stopIfTrue="1" operator="equal">
      <formula>"APROBADO"</formula>
    </cfRule>
    <cfRule type="cellIs" dxfId="1849" priority="1247" stopIfTrue="1" operator="equal">
      <formula>"ESPERA"</formula>
    </cfRule>
    <cfRule type="cellIs" dxfId="1848" priority="1248" stopIfTrue="1" operator="equal">
      <formula>"RECHAZADO"</formula>
    </cfRule>
  </conditionalFormatting>
  <conditionalFormatting sqref="H780 K780">
    <cfRule type="cellIs" dxfId="1847" priority="1242" stopIfTrue="1" operator="equal">
      <formula>"APROBADO"</formula>
    </cfRule>
    <cfRule type="cellIs" dxfId="1846" priority="1243" stopIfTrue="1" operator="equal">
      <formula>"ESPERA"</formula>
    </cfRule>
    <cfRule type="cellIs" dxfId="1845" priority="1244" stopIfTrue="1" operator="equal">
      <formula>"RECHAZADO"</formula>
    </cfRule>
  </conditionalFormatting>
  <conditionalFormatting sqref="I780:J782">
    <cfRule type="cellIs" dxfId="1844" priority="1238" stopIfTrue="1" operator="equal">
      <formula>"APROBADO"</formula>
    </cfRule>
    <cfRule type="cellIs" dxfId="1843" priority="1239" stopIfTrue="1" operator="equal">
      <formula>"ESPERA"</formula>
    </cfRule>
    <cfRule type="cellIs" dxfId="1842" priority="1240" stopIfTrue="1" operator="equal">
      <formula>"RECHAZADO"</formula>
    </cfRule>
  </conditionalFormatting>
  <conditionalFormatting sqref="K795">
    <cfRule type="cellIs" dxfId="1841" priority="1235" stopIfTrue="1" operator="equal">
      <formula>"APROBADO"</formula>
    </cfRule>
    <cfRule type="cellIs" dxfId="1840" priority="1236" stopIfTrue="1" operator="equal">
      <formula>"ESPERA"</formula>
    </cfRule>
    <cfRule type="cellIs" dxfId="1839" priority="1237" stopIfTrue="1" operator="equal">
      <formula>"RECHAZADO"</formula>
    </cfRule>
  </conditionalFormatting>
  <conditionalFormatting sqref="H805:K808 I809:J813">
    <cfRule type="cellIs" dxfId="1838" priority="1232" stopIfTrue="1" operator="equal">
      <formula>"APROBADO"</formula>
    </cfRule>
    <cfRule type="cellIs" dxfId="1837" priority="1233" stopIfTrue="1" operator="equal">
      <formula>"ESPERA"</formula>
    </cfRule>
    <cfRule type="cellIs" dxfId="1836" priority="1234" stopIfTrue="1" operator="equal">
      <formula>"RECHAZADO"</formula>
    </cfRule>
  </conditionalFormatting>
  <conditionalFormatting sqref="E805:E859">
    <cfRule type="expression" dxfId="1835" priority="1230" stopIfTrue="1">
      <formula>"SEVERSTAL"</formula>
    </cfRule>
  </conditionalFormatting>
  <conditionalFormatting sqref="F814:F822">
    <cfRule type="expression" dxfId="1834" priority="1226" stopIfTrue="1">
      <formula>"SEVERSTAL"</formula>
    </cfRule>
  </conditionalFormatting>
  <conditionalFormatting sqref="H814:K816">
    <cfRule type="cellIs" dxfId="1833" priority="1227" stopIfTrue="1" operator="equal">
      <formula>"APROBADO"</formula>
    </cfRule>
    <cfRule type="cellIs" dxfId="1832" priority="1228" stopIfTrue="1" operator="equal">
      <formula>"ESPERA"</formula>
    </cfRule>
    <cfRule type="cellIs" dxfId="1831" priority="1229" stopIfTrue="1" operator="equal">
      <formula>"RECHAZADO"</formula>
    </cfRule>
  </conditionalFormatting>
  <conditionalFormatting sqref="I822:J822">
    <cfRule type="cellIs" dxfId="1830" priority="1222" stopIfTrue="1" operator="equal">
      <formula>"APROBADO"</formula>
    </cfRule>
    <cfRule type="cellIs" dxfId="1829" priority="1223" stopIfTrue="1" operator="equal">
      <formula>"ESPERA"</formula>
    </cfRule>
    <cfRule type="cellIs" dxfId="1828" priority="1224" stopIfTrue="1" operator="equal">
      <formula>"RECHAZADO"</formula>
    </cfRule>
  </conditionalFormatting>
  <conditionalFormatting sqref="I834:K834">
    <cfRule type="cellIs" dxfId="1827" priority="1219" stopIfTrue="1" operator="equal">
      <formula>"APROBADO"</formula>
    </cfRule>
    <cfRule type="cellIs" dxfId="1826" priority="1220" stopIfTrue="1" operator="equal">
      <formula>"ESPERA"</formula>
    </cfRule>
    <cfRule type="cellIs" dxfId="1825" priority="1221" stopIfTrue="1" operator="equal">
      <formula>"RECHAZADO"</formula>
    </cfRule>
  </conditionalFormatting>
  <conditionalFormatting sqref="H835:K835">
    <cfRule type="cellIs" dxfId="1824" priority="1216" stopIfTrue="1" operator="equal">
      <formula>"APROBADO"</formula>
    </cfRule>
    <cfRule type="cellIs" dxfId="1823" priority="1217" stopIfTrue="1" operator="equal">
      <formula>"ESPERA"</formula>
    </cfRule>
    <cfRule type="cellIs" dxfId="1822" priority="1218" stopIfTrue="1" operator="equal">
      <formula>"RECHAZADO"</formula>
    </cfRule>
  </conditionalFormatting>
  <conditionalFormatting sqref="K846:K847">
    <cfRule type="cellIs" dxfId="1821" priority="1213" stopIfTrue="1" operator="equal">
      <formula>"APROBADO"</formula>
    </cfRule>
    <cfRule type="cellIs" dxfId="1820" priority="1214" stopIfTrue="1" operator="equal">
      <formula>"ESPERA"</formula>
    </cfRule>
    <cfRule type="cellIs" dxfId="1819" priority="1215" stopIfTrue="1" operator="equal">
      <formula>"RECHAZADO"</formula>
    </cfRule>
  </conditionalFormatting>
  <conditionalFormatting sqref="K875:K876">
    <cfRule type="cellIs" dxfId="1818" priority="1210" stopIfTrue="1" operator="equal">
      <formula>"APROBADO"</formula>
    </cfRule>
    <cfRule type="cellIs" dxfId="1817" priority="1211" stopIfTrue="1" operator="equal">
      <formula>"ESPERA"</formula>
    </cfRule>
    <cfRule type="cellIs" dxfId="1816" priority="1212" stopIfTrue="1" operator="equal">
      <formula>"RECHAZADO"</formula>
    </cfRule>
  </conditionalFormatting>
  <conditionalFormatting sqref="H881:I881 K881">
    <cfRule type="cellIs" dxfId="1815" priority="1207" stopIfTrue="1" operator="equal">
      <formula>"APROBADO"</formula>
    </cfRule>
    <cfRule type="cellIs" dxfId="1814" priority="1208" stopIfTrue="1" operator="equal">
      <formula>"ESPERA"</formula>
    </cfRule>
    <cfRule type="cellIs" dxfId="1813" priority="1209" stopIfTrue="1" operator="equal">
      <formula>"RECHAZADO"</formula>
    </cfRule>
  </conditionalFormatting>
  <conditionalFormatting sqref="K882">
    <cfRule type="cellIs" dxfId="1812" priority="1204" stopIfTrue="1" operator="equal">
      <formula>"APROBADO"</formula>
    </cfRule>
    <cfRule type="cellIs" dxfId="1811" priority="1205" stopIfTrue="1" operator="equal">
      <formula>"ESPERA"</formula>
    </cfRule>
    <cfRule type="cellIs" dxfId="1810" priority="1206" stopIfTrue="1" operator="equal">
      <formula>"RECHAZADO"</formula>
    </cfRule>
  </conditionalFormatting>
  <conditionalFormatting sqref="K892">
    <cfRule type="cellIs" dxfId="1809" priority="1201" stopIfTrue="1" operator="equal">
      <formula>"APROBADO"</formula>
    </cfRule>
    <cfRule type="cellIs" dxfId="1808" priority="1202" stopIfTrue="1" operator="equal">
      <formula>"ESPERA"</formula>
    </cfRule>
    <cfRule type="cellIs" dxfId="1807" priority="1203" stopIfTrue="1" operator="equal">
      <formula>"RECHAZADO"</formula>
    </cfRule>
  </conditionalFormatting>
  <conditionalFormatting sqref="K893">
    <cfRule type="cellIs" dxfId="1806" priority="1198" stopIfTrue="1" operator="equal">
      <formula>"APROBADO"</formula>
    </cfRule>
    <cfRule type="cellIs" dxfId="1805" priority="1199" stopIfTrue="1" operator="equal">
      <formula>"ESPERA"</formula>
    </cfRule>
    <cfRule type="cellIs" dxfId="1804" priority="1200" stopIfTrue="1" operator="equal">
      <formula>"RECHAZADO"</formula>
    </cfRule>
  </conditionalFormatting>
  <conditionalFormatting sqref="K894">
    <cfRule type="cellIs" dxfId="1803" priority="1195" stopIfTrue="1" operator="equal">
      <formula>"APROBADO"</formula>
    </cfRule>
    <cfRule type="cellIs" dxfId="1802" priority="1196" stopIfTrue="1" operator="equal">
      <formula>"ESPERA"</formula>
    </cfRule>
    <cfRule type="cellIs" dxfId="1801" priority="1197" stopIfTrue="1" operator="equal">
      <formula>"RECHAZADO"</formula>
    </cfRule>
  </conditionalFormatting>
  <conditionalFormatting sqref="K897">
    <cfRule type="cellIs" dxfId="1800" priority="1192" stopIfTrue="1" operator="equal">
      <formula>"APROBADO"</formula>
    </cfRule>
    <cfRule type="cellIs" dxfId="1799" priority="1193" stopIfTrue="1" operator="equal">
      <formula>"ESPERA"</formula>
    </cfRule>
    <cfRule type="cellIs" dxfId="1798" priority="1194" stopIfTrue="1" operator="equal">
      <formula>"RECHAZADO"</formula>
    </cfRule>
  </conditionalFormatting>
  <conditionalFormatting sqref="I900:J901 H898:K899">
    <cfRule type="cellIs" dxfId="1797" priority="1189" stopIfTrue="1" operator="equal">
      <formula>"APROBADO"</formula>
    </cfRule>
    <cfRule type="cellIs" dxfId="1796" priority="1190" stopIfTrue="1" operator="equal">
      <formula>"ESPERA"</formula>
    </cfRule>
    <cfRule type="cellIs" dxfId="1795" priority="1191" stopIfTrue="1" operator="equal">
      <formula>"RECHAZADO"</formula>
    </cfRule>
  </conditionalFormatting>
  <conditionalFormatting sqref="H905 K905">
    <cfRule type="cellIs" dxfId="1794" priority="1186" stopIfTrue="1" operator="equal">
      <formula>"APROBADO"</formula>
    </cfRule>
    <cfRule type="cellIs" dxfId="1793" priority="1187" stopIfTrue="1" operator="equal">
      <formula>"ESPERA"</formula>
    </cfRule>
    <cfRule type="cellIs" dxfId="1792" priority="1188" stopIfTrue="1" operator="equal">
      <formula>"RECHAZADO"</formula>
    </cfRule>
  </conditionalFormatting>
  <conditionalFormatting sqref="E911:F911">
    <cfRule type="expression" dxfId="1791" priority="1182" stopIfTrue="1">
      <formula>"SEVERSTAL"</formula>
    </cfRule>
  </conditionalFormatting>
  <conditionalFormatting sqref="H911:K911">
    <cfRule type="cellIs" dxfId="1790" priority="1183" stopIfTrue="1" operator="equal">
      <formula>"APROBADO"</formula>
    </cfRule>
    <cfRule type="cellIs" dxfId="1789" priority="1184" stopIfTrue="1" operator="equal">
      <formula>"ESPERA"</formula>
    </cfRule>
    <cfRule type="cellIs" dxfId="1788" priority="1185" stopIfTrue="1" operator="equal">
      <formula>"RECHAZADO"</formula>
    </cfRule>
  </conditionalFormatting>
  <conditionalFormatting sqref="E912:F921">
    <cfRule type="expression" dxfId="1787" priority="1178" stopIfTrue="1">
      <formula>"SEVERSTAL"</formula>
    </cfRule>
  </conditionalFormatting>
  <conditionalFormatting sqref="H912:K912 J913">
    <cfRule type="cellIs" dxfId="1786" priority="1179" stopIfTrue="1" operator="equal">
      <formula>"APROBADO"</formula>
    </cfRule>
    <cfRule type="cellIs" dxfId="1785" priority="1180" stopIfTrue="1" operator="equal">
      <formula>"ESPERA"</formula>
    </cfRule>
    <cfRule type="cellIs" dxfId="1784" priority="1181" stopIfTrue="1" operator="equal">
      <formula>"RECHAZADO"</formula>
    </cfRule>
  </conditionalFormatting>
  <conditionalFormatting sqref="K913">
    <cfRule type="cellIs" dxfId="1783" priority="1175" stopIfTrue="1" operator="equal">
      <formula>"APROBADO"</formula>
    </cfRule>
    <cfRule type="cellIs" dxfId="1782" priority="1176" stopIfTrue="1" operator="equal">
      <formula>"ESPERA"</formula>
    </cfRule>
    <cfRule type="cellIs" dxfId="1781" priority="1177" stopIfTrue="1" operator="equal">
      <formula>"RECHAZADO"</formula>
    </cfRule>
  </conditionalFormatting>
  <conditionalFormatting sqref="H914:K915 H916:J916 I917:J918">
    <cfRule type="cellIs" dxfId="1780" priority="1172" stopIfTrue="1" operator="equal">
      <formula>"APROBADO"</formula>
    </cfRule>
    <cfRule type="cellIs" dxfId="1779" priority="1173" stopIfTrue="1" operator="equal">
      <formula>"ESPERA"</formula>
    </cfRule>
    <cfRule type="cellIs" dxfId="1778" priority="1174" stopIfTrue="1" operator="equal">
      <formula>"RECHAZADO"</formula>
    </cfRule>
  </conditionalFormatting>
  <conditionalFormatting sqref="K916">
    <cfRule type="cellIs" dxfId="1777" priority="1169" stopIfTrue="1" operator="equal">
      <formula>"APROBADO"</formula>
    </cfRule>
    <cfRule type="cellIs" dxfId="1776" priority="1170" stopIfTrue="1" operator="equal">
      <formula>"ESPERA"</formula>
    </cfRule>
    <cfRule type="cellIs" dxfId="1775" priority="1171" stopIfTrue="1" operator="equal">
      <formula>"RECHAZADO"</formula>
    </cfRule>
  </conditionalFormatting>
  <conditionalFormatting sqref="I922:I930">
    <cfRule type="cellIs" dxfId="1774" priority="1166" stopIfTrue="1" operator="equal">
      <formula>"APROBADO"</formula>
    </cfRule>
    <cfRule type="cellIs" dxfId="1773" priority="1167" stopIfTrue="1" operator="equal">
      <formula>"ESPERA"</formula>
    </cfRule>
    <cfRule type="cellIs" dxfId="1772" priority="1168" stopIfTrue="1" operator="equal">
      <formula>"RECHAZADO"</formula>
    </cfRule>
  </conditionalFormatting>
  <conditionalFormatting sqref="J922:J928">
    <cfRule type="cellIs" dxfId="1771" priority="1163" stopIfTrue="1" operator="equal">
      <formula>"APROBADO"</formula>
    </cfRule>
    <cfRule type="cellIs" dxfId="1770" priority="1164" stopIfTrue="1" operator="equal">
      <formula>"ESPERA"</formula>
    </cfRule>
    <cfRule type="cellIs" dxfId="1769" priority="1165" stopIfTrue="1" operator="equal">
      <formula>"RECHAZADO"</formula>
    </cfRule>
  </conditionalFormatting>
  <conditionalFormatting sqref="K922:K923">
    <cfRule type="cellIs" dxfId="1768" priority="1160" stopIfTrue="1" operator="equal">
      <formula>"APROBADO"</formula>
    </cfRule>
    <cfRule type="cellIs" dxfId="1767" priority="1161" stopIfTrue="1" operator="equal">
      <formula>"ESPERA"</formula>
    </cfRule>
    <cfRule type="cellIs" dxfId="1766" priority="1162" stopIfTrue="1" operator="equal">
      <formula>"RECHAZADO"</formula>
    </cfRule>
  </conditionalFormatting>
  <conditionalFormatting sqref="J929:K929 J930:J932">
    <cfRule type="cellIs" dxfId="1765" priority="1157" stopIfTrue="1" operator="equal">
      <formula>"APROBADO"</formula>
    </cfRule>
    <cfRule type="cellIs" dxfId="1764" priority="1158" stopIfTrue="1" operator="equal">
      <formula>"ESPERA"</formula>
    </cfRule>
    <cfRule type="cellIs" dxfId="1763" priority="1159" stopIfTrue="1" operator="equal">
      <formula>"RECHAZADO"</formula>
    </cfRule>
  </conditionalFormatting>
  <conditionalFormatting sqref="I931:I932">
    <cfRule type="cellIs" dxfId="1762" priority="1154" stopIfTrue="1" operator="equal">
      <formula>"APROBADO"</formula>
    </cfRule>
    <cfRule type="cellIs" dxfId="1761" priority="1155" stopIfTrue="1" operator="equal">
      <formula>"ESPERA"</formula>
    </cfRule>
    <cfRule type="cellIs" dxfId="1760" priority="1156" stopIfTrue="1" operator="equal">
      <formula>"RECHAZADO"</formula>
    </cfRule>
  </conditionalFormatting>
  <conditionalFormatting sqref="K931">
    <cfRule type="cellIs" dxfId="1759" priority="1151" stopIfTrue="1" operator="equal">
      <formula>"APROBADO"</formula>
    </cfRule>
    <cfRule type="cellIs" dxfId="1758" priority="1152" stopIfTrue="1" operator="equal">
      <formula>"ESPERA"</formula>
    </cfRule>
    <cfRule type="cellIs" dxfId="1757" priority="1153" stopIfTrue="1" operator="equal">
      <formula>"RECHAZADO"</formula>
    </cfRule>
  </conditionalFormatting>
  <conditionalFormatting sqref="K944:K945">
    <cfRule type="cellIs" dxfId="1756" priority="1148" stopIfTrue="1" operator="equal">
      <formula>"APROBADO"</formula>
    </cfRule>
    <cfRule type="cellIs" dxfId="1755" priority="1149" stopIfTrue="1" operator="equal">
      <formula>"ESPERA"</formula>
    </cfRule>
    <cfRule type="cellIs" dxfId="1754" priority="1150" stopIfTrue="1" operator="equal">
      <formula>"RECHAZADO"</formula>
    </cfRule>
  </conditionalFormatting>
  <conditionalFormatting sqref="K952">
    <cfRule type="cellIs" dxfId="1753" priority="1145" stopIfTrue="1" operator="equal">
      <formula>"APROBADO"</formula>
    </cfRule>
    <cfRule type="cellIs" dxfId="1752" priority="1146" stopIfTrue="1" operator="equal">
      <formula>"ESPERA"</formula>
    </cfRule>
    <cfRule type="cellIs" dxfId="1751" priority="1147" stopIfTrue="1" operator="equal">
      <formula>"RECHAZADO"</formula>
    </cfRule>
  </conditionalFormatting>
  <conditionalFormatting sqref="J953:K954 J955:J956">
    <cfRule type="cellIs" dxfId="1750" priority="1142" stopIfTrue="1" operator="equal">
      <formula>"APROBADO"</formula>
    </cfRule>
    <cfRule type="cellIs" dxfId="1749" priority="1143" stopIfTrue="1" operator="equal">
      <formula>"ESPERA"</formula>
    </cfRule>
    <cfRule type="cellIs" dxfId="1748" priority="1144" stopIfTrue="1" operator="equal">
      <formula>"RECHAZADO"</formula>
    </cfRule>
  </conditionalFormatting>
  <conditionalFormatting sqref="E957:E964">
    <cfRule type="expression" dxfId="1747" priority="1138" stopIfTrue="1">
      <formula>"SEVERSTAL"</formula>
    </cfRule>
  </conditionalFormatting>
  <conditionalFormatting sqref="H957:I957">
    <cfRule type="cellIs" dxfId="1746" priority="1139" stopIfTrue="1" operator="equal">
      <formula>"APROBADO"</formula>
    </cfRule>
    <cfRule type="cellIs" dxfId="1745" priority="1140" stopIfTrue="1" operator="equal">
      <formula>"ESPERA"</formula>
    </cfRule>
    <cfRule type="cellIs" dxfId="1744" priority="1141" stopIfTrue="1" operator="equal">
      <formula>"RECHAZADO"</formula>
    </cfRule>
  </conditionalFormatting>
  <conditionalFormatting sqref="J957:K957">
    <cfRule type="cellIs" dxfId="1743" priority="1135" stopIfTrue="1" operator="equal">
      <formula>"APROBADO"</formula>
    </cfRule>
    <cfRule type="cellIs" dxfId="1742" priority="1136" stopIfTrue="1" operator="equal">
      <formula>"ESPERA"</formula>
    </cfRule>
    <cfRule type="cellIs" dxfId="1741" priority="1137" stopIfTrue="1" operator="equal">
      <formula>"RECHAZADO"</formula>
    </cfRule>
  </conditionalFormatting>
  <conditionalFormatting sqref="H958:I960">
    <cfRule type="cellIs" dxfId="1740" priority="1132" stopIfTrue="1" operator="equal">
      <formula>"APROBADO"</formula>
    </cfRule>
    <cfRule type="cellIs" dxfId="1739" priority="1133" stopIfTrue="1" operator="equal">
      <formula>"ESPERA"</formula>
    </cfRule>
    <cfRule type="cellIs" dxfId="1738" priority="1134" stopIfTrue="1" operator="equal">
      <formula>"RECHAZADO"</formula>
    </cfRule>
  </conditionalFormatting>
  <conditionalFormatting sqref="J958:K960 J961">
    <cfRule type="cellIs" dxfId="1737" priority="1129" stopIfTrue="1" operator="equal">
      <formula>"APROBADO"</formula>
    </cfRule>
    <cfRule type="cellIs" dxfId="1736" priority="1130" stopIfTrue="1" operator="equal">
      <formula>"ESPERA"</formula>
    </cfRule>
    <cfRule type="cellIs" dxfId="1735" priority="1131" stopIfTrue="1" operator="equal">
      <formula>"RECHAZADO"</formula>
    </cfRule>
  </conditionalFormatting>
  <conditionalFormatting sqref="H964 J964:K964">
    <cfRule type="cellIs" dxfId="1734" priority="1126" stopIfTrue="1" operator="equal">
      <formula>"APROBADO"</formula>
    </cfRule>
    <cfRule type="cellIs" dxfId="1733" priority="1127" stopIfTrue="1" operator="equal">
      <formula>"ESPERA"</formula>
    </cfRule>
    <cfRule type="cellIs" dxfId="1732" priority="1128" stopIfTrue="1" operator="equal">
      <formula>"RECHAZADO"</formula>
    </cfRule>
  </conditionalFormatting>
  <conditionalFormatting sqref="J974:K974 J975:J989">
    <cfRule type="cellIs" dxfId="1731" priority="1123" stopIfTrue="1" operator="equal">
      <formula>"APROBADO"</formula>
    </cfRule>
    <cfRule type="cellIs" dxfId="1730" priority="1124" stopIfTrue="1" operator="equal">
      <formula>"ESPERA"</formula>
    </cfRule>
    <cfRule type="cellIs" dxfId="1729" priority="1125" stopIfTrue="1" operator="equal">
      <formula>"RECHAZADO"</formula>
    </cfRule>
  </conditionalFormatting>
  <conditionalFormatting sqref="K976">
    <cfRule type="cellIs" dxfId="1728" priority="1120" stopIfTrue="1" operator="equal">
      <formula>"APROBADO"</formula>
    </cfRule>
    <cfRule type="cellIs" dxfId="1727" priority="1121" stopIfTrue="1" operator="equal">
      <formula>"ESPERA"</formula>
    </cfRule>
    <cfRule type="cellIs" dxfId="1726" priority="1122" stopIfTrue="1" operator="equal">
      <formula>"RECHAZADO"</formula>
    </cfRule>
  </conditionalFormatting>
  <conditionalFormatting sqref="K977">
    <cfRule type="cellIs" dxfId="1725" priority="1117" stopIfTrue="1" operator="equal">
      <formula>"APROBADO"</formula>
    </cfRule>
    <cfRule type="cellIs" dxfId="1724" priority="1118" stopIfTrue="1" operator="equal">
      <formula>"ESPERA"</formula>
    </cfRule>
    <cfRule type="cellIs" dxfId="1723" priority="1119" stopIfTrue="1" operator="equal">
      <formula>"RECHAZADO"</formula>
    </cfRule>
  </conditionalFormatting>
  <conditionalFormatting sqref="K981:K984">
    <cfRule type="cellIs" dxfId="1722" priority="1114" stopIfTrue="1" operator="equal">
      <formula>"APROBADO"</formula>
    </cfRule>
    <cfRule type="cellIs" dxfId="1721" priority="1115" stopIfTrue="1" operator="equal">
      <formula>"ESPERA"</formula>
    </cfRule>
    <cfRule type="cellIs" dxfId="1720" priority="1116" stopIfTrue="1" operator="equal">
      <formula>"RECHAZADO"</formula>
    </cfRule>
  </conditionalFormatting>
  <conditionalFormatting sqref="H992:K992 K993:K1006 H993:I1011 I1012:I1023">
    <cfRule type="cellIs" dxfId="1719" priority="1111" stopIfTrue="1" operator="equal">
      <formula>"APROBADO"</formula>
    </cfRule>
    <cfRule type="cellIs" dxfId="1718" priority="1112" stopIfTrue="1" operator="equal">
      <formula>"ESPERA"</formula>
    </cfRule>
    <cfRule type="cellIs" dxfId="1717" priority="1113" stopIfTrue="1" operator="equal">
      <formula>"RECHAZADO"</formula>
    </cfRule>
  </conditionalFormatting>
  <conditionalFormatting sqref="E990">
    <cfRule type="expression" dxfId="1716" priority="1107" stopIfTrue="1">
      <formula>"SEVERSTAL"</formula>
    </cfRule>
  </conditionalFormatting>
  <conditionalFormatting sqref="K990 H990:I990">
    <cfRule type="cellIs" dxfId="1715" priority="1108" stopIfTrue="1" operator="equal">
      <formula>"APROBADO"</formula>
    </cfRule>
    <cfRule type="cellIs" dxfId="1714" priority="1109" stopIfTrue="1" operator="equal">
      <formula>"ESPERA"</formula>
    </cfRule>
    <cfRule type="cellIs" dxfId="1713" priority="1110" stopIfTrue="1" operator="equal">
      <formula>"RECHAZADO"</formula>
    </cfRule>
  </conditionalFormatting>
  <conditionalFormatting sqref="J990">
    <cfRule type="cellIs" dxfId="1712" priority="1104" stopIfTrue="1" operator="equal">
      <formula>"APROBADO"</formula>
    </cfRule>
    <cfRule type="cellIs" dxfId="1711" priority="1105" stopIfTrue="1" operator="equal">
      <formula>"ESPERA"</formula>
    </cfRule>
    <cfRule type="cellIs" dxfId="1710" priority="1106" stopIfTrue="1" operator="equal">
      <formula>"RECHAZADO"</formula>
    </cfRule>
  </conditionalFormatting>
  <conditionalFormatting sqref="E991">
    <cfRule type="expression" dxfId="1709" priority="1100" stopIfTrue="1">
      <formula>"SEVERSTAL"</formula>
    </cfRule>
  </conditionalFormatting>
  <conditionalFormatting sqref="H991:I991 K991">
    <cfRule type="cellIs" dxfId="1708" priority="1101" stopIfTrue="1" operator="equal">
      <formula>"APROBADO"</formula>
    </cfRule>
    <cfRule type="cellIs" dxfId="1707" priority="1102" stopIfTrue="1" operator="equal">
      <formula>"ESPERA"</formula>
    </cfRule>
    <cfRule type="cellIs" dxfId="1706" priority="1103" stopIfTrue="1" operator="equal">
      <formula>"RECHAZADO"</formula>
    </cfRule>
  </conditionalFormatting>
  <conditionalFormatting sqref="J991">
    <cfRule type="cellIs" dxfId="1705" priority="1097" stopIfTrue="1" operator="equal">
      <formula>"APROBADO"</formula>
    </cfRule>
    <cfRule type="cellIs" dxfId="1704" priority="1098" stopIfTrue="1" operator="equal">
      <formula>"ESPERA"</formula>
    </cfRule>
    <cfRule type="cellIs" dxfId="1703" priority="1099" stopIfTrue="1" operator="equal">
      <formula>"RECHAZADO"</formula>
    </cfRule>
  </conditionalFormatting>
  <conditionalFormatting sqref="J993:J1023">
    <cfRule type="cellIs" dxfId="1702" priority="1094" stopIfTrue="1" operator="equal">
      <formula>"APROBADO"</formula>
    </cfRule>
    <cfRule type="cellIs" dxfId="1701" priority="1095" stopIfTrue="1" operator="equal">
      <formula>"ESPERA"</formula>
    </cfRule>
    <cfRule type="cellIs" dxfId="1700" priority="1096" stopIfTrue="1" operator="equal">
      <formula>"RECHAZADO"</formula>
    </cfRule>
  </conditionalFormatting>
  <conditionalFormatting sqref="K1007:K1011">
    <cfRule type="cellIs" dxfId="1699" priority="1091" stopIfTrue="1" operator="equal">
      <formula>"APROBADO"</formula>
    </cfRule>
    <cfRule type="cellIs" dxfId="1698" priority="1092" stopIfTrue="1" operator="equal">
      <formula>"ESPERA"</formula>
    </cfRule>
    <cfRule type="cellIs" dxfId="1697" priority="1093" stopIfTrue="1" operator="equal">
      <formula>"RECHAZADO"</formula>
    </cfRule>
  </conditionalFormatting>
  <conditionalFormatting sqref="H1024:H1025 K1024:K1025">
    <cfRule type="cellIs" dxfId="1696" priority="1088" stopIfTrue="1" operator="equal">
      <formula>"APROBADO"</formula>
    </cfRule>
    <cfRule type="cellIs" dxfId="1695" priority="1089" stopIfTrue="1" operator="equal">
      <formula>"ESPERA"</formula>
    </cfRule>
    <cfRule type="cellIs" dxfId="1694" priority="1090" stopIfTrue="1" operator="equal">
      <formula>"RECHAZADO"</formula>
    </cfRule>
  </conditionalFormatting>
  <conditionalFormatting sqref="I1024:I1058">
    <cfRule type="cellIs" dxfId="1693" priority="1085" stopIfTrue="1" operator="equal">
      <formula>"APROBADO"</formula>
    </cfRule>
    <cfRule type="cellIs" dxfId="1692" priority="1086" stopIfTrue="1" operator="equal">
      <formula>"ESPERA"</formula>
    </cfRule>
    <cfRule type="cellIs" dxfId="1691" priority="1087" stopIfTrue="1" operator="equal">
      <formula>"RECHAZADO"</formula>
    </cfRule>
  </conditionalFormatting>
  <conditionalFormatting sqref="J1024:J1058">
    <cfRule type="cellIs" dxfId="1690" priority="1082" stopIfTrue="1" operator="equal">
      <formula>"APROBADO"</formula>
    </cfRule>
    <cfRule type="cellIs" dxfId="1689" priority="1083" stopIfTrue="1" operator="equal">
      <formula>"ESPERA"</formula>
    </cfRule>
    <cfRule type="cellIs" dxfId="1688" priority="1084" stopIfTrue="1" operator="equal">
      <formula>"RECHAZADO"</formula>
    </cfRule>
  </conditionalFormatting>
  <conditionalFormatting sqref="K1056">
    <cfRule type="cellIs" dxfId="1687" priority="1079" stopIfTrue="1" operator="equal">
      <formula>"APROBADO"</formula>
    </cfRule>
    <cfRule type="cellIs" dxfId="1686" priority="1080" stopIfTrue="1" operator="equal">
      <formula>"ESPERA"</formula>
    </cfRule>
    <cfRule type="cellIs" dxfId="1685" priority="1081" stopIfTrue="1" operator="equal">
      <formula>"RECHAZADO"</formula>
    </cfRule>
  </conditionalFormatting>
  <conditionalFormatting sqref="E1059">
    <cfRule type="expression" dxfId="1684" priority="1075" stopIfTrue="1">
      <formula>"SEVERSTAL"</formula>
    </cfRule>
  </conditionalFormatting>
  <conditionalFormatting sqref="H1059 K1059">
    <cfRule type="cellIs" dxfId="1683" priority="1076" stopIfTrue="1" operator="equal">
      <formula>"APROBADO"</formula>
    </cfRule>
    <cfRule type="cellIs" dxfId="1682" priority="1077" stopIfTrue="1" operator="equal">
      <formula>"ESPERA"</formula>
    </cfRule>
    <cfRule type="cellIs" dxfId="1681" priority="1078" stopIfTrue="1" operator="equal">
      <formula>"RECHAZADO"</formula>
    </cfRule>
  </conditionalFormatting>
  <conditionalFormatting sqref="I1059">
    <cfRule type="cellIs" dxfId="1680" priority="1072" stopIfTrue="1" operator="equal">
      <formula>"APROBADO"</formula>
    </cfRule>
    <cfRule type="cellIs" dxfId="1679" priority="1073" stopIfTrue="1" operator="equal">
      <formula>"ESPERA"</formula>
    </cfRule>
    <cfRule type="cellIs" dxfId="1678" priority="1074" stopIfTrue="1" operator="equal">
      <formula>"RECHAZADO"</formula>
    </cfRule>
  </conditionalFormatting>
  <conditionalFormatting sqref="J1059">
    <cfRule type="cellIs" dxfId="1677" priority="1069" stopIfTrue="1" operator="equal">
      <formula>"APROBADO"</formula>
    </cfRule>
    <cfRule type="cellIs" dxfId="1676" priority="1070" stopIfTrue="1" operator="equal">
      <formula>"ESPERA"</formula>
    </cfRule>
    <cfRule type="cellIs" dxfId="1675" priority="1071" stopIfTrue="1" operator="equal">
      <formula>"RECHAZADO"</formula>
    </cfRule>
  </conditionalFormatting>
  <conditionalFormatting sqref="E1060:E1080">
    <cfRule type="expression" dxfId="1674" priority="1065" stopIfTrue="1">
      <formula>"SEVERSTAL"</formula>
    </cfRule>
  </conditionalFormatting>
  <conditionalFormatting sqref="H1060 K1060">
    <cfRule type="cellIs" dxfId="1673" priority="1066" stopIfTrue="1" operator="equal">
      <formula>"APROBADO"</formula>
    </cfRule>
    <cfRule type="cellIs" dxfId="1672" priority="1067" stopIfTrue="1" operator="equal">
      <formula>"ESPERA"</formula>
    </cfRule>
    <cfRule type="cellIs" dxfId="1671" priority="1068" stopIfTrue="1" operator="equal">
      <formula>"RECHAZADO"</formula>
    </cfRule>
  </conditionalFormatting>
  <conditionalFormatting sqref="I1060:I1061">
    <cfRule type="cellIs" dxfId="1670" priority="1062" stopIfTrue="1" operator="equal">
      <formula>"APROBADO"</formula>
    </cfRule>
    <cfRule type="cellIs" dxfId="1669" priority="1063" stopIfTrue="1" operator="equal">
      <formula>"ESPERA"</formula>
    </cfRule>
    <cfRule type="cellIs" dxfId="1668" priority="1064" stopIfTrue="1" operator="equal">
      <formula>"RECHAZADO"</formula>
    </cfRule>
  </conditionalFormatting>
  <conditionalFormatting sqref="J1060:J1061">
    <cfRule type="cellIs" dxfId="1667" priority="1059" stopIfTrue="1" operator="equal">
      <formula>"APROBADO"</formula>
    </cfRule>
    <cfRule type="cellIs" dxfId="1666" priority="1060" stopIfTrue="1" operator="equal">
      <formula>"ESPERA"</formula>
    </cfRule>
    <cfRule type="cellIs" dxfId="1665" priority="1061" stopIfTrue="1" operator="equal">
      <formula>"RECHAZADO"</formula>
    </cfRule>
  </conditionalFormatting>
  <conditionalFormatting sqref="K1061">
    <cfRule type="cellIs" dxfId="1664" priority="1056" stopIfTrue="1" operator="equal">
      <formula>"APROBADO"</formula>
    </cfRule>
    <cfRule type="cellIs" dxfId="1663" priority="1057" stopIfTrue="1" operator="equal">
      <formula>"ESPERA"</formula>
    </cfRule>
    <cfRule type="cellIs" dxfId="1662" priority="1058" stopIfTrue="1" operator="equal">
      <formula>"RECHAZADO"</formula>
    </cfRule>
  </conditionalFormatting>
  <conditionalFormatting sqref="K1062 H1062:I1062">
    <cfRule type="cellIs" dxfId="1661" priority="1053" stopIfTrue="1" operator="equal">
      <formula>"APROBADO"</formula>
    </cfRule>
    <cfRule type="cellIs" dxfId="1660" priority="1054" stopIfTrue="1" operator="equal">
      <formula>"ESPERA"</formula>
    </cfRule>
    <cfRule type="cellIs" dxfId="1659" priority="1055" stopIfTrue="1" operator="equal">
      <formula>"RECHAZADO"</formula>
    </cfRule>
  </conditionalFormatting>
  <conditionalFormatting sqref="J1062">
    <cfRule type="cellIs" dxfId="1658" priority="1050" stopIfTrue="1" operator="equal">
      <formula>"APROBADO"</formula>
    </cfRule>
    <cfRule type="cellIs" dxfId="1657" priority="1051" stopIfTrue="1" operator="equal">
      <formula>"ESPERA"</formula>
    </cfRule>
    <cfRule type="cellIs" dxfId="1656" priority="1052" stopIfTrue="1" operator="equal">
      <formula>"RECHAZADO"</formula>
    </cfRule>
  </conditionalFormatting>
  <conditionalFormatting sqref="K1067">
    <cfRule type="cellIs" dxfId="1655" priority="1042" stopIfTrue="1" operator="equal">
      <formula>"APROBADO"</formula>
    </cfRule>
    <cfRule type="cellIs" dxfId="1654" priority="1043" stopIfTrue="1" operator="equal">
      <formula>"ESPERA"</formula>
    </cfRule>
    <cfRule type="cellIs" dxfId="1653" priority="1044" stopIfTrue="1" operator="equal">
      <formula>"RECHAZADO"</formula>
    </cfRule>
  </conditionalFormatting>
  <conditionalFormatting sqref="K1078">
    <cfRule type="cellIs" dxfId="1652" priority="1039" stopIfTrue="1" operator="equal">
      <formula>"APROBADO"</formula>
    </cfRule>
    <cfRule type="cellIs" dxfId="1651" priority="1040" stopIfTrue="1" operator="equal">
      <formula>"ESPERA"</formula>
    </cfRule>
    <cfRule type="cellIs" dxfId="1650" priority="1041" stopIfTrue="1" operator="equal">
      <formula>"RECHAZADO"</formula>
    </cfRule>
  </conditionalFormatting>
  <conditionalFormatting sqref="K1079">
    <cfRule type="cellIs" dxfId="1649" priority="1036" stopIfTrue="1" operator="equal">
      <formula>"APROBADO"</formula>
    </cfRule>
    <cfRule type="cellIs" dxfId="1648" priority="1037" stopIfTrue="1" operator="equal">
      <formula>"ESPERA"</formula>
    </cfRule>
    <cfRule type="cellIs" dxfId="1647" priority="1038" stopIfTrue="1" operator="equal">
      <formula>"RECHAZADO"</formula>
    </cfRule>
  </conditionalFormatting>
  <conditionalFormatting sqref="I1080">
    <cfRule type="expression" dxfId="1646" priority="1035" stopIfTrue="1">
      <formula>"SEVERSTAL"</formula>
    </cfRule>
  </conditionalFormatting>
  <conditionalFormatting sqref="H1093:K1093 I1094:J1095">
    <cfRule type="cellIs" dxfId="1645" priority="1028" stopIfTrue="1" operator="equal">
      <formula>"APROBADO"</formula>
    </cfRule>
    <cfRule type="cellIs" dxfId="1644" priority="1029" stopIfTrue="1" operator="equal">
      <formula>"ESPERA"</formula>
    </cfRule>
    <cfRule type="cellIs" dxfId="1643" priority="1030" stopIfTrue="1" operator="equal">
      <formula>"RECHAZADO"</formula>
    </cfRule>
  </conditionalFormatting>
  <conditionalFormatting sqref="H1105:K1105 J1106:J1107">
    <cfRule type="cellIs" dxfId="1642" priority="1025" stopIfTrue="1" operator="equal">
      <formula>"APROBADO"</formula>
    </cfRule>
    <cfRule type="cellIs" dxfId="1641" priority="1026" stopIfTrue="1" operator="equal">
      <formula>"ESPERA"</formula>
    </cfRule>
    <cfRule type="cellIs" dxfId="1640" priority="1027" stopIfTrue="1" operator="equal">
      <formula>"RECHAZADO"</formula>
    </cfRule>
  </conditionalFormatting>
  <conditionalFormatting sqref="H1108:H1110 J1108:K1110">
    <cfRule type="cellIs" dxfId="1639" priority="1022" stopIfTrue="1" operator="equal">
      <formula>"APROBADO"</formula>
    </cfRule>
    <cfRule type="cellIs" dxfId="1638" priority="1023" stopIfTrue="1" operator="equal">
      <formula>"ESPERA"</formula>
    </cfRule>
    <cfRule type="cellIs" dxfId="1637" priority="1024" stopIfTrue="1" operator="equal">
      <formula>"RECHAZADO"</formula>
    </cfRule>
  </conditionalFormatting>
  <conditionalFormatting sqref="K1141">
    <cfRule type="cellIs" dxfId="1636" priority="1019" stopIfTrue="1" operator="equal">
      <formula>"APROBADO"</formula>
    </cfRule>
    <cfRule type="cellIs" dxfId="1635" priority="1020" stopIfTrue="1" operator="equal">
      <formula>"ESPERA"</formula>
    </cfRule>
    <cfRule type="cellIs" dxfId="1634" priority="1021" stopIfTrue="1" operator="equal">
      <formula>"RECHAZADO"</formula>
    </cfRule>
  </conditionalFormatting>
  <conditionalFormatting sqref="K1142">
    <cfRule type="cellIs" dxfId="1633" priority="1016" stopIfTrue="1" operator="equal">
      <formula>"APROBADO"</formula>
    </cfRule>
    <cfRule type="cellIs" dxfId="1632" priority="1017" stopIfTrue="1" operator="equal">
      <formula>"ESPERA"</formula>
    </cfRule>
    <cfRule type="cellIs" dxfId="1631" priority="1018" stopIfTrue="1" operator="equal">
      <formula>"RECHAZADO"</formula>
    </cfRule>
  </conditionalFormatting>
  <conditionalFormatting sqref="K1143">
    <cfRule type="cellIs" dxfId="1630" priority="1013" stopIfTrue="1" operator="equal">
      <formula>"APROBADO"</formula>
    </cfRule>
    <cfRule type="cellIs" dxfId="1629" priority="1014" stopIfTrue="1" operator="equal">
      <formula>"ESPERA"</formula>
    </cfRule>
    <cfRule type="cellIs" dxfId="1628" priority="1015" stopIfTrue="1" operator="equal">
      <formula>"RECHAZADO"</formula>
    </cfRule>
  </conditionalFormatting>
  <conditionalFormatting sqref="K1144">
    <cfRule type="cellIs" dxfId="1627" priority="1010" stopIfTrue="1" operator="equal">
      <formula>"APROBADO"</formula>
    </cfRule>
    <cfRule type="cellIs" dxfId="1626" priority="1011" stopIfTrue="1" operator="equal">
      <formula>"ESPERA"</formula>
    </cfRule>
    <cfRule type="cellIs" dxfId="1625" priority="1012" stopIfTrue="1" operator="equal">
      <formula>"RECHAZADO"</formula>
    </cfRule>
  </conditionalFormatting>
  <conditionalFormatting sqref="J1146">
    <cfRule type="cellIs" dxfId="1624" priority="1007" stopIfTrue="1" operator="equal">
      <formula>"APROBADO"</formula>
    </cfRule>
    <cfRule type="cellIs" dxfId="1623" priority="1008" stopIfTrue="1" operator="equal">
      <formula>"ESPERA"</formula>
    </cfRule>
    <cfRule type="cellIs" dxfId="1622" priority="1009" stopIfTrue="1" operator="equal">
      <formula>"RECHAZADO"</formula>
    </cfRule>
  </conditionalFormatting>
  <conditionalFormatting sqref="E1148:E1151">
    <cfRule type="expression" dxfId="1621" priority="1003" stopIfTrue="1">
      <formula>"SEVERSTAL"</formula>
    </cfRule>
  </conditionalFormatting>
  <conditionalFormatting sqref="K1148:K1149">
    <cfRule type="cellIs" dxfId="1620" priority="1004" stopIfTrue="1" operator="equal">
      <formula>"APROBADO"</formula>
    </cfRule>
    <cfRule type="cellIs" dxfId="1619" priority="1005" stopIfTrue="1" operator="equal">
      <formula>"ESPERA"</formula>
    </cfRule>
    <cfRule type="cellIs" dxfId="1618" priority="1006" stopIfTrue="1" operator="equal">
      <formula>"RECHAZADO"</formula>
    </cfRule>
  </conditionalFormatting>
  <conditionalFormatting sqref="J1164:K1165 H1164:H1165 J1166:J1179">
    <cfRule type="cellIs" dxfId="1617" priority="997" stopIfTrue="1" operator="equal">
      <formula>"APROBADO"</formula>
    </cfRule>
    <cfRule type="cellIs" dxfId="1616" priority="998" stopIfTrue="1" operator="equal">
      <formula>"ESPERA"</formula>
    </cfRule>
    <cfRule type="cellIs" dxfId="1615" priority="999" stopIfTrue="1" operator="equal">
      <formula>"RECHAZADO"</formula>
    </cfRule>
  </conditionalFormatting>
  <conditionalFormatting sqref="K1190">
    <cfRule type="cellIs" dxfId="1614" priority="994" stopIfTrue="1" operator="equal">
      <formula>"APROBADO"</formula>
    </cfRule>
    <cfRule type="cellIs" dxfId="1613" priority="995" stopIfTrue="1" operator="equal">
      <formula>"ESPERA"</formula>
    </cfRule>
    <cfRule type="cellIs" dxfId="1612" priority="996" stopIfTrue="1" operator="equal">
      <formula>"RECHAZADO"</formula>
    </cfRule>
  </conditionalFormatting>
  <conditionalFormatting sqref="K1188">
    <cfRule type="cellIs" dxfId="1611" priority="991" stopIfTrue="1" operator="equal">
      <formula>"APROBADO"</formula>
    </cfRule>
    <cfRule type="cellIs" dxfId="1610" priority="992" stopIfTrue="1" operator="equal">
      <formula>"ESPERA"</formula>
    </cfRule>
    <cfRule type="cellIs" dxfId="1609" priority="993" stopIfTrue="1" operator="equal">
      <formula>"RECHAZADO"</formula>
    </cfRule>
  </conditionalFormatting>
  <conditionalFormatting sqref="K1189">
    <cfRule type="cellIs" dxfId="1608" priority="988" stopIfTrue="1" operator="equal">
      <formula>"APROBADO"</formula>
    </cfRule>
    <cfRule type="cellIs" dxfId="1607" priority="989" stopIfTrue="1" operator="equal">
      <formula>"ESPERA"</formula>
    </cfRule>
    <cfRule type="cellIs" dxfId="1606" priority="990" stopIfTrue="1" operator="equal">
      <formula>"RECHAZADO"</formula>
    </cfRule>
  </conditionalFormatting>
  <conditionalFormatting sqref="K1191">
    <cfRule type="cellIs" dxfId="1605" priority="985" stopIfTrue="1" operator="equal">
      <formula>"APROBADO"</formula>
    </cfRule>
    <cfRule type="cellIs" dxfId="1604" priority="986" stopIfTrue="1" operator="equal">
      <formula>"ESPERA"</formula>
    </cfRule>
    <cfRule type="cellIs" dxfId="1603" priority="987" stopIfTrue="1" operator="equal">
      <formula>"RECHAZADO"</formula>
    </cfRule>
  </conditionalFormatting>
  <conditionalFormatting sqref="E1206:F1221">
    <cfRule type="expression" dxfId="1602" priority="981" stopIfTrue="1">
      <formula>"SEVERSTAL"</formula>
    </cfRule>
  </conditionalFormatting>
  <conditionalFormatting sqref="H1206:K1206 I1214 H1207:I1213 K1207:K1213 J1207:J1214 I1215:J1221">
    <cfRule type="cellIs" dxfId="1601" priority="982" stopIfTrue="1" operator="equal">
      <formula>"APROBADO"</formula>
    </cfRule>
    <cfRule type="cellIs" dxfId="1600" priority="983" stopIfTrue="1" operator="equal">
      <formula>"ESPERA"</formula>
    </cfRule>
    <cfRule type="cellIs" dxfId="1599" priority="984" stopIfTrue="1" operator="equal">
      <formula>"RECHAZADO"</formula>
    </cfRule>
  </conditionalFormatting>
  <conditionalFormatting sqref="K1250">
    <cfRule type="cellIs" dxfId="1598" priority="978" stopIfTrue="1" operator="equal">
      <formula>"APROBADO"</formula>
    </cfRule>
    <cfRule type="cellIs" dxfId="1597" priority="979" stopIfTrue="1" operator="equal">
      <formula>"ESPERA"</formula>
    </cfRule>
    <cfRule type="cellIs" dxfId="1596" priority="980" stopIfTrue="1" operator="equal">
      <formula>"RECHAZADO"</formula>
    </cfRule>
  </conditionalFormatting>
  <conditionalFormatting sqref="K1249">
    <cfRule type="cellIs" dxfId="1595" priority="975" stopIfTrue="1" operator="equal">
      <formula>"APROBADO"</formula>
    </cfRule>
    <cfRule type="cellIs" dxfId="1594" priority="976" stopIfTrue="1" operator="equal">
      <formula>"ESPERA"</formula>
    </cfRule>
    <cfRule type="cellIs" dxfId="1593" priority="977" stopIfTrue="1" operator="equal">
      <formula>"RECHAZADO"</formula>
    </cfRule>
  </conditionalFormatting>
  <conditionalFormatting sqref="K1251:K1254">
    <cfRule type="cellIs" dxfId="1592" priority="972" stopIfTrue="1" operator="equal">
      <formula>"APROBADO"</formula>
    </cfRule>
    <cfRule type="cellIs" dxfId="1591" priority="973" stopIfTrue="1" operator="equal">
      <formula>"ESPERA"</formula>
    </cfRule>
    <cfRule type="cellIs" dxfId="1590" priority="974" stopIfTrue="1" operator="equal">
      <formula>"RECHAZADO"</formula>
    </cfRule>
  </conditionalFormatting>
  <conditionalFormatting sqref="K1263">
    <cfRule type="cellIs" dxfId="1589" priority="954" stopIfTrue="1" operator="equal">
      <formula>"APROBADO"</formula>
    </cfRule>
    <cfRule type="cellIs" dxfId="1588" priority="955" stopIfTrue="1" operator="equal">
      <formula>"ESPERA"</formula>
    </cfRule>
    <cfRule type="cellIs" dxfId="1587" priority="956" stopIfTrue="1" operator="equal">
      <formula>"RECHAZADO"</formula>
    </cfRule>
  </conditionalFormatting>
  <conditionalFormatting sqref="H1260:H1263">
    <cfRule type="cellIs" dxfId="1586" priority="966" stopIfTrue="1" operator="equal">
      <formula>"APROBADO"</formula>
    </cfRule>
    <cfRule type="cellIs" dxfId="1585" priority="967" stopIfTrue="1" operator="equal">
      <formula>"ESPERA"</formula>
    </cfRule>
    <cfRule type="cellIs" dxfId="1584" priority="968" stopIfTrue="1" operator="equal">
      <formula>"RECHAZADO"</formula>
    </cfRule>
  </conditionalFormatting>
  <conditionalFormatting sqref="K1262">
    <cfRule type="cellIs" dxfId="1583" priority="963" stopIfTrue="1" operator="equal">
      <formula>"APROBADO"</formula>
    </cfRule>
    <cfRule type="cellIs" dxfId="1582" priority="964" stopIfTrue="1" operator="equal">
      <formula>"ESPERA"</formula>
    </cfRule>
    <cfRule type="cellIs" dxfId="1581" priority="965" stopIfTrue="1" operator="equal">
      <formula>"RECHAZADO"</formula>
    </cfRule>
  </conditionalFormatting>
  <conditionalFormatting sqref="K1261">
    <cfRule type="cellIs" dxfId="1580" priority="960" stopIfTrue="1" operator="equal">
      <formula>"APROBADO"</formula>
    </cfRule>
    <cfRule type="cellIs" dxfId="1579" priority="961" stopIfTrue="1" operator="equal">
      <formula>"ESPERA"</formula>
    </cfRule>
    <cfRule type="cellIs" dxfId="1578" priority="962" stopIfTrue="1" operator="equal">
      <formula>"RECHAZADO"</formula>
    </cfRule>
  </conditionalFormatting>
  <conditionalFormatting sqref="K1260">
    <cfRule type="cellIs" dxfId="1577" priority="957" stopIfTrue="1" operator="equal">
      <formula>"APROBADO"</formula>
    </cfRule>
    <cfRule type="cellIs" dxfId="1576" priority="958" stopIfTrue="1" operator="equal">
      <formula>"ESPERA"</formula>
    </cfRule>
    <cfRule type="cellIs" dxfId="1575" priority="959" stopIfTrue="1" operator="equal">
      <formula>"RECHAZADO"</formula>
    </cfRule>
  </conditionalFormatting>
  <conditionalFormatting sqref="F1264:F1276">
    <cfRule type="expression" dxfId="1574" priority="950" stopIfTrue="1">
      <formula>"SEVERSTAL"</formula>
    </cfRule>
  </conditionalFormatting>
  <conditionalFormatting sqref="H1268:J1270 H1264:K1267">
    <cfRule type="cellIs" dxfId="1573" priority="951" stopIfTrue="1" operator="equal">
      <formula>"APROBADO"</formula>
    </cfRule>
    <cfRule type="cellIs" dxfId="1572" priority="952" stopIfTrue="1" operator="equal">
      <formula>"ESPERA"</formula>
    </cfRule>
    <cfRule type="cellIs" dxfId="1571" priority="953" stopIfTrue="1" operator="equal">
      <formula>"RECHAZADO"</formula>
    </cfRule>
  </conditionalFormatting>
  <conditionalFormatting sqref="I1271:J1271">
    <cfRule type="cellIs" dxfId="1570" priority="947" stopIfTrue="1" operator="equal">
      <formula>"APROBADO"</formula>
    </cfRule>
    <cfRule type="cellIs" dxfId="1569" priority="948" stopIfTrue="1" operator="equal">
      <formula>"ESPERA"</formula>
    </cfRule>
    <cfRule type="cellIs" dxfId="1568" priority="949" stopIfTrue="1" operator="equal">
      <formula>"RECHAZADO"</formula>
    </cfRule>
  </conditionalFormatting>
  <conditionalFormatting sqref="H1271">
    <cfRule type="cellIs" dxfId="1567" priority="944" stopIfTrue="1" operator="equal">
      <formula>"APROBADO"</formula>
    </cfRule>
    <cfRule type="cellIs" dxfId="1566" priority="945" stopIfTrue="1" operator="equal">
      <formula>"ESPERA"</formula>
    </cfRule>
    <cfRule type="cellIs" dxfId="1565" priority="946" stopIfTrue="1" operator="equal">
      <formula>"RECHAZADO"</formula>
    </cfRule>
  </conditionalFormatting>
  <conditionalFormatting sqref="K1271">
    <cfRule type="cellIs" dxfId="1564" priority="941" stopIfTrue="1" operator="equal">
      <formula>"APROBADO"</formula>
    </cfRule>
    <cfRule type="cellIs" dxfId="1563" priority="942" stopIfTrue="1" operator="equal">
      <formula>"ESPERA"</formula>
    </cfRule>
    <cfRule type="cellIs" dxfId="1562" priority="943" stopIfTrue="1" operator="equal">
      <formula>"RECHAZADO"</formula>
    </cfRule>
  </conditionalFormatting>
  <conditionalFormatting sqref="K1272">
    <cfRule type="cellIs" dxfId="1561" priority="938" stopIfTrue="1" operator="equal">
      <formula>"APROBADO"</formula>
    </cfRule>
    <cfRule type="cellIs" dxfId="1560" priority="939" stopIfTrue="1" operator="equal">
      <formula>"ESPERA"</formula>
    </cfRule>
    <cfRule type="cellIs" dxfId="1559" priority="940" stopIfTrue="1" operator="equal">
      <formula>"RECHAZADO"</formula>
    </cfRule>
  </conditionalFormatting>
  <conditionalFormatting sqref="H1272:J1272 I1273:J1274">
    <cfRule type="cellIs" dxfId="1558" priority="935" stopIfTrue="1" operator="equal">
      <formula>"APROBADO"</formula>
    </cfRule>
    <cfRule type="cellIs" dxfId="1557" priority="936" stopIfTrue="1" operator="equal">
      <formula>"ESPERA"</formula>
    </cfRule>
    <cfRule type="cellIs" dxfId="1556" priority="937" stopIfTrue="1" operator="equal">
      <formula>"RECHAZADO"</formula>
    </cfRule>
  </conditionalFormatting>
  <conditionalFormatting sqref="K1275">
    <cfRule type="cellIs" dxfId="1555" priority="932" stopIfTrue="1" operator="equal">
      <formula>"APROBADO"</formula>
    </cfRule>
    <cfRule type="cellIs" dxfId="1554" priority="933" stopIfTrue="1" operator="equal">
      <formula>"ESPERA"</formula>
    </cfRule>
    <cfRule type="cellIs" dxfId="1553" priority="934" stopIfTrue="1" operator="equal">
      <formula>"RECHAZADO"</formula>
    </cfRule>
  </conditionalFormatting>
  <conditionalFormatting sqref="I1276">
    <cfRule type="cellIs" dxfId="1552" priority="929" stopIfTrue="1" operator="equal">
      <formula>"APROBADO"</formula>
    </cfRule>
    <cfRule type="cellIs" dxfId="1551" priority="930" stopIfTrue="1" operator="equal">
      <formula>"ESPERA"</formula>
    </cfRule>
    <cfRule type="cellIs" dxfId="1550" priority="931" stopIfTrue="1" operator="equal">
      <formula>"RECHAZADO"</formula>
    </cfRule>
  </conditionalFormatting>
  <conditionalFormatting sqref="J1294:K1296 J1297">
    <cfRule type="cellIs" dxfId="1549" priority="926" stopIfTrue="1" operator="equal">
      <formula>"APROBADO"</formula>
    </cfRule>
    <cfRule type="cellIs" dxfId="1548" priority="927" stopIfTrue="1" operator="equal">
      <formula>"ESPERA"</formula>
    </cfRule>
    <cfRule type="cellIs" dxfId="1547" priority="928" stopIfTrue="1" operator="equal">
      <formula>"RECHAZADO"</formula>
    </cfRule>
  </conditionalFormatting>
  <conditionalFormatting sqref="E1298:F1304 E1305:E1345">
    <cfRule type="expression" dxfId="1546" priority="922" stopIfTrue="1">
      <formula>"SEVERSTAL"</formula>
    </cfRule>
  </conditionalFormatting>
  <conditionalFormatting sqref="H1298:K1298 J1299:J1302">
    <cfRule type="cellIs" dxfId="1545" priority="923" stopIfTrue="1" operator="equal">
      <formula>"APROBADO"</formula>
    </cfRule>
    <cfRule type="cellIs" dxfId="1544" priority="924" stopIfTrue="1" operator="equal">
      <formula>"ESPERA"</formula>
    </cfRule>
    <cfRule type="cellIs" dxfId="1543" priority="925" stopIfTrue="1" operator="equal">
      <formula>"RECHAZADO"</formula>
    </cfRule>
  </conditionalFormatting>
  <conditionalFormatting sqref="K1301:K1302">
    <cfRule type="cellIs" dxfId="1542" priority="919" stopIfTrue="1" operator="equal">
      <formula>"APROBADO"</formula>
    </cfRule>
    <cfRule type="cellIs" dxfId="1541" priority="920" stopIfTrue="1" operator="equal">
      <formula>"ESPERA"</formula>
    </cfRule>
    <cfRule type="cellIs" dxfId="1540" priority="921" stopIfTrue="1" operator="equal">
      <formula>"RECHAZADO"</formula>
    </cfRule>
  </conditionalFormatting>
  <conditionalFormatting sqref="J1303:K1303">
    <cfRule type="cellIs" dxfId="1539" priority="916" stopIfTrue="1" operator="equal">
      <formula>"APROBADO"</formula>
    </cfRule>
    <cfRule type="cellIs" dxfId="1538" priority="917" stopIfTrue="1" operator="equal">
      <formula>"ESPERA"</formula>
    </cfRule>
    <cfRule type="cellIs" dxfId="1537" priority="918" stopIfTrue="1" operator="equal">
      <formula>"RECHAZADO"</formula>
    </cfRule>
  </conditionalFormatting>
  <conditionalFormatting sqref="J1304:K1304">
    <cfRule type="cellIs" dxfId="1536" priority="913" stopIfTrue="1" operator="equal">
      <formula>"APROBADO"</formula>
    </cfRule>
    <cfRule type="cellIs" dxfId="1535" priority="914" stopIfTrue="1" operator="equal">
      <formula>"ESPERA"</formula>
    </cfRule>
    <cfRule type="cellIs" dxfId="1534" priority="915" stopIfTrue="1" operator="equal">
      <formula>"RECHAZADO"</formula>
    </cfRule>
  </conditionalFormatting>
  <conditionalFormatting sqref="F1305:F1310">
    <cfRule type="expression" dxfId="1533" priority="909" stopIfTrue="1">
      <formula>"SEVERSTAL"</formula>
    </cfRule>
  </conditionalFormatting>
  <conditionalFormatting sqref="H1305:H1306">
    <cfRule type="cellIs" dxfId="1532" priority="910" stopIfTrue="1" operator="equal">
      <formula>"APROBADO"</formula>
    </cfRule>
    <cfRule type="cellIs" dxfId="1531" priority="911" stopIfTrue="1" operator="equal">
      <formula>"ESPERA"</formula>
    </cfRule>
    <cfRule type="cellIs" dxfId="1530" priority="912" stopIfTrue="1" operator="equal">
      <formula>"RECHAZADO"</formula>
    </cfRule>
  </conditionalFormatting>
  <conditionalFormatting sqref="J1305:K1306 J1307:J1310">
    <cfRule type="cellIs" dxfId="1529" priority="906" stopIfTrue="1" operator="equal">
      <formula>"APROBADO"</formula>
    </cfRule>
    <cfRule type="cellIs" dxfId="1528" priority="907" stopIfTrue="1" operator="equal">
      <formula>"ESPERA"</formula>
    </cfRule>
    <cfRule type="cellIs" dxfId="1527" priority="908" stopIfTrue="1" operator="equal">
      <formula>"RECHAZADO"</formula>
    </cfRule>
  </conditionalFormatting>
  <conditionalFormatting sqref="K1308:K1310">
    <cfRule type="cellIs" dxfId="1526" priority="903" stopIfTrue="1" operator="equal">
      <formula>"APROBADO"</formula>
    </cfRule>
    <cfRule type="cellIs" dxfId="1525" priority="904" stopIfTrue="1" operator="equal">
      <formula>"ESPERA"</formula>
    </cfRule>
    <cfRule type="cellIs" dxfId="1524" priority="905" stopIfTrue="1" operator="equal">
      <formula>"RECHAZADO"</formula>
    </cfRule>
  </conditionalFormatting>
  <conditionalFormatting sqref="F1311:F1326">
    <cfRule type="expression" dxfId="1523" priority="899" stopIfTrue="1">
      <formula>"SEVERSTAL"</formula>
    </cfRule>
  </conditionalFormatting>
  <conditionalFormatting sqref="H1311:K1311 H1312:J1313 I1314:J1318 J1319:J1324">
    <cfRule type="cellIs" dxfId="1522" priority="900" stopIfTrue="1" operator="equal">
      <formula>"APROBADO"</formula>
    </cfRule>
    <cfRule type="cellIs" dxfId="1521" priority="901" stopIfTrue="1" operator="equal">
      <formula>"ESPERA"</formula>
    </cfRule>
    <cfRule type="cellIs" dxfId="1520" priority="902" stopIfTrue="1" operator="equal">
      <formula>"RECHAZADO"</formula>
    </cfRule>
  </conditionalFormatting>
  <conditionalFormatting sqref="I1322">
    <cfRule type="cellIs" dxfId="1519" priority="896" stopIfTrue="1" operator="equal">
      <formula>"APROBADO"</formula>
    </cfRule>
    <cfRule type="cellIs" dxfId="1518" priority="897" stopIfTrue="1" operator="equal">
      <formula>"ESPERA"</formula>
    </cfRule>
    <cfRule type="cellIs" dxfId="1517" priority="898" stopIfTrue="1" operator="equal">
      <formula>"RECHAZADO"</formula>
    </cfRule>
  </conditionalFormatting>
  <conditionalFormatting sqref="K1325">
    <cfRule type="cellIs" dxfId="1516" priority="893" stopIfTrue="1" operator="equal">
      <formula>"APROBADO"</formula>
    </cfRule>
    <cfRule type="cellIs" dxfId="1515" priority="894" stopIfTrue="1" operator="equal">
      <formula>"ESPERA"</formula>
    </cfRule>
    <cfRule type="cellIs" dxfId="1514" priority="895" stopIfTrue="1" operator="equal">
      <formula>"RECHAZADO"</formula>
    </cfRule>
  </conditionalFormatting>
  <conditionalFormatting sqref="H1325 J1325">
    <cfRule type="cellIs" dxfId="1513" priority="890" stopIfTrue="1" operator="equal">
      <formula>"APROBADO"</formula>
    </cfRule>
    <cfRule type="cellIs" dxfId="1512" priority="891" stopIfTrue="1" operator="equal">
      <formula>"ESPERA"</formula>
    </cfRule>
    <cfRule type="cellIs" dxfId="1511" priority="892" stopIfTrue="1" operator="equal">
      <formula>"RECHAZADO"</formula>
    </cfRule>
  </conditionalFormatting>
  <conditionalFormatting sqref="H1326 K1326">
    <cfRule type="cellIs" dxfId="1510" priority="887" stopIfTrue="1" operator="equal">
      <formula>"APROBADO"</formula>
    </cfRule>
    <cfRule type="cellIs" dxfId="1509" priority="888" stopIfTrue="1" operator="equal">
      <formula>"ESPERA"</formula>
    </cfRule>
    <cfRule type="cellIs" dxfId="1508" priority="889" stopIfTrue="1" operator="equal">
      <formula>"RECHAZADO"</formula>
    </cfRule>
  </conditionalFormatting>
  <conditionalFormatting sqref="J1326">
    <cfRule type="cellIs" dxfId="1507" priority="884" stopIfTrue="1" operator="equal">
      <formula>"APROBADO"</formula>
    </cfRule>
    <cfRule type="cellIs" dxfId="1506" priority="885" stopIfTrue="1" operator="equal">
      <formula>"ESPERA"</formula>
    </cfRule>
    <cfRule type="cellIs" dxfId="1505" priority="886" stopIfTrue="1" operator="equal">
      <formula>"RECHAZADO"</formula>
    </cfRule>
  </conditionalFormatting>
  <conditionalFormatting sqref="H1327:H1328">
    <cfRule type="cellIs" dxfId="1504" priority="881" stopIfTrue="1" operator="equal">
      <formula>"APROBADO"</formula>
    </cfRule>
    <cfRule type="cellIs" dxfId="1503" priority="882" stopIfTrue="1" operator="equal">
      <formula>"ESPERA"</formula>
    </cfRule>
    <cfRule type="cellIs" dxfId="1502" priority="883" stopIfTrue="1" operator="equal">
      <formula>"RECHAZADO"</formula>
    </cfRule>
  </conditionalFormatting>
  <conditionalFormatting sqref="F1327:F1342">
    <cfRule type="expression" dxfId="1501" priority="876" stopIfTrue="1">
      <formula>"SEVERSTAL"</formula>
    </cfRule>
  </conditionalFormatting>
  <conditionalFormatting sqref="J1327">
    <cfRule type="cellIs" dxfId="1500" priority="877" stopIfTrue="1" operator="equal">
      <formula>"APROBADO"</formula>
    </cfRule>
    <cfRule type="cellIs" dxfId="1499" priority="878" stopIfTrue="1" operator="equal">
      <formula>"ESPERA"</formula>
    </cfRule>
    <cfRule type="cellIs" dxfId="1498" priority="879" stopIfTrue="1" operator="equal">
      <formula>"RECHAZADO"</formula>
    </cfRule>
  </conditionalFormatting>
  <conditionalFormatting sqref="K1328:K1329">
    <cfRule type="cellIs" dxfId="1497" priority="873" stopIfTrue="1" operator="equal">
      <formula>"APROBADO"</formula>
    </cfRule>
    <cfRule type="cellIs" dxfId="1496" priority="874" stopIfTrue="1" operator="equal">
      <formula>"ESPERA"</formula>
    </cfRule>
    <cfRule type="cellIs" dxfId="1495" priority="875" stopIfTrue="1" operator="equal">
      <formula>"RECHAZADO"</formula>
    </cfRule>
  </conditionalFormatting>
  <conditionalFormatting sqref="I1328:J1328 J1329:J1342">
    <cfRule type="cellIs" dxfId="1494" priority="870" stopIfTrue="1" operator="equal">
      <formula>"APROBADO"</formula>
    </cfRule>
    <cfRule type="cellIs" dxfId="1493" priority="871" stopIfTrue="1" operator="equal">
      <formula>"ESPERA"</formula>
    </cfRule>
    <cfRule type="cellIs" dxfId="1492" priority="872" stopIfTrue="1" operator="equal">
      <formula>"RECHAZADO"</formula>
    </cfRule>
  </conditionalFormatting>
  <conditionalFormatting sqref="K1327">
    <cfRule type="cellIs" dxfId="1491" priority="867" stopIfTrue="1" operator="equal">
      <formula>"APROBADO"</formula>
    </cfRule>
    <cfRule type="cellIs" dxfId="1490" priority="868" stopIfTrue="1" operator="equal">
      <formula>"ESPERA"</formula>
    </cfRule>
    <cfRule type="cellIs" dxfId="1489" priority="869" stopIfTrue="1" operator="equal">
      <formula>"RECHAZADO"</formula>
    </cfRule>
  </conditionalFormatting>
  <conditionalFormatting sqref="K1342">
    <cfRule type="cellIs" dxfId="1488" priority="864" stopIfTrue="1" operator="equal">
      <formula>"APROBADO"</formula>
    </cfRule>
    <cfRule type="cellIs" dxfId="1487" priority="865" stopIfTrue="1" operator="equal">
      <formula>"ESPERA"</formula>
    </cfRule>
    <cfRule type="cellIs" dxfId="1486" priority="866" stopIfTrue="1" operator="equal">
      <formula>"RECHAZADO"</formula>
    </cfRule>
  </conditionalFormatting>
  <conditionalFormatting sqref="J1348">
    <cfRule type="cellIs" dxfId="1485" priority="842" stopIfTrue="1" operator="equal">
      <formula>"APROBADO"</formula>
    </cfRule>
    <cfRule type="cellIs" dxfId="1484" priority="843" stopIfTrue="1" operator="equal">
      <formula>"ESPERA"</formula>
    </cfRule>
    <cfRule type="cellIs" dxfId="1483" priority="844" stopIfTrue="1" operator="equal">
      <formula>"RECHAZADO"</formula>
    </cfRule>
  </conditionalFormatting>
  <conditionalFormatting sqref="K1346:K1347 H1346:I1347 I1348">
    <cfRule type="cellIs" dxfId="1482" priority="839" stopIfTrue="1" operator="equal">
      <formula>"APROBADO"</formula>
    </cfRule>
    <cfRule type="cellIs" dxfId="1481" priority="840" stopIfTrue="1" operator="equal">
      <formula>"ESPERA"</formula>
    </cfRule>
    <cfRule type="cellIs" dxfId="1480" priority="841" stopIfTrue="1" operator="equal">
      <formula>"RECHAZADO"</formula>
    </cfRule>
  </conditionalFormatting>
  <conditionalFormatting sqref="H1348">
    <cfRule type="cellIs" dxfId="1479" priority="850" stopIfTrue="1" operator="equal">
      <formula>"APROBADO"</formula>
    </cfRule>
    <cfRule type="cellIs" dxfId="1478" priority="851" stopIfTrue="1" operator="equal">
      <formula>"ESPERA"</formula>
    </cfRule>
    <cfRule type="cellIs" dxfId="1477" priority="852" stopIfTrue="1" operator="equal">
      <formula>"RECHAZADO"</formula>
    </cfRule>
  </conditionalFormatting>
  <conditionalFormatting sqref="F1348:F1366">
    <cfRule type="expression" dxfId="1476" priority="848" stopIfTrue="1">
      <formula>"SEVERSTAL"</formula>
    </cfRule>
  </conditionalFormatting>
  <conditionalFormatting sqref="K1348">
    <cfRule type="cellIs" dxfId="1475" priority="845" stopIfTrue="1" operator="equal">
      <formula>"APROBADO"</formula>
    </cfRule>
    <cfRule type="cellIs" dxfId="1474" priority="846" stopIfTrue="1" operator="equal">
      <formula>"ESPERA"</formula>
    </cfRule>
    <cfRule type="cellIs" dxfId="1473" priority="847" stopIfTrue="1" operator="equal">
      <formula>"RECHAZADO"</formula>
    </cfRule>
  </conditionalFormatting>
  <conditionalFormatting sqref="E1346:E1366">
    <cfRule type="expression" dxfId="1472" priority="838" stopIfTrue="1">
      <formula>"SEVERSTAL"</formula>
    </cfRule>
  </conditionalFormatting>
  <conditionalFormatting sqref="F1346:F1347">
    <cfRule type="expression" dxfId="1471" priority="837" stopIfTrue="1">
      <formula>"SEVERSTAL"</formula>
    </cfRule>
  </conditionalFormatting>
  <conditionalFormatting sqref="J1346:J1347">
    <cfRule type="cellIs" dxfId="1470" priority="834" stopIfTrue="1" operator="equal">
      <formula>"APROBADO"</formula>
    </cfRule>
    <cfRule type="cellIs" dxfId="1469" priority="835" stopIfTrue="1" operator="equal">
      <formula>"ESPERA"</formula>
    </cfRule>
    <cfRule type="cellIs" dxfId="1468" priority="836" stopIfTrue="1" operator="equal">
      <formula>"RECHAZADO"</formula>
    </cfRule>
  </conditionalFormatting>
  <conditionalFormatting sqref="H1349:I1349 K1349:K1351">
    <cfRule type="cellIs" dxfId="1467" priority="831" stopIfTrue="1" operator="equal">
      <formula>"APROBADO"</formula>
    </cfRule>
    <cfRule type="cellIs" dxfId="1466" priority="832" stopIfTrue="1" operator="equal">
      <formula>"ESPERA"</formula>
    </cfRule>
    <cfRule type="cellIs" dxfId="1465" priority="833" stopIfTrue="1" operator="equal">
      <formula>"RECHAZADO"</formula>
    </cfRule>
  </conditionalFormatting>
  <conditionalFormatting sqref="J1349:J1366">
    <cfRule type="cellIs" dxfId="1464" priority="828" stopIfTrue="1" operator="equal">
      <formula>"APROBADO"</formula>
    </cfRule>
    <cfRule type="cellIs" dxfId="1463" priority="829" stopIfTrue="1" operator="equal">
      <formula>"ESPERA"</formula>
    </cfRule>
    <cfRule type="cellIs" dxfId="1462" priority="830" stopIfTrue="1" operator="equal">
      <formula>"RECHAZADO"</formula>
    </cfRule>
  </conditionalFormatting>
  <conditionalFormatting sqref="K1367 H1367:I1367 I1368:I1370">
    <cfRule type="cellIs" dxfId="1461" priority="825" stopIfTrue="1" operator="equal">
      <formula>"APROBADO"</formula>
    </cfRule>
    <cfRule type="cellIs" dxfId="1460" priority="826" stopIfTrue="1" operator="equal">
      <formula>"ESPERA"</formula>
    </cfRule>
    <cfRule type="cellIs" dxfId="1459" priority="827" stopIfTrue="1" operator="equal">
      <formula>"RECHAZADO"</formula>
    </cfRule>
  </conditionalFormatting>
  <conditionalFormatting sqref="F1367:F1378">
    <cfRule type="expression" dxfId="1458" priority="824" stopIfTrue="1">
      <formula>"SEVERSTAL"</formula>
    </cfRule>
  </conditionalFormatting>
  <conditionalFormatting sqref="E1367:E1378">
    <cfRule type="expression" dxfId="1457" priority="823" stopIfTrue="1">
      <formula>"SEVERSTAL"</formula>
    </cfRule>
  </conditionalFormatting>
  <conditionalFormatting sqref="J1367:J1371">
    <cfRule type="cellIs" dxfId="1456" priority="820" stopIfTrue="1" operator="equal">
      <formula>"APROBADO"</formula>
    </cfRule>
    <cfRule type="cellIs" dxfId="1455" priority="821" stopIfTrue="1" operator="equal">
      <formula>"ESPERA"</formula>
    </cfRule>
    <cfRule type="cellIs" dxfId="1454" priority="822" stopIfTrue="1" operator="equal">
      <formula>"RECHAZADO"</formula>
    </cfRule>
  </conditionalFormatting>
  <conditionalFormatting sqref="K1384">
    <cfRule type="cellIs" dxfId="1453" priority="817" stopIfTrue="1" operator="equal">
      <formula>"APROBADO"</formula>
    </cfRule>
    <cfRule type="cellIs" dxfId="1452" priority="818" stopIfTrue="1" operator="equal">
      <formula>"ESPERA"</formula>
    </cfRule>
    <cfRule type="cellIs" dxfId="1451" priority="819" stopIfTrue="1" operator="equal">
      <formula>"RECHAZADO"</formula>
    </cfRule>
  </conditionalFormatting>
  <conditionalFormatting sqref="H1381 K1381">
    <cfRule type="cellIs" dxfId="1450" priority="814" stopIfTrue="1" operator="equal">
      <formula>"APROBADO"</formula>
    </cfRule>
    <cfRule type="cellIs" dxfId="1449" priority="815" stopIfTrue="1" operator="equal">
      <formula>"ESPERA"</formula>
    </cfRule>
    <cfRule type="cellIs" dxfId="1448" priority="816" stopIfTrue="1" operator="equal">
      <formula>"RECHAZADO"</formula>
    </cfRule>
  </conditionalFormatting>
  <conditionalFormatting sqref="F1379:F1382">
    <cfRule type="expression" dxfId="1447" priority="813" stopIfTrue="1">
      <formula>"SEVERSTAL"</formula>
    </cfRule>
  </conditionalFormatting>
  <conditionalFormatting sqref="K1382 H1382:I1382">
    <cfRule type="cellIs" dxfId="1446" priority="810" stopIfTrue="1" operator="equal">
      <formula>"APROBADO"</formula>
    </cfRule>
    <cfRule type="cellIs" dxfId="1445" priority="811" stopIfTrue="1" operator="equal">
      <formula>"ESPERA"</formula>
    </cfRule>
    <cfRule type="cellIs" dxfId="1444" priority="812" stopIfTrue="1" operator="equal">
      <formula>"RECHAZADO"</formula>
    </cfRule>
  </conditionalFormatting>
  <conditionalFormatting sqref="J1382">
    <cfRule type="cellIs" dxfId="1443" priority="807" stopIfTrue="1" operator="equal">
      <formula>"APROBADO"</formula>
    </cfRule>
    <cfRule type="cellIs" dxfId="1442" priority="808" stopIfTrue="1" operator="equal">
      <formula>"ESPERA"</formula>
    </cfRule>
    <cfRule type="cellIs" dxfId="1441" priority="809" stopIfTrue="1" operator="equal">
      <formula>"RECHAZADO"</formula>
    </cfRule>
  </conditionalFormatting>
  <conditionalFormatting sqref="E1403:F1406">
    <cfRule type="expression" dxfId="1440" priority="803" stopIfTrue="1">
      <formula>"SEVERSTAL"</formula>
    </cfRule>
  </conditionalFormatting>
  <conditionalFormatting sqref="H1403:K1405 I1406:J1406">
    <cfRule type="cellIs" dxfId="1439" priority="804" stopIfTrue="1" operator="equal">
      <formula>"APROBADO"</formula>
    </cfRule>
    <cfRule type="cellIs" dxfId="1438" priority="805" stopIfTrue="1" operator="equal">
      <formula>"ESPERA"</formula>
    </cfRule>
    <cfRule type="cellIs" dxfId="1437" priority="806" stopIfTrue="1" operator="equal">
      <formula>"RECHAZADO"</formula>
    </cfRule>
  </conditionalFormatting>
  <conditionalFormatting sqref="H1407 K1407">
    <cfRule type="cellIs" dxfId="1436" priority="800" stopIfTrue="1" operator="equal">
      <formula>"APROBADO"</formula>
    </cfRule>
    <cfRule type="cellIs" dxfId="1435" priority="801" stopIfTrue="1" operator="equal">
      <formula>"ESPERA"</formula>
    </cfRule>
    <cfRule type="cellIs" dxfId="1434" priority="802" stopIfTrue="1" operator="equal">
      <formula>"RECHAZADO"</formula>
    </cfRule>
  </conditionalFormatting>
  <conditionalFormatting sqref="E1407:F1407">
    <cfRule type="expression" dxfId="1433" priority="796" stopIfTrue="1">
      <formula>"SEVERSTAL"</formula>
    </cfRule>
  </conditionalFormatting>
  <conditionalFormatting sqref="I1407:J1407">
    <cfRule type="cellIs" dxfId="1432" priority="797" stopIfTrue="1" operator="equal">
      <formula>"APROBADO"</formula>
    </cfRule>
    <cfRule type="cellIs" dxfId="1431" priority="798" stopIfTrue="1" operator="equal">
      <formula>"ESPERA"</formula>
    </cfRule>
    <cfRule type="cellIs" dxfId="1430" priority="799" stopIfTrue="1" operator="equal">
      <formula>"RECHAZADO"</formula>
    </cfRule>
  </conditionalFormatting>
  <conditionalFormatting sqref="H1408 K1408">
    <cfRule type="cellIs" dxfId="1429" priority="793" stopIfTrue="1" operator="equal">
      <formula>"APROBADO"</formula>
    </cfRule>
    <cfRule type="cellIs" dxfId="1428" priority="794" stopIfTrue="1" operator="equal">
      <formula>"ESPERA"</formula>
    </cfRule>
    <cfRule type="cellIs" dxfId="1427" priority="795" stopIfTrue="1" operator="equal">
      <formula>"RECHAZADO"</formula>
    </cfRule>
  </conditionalFormatting>
  <conditionalFormatting sqref="E1408:F1408">
    <cfRule type="expression" dxfId="1426" priority="789" stopIfTrue="1">
      <formula>"SEVERSTAL"</formula>
    </cfRule>
  </conditionalFormatting>
  <conditionalFormatting sqref="I1408:J1408">
    <cfRule type="cellIs" dxfId="1425" priority="790" stopIfTrue="1" operator="equal">
      <formula>"APROBADO"</formula>
    </cfRule>
    <cfRule type="cellIs" dxfId="1424" priority="791" stopIfTrue="1" operator="equal">
      <formula>"ESPERA"</formula>
    </cfRule>
    <cfRule type="cellIs" dxfId="1423" priority="792" stopIfTrue="1" operator="equal">
      <formula>"RECHAZADO"</formula>
    </cfRule>
  </conditionalFormatting>
  <conditionalFormatting sqref="H1409 K1409">
    <cfRule type="cellIs" dxfId="1422" priority="786" stopIfTrue="1" operator="equal">
      <formula>"APROBADO"</formula>
    </cfRule>
    <cfRule type="cellIs" dxfId="1421" priority="787" stopIfTrue="1" operator="equal">
      <formula>"ESPERA"</formula>
    </cfRule>
    <cfRule type="cellIs" dxfId="1420" priority="788" stopIfTrue="1" operator="equal">
      <formula>"RECHAZADO"</formula>
    </cfRule>
  </conditionalFormatting>
  <conditionalFormatting sqref="E1409:F1409">
    <cfRule type="expression" dxfId="1419" priority="782" stopIfTrue="1">
      <formula>"SEVERSTAL"</formula>
    </cfRule>
  </conditionalFormatting>
  <conditionalFormatting sqref="I1409:J1409">
    <cfRule type="cellIs" dxfId="1418" priority="783" stopIfTrue="1" operator="equal">
      <formula>"APROBADO"</formula>
    </cfRule>
    <cfRule type="cellIs" dxfId="1417" priority="784" stopIfTrue="1" operator="equal">
      <formula>"ESPERA"</formula>
    </cfRule>
    <cfRule type="cellIs" dxfId="1416" priority="785" stopIfTrue="1" operator="equal">
      <formula>"RECHAZADO"</formula>
    </cfRule>
  </conditionalFormatting>
  <conditionalFormatting sqref="H1410 K1410">
    <cfRule type="cellIs" dxfId="1415" priority="779" stopIfTrue="1" operator="equal">
      <formula>"APROBADO"</formula>
    </cfRule>
    <cfRule type="cellIs" dxfId="1414" priority="780" stopIfTrue="1" operator="equal">
      <formula>"ESPERA"</formula>
    </cfRule>
    <cfRule type="cellIs" dxfId="1413" priority="781" stopIfTrue="1" operator="equal">
      <formula>"RECHAZADO"</formula>
    </cfRule>
  </conditionalFormatting>
  <conditionalFormatting sqref="E1410:F1410">
    <cfRule type="expression" dxfId="1412" priority="775" stopIfTrue="1">
      <formula>"SEVERSTAL"</formula>
    </cfRule>
  </conditionalFormatting>
  <conditionalFormatting sqref="I1410:J1410">
    <cfRule type="cellIs" dxfId="1411" priority="776" stopIfTrue="1" operator="equal">
      <formula>"APROBADO"</formula>
    </cfRule>
    <cfRule type="cellIs" dxfId="1410" priority="777" stopIfTrue="1" operator="equal">
      <formula>"ESPERA"</formula>
    </cfRule>
    <cfRule type="cellIs" dxfId="1409" priority="778" stopIfTrue="1" operator="equal">
      <formula>"RECHAZADO"</formula>
    </cfRule>
  </conditionalFormatting>
  <conditionalFormatting sqref="H1411 K1411">
    <cfRule type="cellIs" dxfId="1408" priority="772" stopIfTrue="1" operator="equal">
      <formula>"APROBADO"</formula>
    </cfRule>
    <cfRule type="cellIs" dxfId="1407" priority="773" stopIfTrue="1" operator="equal">
      <formula>"ESPERA"</formula>
    </cfRule>
    <cfRule type="cellIs" dxfId="1406" priority="774" stopIfTrue="1" operator="equal">
      <formula>"RECHAZADO"</formula>
    </cfRule>
  </conditionalFormatting>
  <conditionalFormatting sqref="E1411:F1411">
    <cfRule type="expression" dxfId="1405" priority="768" stopIfTrue="1">
      <formula>"SEVERSTAL"</formula>
    </cfRule>
  </conditionalFormatting>
  <conditionalFormatting sqref="I1411:J1411">
    <cfRule type="cellIs" dxfId="1404" priority="769" stopIfTrue="1" operator="equal">
      <formula>"APROBADO"</formula>
    </cfRule>
    <cfRule type="cellIs" dxfId="1403" priority="770" stopIfTrue="1" operator="equal">
      <formula>"ESPERA"</formula>
    </cfRule>
    <cfRule type="cellIs" dxfId="1402" priority="771" stopIfTrue="1" operator="equal">
      <formula>"RECHAZADO"</formula>
    </cfRule>
  </conditionalFormatting>
  <conditionalFormatting sqref="H1412 K1412">
    <cfRule type="cellIs" dxfId="1401" priority="765" stopIfTrue="1" operator="equal">
      <formula>"APROBADO"</formula>
    </cfRule>
    <cfRule type="cellIs" dxfId="1400" priority="766" stopIfTrue="1" operator="equal">
      <formula>"ESPERA"</formula>
    </cfRule>
    <cfRule type="cellIs" dxfId="1399" priority="767" stopIfTrue="1" operator="equal">
      <formula>"RECHAZADO"</formula>
    </cfRule>
  </conditionalFormatting>
  <conditionalFormatting sqref="E1412:F1415 E1416:E1420 F1470">
    <cfRule type="expression" dxfId="1398" priority="761" stopIfTrue="1">
      <formula>"SEVERSTAL"</formula>
    </cfRule>
  </conditionalFormatting>
  <conditionalFormatting sqref="I1412:J1412 J1413 I1413:I1414">
    <cfRule type="cellIs" dxfId="1397" priority="762" stopIfTrue="1" operator="equal">
      <formula>"APROBADO"</formula>
    </cfRule>
    <cfRule type="cellIs" dxfId="1396" priority="763" stopIfTrue="1" operator="equal">
      <formula>"ESPERA"</formula>
    </cfRule>
    <cfRule type="cellIs" dxfId="1395" priority="764" stopIfTrue="1" operator="equal">
      <formula>"RECHAZADO"</formula>
    </cfRule>
  </conditionalFormatting>
  <conditionalFormatting sqref="K1414">
    <cfRule type="cellIs" dxfId="1394" priority="758" stopIfTrue="1" operator="equal">
      <formula>"APROBADO"</formula>
    </cfRule>
    <cfRule type="cellIs" dxfId="1393" priority="759" stopIfTrue="1" operator="equal">
      <formula>"ESPERA"</formula>
    </cfRule>
    <cfRule type="cellIs" dxfId="1392" priority="760" stopIfTrue="1" operator="equal">
      <formula>"RECHAZADO"</formula>
    </cfRule>
  </conditionalFormatting>
  <conditionalFormatting sqref="J1414">
    <cfRule type="cellIs" dxfId="1391" priority="755" stopIfTrue="1" operator="equal">
      <formula>"APROBADO"</formula>
    </cfRule>
    <cfRule type="cellIs" dxfId="1390" priority="756" stopIfTrue="1" operator="equal">
      <formula>"ESPERA"</formula>
    </cfRule>
    <cfRule type="cellIs" dxfId="1389" priority="757" stopIfTrue="1" operator="equal">
      <formula>"RECHAZADO"</formula>
    </cfRule>
  </conditionalFormatting>
  <conditionalFormatting sqref="H1421:K1421">
    <cfRule type="cellIs" dxfId="1388" priority="752" stopIfTrue="1" operator="equal">
      <formula>"APROBADO"</formula>
    </cfRule>
    <cfRule type="cellIs" dxfId="1387" priority="753" stopIfTrue="1" operator="equal">
      <formula>"ESPERA"</formula>
    </cfRule>
    <cfRule type="cellIs" dxfId="1386" priority="754" stopIfTrue="1" operator="equal">
      <formula>"RECHAZADO"</formula>
    </cfRule>
  </conditionalFormatting>
  <conditionalFormatting sqref="E1421:E1422">
    <cfRule type="expression" dxfId="1385" priority="750" stopIfTrue="1">
      <formula>"SEVERSTAL"</formula>
    </cfRule>
  </conditionalFormatting>
  <conditionalFormatting sqref="H1422 K1422">
    <cfRule type="cellIs" dxfId="1384" priority="747" stopIfTrue="1" operator="equal">
      <formula>"APROBADO"</formula>
    </cfRule>
    <cfRule type="cellIs" dxfId="1383" priority="748" stopIfTrue="1" operator="equal">
      <formula>"ESPERA"</formula>
    </cfRule>
    <cfRule type="cellIs" dxfId="1382" priority="749" stopIfTrue="1" operator="equal">
      <formula>"RECHAZADO"</formula>
    </cfRule>
  </conditionalFormatting>
  <conditionalFormatting sqref="F1422">
    <cfRule type="expression" dxfId="1381" priority="743" stopIfTrue="1">
      <formula>"SEVERSTAL"</formula>
    </cfRule>
  </conditionalFormatting>
  <conditionalFormatting sqref="I1422:J1422">
    <cfRule type="cellIs" dxfId="1380" priority="744" stopIfTrue="1" operator="equal">
      <formula>"APROBADO"</formula>
    </cfRule>
    <cfRule type="cellIs" dxfId="1379" priority="745" stopIfTrue="1" operator="equal">
      <formula>"ESPERA"</formula>
    </cfRule>
    <cfRule type="cellIs" dxfId="1378" priority="746" stopIfTrue="1" operator="equal">
      <formula>"RECHAZADO"</formula>
    </cfRule>
  </conditionalFormatting>
  <conditionalFormatting sqref="E1423">
    <cfRule type="expression" dxfId="1377" priority="742" stopIfTrue="1">
      <formula>"SEVERSTAL"</formula>
    </cfRule>
  </conditionalFormatting>
  <conditionalFormatting sqref="H1423 K1423">
    <cfRule type="cellIs" dxfId="1376" priority="739" stopIfTrue="1" operator="equal">
      <formula>"APROBADO"</formula>
    </cfRule>
    <cfRule type="cellIs" dxfId="1375" priority="740" stopIfTrue="1" operator="equal">
      <formula>"ESPERA"</formula>
    </cfRule>
    <cfRule type="cellIs" dxfId="1374" priority="741" stopIfTrue="1" operator="equal">
      <formula>"RECHAZADO"</formula>
    </cfRule>
  </conditionalFormatting>
  <conditionalFormatting sqref="F1423">
    <cfRule type="expression" dxfId="1373" priority="735" stopIfTrue="1">
      <formula>"SEVERSTAL"</formula>
    </cfRule>
  </conditionalFormatting>
  <conditionalFormatting sqref="I1423:J1423">
    <cfRule type="cellIs" dxfId="1372" priority="736" stopIfTrue="1" operator="equal">
      <formula>"APROBADO"</formula>
    </cfRule>
    <cfRule type="cellIs" dxfId="1371" priority="737" stopIfTrue="1" operator="equal">
      <formula>"ESPERA"</formula>
    </cfRule>
    <cfRule type="cellIs" dxfId="1370" priority="738" stopIfTrue="1" operator="equal">
      <formula>"RECHAZADO"</formula>
    </cfRule>
  </conditionalFormatting>
  <conditionalFormatting sqref="E1424">
    <cfRule type="expression" dxfId="1369" priority="734" stopIfTrue="1">
      <formula>"SEVERSTAL"</formula>
    </cfRule>
  </conditionalFormatting>
  <conditionalFormatting sqref="H1424 K1424">
    <cfRule type="cellIs" dxfId="1368" priority="731" stopIfTrue="1" operator="equal">
      <formula>"APROBADO"</formula>
    </cfRule>
    <cfRule type="cellIs" dxfId="1367" priority="732" stopIfTrue="1" operator="equal">
      <formula>"ESPERA"</formula>
    </cfRule>
    <cfRule type="cellIs" dxfId="1366" priority="733" stopIfTrue="1" operator="equal">
      <formula>"RECHAZADO"</formula>
    </cfRule>
  </conditionalFormatting>
  <conditionalFormatting sqref="F1424">
    <cfRule type="expression" dxfId="1365" priority="727" stopIfTrue="1">
      <formula>"SEVERSTAL"</formula>
    </cfRule>
  </conditionalFormatting>
  <conditionalFormatting sqref="I1424:J1424">
    <cfRule type="cellIs" dxfId="1364" priority="728" stopIfTrue="1" operator="equal">
      <formula>"APROBADO"</formula>
    </cfRule>
    <cfRule type="cellIs" dxfId="1363" priority="729" stopIfTrue="1" operator="equal">
      <formula>"ESPERA"</formula>
    </cfRule>
    <cfRule type="cellIs" dxfId="1362" priority="730" stopIfTrue="1" operator="equal">
      <formula>"RECHAZADO"</formula>
    </cfRule>
  </conditionalFormatting>
  <conditionalFormatting sqref="E1425">
    <cfRule type="expression" dxfId="1361" priority="726" stopIfTrue="1">
      <formula>"SEVERSTAL"</formula>
    </cfRule>
  </conditionalFormatting>
  <conditionalFormatting sqref="H1425 K1425">
    <cfRule type="cellIs" dxfId="1360" priority="723" stopIfTrue="1" operator="equal">
      <formula>"APROBADO"</formula>
    </cfRule>
    <cfRule type="cellIs" dxfId="1359" priority="724" stopIfTrue="1" operator="equal">
      <formula>"ESPERA"</formula>
    </cfRule>
    <cfRule type="cellIs" dxfId="1358" priority="725" stopIfTrue="1" operator="equal">
      <formula>"RECHAZADO"</formula>
    </cfRule>
  </conditionalFormatting>
  <conditionalFormatting sqref="F1425">
    <cfRule type="expression" dxfId="1357" priority="719" stopIfTrue="1">
      <formula>"SEVERSTAL"</formula>
    </cfRule>
  </conditionalFormatting>
  <conditionalFormatting sqref="I1425:J1425">
    <cfRule type="cellIs" dxfId="1356" priority="720" stopIfTrue="1" operator="equal">
      <formula>"APROBADO"</formula>
    </cfRule>
    <cfRule type="cellIs" dxfId="1355" priority="721" stopIfTrue="1" operator="equal">
      <formula>"ESPERA"</formula>
    </cfRule>
    <cfRule type="cellIs" dxfId="1354" priority="722" stopIfTrue="1" operator="equal">
      <formula>"RECHAZADO"</formula>
    </cfRule>
  </conditionalFormatting>
  <conditionalFormatting sqref="E1428:F1435 E1436:E1437">
    <cfRule type="expression" dxfId="1353" priority="715" stopIfTrue="1">
      <formula>"SEVERSTAL"</formula>
    </cfRule>
  </conditionalFormatting>
  <conditionalFormatting sqref="H1428:K1429 I1430:J1432 I1433:I1435">
    <cfRule type="cellIs" dxfId="1352" priority="716" stopIfTrue="1" operator="equal">
      <formula>"APROBADO"</formula>
    </cfRule>
    <cfRule type="cellIs" dxfId="1351" priority="717" stopIfTrue="1" operator="equal">
      <formula>"ESPERA"</formula>
    </cfRule>
    <cfRule type="cellIs" dxfId="1350" priority="718" stopIfTrue="1" operator="equal">
      <formula>"RECHAZADO"</formula>
    </cfRule>
  </conditionalFormatting>
  <conditionalFormatting sqref="J1433:K1433 J1434:J1435">
    <cfRule type="cellIs" dxfId="1349" priority="712" stopIfTrue="1" operator="equal">
      <formula>"APROBADO"</formula>
    </cfRule>
    <cfRule type="cellIs" dxfId="1348" priority="713" stopIfTrue="1" operator="equal">
      <formula>"ESPERA"</formula>
    </cfRule>
    <cfRule type="cellIs" dxfId="1347" priority="714" stopIfTrue="1" operator="equal">
      <formula>"RECHAZADO"</formula>
    </cfRule>
  </conditionalFormatting>
  <conditionalFormatting sqref="F1438">
    <cfRule type="expression" dxfId="1346" priority="708" stopIfTrue="1">
      <formula>"SEVERSTAL"</formula>
    </cfRule>
  </conditionalFormatting>
  <conditionalFormatting sqref="H1438:K1438">
    <cfRule type="cellIs" dxfId="1345" priority="709" stopIfTrue="1" operator="equal">
      <formula>"APROBADO"</formula>
    </cfRule>
    <cfRule type="cellIs" dxfId="1344" priority="710" stopIfTrue="1" operator="equal">
      <formula>"ESPERA"</formula>
    </cfRule>
    <cfRule type="cellIs" dxfId="1343" priority="711" stopIfTrue="1" operator="equal">
      <formula>"RECHAZADO"</formula>
    </cfRule>
  </conditionalFormatting>
  <conditionalFormatting sqref="E1438">
    <cfRule type="expression" dxfId="1342" priority="707" stopIfTrue="1">
      <formula>"SEVERSTAL"</formula>
    </cfRule>
  </conditionalFormatting>
  <conditionalFormatting sqref="F1439:F1441">
    <cfRule type="expression" dxfId="1341" priority="703" stopIfTrue="1">
      <formula>"SEVERSTAL"</formula>
    </cfRule>
  </conditionalFormatting>
  <conditionalFormatting sqref="H1439:K1440 I1441:J1441">
    <cfRule type="cellIs" dxfId="1340" priority="704" stopIfTrue="1" operator="equal">
      <formula>"APROBADO"</formula>
    </cfRule>
    <cfRule type="cellIs" dxfId="1339" priority="705" stopIfTrue="1" operator="equal">
      <formula>"ESPERA"</formula>
    </cfRule>
    <cfRule type="cellIs" dxfId="1338" priority="706" stopIfTrue="1" operator="equal">
      <formula>"RECHAZADO"</formula>
    </cfRule>
  </conditionalFormatting>
  <conditionalFormatting sqref="E1439:E1443">
    <cfRule type="expression" dxfId="1337" priority="702" stopIfTrue="1">
      <formula>"SEVERSTAL"</formula>
    </cfRule>
  </conditionalFormatting>
  <conditionalFormatting sqref="H1442 K1442">
    <cfRule type="cellIs" dxfId="1336" priority="699" stopIfTrue="1" operator="equal">
      <formula>"APROBADO"</formula>
    </cfRule>
    <cfRule type="cellIs" dxfId="1335" priority="700" stopIfTrue="1" operator="equal">
      <formula>"ESPERA"</formula>
    </cfRule>
    <cfRule type="cellIs" dxfId="1334" priority="701" stopIfTrue="1" operator="equal">
      <formula>"RECHAZADO"</formula>
    </cfRule>
  </conditionalFormatting>
  <conditionalFormatting sqref="F1442">
    <cfRule type="expression" dxfId="1333" priority="695" stopIfTrue="1">
      <formula>"SEVERSTAL"</formula>
    </cfRule>
  </conditionalFormatting>
  <conditionalFormatting sqref="I1442:J1442">
    <cfRule type="cellIs" dxfId="1332" priority="696" stopIfTrue="1" operator="equal">
      <formula>"APROBADO"</formula>
    </cfRule>
    <cfRule type="cellIs" dxfId="1331" priority="697" stopIfTrue="1" operator="equal">
      <formula>"ESPERA"</formula>
    </cfRule>
    <cfRule type="cellIs" dxfId="1330" priority="698" stopIfTrue="1" operator="equal">
      <formula>"RECHAZADO"</formula>
    </cfRule>
  </conditionalFormatting>
  <conditionalFormatting sqref="F1443">
    <cfRule type="expression" dxfId="1329" priority="687" stopIfTrue="1">
      <formula>"SEVERSTAL"</formula>
    </cfRule>
  </conditionalFormatting>
  <conditionalFormatting sqref="H1443:K1443">
    <cfRule type="cellIs" dxfId="1328" priority="683" stopIfTrue="1" operator="equal">
      <formula>"APROBADO"</formula>
    </cfRule>
    <cfRule type="cellIs" dxfId="1327" priority="684" stopIfTrue="1" operator="equal">
      <formula>"ESPERA"</formula>
    </cfRule>
    <cfRule type="cellIs" dxfId="1326" priority="685" stopIfTrue="1" operator="equal">
      <formula>"RECHAZADO"</formula>
    </cfRule>
  </conditionalFormatting>
  <conditionalFormatting sqref="E1444:E1446">
    <cfRule type="expression" dxfId="1325" priority="682" stopIfTrue="1">
      <formula>"SEVERSTAL"</formula>
    </cfRule>
  </conditionalFormatting>
  <conditionalFormatting sqref="F1444">
    <cfRule type="expression" dxfId="1324" priority="681" stopIfTrue="1">
      <formula>"SEVERSTAL"</formula>
    </cfRule>
  </conditionalFormatting>
  <conditionalFormatting sqref="H1444:K1444 J1445:J1446">
    <cfRule type="cellIs" dxfId="1323" priority="675" stopIfTrue="1" operator="equal">
      <formula>"APROBADO"</formula>
    </cfRule>
    <cfRule type="cellIs" dxfId="1322" priority="676" stopIfTrue="1" operator="equal">
      <formula>"ESPERA"</formula>
    </cfRule>
    <cfRule type="cellIs" dxfId="1321" priority="677" stopIfTrue="1" operator="equal">
      <formula>"RECHAZADO"</formula>
    </cfRule>
  </conditionalFormatting>
  <conditionalFormatting sqref="H1447:I1448 K1447:K1448">
    <cfRule type="cellIs" dxfId="1320" priority="672" stopIfTrue="1" operator="equal">
      <formula>"APROBADO"</formula>
    </cfRule>
    <cfRule type="cellIs" dxfId="1319" priority="673" stopIfTrue="1" operator="equal">
      <formula>"ESPERA"</formula>
    </cfRule>
    <cfRule type="cellIs" dxfId="1318" priority="674" stopIfTrue="1" operator="equal">
      <formula>"RECHAZADO"</formula>
    </cfRule>
  </conditionalFormatting>
  <conditionalFormatting sqref="E1447:E1451">
    <cfRule type="expression" dxfId="1317" priority="670" stopIfTrue="1">
      <formula>"SEVERSTAL"</formula>
    </cfRule>
  </conditionalFormatting>
  <conditionalFormatting sqref="J1447:J1448">
    <cfRule type="cellIs" dxfId="1316" priority="667" stopIfTrue="1" operator="equal">
      <formula>"APROBADO"</formula>
    </cfRule>
    <cfRule type="cellIs" dxfId="1315" priority="668" stopIfTrue="1" operator="equal">
      <formula>"ESPERA"</formula>
    </cfRule>
    <cfRule type="cellIs" dxfId="1314" priority="669" stopIfTrue="1" operator="equal">
      <formula>"RECHAZADO"</formula>
    </cfRule>
  </conditionalFormatting>
  <conditionalFormatting sqref="H1449:I1449 K1449 I1450:I1451">
    <cfRule type="cellIs" dxfId="1313" priority="664" stopIfTrue="1" operator="equal">
      <formula>"APROBADO"</formula>
    </cfRule>
    <cfRule type="cellIs" dxfId="1312" priority="665" stopIfTrue="1" operator="equal">
      <formula>"ESPERA"</formula>
    </cfRule>
    <cfRule type="cellIs" dxfId="1311" priority="666" stopIfTrue="1" operator="equal">
      <formula>"RECHAZADO"</formula>
    </cfRule>
  </conditionalFormatting>
  <conditionalFormatting sqref="J1449:J1451">
    <cfRule type="cellIs" dxfId="1310" priority="661" stopIfTrue="1" operator="equal">
      <formula>"APROBADO"</formula>
    </cfRule>
    <cfRule type="cellIs" dxfId="1309" priority="662" stopIfTrue="1" operator="equal">
      <formula>"ESPERA"</formula>
    </cfRule>
    <cfRule type="cellIs" dxfId="1308" priority="663" stopIfTrue="1" operator="equal">
      <formula>"RECHAZADO"</formula>
    </cfRule>
  </conditionalFormatting>
  <conditionalFormatting sqref="H1452 K1452">
    <cfRule type="cellIs" dxfId="1307" priority="658" stopIfTrue="1" operator="equal">
      <formula>"APROBADO"</formula>
    </cfRule>
    <cfRule type="cellIs" dxfId="1306" priority="659" stopIfTrue="1" operator="equal">
      <formula>"ESPERA"</formula>
    </cfRule>
    <cfRule type="cellIs" dxfId="1305" priority="660" stopIfTrue="1" operator="equal">
      <formula>"RECHAZADO"</formula>
    </cfRule>
  </conditionalFormatting>
  <conditionalFormatting sqref="E1452">
    <cfRule type="expression" dxfId="1304" priority="656" stopIfTrue="1">
      <formula>"SEVERSTAL"</formula>
    </cfRule>
  </conditionalFormatting>
  <conditionalFormatting sqref="I1452">
    <cfRule type="cellIs" dxfId="1303" priority="653" stopIfTrue="1" operator="equal">
      <formula>"APROBADO"</formula>
    </cfRule>
    <cfRule type="cellIs" dxfId="1302" priority="654" stopIfTrue="1" operator="equal">
      <formula>"ESPERA"</formula>
    </cfRule>
    <cfRule type="cellIs" dxfId="1301" priority="655" stopIfTrue="1" operator="equal">
      <formula>"RECHAZADO"</formula>
    </cfRule>
  </conditionalFormatting>
  <conditionalFormatting sqref="J1452">
    <cfRule type="cellIs" dxfId="1300" priority="650" stopIfTrue="1" operator="equal">
      <formula>"APROBADO"</formula>
    </cfRule>
    <cfRule type="cellIs" dxfId="1299" priority="651" stopIfTrue="1" operator="equal">
      <formula>"ESPERA"</formula>
    </cfRule>
    <cfRule type="cellIs" dxfId="1298" priority="652" stopIfTrue="1" operator="equal">
      <formula>"RECHAZADO"</formula>
    </cfRule>
  </conditionalFormatting>
  <conditionalFormatting sqref="H1453 K1453">
    <cfRule type="cellIs" dxfId="1297" priority="647" stopIfTrue="1" operator="equal">
      <formula>"APROBADO"</formula>
    </cfRule>
    <cfRule type="cellIs" dxfId="1296" priority="648" stopIfTrue="1" operator="equal">
      <formula>"ESPERA"</formula>
    </cfRule>
    <cfRule type="cellIs" dxfId="1295" priority="649" stopIfTrue="1" operator="equal">
      <formula>"RECHAZADO"</formula>
    </cfRule>
  </conditionalFormatting>
  <conditionalFormatting sqref="E1453:E1461">
    <cfRule type="expression" dxfId="1294" priority="645" stopIfTrue="1">
      <formula>"SEVERSTAL"</formula>
    </cfRule>
  </conditionalFormatting>
  <conditionalFormatting sqref="I1453">
    <cfRule type="cellIs" dxfId="1293" priority="642" stopIfTrue="1" operator="equal">
      <formula>"APROBADO"</formula>
    </cfRule>
    <cfRule type="cellIs" dxfId="1292" priority="643" stopIfTrue="1" operator="equal">
      <formula>"ESPERA"</formula>
    </cfRule>
    <cfRule type="cellIs" dxfId="1291" priority="644" stopIfTrue="1" operator="equal">
      <formula>"RECHAZADO"</formula>
    </cfRule>
  </conditionalFormatting>
  <conditionalFormatting sqref="J1453">
    <cfRule type="cellIs" dxfId="1290" priority="639" stopIfTrue="1" operator="equal">
      <formula>"APROBADO"</formula>
    </cfRule>
    <cfRule type="cellIs" dxfId="1289" priority="640" stopIfTrue="1" operator="equal">
      <formula>"ESPERA"</formula>
    </cfRule>
    <cfRule type="cellIs" dxfId="1288" priority="641" stopIfTrue="1" operator="equal">
      <formula>"RECHAZADO"</formula>
    </cfRule>
  </conditionalFormatting>
  <conditionalFormatting sqref="F1454:F1455">
    <cfRule type="expression" dxfId="1287" priority="637" stopIfTrue="1">
      <formula>"SEVERSTAL"</formula>
    </cfRule>
  </conditionalFormatting>
  <conditionalFormatting sqref="H1454:J1454">
    <cfRule type="cellIs" dxfId="1286" priority="634" stopIfTrue="1" operator="equal">
      <formula>"APROBADO"</formula>
    </cfRule>
    <cfRule type="cellIs" dxfId="1285" priority="635" stopIfTrue="1" operator="equal">
      <formula>"ESPERA"</formula>
    </cfRule>
    <cfRule type="cellIs" dxfId="1284" priority="636" stopIfTrue="1" operator="equal">
      <formula>"RECHAZADO"</formula>
    </cfRule>
  </conditionalFormatting>
  <conditionalFormatting sqref="H1455:K1455">
    <cfRule type="cellIs" dxfId="1283" priority="631" stopIfTrue="1" operator="equal">
      <formula>"APROBADO"</formula>
    </cfRule>
    <cfRule type="cellIs" dxfId="1282" priority="632" stopIfTrue="1" operator="equal">
      <formula>"ESPERA"</formula>
    </cfRule>
    <cfRule type="cellIs" dxfId="1281" priority="633" stopIfTrue="1" operator="equal">
      <formula>"RECHAZADO"</formula>
    </cfRule>
  </conditionalFormatting>
  <conditionalFormatting sqref="K1454">
    <cfRule type="cellIs" dxfId="1280" priority="628" stopIfTrue="1" operator="equal">
      <formula>"APROBADO"</formula>
    </cfRule>
    <cfRule type="cellIs" dxfId="1279" priority="629" stopIfTrue="1" operator="equal">
      <formula>"ESPERA"</formula>
    </cfRule>
    <cfRule type="cellIs" dxfId="1278" priority="630" stopIfTrue="1" operator="equal">
      <formula>"RECHAZADO"</formula>
    </cfRule>
  </conditionalFormatting>
  <conditionalFormatting sqref="K1456 H1456:H1461">
    <cfRule type="cellIs" dxfId="1277" priority="625" stopIfTrue="1" operator="equal">
      <formula>"APROBADO"</formula>
    </cfRule>
    <cfRule type="cellIs" dxfId="1276" priority="626" stopIfTrue="1" operator="equal">
      <formula>"ESPERA"</formula>
    </cfRule>
    <cfRule type="cellIs" dxfId="1275" priority="627" stopIfTrue="1" operator="equal">
      <formula>"RECHAZADO"</formula>
    </cfRule>
  </conditionalFormatting>
  <conditionalFormatting sqref="F1456">
    <cfRule type="expression" dxfId="1274" priority="621" stopIfTrue="1">
      <formula>"SEVERSTAL"</formula>
    </cfRule>
  </conditionalFormatting>
  <conditionalFormatting sqref="I1456:I1457">
    <cfRule type="cellIs" dxfId="1273" priority="622" stopIfTrue="1" operator="equal">
      <formula>"APROBADO"</formula>
    </cfRule>
    <cfRule type="cellIs" dxfId="1272" priority="623" stopIfTrue="1" operator="equal">
      <formula>"ESPERA"</formula>
    </cfRule>
    <cfRule type="cellIs" dxfId="1271" priority="624" stopIfTrue="1" operator="equal">
      <formula>"RECHAZADO"</formula>
    </cfRule>
  </conditionalFormatting>
  <conditionalFormatting sqref="J1456">
    <cfRule type="cellIs" dxfId="1270" priority="618" stopIfTrue="1" operator="equal">
      <formula>"APROBADO"</formula>
    </cfRule>
    <cfRule type="cellIs" dxfId="1269" priority="619" stopIfTrue="1" operator="equal">
      <formula>"ESPERA"</formula>
    </cfRule>
    <cfRule type="cellIs" dxfId="1268" priority="620" stopIfTrue="1" operator="equal">
      <formula>"RECHAZADO"</formula>
    </cfRule>
  </conditionalFormatting>
  <conditionalFormatting sqref="K1457">
    <cfRule type="cellIs" dxfId="1267" priority="615" stopIfTrue="1" operator="equal">
      <formula>"APROBADO"</formula>
    </cfRule>
    <cfRule type="cellIs" dxfId="1266" priority="616" stopIfTrue="1" operator="equal">
      <formula>"ESPERA"</formula>
    </cfRule>
    <cfRule type="cellIs" dxfId="1265" priority="617" stopIfTrue="1" operator="equal">
      <formula>"RECHAZADO"</formula>
    </cfRule>
  </conditionalFormatting>
  <conditionalFormatting sqref="F1457:F1461">
    <cfRule type="expression" dxfId="1264" priority="611" stopIfTrue="1">
      <formula>"SEVERSTAL"</formula>
    </cfRule>
  </conditionalFormatting>
  <conditionalFormatting sqref="J1457:J1461">
    <cfRule type="cellIs" dxfId="1263" priority="608" stopIfTrue="1" operator="equal">
      <formula>"APROBADO"</formula>
    </cfRule>
    <cfRule type="cellIs" dxfId="1262" priority="609" stopIfTrue="1" operator="equal">
      <formula>"ESPERA"</formula>
    </cfRule>
    <cfRule type="cellIs" dxfId="1261" priority="610" stopIfTrue="1" operator="equal">
      <formula>"RECHAZADO"</formula>
    </cfRule>
  </conditionalFormatting>
  <conditionalFormatting sqref="H1462">
    <cfRule type="cellIs" dxfId="1260" priority="605" stopIfTrue="1" operator="equal">
      <formula>"APROBADO"</formula>
    </cfRule>
    <cfRule type="cellIs" dxfId="1259" priority="606" stopIfTrue="1" operator="equal">
      <formula>"ESPERA"</formula>
    </cfRule>
    <cfRule type="cellIs" dxfId="1258" priority="607" stopIfTrue="1" operator="equal">
      <formula>"RECHAZADO"</formula>
    </cfRule>
  </conditionalFormatting>
  <conditionalFormatting sqref="K1462">
    <cfRule type="cellIs" dxfId="1257" priority="602" stopIfTrue="1" operator="equal">
      <formula>"APROBADO"</formula>
    </cfRule>
    <cfRule type="cellIs" dxfId="1256" priority="603" stopIfTrue="1" operator="equal">
      <formula>"ESPERA"</formula>
    </cfRule>
    <cfRule type="cellIs" dxfId="1255" priority="604" stopIfTrue="1" operator="equal">
      <formula>"RECHAZADO"</formula>
    </cfRule>
  </conditionalFormatting>
  <conditionalFormatting sqref="J1462:J1463">
    <cfRule type="cellIs" dxfId="1254" priority="599" stopIfTrue="1" operator="equal">
      <formula>"APROBADO"</formula>
    </cfRule>
    <cfRule type="cellIs" dxfId="1253" priority="600" stopIfTrue="1" operator="equal">
      <formula>"ESPERA"</formula>
    </cfRule>
    <cfRule type="cellIs" dxfId="1252" priority="601" stopIfTrue="1" operator="equal">
      <formula>"RECHAZADO"</formula>
    </cfRule>
  </conditionalFormatting>
  <conditionalFormatting sqref="F1463">
    <cfRule type="expression" dxfId="1251" priority="596" stopIfTrue="1">
      <formula>"SEVERSTAL"</formula>
    </cfRule>
  </conditionalFormatting>
  <conditionalFormatting sqref="H1464:I1464 K1464">
    <cfRule type="cellIs" dxfId="1250" priority="593" stopIfTrue="1" operator="equal">
      <formula>"APROBADO"</formula>
    </cfRule>
    <cfRule type="cellIs" dxfId="1249" priority="594" stopIfTrue="1" operator="equal">
      <formula>"ESPERA"</formula>
    </cfRule>
    <cfRule type="cellIs" dxfId="1248" priority="595" stopIfTrue="1" operator="equal">
      <formula>"RECHAZADO"</formula>
    </cfRule>
  </conditionalFormatting>
  <conditionalFormatting sqref="J1464">
    <cfRule type="cellIs" dxfId="1247" priority="589" stopIfTrue="1" operator="equal">
      <formula>"APROBADO"</formula>
    </cfRule>
    <cfRule type="cellIs" dxfId="1246" priority="590" stopIfTrue="1" operator="equal">
      <formula>"ESPERA"</formula>
    </cfRule>
    <cfRule type="cellIs" dxfId="1245" priority="591" stopIfTrue="1" operator="equal">
      <formula>"RECHAZADO"</formula>
    </cfRule>
  </conditionalFormatting>
  <conditionalFormatting sqref="F1464">
    <cfRule type="expression" dxfId="1244" priority="588" stopIfTrue="1">
      <formula>"SEVERSTAL"</formula>
    </cfRule>
  </conditionalFormatting>
  <conditionalFormatting sqref="H1465 K1465">
    <cfRule type="cellIs" dxfId="1243" priority="585" stopIfTrue="1" operator="equal">
      <formula>"APROBADO"</formula>
    </cfRule>
    <cfRule type="cellIs" dxfId="1242" priority="586" stopIfTrue="1" operator="equal">
      <formula>"ESPERA"</formula>
    </cfRule>
    <cfRule type="cellIs" dxfId="1241" priority="587" stopIfTrue="1" operator="equal">
      <formula>"RECHAZADO"</formula>
    </cfRule>
  </conditionalFormatting>
  <conditionalFormatting sqref="J1465">
    <cfRule type="cellIs" dxfId="1240" priority="581" stopIfTrue="1" operator="equal">
      <formula>"APROBADO"</formula>
    </cfRule>
    <cfRule type="cellIs" dxfId="1239" priority="582" stopIfTrue="1" operator="equal">
      <formula>"ESPERA"</formula>
    </cfRule>
    <cfRule type="cellIs" dxfId="1238" priority="583" stopIfTrue="1" operator="equal">
      <formula>"RECHAZADO"</formula>
    </cfRule>
  </conditionalFormatting>
  <conditionalFormatting sqref="H1466 K1466">
    <cfRule type="cellIs" dxfId="1237" priority="577" stopIfTrue="1" operator="equal">
      <formula>"APROBADO"</formula>
    </cfRule>
    <cfRule type="cellIs" dxfId="1236" priority="578" stopIfTrue="1" operator="equal">
      <formula>"ESPERA"</formula>
    </cfRule>
    <cfRule type="cellIs" dxfId="1235" priority="579" stopIfTrue="1" operator="equal">
      <formula>"RECHAZADO"</formula>
    </cfRule>
  </conditionalFormatting>
  <conditionalFormatting sqref="J1466">
    <cfRule type="cellIs" dxfId="1234" priority="573" stopIfTrue="1" operator="equal">
      <formula>"APROBADO"</formula>
    </cfRule>
    <cfRule type="cellIs" dxfId="1233" priority="574" stopIfTrue="1" operator="equal">
      <formula>"ESPERA"</formula>
    </cfRule>
    <cfRule type="cellIs" dxfId="1232" priority="575" stopIfTrue="1" operator="equal">
      <formula>"RECHAZADO"</formula>
    </cfRule>
  </conditionalFormatting>
  <conditionalFormatting sqref="F1465:F1466">
    <cfRule type="expression" dxfId="1231" priority="571" stopIfTrue="1">
      <formula>"SEVERSTAL"</formula>
    </cfRule>
  </conditionalFormatting>
  <conditionalFormatting sqref="I1467">
    <cfRule type="cellIs" dxfId="1230" priority="568" stopIfTrue="1" operator="equal">
      <formula>"APROBADO"</formula>
    </cfRule>
    <cfRule type="cellIs" dxfId="1229" priority="569" stopIfTrue="1" operator="equal">
      <formula>"ESPERA"</formula>
    </cfRule>
    <cfRule type="cellIs" dxfId="1228" priority="570" stopIfTrue="1" operator="equal">
      <formula>"RECHAZADO"</formula>
    </cfRule>
  </conditionalFormatting>
  <conditionalFormatting sqref="H1467">
    <cfRule type="cellIs" dxfId="1227" priority="564" stopIfTrue="1" operator="equal">
      <formula>"APROBADO"</formula>
    </cfRule>
    <cfRule type="cellIs" dxfId="1226" priority="565" stopIfTrue="1" operator="equal">
      <formula>"ESPERA"</formula>
    </cfRule>
    <cfRule type="cellIs" dxfId="1225" priority="566" stopIfTrue="1" operator="equal">
      <formula>"RECHAZADO"</formula>
    </cfRule>
  </conditionalFormatting>
  <conditionalFormatting sqref="K1467">
    <cfRule type="cellIs" dxfId="1224" priority="561" stopIfTrue="1" operator="equal">
      <formula>"APROBADO"</formula>
    </cfRule>
    <cfRule type="cellIs" dxfId="1223" priority="562" stopIfTrue="1" operator="equal">
      <formula>"ESPERA"</formula>
    </cfRule>
    <cfRule type="cellIs" dxfId="1222" priority="563" stopIfTrue="1" operator="equal">
      <formula>"RECHAZADO"</formula>
    </cfRule>
  </conditionalFormatting>
  <conditionalFormatting sqref="J1467">
    <cfRule type="cellIs" dxfId="1221" priority="558" stopIfTrue="1" operator="equal">
      <formula>"APROBADO"</formula>
    </cfRule>
    <cfRule type="cellIs" dxfId="1220" priority="559" stopIfTrue="1" operator="equal">
      <formula>"ESPERA"</formula>
    </cfRule>
    <cfRule type="cellIs" dxfId="1219" priority="560" stopIfTrue="1" operator="equal">
      <formula>"RECHAZADO"</formula>
    </cfRule>
  </conditionalFormatting>
  <conditionalFormatting sqref="I1465:I1466">
    <cfRule type="expression" dxfId="1218" priority="556" stopIfTrue="1">
      <formula>"SEVERSTAL"</formula>
    </cfRule>
  </conditionalFormatting>
  <conditionalFormatting sqref="J1469">
    <cfRule type="cellIs" dxfId="1217" priority="553" stopIfTrue="1" operator="equal">
      <formula>"APROBADO"</formula>
    </cfRule>
    <cfRule type="cellIs" dxfId="1216" priority="554" stopIfTrue="1" operator="equal">
      <formula>"ESPERA"</formula>
    </cfRule>
    <cfRule type="cellIs" dxfId="1215" priority="555" stopIfTrue="1" operator="equal">
      <formula>"RECHAZADO"</formula>
    </cfRule>
  </conditionalFormatting>
  <conditionalFormatting sqref="I1468">
    <cfRule type="cellIs" dxfId="1214" priority="550" stopIfTrue="1" operator="equal">
      <formula>"APROBADO"</formula>
    </cfRule>
    <cfRule type="cellIs" dxfId="1213" priority="551" stopIfTrue="1" operator="equal">
      <formula>"ESPERA"</formula>
    </cfRule>
    <cfRule type="cellIs" dxfId="1212" priority="552" stopIfTrue="1" operator="equal">
      <formula>"RECHAZADO"</formula>
    </cfRule>
  </conditionalFormatting>
  <conditionalFormatting sqref="H1468">
    <cfRule type="cellIs" dxfId="1211" priority="546" stopIfTrue="1" operator="equal">
      <formula>"APROBADO"</formula>
    </cfRule>
    <cfRule type="cellIs" dxfId="1210" priority="547" stopIfTrue="1" operator="equal">
      <formula>"ESPERA"</formula>
    </cfRule>
    <cfRule type="cellIs" dxfId="1209" priority="548" stopIfTrue="1" operator="equal">
      <formula>"RECHAZADO"</formula>
    </cfRule>
  </conditionalFormatting>
  <conditionalFormatting sqref="K1468">
    <cfRule type="cellIs" dxfId="1208" priority="543" stopIfTrue="1" operator="equal">
      <formula>"APROBADO"</formula>
    </cfRule>
    <cfRule type="cellIs" dxfId="1207" priority="544" stopIfTrue="1" operator="equal">
      <formula>"ESPERA"</formula>
    </cfRule>
    <cfRule type="cellIs" dxfId="1206" priority="545" stopIfTrue="1" operator="equal">
      <formula>"RECHAZADO"</formula>
    </cfRule>
  </conditionalFormatting>
  <conditionalFormatting sqref="J1468">
    <cfRule type="cellIs" dxfId="1205" priority="540" stopIfTrue="1" operator="equal">
      <formula>"APROBADO"</formula>
    </cfRule>
    <cfRule type="cellIs" dxfId="1204" priority="541" stopIfTrue="1" operator="equal">
      <formula>"ESPERA"</formula>
    </cfRule>
    <cfRule type="cellIs" dxfId="1203" priority="542" stopIfTrue="1" operator="equal">
      <formula>"RECHAZADO"</formula>
    </cfRule>
  </conditionalFormatting>
  <conditionalFormatting sqref="E1472">
    <cfRule type="expression" dxfId="1202" priority="535" stopIfTrue="1">
      <formula>"SEVERSTAL"</formula>
    </cfRule>
  </conditionalFormatting>
  <conditionalFormatting sqref="H1472:K1472">
    <cfRule type="cellIs" dxfId="1201" priority="536" stopIfTrue="1" operator="equal">
      <formula>"APROBADO"</formula>
    </cfRule>
    <cfRule type="cellIs" dxfId="1200" priority="537" stopIfTrue="1" operator="equal">
      <formula>"ESPERA"</formula>
    </cfRule>
    <cfRule type="cellIs" dxfId="1199" priority="538" stopIfTrue="1" operator="equal">
      <formula>"RECHAZADO"</formula>
    </cfRule>
  </conditionalFormatting>
  <conditionalFormatting sqref="E1473">
    <cfRule type="expression" dxfId="1198" priority="531" stopIfTrue="1">
      <formula>"SEVERSTAL"</formula>
    </cfRule>
  </conditionalFormatting>
  <conditionalFormatting sqref="H1473:K1473">
    <cfRule type="cellIs" dxfId="1197" priority="532" stopIfTrue="1" operator="equal">
      <formula>"APROBADO"</formula>
    </cfRule>
    <cfRule type="cellIs" dxfId="1196" priority="533" stopIfTrue="1" operator="equal">
      <formula>"ESPERA"</formula>
    </cfRule>
    <cfRule type="cellIs" dxfId="1195" priority="534" stopIfTrue="1" operator="equal">
      <formula>"RECHAZADO"</formula>
    </cfRule>
  </conditionalFormatting>
  <conditionalFormatting sqref="E1474">
    <cfRule type="expression" dxfId="1194" priority="527" stopIfTrue="1">
      <formula>"SEVERSTAL"</formula>
    </cfRule>
  </conditionalFormatting>
  <conditionalFormatting sqref="H1474:I1474 K1474">
    <cfRule type="cellIs" dxfId="1193" priority="528" stopIfTrue="1" operator="equal">
      <formula>"APROBADO"</formula>
    </cfRule>
    <cfRule type="cellIs" dxfId="1192" priority="529" stopIfTrue="1" operator="equal">
      <formula>"ESPERA"</formula>
    </cfRule>
    <cfRule type="cellIs" dxfId="1191" priority="530" stopIfTrue="1" operator="equal">
      <formula>"RECHAZADO"</formula>
    </cfRule>
  </conditionalFormatting>
  <conditionalFormatting sqref="J1474">
    <cfRule type="cellIs" dxfId="1190" priority="524" stopIfTrue="1" operator="equal">
      <formula>"APROBADO"</formula>
    </cfRule>
    <cfRule type="cellIs" dxfId="1189" priority="525" stopIfTrue="1" operator="equal">
      <formula>"ESPERA"</formula>
    </cfRule>
    <cfRule type="cellIs" dxfId="1188" priority="526" stopIfTrue="1" operator="equal">
      <formula>"RECHAZADO"</formula>
    </cfRule>
  </conditionalFormatting>
  <conditionalFormatting sqref="F1474">
    <cfRule type="expression" dxfId="1187" priority="523" stopIfTrue="1">
      <formula>"SEVERSTAL"</formula>
    </cfRule>
  </conditionalFormatting>
  <conditionalFormatting sqref="E1475:E1477">
    <cfRule type="expression" dxfId="1186" priority="519" stopIfTrue="1">
      <formula>"SEVERSTAL"</formula>
    </cfRule>
  </conditionalFormatting>
  <conditionalFormatting sqref="H1475:I1477 K1475:K1477">
    <cfRule type="cellIs" dxfId="1185" priority="520" stopIfTrue="1" operator="equal">
      <formula>"APROBADO"</formula>
    </cfRule>
    <cfRule type="cellIs" dxfId="1184" priority="521" stopIfTrue="1" operator="equal">
      <formula>"ESPERA"</formula>
    </cfRule>
    <cfRule type="cellIs" dxfId="1183" priority="522" stopIfTrue="1" operator="equal">
      <formula>"RECHAZADO"</formula>
    </cfRule>
  </conditionalFormatting>
  <conditionalFormatting sqref="J1475:J1477">
    <cfRule type="cellIs" dxfId="1182" priority="516" stopIfTrue="1" operator="equal">
      <formula>"APROBADO"</formula>
    </cfRule>
    <cfRule type="cellIs" dxfId="1181" priority="517" stopIfTrue="1" operator="equal">
      <formula>"ESPERA"</formula>
    </cfRule>
    <cfRule type="cellIs" dxfId="1180" priority="518" stopIfTrue="1" operator="equal">
      <formula>"RECHAZADO"</formula>
    </cfRule>
  </conditionalFormatting>
  <conditionalFormatting sqref="F1475:F1477">
    <cfRule type="expression" dxfId="1179" priority="515" stopIfTrue="1">
      <formula>"SEVERSTAL"</formula>
    </cfRule>
  </conditionalFormatting>
  <conditionalFormatting sqref="E1478:E1496">
    <cfRule type="expression" dxfId="1178" priority="511" stopIfTrue="1">
      <formula>"SEVERSTAL"</formula>
    </cfRule>
  </conditionalFormatting>
  <conditionalFormatting sqref="K1478 H1478:I1479">
    <cfRule type="cellIs" dxfId="1177" priority="512" stopIfTrue="1" operator="equal">
      <formula>"APROBADO"</formula>
    </cfRule>
    <cfRule type="cellIs" dxfId="1176" priority="513" stopIfTrue="1" operator="equal">
      <formula>"ESPERA"</formula>
    </cfRule>
    <cfRule type="cellIs" dxfId="1175" priority="514" stopIfTrue="1" operator="equal">
      <formula>"RECHAZADO"</formula>
    </cfRule>
  </conditionalFormatting>
  <conditionalFormatting sqref="J1478:J1482">
    <cfRule type="cellIs" dxfId="1174" priority="508" stopIfTrue="1" operator="equal">
      <formula>"APROBADO"</formula>
    </cfRule>
    <cfRule type="cellIs" dxfId="1173" priority="509" stopIfTrue="1" operator="equal">
      <formula>"ESPERA"</formula>
    </cfRule>
    <cfRule type="cellIs" dxfId="1172" priority="510" stopIfTrue="1" operator="equal">
      <formula>"RECHAZADO"</formula>
    </cfRule>
  </conditionalFormatting>
  <conditionalFormatting sqref="F1478:F1482">
    <cfRule type="expression" dxfId="1171" priority="507" stopIfTrue="1">
      <formula>"SEVERSTAL"</formula>
    </cfRule>
  </conditionalFormatting>
  <conditionalFormatting sqref="K1481">
    <cfRule type="cellIs" dxfId="1170" priority="504" stopIfTrue="1" operator="equal">
      <formula>"APROBADO"</formula>
    </cfRule>
    <cfRule type="cellIs" dxfId="1169" priority="505" stopIfTrue="1" operator="equal">
      <formula>"ESPERA"</formula>
    </cfRule>
    <cfRule type="cellIs" dxfId="1168" priority="506" stopIfTrue="1" operator="equal">
      <formula>"RECHAZADO"</formula>
    </cfRule>
  </conditionalFormatting>
  <conditionalFormatting sqref="J1483:K1486 J1487:J1492">
    <cfRule type="cellIs" dxfId="1167" priority="501" stopIfTrue="1" operator="equal">
      <formula>"APROBADO"</formula>
    </cfRule>
    <cfRule type="cellIs" dxfId="1166" priority="502" stopIfTrue="1" operator="equal">
      <formula>"ESPERA"</formula>
    </cfRule>
    <cfRule type="cellIs" dxfId="1165" priority="503" stopIfTrue="1" operator="equal">
      <formula>"RECHAZADO"</formula>
    </cfRule>
  </conditionalFormatting>
  <conditionalFormatting sqref="J1493:J1496">
    <cfRule type="cellIs" dxfId="1164" priority="498" stopIfTrue="1" operator="equal">
      <formula>"APROBADO"</formula>
    </cfRule>
    <cfRule type="cellIs" dxfId="1163" priority="499" stopIfTrue="1" operator="equal">
      <formula>"ESPERA"</formula>
    </cfRule>
    <cfRule type="cellIs" dxfId="1162" priority="500" stopIfTrue="1" operator="equal">
      <formula>"RECHAZADO"</formula>
    </cfRule>
  </conditionalFormatting>
  <conditionalFormatting sqref="I1501 H1497:I1500 K1497:K1500">
    <cfRule type="cellIs" dxfId="1161" priority="495" stopIfTrue="1" operator="equal">
      <formula>"APROBADO"</formula>
    </cfRule>
    <cfRule type="cellIs" dxfId="1160" priority="496" stopIfTrue="1" operator="equal">
      <formula>"ESPERA"</formula>
    </cfRule>
    <cfRule type="cellIs" dxfId="1159" priority="497" stopIfTrue="1" operator="equal">
      <formula>"RECHAZADO"</formula>
    </cfRule>
  </conditionalFormatting>
  <conditionalFormatting sqref="E1497:E1556">
    <cfRule type="expression" dxfId="1158" priority="493" stopIfTrue="1">
      <formula>"SEVERSTAL"</formula>
    </cfRule>
  </conditionalFormatting>
  <conditionalFormatting sqref="J1497:J1501">
    <cfRule type="cellIs" dxfId="1157" priority="490" stopIfTrue="1" operator="equal">
      <formula>"APROBADO"</formula>
    </cfRule>
    <cfRule type="cellIs" dxfId="1156" priority="491" stopIfTrue="1" operator="equal">
      <formula>"ESPERA"</formula>
    </cfRule>
    <cfRule type="cellIs" dxfId="1155" priority="492" stopIfTrue="1" operator="equal">
      <formula>"RECHAZADO"</formula>
    </cfRule>
  </conditionalFormatting>
  <conditionalFormatting sqref="H1502 K1502">
    <cfRule type="cellIs" dxfId="1154" priority="487" stopIfTrue="1" operator="equal">
      <formula>"APROBADO"</formula>
    </cfRule>
    <cfRule type="cellIs" dxfId="1153" priority="488" stopIfTrue="1" operator="equal">
      <formula>"ESPERA"</formula>
    </cfRule>
    <cfRule type="cellIs" dxfId="1152" priority="489" stopIfTrue="1" operator="equal">
      <formula>"RECHAZADO"</formula>
    </cfRule>
  </conditionalFormatting>
  <conditionalFormatting sqref="I1502:I1505">
    <cfRule type="cellIs" dxfId="1151" priority="483" stopIfTrue="1" operator="equal">
      <formula>"APROBADO"</formula>
    </cfRule>
    <cfRule type="cellIs" dxfId="1150" priority="484" stopIfTrue="1" operator="equal">
      <formula>"ESPERA"</formula>
    </cfRule>
    <cfRule type="cellIs" dxfId="1149" priority="485" stopIfTrue="1" operator="equal">
      <formula>"RECHAZADO"</formula>
    </cfRule>
  </conditionalFormatting>
  <conditionalFormatting sqref="F1506:F1512">
    <cfRule type="expression" dxfId="1148" priority="469" stopIfTrue="1">
      <formula>"SEVERSTAL"</formula>
    </cfRule>
  </conditionalFormatting>
  <conditionalFormatting sqref="H1506 J1506:K1506 J1507:J1508">
    <cfRule type="cellIs" dxfId="1147" priority="470" stopIfTrue="1" operator="equal">
      <formula>"APROBADO"</formula>
    </cfRule>
    <cfRule type="cellIs" dxfId="1146" priority="471" stopIfTrue="1" operator="equal">
      <formula>"ESPERA"</formula>
    </cfRule>
    <cfRule type="cellIs" dxfId="1145" priority="472" stopIfTrue="1" operator="equal">
      <formula>"RECHAZADO"</formula>
    </cfRule>
  </conditionalFormatting>
  <conditionalFormatting sqref="I1506:I1508">
    <cfRule type="cellIs" dxfId="1144" priority="465" stopIfTrue="1" operator="equal">
      <formula>"APROBADO"</formula>
    </cfRule>
    <cfRule type="cellIs" dxfId="1143" priority="466" stopIfTrue="1" operator="equal">
      <formula>"ESPERA"</formula>
    </cfRule>
    <cfRule type="cellIs" dxfId="1142" priority="467" stopIfTrue="1" operator="equal">
      <formula>"RECHAZADO"</formula>
    </cfRule>
  </conditionalFormatting>
  <conditionalFormatting sqref="H1509 K1509">
    <cfRule type="cellIs" dxfId="1141" priority="462" stopIfTrue="1" operator="equal">
      <formula>"APROBADO"</formula>
    </cfRule>
    <cfRule type="cellIs" dxfId="1140" priority="463" stopIfTrue="1" operator="equal">
      <formula>"ESPERA"</formula>
    </cfRule>
    <cfRule type="cellIs" dxfId="1139" priority="464" stopIfTrue="1" operator="equal">
      <formula>"RECHAZADO"</formula>
    </cfRule>
  </conditionalFormatting>
  <conditionalFormatting sqref="I1509">
    <cfRule type="cellIs" dxfId="1138" priority="459" stopIfTrue="1" operator="equal">
      <formula>"APROBADO"</formula>
    </cfRule>
    <cfRule type="cellIs" dxfId="1137" priority="460" stopIfTrue="1" operator="equal">
      <formula>"ESPERA"</formula>
    </cfRule>
    <cfRule type="cellIs" dxfId="1136" priority="461" stopIfTrue="1" operator="equal">
      <formula>"RECHAZADO"</formula>
    </cfRule>
  </conditionalFormatting>
  <conditionalFormatting sqref="J1509">
    <cfRule type="cellIs" dxfId="1135" priority="456" stopIfTrue="1" operator="equal">
      <formula>"APROBADO"</formula>
    </cfRule>
    <cfRule type="cellIs" dxfId="1134" priority="457" stopIfTrue="1" operator="equal">
      <formula>"ESPERA"</formula>
    </cfRule>
    <cfRule type="cellIs" dxfId="1133" priority="458" stopIfTrue="1" operator="equal">
      <formula>"RECHAZADO"</formula>
    </cfRule>
  </conditionalFormatting>
  <conditionalFormatting sqref="H1510 K1510">
    <cfRule type="cellIs" dxfId="1132" priority="453" stopIfTrue="1" operator="equal">
      <formula>"APROBADO"</formula>
    </cfRule>
    <cfRule type="cellIs" dxfId="1131" priority="454" stopIfTrue="1" operator="equal">
      <formula>"ESPERA"</formula>
    </cfRule>
    <cfRule type="cellIs" dxfId="1130" priority="455" stopIfTrue="1" operator="equal">
      <formula>"RECHAZADO"</formula>
    </cfRule>
  </conditionalFormatting>
  <conditionalFormatting sqref="J1510">
    <cfRule type="cellIs" dxfId="1129" priority="450" stopIfTrue="1" operator="equal">
      <formula>"APROBADO"</formula>
    </cfRule>
    <cfRule type="cellIs" dxfId="1128" priority="451" stopIfTrue="1" operator="equal">
      <formula>"ESPERA"</formula>
    </cfRule>
    <cfRule type="cellIs" dxfId="1127" priority="452" stopIfTrue="1" operator="equal">
      <formula>"RECHAZADO"</formula>
    </cfRule>
  </conditionalFormatting>
  <conditionalFormatting sqref="I1510:I1513">
    <cfRule type="cellIs" dxfId="1126" priority="447" stopIfTrue="1" operator="equal">
      <formula>"APROBADO"</formula>
    </cfRule>
    <cfRule type="cellIs" dxfId="1125" priority="448" stopIfTrue="1" operator="equal">
      <formula>"ESPERA"</formula>
    </cfRule>
    <cfRule type="cellIs" dxfId="1124" priority="449" stopIfTrue="1" operator="equal">
      <formula>"RECHAZADO"</formula>
    </cfRule>
  </conditionalFormatting>
  <conditionalFormatting sqref="H1511 J1511:K1511 J1512">
    <cfRule type="cellIs" dxfId="1123" priority="444" stopIfTrue="1" operator="equal">
      <formula>"APROBADO"</formula>
    </cfRule>
    <cfRule type="cellIs" dxfId="1122" priority="445" stopIfTrue="1" operator="equal">
      <formula>"ESPERA"</formula>
    </cfRule>
    <cfRule type="cellIs" dxfId="1121" priority="446" stopIfTrue="1" operator="equal">
      <formula>"RECHAZADO"</formula>
    </cfRule>
  </conditionalFormatting>
  <conditionalFormatting sqref="K1513 H1513">
    <cfRule type="cellIs" dxfId="1120" priority="441" stopIfTrue="1" operator="equal">
      <formula>"APROBADO"</formula>
    </cfRule>
    <cfRule type="cellIs" dxfId="1119" priority="442" stopIfTrue="1" operator="equal">
      <formula>"ESPERA"</formula>
    </cfRule>
    <cfRule type="cellIs" dxfId="1118" priority="443" stopIfTrue="1" operator="equal">
      <formula>"RECHAZADO"</formula>
    </cfRule>
  </conditionalFormatting>
  <conditionalFormatting sqref="J1513">
    <cfRule type="cellIs" dxfId="1117" priority="437" stopIfTrue="1" operator="equal">
      <formula>"APROBADO"</formula>
    </cfRule>
    <cfRule type="cellIs" dxfId="1116" priority="438" stopIfTrue="1" operator="equal">
      <formula>"ESPERA"</formula>
    </cfRule>
    <cfRule type="cellIs" dxfId="1115" priority="439" stopIfTrue="1" operator="equal">
      <formula>"RECHAZADO"</formula>
    </cfRule>
  </conditionalFormatting>
  <conditionalFormatting sqref="F1513">
    <cfRule type="expression" dxfId="1114" priority="436" stopIfTrue="1">
      <formula>"SEVERSTAL"</formula>
    </cfRule>
  </conditionalFormatting>
  <conditionalFormatting sqref="J1526:K1526">
    <cfRule type="cellIs" dxfId="1113" priority="433" stopIfTrue="1" operator="equal">
      <formula>"APROBADO"</formula>
    </cfRule>
    <cfRule type="cellIs" dxfId="1112" priority="434" stopIfTrue="1" operator="equal">
      <formula>"ESPERA"</formula>
    </cfRule>
    <cfRule type="cellIs" dxfId="1111" priority="435" stopIfTrue="1" operator="equal">
      <formula>"RECHAZADO"</formula>
    </cfRule>
  </conditionalFormatting>
  <conditionalFormatting sqref="F1528">
    <cfRule type="expression" dxfId="1110" priority="432" stopIfTrue="1">
      <formula>"SEVERSTAL"</formula>
    </cfRule>
  </conditionalFormatting>
  <conditionalFormatting sqref="H1528:I1528 K1528">
    <cfRule type="cellIs" dxfId="1109" priority="429" stopIfTrue="1" operator="equal">
      <formula>"APROBADO"</formula>
    </cfRule>
    <cfRule type="cellIs" dxfId="1108" priority="430" stopIfTrue="1" operator="equal">
      <formula>"ESPERA"</formula>
    </cfRule>
    <cfRule type="cellIs" dxfId="1107" priority="431" stopIfTrue="1" operator="equal">
      <formula>"RECHAZADO"</formula>
    </cfRule>
  </conditionalFormatting>
  <conditionalFormatting sqref="J1528">
    <cfRule type="cellIs" dxfId="1106" priority="425" stopIfTrue="1" operator="equal">
      <formula>"APROBADO"</formula>
    </cfRule>
    <cfRule type="cellIs" dxfId="1105" priority="426" stopIfTrue="1" operator="equal">
      <formula>"ESPERA"</formula>
    </cfRule>
    <cfRule type="cellIs" dxfId="1104" priority="427" stopIfTrue="1" operator="equal">
      <formula>"RECHAZADO"</formula>
    </cfRule>
  </conditionalFormatting>
  <conditionalFormatting sqref="F1529:F1556">
    <cfRule type="expression" dxfId="1103" priority="421" stopIfTrue="1">
      <formula>"SEVERSTAL"</formula>
    </cfRule>
  </conditionalFormatting>
  <conditionalFormatting sqref="H1529:I1529 K1529">
    <cfRule type="cellIs" dxfId="1102" priority="422" stopIfTrue="1" operator="equal">
      <formula>"APROBADO"</formula>
    </cfRule>
    <cfRule type="cellIs" dxfId="1101" priority="423" stopIfTrue="1" operator="equal">
      <formula>"ESPERA"</formula>
    </cfRule>
    <cfRule type="cellIs" dxfId="1100" priority="424" stopIfTrue="1" operator="equal">
      <formula>"RECHAZADO"</formula>
    </cfRule>
  </conditionalFormatting>
  <conditionalFormatting sqref="J1529">
    <cfRule type="cellIs" dxfId="1099" priority="417" stopIfTrue="1" operator="equal">
      <formula>"APROBADO"</formula>
    </cfRule>
    <cfRule type="cellIs" dxfId="1098" priority="418" stopIfTrue="1" operator="equal">
      <formula>"ESPERA"</formula>
    </cfRule>
    <cfRule type="cellIs" dxfId="1097" priority="419" stopIfTrue="1" operator="equal">
      <formula>"RECHAZADO"</formula>
    </cfRule>
  </conditionalFormatting>
  <conditionalFormatting sqref="H1530:H1547 K1530:K1549">
    <cfRule type="cellIs" dxfId="1096" priority="414" stopIfTrue="1" operator="equal">
      <formula>"APROBADO"</formula>
    </cfRule>
    <cfRule type="cellIs" dxfId="1095" priority="415" stopIfTrue="1" operator="equal">
      <formula>"ESPERA"</formula>
    </cfRule>
    <cfRule type="cellIs" dxfId="1094" priority="416" stopIfTrue="1" operator="equal">
      <formula>"RECHAZADO"</formula>
    </cfRule>
  </conditionalFormatting>
  <conditionalFormatting sqref="I1530:I1547">
    <cfRule type="cellIs" dxfId="1093" priority="411" stopIfTrue="1" operator="equal">
      <formula>"APROBADO"</formula>
    </cfRule>
    <cfRule type="cellIs" dxfId="1092" priority="412" stopIfTrue="1" operator="equal">
      <formula>"ESPERA"</formula>
    </cfRule>
    <cfRule type="cellIs" dxfId="1091" priority="413" stopIfTrue="1" operator="equal">
      <formula>"RECHAZADO"</formula>
    </cfRule>
  </conditionalFormatting>
  <conditionalFormatting sqref="J1530:J1550">
    <cfRule type="cellIs" dxfId="1090" priority="408" stopIfTrue="1" operator="equal">
      <formula>"APROBADO"</formula>
    </cfRule>
    <cfRule type="cellIs" dxfId="1089" priority="409" stopIfTrue="1" operator="equal">
      <formula>"ESPERA"</formula>
    </cfRule>
    <cfRule type="cellIs" dxfId="1088" priority="410" stopIfTrue="1" operator="equal">
      <formula>"RECHAZADO"</formula>
    </cfRule>
  </conditionalFormatting>
  <conditionalFormatting sqref="K1551:K1553">
    <cfRule type="cellIs" dxfId="1087" priority="405" stopIfTrue="1" operator="equal">
      <formula>"APROBADO"</formula>
    </cfRule>
    <cfRule type="cellIs" dxfId="1086" priority="406" stopIfTrue="1" operator="equal">
      <formula>"ESPERA"</formula>
    </cfRule>
    <cfRule type="cellIs" dxfId="1085" priority="407" stopIfTrue="1" operator="equal">
      <formula>"RECHAZADO"</formula>
    </cfRule>
  </conditionalFormatting>
  <conditionalFormatting sqref="J1551:J1556">
    <cfRule type="cellIs" dxfId="1084" priority="402" stopIfTrue="1" operator="equal">
      <formula>"APROBADO"</formula>
    </cfRule>
    <cfRule type="cellIs" dxfId="1083" priority="403" stopIfTrue="1" operator="equal">
      <formula>"ESPERA"</formula>
    </cfRule>
    <cfRule type="cellIs" dxfId="1082" priority="404" stopIfTrue="1" operator="equal">
      <formula>"RECHAZADO"</formula>
    </cfRule>
  </conditionalFormatting>
  <conditionalFormatting sqref="K1557:K1561 H1557:I1561 I1562:I1567">
    <cfRule type="cellIs" dxfId="1081" priority="399" stopIfTrue="1" operator="equal">
      <formula>"APROBADO"</formula>
    </cfRule>
    <cfRule type="cellIs" dxfId="1080" priority="400" stopIfTrue="1" operator="equal">
      <formula>"ESPERA"</formula>
    </cfRule>
    <cfRule type="cellIs" dxfId="1079" priority="401" stopIfTrue="1" operator="equal">
      <formula>"RECHAZADO"</formula>
    </cfRule>
  </conditionalFormatting>
  <conditionalFormatting sqref="E1557:E1565">
    <cfRule type="expression" dxfId="1078" priority="398" stopIfTrue="1">
      <formula>"SEVERSTAL"</formula>
    </cfRule>
  </conditionalFormatting>
  <conditionalFormatting sqref="F1557:F1567">
    <cfRule type="expression" dxfId="1077" priority="397" stopIfTrue="1">
      <formula>"SEVERSTAL"</formula>
    </cfRule>
  </conditionalFormatting>
  <conditionalFormatting sqref="J1557:J1567">
    <cfRule type="cellIs" dxfId="1076" priority="394" stopIfTrue="1" operator="equal">
      <formula>"APROBADO"</formula>
    </cfRule>
    <cfRule type="cellIs" dxfId="1075" priority="395" stopIfTrue="1" operator="equal">
      <formula>"ESPERA"</formula>
    </cfRule>
    <cfRule type="cellIs" dxfId="1074" priority="396" stopIfTrue="1" operator="equal">
      <formula>"RECHAZADO"</formula>
    </cfRule>
  </conditionalFormatting>
  <conditionalFormatting sqref="E1568:E1573">
    <cfRule type="expression" dxfId="1073" priority="390" stopIfTrue="1">
      <formula>"SEVERSTAL"</formula>
    </cfRule>
  </conditionalFormatting>
  <conditionalFormatting sqref="K1568:K1570 H1568:I1570 I1572:I1573">
    <cfRule type="cellIs" dxfId="1072" priority="391" stopIfTrue="1" operator="equal">
      <formula>"APROBADO"</formula>
    </cfRule>
    <cfRule type="cellIs" dxfId="1071" priority="392" stopIfTrue="1" operator="equal">
      <formula>"ESPERA"</formula>
    </cfRule>
    <cfRule type="cellIs" dxfId="1070" priority="393" stopIfTrue="1" operator="equal">
      <formula>"RECHAZADO"</formula>
    </cfRule>
  </conditionalFormatting>
  <conditionalFormatting sqref="I1568:I1570 I1572:I1573">
    <cfRule type="cellIs" dxfId="1069" priority="387" stopIfTrue="1" operator="equal">
      <formula>"APROBADO"</formula>
    </cfRule>
    <cfRule type="cellIs" dxfId="1068" priority="388" stopIfTrue="1" operator="equal">
      <formula>"ESPERA"</formula>
    </cfRule>
    <cfRule type="cellIs" dxfId="1067" priority="389" stopIfTrue="1" operator="equal">
      <formula>"RECHAZADO"</formula>
    </cfRule>
  </conditionalFormatting>
  <conditionalFormatting sqref="F1568:F1573">
    <cfRule type="expression" dxfId="1066" priority="386" stopIfTrue="1">
      <formula>"SEVERSTAL"</formula>
    </cfRule>
  </conditionalFormatting>
  <conditionalFormatting sqref="J1568:J1570 J1572:J1573">
    <cfRule type="cellIs" dxfId="1065" priority="383" stopIfTrue="1" operator="equal">
      <formula>"APROBADO"</formula>
    </cfRule>
    <cfRule type="cellIs" dxfId="1064" priority="384" stopIfTrue="1" operator="equal">
      <formula>"ESPERA"</formula>
    </cfRule>
    <cfRule type="cellIs" dxfId="1063" priority="385" stopIfTrue="1" operator="equal">
      <formula>"RECHAZADO"</formula>
    </cfRule>
  </conditionalFormatting>
  <conditionalFormatting sqref="K1571 H1571:H1573">
    <cfRule type="cellIs" dxfId="1062" priority="368" stopIfTrue="1" operator="equal">
      <formula>"APROBADO"</formula>
    </cfRule>
    <cfRule type="cellIs" dxfId="1061" priority="369" stopIfTrue="1" operator="equal">
      <formula>"ESPERA"</formula>
    </cfRule>
    <cfRule type="cellIs" dxfId="1060" priority="370" stopIfTrue="1" operator="equal">
      <formula>"RECHAZADO"</formula>
    </cfRule>
  </conditionalFormatting>
  <conditionalFormatting sqref="I1571">
    <cfRule type="cellIs" dxfId="1059" priority="365" stopIfTrue="1" operator="equal">
      <formula>"APROBADO"</formula>
    </cfRule>
    <cfRule type="cellIs" dxfId="1058" priority="366" stopIfTrue="1" operator="equal">
      <formula>"ESPERA"</formula>
    </cfRule>
    <cfRule type="cellIs" dxfId="1057" priority="367" stopIfTrue="1" operator="equal">
      <formula>"RECHAZADO"</formula>
    </cfRule>
  </conditionalFormatting>
  <conditionalFormatting sqref="I1571">
    <cfRule type="cellIs" dxfId="1056" priority="362" stopIfTrue="1" operator="equal">
      <formula>"APROBADO"</formula>
    </cfRule>
    <cfRule type="cellIs" dxfId="1055" priority="363" stopIfTrue="1" operator="equal">
      <formula>"ESPERA"</formula>
    </cfRule>
    <cfRule type="cellIs" dxfId="1054" priority="364" stopIfTrue="1" operator="equal">
      <formula>"RECHAZADO"</formula>
    </cfRule>
  </conditionalFormatting>
  <conditionalFormatting sqref="J1571">
    <cfRule type="cellIs" dxfId="1053" priority="359" stopIfTrue="1" operator="equal">
      <formula>"APROBADO"</formula>
    </cfRule>
    <cfRule type="cellIs" dxfId="1052" priority="360" stopIfTrue="1" operator="equal">
      <formula>"ESPERA"</formula>
    </cfRule>
    <cfRule type="cellIs" dxfId="1051" priority="361" stopIfTrue="1" operator="equal">
      <formula>"RECHAZADO"</formula>
    </cfRule>
  </conditionalFormatting>
  <conditionalFormatting sqref="H1584 K1584">
    <cfRule type="cellIs" dxfId="1050" priority="355" stopIfTrue="1" operator="equal">
      <formula>"APROBADO"</formula>
    </cfRule>
    <cfRule type="cellIs" dxfId="1049" priority="356" stopIfTrue="1" operator="equal">
      <formula>"ESPERA"</formula>
    </cfRule>
    <cfRule type="cellIs" dxfId="1048" priority="357" stopIfTrue="1" operator="equal">
      <formula>"RECHAZADO"</formula>
    </cfRule>
  </conditionalFormatting>
  <conditionalFormatting sqref="J1584:J1585">
    <cfRule type="cellIs" dxfId="1047" priority="346" stopIfTrue="1" operator="equal">
      <formula>"APROBADO"</formula>
    </cfRule>
    <cfRule type="cellIs" dxfId="1046" priority="347" stopIfTrue="1" operator="equal">
      <formula>"ESPERA"</formula>
    </cfRule>
    <cfRule type="cellIs" dxfId="1045" priority="348" stopIfTrue="1" operator="equal">
      <formula>"RECHAZADO"</formula>
    </cfRule>
  </conditionalFormatting>
  <conditionalFormatting sqref="F1584:F1585">
    <cfRule type="expression" dxfId="1044" priority="345" stopIfTrue="1">
      <formula>"SEVERSTAL"</formula>
    </cfRule>
  </conditionalFormatting>
  <conditionalFormatting sqref="K1574">
    <cfRule type="cellIs" dxfId="1043" priority="342" stopIfTrue="1" operator="equal">
      <formula>"APROBADO"</formula>
    </cfRule>
    <cfRule type="cellIs" dxfId="1042" priority="343" stopIfTrue="1" operator="equal">
      <formula>"ESPERA"</formula>
    </cfRule>
    <cfRule type="cellIs" dxfId="1041" priority="344" stopIfTrue="1" operator="equal">
      <formula>"RECHAZADO"</formula>
    </cfRule>
  </conditionalFormatting>
  <conditionalFormatting sqref="I1574">
    <cfRule type="cellIs" dxfId="1040" priority="339" stopIfTrue="1" operator="equal">
      <formula>"APROBADO"</formula>
    </cfRule>
    <cfRule type="cellIs" dxfId="1039" priority="340" stopIfTrue="1" operator="equal">
      <formula>"ESPERA"</formula>
    </cfRule>
    <cfRule type="cellIs" dxfId="1038" priority="341" stopIfTrue="1" operator="equal">
      <formula>"RECHAZADO"</formula>
    </cfRule>
  </conditionalFormatting>
  <conditionalFormatting sqref="I1574">
    <cfRule type="cellIs" dxfId="1037" priority="335" stopIfTrue="1" operator="equal">
      <formula>"APROBADO"</formula>
    </cfRule>
    <cfRule type="cellIs" dxfId="1036" priority="336" stopIfTrue="1" operator="equal">
      <formula>"ESPERA"</formula>
    </cfRule>
    <cfRule type="cellIs" dxfId="1035" priority="337" stopIfTrue="1" operator="equal">
      <formula>"RECHAZADO"</formula>
    </cfRule>
  </conditionalFormatting>
  <conditionalFormatting sqref="F1574">
    <cfRule type="expression" dxfId="1034" priority="334" stopIfTrue="1">
      <formula>"SEVERSTAL"</formula>
    </cfRule>
  </conditionalFormatting>
  <conditionalFormatting sqref="J1574">
    <cfRule type="cellIs" dxfId="1033" priority="331" stopIfTrue="1" operator="equal">
      <formula>"APROBADO"</formula>
    </cfRule>
    <cfRule type="cellIs" dxfId="1032" priority="332" stopIfTrue="1" operator="equal">
      <formula>"ESPERA"</formula>
    </cfRule>
    <cfRule type="cellIs" dxfId="1031" priority="333" stopIfTrue="1" operator="equal">
      <formula>"RECHAZADO"</formula>
    </cfRule>
  </conditionalFormatting>
  <conditionalFormatting sqref="H1574">
    <cfRule type="cellIs" dxfId="1030" priority="328" stopIfTrue="1" operator="equal">
      <formula>"APROBADO"</formula>
    </cfRule>
    <cfRule type="cellIs" dxfId="1029" priority="329" stopIfTrue="1" operator="equal">
      <formula>"ESPERA"</formula>
    </cfRule>
    <cfRule type="cellIs" dxfId="1028" priority="330" stopIfTrue="1" operator="equal">
      <formula>"RECHAZADO"</formula>
    </cfRule>
  </conditionalFormatting>
  <conditionalFormatting sqref="E1574:E1575">
    <cfRule type="expression" dxfId="1027" priority="327" stopIfTrue="1">
      <formula>"SEVERSTAL"</formula>
    </cfRule>
  </conditionalFormatting>
  <conditionalFormatting sqref="F1576:F1583">
    <cfRule type="expression" dxfId="1026" priority="323" stopIfTrue="1">
      <formula>"SEVERSTAL"</formula>
    </cfRule>
  </conditionalFormatting>
  <conditionalFormatting sqref="I1580:J1583 I1584:I1585 H1576:K1579">
    <cfRule type="cellIs" dxfId="1025" priority="324" stopIfTrue="1" operator="equal">
      <formula>"APROBADO"</formula>
    </cfRule>
    <cfRule type="cellIs" dxfId="1024" priority="325" stopIfTrue="1" operator="equal">
      <formula>"ESPERA"</formula>
    </cfRule>
    <cfRule type="cellIs" dxfId="1023" priority="326" stopIfTrue="1" operator="equal">
      <formula>"RECHAZADO"</formula>
    </cfRule>
  </conditionalFormatting>
  <conditionalFormatting sqref="H1595">
    <cfRule type="cellIs" dxfId="1022" priority="319" stopIfTrue="1" operator="equal">
      <formula>"APROBADO"</formula>
    </cfRule>
    <cfRule type="cellIs" dxfId="1021" priority="320" stopIfTrue="1" operator="equal">
      <formula>"ESPERA"</formula>
    </cfRule>
    <cfRule type="cellIs" dxfId="1020" priority="321" stopIfTrue="1" operator="equal">
      <formula>"RECHAZADO"</formula>
    </cfRule>
  </conditionalFormatting>
  <conditionalFormatting sqref="H1589 K1589">
    <cfRule type="cellIs" dxfId="1019" priority="306" stopIfTrue="1" operator="equal">
      <formula>"APROBADO"</formula>
    </cfRule>
    <cfRule type="cellIs" dxfId="1018" priority="307" stopIfTrue="1" operator="equal">
      <formula>"ESPERA"</formula>
    </cfRule>
    <cfRule type="cellIs" dxfId="1017" priority="308" stopIfTrue="1" operator="equal">
      <formula>"RECHAZADO"</formula>
    </cfRule>
  </conditionalFormatting>
  <conditionalFormatting sqref="I1589:I1597">
    <cfRule type="cellIs" dxfId="1016" priority="303" stopIfTrue="1" operator="equal">
      <formula>"APROBADO"</formula>
    </cfRule>
    <cfRule type="cellIs" dxfId="1015" priority="304" stopIfTrue="1" operator="equal">
      <formula>"ESPERA"</formula>
    </cfRule>
    <cfRule type="cellIs" dxfId="1014" priority="305" stopIfTrue="1" operator="equal">
      <formula>"RECHAZADO"</formula>
    </cfRule>
  </conditionalFormatting>
  <conditionalFormatting sqref="I1589:I1597">
    <cfRule type="cellIs" dxfId="1013" priority="300" stopIfTrue="1" operator="equal">
      <formula>"APROBADO"</formula>
    </cfRule>
    <cfRule type="cellIs" dxfId="1012" priority="301" stopIfTrue="1" operator="equal">
      <formula>"ESPERA"</formula>
    </cfRule>
    <cfRule type="cellIs" dxfId="1011" priority="302" stopIfTrue="1" operator="equal">
      <formula>"RECHAZADO"</formula>
    </cfRule>
  </conditionalFormatting>
  <conditionalFormatting sqref="J1589:J1597">
    <cfRule type="cellIs" dxfId="1010" priority="297" stopIfTrue="1" operator="equal">
      <formula>"APROBADO"</formula>
    </cfRule>
    <cfRule type="cellIs" dxfId="1009" priority="298" stopIfTrue="1" operator="equal">
      <formula>"ESPERA"</formula>
    </cfRule>
    <cfRule type="cellIs" dxfId="1008" priority="299" stopIfTrue="1" operator="equal">
      <formula>"RECHAZADO"</formula>
    </cfRule>
  </conditionalFormatting>
  <conditionalFormatting sqref="K1596">
    <cfRule type="cellIs" dxfId="1007" priority="279" stopIfTrue="1" operator="equal">
      <formula>"APROBADO"</formula>
    </cfRule>
    <cfRule type="cellIs" dxfId="1006" priority="280" stopIfTrue="1" operator="equal">
      <formula>"ESPERA"</formula>
    </cfRule>
    <cfRule type="cellIs" dxfId="1005" priority="281" stopIfTrue="1" operator="equal">
      <formula>"RECHAZADO"</formula>
    </cfRule>
  </conditionalFormatting>
  <conditionalFormatting sqref="K1595">
    <cfRule type="cellIs" dxfId="1004" priority="276" stopIfTrue="1" operator="equal">
      <formula>"APROBADO"</formula>
    </cfRule>
    <cfRule type="cellIs" dxfId="1003" priority="277" stopIfTrue="1" operator="equal">
      <formula>"ESPERA"</formula>
    </cfRule>
    <cfRule type="cellIs" dxfId="1002" priority="278" stopIfTrue="1" operator="equal">
      <formula>"RECHAZADO"</formula>
    </cfRule>
  </conditionalFormatting>
  <conditionalFormatting sqref="K1597">
    <cfRule type="cellIs" dxfId="1001" priority="273" stopIfTrue="1" operator="equal">
      <formula>"APROBADO"</formula>
    </cfRule>
    <cfRule type="cellIs" dxfId="1000" priority="274" stopIfTrue="1" operator="equal">
      <formula>"ESPERA"</formula>
    </cfRule>
    <cfRule type="cellIs" dxfId="999" priority="275" stopIfTrue="1" operator="equal">
      <formula>"RECHAZADO"</formula>
    </cfRule>
  </conditionalFormatting>
  <conditionalFormatting sqref="H1598 K1598">
    <cfRule type="cellIs" dxfId="998" priority="270" stopIfTrue="1" operator="equal">
      <formula>"APROBADO"</formula>
    </cfRule>
    <cfRule type="cellIs" dxfId="997" priority="271" stopIfTrue="1" operator="equal">
      <formula>"ESPERA"</formula>
    </cfRule>
    <cfRule type="cellIs" dxfId="996" priority="272" stopIfTrue="1" operator="equal">
      <formula>"RECHAZADO"</formula>
    </cfRule>
  </conditionalFormatting>
  <conditionalFormatting sqref="J1624:K1624">
    <cfRule type="cellIs" dxfId="995" priority="258" stopIfTrue="1" operator="equal">
      <formula>"APROBADO"</formula>
    </cfRule>
    <cfRule type="cellIs" dxfId="994" priority="259" stopIfTrue="1" operator="equal">
      <formula>"ESPERA"</formula>
    </cfRule>
    <cfRule type="cellIs" dxfId="993" priority="260" stopIfTrue="1" operator="equal">
      <formula>"RECHAZADO"</formula>
    </cfRule>
  </conditionalFormatting>
  <conditionalFormatting sqref="H1625:K1625">
    <cfRule type="cellIs" dxfId="992" priority="255" stopIfTrue="1" operator="equal">
      <formula>"APROBADO"</formula>
    </cfRule>
    <cfRule type="cellIs" dxfId="991" priority="256" stopIfTrue="1" operator="equal">
      <formula>"ESPERA"</formula>
    </cfRule>
    <cfRule type="cellIs" dxfId="990" priority="257" stopIfTrue="1" operator="equal">
      <formula>"RECHAZADO"</formula>
    </cfRule>
  </conditionalFormatting>
  <conditionalFormatting sqref="H1626:K1626">
    <cfRule type="cellIs" dxfId="989" priority="252" stopIfTrue="1" operator="equal">
      <formula>"APROBADO"</formula>
    </cfRule>
    <cfRule type="cellIs" dxfId="988" priority="253" stopIfTrue="1" operator="equal">
      <formula>"ESPERA"</formula>
    </cfRule>
    <cfRule type="cellIs" dxfId="987" priority="254" stopIfTrue="1" operator="equal">
      <formula>"RECHAZADO"</formula>
    </cfRule>
  </conditionalFormatting>
  <conditionalFormatting sqref="K1634">
    <cfRule type="cellIs" dxfId="986" priority="246" stopIfTrue="1" operator="equal">
      <formula>"APROBADO"</formula>
    </cfRule>
    <cfRule type="cellIs" dxfId="985" priority="247" stopIfTrue="1" operator="equal">
      <formula>"ESPERA"</formula>
    </cfRule>
    <cfRule type="cellIs" dxfId="984" priority="248" stopIfTrue="1" operator="equal">
      <formula>"RECHAZADO"</formula>
    </cfRule>
  </conditionalFormatting>
  <conditionalFormatting sqref="H1642 J1642">
    <cfRule type="cellIs" dxfId="983" priority="243" stopIfTrue="1" operator="equal">
      <formula>"APROBADO"</formula>
    </cfRule>
    <cfRule type="cellIs" dxfId="982" priority="244" stopIfTrue="1" operator="equal">
      <formula>"ESPERA"</formula>
    </cfRule>
    <cfRule type="cellIs" dxfId="981" priority="245" stopIfTrue="1" operator="equal">
      <formula>"RECHAZADO"</formula>
    </cfRule>
  </conditionalFormatting>
  <conditionalFormatting sqref="K1642">
    <cfRule type="cellIs" dxfId="980" priority="240" stopIfTrue="1" operator="equal">
      <formula>"APROBADO"</formula>
    </cfRule>
    <cfRule type="cellIs" dxfId="979" priority="241" stopIfTrue="1" operator="equal">
      <formula>"ESPERA"</formula>
    </cfRule>
    <cfRule type="cellIs" dxfId="978" priority="242" stopIfTrue="1" operator="equal">
      <formula>"RECHAZADO"</formula>
    </cfRule>
  </conditionalFormatting>
  <conditionalFormatting sqref="I1642">
    <cfRule type="cellIs" dxfId="977" priority="237" stopIfTrue="1" operator="equal">
      <formula>"APROBADO"</formula>
    </cfRule>
    <cfRule type="cellIs" dxfId="976" priority="238" stopIfTrue="1" operator="equal">
      <formula>"ESPERA"</formula>
    </cfRule>
    <cfRule type="cellIs" dxfId="975" priority="239" stopIfTrue="1" operator="equal">
      <formula>"RECHAZADO"</formula>
    </cfRule>
  </conditionalFormatting>
  <conditionalFormatting sqref="H1664:K1664">
    <cfRule type="cellIs" dxfId="974" priority="231" stopIfTrue="1" operator="equal">
      <formula>"APROBADO"</formula>
    </cfRule>
    <cfRule type="cellIs" dxfId="973" priority="232" stopIfTrue="1" operator="equal">
      <formula>"ESPERA"</formula>
    </cfRule>
    <cfRule type="cellIs" dxfId="972" priority="233" stopIfTrue="1" operator="equal">
      <formula>"RECHAZADO"</formula>
    </cfRule>
  </conditionalFormatting>
  <conditionalFormatting sqref="K1674:K1675">
    <cfRule type="cellIs" dxfId="971" priority="219" stopIfTrue="1" operator="equal">
      <formula>"APROBADO"</formula>
    </cfRule>
    <cfRule type="cellIs" dxfId="970" priority="220" stopIfTrue="1" operator="equal">
      <formula>"ESPERA"</formula>
    </cfRule>
    <cfRule type="cellIs" dxfId="969" priority="221" stopIfTrue="1" operator="equal">
      <formula>"RECHAZADO"</formula>
    </cfRule>
  </conditionalFormatting>
  <conditionalFormatting sqref="E1676:E1689">
    <cfRule type="expression" dxfId="968" priority="214" stopIfTrue="1">
      <formula>"SEVERSTAL"</formula>
    </cfRule>
  </conditionalFormatting>
  <conditionalFormatting sqref="F1676:F1689">
    <cfRule type="expression" dxfId="967" priority="210" stopIfTrue="1">
      <formula>"SEVERSTAL"</formula>
    </cfRule>
  </conditionalFormatting>
  <conditionalFormatting sqref="H1676:K1689">
    <cfRule type="cellIs" dxfId="966" priority="211" stopIfTrue="1" operator="equal">
      <formula>"APROBADO"</formula>
    </cfRule>
    <cfRule type="cellIs" dxfId="965" priority="212" stopIfTrue="1" operator="equal">
      <formula>"ESPERA"</formula>
    </cfRule>
    <cfRule type="cellIs" dxfId="964" priority="213" stopIfTrue="1" operator="equal">
      <formula>"RECHAZADO"</formula>
    </cfRule>
  </conditionalFormatting>
  <conditionalFormatting sqref="E1690:F1692 E1693:E1697">
    <cfRule type="expression" dxfId="963" priority="206" stopIfTrue="1">
      <formula>"SEVERSTAL"</formula>
    </cfRule>
  </conditionalFormatting>
  <conditionalFormatting sqref="H1690:K1690 J1691 J1692:K1692 H1691:I1692">
    <cfRule type="cellIs" dxfId="962" priority="207" stopIfTrue="1" operator="equal">
      <formula>"APROBADO"</formula>
    </cfRule>
    <cfRule type="cellIs" dxfId="961" priority="208" stopIfTrue="1" operator="equal">
      <formula>"ESPERA"</formula>
    </cfRule>
    <cfRule type="cellIs" dxfId="960" priority="209" stopIfTrue="1" operator="equal">
      <formula>"RECHAZADO"</formula>
    </cfRule>
  </conditionalFormatting>
  <conditionalFormatting sqref="K1691">
    <cfRule type="cellIs" dxfId="959" priority="203" stopIfTrue="1" operator="equal">
      <formula>"APROBADO"</formula>
    </cfRule>
    <cfRule type="cellIs" dxfId="958" priority="204" stopIfTrue="1" operator="equal">
      <formula>"ESPERA"</formula>
    </cfRule>
    <cfRule type="cellIs" dxfId="957" priority="205" stopIfTrue="1" operator="equal">
      <formula>"RECHAZADO"</formula>
    </cfRule>
  </conditionalFormatting>
  <conditionalFormatting sqref="F1693:F1697">
    <cfRule type="expression" dxfId="956" priority="194" stopIfTrue="1">
      <formula>"SEVERSTAL"</formula>
    </cfRule>
  </conditionalFormatting>
  <conditionalFormatting sqref="H1693:K1697">
    <cfRule type="cellIs" dxfId="955" priority="195" stopIfTrue="1" operator="equal">
      <formula>"APROBADO"</formula>
    </cfRule>
    <cfRule type="cellIs" dxfId="954" priority="196" stopIfTrue="1" operator="equal">
      <formula>"ESPERA"</formula>
    </cfRule>
    <cfRule type="cellIs" dxfId="953" priority="197" stopIfTrue="1" operator="equal">
      <formula>"RECHAZADO"</formula>
    </cfRule>
  </conditionalFormatting>
  <conditionalFormatting sqref="E1698:E1737">
    <cfRule type="expression" dxfId="952" priority="182" stopIfTrue="1">
      <formula>"SEVERSTAL"</formula>
    </cfRule>
  </conditionalFormatting>
  <conditionalFormatting sqref="F1698:F1708">
    <cfRule type="expression" dxfId="951" priority="181" stopIfTrue="1">
      <formula>"SEVERSTAL"</formula>
    </cfRule>
  </conditionalFormatting>
  <conditionalFormatting sqref="H1698:H1704">
    <cfRule type="cellIs" dxfId="950" priority="178" stopIfTrue="1" operator="equal">
      <formula>"APROBADO"</formula>
    </cfRule>
    <cfRule type="cellIs" dxfId="949" priority="179" stopIfTrue="1" operator="equal">
      <formula>"ESPERA"</formula>
    </cfRule>
    <cfRule type="cellIs" dxfId="948" priority="180" stopIfTrue="1" operator="equal">
      <formula>"RECHAZADO"</formula>
    </cfRule>
  </conditionalFormatting>
  <conditionalFormatting sqref="I1698:I1708">
    <cfRule type="cellIs" dxfId="947" priority="175" stopIfTrue="1" operator="equal">
      <formula>"APROBADO"</formula>
    </cfRule>
    <cfRule type="cellIs" dxfId="946" priority="176" stopIfTrue="1" operator="equal">
      <formula>"ESPERA"</formula>
    </cfRule>
    <cfRule type="cellIs" dxfId="945" priority="177" stopIfTrue="1" operator="equal">
      <formula>"RECHAZADO"</formula>
    </cfRule>
  </conditionalFormatting>
  <conditionalFormatting sqref="J1698:J1704">
    <cfRule type="cellIs" dxfId="944" priority="172" stopIfTrue="1" operator="equal">
      <formula>"APROBADO"</formula>
    </cfRule>
    <cfRule type="cellIs" dxfId="943" priority="173" stopIfTrue="1" operator="equal">
      <formula>"ESPERA"</formula>
    </cfRule>
    <cfRule type="cellIs" dxfId="942" priority="174" stopIfTrue="1" operator="equal">
      <formula>"RECHAZADO"</formula>
    </cfRule>
  </conditionalFormatting>
  <conditionalFormatting sqref="H1705">
    <cfRule type="cellIs" dxfId="941" priority="169" stopIfTrue="1" operator="equal">
      <formula>"APROBADO"</formula>
    </cfRule>
    <cfRule type="cellIs" dxfId="940" priority="170" stopIfTrue="1" operator="equal">
      <formula>"ESPERA"</formula>
    </cfRule>
    <cfRule type="cellIs" dxfId="939" priority="171" stopIfTrue="1" operator="equal">
      <formula>"RECHAZADO"</formula>
    </cfRule>
  </conditionalFormatting>
  <conditionalFormatting sqref="J1705:K1705 J1706:J1708">
    <cfRule type="cellIs" dxfId="938" priority="166" stopIfTrue="1" operator="equal">
      <formula>"APROBADO"</formula>
    </cfRule>
    <cfRule type="cellIs" dxfId="937" priority="167" stopIfTrue="1" operator="equal">
      <formula>"ESPERA"</formula>
    </cfRule>
    <cfRule type="cellIs" dxfId="936" priority="168" stopIfTrue="1" operator="equal">
      <formula>"RECHAZADO"</formula>
    </cfRule>
  </conditionalFormatting>
  <conditionalFormatting sqref="K1732:K1735">
    <cfRule type="cellIs" dxfId="935" priority="163" stopIfTrue="1" operator="equal">
      <formula>"APROBADO"</formula>
    </cfRule>
    <cfRule type="cellIs" dxfId="934" priority="164" stopIfTrue="1" operator="equal">
      <formula>"ESPERA"</formula>
    </cfRule>
    <cfRule type="cellIs" dxfId="933" priority="165" stopIfTrue="1" operator="equal">
      <formula>"RECHAZADO"</formula>
    </cfRule>
  </conditionalFormatting>
  <conditionalFormatting sqref="F1738:F1762">
    <cfRule type="expression" dxfId="932" priority="159" stopIfTrue="1">
      <formula>"SEVERSTAL"</formula>
    </cfRule>
  </conditionalFormatting>
  <conditionalFormatting sqref="H1738:K1738 J1747:J1757 H1739:H1743 J1739:K1746 I1739:I1757 I1758:J1760 I1761:I1764">
    <cfRule type="cellIs" dxfId="931" priority="160" stopIfTrue="1" operator="equal">
      <formula>"APROBADO"</formula>
    </cfRule>
    <cfRule type="cellIs" dxfId="930" priority="161" stopIfTrue="1" operator="equal">
      <formula>"ESPERA"</formula>
    </cfRule>
    <cfRule type="cellIs" dxfId="929" priority="162" stopIfTrue="1" operator="equal">
      <formula>"RECHAZADO"</formula>
    </cfRule>
  </conditionalFormatting>
  <conditionalFormatting sqref="E1738:E1762">
    <cfRule type="expression" dxfId="928" priority="158" stopIfTrue="1">
      <formula>"SEVERSTAL"</formula>
    </cfRule>
  </conditionalFormatting>
  <conditionalFormatting sqref="K1747:K1751">
    <cfRule type="cellIs" dxfId="927" priority="155" stopIfTrue="1" operator="equal">
      <formula>"APROBADO"</formula>
    </cfRule>
    <cfRule type="cellIs" dxfId="926" priority="156" stopIfTrue="1" operator="equal">
      <formula>"ESPERA"</formula>
    </cfRule>
    <cfRule type="cellIs" dxfId="925" priority="157" stopIfTrue="1" operator="equal">
      <formula>"RECHAZADO"</formula>
    </cfRule>
  </conditionalFormatting>
  <conditionalFormatting sqref="K1761:K1762 H1761:H1762">
    <cfRule type="cellIs" dxfId="924" priority="152" stopIfTrue="1" operator="equal">
      <formula>"APROBADO"</formula>
    </cfRule>
    <cfRule type="cellIs" dxfId="923" priority="153" stopIfTrue="1" operator="equal">
      <formula>"ESPERA"</formula>
    </cfRule>
    <cfRule type="cellIs" dxfId="922" priority="154" stopIfTrue="1" operator="equal">
      <formula>"RECHAZADO"</formula>
    </cfRule>
  </conditionalFormatting>
  <conditionalFormatting sqref="J1761:J1762">
    <cfRule type="cellIs" dxfId="921" priority="149" stopIfTrue="1" operator="equal">
      <formula>"APROBADO"</formula>
    </cfRule>
    <cfRule type="cellIs" dxfId="920" priority="150" stopIfTrue="1" operator="equal">
      <formula>"ESPERA"</formula>
    </cfRule>
    <cfRule type="cellIs" dxfId="919" priority="151" stopIfTrue="1" operator="equal">
      <formula>"RECHAZADO"</formula>
    </cfRule>
  </conditionalFormatting>
  <conditionalFormatting sqref="F1763:F1764">
    <cfRule type="expression" dxfId="918" priority="148" stopIfTrue="1">
      <formula>"SEVERSTAL"</formula>
    </cfRule>
  </conditionalFormatting>
  <conditionalFormatting sqref="E1763:E1764">
    <cfRule type="expression" dxfId="917" priority="147" stopIfTrue="1">
      <formula>"SEVERSTAL"</formula>
    </cfRule>
  </conditionalFormatting>
  <conditionalFormatting sqref="K1763 H1763">
    <cfRule type="cellIs" dxfId="916" priority="144" stopIfTrue="1" operator="equal">
      <formula>"APROBADO"</formula>
    </cfRule>
    <cfRule type="cellIs" dxfId="915" priority="145" stopIfTrue="1" operator="equal">
      <formula>"ESPERA"</formula>
    </cfRule>
    <cfRule type="cellIs" dxfId="914" priority="146" stopIfTrue="1" operator="equal">
      <formula>"RECHAZADO"</formula>
    </cfRule>
  </conditionalFormatting>
  <conditionalFormatting sqref="J1763">
    <cfRule type="cellIs" dxfId="913" priority="141" stopIfTrue="1" operator="equal">
      <formula>"APROBADO"</formula>
    </cfRule>
    <cfRule type="cellIs" dxfId="912" priority="142" stopIfTrue="1" operator="equal">
      <formula>"ESPERA"</formula>
    </cfRule>
    <cfRule type="cellIs" dxfId="911" priority="143" stopIfTrue="1" operator="equal">
      <formula>"RECHAZADO"</formula>
    </cfRule>
  </conditionalFormatting>
  <conditionalFormatting sqref="H1765 J1765:K1765">
    <cfRule type="cellIs" dxfId="910" priority="138" stopIfTrue="1" operator="equal">
      <formula>"APROBADO"</formula>
    </cfRule>
    <cfRule type="cellIs" dxfId="909" priority="139" stopIfTrue="1" operator="equal">
      <formula>"ESPERA"</formula>
    </cfRule>
    <cfRule type="cellIs" dxfId="908" priority="140" stopIfTrue="1" operator="equal">
      <formula>"RECHAZADO"</formula>
    </cfRule>
  </conditionalFormatting>
  <conditionalFormatting sqref="I1765">
    <cfRule type="cellIs" dxfId="907" priority="135" stopIfTrue="1" operator="equal">
      <formula>"APROBADO"</formula>
    </cfRule>
    <cfRule type="cellIs" dxfId="906" priority="136" stopIfTrue="1" operator="equal">
      <formula>"ESPERA"</formula>
    </cfRule>
    <cfRule type="cellIs" dxfId="905" priority="137" stopIfTrue="1" operator="equal">
      <formula>"RECHAZADO"</formula>
    </cfRule>
  </conditionalFormatting>
  <conditionalFormatting sqref="F1765">
    <cfRule type="expression" dxfId="904" priority="134" stopIfTrue="1">
      <formula>"SEVERSTAL"</formula>
    </cfRule>
  </conditionalFormatting>
  <conditionalFormatting sqref="E1765">
    <cfRule type="expression" dxfId="903" priority="133" stopIfTrue="1">
      <formula>"SEVERSTAL"</formula>
    </cfRule>
  </conditionalFormatting>
  <conditionalFormatting sqref="H1766 J1766:K1766 J1767:J1769">
    <cfRule type="cellIs" dxfId="902" priority="130" stopIfTrue="1" operator="equal">
      <formula>"APROBADO"</formula>
    </cfRule>
    <cfRule type="cellIs" dxfId="901" priority="131" stopIfTrue="1" operator="equal">
      <formula>"ESPERA"</formula>
    </cfRule>
    <cfRule type="cellIs" dxfId="900" priority="132" stopIfTrue="1" operator="equal">
      <formula>"RECHAZADO"</formula>
    </cfRule>
  </conditionalFormatting>
  <conditionalFormatting sqref="I1766:I1770">
    <cfRule type="cellIs" dxfId="899" priority="127" stopIfTrue="1" operator="equal">
      <formula>"APROBADO"</formula>
    </cfRule>
    <cfRule type="cellIs" dxfId="898" priority="128" stopIfTrue="1" operator="equal">
      <formula>"ESPERA"</formula>
    </cfRule>
    <cfRule type="cellIs" dxfId="897" priority="129" stopIfTrue="1" operator="equal">
      <formula>"RECHAZADO"</formula>
    </cfRule>
  </conditionalFormatting>
  <conditionalFormatting sqref="F1766:F1770">
    <cfRule type="expression" dxfId="896" priority="126" stopIfTrue="1">
      <formula>"SEVERSTAL"</formula>
    </cfRule>
  </conditionalFormatting>
  <conditionalFormatting sqref="E1766:E1770">
    <cfRule type="expression" dxfId="895" priority="125" stopIfTrue="1">
      <formula>"SEVERSTAL"</formula>
    </cfRule>
  </conditionalFormatting>
  <conditionalFormatting sqref="H1771:H1772 J1771:K1772">
    <cfRule type="cellIs" dxfId="894" priority="122" stopIfTrue="1" operator="equal">
      <formula>"APROBADO"</formula>
    </cfRule>
    <cfRule type="cellIs" dxfId="893" priority="123" stopIfTrue="1" operator="equal">
      <formula>"ESPERA"</formula>
    </cfRule>
    <cfRule type="cellIs" dxfId="892" priority="124" stopIfTrue="1" operator="equal">
      <formula>"RECHAZADO"</formula>
    </cfRule>
  </conditionalFormatting>
  <conditionalFormatting sqref="I1771:I1772">
    <cfRule type="cellIs" dxfId="891" priority="119" stopIfTrue="1" operator="equal">
      <formula>"APROBADO"</formula>
    </cfRule>
    <cfRule type="cellIs" dxfId="890" priority="120" stopIfTrue="1" operator="equal">
      <formula>"ESPERA"</formula>
    </cfRule>
    <cfRule type="cellIs" dxfId="889" priority="121" stopIfTrue="1" operator="equal">
      <formula>"RECHAZADO"</formula>
    </cfRule>
  </conditionalFormatting>
  <conditionalFormatting sqref="F1771:F1772">
    <cfRule type="expression" dxfId="888" priority="118" stopIfTrue="1">
      <formula>"SEVERSTAL"</formula>
    </cfRule>
  </conditionalFormatting>
  <conditionalFormatting sqref="E1771:E1772">
    <cfRule type="expression" dxfId="887" priority="117" stopIfTrue="1">
      <formula>"SEVERSTAL"</formula>
    </cfRule>
  </conditionalFormatting>
  <conditionalFormatting sqref="H1773 J1773:K1773">
    <cfRule type="cellIs" dxfId="886" priority="114" stopIfTrue="1" operator="equal">
      <formula>"APROBADO"</formula>
    </cfRule>
    <cfRule type="cellIs" dxfId="885" priority="115" stopIfTrue="1" operator="equal">
      <formula>"ESPERA"</formula>
    </cfRule>
    <cfRule type="cellIs" dxfId="884" priority="116" stopIfTrue="1" operator="equal">
      <formula>"RECHAZADO"</formula>
    </cfRule>
  </conditionalFormatting>
  <conditionalFormatting sqref="I1773">
    <cfRule type="cellIs" dxfId="883" priority="111" stopIfTrue="1" operator="equal">
      <formula>"APROBADO"</formula>
    </cfRule>
    <cfRule type="cellIs" dxfId="882" priority="112" stopIfTrue="1" operator="equal">
      <formula>"ESPERA"</formula>
    </cfRule>
    <cfRule type="cellIs" dxfId="881" priority="113" stopIfTrue="1" operator="equal">
      <formula>"RECHAZADO"</formula>
    </cfRule>
  </conditionalFormatting>
  <conditionalFormatting sqref="F1773">
    <cfRule type="expression" dxfId="880" priority="110" stopIfTrue="1">
      <formula>"SEVERSTAL"</formula>
    </cfRule>
  </conditionalFormatting>
  <conditionalFormatting sqref="E1773">
    <cfRule type="expression" dxfId="879" priority="109" stopIfTrue="1">
      <formula>"SEVERSTAL"</formula>
    </cfRule>
  </conditionalFormatting>
  <conditionalFormatting sqref="H1774 J1774:K1774">
    <cfRule type="cellIs" dxfId="878" priority="106" stopIfTrue="1" operator="equal">
      <formula>"APROBADO"</formula>
    </cfRule>
    <cfRule type="cellIs" dxfId="877" priority="107" stopIfTrue="1" operator="equal">
      <formula>"ESPERA"</formula>
    </cfRule>
    <cfRule type="cellIs" dxfId="876" priority="108" stopIfTrue="1" operator="equal">
      <formula>"RECHAZADO"</formula>
    </cfRule>
  </conditionalFormatting>
  <conditionalFormatting sqref="I1774:I1775">
    <cfRule type="cellIs" dxfId="875" priority="103" stopIfTrue="1" operator="equal">
      <formula>"APROBADO"</formula>
    </cfRule>
    <cfRule type="cellIs" dxfId="874" priority="104" stopIfTrue="1" operator="equal">
      <formula>"ESPERA"</formula>
    </cfRule>
    <cfRule type="cellIs" dxfId="873" priority="105" stopIfTrue="1" operator="equal">
      <formula>"RECHAZADO"</formula>
    </cfRule>
  </conditionalFormatting>
  <conditionalFormatting sqref="F1774">
    <cfRule type="expression" dxfId="872" priority="102" stopIfTrue="1">
      <formula>"SEVERSTAL"</formula>
    </cfRule>
  </conditionalFormatting>
  <conditionalFormatting sqref="E1774:E1778">
    <cfRule type="expression" dxfId="871" priority="101" stopIfTrue="1">
      <formula>"SEVERSTAL"</formula>
    </cfRule>
  </conditionalFormatting>
  <conditionalFormatting sqref="K1776">
    <cfRule type="cellIs" dxfId="870" priority="98" stopIfTrue="1" operator="equal">
      <formula>"APROBADO"</formula>
    </cfRule>
    <cfRule type="cellIs" dxfId="869" priority="99" stopIfTrue="1" operator="equal">
      <formula>"ESPERA"</formula>
    </cfRule>
    <cfRule type="cellIs" dxfId="868" priority="100" stopIfTrue="1" operator="equal">
      <formula>"RECHAZADO"</formula>
    </cfRule>
  </conditionalFormatting>
  <conditionalFormatting sqref="J1776:J1777">
    <cfRule type="cellIs" dxfId="867" priority="95" stopIfTrue="1" operator="equal">
      <formula>"APROBADO"</formula>
    </cfRule>
    <cfRule type="cellIs" dxfId="866" priority="96" stopIfTrue="1" operator="equal">
      <formula>"ESPERA"</formula>
    </cfRule>
    <cfRule type="cellIs" dxfId="865" priority="97" stopIfTrue="1" operator="equal">
      <formula>"RECHAZADO"</formula>
    </cfRule>
  </conditionalFormatting>
  <conditionalFormatting sqref="I1776">
    <cfRule type="cellIs" dxfId="864" priority="92" stopIfTrue="1" operator="equal">
      <formula>"APROBADO"</formula>
    </cfRule>
    <cfRule type="cellIs" dxfId="863" priority="93" stopIfTrue="1" operator="equal">
      <formula>"ESPERA"</formula>
    </cfRule>
    <cfRule type="cellIs" dxfId="862" priority="94" stopIfTrue="1" operator="equal">
      <formula>"RECHAZADO"</formula>
    </cfRule>
  </conditionalFormatting>
  <conditionalFormatting sqref="F1779:F1808 F1849:F1852">
    <cfRule type="expression" dxfId="861" priority="88" stopIfTrue="1">
      <formula>"SEVERSTAL"</formula>
    </cfRule>
  </conditionalFormatting>
  <conditionalFormatting sqref="H1779:K1781 K1782 H1782:J1794 I1795:J1808 J1809:J1852">
    <cfRule type="cellIs" dxfId="860" priority="89" stopIfTrue="1" operator="equal">
      <formula>"APROBADO"</formula>
    </cfRule>
    <cfRule type="cellIs" dxfId="859" priority="90" stopIfTrue="1" operator="equal">
      <formula>"ESPERA"</formula>
    </cfRule>
    <cfRule type="cellIs" dxfId="858" priority="91" stopIfTrue="1" operator="equal">
      <formula>"RECHAZADO"</formula>
    </cfRule>
  </conditionalFormatting>
  <conditionalFormatting sqref="K1784:K1792 K1794">
    <cfRule type="cellIs" dxfId="857" priority="84" stopIfTrue="1" operator="equal">
      <formula>"APROBADO"</formula>
    </cfRule>
    <cfRule type="cellIs" dxfId="856" priority="85" stopIfTrue="1" operator="equal">
      <formula>"ESPERA"</formula>
    </cfRule>
    <cfRule type="cellIs" dxfId="855" priority="86" stopIfTrue="1" operator="equal">
      <formula>"RECHAZADO"</formula>
    </cfRule>
  </conditionalFormatting>
  <conditionalFormatting sqref="K1793">
    <cfRule type="cellIs" dxfId="854" priority="81" stopIfTrue="1" operator="equal">
      <formula>"APROBADO"</formula>
    </cfRule>
    <cfRule type="cellIs" dxfId="853" priority="82" stopIfTrue="1" operator="equal">
      <formula>"ESPERA"</formula>
    </cfRule>
    <cfRule type="cellIs" dxfId="852" priority="83" stopIfTrue="1" operator="equal">
      <formula>"RECHAZADO"</formula>
    </cfRule>
  </conditionalFormatting>
  <conditionalFormatting sqref="G1809:G1846 G1848:G1849">
    <cfRule type="expression" dxfId="851" priority="80" stopIfTrue="1">
      <formula>"SEVERSTAL"</formula>
    </cfRule>
  </conditionalFormatting>
  <conditionalFormatting sqref="H1809:H1822">
    <cfRule type="cellIs" dxfId="850" priority="77" stopIfTrue="1" operator="equal">
      <formula>"APROBADO"</formula>
    </cfRule>
    <cfRule type="cellIs" dxfId="849" priority="78" stopIfTrue="1" operator="equal">
      <formula>"ESPERA"</formula>
    </cfRule>
    <cfRule type="cellIs" dxfId="848" priority="79" stopIfTrue="1" operator="equal">
      <formula>"RECHAZADO"</formula>
    </cfRule>
  </conditionalFormatting>
  <conditionalFormatting sqref="I1809:I1869">
    <cfRule type="expression" dxfId="847" priority="76" stopIfTrue="1">
      <formula>"SEVERSTAL"</formula>
    </cfRule>
  </conditionalFormatting>
  <conditionalFormatting sqref="F1809:F1848">
    <cfRule type="cellIs" dxfId="846" priority="73" stopIfTrue="1" operator="equal">
      <formula>"APROBADO"</formula>
    </cfRule>
    <cfRule type="cellIs" dxfId="845" priority="74" stopIfTrue="1" operator="equal">
      <formula>"ESPERA"</formula>
    </cfRule>
    <cfRule type="cellIs" dxfId="844" priority="75" stopIfTrue="1" operator="equal">
      <formula>"RECHAZADO"</formula>
    </cfRule>
  </conditionalFormatting>
  <conditionalFormatting sqref="K1810">
    <cfRule type="cellIs" dxfId="843" priority="70" stopIfTrue="1" operator="equal">
      <formula>"APROBADO"</formula>
    </cfRule>
    <cfRule type="cellIs" dxfId="842" priority="71" stopIfTrue="1" operator="equal">
      <formula>"ESPERA"</formula>
    </cfRule>
    <cfRule type="cellIs" dxfId="841" priority="72" stopIfTrue="1" operator="equal">
      <formula>"RECHAZADO"</formula>
    </cfRule>
  </conditionalFormatting>
  <conditionalFormatting sqref="K1837:K1841">
    <cfRule type="cellIs" dxfId="840" priority="67" stopIfTrue="1" operator="equal">
      <formula>"APROBADO"</formula>
    </cfRule>
    <cfRule type="cellIs" dxfId="839" priority="68" stopIfTrue="1" operator="equal">
      <formula>"ESPERA"</formula>
    </cfRule>
    <cfRule type="cellIs" dxfId="838" priority="69" stopIfTrue="1" operator="equal">
      <formula>"RECHAZADO"</formula>
    </cfRule>
  </conditionalFormatting>
  <conditionalFormatting sqref="K1844:K1846">
    <cfRule type="cellIs" dxfId="837" priority="64" stopIfTrue="1" operator="equal">
      <formula>"APROBADO"</formula>
    </cfRule>
    <cfRule type="cellIs" dxfId="836" priority="65" stopIfTrue="1" operator="equal">
      <formula>"ESPERA"</formula>
    </cfRule>
    <cfRule type="cellIs" dxfId="835" priority="66" stopIfTrue="1" operator="equal">
      <formula>"RECHAZADO"</formula>
    </cfRule>
  </conditionalFormatting>
  <conditionalFormatting sqref="F1855:F1867">
    <cfRule type="expression" dxfId="834" priority="63" stopIfTrue="1">
      <formula>"SEVERSTAL"</formula>
    </cfRule>
  </conditionalFormatting>
  <conditionalFormatting sqref="J1865:K1867">
    <cfRule type="cellIs" dxfId="833" priority="60" stopIfTrue="1" operator="equal">
      <formula>"APROBADO"</formula>
    </cfRule>
    <cfRule type="cellIs" dxfId="832" priority="61" stopIfTrue="1" operator="equal">
      <formula>"ESPERA"</formula>
    </cfRule>
    <cfRule type="cellIs" dxfId="831" priority="62" stopIfTrue="1" operator="equal">
      <formula>"RECHAZADO"</formula>
    </cfRule>
  </conditionalFormatting>
  <conditionalFormatting sqref="F1870:F1892">
    <cfRule type="cellIs" dxfId="830" priority="57" stopIfTrue="1" operator="equal">
      <formula>"APROBADO"</formula>
    </cfRule>
    <cfRule type="cellIs" dxfId="829" priority="58" stopIfTrue="1" operator="equal">
      <formula>"ESPERA"</formula>
    </cfRule>
    <cfRule type="cellIs" dxfId="828" priority="59" stopIfTrue="1" operator="equal">
      <formula>"RECHAZADO"</formula>
    </cfRule>
  </conditionalFormatting>
  <conditionalFormatting sqref="K1885">
    <cfRule type="cellIs" dxfId="827" priority="54" stopIfTrue="1" operator="equal">
      <formula>"APROBADO"</formula>
    </cfRule>
    <cfRule type="cellIs" dxfId="826" priority="55" stopIfTrue="1" operator="equal">
      <formula>"ESPERA"</formula>
    </cfRule>
    <cfRule type="cellIs" dxfId="825" priority="56" stopIfTrue="1" operator="equal">
      <formula>"RECHAZADO"</formula>
    </cfRule>
  </conditionalFormatting>
  <conditionalFormatting sqref="F1893">
    <cfRule type="cellIs" dxfId="824" priority="48" stopIfTrue="1" operator="equal">
      <formula>"APROBADO"</formula>
    </cfRule>
    <cfRule type="cellIs" dxfId="823" priority="49" stopIfTrue="1" operator="equal">
      <formula>"ESPERA"</formula>
    </cfRule>
    <cfRule type="cellIs" dxfId="822" priority="50" stopIfTrue="1" operator="equal">
      <formula>"RECHAZADO"</formula>
    </cfRule>
  </conditionalFormatting>
  <conditionalFormatting sqref="H1894:K1896">
    <cfRule type="cellIs" dxfId="821" priority="45" stopIfTrue="1" operator="equal">
      <formula>"APROBADO"</formula>
    </cfRule>
    <cfRule type="cellIs" dxfId="820" priority="46" stopIfTrue="1" operator="equal">
      <formula>"ESPERA"</formula>
    </cfRule>
    <cfRule type="cellIs" dxfId="819" priority="47" stopIfTrue="1" operator="equal">
      <formula>"RECHAZADO"</formula>
    </cfRule>
  </conditionalFormatting>
  <conditionalFormatting sqref="H1897:K1897">
    <cfRule type="cellIs" dxfId="818" priority="42" stopIfTrue="1" operator="equal">
      <formula>"APROBADO"</formula>
    </cfRule>
    <cfRule type="cellIs" dxfId="817" priority="43" stopIfTrue="1" operator="equal">
      <formula>"ESPERA"</formula>
    </cfRule>
    <cfRule type="cellIs" dxfId="816" priority="44" stopIfTrue="1" operator="equal">
      <formula>"RECHAZADO"</formula>
    </cfRule>
  </conditionalFormatting>
  <conditionalFormatting sqref="F1898:F1899">
    <cfRule type="cellIs" dxfId="815" priority="39" stopIfTrue="1" operator="equal">
      <formula>"APROBADO"</formula>
    </cfRule>
    <cfRule type="cellIs" dxfId="814" priority="40" stopIfTrue="1" operator="equal">
      <formula>"ESPERA"</formula>
    </cfRule>
    <cfRule type="cellIs" dxfId="813" priority="41" stopIfTrue="1" operator="equal">
      <formula>"RECHAZADO"</formula>
    </cfRule>
  </conditionalFormatting>
  <conditionalFormatting sqref="E1904:F1908 E1910:F1917">
    <cfRule type="expression" dxfId="812" priority="31" stopIfTrue="1">
      <formula>"SEVERSTAL"</formula>
    </cfRule>
  </conditionalFormatting>
  <conditionalFormatting sqref="H1904:K1904 I1905:J1908 I1910:J1912 J1913:J1917">
    <cfRule type="cellIs" dxfId="811" priority="32" stopIfTrue="1" operator="equal">
      <formula>"APROBADO"</formula>
    </cfRule>
    <cfRule type="cellIs" dxfId="810" priority="33" stopIfTrue="1" operator="equal">
      <formula>"ESPERA"</formula>
    </cfRule>
    <cfRule type="cellIs" dxfId="809" priority="34" stopIfTrue="1" operator="equal">
      <formula>"RECHAZADO"</formula>
    </cfRule>
  </conditionalFormatting>
  <conditionalFormatting sqref="H1909 K1909">
    <cfRule type="cellIs" dxfId="808" priority="28" stopIfTrue="1" operator="equal">
      <formula>"APROBADO"</formula>
    </cfRule>
    <cfRule type="cellIs" dxfId="807" priority="29" stopIfTrue="1" operator="equal">
      <formula>"ESPERA"</formula>
    </cfRule>
    <cfRule type="cellIs" dxfId="806" priority="30" stopIfTrue="1" operator="equal">
      <formula>"RECHAZADO"</formula>
    </cfRule>
  </conditionalFormatting>
  <conditionalFormatting sqref="E1909:F1909">
    <cfRule type="expression" dxfId="805" priority="24" stopIfTrue="1">
      <formula>"SEVERSTAL"</formula>
    </cfRule>
  </conditionalFormatting>
  <conditionalFormatting sqref="I1909:J1909">
    <cfRule type="cellIs" dxfId="804" priority="25" stopIfTrue="1" operator="equal">
      <formula>"APROBADO"</formula>
    </cfRule>
    <cfRule type="cellIs" dxfId="803" priority="26" stopIfTrue="1" operator="equal">
      <formula>"ESPERA"</formula>
    </cfRule>
    <cfRule type="cellIs" dxfId="802" priority="27" stopIfTrue="1" operator="equal">
      <formula>"RECHAZADO"</formula>
    </cfRule>
  </conditionalFormatting>
  <conditionalFormatting sqref="H1918:I1921 K1918:K1921">
    <cfRule type="cellIs" dxfId="801" priority="21" stopIfTrue="1" operator="equal">
      <formula>"APROBADO"</formula>
    </cfRule>
    <cfRule type="cellIs" dxfId="800" priority="22" stopIfTrue="1" operator="equal">
      <formula>"ESPERA"</formula>
    </cfRule>
    <cfRule type="cellIs" dxfId="799" priority="23" stopIfTrue="1" operator="equal">
      <formula>"RECHAZADO"</formula>
    </cfRule>
  </conditionalFormatting>
  <conditionalFormatting sqref="E1918:F1921">
    <cfRule type="expression" dxfId="798" priority="17" stopIfTrue="1">
      <formula>"SEVERSTAL"</formula>
    </cfRule>
  </conditionalFormatting>
  <conditionalFormatting sqref="J1918:J1921">
    <cfRule type="cellIs" dxfId="797" priority="18" stopIfTrue="1" operator="equal">
      <formula>"APROBADO"</formula>
    </cfRule>
    <cfRule type="cellIs" dxfId="796" priority="19" stopIfTrue="1" operator="equal">
      <formula>"ESPERA"</formula>
    </cfRule>
    <cfRule type="cellIs" dxfId="795" priority="20" stopIfTrue="1" operator="equal">
      <formula>"RECHAZADO"</formula>
    </cfRule>
  </conditionalFormatting>
  <conditionalFormatting sqref="H1922:I1922 K1922">
    <cfRule type="cellIs" dxfId="794" priority="14" stopIfTrue="1" operator="equal">
      <formula>"APROBADO"</formula>
    </cfRule>
    <cfRule type="cellIs" dxfId="793" priority="15" stopIfTrue="1" operator="equal">
      <formula>"ESPERA"</formula>
    </cfRule>
    <cfRule type="cellIs" dxfId="792" priority="16" stopIfTrue="1" operator="equal">
      <formula>"RECHAZADO"</formula>
    </cfRule>
  </conditionalFormatting>
  <conditionalFormatting sqref="E1922:F1934">
    <cfRule type="expression" dxfId="791" priority="10" stopIfTrue="1">
      <formula>"SEVERSTAL"</formula>
    </cfRule>
  </conditionalFormatting>
  <conditionalFormatting sqref="J1922">
    <cfRule type="cellIs" dxfId="790" priority="11" stopIfTrue="1" operator="equal">
      <formula>"APROBADO"</formula>
    </cfRule>
    <cfRule type="cellIs" dxfId="789" priority="12" stopIfTrue="1" operator="equal">
      <formula>"ESPERA"</formula>
    </cfRule>
    <cfRule type="cellIs" dxfId="788" priority="13" stopIfTrue="1" operator="equal">
      <formula>"RECHAZADO"</formula>
    </cfRule>
  </conditionalFormatting>
  <conditionalFormatting sqref="K1923:K1925 H1923:I1934">
    <cfRule type="cellIs" dxfId="787" priority="7" stopIfTrue="1" operator="equal">
      <formula>"APROBADO"</formula>
    </cfRule>
    <cfRule type="cellIs" dxfId="786" priority="8" stopIfTrue="1" operator="equal">
      <formula>"ESPERA"</formula>
    </cfRule>
    <cfRule type="cellIs" dxfId="785" priority="9" stopIfTrue="1" operator="equal">
      <formula>"RECHAZADO"</formula>
    </cfRule>
  </conditionalFormatting>
  <conditionalFormatting sqref="J1923:J1934">
    <cfRule type="cellIs" dxfId="784" priority="4" stopIfTrue="1" operator="equal">
      <formula>"APROBADO"</formula>
    </cfRule>
    <cfRule type="cellIs" dxfId="783" priority="5" stopIfTrue="1" operator="equal">
      <formula>"ESPERA"</formula>
    </cfRule>
    <cfRule type="cellIs" dxfId="782" priority="6" stopIfTrue="1" operator="equal">
      <formula>"RECHAZADO"</formula>
    </cfRule>
  </conditionalFormatting>
  <conditionalFormatting sqref="K1926:K1934">
    <cfRule type="cellIs" dxfId="781" priority="1" stopIfTrue="1" operator="equal">
      <formula>"APROBADO"</formula>
    </cfRule>
    <cfRule type="cellIs" dxfId="780" priority="2" stopIfTrue="1" operator="equal">
      <formula>"ESPERA"</formula>
    </cfRule>
    <cfRule type="cellIs" dxfId="779" priority="3" stopIfTrue="1" operator="equal">
      <formula>"RECHAZADO"</formula>
    </cfRule>
  </conditionalFormatting>
  <printOptions horizontalCentered="1"/>
  <pageMargins left="0.83" right="0.56000000000000005" top="0.19685039370078741" bottom="0.19685039370078741" header="0" footer="0"/>
  <pageSetup paperSize="5" scale="65" fitToWidth="2"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autoPageBreaks="0"/>
  </sheetPr>
  <dimension ref="A1:AJ2590"/>
  <sheetViews>
    <sheetView showGridLines="0" zoomScale="90" zoomScaleNormal="90" workbookViewId="0">
      <pane xSplit="7" ySplit="4" topLeftCell="H2274" activePane="bottomRight" state="frozen"/>
      <selection pane="topRight" activeCell="E1" sqref="E1"/>
      <selection pane="bottomLeft" activeCell="A7" sqref="A7"/>
      <selection pane="bottomRight"/>
    </sheetView>
  </sheetViews>
  <sheetFormatPr baseColWidth="10" defaultColWidth="11" defaultRowHeight="15.75"/>
  <cols>
    <col min="1" max="1" width="14.375" style="22" customWidth="1"/>
    <col min="2" max="2" width="7.125" style="22" customWidth="1"/>
    <col min="3" max="3" width="9.375" style="22" customWidth="1"/>
    <col min="4" max="4" width="8.875" style="29" customWidth="1"/>
    <col min="5" max="5" width="13.5" style="29" customWidth="1"/>
    <col min="6" max="6" width="10.25" style="22" customWidth="1"/>
    <col min="7" max="7" width="10.875" style="22" customWidth="1"/>
    <col min="8" max="8" width="11.875" style="22" customWidth="1"/>
    <col min="9" max="23" width="5.625" style="322" customWidth="1"/>
    <col min="24" max="24" width="9" style="22" customWidth="1"/>
    <col min="25" max="25" width="6.5" style="22" hidden="1" customWidth="1"/>
    <col min="26" max="26" width="8.125" style="22" customWidth="1"/>
    <col min="27" max="28" width="8" style="22" customWidth="1"/>
    <col min="29" max="29" width="7.25" style="22" customWidth="1"/>
    <col min="30" max="30" width="7.5" style="22" customWidth="1"/>
    <col min="31" max="31" width="7.375" style="22" customWidth="1"/>
    <col min="32" max="32" width="6.875" style="22" customWidth="1"/>
    <col min="33" max="33" width="8.25" style="29" customWidth="1"/>
    <col min="34" max="16384" width="11" style="22"/>
  </cols>
  <sheetData>
    <row r="1" spans="1:35" ht="29.25" customHeight="1">
      <c r="A1" s="21"/>
      <c r="B1" s="21"/>
      <c r="C1" s="21"/>
      <c r="D1" s="21"/>
      <c r="E1" s="21"/>
      <c r="F1" s="21"/>
      <c r="G1" s="21"/>
      <c r="H1" s="380" t="s">
        <v>215</v>
      </c>
      <c r="I1" s="220"/>
      <c r="J1" s="220"/>
      <c r="K1" s="220"/>
      <c r="L1" s="220"/>
      <c r="M1" s="220"/>
      <c r="N1" s="220"/>
      <c r="O1" s="220"/>
      <c r="P1" s="220"/>
      <c r="Q1" s="220"/>
      <c r="R1" s="220"/>
      <c r="S1" s="220"/>
      <c r="T1" s="220"/>
      <c r="U1" s="220"/>
      <c r="V1" s="220"/>
      <c r="W1" s="220"/>
      <c r="AB1" s="514"/>
      <c r="AC1" s="514"/>
      <c r="AD1" s="515" t="s">
        <v>325</v>
      </c>
      <c r="AE1" s="515" t="s">
        <v>472</v>
      </c>
      <c r="AF1" s="515" t="s">
        <v>324</v>
      </c>
      <c r="AG1" s="513" t="s">
        <v>473</v>
      </c>
    </row>
    <row r="2" spans="1:35" ht="36.75" customHeight="1" thickBot="1">
      <c r="C2" s="23" t="s">
        <v>588</v>
      </c>
      <c r="D2" s="22"/>
      <c r="E2" s="31"/>
      <c r="F2" s="25"/>
      <c r="I2" s="583" t="s">
        <v>55</v>
      </c>
      <c r="J2" s="583"/>
      <c r="K2" s="583"/>
      <c r="L2" s="583"/>
      <c r="M2" s="583"/>
      <c r="N2" s="583"/>
      <c r="O2" s="583"/>
      <c r="P2" s="582" t="s">
        <v>56</v>
      </c>
      <c r="Q2" s="582"/>
      <c r="R2" s="582"/>
      <c r="S2" s="582"/>
      <c r="T2" s="582"/>
      <c r="U2" s="582"/>
      <c r="V2" s="582"/>
      <c r="W2" s="221"/>
      <c r="AB2" s="516"/>
      <c r="AC2" s="517" t="s">
        <v>474</v>
      </c>
      <c r="AD2" s="518">
        <v>48</v>
      </c>
      <c r="AE2" s="519">
        <f>22*AD2/60</f>
        <v>17.600000000000001</v>
      </c>
      <c r="AF2" s="519">
        <f>3600/AD2</f>
        <v>75</v>
      </c>
      <c r="AG2" s="520">
        <f>AF2*8</f>
        <v>600</v>
      </c>
    </row>
    <row r="3" spans="1:35" ht="25.5" customHeight="1">
      <c r="A3" s="26"/>
      <c r="D3" s="22"/>
      <c r="E3" s="580"/>
      <c r="F3" s="580"/>
      <c r="G3" s="27"/>
      <c r="H3" s="24" t="s">
        <v>707</v>
      </c>
      <c r="I3" s="568" t="s">
        <v>10</v>
      </c>
      <c r="J3" s="584"/>
      <c r="K3" s="568" t="s">
        <v>11</v>
      </c>
      <c r="L3" s="568"/>
      <c r="M3" s="568"/>
      <c r="N3" s="568"/>
      <c r="O3" s="584"/>
      <c r="P3" s="567" t="s">
        <v>10</v>
      </c>
      <c r="Q3" s="586"/>
      <c r="R3" s="567" t="s">
        <v>11</v>
      </c>
      <c r="S3" s="567"/>
      <c r="T3" s="567"/>
      <c r="U3" s="567"/>
      <c r="V3" s="567"/>
      <c r="W3" s="568"/>
      <c r="AB3" s="516"/>
      <c r="AC3" s="517" t="s">
        <v>475</v>
      </c>
      <c r="AD3" s="518">
        <f>AD2</f>
        <v>48</v>
      </c>
      <c r="AE3" s="519">
        <f>34*AD3/60</f>
        <v>27.2</v>
      </c>
      <c r="AF3" s="519">
        <f>3600/AD3</f>
        <v>75</v>
      </c>
      <c r="AG3" s="520">
        <f>AF3*8</f>
        <v>600</v>
      </c>
    </row>
    <row r="4" spans="1:35" s="110" customFormat="1" ht="63.75" customHeight="1">
      <c r="A4" s="111" t="s">
        <v>2</v>
      </c>
      <c r="B4" s="111" t="s">
        <v>6</v>
      </c>
      <c r="C4" s="111" t="s">
        <v>57</v>
      </c>
      <c r="D4" s="111" t="s">
        <v>5</v>
      </c>
      <c r="E4" s="111" t="s">
        <v>74</v>
      </c>
      <c r="F4" s="111" t="s">
        <v>7</v>
      </c>
      <c r="G4" s="111" t="s">
        <v>14</v>
      </c>
      <c r="H4" s="111" t="s">
        <v>93</v>
      </c>
      <c r="I4" s="111" t="s">
        <v>9</v>
      </c>
      <c r="J4" s="112" t="s">
        <v>62</v>
      </c>
      <c r="K4" s="111" t="s">
        <v>61</v>
      </c>
      <c r="L4" s="111" t="s">
        <v>12</v>
      </c>
      <c r="M4" s="111" t="s">
        <v>13</v>
      </c>
      <c r="N4" s="111" t="s">
        <v>16</v>
      </c>
      <c r="O4" s="111" t="s">
        <v>63</v>
      </c>
      <c r="P4" s="111" t="s">
        <v>64</v>
      </c>
      <c r="Q4" s="111" t="s">
        <v>9</v>
      </c>
      <c r="R4" s="111" t="s">
        <v>73</v>
      </c>
      <c r="S4" s="111" t="s">
        <v>12</v>
      </c>
      <c r="T4" s="111" t="s">
        <v>13</v>
      </c>
      <c r="U4" s="111" t="s">
        <v>72</v>
      </c>
      <c r="V4" s="111" t="s">
        <v>65</v>
      </c>
      <c r="W4" s="111" t="s">
        <v>61</v>
      </c>
      <c r="X4" s="111" t="s">
        <v>1</v>
      </c>
      <c r="Y4" s="111" t="s">
        <v>8</v>
      </c>
      <c r="Z4" s="345" t="s">
        <v>429</v>
      </c>
      <c r="AA4" s="111" t="s">
        <v>60</v>
      </c>
      <c r="AB4" s="111" t="s">
        <v>430</v>
      </c>
      <c r="AC4" s="111" t="s">
        <v>287</v>
      </c>
      <c r="AD4" s="111" t="s">
        <v>59</v>
      </c>
      <c r="AE4" s="111" t="s">
        <v>58</v>
      </c>
      <c r="AF4" s="111" t="s">
        <v>52</v>
      </c>
      <c r="AG4" s="111" t="s">
        <v>54</v>
      </c>
      <c r="AI4" s="110">
        <f>+AI3*8</f>
        <v>0</v>
      </c>
    </row>
    <row r="5" spans="1:35" s="29" customFormat="1">
      <c r="A5" s="346">
        <v>42139</v>
      </c>
      <c r="B5" s="30">
        <v>3</v>
      </c>
      <c r="C5" s="30">
        <v>1558801</v>
      </c>
      <c r="D5" s="104">
        <v>12680</v>
      </c>
      <c r="E5" s="104" t="s">
        <v>91</v>
      </c>
      <c r="F5" s="30">
        <v>97</v>
      </c>
      <c r="G5" s="105">
        <v>50</v>
      </c>
      <c r="H5" s="113" t="s">
        <v>94</v>
      </c>
      <c r="I5" s="222">
        <v>0</v>
      </c>
      <c r="J5" s="223">
        <v>3</v>
      </c>
      <c r="K5" s="224">
        <v>0</v>
      </c>
      <c r="L5" s="224">
        <v>0</v>
      </c>
      <c r="M5" s="222">
        <v>0</v>
      </c>
      <c r="N5" s="225">
        <v>0</v>
      </c>
      <c r="O5" s="225">
        <v>0</v>
      </c>
      <c r="P5" s="224">
        <v>3</v>
      </c>
      <c r="Q5" s="225">
        <v>0</v>
      </c>
      <c r="R5" s="226">
        <v>0</v>
      </c>
      <c r="S5" s="224">
        <v>0</v>
      </c>
      <c r="T5" s="222">
        <v>0</v>
      </c>
      <c r="U5" s="227">
        <v>0</v>
      </c>
      <c r="V5" s="224">
        <v>0</v>
      </c>
      <c r="W5" s="224">
        <v>0</v>
      </c>
      <c r="X5" s="28">
        <f t="shared" ref="X5:X22" si="0">+G5-(SUM(I5:N5,P5:T5,W5))</f>
        <v>44</v>
      </c>
      <c r="Y5" s="107">
        <v>44</v>
      </c>
      <c r="Z5" s="107"/>
      <c r="AA5" s="107">
        <v>0</v>
      </c>
      <c r="AB5" s="107"/>
      <c r="AC5" s="107">
        <v>0</v>
      </c>
      <c r="AD5" s="107">
        <v>0</v>
      </c>
      <c r="AE5" s="108" t="s">
        <v>92</v>
      </c>
      <c r="AF5" s="108"/>
      <c r="AG5" s="104"/>
    </row>
    <row r="6" spans="1:35" s="29" customFormat="1" ht="16.5" customHeight="1">
      <c r="A6" s="346">
        <v>42139</v>
      </c>
      <c r="B6" s="30">
        <v>3</v>
      </c>
      <c r="C6" s="30">
        <v>1558801</v>
      </c>
      <c r="D6" s="104">
        <v>12680</v>
      </c>
      <c r="E6" s="104" t="s">
        <v>91</v>
      </c>
      <c r="F6" s="30">
        <v>98</v>
      </c>
      <c r="G6" s="105">
        <v>26</v>
      </c>
      <c r="H6" s="564" t="s">
        <v>95</v>
      </c>
      <c r="I6" s="222">
        <v>0</v>
      </c>
      <c r="J6" s="223">
        <v>0</v>
      </c>
      <c r="K6" s="228">
        <v>0</v>
      </c>
      <c r="L6" s="224">
        <v>0</v>
      </c>
      <c r="M6" s="222">
        <v>0</v>
      </c>
      <c r="N6" s="229">
        <v>0</v>
      </c>
      <c r="O6" s="225">
        <v>0</v>
      </c>
      <c r="P6" s="224">
        <v>1</v>
      </c>
      <c r="Q6" s="225">
        <v>0</v>
      </c>
      <c r="R6" s="226">
        <v>0</v>
      </c>
      <c r="S6" s="224">
        <v>0</v>
      </c>
      <c r="T6" s="222">
        <v>0</v>
      </c>
      <c r="U6" s="227">
        <v>0</v>
      </c>
      <c r="V6" s="224">
        <v>0</v>
      </c>
      <c r="W6" s="224">
        <v>0</v>
      </c>
      <c r="X6" s="28">
        <f t="shared" si="0"/>
        <v>25</v>
      </c>
      <c r="Y6" s="107">
        <f>+X6+Y5</f>
        <v>69</v>
      </c>
      <c r="Z6" s="107"/>
      <c r="AA6" s="107">
        <v>0</v>
      </c>
      <c r="AB6" s="107"/>
      <c r="AC6" s="107">
        <v>0</v>
      </c>
      <c r="AD6" s="107">
        <v>0</v>
      </c>
      <c r="AE6" s="108" t="s">
        <v>92</v>
      </c>
      <c r="AF6" s="108"/>
      <c r="AG6" s="104"/>
    </row>
    <row r="7" spans="1:35" s="29" customFormat="1" ht="16.5" customHeight="1">
      <c r="A7" s="346">
        <v>42140</v>
      </c>
      <c r="B7" s="30">
        <v>1</v>
      </c>
      <c r="C7" s="30">
        <v>1558801</v>
      </c>
      <c r="D7" s="104">
        <v>12680</v>
      </c>
      <c r="E7" s="104" t="s">
        <v>91</v>
      </c>
      <c r="F7" s="30">
        <v>98</v>
      </c>
      <c r="G7" s="105">
        <v>357</v>
      </c>
      <c r="H7" s="579"/>
      <c r="I7" s="222">
        <v>0</v>
      </c>
      <c r="J7" s="223">
        <v>0</v>
      </c>
      <c r="K7" s="228">
        <v>0</v>
      </c>
      <c r="L7" s="224">
        <v>0</v>
      </c>
      <c r="M7" s="222">
        <v>0</v>
      </c>
      <c r="N7" s="229">
        <v>0</v>
      </c>
      <c r="O7" s="225">
        <v>0</v>
      </c>
      <c r="P7" s="224">
        <v>3</v>
      </c>
      <c r="Q7" s="225">
        <v>0</v>
      </c>
      <c r="R7" s="226">
        <v>0</v>
      </c>
      <c r="S7" s="224">
        <v>0</v>
      </c>
      <c r="T7" s="222">
        <v>0</v>
      </c>
      <c r="U7" s="227">
        <v>0</v>
      </c>
      <c r="V7" s="224">
        <v>0</v>
      </c>
      <c r="W7" s="224">
        <v>0</v>
      </c>
      <c r="X7" s="28">
        <f t="shared" si="0"/>
        <v>354</v>
      </c>
      <c r="Y7" s="107">
        <f t="shared" ref="Y7:Y24" si="1">+X7+Y6</f>
        <v>423</v>
      </c>
      <c r="Z7" s="107"/>
      <c r="AA7" s="107">
        <v>0</v>
      </c>
      <c r="AB7" s="107"/>
      <c r="AC7" s="107">
        <v>0</v>
      </c>
      <c r="AD7" s="107">
        <v>0</v>
      </c>
      <c r="AE7" s="108" t="s">
        <v>92</v>
      </c>
      <c r="AF7" s="108"/>
      <c r="AG7" s="104"/>
    </row>
    <row r="8" spans="1:35" s="29" customFormat="1" ht="16.5" customHeight="1">
      <c r="A8" s="346">
        <v>42140</v>
      </c>
      <c r="B8" s="30">
        <v>2</v>
      </c>
      <c r="C8" s="30">
        <v>1558801</v>
      </c>
      <c r="D8" s="104">
        <v>12680</v>
      </c>
      <c r="E8" s="104" t="s">
        <v>91</v>
      </c>
      <c r="F8" s="30">
        <v>98</v>
      </c>
      <c r="G8" s="105">
        <v>17</v>
      </c>
      <c r="H8" s="565"/>
      <c r="I8" s="222">
        <v>0</v>
      </c>
      <c r="J8" s="223">
        <v>0</v>
      </c>
      <c r="K8" s="228">
        <v>0</v>
      </c>
      <c r="L8" s="224">
        <v>0</v>
      </c>
      <c r="M8" s="222">
        <v>0</v>
      </c>
      <c r="N8" s="229">
        <v>0</v>
      </c>
      <c r="O8" s="225">
        <v>0</v>
      </c>
      <c r="P8" s="224">
        <v>0</v>
      </c>
      <c r="Q8" s="225">
        <v>0</v>
      </c>
      <c r="R8" s="226">
        <v>0</v>
      </c>
      <c r="S8" s="224">
        <v>0</v>
      </c>
      <c r="T8" s="222">
        <v>0</v>
      </c>
      <c r="U8" s="227">
        <v>0</v>
      </c>
      <c r="V8" s="224">
        <v>0</v>
      </c>
      <c r="W8" s="224">
        <v>0</v>
      </c>
      <c r="X8" s="28">
        <f t="shared" si="0"/>
        <v>17</v>
      </c>
      <c r="Y8" s="107">
        <f t="shared" si="1"/>
        <v>440</v>
      </c>
      <c r="Z8" s="107"/>
      <c r="AA8" s="107">
        <v>0</v>
      </c>
      <c r="AB8" s="107"/>
      <c r="AC8" s="107">
        <v>0</v>
      </c>
      <c r="AD8" s="107">
        <v>0</v>
      </c>
      <c r="AE8" s="108" t="s">
        <v>92</v>
      </c>
      <c r="AF8" s="108"/>
      <c r="AG8" s="104"/>
    </row>
    <row r="9" spans="1:35" s="29" customFormat="1" ht="16.5" customHeight="1">
      <c r="A9" s="346">
        <v>42140</v>
      </c>
      <c r="B9" s="30">
        <v>2</v>
      </c>
      <c r="C9" s="30">
        <v>1558801</v>
      </c>
      <c r="D9" s="104">
        <v>12680</v>
      </c>
      <c r="E9" s="104" t="s">
        <v>91</v>
      </c>
      <c r="F9" s="30">
        <v>99</v>
      </c>
      <c r="G9" s="105">
        <v>113</v>
      </c>
      <c r="H9" s="564" t="s">
        <v>96</v>
      </c>
      <c r="I9" s="222">
        <v>0</v>
      </c>
      <c r="J9" s="223">
        <v>0</v>
      </c>
      <c r="K9" s="228">
        <v>0</v>
      </c>
      <c r="L9" s="224">
        <v>0</v>
      </c>
      <c r="M9" s="222">
        <v>0</v>
      </c>
      <c r="N9" s="229">
        <v>0</v>
      </c>
      <c r="O9" s="225">
        <v>0</v>
      </c>
      <c r="P9" s="224">
        <v>2</v>
      </c>
      <c r="Q9" s="225">
        <v>0</v>
      </c>
      <c r="R9" s="226">
        <v>0</v>
      </c>
      <c r="S9" s="224">
        <v>0</v>
      </c>
      <c r="T9" s="222">
        <v>0</v>
      </c>
      <c r="U9" s="227">
        <v>0</v>
      </c>
      <c r="V9" s="224">
        <v>0</v>
      </c>
      <c r="W9" s="224">
        <v>0</v>
      </c>
      <c r="X9" s="28">
        <f t="shared" si="0"/>
        <v>111</v>
      </c>
      <c r="Y9" s="107">
        <f t="shared" si="1"/>
        <v>551</v>
      </c>
      <c r="Z9" s="107"/>
      <c r="AA9" s="107">
        <v>0</v>
      </c>
      <c r="AB9" s="107"/>
      <c r="AC9" s="107">
        <v>0</v>
      </c>
      <c r="AD9" s="107">
        <v>0</v>
      </c>
      <c r="AE9" s="108" t="s">
        <v>92</v>
      </c>
      <c r="AF9" s="108"/>
      <c r="AG9" s="104"/>
    </row>
    <row r="10" spans="1:35" s="29" customFormat="1" ht="15.75" customHeight="1">
      <c r="A10" s="346">
        <v>42140</v>
      </c>
      <c r="B10" s="30">
        <v>3</v>
      </c>
      <c r="C10" s="30">
        <v>1558801</v>
      </c>
      <c r="D10" s="104">
        <v>12680</v>
      </c>
      <c r="E10" s="104" t="s">
        <v>91</v>
      </c>
      <c r="F10" s="30">
        <v>99</v>
      </c>
      <c r="G10" s="105">
        <v>277</v>
      </c>
      <c r="H10" s="579"/>
      <c r="I10" s="222">
        <v>0</v>
      </c>
      <c r="J10" s="223">
        <v>0</v>
      </c>
      <c r="K10" s="228">
        <v>0</v>
      </c>
      <c r="L10" s="224">
        <v>0</v>
      </c>
      <c r="M10" s="222">
        <v>0</v>
      </c>
      <c r="N10" s="229">
        <v>0</v>
      </c>
      <c r="O10" s="225">
        <v>0</v>
      </c>
      <c r="P10" s="224">
        <v>2</v>
      </c>
      <c r="Q10" s="225">
        <v>0</v>
      </c>
      <c r="R10" s="226">
        <v>0</v>
      </c>
      <c r="S10" s="224">
        <v>0</v>
      </c>
      <c r="T10" s="222">
        <v>0</v>
      </c>
      <c r="U10" s="227">
        <v>0</v>
      </c>
      <c r="V10" s="224">
        <v>0</v>
      </c>
      <c r="W10" s="224">
        <v>0</v>
      </c>
      <c r="X10" s="28">
        <f t="shared" si="0"/>
        <v>275</v>
      </c>
      <c r="Y10" s="107">
        <f t="shared" si="1"/>
        <v>826</v>
      </c>
      <c r="Z10" s="107"/>
      <c r="AA10" s="107">
        <v>0</v>
      </c>
      <c r="AB10" s="107"/>
      <c r="AC10" s="107">
        <v>0</v>
      </c>
      <c r="AD10" s="107">
        <v>0</v>
      </c>
      <c r="AE10" s="108" t="s">
        <v>92</v>
      </c>
      <c r="AF10" s="108"/>
      <c r="AG10" s="104"/>
    </row>
    <row r="11" spans="1:35" s="29" customFormat="1" ht="15.75" customHeight="1">
      <c r="A11" s="350">
        <v>42143</v>
      </c>
      <c r="B11" s="30">
        <v>1</v>
      </c>
      <c r="C11" s="30">
        <v>1558801</v>
      </c>
      <c r="D11" s="104">
        <v>12680</v>
      </c>
      <c r="E11" s="104" t="s">
        <v>91</v>
      </c>
      <c r="F11" s="30">
        <v>99</v>
      </c>
      <c r="G11" s="105">
        <v>10</v>
      </c>
      <c r="H11" s="565"/>
      <c r="I11" s="222">
        <v>0</v>
      </c>
      <c r="J11" s="223">
        <v>0</v>
      </c>
      <c r="K11" s="228">
        <v>0</v>
      </c>
      <c r="L11" s="224">
        <v>0</v>
      </c>
      <c r="M11" s="222">
        <v>0</v>
      </c>
      <c r="N11" s="229">
        <v>0</v>
      </c>
      <c r="O11" s="225">
        <v>0</v>
      </c>
      <c r="P11" s="224">
        <v>0</v>
      </c>
      <c r="Q11" s="225">
        <v>0</v>
      </c>
      <c r="R11" s="226">
        <v>0</v>
      </c>
      <c r="S11" s="224">
        <v>0</v>
      </c>
      <c r="T11" s="222">
        <v>0</v>
      </c>
      <c r="U11" s="227">
        <v>0</v>
      </c>
      <c r="V11" s="224">
        <v>0</v>
      </c>
      <c r="W11" s="224">
        <v>0</v>
      </c>
      <c r="X11" s="28">
        <f t="shared" si="0"/>
        <v>10</v>
      </c>
      <c r="Y11" s="107">
        <f t="shared" si="1"/>
        <v>836</v>
      </c>
      <c r="Z11" s="107"/>
      <c r="AA11" s="107">
        <v>0</v>
      </c>
      <c r="AB11" s="107"/>
      <c r="AC11" s="107">
        <v>0</v>
      </c>
      <c r="AD11" s="107">
        <v>0</v>
      </c>
      <c r="AE11" s="108" t="s">
        <v>92</v>
      </c>
      <c r="AF11" s="108"/>
      <c r="AG11" s="104"/>
    </row>
    <row r="12" spans="1:35" s="29" customFormat="1" ht="15.75" customHeight="1">
      <c r="A12" s="350">
        <v>42143</v>
      </c>
      <c r="B12" s="30">
        <v>1</v>
      </c>
      <c r="C12" s="30">
        <v>1558801</v>
      </c>
      <c r="D12" s="104">
        <v>12680</v>
      </c>
      <c r="E12" s="104" t="s">
        <v>91</v>
      </c>
      <c r="F12" s="30">
        <v>100</v>
      </c>
      <c r="G12" s="105">
        <v>63</v>
      </c>
      <c r="H12" s="113" t="s">
        <v>97</v>
      </c>
      <c r="I12" s="222">
        <v>0</v>
      </c>
      <c r="J12" s="223">
        <v>0</v>
      </c>
      <c r="K12" s="228">
        <v>0</v>
      </c>
      <c r="L12" s="224">
        <v>0</v>
      </c>
      <c r="M12" s="222">
        <v>0</v>
      </c>
      <c r="N12" s="229">
        <v>0</v>
      </c>
      <c r="O12" s="225">
        <v>0</v>
      </c>
      <c r="P12" s="224">
        <v>1</v>
      </c>
      <c r="Q12" s="225">
        <v>0</v>
      </c>
      <c r="R12" s="226">
        <v>0</v>
      </c>
      <c r="S12" s="224">
        <v>0</v>
      </c>
      <c r="T12" s="222">
        <v>0</v>
      </c>
      <c r="U12" s="227">
        <v>0</v>
      </c>
      <c r="V12" s="224">
        <v>0</v>
      </c>
      <c r="W12" s="224">
        <v>0</v>
      </c>
      <c r="X12" s="28">
        <f t="shared" si="0"/>
        <v>62</v>
      </c>
      <c r="Y12" s="107">
        <f t="shared" si="1"/>
        <v>898</v>
      </c>
      <c r="Z12" s="107"/>
      <c r="AA12" s="107">
        <v>0</v>
      </c>
      <c r="AB12" s="107"/>
      <c r="AC12" s="107">
        <v>0</v>
      </c>
      <c r="AD12" s="107">
        <v>0</v>
      </c>
      <c r="AE12" s="108" t="s">
        <v>92</v>
      </c>
      <c r="AF12" s="108"/>
      <c r="AG12" s="104"/>
    </row>
    <row r="13" spans="1:35" s="29" customFormat="1">
      <c r="A13" s="350">
        <v>42143</v>
      </c>
      <c r="B13" s="30">
        <v>1</v>
      </c>
      <c r="C13" s="30">
        <v>1558801</v>
      </c>
      <c r="D13" s="104">
        <v>12680</v>
      </c>
      <c r="E13" s="104" t="s">
        <v>91</v>
      </c>
      <c r="F13" s="30">
        <v>101</v>
      </c>
      <c r="G13" s="105">
        <v>140</v>
      </c>
      <c r="H13" s="564" t="s">
        <v>99</v>
      </c>
      <c r="I13" s="222">
        <v>0</v>
      </c>
      <c r="J13" s="223">
        <v>1</v>
      </c>
      <c r="K13" s="228">
        <v>0</v>
      </c>
      <c r="L13" s="224">
        <v>0</v>
      </c>
      <c r="M13" s="222">
        <v>0</v>
      </c>
      <c r="N13" s="229">
        <v>0</v>
      </c>
      <c r="O13" s="225">
        <v>0</v>
      </c>
      <c r="P13" s="224">
        <v>1</v>
      </c>
      <c r="Q13" s="225">
        <v>0</v>
      </c>
      <c r="R13" s="226">
        <v>0</v>
      </c>
      <c r="S13" s="224">
        <v>0</v>
      </c>
      <c r="T13" s="222">
        <v>0</v>
      </c>
      <c r="U13" s="227">
        <v>0</v>
      </c>
      <c r="V13" s="224">
        <v>0</v>
      </c>
      <c r="W13" s="224">
        <v>0</v>
      </c>
      <c r="X13" s="28">
        <f t="shared" si="0"/>
        <v>138</v>
      </c>
      <c r="Y13" s="107">
        <f t="shared" si="1"/>
        <v>1036</v>
      </c>
      <c r="Z13" s="107"/>
      <c r="AA13" s="107">
        <v>0</v>
      </c>
      <c r="AB13" s="107"/>
      <c r="AC13" s="107">
        <v>0</v>
      </c>
      <c r="AD13" s="107">
        <v>0</v>
      </c>
      <c r="AE13" s="108" t="s">
        <v>92</v>
      </c>
      <c r="AF13" s="108"/>
      <c r="AG13" s="104"/>
    </row>
    <row r="14" spans="1:35" s="29" customFormat="1">
      <c r="A14" s="351">
        <v>42143</v>
      </c>
      <c r="B14" s="114">
        <v>2</v>
      </c>
      <c r="C14" s="114">
        <v>1558801</v>
      </c>
      <c r="D14" s="115">
        <v>12680</v>
      </c>
      <c r="E14" s="115" t="s">
        <v>90</v>
      </c>
      <c r="F14" s="114">
        <v>101</v>
      </c>
      <c r="G14" s="116">
        <v>125</v>
      </c>
      <c r="H14" s="581"/>
      <c r="I14" s="230">
        <v>0</v>
      </c>
      <c r="J14" s="231">
        <v>0</v>
      </c>
      <c r="K14" s="232">
        <v>0</v>
      </c>
      <c r="L14" s="233">
        <v>0</v>
      </c>
      <c r="M14" s="230">
        <v>0</v>
      </c>
      <c r="N14" s="234">
        <v>0</v>
      </c>
      <c r="O14" s="235">
        <v>0</v>
      </c>
      <c r="P14" s="233">
        <v>0</v>
      </c>
      <c r="Q14" s="235">
        <v>0</v>
      </c>
      <c r="R14" s="236">
        <v>0</v>
      </c>
      <c r="S14" s="233">
        <v>0</v>
      </c>
      <c r="T14" s="230">
        <v>0</v>
      </c>
      <c r="U14" s="237">
        <v>0</v>
      </c>
      <c r="V14" s="233">
        <v>0</v>
      </c>
      <c r="W14" s="238">
        <v>0</v>
      </c>
      <c r="X14" s="28">
        <f t="shared" si="0"/>
        <v>125</v>
      </c>
      <c r="Y14" s="107">
        <f t="shared" si="1"/>
        <v>1161</v>
      </c>
      <c r="Z14" s="107"/>
      <c r="AA14" s="107">
        <v>0</v>
      </c>
      <c r="AB14" s="107"/>
      <c r="AC14" s="107">
        <v>0</v>
      </c>
      <c r="AD14" s="107">
        <v>0</v>
      </c>
      <c r="AE14" s="108" t="s">
        <v>92</v>
      </c>
      <c r="AF14" s="108"/>
      <c r="AG14" s="104"/>
    </row>
    <row r="15" spans="1:35" s="29" customFormat="1">
      <c r="A15" s="352">
        <v>42143</v>
      </c>
      <c r="B15" s="117">
        <v>2</v>
      </c>
      <c r="C15" s="117">
        <v>1558801</v>
      </c>
      <c r="D15" s="118">
        <v>40169</v>
      </c>
      <c r="E15" s="118" t="s">
        <v>98</v>
      </c>
      <c r="F15" s="117">
        <v>102</v>
      </c>
      <c r="G15" s="119">
        <v>60</v>
      </c>
      <c r="H15" s="122" t="s">
        <v>100</v>
      </c>
      <c r="I15" s="230">
        <v>0</v>
      </c>
      <c r="J15" s="239">
        <v>1</v>
      </c>
      <c r="K15" s="240">
        <v>0</v>
      </c>
      <c r="L15" s="241">
        <v>0</v>
      </c>
      <c r="M15" s="242">
        <v>0</v>
      </c>
      <c r="N15" s="243">
        <v>0</v>
      </c>
      <c r="O15" s="244">
        <v>0</v>
      </c>
      <c r="P15" s="241">
        <v>1</v>
      </c>
      <c r="Q15" s="244">
        <v>0</v>
      </c>
      <c r="R15" s="245">
        <v>0</v>
      </c>
      <c r="S15" s="241">
        <v>0</v>
      </c>
      <c r="T15" s="242">
        <v>0</v>
      </c>
      <c r="U15" s="246">
        <v>0</v>
      </c>
      <c r="V15" s="241">
        <v>0</v>
      </c>
      <c r="W15" s="247">
        <v>0</v>
      </c>
      <c r="X15" s="28">
        <f t="shared" si="0"/>
        <v>58</v>
      </c>
      <c r="Y15" s="107">
        <f t="shared" si="1"/>
        <v>1219</v>
      </c>
      <c r="Z15" s="107"/>
      <c r="AA15" s="107">
        <v>0</v>
      </c>
      <c r="AB15" s="107"/>
      <c r="AC15" s="107">
        <v>0</v>
      </c>
      <c r="AD15" s="107">
        <v>0</v>
      </c>
      <c r="AE15" s="108" t="s">
        <v>92</v>
      </c>
      <c r="AF15" s="108"/>
      <c r="AG15" s="104"/>
    </row>
    <row r="16" spans="1:35" s="29" customFormat="1">
      <c r="A16" s="350">
        <v>42143</v>
      </c>
      <c r="B16" s="30">
        <v>3</v>
      </c>
      <c r="C16" s="30">
        <v>1558801</v>
      </c>
      <c r="D16" s="104">
        <v>40179</v>
      </c>
      <c r="E16" s="104" t="s">
        <v>862</v>
      </c>
      <c r="F16" s="30">
        <v>103</v>
      </c>
      <c r="G16" s="105">
        <v>64</v>
      </c>
      <c r="H16" s="113" t="s">
        <v>101</v>
      </c>
      <c r="I16" s="242">
        <v>11</v>
      </c>
      <c r="J16" s="223">
        <v>1</v>
      </c>
      <c r="K16" s="228">
        <v>0</v>
      </c>
      <c r="L16" s="224">
        <v>0</v>
      </c>
      <c r="M16" s="222">
        <v>0</v>
      </c>
      <c r="N16" s="229">
        <v>0</v>
      </c>
      <c r="O16" s="225">
        <v>0</v>
      </c>
      <c r="P16" s="224">
        <v>1</v>
      </c>
      <c r="Q16" s="225">
        <v>0</v>
      </c>
      <c r="R16" s="226">
        <v>0</v>
      </c>
      <c r="S16" s="224">
        <v>0</v>
      </c>
      <c r="T16" s="222">
        <v>0</v>
      </c>
      <c r="U16" s="227">
        <v>0</v>
      </c>
      <c r="V16" s="224">
        <v>0</v>
      </c>
      <c r="W16" s="224">
        <v>0</v>
      </c>
      <c r="X16" s="28">
        <f t="shared" si="0"/>
        <v>51</v>
      </c>
      <c r="Y16" s="107">
        <f t="shared" si="1"/>
        <v>1270</v>
      </c>
      <c r="Z16" s="107"/>
      <c r="AA16" s="107">
        <v>0</v>
      </c>
      <c r="AB16" s="107"/>
      <c r="AC16" s="107">
        <v>0</v>
      </c>
      <c r="AD16" s="107">
        <v>0</v>
      </c>
      <c r="AE16" s="108" t="s">
        <v>92</v>
      </c>
      <c r="AF16" s="108"/>
      <c r="AG16" s="104"/>
    </row>
    <row r="17" spans="1:34" s="29" customFormat="1">
      <c r="A17" s="350">
        <v>42143</v>
      </c>
      <c r="B17" s="30">
        <v>3</v>
      </c>
      <c r="C17" s="30">
        <v>1558801</v>
      </c>
      <c r="D17" s="104">
        <v>40167</v>
      </c>
      <c r="E17" s="104" t="s">
        <v>98</v>
      </c>
      <c r="F17" s="30">
        <v>104</v>
      </c>
      <c r="G17" s="105">
        <v>99</v>
      </c>
      <c r="H17" s="113" t="s">
        <v>104</v>
      </c>
      <c r="I17" s="222">
        <v>0</v>
      </c>
      <c r="J17" s="223">
        <v>1</v>
      </c>
      <c r="K17" s="228">
        <v>0</v>
      </c>
      <c r="L17" s="224">
        <v>0</v>
      </c>
      <c r="M17" s="222">
        <v>0</v>
      </c>
      <c r="N17" s="229">
        <v>0</v>
      </c>
      <c r="O17" s="225">
        <v>0</v>
      </c>
      <c r="P17" s="224">
        <v>1</v>
      </c>
      <c r="Q17" s="225">
        <v>0</v>
      </c>
      <c r="R17" s="226">
        <v>0</v>
      </c>
      <c r="S17" s="224">
        <v>0</v>
      </c>
      <c r="T17" s="222">
        <v>0</v>
      </c>
      <c r="U17" s="227">
        <v>0</v>
      </c>
      <c r="V17" s="224">
        <v>0</v>
      </c>
      <c r="W17" s="224">
        <v>0</v>
      </c>
      <c r="X17" s="28">
        <f t="shared" si="0"/>
        <v>97</v>
      </c>
      <c r="Y17" s="107">
        <f t="shared" si="1"/>
        <v>1367</v>
      </c>
      <c r="Z17" s="107"/>
      <c r="AA17" s="107">
        <v>0</v>
      </c>
      <c r="AB17" s="107"/>
      <c r="AC17" s="107">
        <v>0</v>
      </c>
      <c r="AD17" s="107">
        <v>0</v>
      </c>
      <c r="AE17" s="108" t="s">
        <v>92</v>
      </c>
      <c r="AF17" s="108"/>
      <c r="AG17" s="104"/>
    </row>
    <row r="18" spans="1:34" s="29" customFormat="1">
      <c r="A18" s="350">
        <v>42143</v>
      </c>
      <c r="B18" s="30">
        <v>3</v>
      </c>
      <c r="C18" s="30">
        <v>1551002</v>
      </c>
      <c r="D18" s="104">
        <v>51251</v>
      </c>
      <c r="E18" s="104" t="s">
        <v>102</v>
      </c>
      <c r="F18" s="30">
        <v>105</v>
      </c>
      <c r="G18" s="105">
        <v>150</v>
      </c>
      <c r="H18" s="113" t="s">
        <v>103</v>
      </c>
      <c r="I18" s="222">
        <v>0</v>
      </c>
      <c r="J18" s="223">
        <v>3</v>
      </c>
      <c r="K18" s="228">
        <v>0</v>
      </c>
      <c r="L18" s="224">
        <v>0</v>
      </c>
      <c r="M18" s="222">
        <v>0</v>
      </c>
      <c r="N18" s="229">
        <v>0</v>
      </c>
      <c r="O18" s="225">
        <v>0</v>
      </c>
      <c r="P18" s="224">
        <v>3</v>
      </c>
      <c r="Q18" s="225">
        <v>0</v>
      </c>
      <c r="R18" s="226">
        <v>0</v>
      </c>
      <c r="S18" s="224">
        <v>0</v>
      </c>
      <c r="T18" s="222">
        <v>0</v>
      </c>
      <c r="U18" s="227">
        <v>0</v>
      </c>
      <c r="V18" s="224">
        <v>0</v>
      </c>
      <c r="W18" s="224">
        <v>0</v>
      </c>
      <c r="X18" s="28">
        <f t="shared" si="0"/>
        <v>144</v>
      </c>
      <c r="Y18" s="107">
        <f t="shared" si="1"/>
        <v>1511</v>
      </c>
      <c r="Z18" s="107"/>
      <c r="AA18" s="107">
        <v>0</v>
      </c>
      <c r="AB18" s="107"/>
      <c r="AC18" s="107">
        <v>0</v>
      </c>
      <c r="AD18" s="107">
        <v>0</v>
      </c>
      <c r="AE18" s="108" t="s">
        <v>92</v>
      </c>
      <c r="AF18" s="108"/>
      <c r="AG18" s="104"/>
    </row>
    <row r="19" spans="1:34" s="29" customFormat="1">
      <c r="A19" s="350">
        <v>42144</v>
      </c>
      <c r="B19" s="30">
        <v>1</v>
      </c>
      <c r="C19" s="30">
        <v>1551002</v>
      </c>
      <c r="D19" s="104">
        <v>51251</v>
      </c>
      <c r="E19" s="104" t="s">
        <v>102</v>
      </c>
      <c r="F19" s="30">
        <v>106</v>
      </c>
      <c r="G19" s="105">
        <v>246</v>
      </c>
      <c r="H19" s="113" t="s">
        <v>105</v>
      </c>
      <c r="I19" s="222">
        <v>0</v>
      </c>
      <c r="J19" s="223">
        <v>0</v>
      </c>
      <c r="K19" s="228">
        <v>0</v>
      </c>
      <c r="L19" s="224">
        <v>1</v>
      </c>
      <c r="M19" s="222">
        <v>0</v>
      </c>
      <c r="N19" s="229">
        <v>0</v>
      </c>
      <c r="O19" s="225">
        <v>0</v>
      </c>
      <c r="P19" s="224">
        <v>0</v>
      </c>
      <c r="Q19" s="225">
        <v>0</v>
      </c>
      <c r="R19" s="226">
        <v>0</v>
      </c>
      <c r="S19" s="224">
        <v>0</v>
      </c>
      <c r="T19" s="222">
        <v>0</v>
      </c>
      <c r="U19" s="227">
        <v>0</v>
      </c>
      <c r="V19" s="224">
        <v>0</v>
      </c>
      <c r="W19" s="224">
        <v>0</v>
      </c>
      <c r="X19" s="28">
        <f t="shared" si="0"/>
        <v>245</v>
      </c>
      <c r="Y19" s="107">
        <f t="shared" si="1"/>
        <v>1756</v>
      </c>
      <c r="Z19" s="107"/>
      <c r="AA19" s="107">
        <v>0</v>
      </c>
      <c r="AB19" s="107"/>
      <c r="AC19" s="107">
        <v>0</v>
      </c>
      <c r="AD19" s="107">
        <v>0</v>
      </c>
      <c r="AE19" s="108" t="s">
        <v>92</v>
      </c>
      <c r="AF19" s="108"/>
      <c r="AG19" s="104"/>
    </row>
    <row r="20" spans="1:34" s="29" customFormat="1">
      <c r="A20" s="350">
        <v>42144</v>
      </c>
      <c r="B20" s="30">
        <v>1</v>
      </c>
      <c r="C20" s="30">
        <v>1551002</v>
      </c>
      <c r="D20" s="104">
        <v>51250</v>
      </c>
      <c r="E20" s="104" t="s">
        <v>102</v>
      </c>
      <c r="F20" s="30">
        <v>107</v>
      </c>
      <c r="G20" s="105">
        <v>100</v>
      </c>
      <c r="H20" s="113" t="s">
        <v>106</v>
      </c>
      <c r="I20" s="222">
        <v>0</v>
      </c>
      <c r="J20" s="223">
        <v>1</v>
      </c>
      <c r="K20" s="228">
        <v>0</v>
      </c>
      <c r="L20" s="224">
        <v>0</v>
      </c>
      <c r="M20" s="222">
        <v>0</v>
      </c>
      <c r="N20" s="229">
        <v>0</v>
      </c>
      <c r="O20" s="225">
        <v>0</v>
      </c>
      <c r="P20" s="224">
        <v>1</v>
      </c>
      <c r="Q20" s="225">
        <v>0</v>
      </c>
      <c r="R20" s="226">
        <v>0</v>
      </c>
      <c r="S20" s="224">
        <v>0</v>
      </c>
      <c r="T20" s="222">
        <v>0</v>
      </c>
      <c r="U20" s="227">
        <v>0</v>
      </c>
      <c r="V20" s="224">
        <v>0</v>
      </c>
      <c r="W20" s="224">
        <v>0</v>
      </c>
      <c r="X20" s="28">
        <f t="shared" si="0"/>
        <v>98</v>
      </c>
      <c r="Y20" s="107">
        <f t="shared" si="1"/>
        <v>1854</v>
      </c>
      <c r="Z20" s="107"/>
      <c r="AA20" s="107">
        <v>0</v>
      </c>
      <c r="AB20" s="107"/>
      <c r="AC20" s="107">
        <v>0</v>
      </c>
      <c r="AD20" s="107">
        <v>0</v>
      </c>
      <c r="AE20" s="108" t="s">
        <v>92</v>
      </c>
      <c r="AF20" s="108"/>
      <c r="AG20" s="104"/>
    </row>
    <row r="21" spans="1:34" s="29" customFormat="1">
      <c r="A21" s="350">
        <v>42144</v>
      </c>
      <c r="B21" s="30">
        <v>2</v>
      </c>
      <c r="C21" s="30">
        <v>1551002</v>
      </c>
      <c r="D21" s="104">
        <v>51250</v>
      </c>
      <c r="E21" s="104" t="s">
        <v>102</v>
      </c>
      <c r="F21" s="30">
        <v>107</v>
      </c>
      <c r="G21" s="105">
        <v>92</v>
      </c>
      <c r="H21" s="113" t="s">
        <v>107</v>
      </c>
      <c r="I21" s="222">
        <v>0</v>
      </c>
      <c r="J21" s="223">
        <v>0</v>
      </c>
      <c r="K21" s="228">
        <v>0</v>
      </c>
      <c r="L21" s="224">
        <v>0</v>
      </c>
      <c r="M21" s="222">
        <v>0</v>
      </c>
      <c r="N21" s="229">
        <v>0</v>
      </c>
      <c r="O21" s="225">
        <v>0</v>
      </c>
      <c r="P21" s="224">
        <v>0</v>
      </c>
      <c r="Q21" s="225">
        <v>0</v>
      </c>
      <c r="R21" s="226">
        <v>0</v>
      </c>
      <c r="S21" s="224">
        <v>0</v>
      </c>
      <c r="T21" s="222">
        <v>0</v>
      </c>
      <c r="U21" s="227">
        <v>0</v>
      </c>
      <c r="V21" s="224">
        <v>0</v>
      </c>
      <c r="W21" s="224">
        <v>0</v>
      </c>
      <c r="X21" s="28">
        <f t="shared" si="0"/>
        <v>92</v>
      </c>
      <c r="Y21" s="107">
        <f t="shared" si="1"/>
        <v>1946</v>
      </c>
      <c r="Z21" s="107"/>
      <c r="AA21" s="107">
        <v>0</v>
      </c>
      <c r="AB21" s="107"/>
      <c r="AC21" s="107">
        <v>0</v>
      </c>
      <c r="AD21" s="107">
        <v>0</v>
      </c>
      <c r="AE21" s="108" t="s">
        <v>92</v>
      </c>
      <c r="AF21" s="108"/>
      <c r="AG21" s="104"/>
    </row>
    <row r="22" spans="1:34" s="29" customFormat="1">
      <c r="A22" s="350">
        <v>42144</v>
      </c>
      <c r="B22" s="30">
        <v>2</v>
      </c>
      <c r="C22" s="30">
        <v>1551002</v>
      </c>
      <c r="D22" s="104">
        <v>51249</v>
      </c>
      <c r="E22" s="104" t="s">
        <v>102</v>
      </c>
      <c r="F22" s="30">
        <v>108</v>
      </c>
      <c r="G22" s="105">
        <v>127</v>
      </c>
      <c r="H22" s="113" t="s">
        <v>108</v>
      </c>
      <c r="I22" s="222">
        <v>0</v>
      </c>
      <c r="J22" s="223">
        <v>1</v>
      </c>
      <c r="K22" s="228">
        <v>0</v>
      </c>
      <c r="L22" s="224">
        <v>0</v>
      </c>
      <c r="M22" s="222">
        <v>0</v>
      </c>
      <c r="N22" s="229">
        <v>1</v>
      </c>
      <c r="O22" s="225">
        <v>0</v>
      </c>
      <c r="P22" s="224">
        <v>1</v>
      </c>
      <c r="Q22" s="225">
        <v>0</v>
      </c>
      <c r="R22" s="226">
        <v>0</v>
      </c>
      <c r="S22" s="224">
        <v>0</v>
      </c>
      <c r="T22" s="222">
        <v>0</v>
      </c>
      <c r="U22" s="227">
        <v>0</v>
      </c>
      <c r="V22" s="224">
        <v>0</v>
      </c>
      <c r="W22" s="224">
        <v>0</v>
      </c>
      <c r="X22" s="28">
        <f t="shared" si="0"/>
        <v>124</v>
      </c>
      <c r="Y22" s="107">
        <f t="shared" si="1"/>
        <v>2070</v>
      </c>
      <c r="Z22" s="107"/>
      <c r="AA22" s="107">
        <v>0</v>
      </c>
      <c r="AB22" s="107"/>
      <c r="AC22" s="107">
        <v>0</v>
      </c>
      <c r="AD22" s="107">
        <v>0</v>
      </c>
      <c r="AE22" s="108" t="s">
        <v>92</v>
      </c>
      <c r="AF22" s="108"/>
      <c r="AG22" s="104"/>
    </row>
    <row r="23" spans="1:34" s="29" customFormat="1">
      <c r="A23" s="350">
        <v>42144</v>
      </c>
      <c r="B23" s="30">
        <v>3</v>
      </c>
      <c r="C23" s="30">
        <v>1551002</v>
      </c>
      <c r="D23" s="104">
        <v>51288</v>
      </c>
      <c r="E23" s="104" t="s">
        <v>102</v>
      </c>
      <c r="F23" s="30">
        <v>109</v>
      </c>
      <c r="G23" s="105">
        <v>154</v>
      </c>
      <c r="H23" s="564" t="s">
        <v>109</v>
      </c>
      <c r="I23" s="222">
        <v>0</v>
      </c>
      <c r="J23" s="223">
        <v>1</v>
      </c>
      <c r="K23" s="228">
        <v>0</v>
      </c>
      <c r="L23" s="224">
        <v>0</v>
      </c>
      <c r="M23" s="222">
        <v>0</v>
      </c>
      <c r="N23" s="229">
        <v>0</v>
      </c>
      <c r="O23" s="225">
        <v>0</v>
      </c>
      <c r="P23" s="224">
        <v>1</v>
      </c>
      <c r="Q23" s="225">
        <v>0</v>
      </c>
      <c r="R23" s="226">
        <v>0</v>
      </c>
      <c r="S23" s="224">
        <v>0</v>
      </c>
      <c r="T23" s="222">
        <v>0</v>
      </c>
      <c r="U23" s="227">
        <v>1</v>
      </c>
      <c r="V23" s="224">
        <v>0</v>
      </c>
      <c r="W23" s="224">
        <v>0</v>
      </c>
      <c r="X23" s="28">
        <f>+G23-(SUM(I23:N23,P23:T23,U23,W23))</f>
        <v>151</v>
      </c>
      <c r="Y23" s="107">
        <f t="shared" si="1"/>
        <v>2221</v>
      </c>
      <c r="Z23" s="107"/>
      <c r="AA23" s="107">
        <v>1</v>
      </c>
      <c r="AB23" s="107"/>
      <c r="AC23" s="107">
        <v>0</v>
      </c>
      <c r="AD23" s="107">
        <v>0</v>
      </c>
      <c r="AE23" s="108" t="s">
        <v>92</v>
      </c>
      <c r="AF23" s="108"/>
      <c r="AG23" s="104"/>
    </row>
    <row r="24" spans="1:34" s="29" customFormat="1">
      <c r="A24" s="350">
        <v>42145</v>
      </c>
      <c r="B24" s="30">
        <v>1</v>
      </c>
      <c r="C24" s="30">
        <v>1551002</v>
      </c>
      <c r="D24" s="104">
        <v>51288</v>
      </c>
      <c r="E24" s="104" t="s">
        <v>102</v>
      </c>
      <c r="F24" s="30">
        <v>109</v>
      </c>
      <c r="G24" s="105">
        <v>23</v>
      </c>
      <c r="H24" s="565"/>
      <c r="I24" s="222">
        <v>0</v>
      </c>
      <c r="J24" s="223">
        <v>0</v>
      </c>
      <c r="K24" s="228">
        <v>0</v>
      </c>
      <c r="L24" s="224">
        <v>0</v>
      </c>
      <c r="M24" s="222">
        <v>0</v>
      </c>
      <c r="N24" s="229">
        <v>0</v>
      </c>
      <c r="O24" s="225">
        <v>0</v>
      </c>
      <c r="P24" s="224">
        <v>0</v>
      </c>
      <c r="Q24" s="225">
        <v>0</v>
      </c>
      <c r="R24" s="226">
        <v>0</v>
      </c>
      <c r="S24" s="224">
        <v>0</v>
      </c>
      <c r="T24" s="222">
        <v>0</v>
      </c>
      <c r="U24" s="227">
        <v>0</v>
      </c>
      <c r="V24" s="224">
        <v>0</v>
      </c>
      <c r="W24" s="224">
        <v>0</v>
      </c>
      <c r="X24" s="28">
        <f>+G24-(SUM(I24:N24,P24:T24,U24,W24))</f>
        <v>23</v>
      </c>
      <c r="Y24" s="107">
        <f t="shared" si="1"/>
        <v>2244</v>
      </c>
      <c r="Z24" s="107"/>
      <c r="AA24" s="107">
        <v>0</v>
      </c>
      <c r="AB24" s="107"/>
      <c r="AC24" s="107">
        <v>0</v>
      </c>
      <c r="AD24" s="107">
        <v>0</v>
      </c>
      <c r="AE24" s="108" t="s">
        <v>92</v>
      </c>
      <c r="AF24" s="108"/>
      <c r="AG24" s="104"/>
    </row>
    <row r="25" spans="1:34" s="136" customFormat="1" ht="16.5" thickBot="1">
      <c r="A25" s="353">
        <v>42149</v>
      </c>
      <c r="B25" s="129">
        <v>3</v>
      </c>
      <c r="C25" s="129">
        <v>1551002</v>
      </c>
      <c r="D25" s="130">
        <v>51288</v>
      </c>
      <c r="E25" s="130" t="s">
        <v>102</v>
      </c>
      <c r="F25" s="129">
        <v>129</v>
      </c>
      <c r="G25" s="131">
        <v>124</v>
      </c>
      <c r="H25" s="132" t="s">
        <v>110</v>
      </c>
      <c r="I25" s="248">
        <v>0</v>
      </c>
      <c r="J25" s="249">
        <v>1</v>
      </c>
      <c r="K25" s="250">
        <v>0</v>
      </c>
      <c r="L25" s="251">
        <v>0</v>
      </c>
      <c r="M25" s="248">
        <v>0</v>
      </c>
      <c r="N25" s="252">
        <v>0</v>
      </c>
      <c r="O25" s="253">
        <v>0</v>
      </c>
      <c r="P25" s="251">
        <v>1</v>
      </c>
      <c r="Q25" s="253">
        <v>0</v>
      </c>
      <c r="R25" s="254">
        <v>0</v>
      </c>
      <c r="S25" s="251">
        <v>0</v>
      </c>
      <c r="T25" s="248">
        <v>0</v>
      </c>
      <c r="U25" s="255">
        <v>0</v>
      </c>
      <c r="V25" s="251">
        <v>0</v>
      </c>
      <c r="W25" s="251">
        <v>0</v>
      </c>
      <c r="X25" s="133">
        <f>+G25-(SUM(I25:N25,P25:T25,U25,W25))</f>
        <v>122</v>
      </c>
      <c r="Y25" s="134">
        <f>+X25+Y24</f>
        <v>2366</v>
      </c>
      <c r="Z25" s="134"/>
      <c r="AA25" s="134">
        <v>0</v>
      </c>
      <c r="AB25" s="134"/>
      <c r="AC25" s="134">
        <v>0</v>
      </c>
      <c r="AD25" s="134">
        <v>0</v>
      </c>
      <c r="AE25" s="135" t="s">
        <v>92</v>
      </c>
      <c r="AF25" s="135"/>
      <c r="AG25" s="130"/>
    </row>
    <row r="26" spans="1:34" s="29" customFormat="1">
      <c r="A26" s="354">
        <v>42207</v>
      </c>
      <c r="B26" s="126">
        <v>2</v>
      </c>
      <c r="C26" s="126">
        <v>1551001</v>
      </c>
      <c r="D26" s="127">
        <v>51393</v>
      </c>
      <c r="E26" s="127" t="s">
        <v>102</v>
      </c>
      <c r="F26" s="126">
        <v>292</v>
      </c>
      <c r="G26" s="128">
        <v>400</v>
      </c>
      <c r="H26" s="122" t="s">
        <v>111</v>
      </c>
      <c r="I26" s="222">
        <v>0</v>
      </c>
      <c r="J26" s="223">
        <v>0</v>
      </c>
      <c r="K26" s="228">
        <v>0</v>
      </c>
      <c r="L26" s="224">
        <v>0</v>
      </c>
      <c r="M26" s="222">
        <v>0</v>
      </c>
      <c r="N26" s="229">
        <v>0</v>
      </c>
      <c r="O26" s="225">
        <v>1</v>
      </c>
      <c r="P26" s="224">
        <v>0</v>
      </c>
      <c r="Q26" s="225">
        <v>0</v>
      </c>
      <c r="R26" s="226">
        <v>0</v>
      </c>
      <c r="S26" s="224">
        <v>0</v>
      </c>
      <c r="T26" s="222">
        <v>0</v>
      </c>
      <c r="U26" s="256">
        <v>2</v>
      </c>
      <c r="V26" s="224">
        <v>2</v>
      </c>
      <c r="W26" s="224">
        <v>0</v>
      </c>
      <c r="X26" s="28">
        <f t="shared" ref="X26:X42" si="2">+G26-(SUM(I26:N26,O26,P26:T26,U26,V26,W26))</f>
        <v>395</v>
      </c>
      <c r="Y26" s="107">
        <v>400</v>
      </c>
      <c r="Z26" s="107"/>
      <c r="AA26" s="107">
        <v>2</v>
      </c>
      <c r="AB26" s="107"/>
      <c r="AC26" s="107">
        <v>36</v>
      </c>
      <c r="AD26" s="107">
        <v>0</v>
      </c>
      <c r="AE26" s="197">
        <f t="shared" ref="AE26:AE89" si="3">X26-SUM(Z26:AD26)</f>
        <v>357</v>
      </c>
      <c r="AF26" s="108" t="s">
        <v>125</v>
      </c>
      <c r="AG26" s="104"/>
    </row>
    <row r="27" spans="1:34" s="29" customFormat="1">
      <c r="A27" s="354">
        <v>42207</v>
      </c>
      <c r="B27" s="126">
        <v>3</v>
      </c>
      <c r="C27" s="126">
        <v>1551001</v>
      </c>
      <c r="D27" s="127">
        <v>51393</v>
      </c>
      <c r="E27" s="127" t="s">
        <v>102</v>
      </c>
      <c r="F27" s="126">
        <v>293</v>
      </c>
      <c r="G27" s="128">
        <v>114</v>
      </c>
      <c r="H27" s="122" t="s">
        <v>112</v>
      </c>
      <c r="I27" s="222">
        <v>0</v>
      </c>
      <c r="J27" s="223">
        <v>0</v>
      </c>
      <c r="K27" s="228">
        <v>0</v>
      </c>
      <c r="L27" s="224">
        <v>0</v>
      </c>
      <c r="M27" s="222">
        <v>0</v>
      </c>
      <c r="N27" s="229">
        <v>0</v>
      </c>
      <c r="O27" s="225">
        <v>0</v>
      </c>
      <c r="P27" s="224">
        <v>0</v>
      </c>
      <c r="Q27" s="225">
        <v>0</v>
      </c>
      <c r="R27" s="226">
        <v>0</v>
      </c>
      <c r="S27" s="224">
        <v>0</v>
      </c>
      <c r="T27" s="222">
        <v>0</v>
      </c>
      <c r="U27" s="256">
        <v>0</v>
      </c>
      <c r="V27" s="224">
        <v>1</v>
      </c>
      <c r="W27" s="224">
        <v>0</v>
      </c>
      <c r="X27" s="28">
        <f t="shared" si="2"/>
        <v>113</v>
      </c>
      <c r="Y27" s="107">
        <v>400</v>
      </c>
      <c r="Z27" s="107"/>
      <c r="AA27" s="107">
        <v>0</v>
      </c>
      <c r="AB27" s="107"/>
      <c r="AC27" s="107">
        <v>0</v>
      </c>
      <c r="AD27" s="107">
        <v>0</v>
      </c>
      <c r="AE27" s="197">
        <f t="shared" si="3"/>
        <v>113</v>
      </c>
      <c r="AF27" s="108" t="s">
        <v>125</v>
      </c>
      <c r="AG27" s="104"/>
    </row>
    <row r="28" spans="1:34" s="29" customFormat="1">
      <c r="A28" s="354">
        <v>42207</v>
      </c>
      <c r="B28" s="126">
        <v>3</v>
      </c>
      <c r="C28" s="126">
        <v>1551001</v>
      </c>
      <c r="D28" s="104">
        <v>51392</v>
      </c>
      <c r="E28" s="127" t="s">
        <v>102</v>
      </c>
      <c r="F28" s="30">
        <v>294</v>
      </c>
      <c r="G28" s="105">
        <v>176</v>
      </c>
      <c r="H28" s="113" t="s">
        <v>113</v>
      </c>
      <c r="I28" s="222">
        <v>0</v>
      </c>
      <c r="J28" s="223">
        <v>0</v>
      </c>
      <c r="K28" s="228">
        <v>0</v>
      </c>
      <c r="L28" s="224">
        <v>0</v>
      </c>
      <c r="M28" s="222">
        <v>0</v>
      </c>
      <c r="N28" s="229">
        <v>0</v>
      </c>
      <c r="O28" s="225">
        <v>1</v>
      </c>
      <c r="P28" s="224">
        <v>0</v>
      </c>
      <c r="Q28" s="225">
        <v>0</v>
      </c>
      <c r="R28" s="226">
        <v>0</v>
      </c>
      <c r="S28" s="224">
        <v>0</v>
      </c>
      <c r="T28" s="222">
        <v>0</v>
      </c>
      <c r="U28" s="227">
        <v>0</v>
      </c>
      <c r="V28" s="224">
        <v>1</v>
      </c>
      <c r="W28" s="224">
        <v>0</v>
      </c>
      <c r="X28" s="28">
        <f t="shared" si="2"/>
        <v>174</v>
      </c>
      <c r="Y28" s="107">
        <f t="shared" ref="Y28:Y34" si="4">+X28+Y27</f>
        <v>574</v>
      </c>
      <c r="Z28" s="107"/>
      <c r="AA28" s="107">
        <v>0</v>
      </c>
      <c r="AB28" s="107"/>
      <c r="AC28" s="107">
        <v>0</v>
      </c>
      <c r="AD28" s="107">
        <v>0</v>
      </c>
      <c r="AE28" s="197">
        <f t="shared" si="3"/>
        <v>174</v>
      </c>
      <c r="AF28" s="108" t="s">
        <v>127</v>
      </c>
      <c r="AG28" s="104"/>
    </row>
    <row r="29" spans="1:34" s="29" customFormat="1">
      <c r="A29" s="354">
        <v>42207</v>
      </c>
      <c r="B29" s="126">
        <v>3</v>
      </c>
      <c r="C29" s="126">
        <v>1551001</v>
      </c>
      <c r="D29" s="161">
        <v>51390</v>
      </c>
      <c r="E29" s="162" t="s">
        <v>102</v>
      </c>
      <c r="F29" s="163">
        <v>295</v>
      </c>
      <c r="G29" s="164">
        <v>176</v>
      </c>
      <c r="H29" s="564" t="s">
        <v>111</v>
      </c>
      <c r="I29" s="222">
        <v>0</v>
      </c>
      <c r="J29" s="223">
        <v>0</v>
      </c>
      <c r="K29" s="228">
        <v>0</v>
      </c>
      <c r="L29" s="224">
        <v>0</v>
      </c>
      <c r="M29" s="222">
        <v>0</v>
      </c>
      <c r="N29" s="229">
        <v>0</v>
      </c>
      <c r="O29" s="225">
        <v>0</v>
      </c>
      <c r="P29" s="224">
        <v>0</v>
      </c>
      <c r="Q29" s="225">
        <v>0</v>
      </c>
      <c r="R29" s="226">
        <v>0</v>
      </c>
      <c r="S29" s="224">
        <v>0</v>
      </c>
      <c r="T29" s="222">
        <v>0</v>
      </c>
      <c r="U29" s="227">
        <v>0</v>
      </c>
      <c r="V29" s="224">
        <v>1</v>
      </c>
      <c r="W29" s="224">
        <v>0</v>
      </c>
      <c r="X29" s="28">
        <f t="shared" si="2"/>
        <v>175</v>
      </c>
      <c r="Y29" s="107">
        <f t="shared" si="4"/>
        <v>749</v>
      </c>
      <c r="Z29" s="107"/>
      <c r="AA29" s="107">
        <v>0</v>
      </c>
      <c r="AB29" s="107"/>
      <c r="AC29" s="107">
        <v>0</v>
      </c>
      <c r="AD29" s="107">
        <v>0</v>
      </c>
      <c r="AE29" s="197">
        <f t="shared" si="3"/>
        <v>175</v>
      </c>
      <c r="AF29" s="108" t="s">
        <v>127</v>
      </c>
      <c r="AG29" s="104"/>
    </row>
    <row r="30" spans="1:34" s="29" customFormat="1">
      <c r="A30" s="354">
        <v>42208</v>
      </c>
      <c r="B30" s="30">
        <v>1</v>
      </c>
      <c r="C30" s="126">
        <v>1551001</v>
      </c>
      <c r="D30" s="161">
        <v>51390</v>
      </c>
      <c r="E30" s="162" t="s">
        <v>102</v>
      </c>
      <c r="F30" s="163">
        <v>295</v>
      </c>
      <c r="G30" s="164">
        <v>224</v>
      </c>
      <c r="H30" s="565"/>
      <c r="I30" s="222">
        <v>0</v>
      </c>
      <c r="J30" s="223">
        <v>0</v>
      </c>
      <c r="K30" s="228">
        <v>0</v>
      </c>
      <c r="L30" s="224">
        <v>2</v>
      </c>
      <c r="M30" s="222">
        <v>0</v>
      </c>
      <c r="N30" s="229">
        <v>0</v>
      </c>
      <c r="O30" s="225">
        <v>1</v>
      </c>
      <c r="P30" s="224">
        <v>0</v>
      </c>
      <c r="Q30" s="225">
        <v>0</v>
      </c>
      <c r="R30" s="226">
        <v>0</v>
      </c>
      <c r="S30" s="224">
        <v>0</v>
      </c>
      <c r="T30" s="222">
        <v>4</v>
      </c>
      <c r="U30" s="227">
        <v>0</v>
      </c>
      <c r="V30" s="224">
        <v>2</v>
      </c>
      <c r="W30" s="224">
        <v>0</v>
      </c>
      <c r="X30" s="28">
        <f t="shared" si="2"/>
        <v>215</v>
      </c>
      <c r="Y30" s="107">
        <f t="shared" si="4"/>
        <v>964</v>
      </c>
      <c r="Z30" s="107"/>
      <c r="AA30" s="107">
        <v>6</v>
      </c>
      <c r="AB30" s="107"/>
      <c r="AC30" s="107">
        <v>0</v>
      </c>
      <c r="AD30" s="107">
        <v>0</v>
      </c>
      <c r="AE30" s="197">
        <f t="shared" si="3"/>
        <v>209</v>
      </c>
      <c r="AF30" s="108" t="s">
        <v>127</v>
      </c>
      <c r="AG30" s="104"/>
      <c r="AH30" s="29">
        <f>819-29</f>
        <v>790</v>
      </c>
    </row>
    <row r="31" spans="1:34" s="29" customFormat="1">
      <c r="A31" s="354">
        <v>42208</v>
      </c>
      <c r="B31" s="30">
        <v>1</v>
      </c>
      <c r="C31" s="126">
        <v>1551001</v>
      </c>
      <c r="D31" s="161">
        <v>51390</v>
      </c>
      <c r="E31" s="162" t="s">
        <v>102</v>
      </c>
      <c r="F31" s="163">
        <v>296</v>
      </c>
      <c r="G31" s="164">
        <v>109</v>
      </c>
      <c r="H31" s="564" t="s">
        <v>114</v>
      </c>
      <c r="I31" s="222">
        <v>0</v>
      </c>
      <c r="J31" s="223">
        <v>0</v>
      </c>
      <c r="K31" s="228">
        <v>0</v>
      </c>
      <c r="L31" s="224">
        <v>14</v>
      </c>
      <c r="M31" s="222">
        <v>0</v>
      </c>
      <c r="N31" s="229">
        <v>0</v>
      </c>
      <c r="O31" s="225">
        <v>0</v>
      </c>
      <c r="P31" s="224">
        <v>0</v>
      </c>
      <c r="Q31" s="225">
        <v>0</v>
      </c>
      <c r="R31" s="226">
        <v>0</v>
      </c>
      <c r="S31" s="224">
        <v>0</v>
      </c>
      <c r="T31" s="222">
        <v>0</v>
      </c>
      <c r="U31" s="227">
        <v>0</v>
      </c>
      <c r="V31" s="224">
        <v>1</v>
      </c>
      <c r="W31" s="224">
        <v>0</v>
      </c>
      <c r="X31" s="28">
        <f t="shared" si="2"/>
        <v>94</v>
      </c>
      <c r="Y31" s="107">
        <f t="shared" si="4"/>
        <v>1058</v>
      </c>
      <c r="Z31" s="107"/>
      <c r="AA31" s="107">
        <v>14</v>
      </c>
      <c r="AB31" s="107"/>
      <c r="AC31" s="107">
        <v>0</v>
      </c>
      <c r="AD31" s="107">
        <v>0</v>
      </c>
      <c r="AE31" s="197">
        <f t="shared" si="3"/>
        <v>80</v>
      </c>
      <c r="AF31" s="108" t="s">
        <v>127</v>
      </c>
      <c r="AG31" s="104"/>
    </row>
    <row r="32" spans="1:34" s="29" customFormat="1">
      <c r="A32" s="354">
        <v>42208</v>
      </c>
      <c r="B32" s="30">
        <v>2</v>
      </c>
      <c r="C32" s="126">
        <v>1551001</v>
      </c>
      <c r="D32" s="161">
        <v>51390</v>
      </c>
      <c r="E32" s="162" t="s">
        <v>102</v>
      </c>
      <c r="F32" s="163">
        <v>296</v>
      </c>
      <c r="G32" s="164">
        <v>202</v>
      </c>
      <c r="H32" s="579"/>
      <c r="I32" s="222">
        <v>0</v>
      </c>
      <c r="J32" s="223">
        <v>0</v>
      </c>
      <c r="K32" s="228">
        <v>0</v>
      </c>
      <c r="L32" s="224">
        <v>0</v>
      </c>
      <c r="M32" s="222">
        <v>0</v>
      </c>
      <c r="N32" s="229">
        <v>0</v>
      </c>
      <c r="O32" s="225">
        <v>0</v>
      </c>
      <c r="P32" s="224">
        <v>0</v>
      </c>
      <c r="Q32" s="225">
        <v>0</v>
      </c>
      <c r="R32" s="226">
        <v>0</v>
      </c>
      <c r="S32" s="224">
        <v>0</v>
      </c>
      <c r="T32" s="222">
        <v>0</v>
      </c>
      <c r="U32" s="227">
        <v>0</v>
      </c>
      <c r="V32" s="224">
        <v>0</v>
      </c>
      <c r="W32" s="224">
        <v>0</v>
      </c>
      <c r="X32" s="28">
        <f t="shared" si="2"/>
        <v>202</v>
      </c>
      <c r="Y32" s="107">
        <f t="shared" si="4"/>
        <v>1260</v>
      </c>
      <c r="Z32" s="107"/>
      <c r="AA32" s="107">
        <v>58</v>
      </c>
      <c r="AB32" s="107"/>
      <c r="AC32" s="107">
        <v>0</v>
      </c>
      <c r="AD32" s="107">
        <v>28</v>
      </c>
      <c r="AE32" s="197">
        <f t="shared" si="3"/>
        <v>116</v>
      </c>
      <c r="AF32" s="108" t="s">
        <v>127</v>
      </c>
      <c r="AG32" s="104"/>
    </row>
    <row r="33" spans="1:34" s="29" customFormat="1">
      <c r="A33" s="354">
        <v>42208</v>
      </c>
      <c r="B33" s="30">
        <v>3</v>
      </c>
      <c r="C33" s="126">
        <v>1551001</v>
      </c>
      <c r="D33" s="161">
        <v>51390</v>
      </c>
      <c r="E33" s="162" t="s">
        <v>102</v>
      </c>
      <c r="F33" s="163">
        <v>296</v>
      </c>
      <c r="G33" s="164">
        <v>89</v>
      </c>
      <c r="H33" s="565"/>
      <c r="I33" s="222">
        <v>0</v>
      </c>
      <c r="J33" s="223">
        <v>0</v>
      </c>
      <c r="K33" s="228">
        <v>0</v>
      </c>
      <c r="L33" s="224">
        <v>0</v>
      </c>
      <c r="M33" s="222">
        <v>0</v>
      </c>
      <c r="N33" s="229">
        <v>0</v>
      </c>
      <c r="O33" s="225">
        <v>0</v>
      </c>
      <c r="P33" s="224">
        <v>0</v>
      </c>
      <c r="Q33" s="225">
        <v>0</v>
      </c>
      <c r="R33" s="226">
        <v>0</v>
      </c>
      <c r="S33" s="224">
        <v>0</v>
      </c>
      <c r="T33" s="222">
        <v>0</v>
      </c>
      <c r="U33" s="227">
        <v>0</v>
      </c>
      <c r="V33" s="224">
        <v>0</v>
      </c>
      <c r="W33" s="224">
        <v>0</v>
      </c>
      <c r="X33" s="28">
        <f t="shared" si="2"/>
        <v>89</v>
      </c>
      <c r="Y33" s="107">
        <f t="shared" si="4"/>
        <v>1349</v>
      </c>
      <c r="Z33" s="107"/>
      <c r="AA33" s="107">
        <v>0</v>
      </c>
      <c r="AB33" s="107"/>
      <c r="AC33" s="107">
        <v>0</v>
      </c>
      <c r="AD33" s="107">
        <v>0</v>
      </c>
      <c r="AE33" s="197">
        <f t="shared" si="3"/>
        <v>89</v>
      </c>
      <c r="AF33" s="108" t="s">
        <v>127</v>
      </c>
      <c r="AG33" s="104"/>
      <c r="AH33" s="29">
        <v>297</v>
      </c>
    </row>
    <row r="34" spans="1:34" s="29" customFormat="1">
      <c r="A34" s="354">
        <v>42208</v>
      </c>
      <c r="B34" s="30">
        <v>3</v>
      </c>
      <c r="C34" s="126">
        <v>1551001</v>
      </c>
      <c r="D34" s="161">
        <v>51390</v>
      </c>
      <c r="E34" s="162" t="s">
        <v>102</v>
      </c>
      <c r="F34" s="163">
        <v>297</v>
      </c>
      <c r="G34" s="164">
        <v>48</v>
      </c>
      <c r="H34" s="113" t="s">
        <v>115</v>
      </c>
      <c r="I34" s="222">
        <v>0</v>
      </c>
      <c r="J34" s="223">
        <v>0</v>
      </c>
      <c r="K34" s="228">
        <v>0</v>
      </c>
      <c r="L34" s="224">
        <v>0</v>
      </c>
      <c r="M34" s="222">
        <v>0</v>
      </c>
      <c r="N34" s="229">
        <v>0</v>
      </c>
      <c r="O34" s="225">
        <v>0</v>
      </c>
      <c r="P34" s="224">
        <v>0</v>
      </c>
      <c r="Q34" s="225">
        <v>0</v>
      </c>
      <c r="R34" s="226">
        <v>0</v>
      </c>
      <c r="S34" s="224">
        <v>0</v>
      </c>
      <c r="T34" s="222">
        <v>0</v>
      </c>
      <c r="U34" s="227">
        <v>0</v>
      </c>
      <c r="V34" s="224">
        <v>1</v>
      </c>
      <c r="W34" s="224">
        <v>0</v>
      </c>
      <c r="X34" s="28">
        <f t="shared" si="2"/>
        <v>47</v>
      </c>
      <c r="Y34" s="107">
        <f t="shared" si="4"/>
        <v>1396</v>
      </c>
      <c r="Z34" s="107"/>
      <c r="AA34" s="107">
        <v>0</v>
      </c>
      <c r="AB34" s="107"/>
      <c r="AC34" s="107">
        <v>0</v>
      </c>
      <c r="AD34" s="107">
        <v>0</v>
      </c>
      <c r="AE34" s="197">
        <f t="shared" si="3"/>
        <v>47</v>
      </c>
      <c r="AF34" s="108" t="s">
        <v>127</v>
      </c>
      <c r="AG34" s="104"/>
      <c r="AH34" s="29">
        <v>210</v>
      </c>
    </row>
    <row r="35" spans="1:34" s="29" customFormat="1">
      <c r="A35" s="354">
        <v>42208</v>
      </c>
      <c r="B35" s="30">
        <v>3</v>
      </c>
      <c r="C35" s="126">
        <v>1551001</v>
      </c>
      <c r="D35" s="104">
        <v>51391</v>
      </c>
      <c r="E35" s="127" t="s">
        <v>102</v>
      </c>
      <c r="F35" s="30">
        <v>298</v>
      </c>
      <c r="G35" s="105">
        <v>344</v>
      </c>
      <c r="H35" s="564" t="s">
        <v>111</v>
      </c>
      <c r="I35" s="222">
        <v>0</v>
      </c>
      <c r="J35" s="223">
        <v>0</v>
      </c>
      <c r="K35" s="228">
        <v>0</v>
      </c>
      <c r="L35" s="224">
        <v>0</v>
      </c>
      <c r="M35" s="222">
        <v>0</v>
      </c>
      <c r="N35" s="229">
        <v>0</v>
      </c>
      <c r="O35" s="225">
        <v>1</v>
      </c>
      <c r="P35" s="224">
        <v>0</v>
      </c>
      <c r="Q35" s="225">
        <v>0</v>
      </c>
      <c r="R35" s="226">
        <v>0</v>
      </c>
      <c r="S35" s="224">
        <v>0</v>
      </c>
      <c r="T35" s="222">
        <v>0</v>
      </c>
      <c r="U35" s="227">
        <v>0</v>
      </c>
      <c r="V35" s="224">
        <v>1</v>
      </c>
      <c r="W35" s="224">
        <v>0</v>
      </c>
      <c r="X35" s="28">
        <f t="shared" si="2"/>
        <v>342</v>
      </c>
      <c r="Y35" s="107">
        <f t="shared" ref="Y35:Y45" si="5">+X35+Y34</f>
        <v>1738</v>
      </c>
      <c r="Z35" s="107"/>
      <c r="AA35" s="107">
        <v>1</v>
      </c>
      <c r="AB35" s="107"/>
      <c r="AC35" s="107">
        <v>0</v>
      </c>
      <c r="AD35" s="107">
        <v>0</v>
      </c>
      <c r="AE35" s="197">
        <f t="shared" si="3"/>
        <v>341</v>
      </c>
      <c r="AF35" s="108" t="s">
        <v>127</v>
      </c>
      <c r="AG35" s="104"/>
      <c r="AH35" s="29">
        <v>299</v>
      </c>
    </row>
    <row r="36" spans="1:34" s="29" customFormat="1">
      <c r="A36" s="354">
        <v>42209</v>
      </c>
      <c r="B36" s="30">
        <v>1</v>
      </c>
      <c r="C36" s="126">
        <v>1551001</v>
      </c>
      <c r="D36" s="104">
        <v>51391</v>
      </c>
      <c r="E36" s="127" t="s">
        <v>102</v>
      </c>
      <c r="F36" s="30">
        <v>298</v>
      </c>
      <c r="G36" s="105">
        <v>56</v>
      </c>
      <c r="H36" s="565"/>
      <c r="I36" s="222">
        <v>0</v>
      </c>
      <c r="J36" s="223">
        <v>0</v>
      </c>
      <c r="K36" s="228">
        <v>0</v>
      </c>
      <c r="L36" s="224">
        <v>0</v>
      </c>
      <c r="M36" s="222">
        <v>0</v>
      </c>
      <c r="N36" s="229">
        <v>0</v>
      </c>
      <c r="O36" s="225">
        <v>0</v>
      </c>
      <c r="P36" s="224">
        <v>0</v>
      </c>
      <c r="Q36" s="225">
        <v>0</v>
      </c>
      <c r="R36" s="226">
        <v>0</v>
      </c>
      <c r="S36" s="224">
        <v>0</v>
      </c>
      <c r="T36" s="222">
        <v>0</v>
      </c>
      <c r="U36" s="227">
        <v>0</v>
      </c>
      <c r="V36" s="224">
        <v>0</v>
      </c>
      <c r="W36" s="224">
        <v>0</v>
      </c>
      <c r="X36" s="28">
        <f t="shared" si="2"/>
        <v>56</v>
      </c>
      <c r="Y36" s="107">
        <f>+X36+Y35</f>
        <v>1794</v>
      </c>
      <c r="Z36" s="107"/>
      <c r="AA36" s="107">
        <v>0</v>
      </c>
      <c r="AB36" s="107"/>
      <c r="AC36" s="107">
        <v>0</v>
      </c>
      <c r="AD36" s="107">
        <v>0</v>
      </c>
      <c r="AE36" s="197">
        <f t="shared" si="3"/>
        <v>56</v>
      </c>
      <c r="AF36" s="108" t="s">
        <v>127</v>
      </c>
      <c r="AG36" s="104"/>
    </row>
    <row r="37" spans="1:34" s="29" customFormat="1">
      <c r="A37" s="354">
        <v>42209</v>
      </c>
      <c r="B37" s="30">
        <v>1</v>
      </c>
      <c r="C37" s="126">
        <v>1551001</v>
      </c>
      <c r="D37" s="104">
        <v>51391</v>
      </c>
      <c r="E37" s="127" t="s">
        <v>102</v>
      </c>
      <c r="F37" s="30">
        <v>299</v>
      </c>
      <c r="G37" s="105">
        <v>189</v>
      </c>
      <c r="H37" s="113" t="s">
        <v>116</v>
      </c>
      <c r="I37" s="222">
        <v>0</v>
      </c>
      <c r="J37" s="223">
        <v>0</v>
      </c>
      <c r="K37" s="228">
        <v>0</v>
      </c>
      <c r="L37" s="224">
        <v>0</v>
      </c>
      <c r="M37" s="222">
        <v>0</v>
      </c>
      <c r="N37" s="229">
        <v>0</v>
      </c>
      <c r="O37" s="225">
        <v>0</v>
      </c>
      <c r="P37" s="224">
        <v>0</v>
      </c>
      <c r="Q37" s="225">
        <v>0</v>
      </c>
      <c r="R37" s="226">
        <v>0</v>
      </c>
      <c r="S37" s="224">
        <v>2</v>
      </c>
      <c r="T37" s="222">
        <v>0</v>
      </c>
      <c r="U37" s="227">
        <v>0</v>
      </c>
      <c r="V37" s="224">
        <v>1</v>
      </c>
      <c r="W37" s="224">
        <v>0</v>
      </c>
      <c r="X37" s="28">
        <f t="shared" si="2"/>
        <v>186</v>
      </c>
      <c r="Y37" s="107">
        <f>+X37+Y36</f>
        <v>1980</v>
      </c>
      <c r="Z37" s="107"/>
      <c r="AA37" s="107">
        <v>0</v>
      </c>
      <c r="AB37" s="107"/>
      <c r="AC37" s="107">
        <v>0</v>
      </c>
      <c r="AD37" s="107">
        <v>0</v>
      </c>
      <c r="AE37" s="197">
        <f t="shared" si="3"/>
        <v>186</v>
      </c>
      <c r="AF37" s="108" t="s">
        <v>127</v>
      </c>
      <c r="AG37" s="104"/>
    </row>
    <row r="38" spans="1:34" s="29" customFormat="1">
      <c r="A38" s="354">
        <v>42209</v>
      </c>
      <c r="B38" s="30">
        <v>1</v>
      </c>
      <c r="C38" s="126">
        <v>1551001</v>
      </c>
      <c r="D38" s="104">
        <v>51390</v>
      </c>
      <c r="E38" s="127" t="s">
        <v>102</v>
      </c>
      <c r="F38" s="30">
        <v>300</v>
      </c>
      <c r="G38" s="105">
        <v>58</v>
      </c>
      <c r="H38" s="113" t="s">
        <v>117</v>
      </c>
      <c r="I38" s="222">
        <v>0</v>
      </c>
      <c r="J38" s="223">
        <v>0</v>
      </c>
      <c r="K38" s="228">
        <v>0</v>
      </c>
      <c r="L38" s="224">
        <v>0</v>
      </c>
      <c r="M38" s="222">
        <v>0</v>
      </c>
      <c r="N38" s="229">
        <v>0</v>
      </c>
      <c r="O38" s="225">
        <v>0</v>
      </c>
      <c r="P38" s="224">
        <v>0</v>
      </c>
      <c r="Q38" s="225">
        <v>0</v>
      </c>
      <c r="R38" s="226">
        <v>0</v>
      </c>
      <c r="S38" s="224">
        <v>0</v>
      </c>
      <c r="T38" s="222">
        <v>0</v>
      </c>
      <c r="U38" s="227">
        <v>0</v>
      </c>
      <c r="V38" s="224">
        <v>1</v>
      </c>
      <c r="W38" s="224">
        <v>0</v>
      </c>
      <c r="X38" s="28">
        <f t="shared" si="2"/>
        <v>57</v>
      </c>
      <c r="Y38" s="107">
        <f>+X38+Y37</f>
        <v>2037</v>
      </c>
      <c r="Z38" s="107"/>
      <c r="AA38" s="107">
        <v>0</v>
      </c>
      <c r="AB38" s="107"/>
      <c r="AC38" s="107">
        <v>0</v>
      </c>
      <c r="AD38" s="107">
        <v>0</v>
      </c>
      <c r="AE38" s="197">
        <f t="shared" si="3"/>
        <v>57</v>
      </c>
      <c r="AF38" s="108" t="s">
        <v>127</v>
      </c>
      <c r="AG38" s="104"/>
    </row>
    <row r="39" spans="1:34" s="29" customFormat="1">
      <c r="A39" s="354">
        <v>42209</v>
      </c>
      <c r="B39" s="30">
        <v>1</v>
      </c>
      <c r="C39" s="126">
        <v>1551001</v>
      </c>
      <c r="D39" s="104">
        <v>51407</v>
      </c>
      <c r="E39" s="127" t="s">
        <v>102</v>
      </c>
      <c r="F39" s="30">
        <v>301</v>
      </c>
      <c r="G39" s="105">
        <v>26</v>
      </c>
      <c r="H39" s="570" t="s">
        <v>111</v>
      </c>
      <c r="I39" s="222">
        <v>0</v>
      </c>
      <c r="J39" s="223">
        <v>0</v>
      </c>
      <c r="K39" s="228">
        <v>0</v>
      </c>
      <c r="L39" s="224">
        <v>0</v>
      </c>
      <c r="M39" s="222">
        <v>0</v>
      </c>
      <c r="N39" s="229">
        <v>0</v>
      </c>
      <c r="O39" s="225">
        <v>0</v>
      </c>
      <c r="P39" s="224">
        <v>0</v>
      </c>
      <c r="Q39" s="225">
        <v>0</v>
      </c>
      <c r="R39" s="226">
        <v>0</v>
      </c>
      <c r="S39" s="224">
        <v>0</v>
      </c>
      <c r="T39" s="222">
        <v>0</v>
      </c>
      <c r="U39" s="227">
        <v>0</v>
      </c>
      <c r="V39" s="224">
        <v>1</v>
      </c>
      <c r="W39" s="224">
        <v>0</v>
      </c>
      <c r="X39" s="28">
        <f t="shared" si="2"/>
        <v>25</v>
      </c>
      <c r="Y39" s="107">
        <f>+X39+Y38</f>
        <v>2062</v>
      </c>
      <c r="Z39" s="107"/>
      <c r="AA39" s="107">
        <v>0</v>
      </c>
      <c r="AB39" s="107"/>
      <c r="AC39" s="107">
        <v>0</v>
      </c>
      <c r="AD39" s="107">
        <v>0</v>
      </c>
      <c r="AE39" s="197">
        <f t="shared" si="3"/>
        <v>25</v>
      </c>
      <c r="AF39" s="108" t="s">
        <v>127</v>
      </c>
      <c r="AG39" s="104"/>
    </row>
    <row r="40" spans="1:34" s="29" customFormat="1">
      <c r="A40" s="354">
        <v>42209</v>
      </c>
      <c r="B40" s="30">
        <v>2</v>
      </c>
      <c r="C40" s="126">
        <v>1551001</v>
      </c>
      <c r="D40" s="104">
        <v>51407</v>
      </c>
      <c r="E40" s="127" t="s">
        <v>102</v>
      </c>
      <c r="F40" s="30">
        <v>301</v>
      </c>
      <c r="G40" s="105">
        <v>374</v>
      </c>
      <c r="H40" s="571"/>
      <c r="I40" s="222">
        <v>0</v>
      </c>
      <c r="J40" s="223">
        <v>0</v>
      </c>
      <c r="K40" s="228">
        <v>0</v>
      </c>
      <c r="L40" s="224">
        <v>0</v>
      </c>
      <c r="M40" s="222">
        <v>0</v>
      </c>
      <c r="N40" s="229">
        <v>0</v>
      </c>
      <c r="O40" s="225">
        <v>0</v>
      </c>
      <c r="P40" s="224">
        <v>0</v>
      </c>
      <c r="Q40" s="225">
        <v>0</v>
      </c>
      <c r="R40" s="226">
        <v>0</v>
      </c>
      <c r="S40" s="224">
        <v>0</v>
      </c>
      <c r="T40" s="222">
        <v>0</v>
      </c>
      <c r="U40" s="227">
        <v>0</v>
      </c>
      <c r="V40" s="224">
        <v>0</v>
      </c>
      <c r="W40" s="224">
        <v>0</v>
      </c>
      <c r="X40" s="28">
        <f t="shared" si="2"/>
        <v>374</v>
      </c>
      <c r="Y40" s="107">
        <f t="shared" si="5"/>
        <v>2436</v>
      </c>
      <c r="Z40" s="107"/>
      <c r="AA40" s="107">
        <v>0</v>
      </c>
      <c r="AB40" s="107"/>
      <c r="AC40" s="107">
        <v>0</v>
      </c>
      <c r="AD40" s="107">
        <v>0</v>
      </c>
      <c r="AE40" s="197">
        <f t="shared" si="3"/>
        <v>374</v>
      </c>
      <c r="AF40" s="108" t="s">
        <v>127</v>
      </c>
      <c r="AG40" s="104"/>
    </row>
    <row r="41" spans="1:34" s="29" customFormat="1">
      <c r="A41" s="354">
        <v>42209</v>
      </c>
      <c r="B41" s="30">
        <v>2</v>
      </c>
      <c r="C41" s="126">
        <v>1551001</v>
      </c>
      <c r="D41" s="104">
        <v>51407</v>
      </c>
      <c r="E41" s="127" t="s">
        <v>102</v>
      </c>
      <c r="F41" s="30">
        <v>302</v>
      </c>
      <c r="G41" s="105">
        <v>79</v>
      </c>
      <c r="H41" s="113" t="s">
        <v>118</v>
      </c>
      <c r="I41" s="222">
        <v>0</v>
      </c>
      <c r="J41" s="223">
        <v>0</v>
      </c>
      <c r="K41" s="228">
        <v>0</v>
      </c>
      <c r="L41" s="224">
        <v>0</v>
      </c>
      <c r="M41" s="222">
        <v>0</v>
      </c>
      <c r="N41" s="229">
        <v>0</v>
      </c>
      <c r="O41" s="225">
        <v>0</v>
      </c>
      <c r="P41" s="224">
        <v>0</v>
      </c>
      <c r="Q41" s="225">
        <v>0</v>
      </c>
      <c r="R41" s="226">
        <v>0</v>
      </c>
      <c r="S41" s="224">
        <v>0</v>
      </c>
      <c r="T41" s="222">
        <v>0</v>
      </c>
      <c r="U41" s="227">
        <v>0</v>
      </c>
      <c r="V41" s="224">
        <v>1</v>
      </c>
      <c r="W41" s="224">
        <v>0</v>
      </c>
      <c r="X41" s="28">
        <f t="shared" si="2"/>
        <v>78</v>
      </c>
      <c r="Y41" s="107">
        <f t="shared" si="5"/>
        <v>2514</v>
      </c>
      <c r="Z41" s="107"/>
      <c r="AA41" s="107">
        <v>0</v>
      </c>
      <c r="AB41" s="107"/>
      <c r="AC41" s="107">
        <v>0</v>
      </c>
      <c r="AD41" s="107">
        <v>0</v>
      </c>
      <c r="AE41" s="197">
        <f t="shared" si="3"/>
        <v>78</v>
      </c>
      <c r="AF41" s="108" t="s">
        <v>127</v>
      </c>
      <c r="AG41" s="104"/>
    </row>
    <row r="42" spans="1:34" s="29" customFormat="1">
      <c r="A42" s="354">
        <v>42209</v>
      </c>
      <c r="B42" s="30">
        <v>2</v>
      </c>
      <c r="C42" s="126">
        <v>1551001</v>
      </c>
      <c r="D42" s="104">
        <v>51409</v>
      </c>
      <c r="E42" s="127" t="s">
        <v>102</v>
      </c>
      <c r="F42" s="30">
        <v>303</v>
      </c>
      <c r="G42" s="105">
        <v>25</v>
      </c>
      <c r="H42" s="577" t="s">
        <v>119</v>
      </c>
      <c r="I42" s="222">
        <v>0</v>
      </c>
      <c r="J42" s="223">
        <v>0</v>
      </c>
      <c r="K42" s="228">
        <v>0</v>
      </c>
      <c r="L42" s="224">
        <v>0</v>
      </c>
      <c r="M42" s="222">
        <v>0</v>
      </c>
      <c r="N42" s="229">
        <v>0</v>
      </c>
      <c r="O42" s="225">
        <v>0</v>
      </c>
      <c r="P42" s="224">
        <v>0</v>
      </c>
      <c r="Q42" s="225">
        <v>0</v>
      </c>
      <c r="R42" s="226">
        <v>0</v>
      </c>
      <c r="S42" s="224">
        <v>0</v>
      </c>
      <c r="T42" s="222">
        <v>0</v>
      </c>
      <c r="U42" s="227">
        <v>0</v>
      </c>
      <c r="V42" s="224">
        <v>0</v>
      </c>
      <c r="W42" s="224">
        <v>0</v>
      </c>
      <c r="X42" s="28">
        <f t="shared" si="2"/>
        <v>25</v>
      </c>
      <c r="Y42" s="107">
        <f t="shared" si="5"/>
        <v>2539</v>
      </c>
      <c r="Z42" s="141"/>
      <c r="AA42" s="107">
        <v>25</v>
      </c>
      <c r="AB42" s="107"/>
      <c r="AC42" s="107">
        <v>0</v>
      </c>
      <c r="AD42" s="107">
        <v>0</v>
      </c>
      <c r="AE42" s="197">
        <f t="shared" si="3"/>
        <v>0</v>
      </c>
      <c r="AF42" s="108" t="s">
        <v>126</v>
      </c>
      <c r="AG42" s="104"/>
    </row>
    <row r="43" spans="1:34" s="149" customFormat="1">
      <c r="A43" s="355">
        <v>42209</v>
      </c>
      <c r="B43" s="137">
        <v>3</v>
      </c>
      <c r="C43" s="138">
        <v>1551001</v>
      </c>
      <c r="D43" s="139">
        <v>51409</v>
      </c>
      <c r="E43" s="142" t="s">
        <v>102</v>
      </c>
      <c r="F43" s="137">
        <v>303</v>
      </c>
      <c r="G43" s="140">
        <v>215</v>
      </c>
      <c r="H43" s="578"/>
      <c r="I43" s="257">
        <v>0</v>
      </c>
      <c r="J43" s="258">
        <v>0</v>
      </c>
      <c r="K43" s="343">
        <v>43143</v>
      </c>
      <c r="L43" s="260">
        <v>0</v>
      </c>
      <c r="M43" s="257">
        <v>0</v>
      </c>
      <c r="N43" s="261">
        <v>0</v>
      </c>
      <c r="O43" s="262">
        <v>0</v>
      </c>
      <c r="P43" s="260">
        <v>0</v>
      </c>
      <c r="Q43" s="262">
        <v>0</v>
      </c>
      <c r="R43" s="263">
        <v>2</v>
      </c>
      <c r="S43" s="260">
        <v>0</v>
      </c>
      <c r="T43" s="257">
        <v>0</v>
      </c>
      <c r="U43" s="264">
        <v>0</v>
      </c>
      <c r="V43" s="260">
        <v>0</v>
      </c>
      <c r="W43" s="260">
        <v>0</v>
      </c>
      <c r="X43" s="146" t="e">
        <f>+G43-(SUM(I43:N43,O43,#REF!,P43:T43,U43,V43,W43))</f>
        <v>#REF!</v>
      </c>
      <c r="Y43" s="147" t="e">
        <f t="shared" si="5"/>
        <v>#REF!</v>
      </c>
      <c r="Z43" s="141"/>
      <c r="AA43" s="147">
        <v>213</v>
      </c>
      <c r="AB43" s="147"/>
      <c r="AC43" s="147">
        <v>0</v>
      </c>
      <c r="AD43" s="147">
        <v>0</v>
      </c>
      <c r="AE43" s="197" t="e">
        <f t="shared" si="3"/>
        <v>#REF!</v>
      </c>
      <c r="AF43" s="108" t="s">
        <v>126</v>
      </c>
      <c r="AG43" s="139"/>
    </row>
    <row r="44" spans="1:34" s="149" customFormat="1">
      <c r="A44" s="355">
        <v>42209</v>
      </c>
      <c r="B44" s="137">
        <v>3</v>
      </c>
      <c r="C44" s="138">
        <v>1597801</v>
      </c>
      <c r="D44" s="139">
        <v>12681</v>
      </c>
      <c r="E44" s="139" t="s">
        <v>91</v>
      </c>
      <c r="F44" s="137">
        <v>304</v>
      </c>
      <c r="G44" s="140">
        <v>205</v>
      </c>
      <c r="H44" s="574" t="s">
        <v>111</v>
      </c>
      <c r="I44" s="257">
        <v>1</v>
      </c>
      <c r="J44" s="258">
        <v>0</v>
      </c>
      <c r="K44" s="259">
        <v>0</v>
      </c>
      <c r="L44" s="260">
        <v>0</v>
      </c>
      <c r="M44" s="257">
        <v>0</v>
      </c>
      <c r="N44" s="257">
        <v>2</v>
      </c>
      <c r="O44" s="262">
        <v>0</v>
      </c>
      <c r="P44" s="260">
        <v>0</v>
      </c>
      <c r="Q44" s="262">
        <v>0</v>
      </c>
      <c r="R44" s="263">
        <v>2</v>
      </c>
      <c r="S44" s="260">
        <v>0</v>
      </c>
      <c r="T44" s="257">
        <v>0</v>
      </c>
      <c r="U44" s="264">
        <v>0</v>
      </c>
      <c r="V44" s="260">
        <v>0</v>
      </c>
      <c r="W44" s="260">
        <v>0</v>
      </c>
      <c r="X44" s="146">
        <v>200</v>
      </c>
      <c r="Y44" s="147" t="e">
        <f t="shared" si="5"/>
        <v>#REF!</v>
      </c>
      <c r="Z44" s="147"/>
      <c r="AA44" s="147">
        <v>0</v>
      </c>
      <c r="AB44" s="147"/>
      <c r="AC44" s="147">
        <v>0</v>
      </c>
      <c r="AD44" s="147">
        <v>0</v>
      </c>
      <c r="AE44" s="197">
        <f t="shared" si="3"/>
        <v>200</v>
      </c>
      <c r="AF44" s="108" t="s">
        <v>127</v>
      </c>
      <c r="AG44" s="139"/>
    </row>
    <row r="45" spans="1:34" s="29" customFormat="1">
      <c r="A45" s="355">
        <v>42210</v>
      </c>
      <c r="B45" s="137">
        <v>1</v>
      </c>
      <c r="C45" s="138">
        <v>1597801</v>
      </c>
      <c r="D45" s="139">
        <v>12681</v>
      </c>
      <c r="E45" s="139" t="s">
        <v>91</v>
      </c>
      <c r="F45" s="137">
        <v>304</v>
      </c>
      <c r="G45" s="140">
        <v>195</v>
      </c>
      <c r="H45" s="575"/>
      <c r="I45" s="222">
        <v>0</v>
      </c>
      <c r="J45" s="223">
        <v>0</v>
      </c>
      <c r="K45" s="228">
        <v>0</v>
      </c>
      <c r="L45" s="224">
        <v>0</v>
      </c>
      <c r="M45" s="222">
        <v>0</v>
      </c>
      <c r="N45" s="229">
        <v>0</v>
      </c>
      <c r="O45" s="225">
        <v>0</v>
      </c>
      <c r="P45" s="224">
        <v>0</v>
      </c>
      <c r="Q45" s="225">
        <v>0</v>
      </c>
      <c r="R45" s="226">
        <v>2</v>
      </c>
      <c r="S45" s="224">
        <v>0</v>
      </c>
      <c r="T45" s="222">
        <v>0</v>
      </c>
      <c r="U45" s="227">
        <v>0</v>
      </c>
      <c r="V45" s="224">
        <v>0</v>
      </c>
      <c r="W45" s="224">
        <v>0</v>
      </c>
      <c r="X45" s="28" t="e">
        <f>+G45-(SUM(I45:N45,O45,#REF!,P45:T45,U45,V45,W45))</f>
        <v>#REF!</v>
      </c>
      <c r="Y45" s="107" t="e">
        <f t="shared" si="5"/>
        <v>#REF!</v>
      </c>
      <c r="Z45" s="107"/>
      <c r="AA45" s="107">
        <v>0</v>
      </c>
      <c r="AB45" s="107"/>
      <c r="AC45" s="107">
        <v>0</v>
      </c>
      <c r="AD45" s="107">
        <v>0</v>
      </c>
      <c r="AE45" s="197" t="e">
        <f t="shared" si="3"/>
        <v>#REF!</v>
      </c>
      <c r="AF45" s="108" t="s">
        <v>127</v>
      </c>
      <c r="AG45" s="104"/>
    </row>
    <row r="46" spans="1:34" s="29" customFormat="1">
      <c r="A46" s="355">
        <v>42210</v>
      </c>
      <c r="B46" s="137">
        <v>1</v>
      </c>
      <c r="C46" s="138">
        <v>1597801</v>
      </c>
      <c r="D46" s="139">
        <v>12681</v>
      </c>
      <c r="E46" s="139" t="s">
        <v>91</v>
      </c>
      <c r="F46" s="137">
        <v>305</v>
      </c>
      <c r="G46" s="140">
        <v>229</v>
      </c>
      <c r="H46" s="564" t="s">
        <v>120</v>
      </c>
      <c r="I46" s="222">
        <v>0</v>
      </c>
      <c r="J46" s="223">
        <v>0</v>
      </c>
      <c r="K46" s="228">
        <v>0</v>
      </c>
      <c r="L46" s="224">
        <v>1</v>
      </c>
      <c r="M46" s="222">
        <v>0</v>
      </c>
      <c r="N46" s="229">
        <v>0</v>
      </c>
      <c r="O46" s="225">
        <v>0</v>
      </c>
      <c r="P46" s="224">
        <v>0</v>
      </c>
      <c r="Q46" s="225">
        <v>0</v>
      </c>
      <c r="R46" s="226">
        <v>2</v>
      </c>
      <c r="S46" s="224">
        <v>0</v>
      </c>
      <c r="T46" s="222">
        <v>0</v>
      </c>
      <c r="U46" s="227">
        <v>0</v>
      </c>
      <c r="V46" s="224">
        <v>1</v>
      </c>
      <c r="W46" s="224">
        <v>0</v>
      </c>
      <c r="X46" s="28" t="e">
        <f>+G46-(SUM(I46:N46,O46,#REF!,P46:T46,U46,V46,W46))</f>
        <v>#REF!</v>
      </c>
      <c r="Y46" s="107" t="e">
        <f>+X46+Y45</f>
        <v>#REF!</v>
      </c>
      <c r="Z46" s="107"/>
      <c r="AA46" s="107">
        <v>0</v>
      </c>
      <c r="AB46" s="107"/>
      <c r="AC46" s="107">
        <v>0</v>
      </c>
      <c r="AD46" s="107">
        <v>0</v>
      </c>
      <c r="AE46" s="197" t="e">
        <f t="shared" si="3"/>
        <v>#REF!</v>
      </c>
      <c r="AF46" s="108" t="s">
        <v>127</v>
      </c>
      <c r="AG46" s="104"/>
    </row>
    <row r="47" spans="1:34" s="29" customFormat="1">
      <c r="A47" s="355">
        <v>42210</v>
      </c>
      <c r="B47" s="137">
        <v>2</v>
      </c>
      <c r="C47" s="138">
        <v>1597801</v>
      </c>
      <c r="D47" s="139">
        <v>12681</v>
      </c>
      <c r="E47" s="139" t="s">
        <v>91</v>
      </c>
      <c r="F47" s="137">
        <v>305</v>
      </c>
      <c r="G47" s="140">
        <v>165</v>
      </c>
      <c r="H47" s="565"/>
      <c r="I47" s="222">
        <v>1</v>
      </c>
      <c r="J47" s="223">
        <v>0</v>
      </c>
      <c r="K47" s="228">
        <v>0</v>
      </c>
      <c r="L47" s="224">
        <v>0</v>
      </c>
      <c r="M47" s="222">
        <v>0</v>
      </c>
      <c r="N47" s="229">
        <v>0</v>
      </c>
      <c r="O47" s="225">
        <v>0</v>
      </c>
      <c r="P47" s="224">
        <v>0</v>
      </c>
      <c r="Q47" s="225">
        <v>0</v>
      </c>
      <c r="R47" s="226">
        <v>1</v>
      </c>
      <c r="S47" s="224">
        <v>0</v>
      </c>
      <c r="T47" s="222">
        <v>0</v>
      </c>
      <c r="U47" s="227">
        <v>0</v>
      </c>
      <c r="V47" s="224">
        <v>0</v>
      </c>
      <c r="W47" s="224">
        <v>0</v>
      </c>
      <c r="X47" s="28" t="e">
        <f>+G47-(SUM(I47:N47,O47,#REF!,P47:T47,U47,V47,W47))</f>
        <v>#REF!</v>
      </c>
      <c r="Y47" s="107" t="e">
        <f>+X47+Y46</f>
        <v>#REF!</v>
      </c>
      <c r="Z47" s="107"/>
      <c r="AA47" s="107">
        <v>2</v>
      </c>
      <c r="AB47" s="107"/>
      <c r="AC47" s="107">
        <v>0</v>
      </c>
      <c r="AD47" s="107">
        <v>0</v>
      </c>
      <c r="AE47" s="197" t="e">
        <f t="shared" si="3"/>
        <v>#REF!</v>
      </c>
      <c r="AF47" s="108" t="s">
        <v>127</v>
      </c>
      <c r="AG47" s="104"/>
    </row>
    <row r="48" spans="1:34" s="29" customFormat="1">
      <c r="A48" s="355">
        <v>42210</v>
      </c>
      <c r="B48" s="137">
        <v>2</v>
      </c>
      <c r="C48" s="138">
        <v>1597801</v>
      </c>
      <c r="D48" s="139">
        <v>12684</v>
      </c>
      <c r="E48" s="139" t="s">
        <v>91</v>
      </c>
      <c r="F48" s="137">
        <v>306</v>
      </c>
      <c r="G48" s="140">
        <v>120</v>
      </c>
      <c r="H48" s="113" t="s">
        <v>121</v>
      </c>
      <c r="I48" s="222">
        <v>1</v>
      </c>
      <c r="J48" s="223">
        <v>0</v>
      </c>
      <c r="K48" s="228">
        <v>0</v>
      </c>
      <c r="L48" s="224">
        <v>0</v>
      </c>
      <c r="M48" s="222">
        <v>0</v>
      </c>
      <c r="N48" s="229">
        <v>0</v>
      </c>
      <c r="O48" s="225">
        <v>0</v>
      </c>
      <c r="P48" s="224">
        <v>0</v>
      </c>
      <c r="Q48" s="225">
        <v>0</v>
      </c>
      <c r="R48" s="226">
        <v>1</v>
      </c>
      <c r="S48" s="224">
        <v>0</v>
      </c>
      <c r="T48" s="222">
        <v>0</v>
      </c>
      <c r="U48" s="227">
        <v>0</v>
      </c>
      <c r="V48" s="224">
        <v>1</v>
      </c>
      <c r="W48" s="224">
        <v>0</v>
      </c>
      <c r="X48" s="28" t="e">
        <f>+G48-(SUM(I48:N48,O48,#REF!,P48:T48,U48,V48,W48))</f>
        <v>#REF!</v>
      </c>
      <c r="Y48" s="107" t="e">
        <f>+X48+Y47</f>
        <v>#REF!</v>
      </c>
      <c r="Z48" s="107"/>
      <c r="AA48" s="107">
        <v>0</v>
      </c>
      <c r="AB48" s="107"/>
      <c r="AC48" s="107">
        <v>0</v>
      </c>
      <c r="AD48" s="107">
        <v>0</v>
      </c>
      <c r="AE48" s="197" t="e">
        <f t="shared" si="3"/>
        <v>#REF!</v>
      </c>
      <c r="AF48" s="108" t="s">
        <v>127</v>
      </c>
      <c r="AG48" s="104"/>
    </row>
    <row r="49" spans="1:34">
      <c r="A49" s="355">
        <v>42210</v>
      </c>
      <c r="B49" s="137">
        <v>2</v>
      </c>
      <c r="C49" s="138">
        <v>1597801</v>
      </c>
      <c r="D49" s="139">
        <v>12682</v>
      </c>
      <c r="E49" s="139" t="s">
        <v>91</v>
      </c>
      <c r="F49" s="137">
        <v>307</v>
      </c>
      <c r="G49" s="140">
        <v>110</v>
      </c>
      <c r="H49" s="165" t="s">
        <v>122</v>
      </c>
      <c r="I49" s="257">
        <v>3</v>
      </c>
      <c r="J49" s="258">
        <v>0</v>
      </c>
      <c r="K49" s="259">
        <v>0</v>
      </c>
      <c r="L49" s="260">
        <v>0</v>
      </c>
      <c r="M49" s="257">
        <v>0</v>
      </c>
      <c r="N49" s="261">
        <v>0</v>
      </c>
      <c r="O49" s="262">
        <v>0</v>
      </c>
      <c r="P49" s="260">
        <v>0</v>
      </c>
      <c r="Q49" s="262">
        <v>0</v>
      </c>
      <c r="R49" s="263">
        <v>0</v>
      </c>
      <c r="S49" s="260">
        <v>0</v>
      </c>
      <c r="T49" s="257">
        <v>0</v>
      </c>
      <c r="U49" s="264">
        <v>0</v>
      </c>
      <c r="V49" s="260">
        <v>0</v>
      </c>
      <c r="W49" s="260">
        <v>0</v>
      </c>
      <c r="X49" s="146">
        <f>+G49-(SUM(I49:N49,O49,P49:T49,U49,V49,W49))</f>
        <v>107</v>
      </c>
      <c r="Y49" s="147" t="e">
        <f>+X49+Y48</f>
        <v>#REF!</v>
      </c>
      <c r="Z49" s="147"/>
      <c r="AA49" s="147">
        <v>0</v>
      </c>
      <c r="AB49" s="147"/>
      <c r="AC49" s="147">
        <v>17</v>
      </c>
      <c r="AD49" s="147">
        <v>0</v>
      </c>
      <c r="AE49" s="197">
        <f t="shared" si="3"/>
        <v>90</v>
      </c>
      <c r="AF49" s="148" t="s">
        <v>127</v>
      </c>
      <c r="AG49" s="139"/>
      <c r="AH49" s="166"/>
    </row>
    <row r="50" spans="1:34">
      <c r="A50" s="355">
        <v>42210</v>
      </c>
      <c r="B50" s="137">
        <v>3</v>
      </c>
      <c r="C50" s="138">
        <v>1597801</v>
      </c>
      <c r="D50" s="139">
        <v>12682</v>
      </c>
      <c r="E50" s="139" t="s">
        <v>91</v>
      </c>
      <c r="F50" s="137">
        <v>307</v>
      </c>
      <c r="G50" s="140">
        <v>1</v>
      </c>
      <c r="H50" s="165"/>
      <c r="I50" s="257">
        <v>0</v>
      </c>
      <c r="J50" s="258">
        <v>0</v>
      </c>
      <c r="K50" s="259">
        <v>0</v>
      </c>
      <c r="L50" s="260">
        <v>0</v>
      </c>
      <c r="M50" s="257">
        <v>0</v>
      </c>
      <c r="N50" s="261">
        <v>0</v>
      </c>
      <c r="O50" s="262">
        <v>0</v>
      </c>
      <c r="P50" s="260">
        <v>0</v>
      </c>
      <c r="Q50" s="262">
        <v>0</v>
      </c>
      <c r="R50" s="263">
        <v>1</v>
      </c>
      <c r="S50" s="260">
        <v>0</v>
      </c>
      <c r="T50" s="257">
        <v>0</v>
      </c>
      <c r="U50" s="264">
        <v>0</v>
      </c>
      <c r="V50" s="260">
        <v>0</v>
      </c>
      <c r="W50" s="260">
        <v>0</v>
      </c>
      <c r="X50" s="146" t="e">
        <f>+G50-(SUM(I50:N50,O50,#REF!,P50:T50,U50,V50,W50))</f>
        <v>#REF!</v>
      </c>
      <c r="Y50" s="147" t="e">
        <f>+X50+Y49</f>
        <v>#REF!</v>
      </c>
      <c r="Z50" s="147"/>
      <c r="AA50" s="147">
        <v>0</v>
      </c>
      <c r="AB50" s="147"/>
      <c r="AC50" s="147"/>
      <c r="AD50" s="147"/>
      <c r="AE50" s="197" t="e">
        <f t="shared" si="3"/>
        <v>#REF!</v>
      </c>
      <c r="AF50" s="148" t="s">
        <v>127</v>
      </c>
      <c r="AG50" s="139"/>
      <c r="AH50" s="166"/>
    </row>
    <row r="51" spans="1:34">
      <c r="A51" s="355">
        <v>42210</v>
      </c>
      <c r="B51" s="137">
        <v>3</v>
      </c>
      <c r="C51" s="138">
        <v>1597801</v>
      </c>
      <c r="D51" s="139">
        <v>12702</v>
      </c>
      <c r="E51" s="139" t="s">
        <v>91</v>
      </c>
      <c r="F51" s="137">
        <v>308</v>
      </c>
      <c r="G51" s="140">
        <v>292</v>
      </c>
      <c r="H51" s="165" t="s">
        <v>123</v>
      </c>
      <c r="I51" s="257">
        <v>0</v>
      </c>
      <c r="J51" s="258">
        <v>0</v>
      </c>
      <c r="K51" s="259">
        <v>0</v>
      </c>
      <c r="L51" s="260">
        <v>0</v>
      </c>
      <c r="M51" s="257">
        <v>0</v>
      </c>
      <c r="N51" s="261">
        <v>0</v>
      </c>
      <c r="O51" s="262">
        <v>0</v>
      </c>
      <c r="P51" s="260">
        <v>0</v>
      </c>
      <c r="Q51" s="262">
        <v>0</v>
      </c>
      <c r="R51" s="263">
        <v>2</v>
      </c>
      <c r="S51" s="260">
        <v>0</v>
      </c>
      <c r="T51" s="257">
        <v>0</v>
      </c>
      <c r="U51" s="264">
        <v>0</v>
      </c>
      <c r="V51" s="260">
        <v>1</v>
      </c>
      <c r="W51" s="260">
        <v>0</v>
      </c>
      <c r="X51" s="146">
        <v>289</v>
      </c>
      <c r="Y51" s="147" t="e">
        <f>+X51+Y49</f>
        <v>#REF!</v>
      </c>
      <c r="Z51" s="147"/>
      <c r="AA51" s="147"/>
      <c r="AB51" s="147"/>
      <c r="AC51" s="147"/>
      <c r="AD51" s="147"/>
      <c r="AE51" s="197">
        <f t="shared" si="3"/>
        <v>289</v>
      </c>
      <c r="AF51" s="148" t="s">
        <v>127</v>
      </c>
      <c r="AG51" s="139"/>
      <c r="AH51" s="166"/>
    </row>
    <row r="52" spans="1:34">
      <c r="A52" s="355">
        <v>42210</v>
      </c>
      <c r="B52" s="137">
        <v>3</v>
      </c>
      <c r="C52" s="138">
        <v>1597801</v>
      </c>
      <c r="D52" s="139">
        <v>12683</v>
      </c>
      <c r="E52" s="139" t="s">
        <v>91</v>
      </c>
      <c r="F52" s="137">
        <v>309</v>
      </c>
      <c r="G52" s="140">
        <v>22</v>
      </c>
      <c r="H52" s="560" t="s">
        <v>124</v>
      </c>
      <c r="I52" s="257">
        <v>0</v>
      </c>
      <c r="J52" s="258">
        <v>0</v>
      </c>
      <c r="K52" s="259">
        <v>0</v>
      </c>
      <c r="L52" s="260">
        <v>0</v>
      </c>
      <c r="M52" s="257">
        <v>0</v>
      </c>
      <c r="N52" s="261">
        <v>0</v>
      </c>
      <c r="O52" s="262">
        <v>0</v>
      </c>
      <c r="P52" s="260">
        <v>0</v>
      </c>
      <c r="Q52" s="262">
        <v>0</v>
      </c>
      <c r="R52" s="263">
        <v>0</v>
      </c>
      <c r="S52" s="260">
        <v>0</v>
      </c>
      <c r="T52" s="257">
        <v>0</v>
      </c>
      <c r="U52" s="264">
        <v>0</v>
      </c>
      <c r="V52" s="260">
        <v>1</v>
      </c>
      <c r="W52" s="260">
        <v>0</v>
      </c>
      <c r="X52" s="146">
        <f t="shared" ref="X52:X68" si="6">+G52-(SUM(I52:N52,O52,P52:T52,U52,V52,W52))</f>
        <v>21</v>
      </c>
      <c r="Y52" s="147" t="e">
        <f t="shared" ref="Y52:Y66" si="7">+X52+Y50</f>
        <v>#REF!</v>
      </c>
      <c r="Z52" s="147"/>
      <c r="AA52" s="147"/>
      <c r="AB52" s="147"/>
      <c r="AC52" s="147"/>
      <c r="AD52" s="147"/>
      <c r="AE52" s="197">
        <f t="shared" si="3"/>
        <v>21</v>
      </c>
      <c r="AF52" s="148" t="s">
        <v>127</v>
      </c>
      <c r="AG52" s="139"/>
      <c r="AH52" s="166"/>
    </row>
    <row r="53" spans="1:34">
      <c r="A53" s="355">
        <v>42212</v>
      </c>
      <c r="B53" s="137">
        <v>1</v>
      </c>
      <c r="C53" s="138">
        <v>1597801</v>
      </c>
      <c r="D53" s="139">
        <v>12683</v>
      </c>
      <c r="E53" s="139" t="s">
        <v>91</v>
      </c>
      <c r="F53" s="137">
        <v>309</v>
      </c>
      <c r="G53" s="140">
        <v>84</v>
      </c>
      <c r="H53" s="561"/>
      <c r="I53" s="257">
        <v>0</v>
      </c>
      <c r="J53" s="258">
        <v>0</v>
      </c>
      <c r="K53" s="259">
        <v>0</v>
      </c>
      <c r="L53" s="260">
        <v>0</v>
      </c>
      <c r="M53" s="257">
        <v>0</v>
      </c>
      <c r="N53" s="261">
        <v>0</v>
      </c>
      <c r="O53" s="262">
        <v>0</v>
      </c>
      <c r="P53" s="260">
        <v>0</v>
      </c>
      <c r="Q53" s="262">
        <v>0</v>
      </c>
      <c r="R53" s="263">
        <v>0</v>
      </c>
      <c r="S53" s="260">
        <v>0</v>
      </c>
      <c r="T53" s="257">
        <v>0</v>
      </c>
      <c r="U53" s="264">
        <v>0</v>
      </c>
      <c r="V53" s="260">
        <v>1</v>
      </c>
      <c r="W53" s="260">
        <v>9</v>
      </c>
      <c r="X53" s="146">
        <f t="shared" si="6"/>
        <v>74</v>
      </c>
      <c r="Y53" s="147" t="e">
        <f t="shared" si="7"/>
        <v>#REF!</v>
      </c>
      <c r="Z53" s="195"/>
      <c r="AA53" s="144">
        <v>9</v>
      </c>
      <c r="AB53" s="145"/>
      <c r="AC53" s="147"/>
      <c r="AD53" s="147"/>
      <c r="AE53" s="197">
        <f t="shared" si="3"/>
        <v>65</v>
      </c>
      <c r="AF53" s="148"/>
      <c r="AG53" s="139"/>
      <c r="AH53" s="166"/>
    </row>
    <row r="54" spans="1:34">
      <c r="A54" s="355">
        <v>42212</v>
      </c>
      <c r="B54" s="30">
        <v>1</v>
      </c>
      <c r="C54" s="138">
        <v>1597801</v>
      </c>
      <c r="D54" s="104">
        <v>12680</v>
      </c>
      <c r="E54" s="139" t="s">
        <v>91</v>
      </c>
      <c r="F54" s="30">
        <v>310</v>
      </c>
      <c r="G54" s="105">
        <v>28</v>
      </c>
      <c r="H54" s="113"/>
      <c r="I54" s="222">
        <v>0</v>
      </c>
      <c r="J54" s="223">
        <v>0</v>
      </c>
      <c r="K54" s="228">
        <v>0</v>
      </c>
      <c r="L54" s="224">
        <v>0</v>
      </c>
      <c r="M54" s="222">
        <v>0</v>
      </c>
      <c r="N54" s="229">
        <v>0</v>
      </c>
      <c r="O54" s="225">
        <v>1</v>
      </c>
      <c r="P54" s="224">
        <v>0</v>
      </c>
      <c r="Q54" s="225">
        <v>0</v>
      </c>
      <c r="R54" s="226">
        <v>0</v>
      </c>
      <c r="S54" s="224">
        <v>0</v>
      </c>
      <c r="T54" s="222">
        <v>0</v>
      </c>
      <c r="U54" s="227">
        <v>0</v>
      </c>
      <c r="V54" s="224">
        <v>1</v>
      </c>
      <c r="W54" s="224">
        <v>0</v>
      </c>
      <c r="X54" s="28">
        <f t="shared" si="6"/>
        <v>26</v>
      </c>
      <c r="Y54" s="147" t="e">
        <f t="shared" si="7"/>
        <v>#REF!</v>
      </c>
      <c r="Z54" s="107"/>
      <c r="AA54" s="107"/>
      <c r="AB54" s="107"/>
      <c r="AC54" s="107"/>
      <c r="AD54" s="107"/>
      <c r="AE54" s="197">
        <f t="shared" si="3"/>
        <v>26</v>
      </c>
      <c r="AF54" s="108"/>
      <c r="AG54" s="104"/>
    </row>
    <row r="55" spans="1:34">
      <c r="A55" s="355">
        <v>42212</v>
      </c>
      <c r="B55" s="30">
        <v>2</v>
      </c>
      <c r="C55" s="138">
        <v>1597801</v>
      </c>
      <c r="D55" s="104">
        <v>12680</v>
      </c>
      <c r="E55" s="139" t="s">
        <v>91</v>
      </c>
      <c r="F55" s="30">
        <v>310</v>
      </c>
      <c r="G55" s="105">
        <v>85</v>
      </c>
      <c r="H55" s="113"/>
      <c r="I55" s="222">
        <v>0</v>
      </c>
      <c r="J55" s="223">
        <v>0</v>
      </c>
      <c r="K55" s="228">
        <v>0</v>
      </c>
      <c r="L55" s="224">
        <v>0</v>
      </c>
      <c r="M55" s="222">
        <v>0</v>
      </c>
      <c r="N55" s="229">
        <v>0</v>
      </c>
      <c r="O55" s="225">
        <v>1</v>
      </c>
      <c r="P55" s="224">
        <v>0</v>
      </c>
      <c r="Q55" s="225">
        <v>0</v>
      </c>
      <c r="R55" s="226">
        <v>0</v>
      </c>
      <c r="S55" s="224">
        <v>0</v>
      </c>
      <c r="T55" s="222">
        <v>0</v>
      </c>
      <c r="U55" s="227">
        <v>0</v>
      </c>
      <c r="V55" s="224">
        <v>0</v>
      </c>
      <c r="W55" s="224">
        <v>0</v>
      </c>
      <c r="X55" s="28">
        <f t="shared" si="6"/>
        <v>84</v>
      </c>
      <c r="Y55" s="147" t="e">
        <f t="shared" si="7"/>
        <v>#REF!</v>
      </c>
      <c r="Z55" s="107"/>
      <c r="AA55" s="107"/>
      <c r="AB55" s="107"/>
      <c r="AC55" s="107"/>
      <c r="AD55" s="107"/>
      <c r="AE55" s="197">
        <f t="shared" si="3"/>
        <v>84</v>
      </c>
      <c r="AF55" s="108"/>
      <c r="AG55" s="104"/>
    </row>
    <row r="56" spans="1:34">
      <c r="A56" s="355">
        <v>42212</v>
      </c>
      <c r="B56" s="30">
        <v>2</v>
      </c>
      <c r="C56" s="138">
        <v>1551001</v>
      </c>
      <c r="D56" s="139">
        <v>51409</v>
      </c>
      <c r="E56" s="142" t="s">
        <v>102</v>
      </c>
      <c r="F56" s="30">
        <v>311</v>
      </c>
      <c r="G56" s="105">
        <v>356</v>
      </c>
      <c r="H56" s="113" t="s">
        <v>128</v>
      </c>
      <c r="I56" s="222">
        <v>0</v>
      </c>
      <c r="J56" s="223">
        <v>0</v>
      </c>
      <c r="K56" s="228">
        <v>0</v>
      </c>
      <c r="L56" s="224">
        <v>0</v>
      </c>
      <c r="M56" s="222">
        <v>0</v>
      </c>
      <c r="N56" s="229">
        <v>0</v>
      </c>
      <c r="O56" s="225">
        <v>1</v>
      </c>
      <c r="P56" s="224">
        <v>0</v>
      </c>
      <c r="Q56" s="225">
        <v>0</v>
      </c>
      <c r="R56" s="226">
        <v>0</v>
      </c>
      <c r="S56" s="224">
        <v>0</v>
      </c>
      <c r="T56" s="222">
        <v>0</v>
      </c>
      <c r="U56" s="227">
        <v>0</v>
      </c>
      <c r="V56" s="224">
        <v>2</v>
      </c>
      <c r="W56" s="224">
        <v>0</v>
      </c>
      <c r="X56" s="28">
        <f t="shared" si="6"/>
        <v>353</v>
      </c>
      <c r="Y56" s="147" t="e">
        <f t="shared" si="7"/>
        <v>#REF!</v>
      </c>
      <c r="Z56" s="107"/>
      <c r="AA56" s="107">
        <v>1</v>
      </c>
      <c r="AB56" s="107"/>
      <c r="AC56" s="107"/>
      <c r="AD56" s="107"/>
      <c r="AE56" s="197">
        <f t="shared" si="3"/>
        <v>352</v>
      </c>
      <c r="AF56" s="108" t="s">
        <v>126</v>
      </c>
      <c r="AG56" s="104"/>
    </row>
    <row r="57" spans="1:34">
      <c r="A57" s="356">
        <v>42212</v>
      </c>
      <c r="B57" s="151">
        <v>3</v>
      </c>
      <c r="C57" s="151">
        <v>1598603</v>
      </c>
      <c r="D57" s="152">
        <v>12702</v>
      </c>
      <c r="E57" s="152" t="s">
        <v>91</v>
      </c>
      <c r="F57" s="151">
        <v>312</v>
      </c>
      <c r="G57" s="153">
        <v>400</v>
      </c>
      <c r="H57" s="154" t="s">
        <v>111</v>
      </c>
      <c r="I57" s="265">
        <v>0</v>
      </c>
      <c r="J57" s="266">
        <v>0</v>
      </c>
      <c r="K57" s="267">
        <v>0</v>
      </c>
      <c r="L57" s="268">
        <v>0</v>
      </c>
      <c r="M57" s="265">
        <v>0</v>
      </c>
      <c r="N57" s="269">
        <v>0</v>
      </c>
      <c r="O57" s="270">
        <v>0</v>
      </c>
      <c r="P57" s="268">
        <v>0</v>
      </c>
      <c r="Q57" s="270">
        <v>0</v>
      </c>
      <c r="R57" s="271">
        <v>0</v>
      </c>
      <c r="S57" s="268">
        <v>0</v>
      </c>
      <c r="T57" s="265">
        <v>0</v>
      </c>
      <c r="U57" s="272">
        <v>0</v>
      </c>
      <c r="V57" s="268">
        <v>4</v>
      </c>
      <c r="W57" s="268">
        <v>0</v>
      </c>
      <c r="X57" s="158">
        <f t="shared" si="6"/>
        <v>396</v>
      </c>
      <c r="Y57" s="147" t="e">
        <f t="shared" si="7"/>
        <v>#REF!</v>
      </c>
      <c r="Z57" s="159"/>
      <c r="AA57" s="159"/>
      <c r="AB57" s="159"/>
      <c r="AC57" s="159"/>
      <c r="AD57" s="159"/>
      <c r="AE57" s="197">
        <f t="shared" si="3"/>
        <v>396</v>
      </c>
      <c r="AF57" s="160"/>
      <c r="AG57" s="152"/>
    </row>
    <row r="58" spans="1:34">
      <c r="A58" s="356">
        <v>42212</v>
      </c>
      <c r="B58" s="151">
        <v>3</v>
      </c>
      <c r="C58" s="151">
        <v>1598603</v>
      </c>
      <c r="D58" s="152">
        <v>12702</v>
      </c>
      <c r="E58" s="152" t="s">
        <v>91</v>
      </c>
      <c r="F58" s="151">
        <v>313</v>
      </c>
      <c r="G58" s="153">
        <v>47</v>
      </c>
      <c r="H58" s="154" t="s">
        <v>129</v>
      </c>
      <c r="I58" s="265">
        <v>0</v>
      </c>
      <c r="J58" s="266">
        <v>0</v>
      </c>
      <c r="K58" s="267">
        <v>0</v>
      </c>
      <c r="L58" s="268">
        <v>0</v>
      </c>
      <c r="M58" s="265">
        <v>0</v>
      </c>
      <c r="N58" s="269">
        <v>0</v>
      </c>
      <c r="O58" s="270">
        <v>0</v>
      </c>
      <c r="P58" s="268">
        <v>0</v>
      </c>
      <c r="Q58" s="270">
        <v>0</v>
      </c>
      <c r="R58" s="271">
        <v>0</v>
      </c>
      <c r="S58" s="268">
        <v>0</v>
      </c>
      <c r="T58" s="265">
        <v>0</v>
      </c>
      <c r="U58" s="272">
        <v>0</v>
      </c>
      <c r="V58" s="268">
        <v>1</v>
      </c>
      <c r="W58" s="268">
        <v>0</v>
      </c>
      <c r="X58" s="158">
        <f t="shared" si="6"/>
        <v>46</v>
      </c>
      <c r="Y58" s="147" t="e">
        <f t="shared" si="7"/>
        <v>#REF!</v>
      </c>
      <c r="Z58" s="159"/>
      <c r="AA58" s="159"/>
      <c r="AB58" s="159"/>
      <c r="AC58" s="159"/>
      <c r="AD58" s="159"/>
      <c r="AE58" s="197">
        <f t="shared" si="3"/>
        <v>46</v>
      </c>
      <c r="AF58" s="160"/>
      <c r="AG58" s="152"/>
    </row>
    <row r="59" spans="1:34">
      <c r="A59" s="356">
        <v>42212</v>
      </c>
      <c r="B59" s="151">
        <v>3</v>
      </c>
      <c r="C59" s="151">
        <v>1598603</v>
      </c>
      <c r="D59" s="152">
        <v>12703</v>
      </c>
      <c r="E59" s="152" t="s">
        <v>91</v>
      </c>
      <c r="F59" s="151">
        <v>314</v>
      </c>
      <c r="G59" s="153">
        <v>1</v>
      </c>
      <c r="H59" s="587" t="s">
        <v>130</v>
      </c>
      <c r="I59" s="265">
        <v>0</v>
      </c>
      <c r="J59" s="266">
        <v>0</v>
      </c>
      <c r="K59" s="267">
        <v>0</v>
      </c>
      <c r="L59" s="268">
        <v>0</v>
      </c>
      <c r="M59" s="265">
        <v>0</v>
      </c>
      <c r="N59" s="269">
        <v>0</v>
      </c>
      <c r="O59" s="270">
        <v>0</v>
      </c>
      <c r="P59" s="268">
        <v>0</v>
      </c>
      <c r="Q59" s="270">
        <v>0</v>
      </c>
      <c r="R59" s="271">
        <v>0</v>
      </c>
      <c r="S59" s="268">
        <v>0</v>
      </c>
      <c r="T59" s="265">
        <v>0</v>
      </c>
      <c r="U59" s="272">
        <v>0</v>
      </c>
      <c r="V59" s="268">
        <v>0</v>
      </c>
      <c r="W59" s="268">
        <v>0</v>
      </c>
      <c r="X59" s="158">
        <f t="shared" si="6"/>
        <v>1</v>
      </c>
      <c r="Y59" s="147" t="e">
        <f t="shared" si="7"/>
        <v>#REF!</v>
      </c>
      <c r="Z59" s="159"/>
      <c r="AA59" s="159"/>
      <c r="AB59" s="159"/>
      <c r="AC59" s="159"/>
      <c r="AD59" s="159"/>
      <c r="AE59" s="197">
        <f t="shared" si="3"/>
        <v>1</v>
      </c>
      <c r="AF59" s="160"/>
      <c r="AG59" s="152"/>
    </row>
    <row r="60" spans="1:34">
      <c r="A60" s="355">
        <v>42213</v>
      </c>
      <c r="B60" s="30">
        <v>1</v>
      </c>
      <c r="C60" s="30">
        <v>1598603</v>
      </c>
      <c r="D60" s="104">
        <v>12703</v>
      </c>
      <c r="E60" s="104" t="s">
        <v>91</v>
      </c>
      <c r="F60" s="30">
        <v>314</v>
      </c>
      <c r="G60" s="105">
        <v>247</v>
      </c>
      <c r="H60" s="588"/>
      <c r="I60" s="222">
        <v>0</v>
      </c>
      <c r="J60" s="223">
        <v>0</v>
      </c>
      <c r="K60" s="228">
        <v>0</v>
      </c>
      <c r="L60" s="224">
        <v>0</v>
      </c>
      <c r="M60" s="222">
        <v>0</v>
      </c>
      <c r="N60" s="229">
        <v>0</v>
      </c>
      <c r="O60" s="225">
        <v>0</v>
      </c>
      <c r="P60" s="224">
        <v>0</v>
      </c>
      <c r="Q60" s="225">
        <v>0</v>
      </c>
      <c r="R60" s="226">
        <v>0</v>
      </c>
      <c r="S60" s="224">
        <v>0</v>
      </c>
      <c r="T60" s="222">
        <v>0</v>
      </c>
      <c r="U60" s="227">
        <v>0</v>
      </c>
      <c r="V60" s="224">
        <v>1</v>
      </c>
      <c r="W60" s="224">
        <v>0</v>
      </c>
      <c r="X60" s="28">
        <f t="shared" si="6"/>
        <v>246</v>
      </c>
      <c r="Y60" s="147" t="e">
        <f t="shared" si="7"/>
        <v>#REF!</v>
      </c>
      <c r="Z60" s="107"/>
      <c r="AA60" s="107"/>
      <c r="AB60" s="107"/>
      <c r="AC60" s="107"/>
      <c r="AD60" s="107"/>
      <c r="AE60" s="197">
        <f t="shared" si="3"/>
        <v>246</v>
      </c>
      <c r="AF60" s="108"/>
      <c r="AG60" s="104"/>
    </row>
    <row r="61" spans="1:34">
      <c r="A61" s="355">
        <v>42213</v>
      </c>
      <c r="B61" s="30">
        <v>1</v>
      </c>
      <c r="C61" s="150">
        <v>1597801</v>
      </c>
      <c r="D61" s="104">
        <v>12681</v>
      </c>
      <c r="E61" s="104" t="s">
        <v>91</v>
      </c>
      <c r="F61" s="30">
        <v>315</v>
      </c>
      <c r="G61" s="105">
        <v>51</v>
      </c>
      <c r="H61" s="113" t="s">
        <v>131</v>
      </c>
      <c r="I61" s="222">
        <v>0</v>
      </c>
      <c r="J61" s="223">
        <v>0</v>
      </c>
      <c r="K61" s="228">
        <v>0</v>
      </c>
      <c r="L61" s="224">
        <v>0</v>
      </c>
      <c r="M61" s="222">
        <v>0</v>
      </c>
      <c r="N61" s="229">
        <v>0</v>
      </c>
      <c r="O61" s="225">
        <v>1</v>
      </c>
      <c r="P61" s="224">
        <v>0</v>
      </c>
      <c r="Q61" s="225">
        <v>0</v>
      </c>
      <c r="R61" s="226">
        <v>0</v>
      </c>
      <c r="S61" s="224">
        <v>0</v>
      </c>
      <c r="T61" s="222">
        <v>0</v>
      </c>
      <c r="U61" s="227">
        <v>0</v>
      </c>
      <c r="V61" s="224">
        <v>1</v>
      </c>
      <c r="W61" s="224">
        <v>0</v>
      </c>
      <c r="X61" s="28">
        <f t="shared" si="6"/>
        <v>49</v>
      </c>
      <c r="Y61" s="147" t="e">
        <f t="shared" si="7"/>
        <v>#REF!</v>
      </c>
      <c r="Z61" s="107"/>
      <c r="AA61" s="107"/>
      <c r="AB61" s="107"/>
      <c r="AC61" s="107"/>
      <c r="AD61" s="107"/>
      <c r="AE61" s="197">
        <f t="shared" si="3"/>
        <v>49</v>
      </c>
      <c r="AF61" s="108"/>
      <c r="AG61" s="104"/>
    </row>
    <row r="62" spans="1:34">
      <c r="A62" s="355">
        <v>42213</v>
      </c>
      <c r="B62" s="30">
        <v>1</v>
      </c>
      <c r="C62" s="30">
        <v>1551001</v>
      </c>
      <c r="D62" s="104">
        <v>51408</v>
      </c>
      <c r="E62" s="104" t="s">
        <v>102</v>
      </c>
      <c r="F62" s="30">
        <v>316</v>
      </c>
      <c r="G62" s="105">
        <v>66</v>
      </c>
      <c r="H62" s="564" t="s">
        <v>132</v>
      </c>
      <c r="I62" s="222">
        <v>0</v>
      </c>
      <c r="J62" s="223">
        <v>0</v>
      </c>
      <c r="K62" s="228">
        <v>0</v>
      </c>
      <c r="L62" s="224">
        <v>0</v>
      </c>
      <c r="M62" s="222">
        <v>0</v>
      </c>
      <c r="N62" s="229">
        <v>0</v>
      </c>
      <c r="O62" s="225">
        <v>0</v>
      </c>
      <c r="P62" s="224">
        <v>0</v>
      </c>
      <c r="Q62" s="225">
        <v>0</v>
      </c>
      <c r="R62" s="226">
        <v>0</v>
      </c>
      <c r="S62" s="224">
        <v>0</v>
      </c>
      <c r="T62" s="222">
        <v>0</v>
      </c>
      <c r="U62" s="227">
        <v>0</v>
      </c>
      <c r="V62" s="224">
        <v>1</v>
      </c>
      <c r="W62" s="224">
        <v>0</v>
      </c>
      <c r="X62" s="28">
        <f t="shared" si="6"/>
        <v>65</v>
      </c>
      <c r="Y62" s="147" t="e">
        <f t="shared" si="7"/>
        <v>#REF!</v>
      </c>
      <c r="Z62" s="107"/>
      <c r="AA62" s="107"/>
      <c r="AB62" s="107"/>
      <c r="AC62" s="107"/>
      <c r="AD62" s="107"/>
      <c r="AE62" s="197">
        <f t="shared" si="3"/>
        <v>65</v>
      </c>
      <c r="AF62" s="108"/>
      <c r="AG62" s="104"/>
    </row>
    <row r="63" spans="1:34">
      <c r="A63" s="355">
        <v>42213</v>
      </c>
      <c r="B63" s="30">
        <v>2</v>
      </c>
      <c r="C63" s="30">
        <v>1551001</v>
      </c>
      <c r="D63" s="104">
        <v>51408</v>
      </c>
      <c r="E63" s="104" t="s">
        <v>102</v>
      </c>
      <c r="F63" s="30">
        <v>316</v>
      </c>
      <c r="G63" s="105">
        <v>228</v>
      </c>
      <c r="H63" s="565"/>
      <c r="I63" s="222">
        <v>0</v>
      </c>
      <c r="J63" s="223">
        <v>0</v>
      </c>
      <c r="K63" s="228">
        <v>0</v>
      </c>
      <c r="L63" s="224">
        <v>0</v>
      </c>
      <c r="M63" s="222">
        <v>0</v>
      </c>
      <c r="N63" s="229">
        <v>0</v>
      </c>
      <c r="O63" s="225">
        <v>0</v>
      </c>
      <c r="P63" s="224">
        <v>0</v>
      </c>
      <c r="Q63" s="225">
        <v>0</v>
      </c>
      <c r="R63" s="226">
        <v>0</v>
      </c>
      <c r="S63" s="224">
        <v>0</v>
      </c>
      <c r="T63" s="222">
        <v>0</v>
      </c>
      <c r="U63" s="227">
        <v>0</v>
      </c>
      <c r="V63" s="224">
        <v>0</v>
      </c>
      <c r="W63" s="224">
        <v>0</v>
      </c>
      <c r="X63" s="28">
        <f t="shared" si="6"/>
        <v>228</v>
      </c>
      <c r="Y63" s="147" t="e">
        <f t="shared" si="7"/>
        <v>#REF!</v>
      </c>
      <c r="Z63" s="107"/>
      <c r="AA63" s="107">
        <v>2</v>
      </c>
      <c r="AB63" s="107"/>
      <c r="AC63" s="107"/>
      <c r="AD63" s="107"/>
      <c r="AE63" s="197">
        <f t="shared" si="3"/>
        <v>226</v>
      </c>
      <c r="AF63" s="108"/>
      <c r="AG63" s="104"/>
    </row>
    <row r="64" spans="1:34">
      <c r="A64" s="357">
        <v>42215</v>
      </c>
      <c r="B64" s="30">
        <v>1</v>
      </c>
      <c r="C64" s="30">
        <v>1551001</v>
      </c>
      <c r="D64" s="104">
        <v>51408</v>
      </c>
      <c r="E64" s="104" t="s">
        <v>102</v>
      </c>
      <c r="F64" s="30">
        <v>326</v>
      </c>
      <c r="G64" s="105">
        <v>52</v>
      </c>
      <c r="H64" s="564" t="s">
        <v>133</v>
      </c>
      <c r="I64" s="222">
        <v>0</v>
      </c>
      <c r="J64" s="223">
        <v>0</v>
      </c>
      <c r="K64" s="228">
        <v>0</v>
      </c>
      <c r="L64" s="224">
        <v>0</v>
      </c>
      <c r="M64" s="222">
        <v>0</v>
      </c>
      <c r="N64" s="229">
        <v>0</v>
      </c>
      <c r="O64" s="225">
        <v>0</v>
      </c>
      <c r="P64" s="224">
        <v>0</v>
      </c>
      <c r="Q64" s="225">
        <v>0</v>
      </c>
      <c r="R64" s="226">
        <v>0</v>
      </c>
      <c r="S64" s="224">
        <v>0</v>
      </c>
      <c r="T64" s="222">
        <v>0</v>
      </c>
      <c r="U64" s="227">
        <v>0</v>
      </c>
      <c r="V64" s="224">
        <v>1</v>
      </c>
      <c r="W64" s="224">
        <v>0</v>
      </c>
      <c r="X64" s="28">
        <f t="shared" si="6"/>
        <v>51</v>
      </c>
      <c r="Y64" s="147" t="e">
        <f t="shared" si="7"/>
        <v>#REF!</v>
      </c>
      <c r="Z64" s="107"/>
      <c r="AA64" s="107">
        <v>1</v>
      </c>
      <c r="AB64" s="107"/>
      <c r="AC64" s="107"/>
      <c r="AD64" s="107"/>
      <c r="AE64" s="197">
        <f t="shared" si="3"/>
        <v>50</v>
      </c>
      <c r="AF64" s="108"/>
      <c r="AG64" s="104"/>
    </row>
    <row r="65" spans="1:33">
      <c r="A65" s="357">
        <v>42215</v>
      </c>
      <c r="B65" s="30">
        <v>2</v>
      </c>
      <c r="C65" s="30">
        <v>1551001</v>
      </c>
      <c r="D65" s="104">
        <v>51408</v>
      </c>
      <c r="E65" s="104" t="s">
        <v>102</v>
      </c>
      <c r="F65" s="30">
        <v>326</v>
      </c>
      <c r="G65" s="105">
        <v>52</v>
      </c>
      <c r="H65" s="565"/>
      <c r="I65" s="222">
        <v>0</v>
      </c>
      <c r="J65" s="223">
        <v>0</v>
      </c>
      <c r="K65" s="228">
        <v>0</v>
      </c>
      <c r="L65" s="224">
        <v>0</v>
      </c>
      <c r="M65" s="222">
        <v>0</v>
      </c>
      <c r="N65" s="229">
        <v>0</v>
      </c>
      <c r="O65" s="225">
        <v>1</v>
      </c>
      <c r="P65" s="224">
        <v>0</v>
      </c>
      <c r="Q65" s="225">
        <v>0</v>
      </c>
      <c r="R65" s="226">
        <v>0</v>
      </c>
      <c r="S65" s="224">
        <v>0</v>
      </c>
      <c r="T65" s="222">
        <v>0</v>
      </c>
      <c r="U65" s="227">
        <v>0</v>
      </c>
      <c r="V65" s="224">
        <v>0</v>
      </c>
      <c r="W65" s="224">
        <v>0</v>
      </c>
      <c r="X65" s="28">
        <f t="shared" si="6"/>
        <v>51</v>
      </c>
      <c r="Y65" s="147" t="e">
        <f t="shared" si="7"/>
        <v>#REF!</v>
      </c>
      <c r="Z65" s="107"/>
      <c r="AA65" s="107"/>
      <c r="AB65" s="107"/>
      <c r="AC65" s="107"/>
      <c r="AD65" s="107"/>
      <c r="AE65" s="197">
        <f t="shared" si="3"/>
        <v>51</v>
      </c>
      <c r="AF65" s="108"/>
      <c r="AG65" s="104"/>
    </row>
    <row r="66" spans="1:33" s="172" customFormat="1" ht="16.5" thickBot="1">
      <c r="A66" s="358">
        <v>42215</v>
      </c>
      <c r="B66" s="129">
        <v>2</v>
      </c>
      <c r="C66" s="129">
        <v>1551001</v>
      </c>
      <c r="D66" s="130">
        <v>51409</v>
      </c>
      <c r="E66" s="171" t="s">
        <v>102</v>
      </c>
      <c r="F66" s="129">
        <v>327</v>
      </c>
      <c r="G66" s="131">
        <v>132</v>
      </c>
      <c r="H66" s="132" t="s">
        <v>134</v>
      </c>
      <c r="I66" s="248">
        <v>0</v>
      </c>
      <c r="J66" s="249">
        <v>0</v>
      </c>
      <c r="K66" s="250">
        <v>0</v>
      </c>
      <c r="L66" s="251">
        <v>0</v>
      </c>
      <c r="M66" s="248">
        <v>0</v>
      </c>
      <c r="N66" s="252">
        <v>0</v>
      </c>
      <c r="O66" s="253">
        <v>1</v>
      </c>
      <c r="P66" s="251">
        <v>2</v>
      </c>
      <c r="Q66" s="253">
        <v>0</v>
      </c>
      <c r="R66" s="254">
        <v>0</v>
      </c>
      <c r="S66" s="251">
        <v>0</v>
      </c>
      <c r="T66" s="248">
        <v>0</v>
      </c>
      <c r="U66" s="255">
        <v>0</v>
      </c>
      <c r="V66" s="251">
        <v>0</v>
      </c>
      <c r="W66" s="251">
        <v>0</v>
      </c>
      <c r="X66" s="133">
        <f t="shared" si="6"/>
        <v>129</v>
      </c>
      <c r="Y66" s="147" t="e">
        <f t="shared" si="7"/>
        <v>#REF!</v>
      </c>
      <c r="Z66" s="134"/>
      <c r="AA66" s="134"/>
      <c r="AB66" s="134"/>
      <c r="AC66" s="134"/>
      <c r="AD66" s="134"/>
      <c r="AE66" s="197">
        <f t="shared" si="3"/>
        <v>129</v>
      </c>
      <c r="AF66" s="135"/>
      <c r="AG66" s="130"/>
    </row>
    <row r="67" spans="1:33">
      <c r="A67" s="354">
        <v>42230</v>
      </c>
      <c r="B67" s="126">
        <v>2</v>
      </c>
      <c r="C67" s="126">
        <v>1598603</v>
      </c>
      <c r="D67" s="127">
        <v>12705</v>
      </c>
      <c r="E67" s="142" t="s">
        <v>91</v>
      </c>
      <c r="F67" s="126">
        <v>376</v>
      </c>
      <c r="G67" s="128">
        <v>355</v>
      </c>
      <c r="H67" s="576" t="s">
        <v>111</v>
      </c>
      <c r="I67" s="273">
        <v>0</v>
      </c>
      <c r="J67" s="274">
        <v>0</v>
      </c>
      <c r="K67" s="275">
        <v>0</v>
      </c>
      <c r="L67" s="247">
        <v>0</v>
      </c>
      <c r="M67" s="273">
        <v>0</v>
      </c>
      <c r="N67" s="276">
        <v>0</v>
      </c>
      <c r="O67" s="277">
        <v>1</v>
      </c>
      <c r="P67" s="247">
        <v>0</v>
      </c>
      <c r="Q67" s="277">
        <v>0</v>
      </c>
      <c r="R67" s="278">
        <v>0</v>
      </c>
      <c r="S67" s="247">
        <v>1</v>
      </c>
      <c r="T67" s="273">
        <v>0</v>
      </c>
      <c r="U67" s="279">
        <v>0</v>
      </c>
      <c r="V67" s="247">
        <v>3</v>
      </c>
      <c r="W67" s="247">
        <v>0</v>
      </c>
      <c r="X67" s="167">
        <f t="shared" si="6"/>
        <v>350</v>
      </c>
      <c r="Y67" s="168">
        <v>350</v>
      </c>
      <c r="Z67" s="168"/>
      <c r="AA67" s="168">
        <v>1</v>
      </c>
      <c r="AB67" s="168"/>
      <c r="AC67" s="168"/>
      <c r="AD67" s="168"/>
      <c r="AE67" s="197">
        <f t="shared" si="3"/>
        <v>349</v>
      </c>
      <c r="AF67" s="169"/>
      <c r="AG67" s="127"/>
    </row>
    <row r="68" spans="1:33">
      <c r="A68" s="354">
        <v>42230</v>
      </c>
      <c r="B68" s="126">
        <v>3</v>
      </c>
      <c r="C68" s="126">
        <v>1598603</v>
      </c>
      <c r="D68" s="127">
        <v>12705</v>
      </c>
      <c r="E68" s="142" t="s">
        <v>91</v>
      </c>
      <c r="F68" s="126">
        <v>376</v>
      </c>
      <c r="G68" s="105">
        <v>45</v>
      </c>
      <c r="H68" s="565"/>
      <c r="I68" s="222">
        <v>0</v>
      </c>
      <c r="J68" s="223">
        <v>0</v>
      </c>
      <c r="K68" s="228">
        <v>0</v>
      </c>
      <c r="L68" s="224">
        <v>0</v>
      </c>
      <c r="M68" s="222">
        <v>0</v>
      </c>
      <c r="N68" s="229">
        <v>0</v>
      </c>
      <c r="O68" s="225">
        <v>0</v>
      </c>
      <c r="P68" s="224">
        <v>0</v>
      </c>
      <c r="Q68" s="225">
        <v>0</v>
      </c>
      <c r="R68" s="226">
        <v>0</v>
      </c>
      <c r="S68" s="224">
        <v>0</v>
      </c>
      <c r="T68" s="222">
        <v>0</v>
      </c>
      <c r="U68" s="227">
        <v>0</v>
      </c>
      <c r="V68" s="224">
        <v>0</v>
      </c>
      <c r="W68" s="224">
        <v>0</v>
      </c>
      <c r="X68" s="28">
        <f t="shared" si="6"/>
        <v>45</v>
      </c>
      <c r="Y68" s="107">
        <f>+X68+Y67</f>
        <v>395</v>
      </c>
      <c r="Z68" s="107"/>
      <c r="AA68" s="107"/>
      <c r="AB68" s="107"/>
      <c r="AC68" s="107"/>
      <c r="AD68" s="107"/>
      <c r="AE68" s="197">
        <f t="shared" si="3"/>
        <v>45</v>
      </c>
      <c r="AF68" s="108"/>
      <c r="AG68" s="104"/>
    </row>
    <row r="69" spans="1:33">
      <c r="A69" s="354">
        <v>42230</v>
      </c>
      <c r="B69" s="126">
        <v>3</v>
      </c>
      <c r="C69" s="126">
        <v>1598603</v>
      </c>
      <c r="D69" s="127">
        <v>12705</v>
      </c>
      <c r="E69" s="142" t="s">
        <v>91</v>
      </c>
      <c r="F69" s="30">
        <v>377</v>
      </c>
      <c r="G69" s="105">
        <v>400</v>
      </c>
      <c r="H69" s="113" t="s">
        <v>111</v>
      </c>
      <c r="I69" s="222">
        <v>0</v>
      </c>
      <c r="J69" s="223">
        <v>0</v>
      </c>
      <c r="K69" s="228">
        <v>0</v>
      </c>
      <c r="L69" s="224">
        <v>0</v>
      </c>
      <c r="M69" s="222">
        <v>0</v>
      </c>
      <c r="N69" s="229">
        <v>0</v>
      </c>
      <c r="O69" s="225">
        <v>0</v>
      </c>
      <c r="P69" s="224">
        <v>0</v>
      </c>
      <c r="Q69" s="225">
        <v>0</v>
      </c>
      <c r="R69" s="226">
        <v>3</v>
      </c>
      <c r="S69" s="224">
        <v>0</v>
      </c>
      <c r="T69" s="222">
        <v>0</v>
      </c>
      <c r="U69" s="227">
        <v>0</v>
      </c>
      <c r="V69" s="224">
        <v>1</v>
      </c>
      <c r="W69" s="224">
        <v>0</v>
      </c>
      <c r="X69" s="28">
        <v>396</v>
      </c>
      <c r="Y69" s="107">
        <f>+X69+Y68</f>
        <v>791</v>
      </c>
      <c r="Z69" s="107"/>
      <c r="AA69" s="107"/>
      <c r="AB69" s="107"/>
      <c r="AC69" s="107"/>
      <c r="AD69" s="107"/>
      <c r="AE69" s="197">
        <f t="shared" si="3"/>
        <v>396</v>
      </c>
      <c r="AF69" s="108"/>
      <c r="AG69" s="104"/>
    </row>
    <row r="70" spans="1:33">
      <c r="A70" s="354">
        <v>42231</v>
      </c>
      <c r="B70" s="126">
        <v>3</v>
      </c>
      <c r="C70" s="126">
        <v>1598603</v>
      </c>
      <c r="D70" s="127">
        <v>12705</v>
      </c>
      <c r="E70" s="142" t="s">
        <v>91</v>
      </c>
      <c r="F70" s="30">
        <v>378</v>
      </c>
      <c r="G70" s="105">
        <v>51</v>
      </c>
      <c r="H70" s="564" t="s">
        <v>135</v>
      </c>
      <c r="I70" s="222">
        <v>0</v>
      </c>
      <c r="J70" s="223">
        <v>0</v>
      </c>
      <c r="K70" s="228">
        <v>0</v>
      </c>
      <c r="L70" s="224">
        <v>0</v>
      </c>
      <c r="M70" s="222">
        <v>0</v>
      </c>
      <c r="N70" s="229">
        <v>0</v>
      </c>
      <c r="O70" s="225">
        <v>0</v>
      </c>
      <c r="P70" s="224">
        <v>0</v>
      </c>
      <c r="Q70" s="225">
        <v>0</v>
      </c>
      <c r="R70" s="226">
        <v>0</v>
      </c>
      <c r="S70" s="224">
        <v>0</v>
      </c>
      <c r="T70" s="222">
        <v>0</v>
      </c>
      <c r="U70" s="227">
        <v>0</v>
      </c>
      <c r="V70" s="224">
        <v>1</v>
      </c>
      <c r="W70" s="224">
        <v>0</v>
      </c>
      <c r="X70" s="28">
        <f t="shared" ref="X70:X77" si="8">+G70-(SUM(I70:N70,O70,P70:T70,U70,V70,W70))</f>
        <v>50</v>
      </c>
      <c r="Y70" s="107">
        <f>+X70+Y69</f>
        <v>841</v>
      </c>
      <c r="Z70" s="107"/>
      <c r="AA70" s="107"/>
      <c r="AB70" s="107"/>
      <c r="AC70" s="107"/>
      <c r="AD70" s="107"/>
      <c r="AE70" s="197">
        <f t="shared" si="3"/>
        <v>50</v>
      </c>
      <c r="AF70" s="108"/>
      <c r="AG70" s="104"/>
    </row>
    <row r="71" spans="1:33">
      <c r="A71" s="354">
        <v>42231</v>
      </c>
      <c r="B71" s="126">
        <v>1</v>
      </c>
      <c r="C71" s="126">
        <v>1598603</v>
      </c>
      <c r="D71" s="127">
        <v>12705</v>
      </c>
      <c r="E71" s="142" t="s">
        <v>91</v>
      </c>
      <c r="F71" s="30">
        <v>378</v>
      </c>
      <c r="G71" s="105">
        <v>20</v>
      </c>
      <c r="H71" s="565"/>
      <c r="I71" s="222">
        <v>0</v>
      </c>
      <c r="J71" s="223">
        <v>0</v>
      </c>
      <c r="K71" s="228">
        <v>0</v>
      </c>
      <c r="L71" s="224">
        <v>0</v>
      </c>
      <c r="M71" s="222">
        <v>0</v>
      </c>
      <c r="N71" s="229">
        <v>0</v>
      </c>
      <c r="O71" s="225">
        <v>0</v>
      </c>
      <c r="P71" s="224">
        <v>0</v>
      </c>
      <c r="Q71" s="225">
        <v>0</v>
      </c>
      <c r="R71" s="226">
        <v>0</v>
      </c>
      <c r="S71" s="224">
        <v>0</v>
      </c>
      <c r="T71" s="222">
        <v>0</v>
      </c>
      <c r="U71" s="227">
        <v>0</v>
      </c>
      <c r="V71" s="224">
        <v>0</v>
      </c>
      <c r="W71" s="224">
        <v>0</v>
      </c>
      <c r="X71" s="28">
        <f t="shared" si="8"/>
        <v>20</v>
      </c>
      <c r="Y71" s="107">
        <f>+X71+Y70</f>
        <v>861</v>
      </c>
      <c r="Z71" s="107"/>
      <c r="AA71" s="107"/>
      <c r="AB71" s="107"/>
      <c r="AC71" s="107"/>
      <c r="AD71" s="107"/>
      <c r="AE71" s="197">
        <f t="shared" si="3"/>
        <v>20</v>
      </c>
      <c r="AF71" s="108"/>
      <c r="AG71" s="104"/>
    </row>
    <row r="72" spans="1:33">
      <c r="A72" s="354">
        <v>42231</v>
      </c>
      <c r="B72" s="126">
        <v>1</v>
      </c>
      <c r="C72" s="126">
        <v>1598603</v>
      </c>
      <c r="D72" s="127">
        <v>12704</v>
      </c>
      <c r="E72" s="142" t="s">
        <v>91</v>
      </c>
      <c r="F72" s="30">
        <v>379</v>
      </c>
      <c r="G72" s="105">
        <v>400</v>
      </c>
      <c r="H72" s="113" t="s">
        <v>111</v>
      </c>
      <c r="I72" s="222">
        <v>0</v>
      </c>
      <c r="J72" s="223">
        <v>0</v>
      </c>
      <c r="K72" s="228">
        <v>0</v>
      </c>
      <c r="L72" s="224">
        <v>0</v>
      </c>
      <c r="M72" s="222">
        <v>0</v>
      </c>
      <c r="N72" s="229">
        <v>0</v>
      </c>
      <c r="O72" s="225">
        <v>0</v>
      </c>
      <c r="P72" s="224">
        <v>0</v>
      </c>
      <c r="Q72" s="225">
        <v>0</v>
      </c>
      <c r="R72" s="226">
        <v>3</v>
      </c>
      <c r="S72" s="224">
        <v>0</v>
      </c>
      <c r="T72" s="222">
        <v>0</v>
      </c>
      <c r="U72" s="227">
        <v>3</v>
      </c>
      <c r="V72" s="224">
        <v>1</v>
      </c>
      <c r="W72" s="224">
        <v>0</v>
      </c>
      <c r="X72" s="28">
        <f t="shared" si="8"/>
        <v>393</v>
      </c>
      <c r="Y72" s="107">
        <f>+X72+Y70</f>
        <v>1234</v>
      </c>
      <c r="Z72" s="107"/>
      <c r="AA72" s="107">
        <v>3</v>
      </c>
      <c r="AB72" s="107"/>
      <c r="AC72" s="107"/>
      <c r="AD72" s="107"/>
      <c r="AE72" s="197">
        <f t="shared" si="3"/>
        <v>390</v>
      </c>
      <c r="AF72" s="108"/>
      <c r="AG72" s="104"/>
    </row>
    <row r="73" spans="1:33">
      <c r="A73" s="354">
        <v>42231</v>
      </c>
      <c r="B73" s="126">
        <v>1</v>
      </c>
      <c r="C73" s="126">
        <v>1598603</v>
      </c>
      <c r="D73" s="127">
        <v>12704</v>
      </c>
      <c r="E73" s="142" t="s">
        <v>91</v>
      </c>
      <c r="F73" s="30">
        <v>380</v>
      </c>
      <c r="G73" s="105">
        <v>26</v>
      </c>
      <c r="H73" s="113" t="s">
        <v>111</v>
      </c>
      <c r="I73" s="222">
        <v>0</v>
      </c>
      <c r="J73" s="223">
        <v>0</v>
      </c>
      <c r="K73" s="228">
        <v>0</v>
      </c>
      <c r="L73" s="224">
        <v>0</v>
      </c>
      <c r="M73" s="222">
        <v>0</v>
      </c>
      <c r="N73" s="229">
        <v>0</v>
      </c>
      <c r="O73" s="225">
        <v>0</v>
      </c>
      <c r="P73" s="224">
        <v>0</v>
      </c>
      <c r="Q73" s="225">
        <v>0</v>
      </c>
      <c r="R73" s="226">
        <v>0</v>
      </c>
      <c r="S73" s="224">
        <v>0</v>
      </c>
      <c r="T73" s="222">
        <v>0</v>
      </c>
      <c r="U73" s="227">
        <v>0</v>
      </c>
      <c r="V73" s="224">
        <v>1</v>
      </c>
      <c r="W73" s="224">
        <v>0</v>
      </c>
      <c r="X73" s="28">
        <f t="shared" si="8"/>
        <v>25</v>
      </c>
      <c r="Y73" s="107">
        <f>+X73+Y71</f>
        <v>886</v>
      </c>
      <c r="Z73" s="107"/>
      <c r="AA73" s="107"/>
      <c r="AB73" s="107"/>
      <c r="AC73" s="107"/>
      <c r="AD73" s="107"/>
      <c r="AE73" s="197">
        <f t="shared" si="3"/>
        <v>25</v>
      </c>
      <c r="AF73" s="108"/>
      <c r="AG73" s="104"/>
    </row>
    <row r="74" spans="1:33">
      <c r="A74" s="354">
        <v>42231</v>
      </c>
      <c r="B74" s="126">
        <v>2</v>
      </c>
      <c r="C74" s="126">
        <v>1598603</v>
      </c>
      <c r="D74" s="127">
        <v>12704</v>
      </c>
      <c r="E74" s="142" t="s">
        <v>91</v>
      </c>
      <c r="F74" s="30">
        <v>380</v>
      </c>
      <c r="G74" s="105">
        <v>326</v>
      </c>
      <c r="H74" s="570" t="s">
        <v>114</v>
      </c>
      <c r="I74" s="222">
        <v>0</v>
      </c>
      <c r="J74" s="223">
        <v>0</v>
      </c>
      <c r="K74" s="228">
        <v>0</v>
      </c>
      <c r="L74" s="224">
        <v>0</v>
      </c>
      <c r="M74" s="222">
        <v>0</v>
      </c>
      <c r="N74" s="229">
        <v>0</v>
      </c>
      <c r="O74" s="225">
        <v>0</v>
      </c>
      <c r="P74" s="224">
        <v>0</v>
      </c>
      <c r="Q74" s="225">
        <v>0</v>
      </c>
      <c r="R74" s="226">
        <v>3</v>
      </c>
      <c r="S74" s="224">
        <v>0</v>
      </c>
      <c r="T74" s="222">
        <v>0</v>
      </c>
      <c r="U74" s="227">
        <v>0</v>
      </c>
      <c r="V74" s="224">
        <v>0</v>
      </c>
      <c r="W74" s="224">
        <v>0</v>
      </c>
      <c r="X74" s="28">
        <f t="shared" si="8"/>
        <v>323</v>
      </c>
      <c r="Y74" s="107">
        <f t="shared" ref="Y74:Y79" si="9">+X74+Y73</f>
        <v>1209</v>
      </c>
      <c r="Z74" s="107"/>
      <c r="AA74" s="107"/>
      <c r="AB74" s="107"/>
      <c r="AC74" s="107"/>
      <c r="AD74" s="107"/>
      <c r="AE74" s="197">
        <f t="shared" si="3"/>
        <v>323</v>
      </c>
      <c r="AF74" s="108"/>
      <c r="AG74" s="104"/>
    </row>
    <row r="75" spans="1:33">
      <c r="A75" s="354">
        <v>42234</v>
      </c>
      <c r="B75" s="126">
        <v>1</v>
      </c>
      <c r="C75" s="126">
        <v>1598603</v>
      </c>
      <c r="D75" s="127">
        <v>12704</v>
      </c>
      <c r="E75" s="142" t="s">
        <v>91</v>
      </c>
      <c r="F75" s="30">
        <v>380</v>
      </c>
      <c r="G75" s="105">
        <v>48</v>
      </c>
      <c r="H75" s="571"/>
      <c r="I75" s="222">
        <v>0</v>
      </c>
      <c r="J75" s="223">
        <v>0</v>
      </c>
      <c r="K75" s="228">
        <v>0</v>
      </c>
      <c r="L75" s="224">
        <v>0</v>
      </c>
      <c r="M75" s="222">
        <v>0</v>
      </c>
      <c r="N75" s="229">
        <v>0</v>
      </c>
      <c r="O75" s="225">
        <v>0</v>
      </c>
      <c r="P75" s="224">
        <v>0</v>
      </c>
      <c r="Q75" s="225">
        <v>0</v>
      </c>
      <c r="R75" s="226">
        <v>0</v>
      </c>
      <c r="S75" s="224">
        <v>0</v>
      </c>
      <c r="T75" s="222">
        <v>0</v>
      </c>
      <c r="U75" s="227">
        <v>0</v>
      </c>
      <c r="V75" s="224">
        <v>0</v>
      </c>
      <c r="W75" s="224">
        <v>0</v>
      </c>
      <c r="X75" s="28">
        <f t="shared" si="8"/>
        <v>48</v>
      </c>
      <c r="Y75" s="107">
        <f t="shared" si="9"/>
        <v>1257</v>
      </c>
      <c r="Z75" s="107"/>
      <c r="AA75" s="107">
        <v>38</v>
      </c>
      <c r="AB75" s="107"/>
      <c r="AC75" s="107">
        <v>2</v>
      </c>
      <c r="AD75" s="107"/>
      <c r="AE75" s="197">
        <f t="shared" si="3"/>
        <v>8</v>
      </c>
      <c r="AF75" s="108"/>
      <c r="AG75" s="104"/>
    </row>
    <row r="76" spans="1:33">
      <c r="A76" s="354">
        <v>42234</v>
      </c>
      <c r="B76" s="126">
        <v>1</v>
      </c>
      <c r="C76" s="126">
        <v>1598603</v>
      </c>
      <c r="D76" s="127">
        <v>12704</v>
      </c>
      <c r="E76" s="142" t="s">
        <v>91</v>
      </c>
      <c r="F76" s="30">
        <v>381</v>
      </c>
      <c r="G76" s="105">
        <v>252</v>
      </c>
      <c r="H76" s="113" t="s">
        <v>136</v>
      </c>
      <c r="I76" s="222">
        <v>0</v>
      </c>
      <c r="J76" s="223">
        <v>0</v>
      </c>
      <c r="K76" s="228">
        <v>0</v>
      </c>
      <c r="L76" s="224">
        <v>0</v>
      </c>
      <c r="M76" s="222">
        <v>0</v>
      </c>
      <c r="N76" s="229">
        <v>0</v>
      </c>
      <c r="O76" s="225">
        <v>0</v>
      </c>
      <c r="P76" s="224">
        <v>0</v>
      </c>
      <c r="Q76" s="225">
        <v>0</v>
      </c>
      <c r="R76" s="226">
        <v>0</v>
      </c>
      <c r="S76" s="224">
        <v>0</v>
      </c>
      <c r="T76" s="222">
        <v>0</v>
      </c>
      <c r="U76" s="227">
        <v>0</v>
      </c>
      <c r="V76" s="224">
        <v>4</v>
      </c>
      <c r="W76" s="224">
        <v>0</v>
      </c>
      <c r="X76" s="28">
        <f t="shared" si="8"/>
        <v>248</v>
      </c>
      <c r="Y76" s="107">
        <f t="shared" si="9"/>
        <v>1505</v>
      </c>
      <c r="Z76" s="107"/>
      <c r="AA76" s="107"/>
      <c r="AB76" s="107"/>
      <c r="AC76" s="107">
        <v>16</v>
      </c>
      <c r="AD76" s="107"/>
      <c r="AE76" s="197">
        <f t="shared" si="3"/>
        <v>232</v>
      </c>
      <c r="AF76" s="108"/>
      <c r="AG76" s="104"/>
    </row>
    <row r="77" spans="1:33">
      <c r="A77" s="354">
        <v>42234</v>
      </c>
      <c r="B77" s="126">
        <v>1</v>
      </c>
      <c r="C77" s="126">
        <v>1598603</v>
      </c>
      <c r="D77" s="127">
        <v>12706</v>
      </c>
      <c r="E77" s="142" t="s">
        <v>91</v>
      </c>
      <c r="F77" s="30">
        <v>382</v>
      </c>
      <c r="G77" s="105">
        <v>19</v>
      </c>
      <c r="H77" s="564" t="s">
        <v>111</v>
      </c>
      <c r="I77" s="222">
        <v>0</v>
      </c>
      <c r="J77" s="223">
        <v>0</v>
      </c>
      <c r="K77" s="228">
        <v>0</v>
      </c>
      <c r="L77" s="224">
        <v>0</v>
      </c>
      <c r="M77" s="222">
        <v>0</v>
      </c>
      <c r="N77" s="229">
        <v>0</v>
      </c>
      <c r="O77" s="225">
        <v>0</v>
      </c>
      <c r="P77" s="224">
        <v>0</v>
      </c>
      <c r="Q77" s="225">
        <v>0</v>
      </c>
      <c r="R77" s="226">
        <v>0</v>
      </c>
      <c r="S77" s="224">
        <v>0</v>
      </c>
      <c r="T77" s="222">
        <v>0</v>
      </c>
      <c r="U77" s="227">
        <v>0</v>
      </c>
      <c r="V77" s="224">
        <v>0</v>
      </c>
      <c r="W77" s="224">
        <v>0</v>
      </c>
      <c r="X77" s="28">
        <f t="shared" si="8"/>
        <v>19</v>
      </c>
      <c r="Y77" s="107">
        <f t="shared" si="9"/>
        <v>1524</v>
      </c>
      <c r="Z77" s="107"/>
      <c r="AA77" s="107"/>
      <c r="AB77" s="107"/>
      <c r="AC77" s="107"/>
      <c r="AD77" s="107"/>
      <c r="AE77" s="197">
        <f t="shared" si="3"/>
        <v>19</v>
      </c>
      <c r="AF77" s="108"/>
      <c r="AG77" s="104"/>
    </row>
    <row r="78" spans="1:33">
      <c r="A78" s="356">
        <v>42234</v>
      </c>
      <c r="B78" s="151">
        <v>2</v>
      </c>
      <c r="C78" s="173">
        <v>1598603</v>
      </c>
      <c r="D78" s="174">
        <v>12706</v>
      </c>
      <c r="E78" s="174" t="s">
        <v>91</v>
      </c>
      <c r="F78" s="151">
        <v>382</v>
      </c>
      <c r="G78" s="153">
        <v>381</v>
      </c>
      <c r="H78" s="565"/>
      <c r="I78" s="265">
        <v>0</v>
      </c>
      <c r="J78" s="266">
        <v>0</v>
      </c>
      <c r="K78" s="267">
        <v>0</v>
      </c>
      <c r="L78" s="268">
        <v>0</v>
      </c>
      <c r="M78" s="265">
        <v>0</v>
      </c>
      <c r="N78" s="269">
        <v>0</v>
      </c>
      <c r="O78" s="270">
        <v>0</v>
      </c>
      <c r="P78" s="268">
        <v>0</v>
      </c>
      <c r="Q78" s="270">
        <v>0</v>
      </c>
      <c r="R78" s="271">
        <v>3</v>
      </c>
      <c r="S78" s="268">
        <v>0</v>
      </c>
      <c r="T78" s="265">
        <v>0</v>
      </c>
      <c r="U78" s="272">
        <v>0</v>
      </c>
      <c r="V78" s="268">
        <v>1</v>
      </c>
      <c r="W78" s="268">
        <v>0</v>
      </c>
      <c r="X78" s="158">
        <v>378</v>
      </c>
      <c r="Y78" s="159">
        <f t="shared" si="9"/>
        <v>1902</v>
      </c>
      <c r="Z78" s="159"/>
      <c r="AA78" s="159"/>
      <c r="AB78" s="159"/>
      <c r="AC78" s="159"/>
      <c r="AD78" s="159"/>
      <c r="AE78" s="197">
        <f t="shared" si="3"/>
        <v>378</v>
      </c>
      <c r="AF78" s="160"/>
      <c r="AG78" s="152"/>
    </row>
    <row r="79" spans="1:33">
      <c r="A79" s="356">
        <v>42234</v>
      </c>
      <c r="B79" s="151">
        <v>2</v>
      </c>
      <c r="C79" s="173">
        <v>1598603</v>
      </c>
      <c r="D79" s="174">
        <v>12706</v>
      </c>
      <c r="E79" s="174" t="s">
        <v>91</v>
      </c>
      <c r="F79" s="151">
        <v>383</v>
      </c>
      <c r="G79" s="153">
        <v>113</v>
      </c>
      <c r="H79" s="154" t="s">
        <v>137</v>
      </c>
      <c r="I79" s="265">
        <v>0</v>
      </c>
      <c r="J79" s="266">
        <v>0</v>
      </c>
      <c r="K79" s="267">
        <v>0</v>
      </c>
      <c r="L79" s="268">
        <v>0</v>
      </c>
      <c r="M79" s="265">
        <v>0</v>
      </c>
      <c r="N79" s="269">
        <v>0</v>
      </c>
      <c r="O79" s="270">
        <v>0</v>
      </c>
      <c r="P79" s="268">
        <v>0</v>
      </c>
      <c r="Q79" s="270">
        <v>0</v>
      </c>
      <c r="R79" s="271">
        <v>1</v>
      </c>
      <c r="S79" s="268">
        <v>0</v>
      </c>
      <c r="T79" s="265">
        <v>0</v>
      </c>
      <c r="U79" s="272">
        <v>0</v>
      </c>
      <c r="V79" s="268">
        <v>1</v>
      </c>
      <c r="W79" s="268">
        <v>0</v>
      </c>
      <c r="X79" s="158">
        <f t="shared" ref="X79:X100" si="10">+G79-(SUM(I79:N79,O79,P79:T79,U79,V79,W79))</f>
        <v>111</v>
      </c>
      <c r="Y79" s="159">
        <f t="shared" si="9"/>
        <v>2013</v>
      </c>
      <c r="Z79" s="159"/>
      <c r="AA79" s="159"/>
      <c r="AB79" s="159"/>
      <c r="AC79" s="159"/>
      <c r="AD79" s="159"/>
      <c r="AE79" s="197">
        <f t="shared" si="3"/>
        <v>111</v>
      </c>
      <c r="AF79" s="160"/>
      <c r="AG79" s="152"/>
    </row>
    <row r="80" spans="1:33">
      <c r="A80" s="354">
        <v>42234</v>
      </c>
      <c r="B80" s="30">
        <v>3</v>
      </c>
      <c r="C80" s="126">
        <v>1598603</v>
      </c>
      <c r="D80" s="127">
        <v>12706</v>
      </c>
      <c r="E80" s="142" t="s">
        <v>91</v>
      </c>
      <c r="F80" s="30">
        <v>383</v>
      </c>
      <c r="G80" s="105">
        <v>52</v>
      </c>
      <c r="H80" s="113" t="s">
        <v>138</v>
      </c>
      <c r="I80" s="222">
        <v>0</v>
      </c>
      <c r="J80" s="223">
        <v>0</v>
      </c>
      <c r="K80" s="228">
        <v>0</v>
      </c>
      <c r="L80" s="224">
        <v>0</v>
      </c>
      <c r="M80" s="222">
        <v>0</v>
      </c>
      <c r="N80" s="229">
        <v>0</v>
      </c>
      <c r="O80" s="225">
        <v>1</v>
      </c>
      <c r="P80" s="224">
        <v>0</v>
      </c>
      <c r="Q80" s="225">
        <v>0</v>
      </c>
      <c r="R80" s="226">
        <v>0</v>
      </c>
      <c r="S80" s="224">
        <v>0</v>
      </c>
      <c r="T80" s="222">
        <v>0</v>
      </c>
      <c r="U80" s="227">
        <v>0</v>
      </c>
      <c r="V80" s="224">
        <v>0</v>
      </c>
      <c r="W80" s="224">
        <v>0</v>
      </c>
      <c r="X80" s="28">
        <f t="shared" si="10"/>
        <v>51</v>
      </c>
      <c r="Y80" s="107">
        <v>51</v>
      </c>
      <c r="Z80" s="107"/>
      <c r="AA80" s="107"/>
      <c r="AB80" s="107"/>
      <c r="AC80" s="107"/>
      <c r="AD80" s="107"/>
      <c r="AE80" s="197">
        <f t="shared" si="3"/>
        <v>51</v>
      </c>
      <c r="AF80" s="108"/>
      <c r="AG80" s="104"/>
    </row>
    <row r="81" spans="1:36">
      <c r="A81" s="354">
        <v>42234</v>
      </c>
      <c r="B81" s="30">
        <v>3</v>
      </c>
      <c r="C81" s="126">
        <v>1598603</v>
      </c>
      <c r="D81" s="104">
        <v>12703</v>
      </c>
      <c r="E81" s="104" t="s">
        <v>91</v>
      </c>
      <c r="F81" s="30">
        <v>384</v>
      </c>
      <c r="G81" s="105">
        <v>26</v>
      </c>
      <c r="H81" s="113" t="s">
        <v>139</v>
      </c>
      <c r="I81" s="222">
        <v>0</v>
      </c>
      <c r="J81" s="223">
        <v>0</v>
      </c>
      <c r="K81" s="228">
        <v>0</v>
      </c>
      <c r="L81" s="224">
        <v>0</v>
      </c>
      <c r="M81" s="222">
        <v>0</v>
      </c>
      <c r="N81" s="229">
        <v>0</v>
      </c>
      <c r="O81" s="225">
        <v>1</v>
      </c>
      <c r="P81" s="224">
        <v>0</v>
      </c>
      <c r="Q81" s="225">
        <v>0</v>
      </c>
      <c r="R81" s="226">
        <v>0</v>
      </c>
      <c r="S81" s="224">
        <v>0</v>
      </c>
      <c r="T81" s="222">
        <v>0</v>
      </c>
      <c r="U81" s="227">
        <v>0</v>
      </c>
      <c r="V81" s="224">
        <v>1</v>
      </c>
      <c r="W81" s="224">
        <v>0</v>
      </c>
      <c r="X81" s="28">
        <f t="shared" si="10"/>
        <v>24</v>
      </c>
      <c r="Y81" s="107">
        <v>24</v>
      </c>
      <c r="Z81" s="107"/>
      <c r="AA81" s="107"/>
      <c r="AB81" s="107"/>
      <c r="AC81" s="107"/>
      <c r="AD81" s="107"/>
      <c r="AE81" s="197">
        <f t="shared" si="3"/>
        <v>24</v>
      </c>
      <c r="AF81" s="108"/>
      <c r="AG81" s="104"/>
    </row>
    <row r="82" spans="1:36">
      <c r="A82" s="354">
        <v>42234</v>
      </c>
      <c r="B82" s="30">
        <v>3</v>
      </c>
      <c r="C82" s="30">
        <v>1597801</v>
      </c>
      <c r="D82" s="104">
        <v>12306</v>
      </c>
      <c r="E82" s="104" t="s">
        <v>98</v>
      </c>
      <c r="F82" s="30">
        <v>385</v>
      </c>
      <c r="G82" s="105">
        <v>19</v>
      </c>
      <c r="H82" s="113" t="s">
        <v>140</v>
      </c>
      <c r="I82" s="222">
        <v>0</v>
      </c>
      <c r="J82" s="223">
        <v>0</v>
      </c>
      <c r="K82" s="228">
        <v>0</v>
      </c>
      <c r="L82" s="224">
        <v>0</v>
      </c>
      <c r="M82" s="222">
        <v>0</v>
      </c>
      <c r="N82" s="229">
        <v>0</v>
      </c>
      <c r="O82" s="225">
        <v>1</v>
      </c>
      <c r="P82" s="224">
        <v>0</v>
      </c>
      <c r="Q82" s="225">
        <v>0</v>
      </c>
      <c r="R82" s="226">
        <v>0</v>
      </c>
      <c r="S82" s="224">
        <v>0</v>
      </c>
      <c r="T82" s="222">
        <v>0</v>
      </c>
      <c r="U82" s="227">
        <v>0</v>
      </c>
      <c r="V82" s="224">
        <v>1</v>
      </c>
      <c r="W82" s="224">
        <v>0</v>
      </c>
      <c r="X82" s="28">
        <f t="shared" si="10"/>
        <v>17</v>
      </c>
      <c r="Y82" s="107">
        <v>17</v>
      </c>
      <c r="Z82" s="107"/>
      <c r="AA82" s="107"/>
      <c r="AB82" s="107"/>
      <c r="AC82" s="107"/>
      <c r="AD82" s="107"/>
      <c r="AE82" s="197">
        <f t="shared" si="3"/>
        <v>17</v>
      </c>
      <c r="AF82" s="108"/>
      <c r="AG82" s="104"/>
    </row>
    <row r="83" spans="1:36">
      <c r="A83" s="354">
        <v>42234</v>
      </c>
      <c r="B83" s="30">
        <v>3</v>
      </c>
      <c r="C83" s="30">
        <v>1597801</v>
      </c>
      <c r="D83" s="104">
        <v>12310</v>
      </c>
      <c r="E83" s="104" t="s">
        <v>98</v>
      </c>
      <c r="F83" s="30">
        <v>386</v>
      </c>
      <c r="G83" s="105">
        <v>24</v>
      </c>
      <c r="H83" s="113" t="s">
        <v>141</v>
      </c>
      <c r="I83" s="222">
        <v>0</v>
      </c>
      <c r="J83" s="223">
        <v>0</v>
      </c>
      <c r="K83" s="228">
        <v>0</v>
      </c>
      <c r="L83" s="224">
        <v>0</v>
      </c>
      <c r="M83" s="222">
        <v>0</v>
      </c>
      <c r="N83" s="229">
        <v>0</v>
      </c>
      <c r="O83" s="225">
        <v>1</v>
      </c>
      <c r="P83" s="224">
        <v>0</v>
      </c>
      <c r="Q83" s="225">
        <v>0</v>
      </c>
      <c r="R83" s="226">
        <v>0</v>
      </c>
      <c r="S83" s="224">
        <v>0</v>
      </c>
      <c r="T83" s="222">
        <v>0</v>
      </c>
      <c r="U83" s="227">
        <v>0</v>
      </c>
      <c r="V83" s="224">
        <v>1</v>
      </c>
      <c r="W83" s="224">
        <v>0</v>
      </c>
      <c r="X83" s="28">
        <f t="shared" si="10"/>
        <v>22</v>
      </c>
      <c r="Y83" s="107">
        <v>22</v>
      </c>
      <c r="Z83" s="107"/>
      <c r="AA83" s="107"/>
      <c r="AB83" s="107"/>
      <c r="AC83" s="107"/>
      <c r="AD83" s="107"/>
      <c r="AE83" s="197">
        <f t="shared" si="3"/>
        <v>22</v>
      </c>
      <c r="AF83" s="108"/>
      <c r="AG83" s="104"/>
    </row>
    <row r="84" spans="1:36">
      <c r="A84" s="354">
        <v>42234</v>
      </c>
      <c r="B84" s="30">
        <v>3</v>
      </c>
      <c r="C84" s="30">
        <v>1597801</v>
      </c>
      <c r="D84" s="104">
        <v>40180</v>
      </c>
      <c r="E84" s="104" t="s">
        <v>98</v>
      </c>
      <c r="F84" s="30">
        <v>387</v>
      </c>
      <c r="G84" s="105">
        <v>23</v>
      </c>
      <c r="H84" s="113" t="s">
        <v>142</v>
      </c>
      <c r="I84" s="222">
        <v>0</v>
      </c>
      <c r="J84" s="223">
        <v>0</v>
      </c>
      <c r="K84" s="228">
        <v>0</v>
      </c>
      <c r="L84" s="224">
        <v>0</v>
      </c>
      <c r="M84" s="222">
        <v>0</v>
      </c>
      <c r="N84" s="229">
        <v>0</v>
      </c>
      <c r="O84" s="225">
        <v>1</v>
      </c>
      <c r="P84" s="224">
        <v>0</v>
      </c>
      <c r="Q84" s="225">
        <v>0</v>
      </c>
      <c r="R84" s="226">
        <v>0</v>
      </c>
      <c r="S84" s="224">
        <v>0</v>
      </c>
      <c r="T84" s="222">
        <v>0</v>
      </c>
      <c r="U84" s="227">
        <v>0</v>
      </c>
      <c r="V84" s="224">
        <v>1</v>
      </c>
      <c r="W84" s="224">
        <v>0</v>
      </c>
      <c r="X84" s="28">
        <f t="shared" si="10"/>
        <v>21</v>
      </c>
      <c r="Y84" s="107">
        <v>21</v>
      </c>
      <c r="Z84" s="107"/>
      <c r="AA84" s="107"/>
      <c r="AB84" s="107"/>
      <c r="AC84" s="107"/>
      <c r="AD84" s="107"/>
      <c r="AE84" s="197">
        <f t="shared" si="3"/>
        <v>21</v>
      </c>
      <c r="AF84" s="108"/>
      <c r="AG84" s="104"/>
    </row>
    <row r="85" spans="1:36">
      <c r="A85" s="354">
        <v>42237</v>
      </c>
      <c r="B85" s="30">
        <v>2</v>
      </c>
      <c r="C85" s="30">
        <v>1551001</v>
      </c>
      <c r="D85" s="104">
        <v>51452</v>
      </c>
      <c r="E85" s="104" t="s">
        <v>102</v>
      </c>
      <c r="F85" s="30">
        <v>401</v>
      </c>
      <c r="G85" s="105">
        <v>152</v>
      </c>
      <c r="H85" s="564" t="s">
        <v>111</v>
      </c>
      <c r="I85" s="222">
        <v>0</v>
      </c>
      <c r="J85" s="223">
        <v>0</v>
      </c>
      <c r="K85" s="228">
        <v>0</v>
      </c>
      <c r="L85" s="224">
        <v>0</v>
      </c>
      <c r="M85" s="222">
        <v>0</v>
      </c>
      <c r="N85" s="229">
        <v>0</v>
      </c>
      <c r="O85" s="225">
        <v>1</v>
      </c>
      <c r="P85" s="224">
        <v>0</v>
      </c>
      <c r="Q85" s="225">
        <v>0</v>
      </c>
      <c r="R85" s="226">
        <v>0</v>
      </c>
      <c r="S85" s="224">
        <v>0</v>
      </c>
      <c r="T85" s="222">
        <v>0</v>
      </c>
      <c r="U85" s="227">
        <v>0</v>
      </c>
      <c r="V85" s="224">
        <v>1</v>
      </c>
      <c r="W85" s="224">
        <v>0</v>
      </c>
      <c r="X85" s="28">
        <f t="shared" si="10"/>
        <v>150</v>
      </c>
      <c r="Y85" s="107"/>
      <c r="Z85" s="107"/>
      <c r="AA85" s="107"/>
      <c r="AB85" s="107"/>
      <c r="AC85" s="107"/>
      <c r="AD85" s="107"/>
      <c r="AE85" s="197">
        <f t="shared" si="3"/>
        <v>150</v>
      </c>
      <c r="AF85" s="108"/>
      <c r="AG85" s="104"/>
    </row>
    <row r="86" spans="1:36">
      <c r="A86" s="354">
        <v>42237</v>
      </c>
      <c r="B86" s="30">
        <v>3</v>
      </c>
      <c r="C86" s="30">
        <v>1551001</v>
      </c>
      <c r="D86" s="104">
        <v>51452</v>
      </c>
      <c r="E86" s="104" t="s">
        <v>102</v>
      </c>
      <c r="F86" s="30">
        <v>401</v>
      </c>
      <c r="G86" s="105">
        <v>248</v>
      </c>
      <c r="H86" s="565"/>
      <c r="I86" s="222">
        <v>0</v>
      </c>
      <c r="J86" s="223">
        <v>0</v>
      </c>
      <c r="K86" s="228">
        <v>0</v>
      </c>
      <c r="L86" s="224">
        <v>0</v>
      </c>
      <c r="M86" s="222">
        <v>0</v>
      </c>
      <c r="N86" s="229">
        <v>0</v>
      </c>
      <c r="O86" s="225">
        <v>0</v>
      </c>
      <c r="P86" s="224">
        <v>0</v>
      </c>
      <c r="Q86" s="225">
        <v>0</v>
      </c>
      <c r="R86" s="226">
        <v>0</v>
      </c>
      <c r="S86" s="224">
        <v>0</v>
      </c>
      <c r="T86" s="222">
        <v>0</v>
      </c>
      <c r="U86" s="227">
        <v>0</v>
      </c>
      <c r="V86" s="224">
        <v>0</v>
      </c>
      <c r="W86" s="224">
        <v>0</v>
      </c>
      <c r="X86" s="28">
        <f t="shared" si="10"/>
        <v>248</v>
      </c>
      <c r="Y86" s="107"/>
      <c r="Z86" s="107"/>
      <c r="AA86" s="107"/>
      <c r="AB86" s="107"/>
      <c r="AC86" s="107"/>
      <c r="AD86" s="107"/>
      <c r="AE86" s="197">
        <f t="shared" si="3"/>
        <v>248</v>
      </c>
      <c r="AF86" s="108"/>
      <c r="AG86" s="104"/>
    </row>
    <row r="87" spans="1:36">
      <c r="A87" s="354">
        <v>42237</v>
      </c>
      <c r="B87" s="30">
        <v>3</v>
      </c>
      <c r="C87" s="30">
        <v>1551001</v>
      </c>
      <c r="D87" s="104">
        <v>51452</v>
      </c>
      <c r="E87" s="104" t="s">
        <v>102</v>
      </c>
      <c r="F87" s="30">
        <v>402</v>
      </c>
      <c r="G87" s="105">
        <v>252</v>
      </c>
      <c r="H87" s="564" t="s">
        <v>143</v>
      </c>
      <c r="I87" s="222">
        <v>0</v>
      </c>
      <c r="J87" s="223">
        <v>0</v>
      </c>
      <c r="K87" s="228">
        <v>0</v>
      </c>
      <c r="L87" s="224">
        <v>0</v>
      </c>
      <c r="M87" s="222">
        <v>0</v>
      </c>
      <c r="N87" s="229">
        <v>0</v>
      </c>
      <c r="O87" s="225">
        <v>0</v>
      </c>
      <c r="P87" s="224">
        <v>0</v>
      </c>
      <c r="Q87" s="225">
        <v>0</v>
      </c>
      <c r="R87" s="226">
        <v>0</v>
      </c>
      <c r="S87" s="224">
        <v>0</v>
      </c>
      <c r="T87" s="222">
        <v>0</v>
      </c>
      <c r="U87" s="227">
        <v>0</v>
      </c>
      <c r="V87" s="224">
        <v>1</v>
      </c>
      <c r="W87" s="224">
        <v>0</v>
      </c>
      <c r="X87" s="28">
        <f t="shared" si="10"/>
        <v>251</v>
      </c>
      <c r="Y87" s="107"/>
      <c r="Z87" s="107"/>
      <c r="AA87" s="107"/>
      <c r="AB87" s="107"/>
      <c r="AC87" s="107"/>
      <c r="AD87" s="107"/>
      <c r="AE87" s="197">
        <f t="shared" si="3"/>
        <v>251</v>
      </c>
      <c r="AF87" s="108"/>
      <c r="AG87" s="104"/>
    </row>
    <row r="88" spans="1:36">
      <c r="A88" s="354">
        <v>42238</v>
      </c>
      <c r="B88" s="30">
        <v>1</v>
      </c>
      <c r="C88" s="30">
        <v>1551001</v>
      </c>
      <c r="D88" s="104">
        <v>51452</v>
      </c>
      <c r="E88" s="104" t="s">
        <v>102</v>
      </c>
      <c r="F88" s="30">
        <v>402</v>
      </c>
      <c r="G88" s="105">
        <v>93</v>
      </c>
      <c r="H88" s="565"/>
      <c r="I88" s="222">
        <v>0</v>
      </c>
      <c r="J88" s="223">
        <v>0</v>
      </c>
      <c r="K88" s="228">
        <v>0</v>
      </c>
      <c r="L88" s="224">
        <v>0</v>
      </c>
      <c r="M88" s="222">
        <v>0</v>
      </c>
      <c r="N88" s="229">
        <v>0</v>
      </c>
      <c r="O88" s="225">
        <v>0</v>
      </c>
      <c r="P88" s="224">
        <v>0</v>
      </c>
      <c r="Q88" s="225">
        <v>0</v>
      </c>
      <c r="R88" s="226">
        <v>0</v>
      </c>
      <c r="S88" s="224">
        <v>0</v>
      </c>
      <c r="T88" s="222">
        <v>0</v>
      </c>
      <c r="U88" s="227">
        <v>0</v>
      </c>
      <c r="V88" s="224">
        <v>0</v>
      </c>
      <c r="W88" s="224">
        <v>0</v>
      </c>
      <c r="X88" s="28">
        <f t="shared" si="10"/>
        <v>93</v>
      </c>
      <c r="Y88" s="107"/>
      <c r="Z88" s="107"/>
      <c r="AA88" s="107"/>
      <c r="AB88" s="107"/>
      <c r="AC88" s="107"/>
      <c r="AD88" s="107"/>
      <c r="AE88" s="197">
        <f t="shared" si="3"/>
        <v>93</v>
      </c>
      <c r="AF88" s="108"/>
      <c r="AG88" s="104"/>
    </row>
    <row r="89" spans="1:36">
      <c r="A89" s="354">
        <v>42238</v>
      </c>
      <c r="B89" s="30">
        <v>1</v>
      </c>
      <c r="C89" s="30">
        <v>1551001</v>
      </c>
      <c r="D89" s="104">
        <v>51453</v>
      </c>
      <c r="E89" s="104" t="s">
        <v>102</v>
      </c>
      <c r="F89" s="30">
        <v>403</v>
      </c>
      <c r="G89" s="105">
        <v>335</v>
      </c>
      <c r="H89" s="564" t="s">
        <v>111</v>
      </c>
      <c r="I89" s="222">
        <v>0</v>
      </c>
      <c r="J89" s="223">
        <v>0</v>
      </c>
      <c r="K89" s="228">
        <v>0</v>
      </c>
      <c r="L89" s="224">
        <v>0</v>
      </c>
      <c r="M89" s="222">
        <v>0</v>
      </c>
      <c r="N89" s="229">
        <v>0</v>
      </c>
      <c r="O89" s="225">
        <v>1</v>
      </c>
      <c r="P89" s="224">
        <v>0</v>
      </c>
      <c r="Q89" s="225">
        <v>0</v>
      </c>
      <c r="R89" s="226">
        <v>0</v>
      </c>
      <c r="S89" s="224">
        <v>0</v>
      </c>
      <c r="T89" s="222">
        <v>0</v>
      </c>
      <c r="U89" s="227">
        <v>0</v>
      </c>
      <c r="V89" s="224">
        <v>1</v>
      </c>
      <c r="W89" s="224">
        <v>0</v>
      </c>
      <c r="X89" s="28">
        <f t="shared" si="10"/>
        <v>333</v>
      </c>
      <c r="Y89" s="107"/>
      <c r="Z89" s="107"/>
      <c r="AA89" s="107"/>
      <c r="AB89" s="107"/>
      <c r="AC89" s="107"/>
      <c r="AD89" s="107"/>
      <c r="AE89" s="197">
        <f t="shared" si="3"/>
        <v>333</v>
      </c>
      <c r="AF89" s="108"/>
      <c r="AG89" s="104"/>
    </row>
    <row r="90" spans="1:36">
      <c r="A90" s="354">
        <v>42238</v>
      </c>
      <c r="B90" s="30">
        <v>2</v>
      </c>
      <c r="C90" s="30">
        <v>1551001</v>
      </c>
      <c r="D90" s="104">
        <v>51453</v>
      </c>
      <c r="E90" s="104" t="s">
        <v>102</v>
      </c>
      <c r="F90" s="30">
        <v>403</v>
      </c>
      <c r="G90" s="105">
        <v>65</v>
      </c>
      <c r="H90" s="565"/>
      <c r="I90" s="222">
        <v>1</v>
      </c>
      <c r="J90" s="223">
        <v>0</v>
      </c>
      <c r="K90" s="228">
        <v>0</v>
      </c>
      <c r="L90" s="224">
        <v>0</v>
      </c>
      <c r="M90" s="222">
        <v>0</v>
      </c>
      <c r="N90" s="229">
        <v>0</v>
      </c>
      <c r="O90" s="225">
        <v>0</v>
      </c>
      <c r="P90" s="224">
        <v>0</v>
      </c>
      <c r="Q90" s="225">
        <v>0</v>
      </c>
      <c r="R90" s="226">
        <v>0</v>
      </c>
      <c r="S90" s="224">
        <v>0</v>
      </c>
      <c r="T90" s="222">
        <v>0</v>
      </c>
      <c r="U90" s="227">
        <v>0</v>
      </c>
      <c r="V90" s="224">
        <v>0</v>
      </c>
      <c r="W90" s="224">
        <v>0</v>
      </c>
      <c r="X90" s="28">
        <f t="shared" si="10"/>
        <v>64</v>
      </c>
      <c r="Y90" s="107"/>
      <c r="Z90" s="107"/>
      <c r="AA90" s="107">
        <v>21</v>
      </c>
      <c r="AB90" s="107"/>
      <c r="AC90" s="107"/>
      <c r="AD90" s="107"/>
      <c r="AE90" s="197">
        <f t="shared" ref="AE90:AE153" si="11">X90-SUM(Z90:AD90)</f>
        <v>43</v>
      </c>
      <c r="AF90" s="108"/>
      <c r="AG90" s="104"/>
    </row>
    <row r="91" spans="1:36">
      <c r="A91" s="354">
        <v>42238</v>
      </c>
      <c r="B91" s="30">
        <v>2</v>
      </c>
      <c r="C91" s="30">
        <v>1551001</v>
      </c>
      <c r="D91" s="104">
        <v>51453</v>
      </c>
      <c r="E91" s="104" t="s">
        <v>102</v>
      </c>
      <c r="F91" s="30">
        <v>404</v>
      </c>
      <c r="G91" s="105">
        <v>226</v>
      </c>
      <c r="H91" s="113"/>
      <c r="I91" s="222">
        <v>0</v>
      </c>
      <c r="J91" s="223">
        <v>0</v>
      </c>
      <c r="K91" s="228">
        <v>0</v>
      </c>
      <c r="L91" s="224">
        <v>0</v>
      </c>
      <c r="M91" s="222">
        <v>0</v>
      </c>
      <c r="N91" s="229">
        <v>0</v>
      </c>
      <c r="O91" s="225">
        <v>0</v>
      </c>
      <c r="P91" s="224">
        <v>0</v>
      </c>
      <c r="Q91" s="225">
        <v>0</v>
      </c>
      <c r="R91" s="226">
        <v>0</v>
      </c>
      <c r="S91" s="224">
        <v>0</v>
      </c>
      <c r="T91" s="222">
        <v>0</v>
      </c>
      <c r="U91" s="227">
        <v>0</v>
      </c>
      <c r="V91" s="224">
        <v>1</v>
      </c>
      <c r="W91" s="224">
        <v>0</v>
      </c>
      <c r="X91" s="28">
        <f t="shared" si="10"/>
        <v>225</v>
      </c>
      <c r="Y91" s="107"/>
      <c r="Z91" s="107"/>
      <c r="AA91" s="107"/>
      <c r="AB91" s="107"/>
      <c r="AC91" s="107"/>
      <c r="AD91" s="107"/>
      <c r="AE91" s="197">
        <f t="shared" si="11"/>
        <v>225</v>
      </c>
      <c r="AF91" s="108"/>
      <c r="AG91" s="104"/>
    </row>
    <row r="92" spans="1:36">
      <c r="A92" s="354">
        <v>42238</v>
      </c>
      <c r="B92" s="30">
        <v>3</v>
      </c>
      <c r="C92" s="30">
        <v>1551001</v>
      </c>
      <c r="D92" s="104">
        <v>51453</v>
      </c>
      <c r="E92" s="104" t="s">
        <v>102</v>
      </c>
      <c r="F92" s="30">
        <v>404</v>
      </c>
      <c r="G92" s="105">
        <v>70</v>
      </c>
      <c r="H92" s="113"/>
      <c r="I92" s="222">
        <v>0</v>
      </c>
      <c r="J92" s="223">
        <v>0</v>
      </c>
      <c r="K92" s="228">
        <v>0</v>
      </c>
      <c r="L92" s="224">
        <v>0</v>
      </c>
      <c r="M92" s="222">
        <v>0</v>
      </c>
      <c r="N92" s="229">
        <v>0</v>
      </c>
      <c r="O92" s="225">
        <v>0</v>
      </c>
      <c r="P92" s="224">
        <v>0</v>
      </c>
      <c r="Q92" s="225">
        <v>0</v>
      </c>
      <c r="R92" s="226">
        <v>0</v>
      </c>
      <c r="S92" s="224">
        <v>0</v>
      </c>
      <c r="T92" s="222">
        <v>0</v>
      </c>
      <c r="U92" s="227">
        <v>0</v>
      </c>
      <c r="V92" s="224">
        <v>0</v>
      </c>
      <c r="W92" s="224">
        <v>0</v>
      </c>
      <c r="X92" s="28">
        <f t="shared" si="10"/>
        <v>70</v>
      </c>
      <c r="Y92" s="107"/>
      <c r="Z92" s="107"/>
      <c r="AA92" s="107"/>
      <c r="AB92" s="107"/>
      <c r="AC92" s="107"/>
      <c r="AD92" s="107"/>
      <c r="AE92" s="197">
        <f t="shared" si="11"/>
        <v>70</v>
      </c>
      <c r="AF92" s="108"/>
      <c r="AG92" s="104"/>
    </row>
    <row r="93" spans="1:36">
      <c r="A93" s="354">
        <v>42238</v>
      </c>
      <c r="B93" s="30">
        <v>3</v>
      </c>
      <c r="C93" s="30">
        <v>1627901</v>
      </c>
      <c r="D93" s="104">
        <v>51453</v>
      </c>
      <c r="E93" s="104" t="s">
        <v>102</v>
      </c>
      <c r="F93" s="30">
        <v>405</v>
      </c>
      <c r="G93" s="105">
        <v>150</v>
      </c>
      <c r="H93" s="113"/>
      <c r="I93" s="222">
        <v>0</v>
      </c>
      <c r="J93" s="223">
        <v>0</v>
      </c>
      <c r="K93" s="228">
        <v>0</v>
      </c>
      <c r="L93" s="224">
        <v>0</v>
      </c>
      <c r="M93" s="222">
        <v>0</v>
      </c>
      <c r="N93" s="229">
        <v>0</v>
      </c>
      <c r="O93" s="225">
        <v>0</v>
      </c>
      <c r="P93" s="224">
        <v>0</v>
      </c>
      <c r="Q93" s="225">
        <v>0</v>
      </c>
      <c r="R93" s="226">
        <v>0</v>
      </c>
      <c r="S93" s="224">
        <v>0</v>
      </c>
      <c r="T93" s="222">
        <v>0</v>
      </c>
      <c r="U93" s="227">
        <v>0</v>
      </c>
      <c r="V93" s="224">
        <v>1</v>
      </c>
      <c r="W93" s="224">
        <v>0</v>
      </c>
      <c r="X93" s="28">
        <f t="shared" si="10"/>
        <v>149</v>
      </c>
      <c r="Y93" s="107"/>
      <c r="Z93" s="107"/>
      <c r="AA93" s="107"/>
      <c r="AB93" s="107"/>
      <c r="AC93" s="107"/>
      <c r="AD93" s="107"/>
      <c r="AE93" s="197">
        <f t="shared" si="11"/>
        <v>149</v>
      </c>
      <c r="AF93" s="108"/>
      <c r="AG93" s="104"/>
    </row>
    <row r="94" spans="1:36" s="172" customFormat="1" ht="16.5" thickBot="1">
      <c r="A94" s="358">
        <v>42238</v>
      </c>
      <c r="B94" s="129">
        <v>3</v>
      </c>
      <c r="C94" s="129">
        <v>1627901</v>
      </c>
      <c r="D94" s="130">
        <v>51428</v>
      </c>
      <c r="E94" s="130" t="s">
        <v>102</v>
      </c>
      <c r="F94" s="129">
        <v>406</v>
      </c>
      <c r="G94" s="131">
        <v>59</v>
      </c>
      <c r="H94" s="132"/>
      <c r="I94" s="248">
        <v>0</v>
      </c>
      <c r="J94" s="249">
        <v>0</v>
      </c>
      <c r="K94" s="250">
        <v>0</v>
      </c>
      <c r="L94" s="251">
        <v>0</v>
      </c>
      <c r="M94" s="248">
        <v>0</v>
      </c>
      <c r="N94" s="252">
        <v>0</v>
      </c>
      <c r="O94" s="253">
        <v>1</v>
      </c>
      <c r="P94" s="251">
        <v>0</v>
      </c>
      <c r="Q94" s="253">
        <v>0</v>
      </c>
      <c r="R94" s="254">
        <v>0</v>
      </c>
      <c r="S94" s="251">
        <v>0</v>
      </c>
      <c r="T94" s="248">
        <v>0</v>
      </c>
      <c r="U94" s="255">
        <v>0</v>
      </c>
      <c r="V94" s="251">
        <v>1</v>
      </c>
      <c r="W94" s="251">
        <v>0</v>
      </c>
      <c r="X94" s="133">
        <f t="shared" si="10"/>
        <v>57</v>
      </c>
      <c r="Y94" s="134"/>
      <c r="Z94" s="134"/>
      <c r="AA94" s="134"/>
      <c r="AB94" s="134"/>
      <c r="AC94" s="134"/>
      <c r="AD94" s="134"/>
      <c r="AE94" s="197">
        <f t="shared" si="11"/>
        <v>57</v>
      </c>
      <c r="AF94" s="135"/>
      <c r="AG94" s="130"/>
    </row>
    <row r="95" spans="1:36" s="175" customFormat="1">
      <c r="A95" s="355">
        <v>42267</v>
      </c>
      <c r="B95" s="138">
        <v>1</v>
      </c>
      <c r="C95" s="138">
        <v>1627901</v>
      </c>
      <c r="D95" s="142">
        <v>51427</v>
      </c>
      <c r="E95" s="142" t="s">
        <v>102</v>
      </c>
      <c r="F95" s="138">
        <v>516</v>
      </c>
      <c r="G95" s="176">
        <v>102</v>
      </c>
      <c r="H95" s="569" t="s">
        <v>111</v>
      </c>
      <c r="I95" s="280">
        <v>0</v>
      </c>
      <c r="J95" s="281">
        <v>0</v>
      </c>
      <c r="K95" s="282">
        <v>0</v>
      </c>
      <c r="L95" s="283">
        <v>0</v>
      </c>
      <c r="M95" s="280">
        <v>0</v>
      </c>
      <c r="N95" s="284">
        <v>0</v>
      </c>
      <c r="O95" s="285">
        <v>1</v>
      </c>
      <c r="P95" s="283">
        <v>0</v>
      </c>
      <c r="Q95" s="285">
        <v>0</v>
      </c>
      <c r="R95" s="286">
        <v>0</v>
      </c>
      <c r="S95" s="283">
        <v>0</v>
      </c>
      <c r="T95" s="280">
        <v>0</v>
      </c>
      <c r="U95" s="287">
        <v>0</v>
      </c>
      <c r="V95" s="283">
        <v>1</v>
      </c>
      <c r="W95" s="283">
        <v>0</v>
      </c>
      <c r="X95" s="177">
        <f t="shared" si="10"/>
        <v>100</v>
      </c>
      <c r="Y95" s="178"/>
      <c r="Z95" s="178"/>
      <c r="AA95" s="178"/>
      <c r="AB95" s="178"/>
      <c r="AC95" s="178"/>
      <c r="AD95" s="178"/>
      <c r="AE95" s="197">
        <f t="shared" si="11"/>
        <v>100</v>
      </c>
      <c r="AF95" s="179"/>
      <c r="AG95" s="142"/>
      <c r="AH95" s="166"/>
      <c r="AI95" s="166"/>
      <c r="AJ95" s="166"/>
    </row>
    <row r="96" spans="1:36" s="175" customFormat="1">
      <c r="A96" s="355">
        <v>42267</v>
      </c>
      <c r="B96" s="137">
        <v>2</v>
      </c>
      <c r="C96" s="137">
        <v>1627901</v>
      </c>
      <c r="D96" s="139">
        <v>51427</v>
      </c>
      <c r="E96" s="139" t="s">
        <v>102</v>
      </c>
      <c r="F96" s="137">
        <v>516</v>
      </c>
      <c r="G96" s="140">
        <v>298</v>
      </c>
      <c r="H96" s="561"/>
      <c r="I96" s="257">
        <v>0</v>
      </c>
      <c r="J96" s="258">
        <v>0</v>
      </c>
      <c r="K96" s="259">
        <v>0</v>
      </c>
      <c r="L96" s="260">
        <v>0</v>
      </c>
      <c r="M96" s="257">
        <v>0</v>
      </c>
      <c r="N96" s="261">
        <v>0</v>
      </c>
      <c r="O96" s="262">
        <v>0</v>
      </c>
      <c r="P96" s="260">
        <v>0</v>
      </c>
      <c r="Q96" s="262">
        <v>0</v>
      </c>
      <c r="R96" s="263">
        <v>0</v>
      </c>
      <c r="S96" s="260">
        <v>0</v>
      </c>
      <c r="T96" s="257">
        <v>0</v>
      </c>
      <c r="U96" s="264">
        <v>0</v>
      </c>
      <c r="V96" s="260">
        <v>0</v>
      </c>
      <c r="W96" s="260">
        <v>0</v>
      </c>
      <c r="X96" s="146">
        <f t="shared" si="10"/>
        <v>298</v>
      </c>
      <c r="Y96" s="147"/>
      <c r="Z96" s="147"/>
      <c r="AA96" s="147"/>
      <c r="AB96" s="147"/>
      <c r="AC96" s="147"/>
      <c r="AD96" s="147"/>
      <c r="AE96" s="197">
        <f t="shared" si="11"/>
        <v>298</v>
      </c>
      <c r="AF96" s="148"/>
      <c r="AG96" s="139"/>
      <c r="AH96" s="166"/>
      <c r="AI96" s="166"/>
      <c r="AJ96" s="166"/>
    </row>
    <row r="97" spans="1:36" s="175" customFormat="1">
      <c r="A97" s="355">
        <v>42267</v>
      </c>
      <c r="B97" s="137">
        <v>2</v>
      </c>
      <c r="C97" s="137">
        <v>1627901</v>
      </c>
      <c r="D97" s="139">
        <v>51427</v>
      </c>
      <c r="E97" s="139" t="s">
        <v>102</v>
      </c>
      <c r="F97" s="137">
        <v>517</v>
      </c>
      <c r="G97" s="140">
        <v>100</v>
      </c>
      <c r="H97" s="562" t="s">
        <v>144</v>
      </c>
      <c r="I97" s="257">
        <v>0</v>
      </c>
      <c r="J97" s="258">
        <v>0</v>
      </c>
      <c r="K97" s="259">
        <v>0</v>
      </c>
      <c r="L97" s="260">
        <v>0</v>
      </c>
      <c r="M97" s="257">
        <v>0</v>
      </c>
      <c r="N97" s="261">
        <v>0</v>
      </c>
      <c r="O97" s="262">
        <v>0</v>
      </c>
      <c r="P97" s="260">
        <v>0</v>
      </c>
      <c r="Q97" s="262">
        <v>0</v>
      </c>
      <c r="R97" s="263">
        <v>0</v>
      </c>
      <c r="S97" s="260">
        <v>0</v>
      </c>
      <c r="T97" s="257">
        <v>0</v>
      </c>
      <c r="U97" s="264">
        <v>0</v>
      </c>
      <c r="V97" s="260">
        <v>0</v>
      </c>
      <c r="W97" s="260">
        <v>0</v>
      </c>
      <c r="X97" s="146">
        <f t="shared" si="10"/>
        <v>100</v>
      </c>
      <c r="Y97" s="147"/>
      <c r="Z97" s="147"/>
      <c r="AA97" s="147"/>
      <c r="AB97" s="147"/>
      <c r="AC97" s="147"/>
      <c r="AD97" s="147"/>
      <c r="AE97" s="197">
        <f t="shared" si="11"/>
        <v>100</v>
      </c>
      <c r="AF97" s="148"/>
      <c r="AG97" s="139"/>
      <c r="AH97" s="166"/>
      <c r="AI97" s="166"/>
      <c r="AJ97" s="166"/>
    </row>
    <row r="98" spans="1:36" s="175" customFormat="1">
      <c r="A98" s="355">
        <v>42268</v>
      </c>
      <c r="B98" s="137">
        <v>1</v>
      </c>
      <c r="C98" s="137">
        <v>1627901</v>
      </c>
      <c r="D98" s="139">
        <v>51427</v>
      </c>
      <c r="E98" s="139" t="s">
        <v>102</v>
      </c>
      <c r="F98" s="137">
        <v>517</v>
      </c>
      <c r="G98" s="140">
        <v>166</v>
      </c>
      <c r="H98" s="563"/>
      <c r="I98" s="257">
        <v>0</v>
      </c>
      <c r="J98" s="258">
        <v>0</v>
      </c>
      <c r="K98" s="259">
        <v>0</v>
      </c>
      <c r="L98" s="260">
        <v>0</v>
      </c>
      <c r="M98" s="257">
        <v>0</v>
      </c>
      <c r="N98" s="261">
        <v>0</v>
      </c>
      <c r="O98" s="262">
        <v>0</v>
      </c>
      <c r="P98" s="260">
        <v>0</v>
      </c>
      <c r="Q98" s="262">
        <v>0</v>
      </c>
      <c r="R98" s="263">
        <v>0</v>
      </c>
      <c r="S98" s="260">
        <v>0</v>
      </c>
      <c r="T98" s="257">
        <v>0</v>
      </c>
      <c r="U98" s="264">
        <v>0</v>
      </c>
      <c r="V98" s="260">
        <v>1</v>
      </c>
      <c r="W98" s="260">
        <v>0</v>
      </c>
      <c r="X98" s="146">
        <f t="shared" si="10"/>
        <v>165</v>
      </c>
      <c r="Y98" s="147"/>
      <c r="Z98" s="147"/>
      <c r="AA98" s="147"/>
      <c r="AB98" s="147"/>
      <c r="AC98" s="147"/>
      <c r="AD98" s="147"/>
      <c r="AE98" s="197">
        <f t="shared" si="11"/>
        <v>165</v>
      </c>
      <c r="AF98" s="148"/>
      <c r="AG98" s="139"/>
      <c r="AH98" s="166"/>
      <c r="AI98" s="166"/>
      <c r="AJ98" s="166"/>
    </row>
    <row r="99" spans="1:36">
      <c r="A99" s="355">
        <v>42268</v>
      </c>
      <c r="B99" s="137">
        <v>1</v>
      </c>
      <c r="C99" s="137">
        <v>1623901</v>
      </c>
      <c r="D99" s="139">
        <v>51427</v>
      </c>
      <c r="E99" s="139" t="s">
        <v>102</v>
      </c>
      <c r="F99" s="137">
        <v>518</v>
      </c>
      <c r="G99" s="140">
        <v>89</v>
      </c>
      <c r="H99" s="165" t="s">
        <v>145</v>
      </c>
      <c r="I99" s="257">
        <v>0</v>
      </c>
      <c r="J99" s="258">
        <v>0</v>
      </c>
      <c r="K99" s="259">
        <v>0</v>
      </c>
      <c r="L99" s="260">
        <v>0</v>
      </c>
      <c r="M99" s="257">
        <v>0</v>
      </c>
      <c r="N99" s="261">
        <v>0</v>
      </c>
      <c r="O99" s="262">
        <v>0</v>
      </c>
      <c r="P99" s="260">
        <v>0</v>
      </c>
      <c r="Q99" s="262">
        <v>0</v>
      </c>
      <c r="R99" s="263">
        <v>0</v>
      </c>
      <c r="S99" s="260">
        <v>0</v>
      </c>
      <c r="T99" s="257">
        <v>0</v>
      </c>
      <c r="U99" s="264">
        <v>0</v>
      </c>
      <c r="V99" s="260">
        <v>1</v>
      </c>
      <c r="W99" s="260">
        <v>0</v>
      </c>
      <c r="X99" s="146">
        <f t="shared" si="10"/>
        <v>88</v>
      </c>
      <c r="Y99" s="147"/>
      <c r="Z99" s="147"/>
      <c r="AA99" s="147"/>
      <c r="AB99" s="147"/>
      <c r="AC99" s="147"/>
      <c r="AD99" s="147"/>
      <c r="AE99" s="197">
        <f t="shared" si="11"/>
        <v>88</v>
      </c>
      <c r="AF99" s="148"/>
      <c r="AG99" s="139"/>
      <c r="AH99" s="166"/>
      <c r="AI99" s="166"/>
      <c r="AJ99" s="166"/>
    </row>
    <row r="100" spans="1:36">
      <c r="A100" s="355">
        <v>42268</v>
      </c>
      <c r="B100" s="137">
        <v>1</v>
      </c>
      <c r="C100" s="137">
        <v>1623901</v>
      </c>
      <c r="D100" s="139">
        <v>51430</v>
      </c>
      <c r="E100" s="139" t="s">
        <v>102</v>
      </c>
      <c r="F100" s="137">
        <v>519</v>
      </c>
      <c r="G100" s="140">
        <v>101</v>
      </c>
      <c r="H100" s="165" t="s">
        <v>146</v>
      </c>
      <c r="I100" s="257">
        <v>0</v>
      </c>
      <c r="J100" s="258">
        <v>0</v>
      </c>
      <c r="K100" s="259">
        <v>0</v>
      </c>
      <c r="L100" s="260">
        <v>0</v>
      </c>
      <c r="M100" s="257">
        <v>0</v>
      </c>
      <c r="N100" s="261">
        <v>0</v>
      </c>
      <c r="O100" s="262">
        <v>0</v>
      </c>
      <c r="P100" s="260">
        <v>0</v>
      </c>
      <c r="Q100" s="262">
        <v>0</v>
      </c>
      <c r="R100" s="263">
        <v>0</v>
      </c>
      <c r="S100" s="260">
        <v>0</v>
      </c>
      <c r="T100" s="257">
        <v>0</v>
      </c>
      <c r="U100" s="264">
        <v>0</v>
      </c>
      <c r="V100" s="260">
        <v>1</v>
      </c>
      <c r="W100" s="260">
        <v>0</v>
      </c>
      <c r="X100" s="146">
        <f t="shared" si="10"/>
        <v>100</v>
      </c>
      <c r="Y100" s="147"/>
      <c r="Z100" s="147"/>
      <c r="AA100" s="147"/>
      <c r="AB100" s="147"/>
      <c r="AC100" s="147"/>
      <c r="AD100" s="147"/>
      <c r="AE100" s="197">
        <f t="shared" si="11"/>
        <v>100</v>
      </c>
      <c r="AF100" s="148"/>
      <c r="AG100" s="139"/>
      <c r="AH100" s="166"/>
      <c r="AI100" s="166"/>
      <c r="AJ100" s="166"/>
    </row>
    <row r="101" spans="1:36">
      <c r="A101" s="356">
        <v>42268</v>
      </c>
      <c r="B101" s="151">
        <v>2</v>
      </c>
      <c r="C101" s="151">
        <v>1623901</v>
      </c>
      <c r="D101" s="152">
        <v>51430</v>
      </c>
      <c r="E101" s="152" t="s">
        <v>102</v>
      </c>
      <c r="F101" s="151">
        <v>519</v>
      </c>
      <c r="G101" s="153">
        <v>224</v>
      </c>
      <c r="H101" s="154" t="s">
        <v>146</v>
      </c>
      <c r="I101" s="265">
        <v>0</v>
      </c>
      <c r="J101" s="266">
        <v>0</v>
      </c>
      <c r="K101" s="267">
        <v>0</v>
      </c>
      <c r="L101" s="268">
        <v>0</v>
      </c>
      <c r="M101" s="265">
        <v>0</v>
      </c>
      <c r="N101" s="269">
        <v>0</v>
      </c>
      <c r="O101" s="270">
        <v>0</v>
      </c>
      <c r="P101" s="268">
        <v>0</v>
      </c>
      <c r="Q101" s="270">
        <v>0</v>
      </c>
      <c r="R101" s="271">
        <v>0</v>
      </c>
      <c r="S101" s="268">
        <v>0</v>
      </c>
      <c r="T101" s="265">
        <v>0</v>
      </c>
      <c r="U101" s="272">
        <v>0</v>
      </c>
      <c r="V101" s="268">
        <v>1</v>
      </c>
      <c r="W101" s="268">
        <v>0</v>
      </c>
      <c r="X101" s="158">
        <v>223</v>
      </c>
      <c r="Y101" s="159"/>
      <c r="Z101" s="159"/>
      <c r="AA101" s="159"/>
      <c r="AB101" s="159"/>
      <c r="AC101" s="159"/>
      <c r="AD101" s="159"/>
      <c r="AE101" s="197">
        <f t="shared" si="11"/>
        <v>223</v>
      </c>
      <c r="AF101" s="160"/>
      <c r="AG101" s="152"/>
      <c r="AH101" s="166"/>
      <c r="AI101" s="166"/>
      <c r="AJ101" s="166"/>
    </row>
    <row r="102" spans="1:36" s="175" customFormat="1">
      <c r="A102" s="356">
        <v>42268</v>
      </c>
      <c r="B102" s="151">
        <v>2</v>
      </c>
      <c r="C102" s="151">
        <v>1627901</v>
      </c>
      <c r="D102" s="152">
        <v>51429</v>
      </c>
      <c r="E102" s="152" t="s">
        <v>102</v>
      </c>
      <c r="F102" s="151">
        <v>520</v>
      </c>
      <c r="G102" s="153">
        <v>228</v>
      </c>
      <c r="H102" s="154" t="s">
        <v>111</v>
      </c>
      <c r="I102" s="265">
        <v>0</v>
      </c>
      <c r="J102" s="266">
        <v>0</v>
      </c>
      <c r="K102" s="267">
        <v>0</v>
      </c>
      <c r="L102" s="268">
        <v>0</v>
      </c>
      <c r="M102" s="265">
        <v>0</v>
      </c>
      <c r="N102" s="269">
        <v>0</v>
      </c>
      <c r="O102" s="270">
        <v>0</v>
      </c>
      <c r="P102" s="268">
        <v>1</v>
      </c>
      <c r="Q102" s="270">
        <v>0</v>
      </c>
      <c r="R102" s="271">
        <v>0</v>
      </c>
      <c r="S102" s="268">
        <v>0</v>
      </c>
      <c r="T102" s="265">
        <v>0</v>
      </c>
      <c r="U102" s="272">
        <v>1</v>
      </c>
      <c r="V102" s="268">
        <v>1</v>
      </c>
      <c r="W102" s="268">
        <v>0</v>
      </c>
      <c r="X102" s="158">
        <f t="shared" ref="X102:X133" si="12">+G102-(SUM(I102:N102,O102,P102:T102,U102,V102,W102))</f>
        <v>225</v>
      </c>
      <c r="Y102" s="159"/>
      <c r="Z102" s="159"/>
      <c r="AA102" s="159"/>
      <c r="AB102" s="159"/>
      <c r="AC102" s="159"/>
      <c r="AD102" s="159"/>
      <c r="AE102" s="197">
        <f t="shared" si="11"/>
        <v>225</v>
      </c>
      <c r="AF102" s="160"/>
      <c r="AG102" s="152"/>
      <c r="AH102" s="166"/>
      <c r="AI102" s="166"/>
      <c r="AJ102" s="166"/>
    </row>
    <row r="103" spans="1:36" s="175" customFormat="1">
      <c r="A103" s="355">
        <v>42268</v>
      </c>
      <c r="B103" s="137">
        <v>3</v>
      </c>
      <c r="C103" s="137">
        <v>1627901</v>
      </c>
      <c r="D103" s="139">
        <v>51429</v>
      </c>
      <c r="E103" s="139" t="s">
        <v>102</v>
      </c>
      <c r="F103" s="137">
        <v>520</v>
      </c>
      <c r="G103" s="140">
        <v>172</v>
      </c>
      <c r="H103" s="165" t="s">
        <v>111</v>
      </c>
      <c r="I103" s="257">
        <v>0</v>
      </c>
      <c r="J103" s="258">
        <v>0</v>
      </c>
      <c r="K103" s="259">
        <v>0</v>
      </c>
      <c r="L103" s="260">
        <v>0</v>
      </c>
      <c r="M103" s="257">
        <v>0</v>
      </c>
      <c r="N103" s="261">
        <v>0</v>
      </c>
      <c r="O103" s="262">
        <v>0</v>
      </c>
      <c r="P103" s="260">
        <v>0</v>
      </c>
      <c r="Q103" s="262">
        <v>0</v>
      </c>
      <c r="R103" s="263">
        <v>0</v>
      </c>
      <c r="S103" s="260">
        <v>0</v>
      </c>
      <c r="T103" s="257">
        <v>0</v>
      </c>
      <c r="U103" s="264">
        <v>0</v>
      </c>
      <c r="V103" s="260">
        <v>1</v>
      </c>
      <c r="W103" s="260">
        <v>0</v>
      </c>
      <c r="X103" s="146">
        <f t="shared" si="12"/>
        <v>171</v>
      </c>
      <c r="Y103" s="147"/>
      <c r="Z103" s="147"/>
      <c r="AA103" s="147"/>
      <c r="AB103" s="147"/>
      <c r="AC103" s="147">
        <v>33</v>
      </c>
      <c r="AD103" s="147"/>
      <c r="AE103" s="197">
        <f t="shared" si="11"/>
        <v>138</v>
      </c>
      <c r="AF103" s="148"/>
      <c r="AG103" s="139"/>
      <c r="AH103" s="166"/>
      <c r="AI103" s="166"/>
      <c r="AJ103" s="166"/>
    </row>
    <row r="104" spans="1:36" s="175" customFormat="1">
      <c r="A104" s="355">
        <v>42268</v>
      </c>
      <c r="B104" s="137">
        <v>3</v>
      </c>
      <c r="C104" s="137">
        <v>1627901</v>
      </c>
      <c r="D104" s="139">
        <v>51429</v>
      </c>
      <c r="E104" s="139" t="s">
        <v>102</v>
      </c>
      <c r="F104" s="137">
        <v>521</v>
      </c>
      <c r="G104" s="140">
        <v>251</v>
      </c>
      <c r="H104" s="560" t="s">
        <v>114</v>
      </c>
      <c r="I104" s="257">
        <v>0</v>
      </c>
      <c r="J104" s="258">
        <v>0</v>
      </c>
      <c r="K104" s="259">
        <v>0</v>
      </c>
      <c r="L104" s="260">
        <v>0</v>
      </c>
      <c r="M104" s="257">
        <v>0</v>
      </c>
      <c r="N104" s="261">
        <v>0</v>
      </c>
      <c r="O104" s="262">
        <v>0</v>
      </c>
      <c r="P104" s="260">
        <v>0</v>
      </c>
      <c r="Q104" s="262">
        <v>0</v>
      </c>
      <c r="R104" s="263">
        <v>0</v>
      </c>
      <c r="S104" s="260">
        <v>0</v>
      </c>
      <c r="T104" s="257">
        <v>0</v>
      </c>
      <c r="U104" s="264">
        <v>0</v>
      </c>
      <c r="V104" s="260">
        <v>1</v>
      </c>
      <c r="W104" s="260">
        <v>0</v>
      </c>
      <c r="X104" s="146">
        <f t="shared" si="12"/>
        <v>250</v>
      </c>
      <c r="Y104" s="147"/>
      <c r="Z104" s="147"/>
      <c r="AA104" s="147"/>
      <c r="AB104" s="147"/>
      <c r="AC104" s="147"/>
      <c r="AD104" s="147"/>
      <c r="AE104" s="197">
        <f t="shared" si="11"/>
        <v>250</v>
      </c>
      <c r="AF104" s="148"/>
      <c r="AG104" s="139"/>
      <c r="AH104" s="166"/>
      <c r="AI104" s="166"/>
      <c r="AJ104" s="166"/>
    </row>
    <row r="105" spans="1:36" s="175" customFormat="1">
      <c r="A105" s="359">
        <v>42269</v>
      </c>
      <c r="B105" s="180">
        <v>1</v>
      </c>
      <c r="C105" s="180">
        <v>1627901</v>
      </c>
      <c r="D105" s="181">
        <v>51429</v>
      </c>
      <c r="E105" s="181" t="s">
        <v>102</v>
      </c>
      <c r="F105" s="180">
        <v>521</v>
      </c>
      <c r="G105" s="182">
        <v>149</v>
      </c>
      <c r="H105" s="561"/>
      <c r="I105" s="288">
        <v>0</v>
      </c>
      <c r="J105" s="289">
        <v>0</v>
      </c>
      <c r="K105" s="290">
        <v>0</v>
      </c>
      <c r="L105" s="291">
        <v>0</v>
      </c>
      <c r="M105" s="288">
        <v>0</v>
      </c>
      <c r="N105" s="292">
        <v>0</v>
      </c>
      <c r="O105" s="293">
        <v>0</v>
      </c>
      <c r="P105" s="291">
        <v>0</v>
      </c>
      <c r="Q105" s="293">
        <v>0</v>
      </c>
      <c r="R105" s="294">
        <v>0</v>
      </c>
      <c r="S105" s="291">
        <v>0</v>
      </c>
      <c r="T105" s="288">
        <v>0</v>
      </c>
      <c r="U105" s="295">
        <v>0</v>
      </c>
      <c r="V105" s="291">
        <v>0</v>
      </c>
      <c r="W105" s="291">
        <v>0</v>
      </c>
      <c r="X105" s="183">
        <f t="shared" si="12"/>
        <v>149</v>
      </c>
      <c r="Y105" s="184"/>
      <c r="Z105" s="184"/>
      <c r="AA105" s="184"/>
      <c r="AB105" s="184"/>
      <c r="AC105" s="184"/>
      <c r="AD105" s="184"/>
      <c r="AE105" s="197">
        <f t="shared" si="11"/>
        <v>149</v>
      </c>
      <c r="AF105" s="185"/>
      <c r="AG105" s="181"/>
      <c r="AH105" s="166"/>
      <c r="AI105" s="166"/>
      <c r="AJ105" s="166"/>
    </row>
    <row r="106" spans="1:36" s="194" customFormat="1" ht="16.5" thickBot="1">
      <c r="A106" s="360">
        <v>42269</v>
      </c>
      <c r="B106" s="186">
        <v>1</v>
      </c>
      <c r="C106" s="186">
        <v>1627901</v>
      </c>
      <c r="D106" s="187">
        <v>51429</v>
      </c>
      <c r="E106" s="187" t="s">
        <v>102</v>
      </c>
      <c r="F106" s="186">
        <v>522</v>
      </c>
      <c r="G106" s="188">
        <v>29</v>
      </c>
      <c r="H106" s="189" t="s">
        <v>147</v>
      </c>
      <c r="I106" s="296">
        <v>0</v>
      </c>
      <c r="J106" s="297">
        <v>0</v>
      </c>
      <c r="K106" s="298">
        <v>0</v>
      </c>
      <c r="L106" s="299">
        <v>0</v>
      </c>
      <c r="M106" s="296">
        <v>0</v>
      </c>
      <c r="N106" s="300">
        <v>0</v>
      </c>
      <c r="O106" s="301">
        <v>0</v>
      </c>
      <c r="P106" s="299">
        <v>0</v>
      </c>
      <c r="Q106" s="301">
        <v>0</v>
      </c>
      <c r="R106" s="302">
        <v>0</v>
      </c>
      <c r="S106" s="299">
        <v>0</v>
      </c>
      <c r="T106" s="296">
        <v>0</v>
      </c>
      <c r="U106" s="303">
        <v>0</v>
      </c>
      <c r="V106" s="299">
        <v>0</v>
      </c>
      <c r="W106" s="299">
        <v>0</v>
      </c>
      <c r="X106" s="190">
        <f t="shared" si="12"/>
        <v>29</v>
      </c>
      <c r="Y106" s="191"/>
      <c r="Z106" s="191"/>
      <c r="AA106" s="191"/>
      <c r="AB106" s="191"/>
      <c r="AC106" s="191"/>
      <c r="AD106" s="191"/>
      <c r="AE106" s="197">
        <f t="shared" si="11"/>
        <v>29</v>
      </c>
      <c r="AF106" s="192"/>
      <c r="AG106" s="187"/>
      <c r="AH106" s="193"/>
      <c r="AI106" s="193"/>
      <c r="AJ106" s="193"/>
    </row>
    <row r="107" spans="1:36">
      <c r="A107" s="355">
        <v>42272</v>
      </c>
      <c r="B107" s="138">
        <v>2</v>
      </c>
      <c r="C107" s="138">
        <v>1627901</v>
      </c>
      <c r="D107" s="142">
        <v>51430</v>
      </c>
      <c r="E107" s="142" t="s">
        <v>102</v>
      </c>
      <c r="F107" s="138">
        <v>548</v>
      </c>
      <c r="G107" s="176">
        <v>72</v>
      </c>
      <c r="H107" s="585" t="s">
        <v>111</v>
      </c>
      <c r="I107" s="280">
        <v>0</v>
      </c>
      <c r="J107" s="281">
        <v>0</v>
      </c>
      <c r="K107" s="282">
        <v>0</v>
      </c>
      <c r="L107" s="283">
        <v>0</v>
      </c>
      <c r="M107" s="280">
        <v>0</v>
      </c>
      <c r="N107" s="284">
        <v>0</v>
      </c>
      <c r="O107" s="285">
        <v>1</v>
      </c>
      <c r="P107" s="283">
        <v>0</v>
      </c>
      <c r="Q107" s="285">
        <v>0</v>
      </c>
      <c r="R107" s="286">
        <v>0</v>
      </c>
      <c r="S107" s="283">
        <v>0</v>
      </c>
      <c r="T107" s="280">
        <v>0</v>
      </c>
      <c r="U107" s="287">
        <v>0</v>
      </c>
      <c r="V107" s="283">
        <v>1</v>
      </c>
      <c r="W107" s="283">
        <v>0</v>
      </c>
      <c r="X107" s="177">
        <f t="shared" si="12"/>
        <v>70</v>
      </c>
      <c r="Y107" s="178"/>
      <c r="Z107" s="178"/>
      <c r="AA107" s="178"/>
      <c r="AB107" s="178"/>
      <c r="AC107" s="178"/>
      <c r="AD107" s="178"/>
      <c r="AE107" s="197">
        <f t="shared" si="11"/>
        <v>70</v>
      </c>
      <c r="AF107" s="179"/>
      <c r="AG107" s="142"/>
      <c r="AH107" s="166"/>
      <c r="AI107" s="166"/>
      <c r="AJ107" s="166"/>
    </row>
    <row r="108" spans="1:36">
      <c r="A108" s="355">
        <v>42272</v>
      </c>
      <c r="B108" s="138">
        <v>3</v>
      </c>
      <c r="C108" s="138">
        <v>1627901</v>
      </c>
      <c r="D108" s="142">
        <v>51430</v>
      </c>
      <c r="E108" s="142" t="s">
        <v>102</v>
      </c>
      <c r="F108" s="138">
        <v>548</v>
      </c>
      <c r="G108" s="140">
        <v>328</v>
      </c>
      <c r="H108" s="561"/>
      <c r="I108" s="257">
        <v>0</v>
      </c>
      <c r="J108" s="258">
        <v>0</v>
      </c>
      <c r="K108" s="259">
        <v>0</v>
      </c>
      <c r="L108" s="260">
        <v>0</v>
      </c>
      <c r="M108" s="257">
        <v>0</v>
      </c>
      <c r="N108" s="261">
        <v>0</v>
      </c>
      <c r="O108" s="262">
        <v>1</v>
      </c>
      <c r="P108" s="260">
        <v>0</v>
      </c>
      <c r="Q108" s="262">
        <v>0</v>
      </c>
      <c r="R108" s="263">
        <v>0</v>
      </c>
      <c r="S108" s="260">
        <v>0</v>
      </c>
      <c r="T108" s="257">
        <v>0</v>
      </c>
      <c r="U108" s="264">
        <v>0</v>
      </c>
      <c r="V108" s="260">
        <v>1</v>
      </c>
      <c r="W108" s="260">
        <v>0</v>
      </c>
      <c r="X108" s="146">
        <f t="shared" si="12"/>
        <v>326</v>
      </c>
      <c r="Y108" s="147"/>
      <c r="Z108" s="147"/>
      <c r="AA108" s="147"/>
      <c r="AB108" s="147"/>
      <c r="AC108" s="147"/>
      <c r="AD108" s="147"/>
      <c r="AE108" s="197">
        <f t="shared" si="11"/>
        <v>326</v>
      </c>
      <c r="AF108" s="148"/>
      <c r="AG108" s="139"/>
      <c r="AH108" s="166"/>
      <c r="AI108" s="166"/>
      <c r="AJ108" s="166"/>
    </row>
    <row r="109" spans="1:36">
      <c r="A109" s="355">
        <v>42272</v>
      </c>
      <c r="B109" s="138">
        <v>3</v>
      </c>
      <c r="C109" s="138">
        <v>1627901</v>
      </c>
      <c r="D109" s="142">
        <v>51430</v>
      </c>
      <c r="E109" s="142" t="s">
        <v>102</v>
      </c>
      <c r="F109" s="30">
        <v>549</v>
      </c>
      <c r="G109" s="105">
        <v>125</v>
      </c>
      <c r="H109" s="113" t="s">
        <v>148</v>
      </c>
      <c r="I109" s="222">
        <v>0</v>
      </c>
      <c r="J109" s="223">
        <v>0</v>
      </c>
      <c r="K109" s="228">
        <v>0</v>
      </c>
      <c r="L109" s="224">
        <v>0</v>
      </c>
      <c r="M109" s="222">
        <v>0</v>
      </c>
      <c r="N109" s="229">
        <v>0</v>
      </c>
      <c r="O109" s="225">
        <v>0</v>
      </c>
      <c r="P109" s="224">
        <v>0</v>
      </c>
      <c r="Q109" s="225">
        <v>0</v>
      </c>
      <c r="R109" s="226">
        <v>0</v>
      </c>
      <c r="S109" s="224">
        <v>0</v>
      </c>
      <c r="T109" s="222">
        <v>0</v>
      </c>
      <c r="U109" s="227">
        <v>0</v>
      </c>
      <c r="V109" s="224">
        <v>1</v>
      </c>
      <c r="W109" s="224">
        <v>0</v>
      </c>
      <c r="X109" s="28">
        <f t="shared" si="12"/>
        <v>124</v>
      </c>
      <c r="Y109" s="107"/>
      <c r="Z109" s="107"/>
      <c r="AA109" s="107"/>
      <c r="AB109" s="107"/>
      <c r="AC109" s="107"/>
      <c r="AD109" s="107"/>
      <c r="AE109" s="197">
        <f t="shared" si="11"/>
        <v>124</v>
      </c>
      <c r="AF109" s="108"/>
      <c r="AG109" s="104"/>
    </row>
    <row r="110" spans="1:36">
      <c r="A110" s="355">
        <v>42273</v>
      </c>
      <c r="B110" s="30">
        <v>1</v>
      </c>
      <c r="C110" s="138">
        <v>1627901</v>
      </c>
      <c r="D110" s="104">
        <v>51464</v>
      </c>
      <c r="E110" s="142" t="s">
        <v>102</v>
      </c>
      <c r="F110" s="30">
        <v>550</v>
      </c>
      <c r="G110" s="105">
        <v>400</v>
      </c>
      <c r="H110" s="113" t="s">
        <v>111</v>
      </c>
      <c r="I110" s="222">
        <v>0</v>
      </c>
      <c r="J110" s="223">
        <v>0</v>
      </c>
      <c r="K110" s="228">
        <v>0</v>
      </c>
      <c r="L110" s="224">
        <v>0</v>
      </c>
      <c r="M110" s="222">
        <v>0</v>
      </c>
      <c r="N110" s="229">
        <v>0</v>
      </c>
      <c r="O110" s="225">
        <v>1</v>
      </c>
      <c r="P110" s="224">
        <v>0</v>
      </c>
      <c r="Q110" s="225">
        <v>0</v>
      </c>
      <c r="R110" s="226">
        <v>0</v>
      </c>
      <c r="S110" s="224">
        <v>0</v>
      </c>
      <c r="T110" s="222">
        <v>0</v>
      </c>
      <c r="U110" s="227">
        <v>0</v>
      </c>
      <c r="V110" s="224">
        <v>1</v>
      </c>
      <c r="W110" s="224">
        <v>0</v>
      </c>
      <c r="X110" s="28">
        <f t="shared" si="12"/>
        <v>398</v>
      </c>
      <c r="Y110" s="107"/>
      <c r="Z110" s="107"/>
      <c r="AA110" s="107"/>
      <c r="AB110" s="107"/>
      <c r="AC110" s="107"/>
      <c r="AD110" s="107"/>
      <c r="AE110" s="197">
        <f t="shared" si="11"/>
        <v>398</v>
      </c>
      <c r="AF110" s="108"/>
      <c r="AG110" s="104"/>
    </row>
    <row r="111" spans="1:36">
      <c r="A111" s="355">
        <v>42273</v>
      </c>
      <c r="B111" s="30">
        <v>1</v>
      </c>
      <c r="C111" s="138">
        <v>1627901</v>
      </c>
      <c r="D111" s="104">
        <v>51464</v>
      </c>
      <c r="E111" s="142" t="s">
        <v>102</v>
      </c>
      <c r="F111" s="30">
        <v>551</v>
      </c>
      <c r="G111" s="105">
        <v>78</v>
      </c>
      <c r="H111" s="564" t="s">
        <v>149</v>
      </c>
      <c r="I111" s="222">
        <v>0</v>
      </c>
      <c r="J111" s="223">
        <v>0</v>
      </c>
      <c r="K111" s="228">
        <v>0</v>
      </c>
      <c r="L111" s="224">
        <v>0</v>
      </c>
      <c r="M111" s="222">
        <v>0</v>
      </c>
      <c r="N111" s="229">
        <v>0</v>
      </c>
      <c r="O111" s="225">
        <v>0</v>
      </c>
      <c r="P111" s="224">
        <v>0</v>
      </c>
      <c r="Q111" s="225">
        <v>0</v>
      </c>
      <c r="R111" s="226">
        <v>0</v>
      </c>
      <c r="S111" s="224">
        <v>0</v>
      </c>
      <c r="T111" s="222">
        <v>0</v>
      </c>
      <c r="U111" s="227">
        <v>0</v>
      </c>
      <c r="V111" s="224">
        <v>1</v>
      </c>
      <c r="W111" s="224">
        <v>0</v>
      </c>
      <c r="X111" s="28">
        <f t="shared" si="12"/>
        <v>77</v>
      </c>
      <c r="Y111" s="107"/>
      <c r="Z111" s="107"/>
      <c r="AA111" s="107"/>
      <c r="AB111" s="107"/>
      <c r="AC111" s="107"/>
      <c r="AD111" s="107"/>
      <c r="AE111" s="197">
        <f t="shared" si="11"/>
        <v>77</v>
      </c>
      <c r="AF111" s="108"/>
      <c r="AG111" s="104"/>
    </row>
    <row r="112" spans="1:36">
      <c r="A112" s="356">
        <v>42273</v>
      </c>
      <c r="B112" s="151">
        <v>2</v>
      </c>
      <c r="C112" s="173">
        <v>1627901</v>
      </c>
      <c r="D112" s="152">
        <v>51464</v>
      </c>
      <c r="E112" s="174" t="s">
        <v>102</v>
      </c>
      <c r="F112" s="151">
        <v>551</v>
      </c>
      <c r="G112" s="153">
        <v>222</v>
      </c>
      <c r="H112" s="565"/>
      <c r="I112" s="265">
        <v>0</v>
      </c>
      <c r="J112" s="266">
        <v>0</v>
      </c>
      <c r="K112" s="267">
        <v>0</v>
      </c>
      <c r="L112" s="268">
        <v>0</v>
      </c>
      <c r="M112" s="265">
        <v>0</v>
      </c>
      <c r="N112" s="269">
        <v>0</v>
      </c>
      <c r="O112" s="270">
        <v>0</v>
      </c>
      <c r="P112" s="268">
        <v>0</v>
      </c>
      <c r="Q112" s="270">
        <v>0</v>
      </c>
      <c r="R112" s="271">
        <v>0</v>
      </c>
      <c r="S112" s="268">
        <v>0</v>
      </c>
      <c r="T112" s="265">
        <v>0</v>
      </c>
      <c r="U112" s="272">
        <v>0</v>
      </c>
      <c r="V112" s="268">
        <v>0</v>
      </c>
      <c r="W112" s="268">
        <v>0</v>
      </c>
      <c r="X112" s="158">
        <f t="shared" si="12"/>
        <v>222</v>
      </c>
      <c r="Y112" s="159"/>
      <c r="Z112" s="159"/>
      <c r="AA112" s="159"/>
      <c r="AB112" s="159"/>
      <c r="AC112" s="159"/>
      <c r="AD112" s="159"/>
      <c r="AE112" s="197">
        <f t="shared" si="11"/>
        <v>222</v>
      </c>
      <c r="AF112" s="160"/>
      <c r="AG112" s="152"/>
    </row>
    <row r="113" spans="1:33">
      <c r="A113" s="356">
        <v>42273</v>
      </c>
      <c r="B113" s="151">
        <v>2</v>
      </c>
      <c r="C113" s="173">
        <v>1627901</v>
      </c>
      <c r="D113" s="152">
        <v>51493</v>
      </c>
      <c r="E113" s="174" t="s">
        <v>102</v>
      </c>
      <c r="F113" s="151">
        <v>552</v>
      </c>
      <c r="G113" s="153">
        <v>131</v>
      </c>
      <c r="H113" s="564" t="s">
        <v>111</v>
      </c>
      <c r="I113" s="265">
        <v>0</v>
      </c>
      <c r="J113" s="266">
        <v>0</v>
      </c>
      <c r="K113" s="267">
        <v>0</v>
      </c>
      <c r="L113" s="268">
        <v>0</v>
      </c>
      <c r="M113" s="265">
        <v>0</v>
      </c>
      <c r="N113" s="269">
        <v>0</v>
      </c>
      <c r="O113" s="270">
        <v>0</v>
      </c>
      <c r="P113" s="268">
        <v>0</v>
      </c>
      <c r="Q113" s="270">
        <v>0</v>
      </c>
      <c r="R113" s="271">
        <v>0</v>
      </c>
      <c r="S113" s="268">
        <v>0</v>
      </c>
      <c r="T113" s="265">
        <v>0</v>
      </c>
      <c r="U113" s="272">
        <v>0</v>
      </c>
      <c r="V113" s="268">
        <v>2</v>
      </c>
      <c r="W113" s="268">
        <v>2</v>
      </c>
      <c r="X113" s="158">
        <f t="shared" si="12"/>
        <v>127</v>
      </c>
      <c r="Y113" s="159"/>
      <c r="Z113" s="159"/>
      <c r="AA113" s="159">
        <v>2</v>
      </c>
      <c r="AB113" s="159"/>
      <c r="AC113" s="159"/>
      <c r="AD113" s="159"/>
      <c r="AE113" s="197">
        <f t="shared" si="11"/>
        <v>125</v>
      </c>
      <c r="AF113" s="160"/>
      <c r="AG113" s="152"/>
    </row>
    <row r="114" spans="1:33">
      <c r="A114" s="355">
        <v>42273</v>
      </c>
      <c r="B114" s="30">
        <v>3</v>
      </c>
      <c r="C114" s="138">
        <v>1627901</v>
      </c>
      <c r="D114" s="104">
        <v>51493</v>
      </c>
      <c r="E114" s="142" t="s">
        <v>102</v>
      </c>
      <c r="F114" s="30">
        <v>552</v>
      </c>
      <c r="G114" s="105">
        <v>269</v>
      </c>
      <c r="H114" s="565"/>
      <c r="I114" s="222">
        <v>0</v>
      </c>
      <c r="J114" s="223">
        <v>0</v>
      </c>
      <c r="K114" s="228">
        <v>0</v>
      </c>
      <c r="L114" s="224">
        <v>0</v>
      </c>
      <c r="M114" s="222">
        <v>0</v>
      </c>
      <c r="N114" s="229">
        <v>0</v>
      </c>
      <c r="O114" s="225">
        <v>0</v>
      </c>
      <c r="P114" s="224">
        <v>0</v>
      </c>
      <c r="Q114" s="225">
        <v>0</v>
      </c>
      <c r="R114" s="226">
        <v>0</v>
      </c>
      <c r="S114" s="224">
        <v>0</v>
      </c>
      <c r="T114" s="222">
        <v>0</v>
      </c>
      <c r="U114" s="227">
        <v>0</v>
      </c>
      <c r="V114" s="224">
        <v>0</v>
      </c>
      <c r="W114" s="224">
        <v>61</v>
      </c>
      <c r="X114" s="28">
        <f t="shared" si="12"/>
        <v>208</v>
      </c>
      <c r="Y114" s="107"/>
      <c r="Z114" s="107"/>
      <c r="AA114" s="107">
        <v>61</v>
      </c>
      <c r="AB114" s="107"/>
      <c r="AC114" s="107"/>
      <c r="AD114" s="107"/>
      <c r="AE114" s="197">
        <f t="shared" si="11"/>
        <v>147</v>
      </c>
      <c r="AF114" s="108"/>
      <c r="AG114" s="104"/>
    </row>
    <row r="115" spans="1:33">
      <c r="A115" s="355">
        <v>42273</v>
      </c>
      <c r="B115" s="30">
        <v>3</v>
      </c>
      <c r="C115" s="138">
        <v>1627901</v>
      </c>
      <c r="D115" s="104">
        <v>51493</v>
      </c>
      <c r="E115" s="142" t="s">
        <v>102</v>
      </c>
      <c r="F115" s="30">
        <v>553</v>
      </c>
      <c r="G115" s="105">
        <v>63</v>
      </c>
      <c r="H115" s="113" t="s">
        <v>150</v>
      </c>
      <c r="I115" s="222">
        <v>0</v>
      </c>
      <c r="J115" s="223">
        <v>0</v>
      </c>
      <c r="K115" s="228">
        <v>0</v>
      </c>
      <c r="L115" s="224">
        <v>0</v>
      </c>
      <c r="M115" s="222">
        <v>0</v>
      </c>
      <c r="N115" s="229">
        <v>0</v>
      </c>
      <c r="O115" s="225">
        <v>0</v>
      </c>
      <c r="P115" s="224">
        <v>0</v>
      </c>
      <c r="Q115" s="225">
        <v>0</v>
      </c>
      <c r="R115" s="226">
        <v>0</v>
      </c>
      <c r="S115" s="224">
        <v>0</v>
      </c>
      <c r="T115" s="222">
        <v>0</v>
      </c>
      <c r="U115" s="227">
        <v>0</v>
      </c>
      <c r="V115" s="224">
        <v>1</v>
      </c>
      <c r="W115" s="224">
        <v>0</v>
      </c>
      <c r="X115" s="28">
        <f t="shared" si="12"/>
        <v>62</v>
      </c>
      <c r="Y115" s="107"/>
      <c r="Z115" s="107"/>
      <c r="AA115" s="107"/>
      <c r="AB115" s="107"/>
      <c r="AC115" s="107"/>
      <c r="AD115" s="107"/>
      <c r="AE115" s="197">
        <f t="shared" si="11"/>
        <v>62</v>
      </c>
      <c r="AF115" s="108"/>
      <c r="AG115" s="104"/>
    </row>
    <row r="116" spans="1:33">
      <c r="A116" s="355">
        <v>42273</v>
      </c>
      <c r="B116" s="30">
        <v>3</v>
      </c>
      <c r="C116" s="30">
        <v>1623901</v>
      </c>
      <c r="D116" s="104">
        <v>51428</v>
      </c>
      <c r="E116" s="142" t="s">
        <v>102</v>
      </c>
      <c r="F116" s="30">
        <v>554</v>
      </c>
      <c r="G116" s="105">
        <v>79</v>
      </c>
      <c r="H116" s="564" t="s">
        <v>111</v>
      </c>
      <c r="I116" s="222">
        <v>0</v>
      </c>
      <c r="J116" s="223">
        <v>0</v>
      </c>
      <c r="K116" s="228">
        <v>0</v>
      </c>
      <c r="L116" s="224">
        <v>0</v>
      </c>
      <c r="M116" s="222">
        <v>0</v>
      </c>
      <c r="N116" s="229">
        <v>0</v>
      </c>
      <c r="O116" s="225">
        <v>1</v>
      </c>
      <c r="P116" s="224">
        <v>0</v>
      </c>
      <c r="Q116" s="225">
        <v>0</v>
      </c>
      <c r="R116" s="226">
        <v>0</v>
      </c>
      <c r="S116" s="224">
        <v>0</v>
      </c>
      <c r="T116" s="222">
        <v>0</v>
      </c>
      <c r="U116" s="227">
        <v>0</v>
      </c>
      <c r="V116" s="224">
        <v>1</v>
      </c>
      <c r="W116" s="224">
        <v>0</v>
      </c>
      <c r="X116" s="28">
        <f t="shared" si="12"/>
        <v>77</v>
      </c>
      <c r="Y116" s="107"/>
      <c r="Z116" s="107"/>
      <c r="AA116" s="107"/>
      <c r="AB116" s="107"/>
      <c r="AC116" s="107"/>
      <c r="AD116" s="107"/>
      <c r="AE116" s="197">
        <f t="shared" si="11"/>
        <v>77</v>
      </c>
      <c r="AF116" s="108"/>
      <c r="AG116" s="104"/>
    </row>
    <row r="117" spans="1:33">
      <c r="A117" s="355">
        <v>42274</v>
      </c>
      <c r="B117" s="30">
        <v>1</v>
      </c>
      <c r="C117" s="30">
        <v>1623901</v>
      </c>
      <c r="D117" s="104">
        <v>51428</v>
      </c>
      <c r="E117" s="142" t="s">
        <v>102</v>
      </c>
      <c r="F117" s="30">
        <v>554</v>
      </c>
      <c r="G117" s="105">
        <v>321</v>
      </c>
      <c r="H117" s="565"/>
      <c r="I117" s="222">
        <v>0</v>
      </c>
      <c r="J117" s="223">
        <v>0</v>
      </c>
      <c r="K117" s="228">
        <v>0</v>
      </c>
      <c r="L117" s="224">
        <v>0</v>
      </c>
      <c r="M117" s="222">
        <v>0</v>
      </c>
      <c r="N117" s="229">
        <v>0</v>
      </c>
      <c r="O117" s="225">
        <v>0</v>
      </c>
      <c r="P117" s="224">
        <v>0</v>
      </c>
      <c r="Q117" s="225">
        <v>0</v>
      </c>
      <c r="R117" s="226">
        <v>0</v>
      </c>
      <c r="S117" s="224">
        <v>0</v>
      </c>
      <c r="T117" s="222">
        <v>0</v>
      </c>
      <c r="U117" s="227">
        <v>0</v>
      </c>
      <c r="V117" s="224">
        <v>0</v>
      </c>
      <c r="W117" s="224">
        <v>0</v>
      </c>
      <c r="X117" s="28">
        <f t="shared" si="12"/>
        <v>321</v>
      </c>
      <c r="Y117" s="107"/>
      <c r="Z117" s="107"/>
      <c r="AA117" s="107"/>
      <c r="AB117" s="107"/>
      <c r="AC117" s="107"/>
      <c r="AD117" s="107"/>
      <c r="AE117" s="197">
        <f t="shared" si="11"/>
        <v>321</v>
      </c>
      <c r="AF117" s="108"/>
      <c r="AG117" s="104"/>
    </row>
    <row r="118" spans="1:33">
      <c r="A118" s="355">
        <v>42274</v>
      </c>
      <c r="B118" s="30">
        <v>1</v>
      </c>
      <c r="C118" s="30">
        <v>1623901</v>
      </c>
      <c r="D118" s="104">
        <v>51428</v>
      </c>
      <c r="E118" s="142" t="s">
        <v>102</v>
      </c>
      <c r="F118" s="30">
        <v>555</v>
      </c>
      <c r="G118" s="105">
        <v>151</v>
      </c>
      <c r="H118" s="113"/>
      <c r="I118" s="222">
        <v>0</v>
      </c>
      <c r="J118" s="223">
        <v>0</v>
      </c>
      <c r="K118" s="228">
        <v>0</v>
      </c>
      <c r="L118" s="224">
        <v>0</v>
      </c>
      <c r="M118" s="222">
        <v>0</v>
      </c>
      <c r="N118" s="229">
        <v>0</v>
      </c>
      <c r="O118" s="225">
        <v>0</v>
      </c>
      <c r="P118" s="224">
        <v>0</v>
      </c>
      <c r="Q118" s="225">
        <v>0</v>
      </c>
      <c r="R118" s="226">
        <v>0</v>
      </c>
      <c r="S118" s="224">
        <v>0</v>
      </c>
      <c r="T118" s="222">
        <v>0</v>
      </c>
      <c r="U118" s="227">
        <v>0</v>
      </c>
      <c r="V118" s="224">
        <v>1</v>
      </c>
      <c r="W118" s="224">
        <v>0</v>
      </c>
      <c r="X118" s="28">
        <f t="shared" si="12"/>
        <v>150</v>
      </c>
      <c r="Y118" s="107"/>
      <c r="Z118" s="107"/>
      <c r="AA118" s="107"/>
      <c r="AB118" s="107"/>
      <c r="AC118" s="107"/>
      <c r="AD118" s="107"/>
      <c r="AE118" s="197">
        <f t="shared" si="11"/>
        <v>150</v>
      </c>
      <c r="AF118" s="108"/>
      <c r="AG118" s="104"/>
    </row>
    <row r="119" spans="1:33">
      <c r="A119" s="355">
        <v>42274</v>
      </c>
      <c r="B119" s="30">
        <v>1</v>
      </c>
      <c r="C119" s="30">
        <v>1623901</v>
      </c>
      <c r="D119" s="104">
        <v>51428</v>
      </c>
      <c r="E119" s="142" t="s">
        <v>102</v>
      </c>
      <c r="F119" s="30">
        <v>555</v>
      </c>
      <c r="G119" s="105">
        <v>219</v>
      </c>
      <c r="H119" s="113"/>
      <c r="I119" s="222">
        <v>0</v>
      </c>
      <c r="J119" s="223">
        <v>0</v>
      </c>
      <c r="K119" s="228">
        <v>0</v>
      </c>
      <c r="L119" s="224">
        <v>0</v>
      </c>
      <c r="M119" s="222">
        <v>0</v>
      </c>
      <c r="N119" s="229">
        <v>0</v>
      </c>
      <c r="O119" s="225">
        <v>0</v>
      </c>
      <c r="P119" s="224">
        <v>0</v>
      </c>
      <c r="Q119" s="225">
        <v>0</v>
      </c>
      <c r="R119" s="226">
        <v>0</v>
      </c>
      <c r="S119" s="224">
        <v>0</v>
      </c>
      <c r="T119" s="222">
        <v>0</v>
      </c>
      <c r="U119" s="227">
        <v>0</v>
      </c>
      <c r="V119" s="224">
        <v>0</v>
      </c>
      <c r="W119" s="224">
        <v>0</v>
      </c>
      <c r="X119" s="28">
        <f t="shared" si="12"/>
        <v>219</v>
      </c>
      <c r="Y119" s="107"/>
      <c r="Z119" s="107"/>
      <c r="AA119" s="107"/>
      <c r="AB119" s="107"/>
      <c r="AC119" s="107"/>
      <c r="AD119" s="107"/>
      <c r="AE119" s="197">
        <f t="shared" si="11"/>
        <v>219</v>
      </c>
      <c r="AF119" s="108"/>
      <c r="AG119" s="104"/>
    </row>
    <row r="120" spans="1:33">
      <c r="A120" s="355">
        <v>42275</v>
      </c>
      <c r="B120" s="30">
        <v>1</v>
      </c>
      <c r="C120" s="138">
        <v>1627901</v>
      </c>
      <c r="D120" s="104">
        <v>60032</v>
      </c>
      <c r="E120" s="142" t="s">
        <v>102</v>
      </c>
      <c r="F120" s="30">
        <v>556</v>
      </c>
      <c r="G120" s="105">
        <v>37</v>
      </c>
      <c r="H120" s="113" t="s">
        <v>151</v>
      </c>
      <c r="I120" s="222">
        <v>0</v>
      </c>
      <c r="J120" s="223">
        <v>0</v>
      </c>
      <c r="K120" s="228">
        <v>0</v>
      </c>
      <c r="L120" s="224">
        <v>0</v>
      </c>
      <c r="M120" s="222">
        <v>0</v>
      </c>
      <c r="N120" s="229">
        <v>0</v>
      </c>
      <c r="O120" s="225">
        <v>1</v>
      </c>
      <c r="P120" s="224">
        <v>0</v>
      </c>
      <c r="Q120" s="225">
        <v>0</v>
      </c>
      <c r="R120" s="226">
        <v>0</v>
      </c>
      <c r="S120" s="224">
        <v>0</v>
      </c>
      <c r="T120" s="222">
        <v>0</v>
      </c>
      <c r="U120" s="227">
        <v>0</v>
      </c>
      <c r="V120" s="224">
        <v>1</v>
      </c>
      <c r="W120" s="224">
        <v>0</v>
      </c>
      <c r="X120" s="28">
        <f t="shared" si="12"/>
        <v>35</v>
      </c>
      <c r="Y120" s="107"/>
      <c r="Z120" s="107"/>
      <c r="AA120" s="107"/>
      <c r="AB120" s="107"/>
      <c r="AC120" s="107"/>
      <c r="AD120" s="107"/>
      <c r="AE120" s="197">
        <f t="shared" si="11"/>
        <v>35</v>
      </c>
      <c r="AF120" s="108"/>
      <c r="AG120" s="104"/>
    </row>
    <row r="121" spans="1:33">
      <c r="A121" s="355">
        <v>42275</v>
      </c>
      <c r="B121" s="30">
        <v>1</v>
      </c>
      <c r="C121" s="138">
        <v>1627901</v>
      </c>
      <c r="D121" s="104">
        <v>60028</v>
      </c>
      <c r="E121" s="142" t="s">
        <v>102</v>
      </c>
      <c r="F121" s="30">
        <v>557</v>
      </c>
      <c r="G121" s="105">
        <v>40</v>
      </c>
      <c r="H121" s="564" t="s">
        <v>152</v>
      </c>
      <c r="I121" s="222">
        <v>0</v>
      </c>
      <c r="J121" s="223">
        <v>0</v>
      </c>
      <c r="K121" s="228">
        <v>0</v>
      </c>
      <c r="L121" s="224">
        <v>0</v>
      </c>
      <c r="M121" s="222">
        <v>0</v>
      </c>
      <c r="N121" s="229">
        <v>0</v>
      </c>
      <c r="O121" s="225">
        <v>1</v>
      </c>
      <c r="P121" s="224">
        <v>0</v>
      </c>
      <c r="Q121" s="225">
        <v>0</v>
      </c>
      <c r="R121" s="226">
        <v>0</v>
      </c>
      <c r="S121" s="224">
        <v>0</v>
      </c>
      <c r="T121" s="222">
        <v>0</v>
      </c>
      <c r="U121" s="227">
        <v>0</v>
      </c>
      <c r="V121" s="224">
        <v>1</v>
      </c>
      <c r="W121" s="224">
        <v>0</v>
      </c>
      <c r="X121" s="28">
        <f t="shared" si="12"/>
        <v>38</v>
      </c>
      <c r="Y121" s="107"/>
      <c r="Z121" s="107"/>
      <c r="AA121" s="107"/>
      <c r="AB121" s="107"/>
      <c r="AC121" s="107"/>
      <c r="AD121" s="107"/>
      <c r="AE121" s="197">
        <f t="shared" si="11"/>
        <v>38</v>
      </c>
      <c r="AF121" s="108"/>
      <c r="AG121" s="104"/>
    </row>
    <row r="122" spans="1:33">
      <c r="A122" s="355">
        <v>42275</v>
      </c>
      <c r="B122" s="30">
        <v>2</v>
      </c>
      <c r="C122" s="138">
        <v>1627901</v>
      </c>
      <c r="D122" s="104">
        <v>60028</v>
      </c>
      <c r="E122" s="142" t="s">
        <v>102</v>
      </c>
      <c r="F122" s="30">
        <v>557</v>
      </c>
      <c r="G122" s="105">
        <v>2</v>
      </c>
      <c r="H122" s="565"/>
      <c r="I122" s="222">
        <v>0</v>
      </c>
      <c r="J122" s="223">
        <v>0</v>
      </c>
      <c r="K122" s="228">
        <v>0</v>
      </c>
      <c r="L122" s="224">
        <v>0</v>
      </c>
      <c r="M122" s="222">
        <v>0</v>
      </c>
      <c r="N122" s="229">
        <v>0</v>
      </c>
      <c r="O122" s="225">
        <v>0</v>
      </c>
      <c r="P122" s="224">
        <v>0</v>
      </c>
      <c r="Q122" s="225">
        <v>0</v>
      </c>
      <c r="R122" s="226">
        <v>0</v>
      </c>
      <c r="S122" s="224">
        <v>0</v>
      </c>
      <c r="T122" s="222">
        <v>0</v>
      </c>
      <c r="U122" s="227">
        <v>0</v>
      </c>
      <c r="V122" s="224">
        <v>2</v>
      </c>
      <c r="W122" s="224">
        <v>0</v>
      </c>
      <c r="X122" s="28">
        <f t="shared" si="12"/>
        <v>0</v>
      </c>
      <c r="Y122" s="107"/>
      <c r="Z122" s="107"/>
      <c r="AA122" s="107"/>
      <c r="AB122" s="107"/>
      <c r="AC122" s="107"/>
      <c r="AD122" s="107"/>
      <c r="AE122" s="197">
        <f t="shared" si="11"/>
        <v>0</v>
      </c>
      <c r="AF122" s="108"/>
      <c r="AG122" s="104"/>
    </row>
    <row r="123" spans="1:33">
      <c r="A123" s="357">
        <v>42276</v>
      </c>
      <c r="B123" s="30">
        <v>1</v>
      </c>
      <c r="C123" s="30">
        <v>1655803</v>
      </c>
      <c r="D123" s="104">
        <v>51465</v>
      </c>
      <c r="E123" s="142" t="s">
        <v>102</v>
      </c>
      <c r="F123" s="30">
        <v>563</v>
      </c>
      <c r="G123" s="105">
        <v>50</v>
      </c>
      <c r="H123" s="564" t="s">
        <v>111</v>
      </c>
      <c r="I123" s="222">
        <v>0</v>
      </c>
      <c r="J123" s="223">
        <v>0</v>
      </c>
      <c r="K123" s="228">
        <v>0</v>
      </c>
      <c r="L123" s="224">
        <v>0</v>
      </c>
      <c r="M123" s="222">
        <v>0</v>
      </c>
      <c r="N123" s="229">
        <v>0</v>
      </c>
      <c r="O123" s="225">
        <v>0</v>
      </c>
      <c r="P123" s="224">
        <v>0</v>
      </c>
      <c r="Q123" s="225">
        <v>0</v>
      </c>
      <c r="R123" s="226">
        <v>0</v>
      </c>
      <c r="S123" s="224">
        <v>0</v>
      </c>
      <c r="T123" s="222">
        <v>0</v>
      </c>
      <c r="U123" s="227">
        <v>0</v>
      </c>
      <c r="V123" s="224">
        <v>1</v>
      </c>
      <c r="W123" s="224">
        <v>0</v>
      </c>
      <c r="X123" s="28">
        <f t="shared" si="12"/>
        <v>49</v>
      </c>
      <c r="Y123" s="107"/>
      <c r="Z123" s="107"/>
      <c r="AA123" s="107"/>
      <c r="AB123" s="107"/>
      <c r="AC123" s="107"/>
      <c r="AD123" s="107"/>
      <c r="AE123" s="197">
        <f t="shared" si="11"/>
        <v>49</v>
      </c>
      <c r="AF123" s="108"/>
      <c r="AG123" s="104"/>
    </row>
    <row r="124" spans="1:33">
      <c r="A124" s="357">
        <v>42276</v>
      </c>
      <c r="B124" s="30">
        <v>2</v>
      </c>
      <c r="C124" s="30">
        <v>1655803</v>
      </c>
      <c r="D124" s="104">
        <v>51465</v>
      </c>
      <c r="E124" s="142" t="s">
        <v>102</v>
      </c>
      <c r="F124" s="30">
        <v>563</v>
      </c>
      <c r="G124" s="105">
        <v>350</v>
      </c>
      <c r="H124" s="565"/>
      <c r="I124" s="222">
        <v>0</v>
      </c>
      <c r="J124" s="223">
        <v>0</v>
      </c>
      <c r="K124" s="228">
        <v>0</v>
      </c>
      <c r="L124" s="224">
        <v>0</v>
      </c>
      <c r="M124" s="222">
        <v>0</v>
      </c>
      <c r="N124" s="229">
        <v>0</v>
      </c>
      <c r="O124" s="225">
        <v>0</v>
      </c>
      <c r="P124" s="224">
        <v>0</v>
      </c>
      <c r="Q124" s="225">
        <v>0</v>
      </c>
      <c r="R124" s="226">
        <v>0</v>
      </c>
      <c r="S124" s="224">
        <v>0</v>
      </c>
      <c r="T124" s="222">
        <v>0</v>
      </c>
      <c r="U124" s="227">
        <v>0</v>
      </c>
      <c r="V124" s="224">
        <v>2</v>
      </c>
      <c r="W124" s="224">
        <v>0</v>
      </c>
      <c r="X124" s="28">
        <f t="shared" si="12"/>
        <v>348</v>
      </c>
      <c r="Y124" s="107"/>
      <c r="Z124" s="107"/>
      <c r="AA124" s="107"/>
      <c r="AB124" s="107"/>
      <c r="AC124" s="107"/>
      <c r="AD124" s="107"/>
      <c r="AE124" s="197">
        <f t="shared" si="11"/>
        <v>348</v>
      </c>
      <c r="AF124" s="108"/>
      <c r="AG124" s="104"/>
    </row>
    <row r="125" spans="1:33">
      <c r="A125" s="357">
        <v>42276</v>
      </c>
      <c r="B125" s="30">
        <v>2</v>
      </c>
      <c r="C125" s="30">
        <v>1655803</v>
      </c>
      <c r="D125" s="104">
        <v>51465</v>
      </c>
      <c r="E125" s="142" t="s">
        <v>102</v>
      </c>
      <c r="F125" s="30">
        <v>564</v>
      </c>
      <c r="G125" s="105">
        <v>75</v>
      </c>
      <c r="H125" s="564" t="s">
        <v>153</v>
      </c>
      <c r="I125" s="222">
        <v>0</v>
      </c>
      <c r="J125" s="223">
        <v>0</v>
      </c>
      <c r="K125" s="228">
        <v>0</v>
      </c>
      <c r="L125" s="224">
        <v>0</v>
      </c>
      <c r="M125" s="222">
        <v>0</v>
      </c>
      <c r="N125" s="229">
        <v>0</v>
      </c>
      <c r="O125" s="225">
        <v>0</v>
      </c>
      <c r="P125" s="224">
        <v>0</v>
      </c>
      <c r="Q125" s="225">
        <v>0</v>
      </c>
      <c r="R125" s="226">
        <v>0</v>
      </c>
      <c r="S125" s="224">
        <v>0</v>
      </c>
      <c r="T125" s="222">
        <v>0</v>
      </c>
      <c r="U125" s="227">
        <v>0</v>
      </c>
      <c r="V125" s="224">
        <v>1</v>
      </c>
      <c r="W125" s="224">
        <v>0</v>
      </c>
      <c r="X125" s="28">
        <f t="shared" si="12"/>
        <v>74</v>
      </c>
      <c r="Y125" s="107"/>
      <c r="Z125" s="107"/>
      <c r="AA125" s="107"/>
      <c r="AB125" s="107"/>
      <c r="AC125" s="107"/>
      <c r="AD125" s="107"/>
      <c r="AE125" s="197">
        <f t="shared" si="11"/>
        <v>74</v>
      </c>
      <c r="AF125" s="108"/>
      <c r="AG125" s="104"/>
    </row>
    <row r="126" spans="1:33">
      <c r="A126" s="357">
        <v>42276</v>
      </c>
      <c r="B126" s="30">
        <v>3</v>
      </c>
      <c r="C126" s="30">
        <v>1655803</v>
      </c>
      <c r="D126" s="104">
        <v>51465</v>
      </c>
      <c r="E126" s="142" t="s">
        <v>102</v>
      </c>
      <c r="F126" s="30">
        <v>564</v>
      </c>
      <c r="G126" s="105">
        <v>75</v>
      </c>
      <c r="H126" s="565"/>
      <c r="I126" s="222">
        <v>0</v>
      </c>
      <c r="J126" s="223">
        <v>0</v>
      </c>
      <c r="K126" s="228">
        <v>0</v>
      </c>
      <c r="L126" s="224">
        <v>0</v>
      </c>
      <c r="M126" s="222">
        <v>0</v>
      </c>
      <c r="N126" s="229">
        <v>0</v>
      </c>
      <c r="O126" s="225">
        <v>0</v>
      </c>
      <c r="P126" s="224">
        <v>0</v>
      </c>
      <c r="Q126" s="225">
        <v>0</v>
      </c>
      <c r="R126" s="226">
        <v>0</v>
      </c>
      <c r="S126" s="224">
        <v>0</v>
      </c>
      <c r="T126" s="222">
        <v>0</v>
      </c>
      <c r="U126" s="227">
        <v>0</v>
      </c>
      <c r="V126" s="224">
        <v>0</v>
      </c>
      <c r="W126" s="224">
        <v>0</v>
      </c>
      <c r="X126" s="28">
        <f t="shared" si="12"/>
        <v>75</v>
      </c>
      <c r="Y126" s="107"/>
      <c r="Z126" s="107"/>
      <c r="AA126" s="107"/>
      <c r="AB126" s="107"/>
      <c r="AC126" s="107"/>
      <c r="AD126" s="107"/>
      <c r="AE126" s="197">
        <f t="shared" si="11"/>
        <v>75</v>
      </c>
      <c r="AF126" s="108"/>
      <c r="AG126" s="104"/>
    </row>
    <row r="127" spans="1:33">
      <c r="A127" s="357">
        <v>42276</v>
      </c>
      <c r="B127" s="30">
        <v>3</v>
      </c>
      <c r="C127" s="30">
        <v>1598603</v>
      </c>
      <c r="D127" s="104">
        <v>12309</v>
      </c>
      <c r="E127" s="104" t="s">
        <v>98</v>
      </c>
      <c r="F127" s="30">
        <v>565</v>
      </c>
      <c r="G127" s="105">
        <v>50</v>
      </c>
      <c r="H127" s="113" t="s">
        <v>154</v>
      </c>
      <c r="I127" s="222">
        <v>0</v>
      </c>
      <c r="J127" s="223">
        <v>0</v>
      </c>
      <c r="K127" s="228">
        <v>0</v>
      </c>
      <c r="L127" s="224">
        <v>0</v>
      </c>
      <c r="M127" s="222">
        <v>0</v>
      </c>
      <c r="N127" s="229">
        <v>0</v>
      </c>
      <c r="O127" s="225">
        <v>1</v>
      </c>
      <c r="P127" s="224">
        <v>1</v>
      </c>
      <c r="Q127" s="225">
        <v>0</v>
      </c>
      <c r="R127" s="226">
        <v>0</v>
      </c>
      <c r="S127" s="224">
        <v>0</v>
      </c>
      <c r="T127" s="222">
        <v>0</v>
      </c>
      <c r="U127" s="227">
        <v>0</v>
      </c>
      <c r="V127" s="224">
        <v>1</v>
      </c>
      <c r="W127" s="224">
        <v>0</v>
      </c>
      <c r="X127" s="28">
        <f t="shared" si="12"/>
        <v>47</v>
      </c>
      <c r="Y127" s="107"/>
      <c r="Z127" s="107"/>
      <c r="AA127" s="107"/>
      <c r="AB127" s="107"/>
      <c r="AC127" s="107"/>
      <c r="AD127" s="107"/>
      <c r="AE127" s="197">
        <f t="shared" si="11"/>
        <v>47</v>
      </c>
      <c r="AF127" s="108"/>
      <c r="AG127" s="104"/>
    </row>
    <row r="128" spans="1:33">
      <c r="A128" s="357">
        <v>42276</v>
      </c>
      <c r="B128" s="30">
        <v>3</v>
      </c>
      <c r="C128" s="30">
        <v>1598603</v>
      </c>
      <c r="D128" s="104">
        <v>12405</v>
      </c>
      <c r="E128" s="104" t="s">
        <v>862</v>
      </c>
      <c r="F128" s="30">
        <v>566</v>
      </c>
      <c r="G128" s="105">
        <v>43</v>
      </c>
      <c r="H128" s="113" t="s">
        <v>159</v>
      </c>
      <c r="I128" s="222">
        <v>0</v>
      </c>
      <c r="J128" s="223">
        <v>0</v>
      </c>
      <c r="K128" s="228">
        <v>0</v>
      </c>
      <c r="L128" s="224">
        <v>0</v>
      </c>
      <c r="M128" s="222">
        <v>0</v>
      </c>
      <c r="N128" s="229">
        <v>0</v>
      </c>
      <c r="O128" s="225">
        <v>0</v>
      </c>
      <c r="P128" s="224">
        <v>0</v>
      </c>
      <c r="Q128" s="225">
        <v>0</v>
      </c>
      <c r="R128" s="226">
        <v>0</v>
      </c>
      <c r="S128" s="224">
        <v>0</v>
      </c>
      <c r="T128" s="222">
        <v>0</v>
      </c>
      <c r="U128" s="227">
        <v>0</v>
      </c>
      <c r="V128" s="224">
        <v>0</v>
      </c>
      <c r="W128" s="224">
        <v>0</v>
      </c>
      <c r="X128" s="28">
        <f t="shared" si="12"/>
        <v>43</v>
      </c>
      <c r="Y128" s="107"/>
      <c r="Z128" s="107"/>
      <c r="AA128" s="107"/>
      <c r="AB128" s="107"/>
      <c r="AC128" s="107"/>
      <c r="AD128" s="107"/>
      <c r="AE128" s="197">
        <f t="shared" si="11"/>
        <v>43</v>
      </c>
      <c r="AF128" s="108"/>
      <c r="AG128" s="104"/>
    </row>
    <row r="129" spans="1:33">
      <c r="A129" s="357">
        <v>42276</v>
      </c>
      <c r="B129" s="30">
        <v>3</v>
      </c>
      <c r="C129" s="30">
        <v>1598603</v>
      </c>
      <c r="D129" s="104">
        <v>40204</v>
      </c>
      <c r="E129" s="104" t="s">
        <v>862</v>
      </c>
      <c r="F129" s="30">
        <v>567</v>
      </c>
      <c r="G129" s="105">
        <v>45</v>
      </c>
      <c r="H129" s="113" t="s">
        <v>158</v>
      </c>
      <c r="I129" s="222">
        <v>0</v>
      </c>
      <c r="J129" s="223">
        <v>0</v>
      </c>
      <c r="K129" s="228">
        <v>0</v>
      </c>
      <c r="L129" s="224">
        <v>0</v>
      </c>
      <c r="M129" s="222">
        <v>0</v>
      </c>
      <c r="N129" s="229">
        <v>1</v>
      </c>
      <c r="O129" s="225">
        <v>1</v>
      </c>
      <c r="P129" s="224">
        <v>0</v>
      </c>
      <c r="Q129" s="225">
        <v>0</v>
      </c>
      <c r="R129" s="226">
        <v>0</v>
      </c>
      <c r="S129" s="224">
        <v>0</v>
      </c>
      <c r="T129" s="222">
        <v>0</v>
      </c>
      <c r="U129" s="227">
        <v>0</v>
      </c>
      <c r="V129" s="224">
        <v>1</v>
      </c>
      <c r="W129" s="224">
        <v>0</v>
      </c>
      <c r="X129" s="28">
        <f t="shared" si="12"/>
        <v>42</v>
      </c>
      <c r="Y129" s="107"/>
      <c r="Z129" s="107"/>
      <c r="AA129" s="107"/>
      <c r="AB129" s="107"/>
      <c r="AC129" s="107"/>
      <c r="AD129" s="107"/>
      <c r="AE129" s="197">
        <f t="shared" si="11"/>
        <v>42</v>
      </c>
      <c r="AF129" s="108"/>
      <c r="AG129" s="104"/>
    </row>
    <row r="130" spans="1:33">
      <c r="A130" s="357">
        <v>42276</v>
      </c>
      <c r="B130" s="30">
        <v>3</v>
      </c>
      <c r="C130" s="30">
        <v>1598603</v>
      </c>
      <c r="D130" s="104">
        <v>12235</v>
      </c>
      <c r="E130" s="104" t="s">
        <v>862</v>
      </c>
      <c r="F130" s="30">
        <v>568</v>
      </c>
      <c r="G130" s="105">
        <v>48</v>
      </c>
      <c r="H130" s="113" t="s">
        <v>157</v>
      </c>
      <c r="I130" s="222">
        <v>0</v>
      </c>
      <c r="J130" s="223">
        <v>0</v>
      </c>
      <c r="K130" s="228">
        <v>0</v>
      </c>
      <c r="L130" s="224">
        <v>0</v>
      </c>
      <c r="M130" s="222">
        <v>0</v>
      </c>
      <c r="N130" s="229">
        <v>0</v>
      </c>
      <c r="O130" s="225">
        <v>1</v>
      </c>
      <c r="P130" s="224">
        <v>0</v>
      </c>
      <c r="Q130" s="225">
        <v>0</v>
      </c>
      <c r="R130" s="226">
        <v>0</v>
      </c>
      <c r="S130" s="224">
        <v>0</v>
      </c>
      <c r="T130" s="222">
        <v>0</v>
      </c>
      <c r="U130" s="227">
        <v>0</v>
      </c>
      <c r="V130" s="224">
        <v>1</v>
      </c>
      <c r="W130" s="224">
        <v>0</v>
      </c>
      <c r="X130" s="28">
        <f t="shared" si="12"/>
        <v>46</v>
      </c>
      <c r="Y130" s="107"/>
      <c r="Z130" s="107"/>
      <c r="AA130" s="107"/>
      <c r="AB130" s="107"/>
      <c r="AC130" s="107"/>
      <c r="AD130" s="107"/>
      <c r="AE130" s="197">
        <f t="shared" si="11"/>
        <v>46</v>
      </c>
      <c r="AF130" s="108"/>
      <c r="AG130" s="104"/>
    </row>
    <row r="131" spans="1:33">
      <c r="A131" s="357">
        <v>42276</v>
      </c>
      <c r="B131" s="30">
        <v>3</v>
      </c>
      <c r="C131" s="30">
        <v>1598603</v>
      </c>
      <c r="D131" s="104">
        <v>40200</v>
      </c>
      <c r="E131" s="104" t="s">
        <v>862</v>
      </c>
      <c r="F131" s="30">
        <v>569</v>
      </c>
      <c r="G131" s="105">
        <v>20</v>
      </c>
      <c r="H131" s="113" t="s">
        <v>156</v>
      </c>
      <c r="I131" s="222">
        <v>0</v>
      </c>
      <c r="J131" s="223">
        <v>0</v>
      </c>
      <c r="K131" s="228">
        <v>0</v>
      </c>
      <c r="L131" s="224">
        <v>0</v>
      </c>
      <c r="M131" s="222">
        <v>0</v>
      </c>
      <c r="N131" s="229">
        <v>0</v>
      </c>
      <c r="O131" s="225">
        <v>0</v>
      </c>
      <c r="P131" s="224">
        <v>0</v>
      </c>
      <c r="Q131" s="225">
        <v>0</v>
      </c>
      <c r="R131" s="226">
        <v>0</v>
      </c>
      <c r="S131" s="224">
        <v>0</v>
      </c>
      <c r="T131" s="222">
        <v>0</v>
      </c>
      <c r="U131" s="227">
        <v>0</v>
      </c>
      <c r="V131" s="224">
        <v>1</v>
      </c>
      <c r="W131" s="224">
        <v>0</v>
      </c>
      <c r="X131" s="28">
        <f t="shared" si="12"/>
        <v>19</v>
      </c>
      <c r="Y131" s="107"/>
      <c r="Z131" s="107"/>
      <c r="AA131" s="107"/>
      <c r="AB131" s="107"/>
      <c r="AC131" s="107"/>
      <c r="AD131" s="107"/>
      <c r="AE131" s="197">
        <f t="shared" si="11"/>
        <v>19</v>
      </c>
      <c r="AF131" s="108"/>
      <c r="AG131" s="104"/>
    </row>
    <row r="132" spans="1:33">
      <c r="A132" s="357">
        <v>42276</v>
      </c>
      <c r="B132" s="30">
        <v>3</v>
      </c>
      <c r="C132" s="30">
        <v>1598603</v>
      </c>
      <c r="D132" s="104">
        <v>12310</v>
      </c>
      <c r="E132" s="104" t="s">
        <v>98</v>
      </c>
      <c r="F132" s="30">
        <v>570</v>
      </c>
      <c r="G132" s="105">
        <v>78</v>
      </c>
      <c r="H132" s="113" t="s">
        <v>155</v>
      </c>
      <c r="I132" s="222">
        <v>0</v>
      </c>
      <c r="J132" s="223">
        <v>0</v>
      </c>
      <c r="K132" s="228">
        <v>0</v>
      </c>
      <c r="L132" s="224">
        <v>0</v>
      </c>
      <c r="M132" s="222">
        <v>0</v>
      </c>
      <c r="N132" s="229">
        <v>0</v>
      </c>
      <c r="O132" s="225">
        <v>1</v>
      </c>
      <c r="P132" s="224">
        <v>0</v>
      </c>
      <c r="Q132" s="225">
        <v>0</v>
      </c>
      <c r="R132" s="226">
        <v>0</v>
      </c>
      <c r="S132" s="224">
        <v>0</v>
      </c>
      <c r="T132" s="222">
        <v>0</v>
      </c>
      <c r="U132" s="227">
        <v>0</v>
      </c>
      <c r="V132" s="224">
        <v>1</v>
      </c>
      <c r="W132" s="224">
        <v>0</v>
      </c>
      <c r="X132" s="28">
        <f t="shared" si="12"/>
        <v>76</v>
      </c>
      <c r="Y132" s="107"/>
      <c r="Z132" s="107"/>
      <c r="AA132" s="107"/>
      <c r="AB132" s="107"/>
      <c r="AC132" s="107"/>
      <c r="AD132" s="107"/>
      <c r="AE132" s="197">
        <f t="shared" si="11"/>
        <v>76</v>
      </c>
      <c r="AF132" s="108"/>
      <c r="AG132" s="104"/>
    </row>
    <row r="133" spans="1:33">
      <c r="A133" s="357">
        <v>42286</v>
      </c>
      <c r="B133" s="30">
        <v>3</v>
      </c>
      <c r="C133" s="30">
        <v>1679604</v>
      </c>
      <c r="D133" s="104">
        <v>51475</v>
      </c>
      <c r="E133" s="104" t="s">
        <v>102</v>
      </c>
      <c r="F133" s="30">
        <v>612</v>
      </c>
      <c r="G133" s="105">
        <v>337</v>
      </c>
      <c r="H133" s="564" t="s">
        <v>111</v>
      </c>
      <c r="I133" s="222">
        <v>0</v>
      </c>
      <c r="J133" s="223">
        <v>0</v>
      </c>
      <c r="K133" s="228">
        <v>0</v>
      </c>
      <c r="L133" s="224">
        <v>10</v>
      </c>
      <c r="M133" s="222">
        <v>0</v>
      </c>
      <c r="N133" s="229">
        <v>0</v>
      </c>
      <c r="O133" s="225">
        <v>1</v>
      </c>
      <c r="P133" s="224">
        <v>0</v>
      </c>
      <c r="Q133" s="225">
        <v>0</v>
      </c>
      <c r="R133" s="226">
        <v>0</v>
      </c>
      <c r="S133" s="224">
        <v>0</v>
      </c>
      <c r="T133" s="222">
        <v>0</v>
      </c>
      <c r="U133" s="227">
        <v>0</v>
      </c>
      <c r="V133" s="224">
        <v>1</v>
      </c>
      <c r="W133" s="224">
        <v>0</v>
      </c>
      <c r="X133" s="28">
        <f t="shared" si="12"/>
        <v>325</v>
      </c>
      <c r="Y133" s="107"/>
      <c r="Z133" s="107"/>
      <c r="AA133" s="107">
        <v>10</v>
      </c>
      <c r="AB133" s="107"/>
      <c r="AC133" s="107"/>
      <c r="AD133" s="107"/>
      <c r="AE133" s="197">
        <f t="shared" si="11"/>
        <v>315</v>
      </c>
      <c r="AF133" s="108"/>
      <c r="AG133" s="104"/>
    </row>
    <row r="134" spans="1:33">
      <c r="A134" s="357">
        <v>42287</v>
      </c>
      <c r="B134" s="30">
        <v>1</v>
      </c>
      <c r="C134" s="30">
        <v>1679604</v>
      </c>
      <c r="D134" s="104">
        <v>51475</v>
      </c>
      <c r="E134" s="104" t="s">
        <v>102</v>
      </c>
      <c r="F134" s="30">
        <v>612</v>
      </c>
      <c r="G134" s="105">
        <v>63</v>
      </c>
      <c r="H134" s="565"/>
      <c r="I134" s="222">
        <v>0</v>
      </c>
      <c r="J134" s="223">
        <v>0</v>
      </c>
      <c r="K134" s="228">
        <v>0</v>
      </c>
      <c r="L134" s="224">
        <v>0</v>
      </c>
      <c r="M134" s="222">
        <v>0</v>
      </c>
      <c r="N134" s="229">
        <v>0</v>
      </c>
      <c r="O134" s="225">
        <v>0</v>
      </c>
      <c r="P134" s="224">
        <v>0</v>
      </c>
      <c r="Q134" s="225">
        <v>0</v>
      </c>
      <c r="R134" s="226">
        <v>0</v>
      </c>
      <c r="S134" s="224">
        <v>0</v>
      </c>
      <c r="T134" s="222">
        <v>0</v>
      </c>
      <c r="U134" s="227">
        <v>0</v>
      </c>
      <c r="V134" s="224">
        <v>0</v>
      </c>
      <c r="W134" s="224">
        <v>0</v>
      </c>
      <c r="X134" s="28">
        <f t="shared" ref="X134:X165" si="13">+G134-(SUM(I134:N134,O134,P134:T134,U134,V134,W134))</f>
        <v>63</v>
      </c>
      <c r="Y134" s="107"/>
      <c r="Z134" s="107"/>
      <c r="AA134" s="107"/>
      <c r="AB134" s="107"/>
      <c r="AC134" s="107"/>
      <c r="AD134" s="107"/>
      <c r="AE134" s="197">
        <f t="shared" si="11"/>
        <v>63</v>
      </c>
      <c r="AF134" s="108"/>
      <c r="AG134" s="104"/>
    </row>
    <row r="135" spans="1:33">
      <c r="A135" s="357">
        <v>42287</v>
      </c>
      <c r="B135" s="30">
        <v>1</v>
      </c>
      <c r="C135" s="30">
        <v>1679604</v>
      </c>
      <c r="D135" s="104">
        <v>51475</v>
      </c>
      <c r="E135" s="104" t="s">
        <v>102</v>
      </c>
      <c r="F135" s="30">
        <v>613</v>
      </c>
      <c r="G135" s="105">
        <v>375</v>
      </c>
      <c r="H135" s="113" t="s">
        <v>160</v>
      </c>
      <c r="I135" s="222">
        <v>0</v>
      </c>
      <c r="J135" s="223">
        <v>0</v>
      </c>
      <c r="K135" s="228">
        <v>0</v>
      </c>
      <c r="L135" s="224">
        <v>0</v>
      </c>
      <c r="M135" s="222">
        <v>0</v>
      </c>
      <c r="N135" s="229">
        <v>0</v>
      </c>
      <c r="O135" s="225">
        <v>0</v>
      </c>
      <c r="P135" s="224">
        <v>0</v>
      </c>
      <c r="Q135" s="225">
        <v>0</v>
      </c>
      <c r="R135" s="226">
        <v>0</v>
      </c>
      <c r="S135" s="224">
        <v>0</v>
      </c>
      <c r="T135" s="222">
        <v>0</v>
      </c>
      <c r="U135" s="227">
        <v>0</v>
      </c>
      <c r="V135" s="224">
        <v>2</v>
      </c>
      <c r="W135" s="224">
        <v>0</v>
      </c>
      <c r="X135" s="28">
        <f t="shared" si="13"/>
        <v>373</v>
      </c>
      <c r="Y135" s="107"/>
      <c r="Z135" s="107"/>
      <c r="AA135" s="107"/>
      <c r="AB135" s="107"/>
      <c r="AC135" s="107"/>
      <c r="AD135" s="107"/>
      <c r="AE135" s="197">
        <f t="shared" si="11"/>
        <v>373</v>
      </c>
      <c r="AF135" s="108"/>
      <c r="AG135" s="104"/>
    </row>
    <row r="136" spans="1:33">
      <c r="A136" s="357">
        <v>42287</v>
      </c>
      <c r="B136" s="30">
        <v>2</v>
      </c>
      <c r="C136" s="30">
        <v>1627903</v>
      </c>
      <c r="D136" s="104">
        <v>51475</v>
      </c>
      <c r="E136" s="104" t="s">
        <v>102</v>
      </c>
      <c r="F136" s="30">
        <v>614</v>
      </c>
      <c r="G136" s="105">
        <v>42</v>
      </c>
      <c r="H136" s="113" t="s">
        <v>152</v>
      </c>
      <c r="I136" s="222">
        <v>0</v>
      </c>
      <c r="J136" s="223">
        <v>0</v>
      </c>
      <c r="K136" s="228">
        <v>0</v>
      </c>
      <c r="L136" s="224">
        <v>0</v>
      </c>
      <c r="M136" s="222">
        <v>0</v>
      </c>
      <c r="N136" s="229">
        <v>0</v>
      </c>
      <c r="O136" s="225">
        <v>0</v>
      </c>
      <c r="P136" s="224">
        <v>0</v>
      </c>
      <c r="Q136" s="225">
        <v>0</v>
      </c>
      <c r="R136" s="226">
        <v>0</v>
      </c>
      <c r="S136" s="224">
        <v>0</v>
      </c>
      <c r="T136" s="222">
        <v>0</v>
      </c>
      <c r="U136" s="227">
        <v>0</v>
      </c>
      <c r="V136" s="224">
        <v>1</v>
      </c>
      <c r="W136" s="224">
        <v>0</v>
      </c>
      <c r="X136" s="28">
        <f t="shared" si="13"/>
        <v>41</v>
      </c>
      <c r="Y136" s="107"/>
      <c r="Z136" s="107"/>
      <c r="AA136" s="107"/>
      <c r="AB136" s="107"/>
      <c r="AC136" s="107"/>
      <c r="AD136" s="107"/>
      <c r="AE136" s="197">
        <f t="shared" si="11"/>
        <v>41</v>
      </c>
      <c r="AF136" s="108"/>
      <c r="AG136" s="104"/>
    </row>
    <row r="137" spans="1:33">
      <c r="A137" s="357">
        <v>42287</v>
      </c>
      <c r="B137" s="30">
        <v>2</v>
      </c>
      <c r="C137" s="30">
        <v>1627903</v>
      </c>
      <c r="D137" s="104">
        <v>51474</v>
      </c>
      <c r="E137" s="104" t="s">
        <v>102</v>
      </c>
      <c r="F137" s="30">
        <v>615</v>
      </c>
      <c r="G137" s="105">
        <v>400</v>
      </c>
      <c r="H137" s="113" t="s">
        <v>111</v>
      </c>
      <c r="I137" s="222">
        <v>0</v>
      </c>
      <c r="J137" s="223">
        <v>0</v>
      </c>
      <c r="K137" s="228">
        <v>0</v>
      </c>
      <c r="L137" s="224">
        <v>0</v>
      </c>
      <c r="M137" s="222">
        <v>0</v>
      </c>
      <c r="N137" s="229">
        <v>0</v>
      </c>
      <c r="O137" s="225">
        <v>1</v>
      </c>
      <c r="P137" s="224">
        <v>0</v>
      </c>
      <c r="Q137" s="225">
        <v>0</v>
      </c>
      <c r="R137" s="226">
        <v>0</v>
      </c>
      <c r="S137" s="224">
        <v>0</v>
      </c>
      <c r="T137" s="222">
        <v>0</v>
      </c>
      <c r="U137" s="227">
        <v>0</v>
      </c>
      <c r="V137" s="224">
        <v>1</v>
      </c>
      <c r="W137" s="224">
        <v>0</v>
      </c>
      <c r="X137" s="28">
        <f t="shared" si="13"/>
        <v>398</v>
      </c>
      <c r="Y137" s="107"/>
      <c r="Z137" s="107"/>
      <c r="AA137" s="107"/>
      <c r="AB137" s="107"/>
      <c r="AC137" s="107"/>
      <c r="AD137" s="107"/>
      <c r="AE137" s="197">
        <f t="shared" si="11"/>
        <v>398</v>
      </c>
      <c r="AF137" s="108"/>
      <c r="AG137" s="104"/>
    </row>
    <row r="138" spans="1:33">
      <c r="A138" s="357">
        <v>42287</v>
      </c>
      <c r="B138" s="30">
        <v>2</v>
      </c>
      <c r="C138" s="30">
        <v>1627903</v>
      </c>
      <c r="D138" s="104">
        <v>51474</v>
      </c>
      <c r="E138" s="104" t="s">
        <v>102</v>
      </c>
      <c r="F138" s="30">
        <v>616</v>
      </c>
      <c r="G138" s="105">
        <v>26</v>
      </c>
      <c r="H138" s="564" t="s">
        <v>161</v>
      </c>
      <c r="I138" s="222">
        <v>0</v>
      </c>
      <c r="J138" s="223">
        <v>0</v>
      </c>
      <c r="K138" s="228">
        <v>0</v>
      </c>
      <c r="L138" s="224">
        <v>0</v>
      </c>
      <c r="M138" s="222">
        <v>0</v>
      </c>
      <c r="N138" s="229">
        <v>0</v>
      </c>
      <c r="O138" s="225">
        <v>0</v>
      </c>
      <c r="P138" s="224">
        <v>0</v>
      </c>
      <c r="Q138" s="225">
        <v>0</v>
      </c>
      <c r="R138" s="226">
        <v>0</v>
      </c>
      <c r="S138" s="224">
        <v>0</v>
      </c>
      <c r="T138" s="222">
        <v>0</v>
      </c>
      <c r="U138" s="227">
        <v>0</v>
      </c>
      <c r="V138" s="224">
        <v>1</v>
      </c>
      <c r="W138" s="224">
        <v>0</v>
      </c>
      <c r="X138" s="28">
        <f t="shared" si="13"/>
        <v>25</v>
      </c>
      <c r="Y138" s="107"/>
      <c r="Z138" s="107"/>
      <c r="AA138" s="107"/>
      <c r="AB138" s="107"/>
      <c r="AC138" s="107"/>
      <c r="AD138" s="107"/>
      <c r="AE138" s="197">
        <f t="shared" si="11"/>
        <v>25</v>
      </c>
      <c r="AF138" s="108"/>
      <c r="AG138" s="104"/>
    </row>
    <row r="139" spans="1:33">
      <c r="A139" s="357">
        <v>42287</v>
      </c>
      <c r="B139" s="30">
        <v>3</v>
      </c>
      <c r="C139" s="30">
        <v>1627903</v>
      </c>
      <c r="D139" s="104">
        <v>51474</v>
      </c>
      <c r="E139" s="104" t="s">
        <v>102</v>
      </c>
      <c r="F139" s="30">
        <v>616</v>
      </c>
      <c r="G139" s="105">
        <v>355</v>
      </c>
      <c r="H139" s="565"/>
      <c r="I139" s="222">
        <v>0</v>
      </c>
      <c r="J139" s="223">
        <v>0</v>
      </c>
      <c r="K139" s="228">
        <v>0</v>
      </c>
      <c r="L139" s="224">
        <v>0</v>
      </c>
      <c r="M139" s="222">
        <v>0</v>
      </c>
      <c r="N139" s="229">
        <v>0</v>
      </c>
      <c r="O139" s="225">
        <v>0</v>
      </c>
      <c r="P139" s="224">
        <v>0</v>
      </c>
      <c r="Q139" s="225">
        <v>0</v>
      </c>
      <c r="R139" s="226">
        <v>0</v>
      </c>
      <c r="S139" s="224">
        <v>0</v>
      </c>
      <c r="T139" s="222">
        <v>0</v>
      </c>
      <c r="U139" s="227">
        <v>0</v>
      </c>
      <c r="V139" s="224">
        <v>0</v>
      </c>
      <c r="W139" s="224">
        <v>0</v>
      </c>
      <c r="X139" s="28">
        <f t="shared" si="13"/>
        <v>355</v>
      </c>
      <c r="Y139" s="107"/>
      <c r="Z139" s="107"/>
      <c r="AA139" s="107"/>
      <c r="AB139" s="107"/>
      <c r="AC139" s="107"/>
      <c r="AD139" s="107"/>
      <c r="AE139" s="197">
        <f t="shared" si="11"/>
        <v>355</v>
      </c>
      <c r="AF139" s="108"/>
      <c r="AG139" s="104"/>
    </row>
    <row r="140" spans="1:33">
      <c r="A140" s="357">
        <v>42287</v>
      </c>
      <c r="B140" s="30">
        <v>3</v>
      </c>
      <c r="C140" s="30">
        <v>1627903</v>
      </c>
      <c r="D140" s="104">
        <v>51471</v>
      </c>
      <c r="E140" s="104" t="s">
        <v>102</v>
      </c>
      <c r="F140" s="30">
        <v>617</v>
      </c>
      <c r="G140" s="105">
        <v>147</v>
      </c>
      <c r="H140" s="564" t="s">
        <v>111</v>
      </c>
      <c r="I140" s="222">
        <v>0</v>
      </c>
      <c r="J140" s="223">
        <v>0</v>
      </c>
      <c r="K140" s="228">
        <v>0</v>
      </c>
      <c r="L140" s="224">
        <v>0</v>
      </c>
      <c r="M140" s="222">
        <v>0</v>
      </c>
      <c r="N140" s="229">
        <v>0</v>
      </c>
      <c r="O140" s="225">
        <v>1</v>
      </c>
      <c r="P140" s="224">
        <v>0</v>
      </c>
      <c r="Q140" s="225">
        <v>0</v>
      </c>
      <c r="R140" s="226">
        <v>0</v>
      </c>
      <c r="S140" s="224">
        <v>0</v>
      </c>
      <c r="T140" s="222">
        <v>0</v>
      </c>
      <c r="U140" s="227">
        <v>0</v>
      </c>
      <c r="V140" s="224">
        <v>1</v>
      </c>
      <c r="W140" s="224">
        <v>0</v>
      </c>
      <c r="X140" s="28">
        <f t="shared" si="13"/>
        <v>145</v>
      </c>
      <c r="Y140" s="107"/>
      <c r="Z140" s="107"/>
      <c r="AA140" s="107"/>
      <c r="AB140" s="107"/>
      <c r="AC140" s="107"/>
      <c r="AD140" s="107"/>
      <c r="AE140" s="197">
        <f t="shared" si="11"/>
        <v>145</v>
      </c>
      <c r="AF140" s="108"/>
      <c r="AG140" s="104"/>
    </row>
    <row r="141" spans="1:33">
      <c r="A141" s="357">
        <v>42288</v>
      </c>
      <c r="B141" s="30">
        <v>1</v>
      </c>
      <c r="C141" s="30">
        <v>1627903</v>
      </c>
      <c r="D141" s="104">
        <v>51471</v>
      </c>
      <c r="E141" s="104" t="s">
        <v>102</v>
      </c>
      <c r="F141" s="30">
        <v>617</v>
      </c>
      <c r="G141" s="105">
        <v>253</v>
      </c>
      <c r="H141" s="565"/>
      <c r="I141" s="222">
        <v>0</v>
      </c>
      <c r="J141" s="223">
        <v>0</v>
      </c>
      <c r="K141" s="228">
        <v>0</v>
      </c>
      <c r="L141" s="224">
        <v>0</v>
      </c>
      <c r="M141" s="222">
        <v>0</v>
      </c>
      <c r="N141" s="229">
        <v>0</v>
      </c>
      <c r="O141" s="225">
        <v>0</v>
      </c>
      <c r="P141" s="224">
        <v>0</v>
      </c>
      <c r="Q141" s="225">
        <v>0</v>
      </c>
      <c r="R141" s="226">
        <v>0</v>
      </c>
      <c r="S141" s="224">
        <v>0</v>
      </c>
      <c r="T141" s="222">
        <v>0</v>
      </c>
      <c r="U141" s="227">
        <v>0</v>
      </c>
      <c r="V141" s="224">
        <v>0</v>
      </c>
      <c r="W141" s="224">
        <v>0</v>
      </c>
      <c r="X141" s="28">
        <f t="shared" si="13"/>
        <v>253</v>
      </c>
      <c r="Y141" s="107"/>
      <c r="Z141" s="107"/>
      <c r="AA141" s="107"/>
      <c r="AB141" s="107"/>
      <c r="AC141" s="107"/>
      <c r="AD141" s="107"/>
      <c r="AE141" s="197">
        <f t="shared" si="11"/>
        <v>253</v>
      </c>
      <c r="AF141" s="108"/>
      <c r="AG141" s="104"/>
    </row>
    <row r="142" spans="1:33">
      <c r="A142" s="357">
        <v>42288</v>
      </c>
      <c r="B142" s="30">
        <v>1</v>
      </c>
      <c r="C142" s="30">
        <v>1627903</v>
      </c>
      <c r="D142" s="104">
        <v>51471</v>
      </c>
      <c r="E142" s="104" t="s">
        <v>102</v>
      </c>
      <c r="F142" s="30">
        <v>618</v>
      </c>
      <c r="G142" s="105">
        <v>226</v>
      </c>
      <c r="H142" s="113"/>
      <c r="I142" s="222">
        <v>0</v>
      </c>
      <c r="J142" s="223">
        <v>0</v>
      </c>
      <c r="K142" s="228">
        <v>0</v>
      </c>
      <c r="L142" s="224">
        <v>0</v>
      </c>
      <c r="M142" s="222">
        <v>0</v>
      </c>
      <c r="N142" s="229">
        <v>0</v>
      </c>
      <c r="O142" s="225">
        <v>0</v>
      </c>
      <c r="P142" s="224">
        <v>0</v>
      </c>
      <c r="Q142" s="225">
        <v>0</v>
      </c>
      <c r="R142" s="226">
        <v>0</v>
      </c>
      <c r="S142" s="224">
        <v>0</v>
      </c>
      <c r="T142" s="222">
        <v>0</v>
      </c>
      <c r="U142" s="227">
        <v>0</v>
      </c>
      <c r="V142" s="224">
        <v>1</v>
      </c>
      <c r="W142" s="224">
        <v>0</v>
      </c>
      <c r="X142" s="28">
        <f t="shared" si="13"/>
        <v>225</v>
      </c>
      <c r="Y142" s="107"/>
      <c r="Z142" s="107"/>
      <c r="AA142" s="107"/>
      <c r="AB142" s="107"/>
      <c r="AC142" s="107"/>
      <c r="AD142" s="107"/>
      <c r="AE142" s="197">
        <f t="shared" si="11"/>
        <v>225</v>
      </c>
      <c r="AF142" s="108"/>
      <c r="AG142" s="104"/>
    </row>
    <row r="143" spans="1:33">
      <c r="A143" s="357">
        <v>42290</v>
      </c>
      <c r="B143" s="30">
        <v>1</v>
      </c>
      <c r="C143" s="30">
        <v>1627903</v>
      </c>
      <c r="D143" s="104">
        <v>51471</v>
      </c>
      <c r="E143" s="104" t="s">
        <v>102</v>
      </c>
      <c r="F143" s="30">
        <v>618</v>
      </c>
      <c r="G143" s="105">
        <v>174</v>
      </c>
      <c r="H143" s="113"/>
      <c r="I143" s="222">
        <v>0</v>
      </c>
      <c r="J143" s="223">
        <v>0</v>
      </c>
      <c r="K143" s="228">
        <v>0</v>
      </c>
      <c r="L143" s="224">
        <v>2</v>
      </c>
      <c r="M143" s="222">
        <v>0</v>
      </c>
      <c r="N143" s="229">
        <v>0</v>
      </c>
      <c r="O143" s="225">
        <v>0</v>
      </c>
      <c r="P143" s="224">
        <v>0</v>
      </c>
      <c r="Q143" s="225">
        <v>0</v>
      </c>
      <c r="R143" s="226">
        <v>0</v>
      </c>
      <c r="S143" s="224">
        <v>0</v>
      </c>
      <c r="T143" s="222">
        <v>0</v>
      </c>
      <c r="U143" s="227">
        <v>1</v>
      </c>
      <c r="V143" s="224">
        <v>0</v>
      </c>
      <c r="W143" s="224">
        <v>0</v>
      </c>
      <c r="X143" s="28">
        <f t="shared" si="13"/>
        <v>171</v>
      </c>
      <c r="Y143" s="107"/>
      <c r="Z143" s="107"/>
      <c r="AA143" s="107"/>
      <c r="AB143" s="107"/>
      <c r="AC143" s="107"/>
      <c r="AD143" s="107"/>
      <c r="AE143" s="197">
        <f t="shared" si="11"/>
        <v>171</v>
      </c>
      <c r="AF143" s="108"/>
      <c r="AG143" s="104"/>
    </row>
    <row r="144" spans="1:33">
      <c r="A144" s="357">
        <v>42290</v>
      </c>
      <c r="B144" s="30">
        <v>1</v>
      </c>
      <c r="C144" s="30">
        <v>1627903</v>
      </c>
      <c r="D144" s="104">
        <v>51471</v>
      </c>
      <c r="E144" s="104" t="s">
        <v>102</v>
      </c>
      <c r="F144" s="30">
        <v>619</v>
      </c>
      <c r="G144" s="105">
        <v>25</v>
      </c>
      <c r="H144" s="113" t="s">
        <v>162</v>
      </c>
      <c r="I144" s="222">
        <v>0</v>
      </c>
      <c r="J144" s="223">
        <v>0</v>
      </c>
      <c r="K144" s="228">
        <v>0</v>
      </c>
      <c r="L144" s="224">
        <v>0</v>
      </c>
      <c r="M144" s="222">
        <v>0</v>
      </c>
      <c r="N144" s="229">
        <v>0</v>
      </c>
      <c r="O144" s="225">
        <v>0</v>
      </c>
      <c r="P144" s="224">
        <v>0</v>
      </c>
      <c r="Q144" s="225">
        <v>0</v>
      </c>
      <c r="R144" s="226">
        <v>0</v>
      </c>
      <c r="S144" s="224">
        <v>0</v>
      </c>
      <c r="T144" s="222">
        <v>0</v>
      </c>
      <c r="U144" s="227">
        <v>1</v>
      </c>
      <c r="V144" s="224">
        <v>0</v>
      </c>
      <c r="W144" s="224">
        <v>0</v>
      </c>
      <c r="X144" s="28">
        <f t="shared" si="13"/>
        <v>24</v>
      </c>
      <c r="Y144" s="107"/>
      <c r="Z144" s="107"/>
      <c r="AA144" s="107"/>
      <c r="AB144" s="107"/>
      <c r="AC144" s="107"/>
      <c r="AD144" s="107"/>
      <c r="AE144" s="197">
        <f t="shared" si="11"/>
        <v>24</v>
      </c>
      <c r="AF144" s="108"/>
      <c r="AG144" s="104"/>
    </row>
    <row r="145" spans="1:35">
      <c r="A145" s="357">
        <v>42290</v>
      </c>
      <c r="B145" s="30">
        <v>1</v>
      </c>
      <c r="C145" s="30">
        <v>1679604</v>
      </c>
      <c r="D145" s="104">
        <v>51469</v>
      </c>
      <c r="E145" s="104" t="s">
        <v>102</v>
      </c>
      <c r="F145" s="30">
        <v>620</v>
      </c>
      <c r="G145" s="105">
        <v>152</v>
      </c>
      <c r="H145" s="564" t="s">
        <v>111</v>
      </c>
      <c r="I145" s="222">
        <v>0</v>
      </c>
      <c r="J145" s="223">
        <v>0</v>
      </c>
      <c r="K145" s="228">
        <v>0</v>
      </c>
      <c r="L145" s="224">
        <v>0</v>
      </c>
      <c r="M145" s="222">
        <v>0</v>
      </c>
      <c r="N145" s="229">
        <v>0</v>
      </c>
      <c r="O145" s="225">
        <v>1</v>
      </c>
      <c r="P145" s="224">
        <v>0</v>
      </c>
      <c r="Q145" s="225">
        <v>0</v>
      </c>
      <c r="R145" s="226">
        <v>0</v>
      </c>
      <c r="S145" s="224">
        <v>0</v>
      </c>
      <c r="T145" s="222">
        <v>0</v>
      </c>
      <c r="U145" s="227">
        <v>0</v>
      </c>
      <c r="V145" s="224">
        <v>1</v>
      </c>
      <c r="W145" s="224">
        <v>0</v>
      </c>
      <c r="X145" s="28">
        <f t="shared" si="13"/>
        <v>150</v>
      </c>
      <c r="Y145" s="107"/>
      <c r="Z145" s="107"/>
      <c r="AA145" s="107"/>
      <c r="AB145" s="107"/>
      <c r="AC145" s="107"/>
      <c r="AD145" s="107"/>
      <c r="AE145" s="197">
        <f t="shared" si="11"/>
        <v>150</v>
      </c>
      <c r="AF145" s="108"/>
      <c r="AG145" s="104"/>
    </row>
    <row r="146" spans="1:35">
      <c r="A146" s="357">
        <v>42290</v>
      </c>
      <c r="B146" s="30">
        <v>2</v>
      </c>
      <c r="C146" s="30">
        <v>1679604</v>
      </c>
      <c r="D146" s="104">
        <v>51469</v>
      </c>
      <c r="E146" s="104" t="s">
        <v>102</v>
      </c>
      <c r="F146" s="30">
        <v>620</v>
      </c>
      <c r="G146" s="105">
        <v>248</v>
      </c>
      <c r="H146" s="565"/>
      <c r="I146" s="222">
        <v>0</v>
      </c>
      <c r="J146" s="223">
        <v>0</v>
      </c>
      <c r="K146" s="228">
        <v>0</v>
      </c>
      <c r="L146" s="224">
        <v>0</v>
      </c>
      <c r="M146" s="222">
        <v>0</v>
      </c>
      <c r="N146" s="229">
        <v>0</v>
      </c>
      <c r="O146" s="225">
        <v>0</v>
      </c>
      <c r="P146" s="224">
        <v>0</v>
      </c>
      <c r="Q146" s="225">
        <v>0</v>
      </c>
      <c r="R146" s="226">
        <v>0</v>
      </c>
      <c r="S146" s="224">
        <v>0</v>
      </c>
      <c r="T146" s="222">
        <v>0</v>
      </c>
      <c r="U146" s="227">
        <v>0</v>
      </c>
      <c r="V146" s="224">
        <v>0</v>
      </c>
      <c r="W146" s="224">
        <v>0</v>
      </c>
      <c r="X146" s="28">
        <f t="shared" si="13"/>
        <v>248</v>
      </c>
      <c r="Y146" s="107"/>
      <c r="Z146" s="107"/>
      <c r="AA146" s="107"/>
      <c r="AB146" s="107"/>
      <c r="AC146" s="107"/>
      <c r="AD146" s="107"/>
      <c r="AE146" s="197">
        <f t="shared" si="11"/>
        <v>248</v>
      </c>
      <c r="AF146" s="108"/>
      <c r="AG146" s="104"/>
    </row>
    <row r="147" spans="1:35">
      <c r="A147" s="357">
        <v>42290</v>
      </c>
      <c r="B147" s="30">
        <v>2</v>
      </c>
      <c r="C147" s="30">
        <v>1679604</v>
      </c>
      <c r="D147" s="104">
        <v>51469</v>
      </c>
      <c r="E147" s="104" t="s">
        <v>102</v>
      </c>
      <c r="F147" s="30">
        <v>621</v>
      </c>
      <c r="G147" s="105">
        <v>9</v>
      </c>
      <c r="H147" s="113" t="s">
        <v>163</v>
      </c>
      <c r="I147" s="222">
        <v>0</v>
      </c>
      <c r="J147" s="223">
        <v>0</v>
      </c>
      <c r="K147" s="228">
        <v>0</v>
      </c>
      <c r="L147" s="224">
        <v>0</v>
      </c>
      <c r="M147" s="222">
        <v>0</v>
      </c>
      <c r="N147" s="229">
        <v>0</v>
      </c>
      <c r="O147" s="225">
        <v>0</v>
      </c>
      <c r="P147" s="224">
        <v>0</v>
      </c>
      <c r="Q147" s="225">
        <v>0</v>
      </c>
      <c r="R147" s="226">
        <v>0</v>
      </c>
      <c r="S147" s="224">
        <v>0</v>
      </c>
      <c r="T147" s="222">
        <v>0</v>
      </c>
      <c r="U147" s="227">
        <v>0</v>
      </c>
      <c r="V147" s="224">
        <v>1</v>
      </c>
      <c r="W147" s="224">
        <v>0</v>
      </c>
      <c r="X147" s="28">
        <f t="shared" si="13"/>
        <v>8</v>
      </c>
      <c r="Y147" s="107"/>
      <c r="Z147" s="107"/>
      <c r="AA147" s="107"/>
      <c r="AB147" s="107"/>
      <c r="AC147" s="107"/>
      <c r="AD147" s="107"/>
      <c r="AE147" s="197">
        <f t="shared" si="11"/>
        <v>8</v>
      </c>
      <c r="AF147" s="108"/>
      <c r="AG147" s="104"/>
    </row>
    <row r="148" spans="1:35">
      <c r="A148" s="361">
        <v>42291</v>
      </c>
      <c r="B148" s="151">
        <v>3</v>
      </c>
      <c r="C148" s="151">
        <v>1679604</v>
      </c>
      <c r="D148" s="152">
        <v>51469</v>
      </c>
      <c r="E148" s="152" t="s">
        <v>102</v>
      </c>
      <c r="F148" s="151">
        <v>629</v>
      </c>
      <c r="G148" s="153">
        <v>96</v>
      </c>
      <c r="H148" s="154" t="s">
        <v>164</v>
      </c>
      <c r="I148" s="265">
        <v>0</v>
      </c>
      <c r="J148" s="266">
        <v>0</v>
      </c>
      <c r="K148" s="267">
        <v>0</v>
      </c>
      <c r="L148" s="268">
        <v>0</v>
      </c>
      <c r="M148" s="265">
        <v>0</v>
      </c>
      <c r="N148" s="269">
        <v>0</v>
      </c>
      <c r="O148" s="270">
        <v>1</v>
      </c>
      <c r="P148" s="268">
        <v>0</v>
      </c>
      <c r="Q148" s="270">
        <v>0</v>
      </c>
      <c r="R148" s="271">
        <v>0</v>
      </c>
      <c r="S148" s="268">
        <v>0</v>
      </c>
      <c r="T148" s="265">
        <v>0</v>
      </c>
      <c r="U148" s="272">
        <v>0</v>
      </c>
      <c r="V148" s="268">
        <v>1</v>
      </c>
      <c r="W148" s="268">
        <v>0</v>
      </c>
      <c r="X148" s="158">
        <f t="shared" si="13"/>
        <v>94</v>
      </c>
      <c r="Y148" s="159"/>
      <c r="Z148" s="159"/>
      <c r="AA148" s="159"/>
      <c r="AB148" s="159"/>
      <c r="AC148" s="159"/>
      <c r="AD148" s="159"/>
      <c r="AE148" s="197">
        <f t="shared" si="11"/>
        <v>94</v>
      </c>
      <c r="AF148" s="160"/>
      <c r="AG148" s="152"/>
    </row>
    <row r="149" spans="1:35">
      <c r="A149" s="361">
        <v>42291</v>
      </c>
      <c r="B149" s="151">
        <v>3</v>
      </c>
      <c r="C149" s="151">
        <v>1679604</v>
      </c>
      <c r="D149" s="152">
        <v>51470</v>
      </c>
      <c r="E149" s="152" t="s">
        <v>102</v>
      </c>
      <c r="F149" s="151">
        <v>630</v>
      </c>
      <c r="G149" s="153">
        <v>327</v>
      </c>
      <c r="H149" s="560" t="s">
        <v>165</v>
      </c>
      <c r="I149" s="265">
        <v>0</v>
      </c>
      <c r="J149" s="266">
        <v>0</v>
      </c>
      <c r="K149" s="267">
        <v>0</v>
      </c>
      <c r="L149" s="268">
        <v>0</v>
      </c>
      <c r="M149" s="265">
        <v>0</v>
      </c>
      <c r="N149" s="269">
        <v>0</v>
      </c>
      <c r="O149" s="270">
        <v>1</v>
      </c>
      <c r="P149" s="268">
        <v>0</v>
      </c>
      <c r="Q149" s="270">
        <v>0</v>
      </c>
      <c r="R149" s="271">
        <v>0</v>
      </c>
      <c r="S149" s="268">
        <v>0</v>
      </c>
      <c r="T149" s="265">
        <v>0</v>
      </c>
      <c r="U149" s="272">
        <v>0</v>
      </c>
      <c r="V149" s="268">
        <v>1</v>
      </c>
      <c r="W149" s="268">
        <v>0</v>
      </c>
      <c r="X149" s="158">
        <f t="shared" si="13"/>
        <v>325</v>
      </c>
      <c r="Y149" s="159"/>
      <c r="Z149" s="159"/>
      <c r="AA149" s="159"/>
      <c r="AB149" s="159"/>
      <c r="AC149" s="159"/>
      <c r="AD149" s="159"/>
      <c r="AE149" s="197">
        <f t="shared" si="11"/>
        <v>325</v>
      </c>
      <c r="AF149" s="160"/>
      <c r="AG149" s="152"/>
    </row>
    <row r="150" spans="1:35">
      <c r="A150" s="362">
        <v>42292</v>
      </c>
      <c r="B150" s="137">
        <v>1</v>
      </c>
      <c r="C150" s="137">
        <v>1679604</v>
      </c>
      <c r="D150" s="139">
        <v>51470</v>
      </c>
      <c r="E150" s="139" t="s">
        <v>102</v>
      </c>
      <c r="F150" s="137">
        <v>630</v>
      </c>
      <c r="G150" s="140">
        <v>23</v>
      </c>
      <c r="H150" s="561"/>
      <c r="I150" s="257">
        <v>0</v>
      </c>
      <c r="J150" s="258">
        <v>0</v>
      </c>
      <c r="K150" s="259">
        <v>0</v>
      </c>
      <c r="L150" s="260">
        <v>0</v>
      </c>
      <c r="M150" s="257">
        <v>0</v>
      </c>
      <c r="N150" s="261">
        <v>0</v>
      </c>
      <c r="O150" s="262">
        <v>0</v>
      </c>
      <c r="P150" s="260">
        <v>0</v>
      </c>
      <c r="Q150" s="262">
        <v>0</v>
      </c>
      <c r="R150" s="263">
        <v>0</v>
      </c>
      <c r="S150" s="260">
        <v>0</v>
      </c>
      <c r="T150" s="257">
        <v>0</v>
      </c>
      <c r="U150" s="264">
        <v>0</v>
      </c>
      <c r="V150" s="260">
        <v>0</v>
      </c>
      <c r="W150" s="260">
        <v>0</v>
      </c>
      <c r="X150" s="146">
        <f t="shared" si="13"/>
        <v>23</v>
      </c>
      <c r="Y150" s="147"/>
      <c r="Z150" s="147"/>
      <c r="AA150" s="147"/>
      <c r="AB150" s="147"/>
      <c r="AC150" s="147"/>
      <c r="AD150" s="147"/>
      <c r="AE150" s="197">
        <f t="shared" si="11"/>
        <v>23</v>
      </c>
      <c r="AF150" s="148"/>
      <c r="AG150" s="139"/>
      <c r="AH150" s="166"/>
      <c r="AI150" s="166"/>
    </row>
    <row r="151" spans="1:35">
      <c r="A151" s="362">
        <v>42292</v>
      </c>
      <c r="B151" s="137">
        <v>1</v>
      </c>
      <c r="C151" s="137">
        <v>1627903</v>
      </c>
      <c r="D151" s="139">
        <v>51474</v>
      </c>
      <c r="E151" s="139" t="s">
        <v>102</v>
      </c>
      <c r="F151" s="137">
        <v>631</v>
      </c>
      <c r="G151" s="140">
        <v>51</v>
      </c>
      <c r="H151" s="165" t="s">
        <v>166</v>
      </c>
      <c r="I151" s="257">
        <v>0</v>
      </c>
      <c r="J151" s="258">
        <v>0</v>
      </c>
      <c r="K151" s="259">
        <v>0</v>
      </c>
      <c r="L151" s="260">
        <v>0</v>
      </c>
      <c r="M151" s="257">
        <v>0</v>
      </c>
      <c r="N151" s="261">
        <v>0</v>
      </c>
      <c r="O151" s="262">
        <v>1</v>
      </c>
      <c r="P151" s="260">
        <v>0</v>
      </c>
      <c r="Q151" s="262">
        <v>0</v>
      </c>
      <c r="R151" s="263">
        <v>0</v>
      </c>
      <c r="S151" s="260">
        <v>0</v>
      </c>
      <c r="T151" s="257">
        <v>0</v>
      </c>
      <c r="U151" s="264">
        <v>0</v>
      </c>
      <c r="V151" s="260">
        <v>1</v>
      </c>
      <c r="W151" s="260">
        <v>0</v>
      </c>
      <c r="X151" s="146">
        <f t="shared" si="13"/>
        <v>49</v>
      </c>
      <c r="Y151" s="147"/>
      <c r="Z151" s="147"/>
      <c r="AA151" s="147"/>
      <c r="AB151" s="147"/>
      <c r="AC151" s="147"/>
      <c r="AD151" s="147"/>
      <c r="AE151" s="197">
        <f t="shared" si="11"/>
        <v>49</v>
      </c>
      <c r="AF151" s="148"/>
      <c r="AG151" s="139"/>
      <c r="AH151" s="166"/>
      <c r="AI151" s="166"/>
    </row>
    <row r="152" spans="1:35">
      <c r="A152" s="362">
        <v>42300</v>
      </c>
      <c r="B152" s="137">
        <v>1</v>
      </c>
      <c r="C152" s="137">
        <v>1627903</v>
      </c>
      <c r="D152" s="139">
        <v>51470</v>
      </c>
      <c r="E152" s="139" t="s">
        <v>102</v>
      </c>
      <c r="F152" s="137">
        <v>639</v>
      </c>
      <c r="G152" s="140">
        <v>328</v>
      </c>
      <c r="H152" s="562" t="s">
        <v>168</v>
      </c>
      <c r="I152" s="257">
        <v>0</v>
      </c>
      <c r="J152" s="258">
        <v>0</v>
      </c>
      <c r="K152" s="259">
        <v>0</v>
      </c>
      <c r="L152" s="260">
        <v>0</v>
      </c>
      <c r="M152" s="257">
        <v>0</v>
      </c>
      <c r="N152" s="261">
        <v>0</v>
      </c>
      <c r="O152" s="262">
        <v>1</v>
      </c>
      <c r="P152" s="260">
        <v>0</v>
      </c>
      <c r="Q152" s="262">
        <v>0</v>
      </c>
      <c r="R152" s="263">
        <v>0</v>
      </c>
      <c r="S152" s="260">
        <v>0</v>
      </c>
      <c r="T152" s="257">
        <v>0</v>
      </c>
      <c r="U152" s="264">
        <v>0</v>
      </c>
      <c r="V152" s="260">
        <v>4</v>
      </c>
      <c r="W152" s="260">
        <v>0</v>
      </c>
      <c r="X152" s="146">
        <f t="shared" si="13"/>
        <v>323</v>
      </c>
      <c r="Y152" s="147"/>
      <c r="Z152" s="147"/>
      <c r="AA152" s="147">
        <v>4</v>
      </c>
      <c r="AB152" s="147"/>
      <c r="AC152" s="147">
        <v>82</v>
      </c>
      <c r="AD152" s="147"/>
      <c r="AE152" s="197">
        <f t="shared" si="11"/>
        <v>237</v>
      </c>
      <c r="AF152" s="148"/>
      <c r="AG152" s="139"/>
      <c r="AH152" s="166"/>
      <c r="AI152" s="166"/>
    </row>
    <row r="153" spans="1:35">
      <c r="A153" s="362">
        <v>42300</v>
      </c>
      <c r="B153" s="137">
        <v>2</v>
      </c>
      <c r="C153" s="137">
        <v>1627903</v>
      </c>
      <c r="D153" s="139">
        <v>51470</v>
      </c>
      <c r="E153" s="139" t="s">
        <v>102</v>
      </c>
      <c r="F153" s="137">
        <v>639</v>
      </c>
      <c r="G153" s="140">
        <v>72</v>
      </c>
      <c r="H153" s="563"/>
      <c r="I153" s="257">
        <v>0</v>
      </c>
      <c r="J153" s="258">
        <v>0</v>
      </c>
      <c r="K153" s="259">
        <v>0</v>
      </c>
      <c r="L153" s="260">
        <v>0</v>
      </c>
      <c r="M153" s="257">
        <v>0</v>
      </c>
      <c r="N153" s="261">
        <v>0</v>
      </c>
      <c r="O153" s="262">
        <v>0</v>
      </c>
      <c r="P153" s="260">
        <v>0</v>
      </c>
      <c r="Q153" s="262">
        <v>0</v>
      </c>
      <c r="R153" s="263">
        <v>0</v>
      </c>
      <c r="S153" s="260">
        <v>0</v>
      </c>
      <c r="T153" s="257">
        <v>0</v>
      </c>
      <c r="U153" s="264">
        <v>0</v>
      </c>
      <c r="V153" s="260">
        <v>3</v>
      </c>
      <c r="W153" s="260">
        <v>0</v>
      </c>
      <c r="X153" s="146">
        <f t="shared" si="13"/>
        <v>69</v>
      </c>
      <c r="Y153" s="147"/>
      <c r="Z153" s="147"/>
      <c r="AA153" s="147">
        <v>1</v>
      </c>
      <c r="AB153" s="147"/>
      <c r="AC153" s="147">
        <v>7</v>
      </c>
      <c r="AD153" s="147"/>
      <c r="AE153" s="197">
        <f t="shared" si="11"/>
        <v>61</v>
      </c>
      <c r="AF153" s="148"/>
      <c r="AG153" s="139"/>
      <c r="AH153" s="166"/>
      <c r="AI153" s="166"/>
    </row>
    <row r="154" spans="1:35">
      <c r="A154" s="362">
        <v>42300</v>
      </c>
      <c r="B154" s="137">
        <v>2</v>
      </c>
      <c r="C154" s="137">
        <v>1627903</v>
      </c>
      <c r="D154" s="139">
        <v>51470</v>
      </c>
      <c r="E154" s="139" t="s">
        <v>102</v>
      </c>
      <c r="F154" s="137">
        <v>640</v>
      </c>
      <c r="G154" s="140">
        <v>82</v>
      </c>
      <c r="H154" s="165" t="s">
        <v>167</v>
      </c>
      <c r="I154" s="257">
        <v>0</v>
      </c>
      <c r="J154" s="258">
        <v>0</v>
      </c>
      <c r="K154" s="259">
        <v>0</v>
      </c>
      <c r="L154" s="260">
        <v>0</v>
      </c>
      <c r="M154" s="257">
        <v>0</v>
      </c>
      <c r="N154" s="261">
        <v>0</v>
      </c>
      <c r="O154" s="262">
        <v>0</v>
      </c>
      <c r="P154" s="260">
        <v>0</v>
      </c>
      <c r="Q154" s="262">
        <v>0</v>
      </c>
      <c r="R154" s="263">
        <v>0</v>
      </c>
      <c r="S154" s="260">
        <v>0</v>
      </c>
      <c r="T154" s="257">
        <v>0</v>
      </c>
      <c r="U154" s="264">
        <v>0</v>
      </c>
      <c r="V154" s="260">
        <v>0</v>
      </c>
      <c r="W154" s="260">
        <v>0</v>
      </c>
      <c r="X154" s="146">
        <f t="shared" si="13"/>
        <v>82</v>
      </c>
      <c r="Y154" s="147"/>
      <c r="Z154" s="147"/>
      <c r="AA154" s="147">
        <v>3</v>
      </c>
      <c r="AB154" s="147"/>
      <c r="AC154" s="147">
        <v>11</v>
      </c>
      <c r="AD154" s="147"/>
      <c r="AE154" s="197">
        <f t="shared" ref="AE154:AE217" si="14">X154-SUM(Z154:AD154)</f>
        <v>68</v>
      </c>
      <c r="AF154" s="148"/>
      <c r="AG154" s="139"/>
      <c r="AH154" s="166"/>
      <c r="AI154" s="166"/>
    </row>
    <row r="155" spans="1:35">
      <c r="A155" s="362">
        <v>42326</v>
      </c>
      <c r="B155" s="137">
        <v>3</v>
      </c>
      <c r="C155" s="137">
        <v>1678902</v>
      </c>
      <c r="D155" s="139">
        <v>12744</v>
      </c>
      <c r="E155" s="104" t="s">
        <v>862</v>
      </c>
      <c r="F155" s="137">
        <v>716</v>
      </c>
      <c r="G155" s="140">
        <v>400</v>
      </c>
      <c r="H155" s="165" t="s">
        <v>111</v>
      </c>
      <c r="I155" s="257">
        <v>0</v>
      </c>
      <c r="J155" s="258">
        <v>0</v>
      </c>
      <c r="K155" s="259">
        <v>0</v>
      </c>
      <c r="L155" s="260">
        <v>0</v>
      </c>
      <c r="M155" s="257">
        <v>0</v>
      </c>
      <c r="N155" s="261">
        <v>0</v>
      </c>
      <c r="O155" s="262">
        <v>0</v>
      </c>
      <c r="P155" s="260">
        <v>3</v>
      </c>
      <c r="Q155" s="262">
        <v>3</v>
      </c>
      <c r="R155" s="263">
        <v>0</v>
      </c>
      <c r="S155" s="260">
        <v>0</v>
      </c>
      <c r="T155" s="257">
        <v>0</v>
      </c>
      <c r="U155" s="264">
        <v>0</v>
      </c>
      <c r="V155" s="260">
        <v>0</v>
      </c>
      <c r="W155" s="260">
        <v>0</v>
      </c>
      <c r="X155" s="146">
        <f t="shared" si="13"/>
        <v>394</v>
      </c>
      <c r="Y155" s="147"/>
      <c r="Z155" s="147"/>
      <c r="AA155" s="147"/>
      <c r="AB155" s="147"/>
      <c r="AC155" s="147"/>
      <c r="AD155" s="147"/>
      <c r="AE155" s="197">
        <f t="shared" si="14"/>
        <v>394</v>
      </c>
      <c r="AF155" s="148"/>
      <c r="AG155" s="139"/>
      <c r="AH155" s="166"/>
      <c r="AI155" s="166"/>
    </row>
    <row r="156" spans="1:35">
      <c r="A156" s="362">
        <v>42326</v>
      </c>
      <c r="B156" s="137">
        <v>3</v>
      </c>
      <c r="C156" s="137">
        <v>1678902</v>
      </c>
      <c r="D156" s="139">
        <v>12744</v>
      </c>
      <c r="E156" s="104" t="s">
        <v>862</v>
      </c>
      <c r="F156" s="137">
        <v>717</v>
      </c>
      <c r="G156" s="140">
        <v>77</v>
      </c>
      <c r="H156" s="560" t="s">
        <v>169</v>
      </c>
      <c r="I156" s="257">
        <v>0</v>
      </c>
      <c r="J156" s="258">
        <v>0</v>
      </c>
      <c r="K156" s="259">
        <v>0</v>
      </c>
      <c r="L156" s="260">
        <v>0</v>
      </c>
      <c r="M156" s="257">
        <v>0</v>
      </c>
      <c r="N156" s="261">
        <v>0</v>
      </c>
      <c r="O156" s="262">
        <v>0</v>
      </c>
      <c r="P156" s="260">
        <v>1</v>
      </c>
      <c r="Q156" s="262">
        <v>0</v>
      </c>
      <c r="R156" s="263">
        <v>0</v>
      </c>
      <c r="S156" s="260">
        <v>0</v>
      </c>
      <c r="T156" s="257">
        <v>0</v>
      </c>
      <c r="U156" s="264">
        <v>0</v>
      </c>
      <c r="V156" s="260">
        <v>0</v>
      </c>
      <c r="W156" s="260">
        <v>0</v>
      </c>
      <c r="X156" s="146">
        <f t="shared" si="13"/>
        <v>76</v>
      </c>
      <c r="Y156" s="147"/>
      <c r="Z156" s="147"/>
      <c r="AA156" s="147"/>
      <c r="AB156" s="147"/>
      <c r="AC156" s="147"/>
      <c r="AD156" s="147"/>
      <c r="AE156" s="197">
        <f t="shared" si="14"/>
        <v>76</v>
      </c>
      <c r="AF156" s="148"/>
      <c r="AG156" s="139"/>
      <c r="AH156" s="166"/>
      <c r="AI156" s="166"/>
    </row>
    <row r="157" spans="1:35">
      <c r="A157" s="362">
        <v>42327</v>
      </c>
      <c r="B157" s="137">
        <v>1</v>
      </c>
      <c r="C157" s="137">
        <v>1678902</v>
      </c>
      <c r="D157" s="139">
        <v>12744</v>
      </c>
      <c r="E157" s="104" t="s">
        <v>862</v>
      </c>
      <c r="F157" s="137">
        <v>717</v>
      </c>
      <c r="G157" s="140">
        <v>178</v>
      </c>
      <c r="H157" s="561"/>
      <c r="I157" s="257">
        <v>0</v>
      </c>
      <c r="J157" s="258">
        <v>0</v>
      </c>
      <c r="K157" s="259">
        <v>0</v>
      </c>
      <c r="L157" s="260">
        <v>0</v>
      </c>
      <c r="M157" s="257">
        <v>0</v>
      </c>
      <c r="N157" s="261">
        <v>0</v>
      </c>
      <c r="O157" s="262">
        <v>0</v>
      </c>
      <c r="P157" s="260">
        <v>2</v>
      </c>
      <c r="Q157" s="262">
        <v>0</v>
      </c>
      <c r="R157" s="263">
        <v>0</v>
      </c>
      <c r="S157" s="260">
        <v>0</v>
      </c>
      <c r="T157" s="257">
        <v>0</v>
      </c>
      <c r="U157" s="264">
        <v>0</v>
      </c>
      <c r="V157" s="260">
        <v>0</v>
      </c>
      <c r="W157" s="260">
        <v>0</v>
      </c>
      <c r="X157" s="146">
        <f t="shared" si="13"/>
        <v>176</v>
      </c>
      <c r="Y157" s="147"/>
      <c r="Z157" s="147">
        <v>2</v>
      </c>
      <c r="AA157" s="147"/>
      <c r="AB157" s="147"/>
      <c r="AC157" s="147"/>
      <c r="AD157" s="147"/>
      <c r="AE157" s="197">
        <f t="shared" si="14"/>
        <v>174</v>
      </c>
      <c r="AF157" s="148"/>
      <c r="AG157" s="139"/>
      <c r="AH157" s="166"/>
      <c r="AI157" s="166"/>
    </row>
    <row r="158" spans="1:35">
      <c r="A158" s="362">
        <v>42327</v>
      </c>
      <c r="B158" s="137">
        <v>1</v>
      </c>
      <c r="C158" s="137">
        <v>1678902</v>
      </c>
      <c r="D158" s="139">
        <v>12743</v>
      </c>
      <c r="E158" s="104" t="s">
        <v>862</v>
      </c>
      <c r="F158" s="137">
        <v>718</v>
      </c>
      <c r="G158" s="140">
        <v>282</v>
      </c>
      <c r="H158" s="562" t="s">
        <v>170</v>
      </c>
      <c r="I158" s="257">
        <v>2</v>
      </c>
      <c r="J158" s="258">
        <v>1</v>
      </c>
      <c r="K158" s="259">
        <v>0</v>
      </c>
      <c r="L158" s="260">
        <v>0</v>
      </c>
      <c r="M158" s="257">
        <v>0</v>
      </c>
      <c r="N158" s="261">
        <v>0</v>
      </c>
      <c r="O158" s="262">
        <v>0</v>
      </c>
      <c r="P158" s="260">
        <v>3</v>
      </c>
      <c r="Q158" s="262">
        <v>0</v>
      </c>
      <c r="R158" s="263">
        <v>0</v>
      </c>
      <c r="S158" s="260">
        <v>0</v>
      </c>
      <c r="T158" s="257">
        <v>0</v>
      </c>
      <c r="U158" s="264">
        <v>0</v>
      </c>
      <c r="V158" s="260">
        <v>0</v>
      </c>
      <c r="W158" s="260">
        <v>0</v>
      </c>
      <c r="X158" s="146">
        <f t="shared" si="13"/>
        <v>276</v>
      </c>
      <c r="Y158" s="147"/>
      <c r="Z158" s="147">
        <v>1</v>
      </c>
      <c r="AA158" s="147"/>
      <c r="AB158" s="147"/>
      <c r="AC158" s="147"/>
      <c r="AD158" s="147"/>
      <c r="AE158" s="197">
        <f t="shared" si="14"/>
        <v>275</v>
      </c>
      <c r="AF158" s="148"/>
      <c r="AG158" s="139"/>
      <c r="AH158" s="166"/>
      <c r="AI158" s="166"/>
    </row>
    <row r="159" spans="1:35">
      <c r="A159" s="362">
        <v>42327</v>
      </c>
      <c r="B159" s="137">
        <v>2</v>
      </c>
      <c r="C159" s="137">
        <v>1678902</v>
      </c>
      <c r="D159" s="139">
        <v>12743</v>
      </c>
      <c r="E159" s="104" t="s">
        <v>862</v>
      </c>
      <c r="F159" s="137">
        <v>718</v>
      </c>
      <c r="G159" s="140">
        <v>109</v>
      </c>
      <c r="H159" s="563"/>
      <c r="I159" s="257">
        <v>0</v>
      </c>
      <c r="J159" s="258">
        <v>0</v>
      </c>
      <c r="K159" s="259">
        <v>0</v>
      </c>
      <c r="L159" s="260">
        <v>0</v>
      </c>
      <c r="M159" s="257">
        <v>0</v>
      </c>
      <c r="N159" s="261">
        <v>0</v>
      </c>
      <c r="O159" s="262">
        <v>0</v>
      </c>
      <c r="P159" s="260">
        <v>2</v>
      </c>
      <c r="Q159" s="262">
        <v>0</v>
      </c>
      <c r="R159" s="263">
        <v>0</v>
      </c>
      <c r="S159" s="260">
        <v>0</v>
      </c>
      <c r="T159" s="257">
        <v>0</v>
      </c>
      <c r="U159" s="264">
        <v>0</v>
      </c>
      <c r="V159" s="260">
        <v>0</v>
      </c>
      <c r="W159" s="260">
        <v>0</v>
      </c>
      <c r="X159" s="146">
        <f t="shared" si="13"/>
        <v>107</v>
      </c>
      <c r="Y159" s="147"/>
      <c r="Z159" s="147"/>
      <c r="AA159" s="147"/>
      <c r="AB159" s="147"/>
      <c r="AC159" s="147"/>
      <c r="AD159" s="147"/>
      <c r="AE159" s="197">
        <f t="shared" si="14"/>
        <v>107</v>
      </c>
      <c r="AF159" s="148"/>
      <c r="AG159" s="139"/>
      <c r="AH159" s="166"/>
      <c r="AI159" s="166"/>
    </row>
    <row r="160" spans="1:35">
      <c r="A160" s="362">
        <v>42327</v>
      </c>
      <c r="B160" s="137">
        <v>2</v>
      </c>
      <c r="C160" s="137">
        <v>1678902</v>
      </c>
      <c r="D160" s="139">
        <v>12745</v>
      </c>
      <c r="E160" s="104" t="s">
        <v>862</v>
      </c>
      <c r="F160" s="137">
        <v>719</v>
      </c>
      <c r="G160" s="140">
        <v>330</v>
      </c>
      <c r="H160" s="562" t="s">
        <v>111</v>
      </c>
      <c r="I160" s="257">
        <v>0</v>
      </c>
      <c r="J160" s="258">
        <v>0</v>
      </c>
      <c r="K160" s="259">
        <v>0</v>
      </c>
      <c r="L160" s="260">
        <v>0</v>
      </c>
      <c r="M160" s="257">
        <v>0</v>
      </c>
      <c r="N160" s="261">
        <v>0</v>
      </c>
      <c r="O160" s="262">
        <v>1</v>
      </c>
      <c r="P160" s="260">
        <v>4</v>
      </c>
      <c r="Q160" s="262">
        <v>0</v>
      </c>
      <c r="R160" s="263">
        <v>0</v>
      </c>
      <c r="S160" s="260">
        <v>0</v>
      </c>
      <c r="T160" s="257">
        <v>0</v>
      </c>
      <c r="U160" s="264">
        <v>0</v>
      </c>
      <c r="V160" s="260">
        <v>0</v>
      </c>
      <c r="W160" s="260">
        <v>0</v>
      </c>
      <c r="X160" s="146">
        <f t="shared" si="13"/>
        <v>325</v>
      </c>
      <c r="Y160" s="147"/>
      <c r="Z160" s="147"/>
      <c r="AA160" s="147"/>
      <c r="AB160" s="147"/>
      <c r="AC160" s="147"/>
      <c r="AD160" s="147"/>
      <c r="AE160" s="197">
        <f t="shared" si="14"/>
        <v>325</v>
      </c>
      <c r="AF160" s="148"/>
      <c r="AG160" s="139"/>
      <c r="AH160" s="166"/>
      <c r="AI160" s="166"/>
    </row>
    <row r="161" spans="1:33">
      <c r="A161" s="362">
        <v>42327</v>
      </c>
      <c r="B161" s="137">
        <v>3</v>
      </c>
      <c r="C161" s="137">
        <v>1678902</v>
      </c>
      <c r="D161" s="139">
        <v>12745</v>
      </c>
      <c r="E161" s="104" t="s">
        <v>862</v>
      </c>
      <c r="F161" s="137">
        <v>719</v>
      </c>
      <c r="G161" s="105">
        <v>70</v>
      </c>
      <c r="H161" s="563"/>
      <c r="I161" s="222">
        <v>0</v>
      </c>
      <c r="J161" s="223">
        <v>0</v>
      </c>
      <c r="K161" s="228">
        <v>0</v>
      </c>
      <c r="L161" s="224">
        <v>0</v>
      </c>
      <c r="M161" s="222">
        <v>0</v>
      </c>
      <c r="N161" s="229">
        <v>0</v>
      </c>
      <c r="O161" s="225">
        <v>0</v>
      </c>
      <c r="P161" s="224">
        <v>0</v>
      </c>
      <c r="Q161" s="225">
        <v>0</v>
      </c>
      <c r="R161" s="226">
        <v>0</v>
      </c>
      <c r="S161" s="224">
        <v>0</v>
      </c>
      <c r="T161" s="222">
        <v>0</v>
      </c>
      <c r="U161" s="227">
        <v>0</v>
      </c>
      <c r="V161" s="224">
        <v>0</v>
      </c>
      <c r="W161" s="224">
        <v>0</v>
      </c>
      <c r="X161" s="28">
        <f t="shared" si="13"/>
        <v>70</v>
      </c>
      <c r="Y161" s="107"/>
      <c r="Z161" s="107"/>
      <c r="AA161" s="107"/>
      <c r="AB161" s="107"/>
      <c r="AC161" s="107"/>
      <c r="AD161" s="107"/>
      <c r="AE161" s="197">
        <f t="shared" si="14"/>
        <v>70</v>
      </c>
      <c r="AF161" s="108"/>
      <c r="AG161" s="104"/>
    </row>
    <row r="162" spans="1:33">
      <c r="A162" s="362">
        <v>42327</v>
      </c>
      <c r="B162" s="137">
        <v>3</v>
      </c>
      <c r="C162" s="137">
        <v>1678902</v>
      </c>
      <c r="D162" s="139">
        <v>12745</v>
      </c>
      <c r="E162" s="104" t="s">
        <v>862</v>
      </c>
      <c r="F162" s="30">
        <v>720</v>
      </c>
      <c r="G162" s="105">
        <v>281</v>
      </c>
      <c r="H162" s="113" t="s">
        <v>171</v>
      </c>
      <c r="I162" s="222">
        <v>0</v>
      </c>
      <c r="J162" s="223">
        <v>0</v>
      </c>
      <c r="K162" s="228">
        <v>0</v>
      </c>
      <c r="L162" s="224">
        <v>0</v>
      </c>
      <c r="M162" s="222">
        <v>0</v>
      </c>
      <c r="N162" s="229">
        <v>0</v>
      </c>
      <c r="O162" s="225">
        <v>0</v>
      </c>
      <c r="P162" s="224">
        <v>3</v>
      </c>
      <c r="Q162" s="225">
        <v>0</v>
      </c>
      <c r="R162" s="226">
        <v>0</v>
      </c>
      <c r="S162" s="224">
        <v>0</v>
      </c>
      <c r="T162" s="222">
        <v>0</v>
      </c>
      <c r="U162" s="227">
        <v>0</v>
      </c>
      <c r="V162" s="224">
        <v>0</v>
      </c>
      <c r="W162" s="224">
        <v>0</v>
      </c>
      <c r="X162" s="28">
        <f t="shared" si="13"/>
        <v>278</v>
      </c>
      <c r="Y162" s="107"/>
      <c r="Z162" s="107"/>
      <c r="AA162" s="107"/>
      <c r="AB162" s="107"/>
      <c r="AC162" s="107"/>
      <c r="AD162" s="107"/>
      <c r="AE162" s="197">
        <f t="shared" si="14"/>
        <v>278</v>
      </c>
      <c r="AF162" s="108"/>
      <c r="AG162" s="104"/>
    </row>
    <row r="163" spans="1:33">
      <c r="A163" s="362">
        <v>42327</v>
      </c>
      <c r="B163" s="137">
        <v>3</v>
      </c>
      <c r="C163" s="137">
        <v>1678902</v>
      </c>
      <c r="D163" s="139">
        <v>12746</v>
      </c>
      <c r="E163" s="104" t="s">
        <v>862</v>
      </c>
      <c r="F163" s="30">
        <v>721</v>
      </c>
      <c r="G163" s="105">
        <v>125</v>
      </c>
      <c r="H163" s="564" t="s">
        <v>111</v>
      </c>
      <c r="I163" s="222">
        <v>0</v>
      </c>
      <c r="J163" s="223">
        <v>0</v>
      </c>
      <c r="K163" s="228">
        <v>0</v>
      </c>
      <c r="L163" s="224">
        <v>0</v>
      </c>
      <c r="M163" s="222">
        <v>0</v>
      </c>
      <c r="N163" s="229">
        <v>0</v>
      </c>
      <c r="O163" s="225">
        <v>0</v>
      </c>
      <c r="P163" s="224">
        <v>2</v>
      </c>
      <c r="Q163" s="225">
        <v>0</v>
      </c>
      <c r="R163" s="226">
        <v>0</v>
      </c>
      <c r="S163" s="224">
        <v>0</v>
      </c>
      <c r="T163" s="222">
        <v>0</v>
      </c>
      <c r="U163" s="227">
        <v>0</v>
      </c>
      <c r="V163" s="224">
        <v>0</v>
      </c>
      <c r="W163" s="224">
        <v>0</v>
      </c>
      <c r="X163" s="28">
        <f t="shared" si="13"/>
        <v>123</v>
      </c>
      <c r="Y163" s="107"/>
      <c r="Z163" s="107"/>
      <c r="AA163" s="107"/>
      <c r="AB163" s="107"/>
      <c r="AC163" s="107"/>
      <c r="AD163" s="107"/>
      <c r="AE163" s="197">
        <f t="shared" si="14"/>
        <v>123</v>
      </c>
      <c r="AF163" s="108"/>
      <c r="AG163" s="104"/>
    </row>
    <row r="164" spans="1:33">
      <c r="A164" s="362">
        <v>42328</v>
      </c>
      <c r="B164" s="30">
        <v>1</v>
      </c>
      <c r="C164" s="137">
        <v>1678902</v>
      </c>
      <c r="D164" s="139">
        <v>12746</v>
      </c>
      <c r="E164" s="104" t="s">
        <v>862</v>
      </c>
      <c r="F164" s="30">
        <v>721</v>
      </c>
      <c r="G164" s="105">
        <v>275</v>
      </c>
      <c r="H164" s="565"/>
      <c r="I164" s="222">
        <v>0</v>
      </c>
      <c r="J164" s="223">
        <v>0</v>
      </c>
      <c r="K164" s="228">
        <v>0</v>
      </c>
      <c r="L164" s="224">
        <v>0</v>
      </c>
      <c r="M164" s="222">
        <v>0</v>
      </c>
      <c r="N164" s="229">
        <v>0</v>
      </c>
      <c r="O164" s="225">
        <v>0</v>
      </c>
      <c r="P164" s="224">
        <v>3</v>
      </c>
      <c r="Q164" s="225">
        <v>0</v>
      </c>
      <c r="R164" s="226">
        <v>0</v>
      </c>
      <c r="S164" s="224">
        <v>0</v>
      </c>
      <c r="T164" s="222">
        <v>0</v>
      </c>
      <c r="U164" s="227">
        <v>0</v>
      </c>
      <c r="V164" s="224">
        <v>0</v>
      </c>
      <c r="W164" s="224">
        <v>0</v>
      </c>
      <c r="X164" s="28">
        <f t="shared" si="13"/>
        <v>272</v>
      </c>
      <c r="Y164" s="107"/>
      <c r="Z164" s="107"/>
      <c r="AA164" s="107"/>
      <c r="AB164" s="107"/>
      <c r="AC164" s="107"/>
      <c r="AD164" s="107"/>
      <c r="AE164" s="197">
        <f t="shared" si="14"/>
        <v>272</v>
      </c>
      <c r="AF164" s="108"/>
      <c r="AG164" s="104"/>
    </row>
    <row r="165" spans="1:33">
      <c r="A165" s="362">
        <v>42328</v>
      </c>
      <c r="B165" s="30">
        <v>1</v>
      </c>
      <c r="C165" s="137">
        <v>1678902</v>
      </c>
      <c r="D165" s="139">
        <v>12746</v>
      </c>
      <c r="E165" s="104" t="s">
        <v>862</v>
      </c>
      <c r="F165" s="30">
        <v>722</v>
      </c>
      <c r="G165" s="105">
        <v>202</v>
      </c>
      <c r="H165" s="564" t="s">
        <v>172</v>
      </c>
      <c r="I165" s="222">
        <v>0</v>
      </c>
      <c r="J165" s="223">
        <v>0</v>
      </c>
      <c r="K165" s="228">
        <v>0</v>
      </c>
      <c r="L165" s="224">
        <v>0</v>
      </c>
      <c r="M165" s="222">
        <v>0</v>
      </c>
      <c r="N165" s="229">
        <v>0</v>
      </c>
      <c r="O165" s="225">
        <v>0</v>
      </c>
      <c r="P165" s="224">
        <v>2</v>
      </c>
      <c r="Q165" s="225">
        <v>0</v>
      </c>
      <c r="R165" s="226">
        <v>0</v>
      </c>
      <c r="S165" s="224">
        <v>0</v>
      </c>
      <c r="T165" s="222">
        <v>0</v>
      </c>
      <c r="U165" s="227">
        <v>0</v>
      </c>
      <c r="V165" s="224">
        <v>0</v>
      </c>
      <c r="W165" s="224">
        <v>0</v>
      </c>
      <c r="X165" s="28">
        <f t="shared" si="13"/>
        <v>200</v>
      </c>
      <c r="Y165" s="107"/>
      <c r="Z165" s="107"/>
      <c r="AA165" s="107"/>
      <c r="AB165" s="107"/>
      <c r="AC165" s="107"/>
      <c r="AD165" s="107"/>
      <c r="AE165" s="197">
        <f t="shared" si="14"/>
        <v>200</v>
      </c>
      <c r="AF165" s="108"/>
      <c r="AG165" s="104"/>
    </row>
    <row r="166" spans="1:33">
      <c r="A166" s="362">
        <v>42328</v>
      </c>
      <c r="B166" s="30">
        <v>2</v>
      </c>
      <c r="C166" s="137">
        <v>1678902</v>
      </c>
      <c r="D166" s="139">
        <v>12746</v>
      </c>
      <c r="E166" s="104" t="s">
        <v>862</v>
      </c>
      <c r="F166" s="30">
        <v>722</v>
      </c>
      <c r="G166" s="105">
        <v>77</v>
      </c>
      <c r="H166" s="565"/>
      <c r="I166" s="222">
        <v>0</v>
      </c>
      <c r="J166" s="223">
        <v>0</v>
      </c>
      <c r="K166" s="228">
        <v>0</v>
      </c>
      <c r="L166" s="224">
        <v>0</v>
      </c>
      <c r="M166" s="222">
        <v>0</v>
      </c>
      <c r="N166" s="229">
        <v>0</v>
      </c>
      <c r="O166" s="225">
        <v>0</v>
      </c>
      <c r="P166" s="224">
        <v>1</v>
      </c>
      <c r="Q166" s="225">
        <v>0</v>
      </c>
      <c r="R166" s="226">
        <v>0</v>
      </c>
      <c r="S166" s="224">
        <v>0</v>
      </c>
      <c r="T166" s="222">
        <v>0</v>
      </c>
      <c r="U166" s="227">
        <v>0</v>
      </c>
      <c r="V166" s="224">
        <v>0</v>
      </c>
      <c r="W166" s="224">
        <v>0</v>
      </c>
      <c r="X166" s="28">
        <f t="shared" ref="X166:X197" si="15">+G166-(SUM(I166:N166,O166,P166:T166,U166,V166,W166))</f>
        <v>76</v>
      </c>
      <c r="Y166" s="107"/>
      <c r="Z166" s="107"/>
      <c r="AA166" s="107"/>
      <c r="AB166" s="107"/>
      <c r="AC166" s="107"/>
      <c r="AD166" s="107"/>
      <c r="AE166" s="197">
        <f t="shared" si="14"/>
        <v>76</v>
      </c>
      <c r="AF166" s="108"/>
      <c r="AG166" s="104"/>
    </row>
    <row r="167" spans="1:33">
      <c r="A167" s="362">
        <v>42328</v>
      </c>
      <c r="B167" s="30">
        <v>2</v>
      </c>
      <c r="C167" s="137">
        <v>1678902</v>
      </c>
      <c r="D167" s="139">
        <v>12742</v>
      </c>
      <c r="E167" s="104" t="s">
        <v>862</v>
      </c>
      <c r="F167" s="30">
        <v>723</v>
      </c>
      <c r="G167" s="105">
        <v>253</v>
      </c>
      <c r="H167" s="113" t="s">
        <v>176</v>
      </c>
      <c r="I167" s="222">
        <v>0</v>
      </c>
      <c r="J167" s="223">
        <v>0</v>
      </c>
      <c r="K167" s="228">
        <v>0</v>
      </c>
      <c r="L167" s="224">
        <v>0</v>
      </c>
      <c r="M167" s="222">
        <v>0</v>
      </c>
      <c r="N167" s="229">
        <v>0</v>
      </c>
      <c r="O167" s="225">
        <v>1</v>
      </c>
      <c r="P167" s="224">
        <v>3</v>
      </c>
      <c r="Q167" s="225">
        <v>0</v>
      </c>
      <c r="R167" s="226">
        <v>0</v>
      </c>
      <c r="S167" s="224">
        <v>0</v>
      </c>
      <c r="T167" s="222">
        <v>0</v>
      </c>
      <c r="U167" s="227">
        <v>0</v>
      </c>
      <c r="V167" s="224">
        <v>0</v>
      </c>
      <c r="W167" s="224">
        <v>0</v>
      </c>
      <c r="X167" s="28">
        <f t="shared" si="15"/>
        <v>249</v>
      </c>
      <c r="Y167" s="107"/>
      <c r="Z167" s="107">
        <v>2</v>
      </c>
      <c r="AA167" s="107"/>
      <c r="AB167" s="107"/>
      <c r="AC167" s="107"/>
      <c r="AD167" s="107"/>
      <c r="AE167" s="197">
        <f t="shared" si="14"/>
        <v>247</v>
      </c>
      <c r="AF167" s="108"/>
      <c r="AG167" s="104"/>
    </row>
    <row r="168" spans="1:33">
      <c r="A168" s="362">
        <v>42328</v>
      </c>
      <c r="B168" s="30">
        <v>2</v>
      </c>
      <c r="C168" s="137">
        <v>1678902</v>
      </c>
      <c r="D168" s="139">
        <v>12742</v>
      </c>
      <c r="E168" s="104" t="s">
        <v>862</v>
      </c>
      <c r="F168" s="30">
        <v>724</v>
      </c>
      <c r="G168" s="105">
        <v>149</v>
      </c>
      <c r="H168" s="113" t="s">
        <v>175</v>
      </c>
      <c r="I168" s="222">
        <v>0</v>
      </c>
      <c r="J168" s="223">
        <v>0</v>
      </c>
      <c r="K168" s="228">
        <v>0</v>
      </c>
      <c r="L168" s="224">
        <v>0</v>
      </c>
      <c r="M168" s="222">
        <v>0</v>
      </c>
      <c r="N168" s="229">
        <v>0</v>
      </c>
      <c r="O168" s="225">
        <v>0</v>
      </c>
      <c r="P168" s="224">
        <v>2</v>
      </c>
      <c r="Q168" s="225">
        <v>1</v>
      </c>
      <c r="R168" s="226">
        <v>0</v>
      </c>
      <c r="S168" s="224">
        <v>0</v>
      </c>
      <c r="T168" s="222">
        <v>0</v>
      </c>
      <c r="U168" s="227">
        <v>0</v>
      </c>
      <c r="V168" s="224">
        <v>0</v>
      </c>
      <c r="W168" s="224">
        <v>0</v>
      </c>
      <c r="X168" s="28">
        <f t="shared" si="15"/>
        <v>146</v>
      </c>
      <c r="Y168" s="107"/>
      <c r="Z168" s="107"/>
      <c r="AA168" s="107"/>
      <c r="AB168" s="107"/>
      <c r="AC168" s="107"/>
      <c r="AD168" s="107"/>
      <c r="AE168" s="197">
        <f t="shared" si="14"/>
        <v>146</v>
      </c>
      <c r="AF168" s="108"/>
      <c r="AG168" s="104"/>
    </row>
    <row r="169" spans="1:33">
      <c r="A169" s="362">
        <v>42328</v>
      </c>
      <c r="B169" s="30">
        <v>3</v>
      </c>
      <c r="C169" s="137">
        <v>1678902</v>
      </c>
      <c r="D169" s="139">
        <v>12747</v>
      </c>
      <c r="E169" s="104" t="s">
        <v>862</v>
      </c>
      <c r="F169" s="30">
        <v>725</v>
      </c>
      <c r="G169" s="105">
        <v>143</v>
      </c>
      <c r="H169" s="113" t="s">
        <v>174</v>
      </c>
      <c r="I169" s="222">
        <v>0</v>
      </c>
      <c r="J169" s="223">
        <v>0</v>
      </c>
      <c r="K169" s="228">
        <v>0</v>
      </c>
      <c r="L169" s="224">
        <v>0</v>
      </c>
      <c r="M169" s="222">
        <v>0</v>
      </c>
      <c r="N169" s="229">
        <v>0</v>
      </c>
      <c r="O169" s="225">
        <v>0</v>
      </c>
      <c r="P169" s="224">
        <v>3</v>
      </c>
      <c r="Q169" s="225">
        <v>0</v>
      </c>
      <c r="R169" s="226">
        <v>0</v>
      </c>
      <c r="S169" s="224">
        <v>0</v>
      </c>
      <c r="T169" s="222">
        <v>0</v>
      </c>
      <c r="U169" s="227">
        <v>0</v>
      </c>
      <c r="V169" s="224">
        <v>0</v>
      </c>
      <c r="W169" s="224">
        <v>0</v>
      </c>
      <c r="X169" s="28">
        <f t="shared" si="15"/>
        <v>140</v>
      </c>
      <c r="Y169" s="107"/>
      <c r="Z169" s="107"/>
      <c r="AA169" s="107"/>
      <c r="AB169" s="107"/>
      <c r="AC169" s="107"/>
      <c r="AD169" s="107"/>
      <c r="AE169" s="197">
        <f t="shared" si="14"/>
        <v>140</v>
      </c>
      <c r="AF169" s="108"/>
      <c r="AG169" s="104"/>
    </row>
    <row r="170" spans="1:33">
      <c r="A170" s="362">
        <v>42328</v>
      </c>
      <c r="B170" s="30">
        <v>3</v>
      </c>
      <c r="C170" s="137">
        <v>1678902</v>
      </c>
      <c r="D170" s="139">
        <v>12750</v>
      </c>
      <c r="E170" s="104" t="s">
        <v>98</v>
      </c>
      <c r="F170" s="30">
        <v>726</v>
      </c>
      <c r="G170" s="105">
        <v>299</v>
      </c>
      <c r="H170" s="113" t="s">
        <v>173</v>
      </c>
      <c r="I170" s="222">
        <v>0</v>
      </c>
      <c r="J170" s="223">
        <v>0</v>
      </c>
      <c r="K170" s="228">
        <v>0</v>
      </c>
      <c r="L170" s="224">
        <v>0</v>
      </c>
      <c r="M170" s="222">
        <v>0</v>
      </c>
      <c r="N170" s="229">
        <v>0</v>
      </c>
      <c r="O170" s="225">
        <v>0</v>
      </c>
      <c r="P170" s="224">
        <v>4</v>
      </c>
      <c r="Q170" s="225">
        <v>0</v>
      </c>
      <c r="R170" s="226">
        <v>0</v>
      </c>
      <c r="S170" s="224">
        <v>0</v>
      </c>
      <c r="T170" s="222">
        <v>0</v>
      </c>
      <c r="U170" s="227">
        <v>0</v>
      </c>
      <c r="V170" s="224">
        <v>0</v>
      </c>
      <c r="W170" s="224">
        <v>0</v>
      </c>
      <c r="X170" s="28">
        <f t="shared" si="15"/>
        <v>295</v>
      </c>
      <c r="Y170" s="107"/>
      <c r="Z170" s="107"/>
      <c r="AA170" s="107"/>
      <c r="AB170" s="107"/>
      <c r="AC170" s="107"/>
      <c r="AD170" s="107"/>
      <c r="AE170" s="197">
        <f t="shared" si="14"/>
        <v>295</v>
      </c>
      <c r="AF170" s="108"/>
      <c r="AG170" s="104"/>
    </row>
    <row r="171" spans="1:33">
      <c r="A171" s="362">
        <v>42329</v>
      </c>
      <c r="B171" s="30">
        <v>3</v>
      </c>
      <c r="C171" s="137">
        <v>1678902</v>
      </c>
      <c r="D171" s="139">
        <v>12750</v>
      </c>
      <c r="E171" s="104" t="s">
        <v>98</v>
      </c>
      <c r="F171" s="30">
        <v>730</v>
      </c>
      <c r="G171" s="105">
        <v>197</v>
      </c>
      <c r="H171" s="113" t="s">
        <v>183</v>
      </c>
      <c r="I171" s="222">
        <v>0</v>
      </c>
      <c r="J171" s="223">
        <v>0</v>
      </c>
      <c r="K171" s="228">
        <v>0</v>
      </c>
      <c r="L171" s="224">
        <v>0</v>
      </c>
      <c r="M171" s="222">
        <v>0</v>
      </c>
      <c r="N171" s="229">
        <v>0</v>
      </c>
      <c r="O171" s="225">
        <v>0</v>
      </c>
      <c r="P171" s="224">
        <v>2</v>
      </c>
      <c r="Q171" s="225">
        <v>0</v>
      </c>
      <c r="R171" s="226">
        <v>0</v>
      </c>
      <c r="S171" s="224">
        <v>0</v>
      </c>
      <c r="T171" s="222">
        <v>0</v>
      </c>
      <c r="U171" s="227">
        <v>0</v>
      </c>
      <c r="V171" s="224">
        <v>0</v>
      </c>
      <c r="W171" s="224">
        <v>0</v>
      </c>
      <c r="X171" s="28">
        <f t="shared" si="15"/>
        <v>195</v>
      </c>
      <c r="Y171" s="107"/>
      <c r="Z171" s="107"/>
      <c r="AA171" s="107"/>
      <c r="AB171" s="107"/>
      <c r="AC171" s="107"/>
      <c r="AD171" s="107"/>
      <c r="AE171" s="197">
        <f t="shared" si="14"/>
        <v>195</v>
      </c>
      <c r="AF171" s="108"/>
      <c r="AG171" s="104"/>
    </row>
    <row r="172" spans="1:33" s="172" customFormat="1" ht="16.5" thickBot="1">
      <c r="A172" s="363">
        <v>42333</v>
      </c>
      <c r="B172" s="129">
        <v>2</v>
      </c>
      <c r="C172" s="196">
        <v>1678902</v>
      </c>
      <c r="D172" s="170">
        <v>12749</v>
      </c>
      <c r="E172" s="130" t="s">
        <v>98</v>
      </c>
      <c r="F172" s="129">
        <v>737</v>
      </c>
      <c r="G172" s="131">
        <v>95</v>
      </c>
      <c r="H172" s="132"/>
      <c r="I172" s="248">
        <v>0</v>
      </c>
      <c r="J172" s="249">
        <v>0</v>
      </c>
      <c r="K172" s="250">
        <v>0</v>
      </c>
      <c r="L172" s="251">
        <v>0</v>
      </c>
      <c r="M172" s="248">
        <v>0</v>
      </c>
      <c r="N172" s="252">
        <v>0</v>
      </c>
      <c r="O172" s="253">
        <v>0</v>
      </c>
      <c r="P172" s="251">
        <v>0</v>
      </c>
      <c r="Q172" s="253">
        <v>0</v>
      </c>
      <c r="R172" s="254">
        <v>0</v>
      </c>
      <c r="S172" s="251">
        <v>0</v>
      </c>
      <c r="T172" s="248">
        <v>0</v>
      </c>
      <c r="U172" s="255">
        <v>0</v>
      </c>
      <c r="V172" s="251">
        <v>1</v>
      </c>
      <c r="W172" s="251">
        <v>0</v>
      </c>
      <c r="X172" s="133">
        <f t="shared" si="15"/>
        <v>94</v>
      </c>
      <c r="Y172" s="134"/>
      <c r="Z172" s="134"/>
      <c r="AA172" s="134"/>
      <c r="AB172" s="134"/>
      <c r="AC172" s="134"/>
      <c r="AD172" s="134"/>
      <c r="AE172" s="197">
        <f t="shared" si="14"/>
        <v>94</v>
      </c>
      <c r="AF172" s="135"/>
      <c r="AG172" s="130"/>
    </row>
    <row r="173" spans="1:33">
      <c r="A173" s="355">
        <v>42339</v>
      </c>
      <c r="B173" s="126">
        <v>3</v>
      </c>
      <c r="C173" s="138">
        <v>1678902</v>
      </c>
      <c r="D173" s="127">
        <v>12748</v>
      </c>
      <c r="E173" s="127" t="s">
        <v>98</v>
      </c>
      <c r="F173" s="126">
        <v>778</v>
      </c>
      <c r="G173" s="128">
        <v>134</v>
      </c>
      <c r="H173" s="564" t="s">
        <v>111</v>
      </c>
      <c r="I173" s="273">
        <v>0</v>
      </c>
      <c r="J173" s="274">
        <v>0</v>
      </c>
      <c r="K173" s="275">
        <v>0</v>
      </c>
      <c r="L173" s="247">
        <v>0</v>
      </c>
      <c r="M173" s="273">
        <v>0</v>
      </c>
      <c r="N173" s="276">
        <v>0</v>
      </c>
      <c r="O173" s="277">
        <v>0</v>
      </c>
      <c r="P173" s="247">
        <v>1</v>
      </c>
      <c r="Q173" s="277">
        <v>0</v>
      </c>
      <c r="R173" s="278">
        <v>0</v>
      </c>
      <c r="S173" s="247">
        <v>0</v>
      </c>
      <c r="T173" s="273">
        <v>0</v>
      </c>
      <c r="U173" s="279">
        <v>0</v>
      </c>
      <c r="V173" s="247">
        <v>2</v>
      </c>
      <c r="W173" s="247">
        <v>0</v>
      </c>
      <c r="X173" s="167">
        <f t="shared" si="15"/>
        <v>131</v>
      </c>
      <c r="Y173" s="168"/>
      <c r="Z173" s="168"/>
      <c r="AA173" s="168"/>
      <c r="AB173" s="168"/>
      <c r="AC173" s="168">
        <v>12</v>
      </c>
      <c r="AD173" s="168"/>
      <c r="AE173" s="197">
        <f t="shared" si="14"/>
        <v>119</v>
      </c>
      <c r="AF173" s="169"/>
      <c r="AG173" s="127"/>
    </row>
    <row r="174" spans="1:33">
      <c r="A174" s="362">
        <v>42340</v>
      </c>
      <c r="B174" s="30">
        <v>1</v>
      </c>
      <c r="C174" s="137">
        <v>1678902</v>
      </c>
      <c r="D174" s="104">
        <v>12748</v>
      </c>
      <c r="E174" s="104" t="s">
        <v>98</v>
      </c>
      <c r="F174" s="30">
        <v>778</v>
      </c>
      <c r="G174" s="105">
        <v>266</v>
      </c>
      <c r="H174" s="565"/>
      <c r="I174" s="222">
        <v>0</v>
      </c>
      <c r="J174" s="223">
        <v>0</v>
      </c>
      <c r="K174" s="228">
        <v>0</v>
      </c>
      <c r="L174" s="224">
        <v>0</v>
      </c>
      <c r="M174" s="222">
        <v>0</v>
      </c>
      <c r="N174" s="229">
        <v>0</v>
      </c>
      <c r="O174" s="225">
        <v>0</v>
      </c>
      <c r="P174" s="224">
        <v>0</v>
      </c>
      <c r="Q174" s="225">
        <v>2</v>
      </c>
      <c r="R174" s="226">
        <v>0</v>
      </c>
      <c r="S174" s="224">
        <v>0</v>
      </c>
      <c r="T174" s="222">
        <v>0</v>
      </c>
      <c r="U174" s="227">
        <v>0</v>
      </c>
      <c r="V174" s="224">
        <v>2</v>
      </c>
      <c r="W174" s="224">
        <v>0</v>
      </c>
      <c r="X174" s="28">
        <f t="shared" si="15"/>
        <v>262</v>
      </c>
      <c r="Y174" s="107"/>
      <c r="Z174" s="107">
        <v>3</v>
      </c>
      <c r="AA174" s="107">
        <v>1</v>
      </c>
      <c r="AB174" s="107"/>
      <c r="AC174" s="107">
        <v>28</v>
      </c>
      <c r="AD174" s="107"/>
      <c r="AE174" s="197">
        <f t="shared" si="14"/>
        <v>230</v>
      </c>
      <c r="AF174" s="108"/>
      <c r="AG174" s="104"/>
    </row>
    <row r="175" spans="1:33">
      <c r="A175" s="362">
        <v>42340</v>
      </c>
      <c r="B175" s="30">
        <v>1</v>
      </c>
      <c r="C175" s="137">
        <v>1678902</v>
      </c>
      <c r="D175" s="104">
        <v>12748</v>
      </c>
      <c r="E175" s="104" t="s">
        <v>98</v>
      </c>
      <c r="F175" s="30">
        <v>779</v>
      </c>
      <c r="G175" s="105">
        <v>151</v>
      </c>
      <c r="H175" s="564" t="s">
        <v>114</v>
      </c>
      <c r="I175" s="222">
        <v>0</v>
      </c>
      <c r="J175" s="223">
        <v>0</v>
      </c>
      <c r="K175" s="228">
        <v>0</v>
      </c>
      <c r="L175" s="224">
        <v>0</v>
      </c>
      <c r="M175" s="222">
        <v>0</v>
      </c>
      <c r="N175" s="229">
        <v>0</v>
      </c>
      <c r="O175" s="225">
        <v>0</v>
      </c>
      <c r="P175" s="224">
        <v>1</v>
      </c>
      <c r="Q175" s="225">
        <v>0</v>
      </c>
      <c r="R175" s="226">
        <v>1</v>
      </c>
      <c r="S175" s="224">
        <v>0</v>
      </c>
      <c r="T175" s="222">
        <v>0</v>
      </c>
      <c r="U175" s="227">
        <v>0</v>
      </c>
      <c r="V175" s="224">
        <v>0</v>
      </c>
      <c r="W175" s="224">
        <v>0</v>
      </c>
      <c r="X175" s="28">
        <f t="shared" si="15"/>
        <v>149</v>
      </c>
      <c r="Y175" s="107"/>
      <c r="Z175" s="107">
        <v>1</v>
      </c>
      <c r="AA175" s="107"/>
      <c r="AB175" s="107"/>
      <c r="AC175" s="107"/>
      <c r="AD175" s="107"/>
      <c r="AE175" s="197">
        <f t="shared" si="14"/>
        <v>148</v>
      </c>
      <c r="AF175" s="108"/>
      <c r="AG175" s="104"/>
    </row>
    <row r="176" spans="1:33">
      <c r="A176" s="362">
        <v>42340</v>
      </c>
      <c r="B176" s="30">
        <v>2</v>
      </c>
      <c r="C176" s="137">
        <v>1678902</v>
      </c>
      <c r="D176" s="104">
        <v>12748</v>
      </c>
      <c r="E176" s="104" t="s">
        <v>98</v>
      </c>
      <c r="F176" s="30">
        <v>779</v>
      </c>
      <c r="G176" s="105">
        <v>249</v>
      </c>
      <c r="H176" s="565"/>
      <c r="I176" s="222">
        <v>0</v>
      </c>
      <c r="J176" s="223">
        <v>0</v>
      </c>
      <c r="K176" s="228">
        <v>0</v>
      </c>
      <c r="L176" s="224">
        <v>0</v>
      </c>
      <c r="M176" s="222">
        <v>0</v>
      </c>
      <c r="N176" s="229">
        <v>0</v>
      </c>
      <c r="O176" s="225">
        <v>0</v>
      </c>
      <c r="P176" s="224">
        <v>0</v>
      </c>
      <c r="Q176" s="225">
        <v>0</v>
      </c>
      <c r="R176" s="226">
        <v>2</v>
      </c>
      <c r="S176" s="224">
        <v>0</v>
      </c>
      <c r="T176" s="222">
        <v>0</v>
      </c>
      <c r="U176" s="227">
        <v>0</v>
      </c>
      <c r="V176" s="224">
        <v>0</v>
      </c>
      <c r="W176" s="224">
        <v>0</v>
      </c>
      <c r="X176" s="28">
        <f t="shared" si="15"/>
        <v>247</v>
      </c>
      <c r="Y176" s="107"/>
      <c r="Z176" s="107"/>
      <c r="AA176" s="107"/>
      <c r="AB176" s="107"/>
      <c r="AC176" s="107"/>
      <c r="AD176" s="107"/>
      <c r="AE176" s="197">
        <f t="shared" si="14"/>
        <v>247</v>
      </c>
      <c r="AF176" s="108"/>
      <c r="AG176" s="104"/>
    </row>
    <row r="177" spans="1:33">
      <c r="A177" s="362">
        <v>42340</v>
      </c>
      <c r="B177" s="30">
        <v>2</v>
      </c>
      <c r="C177" s="137">
        <v>1678902</v>
      </c>
      <c r="D177" s="104">
        <v>12748</v>
      </c>
      <c r="E177" s="104" t="s">
        <v>98</v>
      </c>
      <c r="F177" s="30">
        <v>780</v>
      </c>
      <c r="G177" s="105">
        <v>113</v>
      </c>
      <c r="H177" s="113" t="s">
        <v>177</v>
      </c>
      <c r="I177" s="222">
        <v>0</v>
      </c>
      <c r="J177" s="223">
        <v>0</v>
      </c>
      <c r="K177" s="228">
        <v>0</v>
      </c>
      <c r="L177" s="224">
        <v>0</v>
      </c>
      <c r="M177" s="222">
        <v>0</v>
      </c>
      <c r="N177" s="229">
        <v>0</v>
      </c>
      <c r="O177" s="225">
        <v>0</v>
      </c>
      <c r="P177" s="224">
        <v>0</v>
      </c>
      <c r="Q177" s="225">
        <v>0</v>
      </c>
      <c r="R177" s="226">
        <v>0</v>
      </c>
      <c r="S177" s="224">
        <v>0</v>
      </c>
      <c r="T177" s="222">
        <v>0</v>
      </c>
      <c r="U177" s="227">
        <v>0</v>
      </c>
      <c r="V177" s="224">
        <v>0</v>
      </c>
      <c r="W177" s="224">
        <v>0</v>
      </c>
      <c r="X177" s="28">
        <f t="shared" si="15"/>
        <v>113</v>
      </c>
      <c r="Y177" s="107"/>
      <c r="Z177" s="107"/>
      <c r="AA177" s="107"/>
      <c r="AB177" s="107"/>
      <c r="AC177" s="107"/>
      <c r="AD177" s="107"/>
      <c r="AE177" s="197">
        <f t="shared" si="14"/>
        <v>113</v>
      </c>
      <c r="AF177" s="108"/>
      <c r="AG177" s="104"/>
    </row>
    <row r="178" spans="1:33">
      <c r="A178" s="362">
        <v>42340</v>
      </c>
      <c r="B178" s="30">
        <v>2</v>
      </c>
      <c r="C178" s="137">
        <v>1678902</v>
      </c>
      <c r="D178" s="104">
        <v>12752</v>
      </c>
      <c r="E178" s="104" t="s">
        <v>98</v>
      </c>
      <c r="F178" s="30">
        <v>781</v>
      </c>
      <c r="G178" s="105">
        <v>127</v>
      </c>
      <c r="H178" s="564" t="s">
        <v>111</v>
      </c>
      <c r="I178" s="222">
        <v>0</v>
      </c>
      <c r="J178" s="223">
        <v>0</v>
      </c>
      <c r="K178" s="228">
        <v>0</v>
      </c>
      <c r="L178" s="224">
        <v>0</v>
      </c>
      <c r="M178" s="222">
        <v>0</v>
      </c>
      <c r="N178" s="229">
        <v>0</v>
      </c>
      <c r="O178" s="225">
        <v>0</v>
      </c>
      <c r="P178" s="224">
        <v>1</v>
      </c>
      <c r="Q178" s="225">
        <v>0</v>
      </c>
      <c r="R178" s="226">
        <v>1</v>
      </c>
      <c r="S178" s="224">
        <v>0</v>
      </c>
      <c r="T178" s="222">
        <v>0</v>
      </c>
      <c r="U178" s="227">
        <v>0</v>
      </c>
      <c r="V178" s="224">
        <v>0</v>
      </c>
      <c r="W178" s="224">
        <v>0</v>
      </c>
      <c r="X178" s="28">
        <f t="shared" si="15"/>
        <v>125</v>
      </c>
      <c r="Y178" s="107"/>
      <c r="Z178" s="107"/>
      <c r="AA178" s="107"/>
      <c r="AB178" s="107"/>
      <c r="AC178" s="107"/>
      <c r="AD178" s="107"/>
      <c r="AE178" s="197">
        <f t="shared" si="14"/>
        <v>125</v>
      </c>
      <c r="AF178" s="108"/>
      <c r="AG178" s="104"/>
    </row>
    <row r="179" spans="1:33">
      <c r="A179" s="362">
        <v>42340</v>
      </c>
      <c r="B179" s="30">
        <v>3</v>
      </c>
      <c r="C179" s="137">
        <v>1678902</v>
      </c>
      <c r="D179" s="104">
        <v>12752</v>
      </c>
      <c r="E179" s="104" t="s">
        <v>98</v>
      </c>
      <c r="F179" s="30">
        <v>781</v>
      </c>
      <c r="G179" s="105">
        <v>273</v>
      </c>
      <c r="H179" s="565"/>
      <c r="I179" s="222">
        <v>0</v>
      </c>
      <c r="J179" s="223">
        <v>0</v>
      </c>
      <c r="K179" s="228">
        <v>0</v>
      </c>
      <c r="L179" s="224">
        <v>0</v>
      </c>
      <c r="M179" s="222">
        <v>0</v>
      </c>
      <c r="N179" s="229">
        <v>0</v>
      </c>
      <c r="O179" s="225">
        <v>0</v>
      </c>
      <c r="P179" s="224">
        <v>1</v>
      </c>
      <c r="Q179" s="225">
        <v>0</v>
      </c>
      <c r="R179" s="226">
        <v>1</v>
      </c>
      <c r="S179" s="224">
        <v>0</v>
      </c>
      <c r="T179" s="222">
        <v>0</v>
      </c>
      <c r="U179" s="227">
        <v>0</v>
      </c>
      <c r="V179" s="224">
        <v>0</v>
      </c>
      <c r="W179" s="224">
        <v>0</v>
      </c>
      <c r="X179" s="28">
        <f t="shared" si="15"/>
        <v>271</v>
      </c>
      <c r="Y179" s="107"/>
      <c r="Z179" s="107"/>
      <c r="AA179" s="107"/>
      <c r="AB179" s="107"/>
      <c r="AC179" s="107"/>
      <c r="AD179" s="107"/>
      <c r="AE179" s="197">
        <f t="shared" si="14"/>
        <v>271</v>
      </c>
      <c r="AF179" s="108"/>
      <c r="AG179" s="104"/>
    </row>
    <row r="180" spans="1:33">
      <c r="A180" s="362">
        <v>42340</v>
      </c>
      <c r="B180" s="30">
        <v>3</v>
      </c>
      <c r="C180" s="137">
        <v>1678902</v>
      </c>
      <c r="D180" s="104">
        <v>12752</v>
      </c>
      <c r="E180" s="104" t="s">
        <v>98</v>
      </c>
      <c r="F180" s="30">
        <v>782</v>
      </c>
      <c r="G180" s="105">
        <v>168</v>
      </c>
      <c r="H180" s="113" t="s">
        <v>178</v>
      </c>
      <c r="I180" s="222">
        <v>0</v>
      </c>
      <c r="J180" s="223">
        <v>0</v>
      </c>
      <c r="K180" s="228">
        <v>0</v>
      </c>
      <c r="L180" s="224">
        <v>0</v>
      </c>
      <c r="M180" s="222">
        <v>0</v>
      </c>
      <c r="N180" s="229">
        <v>0</v>
      </c>
      <c r="O180" s="225">
        <v>0</v>
      </c>
      <c r="P180" s="224">
        <v>1</v>
      </c>
      <c r="Q180" s="225">
        <v>0</v>
      </c>
      <c r="R180" s="226">
        <v>1</v>
      </c>
      <c r="S180" s="224">
        <v>0</v>
      </c>
      <c r="T180" s="222">
        <v>0</v>
      </c>
      <c r="U180" s="227">
        <v>0</v>
      </c>
      <c r="V180" s="224">
        <v>0</v>
      </c>
      <c r="W180" s="224">
        <v>0</v>
      </c>
      <c r="X180" s="28">
        <f t="shared" si="15"/>
        <v>166</v>
      </c>
      <c r="Y180" s="107"/>
      <c r="Z180" s="107"/>
      <c r="AA180" s="107"/>
      <c r="AB180" s="107"/>
      <c r="AC180" s="107"/>
      <c r="AD180" s="107"/>
      <c r="AE180" s="197">
        <f t="shared" si="14"/>
        <v>166</v>
      </c>
      <c r="AF180" s="108"/>
      <c r="AG180" s="104"/>
    </row>
    <row r="181" spans="1:33">
      <c r="A181" s="362">
        <v>42340</v>
      </c>
      <c r="B181" s="30">
        <v>3</v>
      </c>
      <c r="C181" s="137">
        <v>1678902</v>
      </c>
      <c r="D181" s="104">
        <v>12751</v>
      </c>
      <c r="E181" s="104" t="s">
        <v>98</v>
      </c>
      <c r="F181" s="30">
        <v>783</v>
      </c>
      <c r="G181" s="105">
        <v>51</v>
      </c>
      <c r="H181" s="570" t="s">
        <v>111</v>
      </c>
      <c r="I181" s="222">
        <v>0</v>
      </c>
      <c r="J181" s="223">
        <v>0</v>
      </c>
      <c r="K181" s="228">
        <v>0</v>
      </c>
      <c r="L181" s="224">
        <v>0</v>
      </c>
      <c r="M181" s="222">
        <v>0</v>
      </c>
      <c r="N181" s="229">
        <v>0</v>
      </c>
      <c r="O181" s="225">
        <v>0</v>
      </c>
      <c r="P181" s="224">
        <v>1</v>
      </c>
      <c r="Q181" s="225">
        <v>0</v>
      </c>
      <c r="R181" s="226">
        <v>0</v>
      </c>
      <c r="S181" s="224">
        <v>0</v>
      </c>
      <c r="T181" s="222">
        <v>0</v>
      </c>
      <c r="U181" s="227">
        <v>0</v>
      </c>
      <c r="V181" s="224">
        <v>0</v>
      </c>
      <c r="W181" s="224">
        <v>0</v>
      </c>
      <c r="X181" s="28">
        <f t="shared" si="15"/>
        <v>50</v>
      </c>
      <c r="Y181" s="107"/>
      <c r="Z181" s="107"/>
      <c r="AA181" s="107"/>
      <c r="AB181" s="107"/>
      <c r="AC181" s="107"/>
      <c r="AD181" s="107"/>
      <c r="AE181" s="197">
        <f t="shared" si="14"/>
        <v>50</v>
      </c>
      <c r="AF181" s="108"/>
      <c r="AG181" s="104"/>
    </row>
    <row r="182" spans="1:33">
      <c r="A182" s="362">
        <v>42341</v>
      </c>
      <c r="B182" s="30">
        <v>1</v>
      </c>
      <c r="C182" s="137">
        <v>1678902</v>
      </c>
      <c r="D182" s="104">
        <v>12751</v>
      </c>
      <c r="E182" s="104" t="s">
        <v>98</v>
      </c>
      <c r="F182" s="30">
        <v>783</v>
      </c>
      <c r="G182" s="105">
        <v>349</v>
      </c>
      <c r="H182" s="571"/>
      <c r="I182" s="222">
        <v>0</v>
      </c>
      <c r="J182" s="223">
        <v>0</v>
      </c>
      <c r="K182" s="228">
        <v>0</v>
      </c>
      <c r="L182" s="224">
        <v>0</v>
      </c>
      <c r="M182" s="222">
        <v>0</v>
      </c>
      <c r="N182" s="229">
        <v>0</v>
      </c>
      <c r="O182" s="225">
        <v>0</v>
      </c>
      <c r="P182" s="224">
        <v>3</v>
      </c>
      <c r="Q182" s="225">
        <v>0</v>
      </c>
      <c r="R182" s="226">
        <v>0</v>
      </c>
      <c r="S182" s="224">
        <v>0</v>
      </c>
      <c r="T182" s="222">
        <v>0</v>
      </c>
      <c r="U182" s="227">
        <v>0</v>
      </c>
      <c r="V182" s="224">
        <v>0</v>
      </c>
      <c r="W182" s="224">
        <v>0</v>
      </c>
      <c r="X182" s="28">
        <f t="shared" si="15"/>
        <v>346</v>
      </c>
      <c r="Y182" s="107"/>
      <c r="Z182" s="107"/>
      <c r="AA182" s="107"/>
      <c r="AB182" s="107"/>
      <c r="AC182" s="107"/>
      <c r="AD182" s="107"/>
      <c r="AE182" s="197">
        <f t="shared" si="14"/>
        <v>346</v>
      </c>
      <c r="AF182" s="108"/>
      <c r="AG182" s="104"/>
    </row>
    <row r="183" spans="1:33">
      <c r="A183" s="362">
        <v>42341</v>
      </c>
      <c r="B183" s="30">
        <v>1</v>
      </c>
      <c r="C183" s="137">
        <v>1678902</v>
      </c>
      <c r="D183" s="104">
        <v>12751</v>
      </c>
      <c r="E183" s="104" t="s">
        <v>98</v>
      </c>
      <c r="F183" s="30">
        <v>784</v>
      </c>
      <c r="G183" s="105">
        <v>106</v>
      </c>
      <c r="H183" s="564" t="s">
        <v>179</v>
      </c>
      <c r="I183" s="222">
        <v>0</v>
      </c>
      <c r="J183" s="223">
        <v>0</v>
      </c>
      <c r="K183" s="228">
        <v>0</v>
      </c>
      <c r="L183" s="224">
        <v>0</v>
      </c>
      <c r="M183" s="222">
        <v>0</v>
      </c>
      <c r="N183" s="229">
        <v>0</v>
      </c>
      <c r="O183" s="225">
        <v>0</v>
      </c>
      <c r="P183" s="224">
        <v>1</v>
      </c>
      <c r="Q183" s="225">
        <v>0</v>
      </c>
      <c r="R183" s="226">
        <v>0</v>
      </c>
      <c r="S183" s="224">
        <v>0</v>
      </c>
      <c r="T183" s="222">
        <v>0</v>
      </c>
      <c r="U183" s="227">
        <v>0</v>
      </c>
      <c r="V183" s="224">
        <v>0</v>
      </c>
      <c r="W183" s="224">
        <v>0</v>
      </c>
      <c r="X183" s="28">
        <f t="shared" si="15"/>
        <v>105</v>
      </c>
      <c r="Y183" s="107"/>
      <c r="Z183" s="107"/>
      <c r="AA183" s="107"/>
      <c r="AB183" s="107"/>
      <c r="AC183" s="107">
        <v>32</v>
      </c>
      <c r="AD183" s="107"/>
      <c r="AE183" s="197">
        <f t="shared" si="14"/>
        <v>73</v>
      </c>
      <c r="AF183" s="108"/>
      <c r="AG183" s="104"/>
    </row>
    <row r="184" spans="1:33">
      <c r="A184" s="362">
        <v>42341</v>
      </c>
      <c r="B184" s="30">
        <v>2</v>
      </c>
      <c r="C184" s="137">
        <v>1678902</v>
      </c>
      <c r="D184" s="104">
        <v>12751</v>
      </c>
      <c r="E184" s="104" t="s">
        <v>98</v>
      </c>
      <c r="F184" s="30">
        <v>784</v>
      </c>
      <c r="G184" s="105">
        <v>201</v>
      </c>
      <c r="H184" s="565"/>
      <c r="I184" s="222">
        <v>0</v>
      </c>
      <c r="J184" s="223">
        <v>0</v>
      </c>
      <c r="K184" s="228">
        <v>0</v>
      </c>
      <c r="L184" s="224">
        <v>0</v>
      </c>
      <c r="M184" s="222">
        <v>0</v>
      </c>
      <c r="N184" s="229">
        <v>0</v>
      </c>
      <c r="O184" s="225">
        <v>0</v>
      </c>
      <c r="P184" s="224">
        <v>1</v>
      </c>
      <c r="Q184" s="225">
        <v>0</v>
      </c>
      <c r="R184" s="226">
        <v>2</v>
      </c>
      <c r="S184" s="224">
        <v>0</v>
      </c>
      <c r="T184" s="222">
        <v>0</v>
      </c>
      <c r="U184" s="227">
        <v>0</v>
      </c>
      <c r="V184" s="224">
        <v>0</v>
      </c>
      <c r="W184" s="224">
        <v>0</v>
      </c>
      <c r="X184" s="28">
        <f t="shared" si="15"/>
        <v>198</v>
      </c>
      <c r="Y184" s="107"/>
      <c r="Z184" s="107"/>
      <c r="AA184" s="107"/>
      <c r="AB184" s="107"/>
      <c r="AC184" s="107"/>
      <c r="AD184" s="107"/>
      <c r="AE184" s="197">
        <f t="shared" si="14"/>
        <v>198</v>
      </c>
      <c r="AF184" s="108"/>
      <c r="AG184" s="104"/>
    </row>
    <row r="185" spans="1:33">
      <c r="A185" s="362">
        <v>42341</v>
      </c>
      <c r="B185" s="30">
        <v>2</v>
      </c>
      <c r="C185" s="137">
        <v>1678902</v>
      </c>
      <c r="D185" s="104">
        <v>12749</v>
      </c>
      <c r="E185" s="104" t="s">
        <v>98</v>
      </c>
      <c r="F185" s="30">
        <v>785</v>
      </c>
      <c r="G185" s="105">
        <v>298</v>
      </c>
      <c r="H185" s="564" t="s">
        <v>180</v>
      </c>
      <c r="I185" s="222">
        <v>0</v>
      </c>
      <c r="J185" s="223">
        <v>0</v>
      </c>
      <c r="K185" s="228">
        <v>0</v>
      </c>
      <c r="L185" s="224">
        <v>0</v>
      </c>
      <c r="M185" s="222">
        <v>0</v>
      </c>
      <c r="N185" s="229">
        <v>0</v>
      </c>
      <c r="O185" s="225">
        <v>0</v>
      </c>
      <c r="P185" s="224">
        <v>1</v>
      </c>
      <c r="Q185" s="225">
        <v>0</v>
      </c>
      <c r="R185" s="226">
        <v>2</v>
      </c>
      <c r="S185" s="224">
        <v>0</v>
      </c>
      <c r="T185" s="222">
        <v>0</v>
      </c>
      <c r="U185" s="227">
        <v>0</v>
      </c>
      <c r="V185" s="224">
        <v>0</v>
      </c>
      <c r="W185" s="224">
        <v>0</v>
      </c>
      <c r="X185" s="28">
        <f t="shared" si="15"/>
        <v>295</v>
      </c>
      <c r="Y185" s="107"/>
      <c r="Z185" s="107"/>
      <c r="AA185" s="107"/>
      <c r="AB185" s="107"/>
      <c r="AC185" s="107"/>
      <c r="AD185" s="107"/>
      <c r="AE185" s="197">
        <f t="shared" si="14"/>
        <v>295</v>
      </c>
      <c r="AF185" s="108"/>
      <c r="AG185" s="104"/>
    </row>
    <row r="186" spans="1:33">
      <c r="A186" s="362">
        <v>42341</v>
      </c>
      <c r="B186" s="30">
        <v>3</v>
      </c>
      <c r="C186" s="137">
        <v>1678902</v>
      </c>
      <c r="D186" s="104">
        <v>12749</v>
      </c>
      <c r="E186" s="104" t="s">
        <v>98</v>
      </c>
      <c r="F186" s="30">
        <v>785</v>
      </c>
      <c r="G186" s="105">
        <v>102</v>
      </c>
      <c r="H186" s="565"/>
      <c r="I186" s="222">
        <v>0</v>
      </c>
      <c r="J186" s="223">
        <v>0</v>
      </c>
      <c r="K186" s="228">
        <v>0</v>
      </c>
      <c r="L186" s="224">
        <v>0</v>
      </c>
      <c r="M186" s="222">
        <v>0</v>
      </c>
      <c r="N186" s="229">
        <v>0</v>
      </c>
      <c r="O186" s="225">
        <v>0</v>
      </c>
      <c r="P186" s="224">
        <v>0</v>
      </c>
      <c r="Q186" s="225">
        <v>0</v>
      </c>
      <c r="R186" s="226">
        <v>1</v>
      </c>
      <c r="S186" s="224">
        <v>0</v>
      </c>
      <c r="T186" s="222">
        <v>0</v>
      </c>
      <c r="U186" s="227">
        <v>0</v>
      </c>
      <c r="V186" s="224">
        <v>0</v>
      </c>
      <c r="W186" s="224">
        <v>0</v>
      </c>
      <c r="X186" s="28">
        <f t="shared" si="15"/>
        <v>101</v>
      </c>
      <c r="Y186" s="107"/>
      <c r="Z186" s="107"/>
      <c r="AA186" s="107"/>
      <c r="AB186" s="107"/>
      <c r="AC186" s="107"/>
      <c r="AD186" s="107"/>
      <c r="AE186" s="197">
        <f t="shared" si="14"/>
        <v>101</v>
      </c>
      <c r="AF186" s="108"/>
      <c r="AG186" s="104"/>
    </row>
    <row r="187" spans="1:33">
      <c r="A187" s="362">
        <v>42341</v>
      </c>
      <c r="B187" s="30">
        <v>3</v>
      </c>
      <c r="C187" s="137">
        <v>1678902</v>
      </c>
      <c r="D187" s="104">
        <v>12749</v>
      </c>
      <c r="E187" s="104" t="s">
        <v>98</v>
      </c>
      <c r="F187" s="30">
        <v>786</v>
      </c>
      <c r="G187" s="105">
        <v>327</v>
      </c>
      <c r="H187" s="113" t="s">
        <v>181</v>
      </c>
      <c r="I187" s="222">
        <v>0</v>
      </c>
      <c r="J187" s="223">
        <v>0</v>
      </c>
      <c r="K187" s="228">
        <v>0</v>
      </c>
      <c r="L187" s="224">
        <v>0</v>
      </c>
      <c r="M187" s="222">
        <v>0</v>
      </c>
      <c r="N187" s="229">
        <v>0</v>
      </c>
      <c r="O187" s="225">
        <v>0</v>
      </c>
      <c r="P187" s="224">
        <v>1</v>
      </c>
      <c r="Q187" s="225">
        <v>0</v>
      </c>
      <c r="R187" s="226">
        <v>3</v>
      </c>
      <c r="S187" s="224">
        <v>0</v>
      </c>
      <c r="T187" s="222">
        <v>0</v>
      </c>
      <c r="U187" s="227">
        <v>0</v>
      </c>
      <c r="V187" s="224">
        <v>0</v>
      </c>
      <c r="W187" s="224">
        <v>0</v>
      </c>
      <c r="X187" s="28">
        <f t="shared" si="15"/>
        <v>323</v>
      </c>
      <c r="Y187" s="107"/>
      <c r="Z187" s="107"/>
      <c r="AA187" s="107"/>
      <c r="AB187" s="107"/>
      <c r="AC187" s="107"/>
      <c r="AD187" s="107"/>
      <c r="AE187" s="197">
        <f t="shared" si="14"/>
        <v>323</v>
      </c>
      <c r="AF187" s="108"/>
      <c r="AG187" s="104"/>
    </row>
    <row r="188" spans="1:33">
      <c r="A188" s="361">
        <v>42352</v>
      </c>
      <c r="B188" s="151">
        <v>1</v>
      </c>
      <c r="C188" s="151">
        <v>1678902</v>
      </c>
      <c r="D188" s="152">
        <v>12702</v>
      </c>
      <c r="E188" s="152" t="s">
        <v>91</v>
      </c>
      <c r="F188" s="151">
        <v>822</v>
      </c>
      <c r="G188" s="153">
        <v>163</v>
      </c>
      <c r="H188" s="113" t="s">
        <v>182</v>
      </c>
      <c r="I188" s="265">
        <v>0</v>
      </c>
      <c r="J188" s="266">
        <v>0</v>
      </c>
      <c r="K188" s="267">
        <v>22</v>
      </c>
      <c r="L188" s="268">
        <v>20</v>
      </c>
      <c r="M188" s="265">
        <v>0</v>
      </c>
      <c r="N188" s="269">
        <v>0</v>
      </c>
      <c r="O188" s="270">
        <v>1</v>
      </c>
      <c r="P188" s="268">
        <v>0</v>
      </c>
      <c r="Q188" s="270">
        <v>0</v>
      </c>
      <c r="R188" s="271">
        <v>0</v>
      </c>
      <c r="S188" s="268">
        <v>0</v>
      </c>
      <c r="T188" s="265">
        <v>0</v>
      </c>
      <c r="U188" s="272">
        <v>0</v>
      </c>
      <c r="V188" s="268">
        <v>3</v>
      </c>
      <c r="W188" s="268">
        <v>0</v>
      </c>
      <c r="X188" s="158">
        <f t="shared" si="15"/>
        <v>117</v>
      </c>
      <c r="Y188" s="159"/>
      <c r="Z188" s="159"/>
      <c r="AA188" s="156">
        <v>20</v>
      </c>
      <c r="AB188" s="157"/>
      <c r="AC188" s="155">
        <v>22</v>
      </c>
      <c r="AD188" s="159"/>
      <c r="AE188" s="197">
        <f t="shared" si="14"/>
        <v>75</v>
      </c>
      <c r="AF188" s="108"/>
      <c r="AG188" s="104"/>
    </row>
    <row r="189" spans="1:33">
      <c r="A189" s="361">
        <v>42352</v>
      </c>
      <c r="B189" s="151">
        <v>1</v>
      </c>
      <c r="C189" s="151">
        <v>1678902</v>
      </c>
      <c r="D189" s="152">
        <v>12745</v>
      </c>
      <c r="E189" s="104" t="s">
        <v>862</v>
      </c>
      <c r="F189" s="151">
        <v>823</v>
      </c>
      <c r="G189" s="153">
        <v>76</v>
      </c>
      <c r="H189" s="564" t="s">
        <v>184</v>
      </c>
      <c r="I189" s="265">
        <v>0</v>
      </c>
      <c r="J189" s="266">
        <v>0</v>
      </c>
      <c r="K189" s="267">
        <v>0</v>
      </c>
      <c r="L189" s="268">
        <v>0</v>
      </c>
      <c r="M189" s="265">
        <v>0</v>
      </c>
      <c r="N189" s="269">
        <v>0</v>
      </c>
      <c r="O189" s="270">
        <v>0</v>
      </c>
      <c r="P189" s="268">
        <v>0</v>
      </c>
      <c r="Q189" s="270">
        <v>0</v>
      </c>
      <c r="R189" s="271">
        <v>0</v>
      </c>
      <c r="S189" s="268">
        <v>0</v>
      </c>
      <c r="T189" s="265">
        <v>0</v>
      </c>
      <c r="U189" s="272">
        <v>0</v>
      </c>
      <c r="V189" s="268">
        <v>1</v>
      </c>
      <c r="W189" s="268">
        <v>0</v>
      </c>
      <c r="X189" s="158">
        <f t="shared" si="15"/>
        <v>75</v>
      </c>
      <c r="Y189" s="159"/>
      <c r="Z189" s="159"/>
      <c r="AA189" s="159"/>
      <c r="AB189" s="159"/>
      <c r="AC189" s="159"/>
      <c r="AD189" s="159"/>
      <c r="AE189" s="197">
        <f t="shared" si="14"/>
        <v>75</v>
      </c>
      <c r="AF189" s="108"/>
      <c r="AG189" s="104"/>
    </row>
    <row r="190" spans="1:33">
      <c r="A190" s="362">
        <v>42352</v>
      </c>
      <c r="B190" s="30">
        <v>2</v>
      </c>
      <c r="C190" s="137">
        <v>1678902</v>
      </c>
      <c r="D190" s="139">
        <v>12745</v>
      </c>
      <c r="E190" s="104" t="s">
        <v>862</v>
      </c>
      <c r="F190" s="30">
        <v>823</v>
      </c>
      <c r="G190" s="105">
        <v>92</v>
      </c>
      <c r="H190" s="565"/>
      <c r="I190" s="222">
        <v>0</v>
      </c>
      <c r="J190" s="223">
        <v>0</v>
      </c>
      <c r="K190" s="228">
        <v>0</v>
      </c>
      <c r="L190" s="224">
        <v>0</v>
      </c>
      <c r="M190" s="222">
        <v>0</v>
      </c>
      <c r="N190" s="229">
        <v>0</v>
      </c>
      <c r="O190" s="225">
        <v>0</v>
      </c>
      <c r="P190" s="224">
        <v>1</v>
      </c>
      <c r="Q190" s="225">
        <v>0</v>
      </c>
      <c r="R190" s="226">
        <v>0</v>
      </c>
      <c r="S190" s="224">
        <v>0</v>
      </c>
      <c r="T190" s="222">
        <v>0</v>
      </c>
      <c r="U190" s="227">
        <v>0</v>
      </c>
      <c r="V190" s="224">
        <v>3</v>
      </c>
      <c r="W190" s="224">
        <v>8</v>
      </c>
      <c r="X190" s="28">
        <f t="shared" si="15"/>
        <v>80</v>
      </c>
      <c r="Y190" s="107"/>
      <c r="Z190" s="107"/>
      <c r="AA190" s="107">
        <v>8</v>
      </c>
      <c r="AB190" s="107"/>
      <c r="AC190" s="107"/>
      <c r="AD190" s="107"/>
      <c r="AE190" s="197">
        <f t="shared" si="14"/>
        <v>72</v>
      </c>
      <c r="AF190" s="108"/>
      <c r="AG190" s="104"/>
    </row>
    <row r="191" spans="1:33">
      <c r="A191" s="362">
        <v>42352</v>
      </c>
      <c r="B191" s="30">
        <v>2</v>
      </c>
      <c r="C191" s="137">
        <v>1678902</v>
      </c>
      <c r="D191" s="139">
        <v>12750</v>
      </c>
      <c r="E191" s="104" t="s">
        <v>98</v>
      </c>
      <c r="F191" s="30">
        <v>824</v>
      </c>
      <c r="G191" s="105">
        <v>152</v>
      </c>
      <c r="H191" s="564" t="s">
        <v>185</v>
      </c>
      <c r="I191" s="222">
        <v>0</v>
      </c>
      <c r="J191" s="223">
        <v>0</v>
      </c>
      <c r="K191" s="228">
        <v>0</v>
      </c>
      <c r="L191" s="224">
        <v>0</v>
      </c>
      <c r="M191" s="222">
        <v>0</v>
      </c>
      <c r="N191" s="229">
        <v>0</v>
      </c>
      <c r="O191" s="225">
        <v>1</v>
      </c>
      <c r="P191" s="224">
        <v>2</v>
      </c>
      <c r="Q191" s="225">
        <v>0</v>
      </c>
      <c r="R191" s="226">
        <v>0</v>
      </c>
      <c r="S191" s="224">
        <v>0</v>
      </c>
      <c r="T191" s="222">
        <v>0</v>
      </c>
      <c r="U191" s="227">
        <v>0</v>
      </c>
      <c r="V191" s="224">
        <v>1</v>
      </c>
      <c r="W191" s="224">
        <v>0</v>
      </c>
      <c r="X191" s="28">
        <f t="shared" si="15"/>
        <v>148</v>
      </c>
      <c r="Y191" s="107"/>
      <c r="Z191" s="107"/>
      <c r="AA191" s="107"/>
      <c r="AB191" s="107"/>
      <c r="AC191" s="107"/>
      <c r="AD191" s="107"/>
      <c r="AE191" s="197">
        <f t="shared" si="14"/>
        <v>148</v>
      </c>
      <c r="AF191" s="108"/>
      <c r="AG191" s="104"/>
    </row>
    <row r="192" spans="1:33">
      <c r="A192" s="362">
        <v>42352</v>
      </c>
      <c r="B192" s="30">
        <v>3</v>
      </c>
      <c r="C192" s="137">
        <v>1678902</v>
      </c>
      <c r="D192" s="139">
        <v>12750</v>
      </c>
      <c r="E192" s="104" t="s">
        <v>98</v>
      </c>
      <c r="F192" s="30">
        <v>824</v>
      </c>
      <c r="G192" s="105">
        <v>72</v>
      </c>
      <c r="H192" s="565"/>
      <c r="I192" s="222">
        <v>0</v>
      </c>
      <c r="J192" s="223">
        <v>0</v>
      </c>
      <c r="K192" s="228">
        <v>0</v>
      </c>
      <c r="L192" s="224">
        <v>0</v>
      </c>
      <c r="M192" s="222">
        <v>0</v>
      </c>
      <c r="N192" s="229">
        <v>0</v>
      </c>
      <c r="O192" s="225">
        <v>0</v>
      </c>
      <c r="P192" s="224">
        <v>1</v>
      </c>
      <c r="Q192" s="225">
        <v>0</v>
      </c>
      <c r="R192" s="226">
        <v>0</v>
      </c>
      <c r="S192" s="224">
        <v>0</v>
      </c>
      <c r="T192" s="222">
        <v>0</v>
      </c>
      <c r="U192" s="227">
        <v>0</v>
      </c>
      <c r="V192" s="224">
        <v>0</v>
      </c>
      <c r="W192" s="224">
        <v>0</v>
      </c>
      <c r="X192" s="28">
        <f t="shared" si="15"/>
        <v>71</v>
      </c>
      <c r="Y192" s="107"/>
      <c r="Z192" s="107"/>
      <c r="AA192" s="107"/>
      <c r="AB192" s="107"/>
      <c r="AC192" s="107"/>
      <c r="AD192" s="107"/>
      <c r="AE192" s="197">
        <f t="shared" si="14"/>
        <v>71</v>
      </c>
      <c r="AF192" s="108"/>
      <c r="AG192" s="104"/>
    </row>
    <row r="193" spans="1:33" ht="15" customHeight="1">
      <c r="A193" s="362">
        <v>42352</v>
      </c>
      <c r="B193" s="30">
        <v>3</v>
      </c>
      <c r="C193" s="137">
        <v>1678902</v>
      </c>
      <c r="D193" s="139">
        <v>12752</v>
      </c>
      <c r="E193" s="104" t="s">
        <v>98</v>
      </c>
      <c r="F193" s="30">
        <v>825</v>
      </c>
      <c r="G193" s="105">
        <v>52</v>
      </c>
      <c r="H193" s="113" t="s">
        <v>186</v>
      </c>
      <c r="I193" s="222">
        <v>0</v>
      </c>
      <c r="J193" s="223">
        <v>0</v>
      </c>
      <c r="K193" s="228">
        <v>0</v>
      </c>
      <c r="L193" s="224">
        <v>0</v>
      </c>
      <c r="M193" s="222">
        <v>0</v>
      </c>
      <c r="N193" s="229">
        <v>0</v>
      </c>
      <c r="O193" s="225">
        <v>1</v>
      </c>
      <c r="P193" s="224">
        <v>0</v>
      </c>
      <c r="Q193" s="225">
        <v>0</v>
      </c>
      <c r="R193" s="226">
        <v>0</v>
      </c>
      <c r="S193" s="224">
        <v>0</v>
      </c>
      <c r="T193" s="222">
        <v>0</v>
      </c>
      <c r="U193" s="227">
        <v>0</v>
      </c>
      <c r="V193" s="224">
        <v>0</v>
      </c>
      <c r="W193" s="224">
        <v>0</v>
      </c>
      <c r="X193" s="28">
        <f t="shared" si="15"/>
        <v>51</v>
      </c>
      <c r="Y193" s="107"/>
      <c r="Z193" s="107"/>
      <c r="AA193" s="107"/>
      <c r="AB193" s="107"/>
      <c r="AC193" s="107"/>
      <c r="AD193" s="107"/>
      <c r="AE193" s="197">
        <f t="shared" si="14"/>
        <v>51</v>
      </c>
      <c r="AF193" s="108"/>
      <c r="AG193" s="104"/>
    </row>
    <row r="194" spans="1:33" ht="15" customHeight="1">
      <c r="A194" s="362">
        <v>42352</v>
      </c>
      <c r="B194" s="30">
        <v>3</v>
      </c>
      <c r="C194" s="137">
        <v>1678902</v>
      </c>
      <c r="D194" s="139">
        <v>40211</v>
      </c>
      <c r="E194" s="104" t="s">
        <v>91</v>
      </c>
      <c r="F194" s="30">
        <v>826</v>
      </c>
      <c r="G194" s="105">
        <v>17</v>
      </c>
      <c r="H194" s="113" t="s">
        <v>187</v>
      </c>
      <c r="I194" s="222">
        <v>0</v>
      </c>
      <c r="J194" s="223">
        <v>0</v>
      </c>
      <c r="K194" s="228">
        <v>0</v>
      </c>
      <c r="L194" s="224">
        <v>0</v>
      </c>
      <c r="M194" s="222">
        <v>0</v>
      </c>
      <c r="N194" s="229">
        <v>0</v>
      </c>
      <c r="O194" s="225">
        <v>1</v>
      </c>
      <c r="P194" s="224">
        <v>0</v>
      </c>
      <c r="Q194" s="225">
        <v>0</v>
      </c>
      <c r="R194" s="226">
        <v>0</v>
      </c>
      <c r="S194" s="224">
        <v>0</v>
      </c>
      <c r="T194" s="222">
        <v>0</v>
      </c>
      <c r="U194" s="227">
        <v>0</v>
      </c>
      <c r="V194" s="224">
        <v>1</v>
      </c>
      <c r="W194" s="224">
        <v>0</v>
      </c>
      <c r="X194" s="28">
        <f t="shared" si="15"/>
        <v>15</v>
      </c>
      <c r="Y194" s="107"/>
      <c r="Z194" s="107"/>
      <c r="AA194" s="107"/>
      <c r="AB194" s="107"/>
      <c r="AC194" s="107"/>
      <c r="AD194" s="107"/>
      <c r="AE194" s="197">
        <f t="shared" si="14"/>
        <v>15</v>
      </c>
      <c r="AF194" s="108"/>
      <c r="AG194" s="104"/>
    </row>
    <row r="195" spans="1:33" ht="15" customHeight="1">
      <c r="A195" s="362">
        <v>42352</v>
      </c>
      <c r="B195" s="30">
        <v>3</v>
      </c>
      <c r="C195" s="137">
        <v>1678902</v>
      </c>
      <c r="D195" s="139">
        <v>12745</v>
      </c>
      <c r="E195" s="104" t="s">
        <v>862</v>
      </c>
      <c r="F195" s="30">
        <v>827</v>
      </c>
      <c r="G195" s="105">
        <v>8</v>
      </c>
      <c r="H195" s="113" t="s">
        <v>188</v>
      </c>
      <c r="I195" s="222">
        <v>0</v>
      </c>
      <c r="J195" s="223">
        <v>0</v>
      </c>
      <c r="K195" s="228">
        <v>0</v>
      </c>
      <c r="L195" s="224">
        <v>0</v>
      </c>
      <c r="M195" s="222">
        <v>0</v>
      </c>
      <c r="N195" s="229">
        <v>0</v>
      </c>
      <c r="O195" s="225">
        <v>0</v>
      </c>
      <c r="P195" s="224">
        <v>0</v>
      </c>
      <c r="Q195" s="225">
        <v>0</v>
      </c>
      <c r="R195" s="226">
        <v>0</v>
      </c>
      <c r="S195" s="224">
        <v>0</v>
      </c>
      <c r="T195" s="222">
        <v>0</v>
      </c>
      <c r="U195" s="227">
        <v>0</v>
      </c>
      <c r="V195" s="224">
        <v>1</v>
      </c>
      <c r="W195" s="224">
        <v>0</v>
      </c>
      <c r="X195" s="28">
        <f t="shared" si="15"/>
        <v>7</v>
      </c>
      <c r="Y195" s="107"/>
      <c r="Z195" s="107"/>
      <c r="AA195" s="107"/>
      <c r="AB195" s="107"/>
      <c r="AC195" s="107"/>
      <c r="AD195" s="107"/>
      <c r="AE195" s="197">
        <f t="shared" si="14"/>
        <v>7</v>
      </c>
      <c r="AF195" s="108"/>
      <c r="AG195" s="104"/>
    </row>
    <row r="196" spans="1:33">
      <c r="A196" s="362">
        <v>42352</v>
      </c>
      <c r="B196" s="30">
        <v>3</v>
      </c>
      <c r="C196" s="30">
        <v>1679604</v>
      </c>
      <c r="D196" s="104">
        <v>60035</v>
      </c>
      <c r="E196" s="104" t="s">
        <v>102</v>
      </c>
      <c r="F196" s="30">
        <v>828</v>
      </c>
      <c r="G196" s="105">
        <v>98</v>
      </c>
      <c r="H196" s="113" t="s">
        <v>189</v>
      </c>
      <c r="I196" s="222">
        <v>0</v>
      </c>
      <c r="J196" s="223">
        <v>0</v>
      </c>
      <c r="K196" s="228">
        <v>0</v>
      </c>
      <c r="L196" s="224">
        <v>0</v>
      </c>
      <c r="M196" s="222">
        <v>0</v>
      </c>
      <c r="N196" s="229">
        <v>0</v>
      </c>
      <c r="O196" s="225">
        <v>1</v>
      </c>
      <c r="P196" s="224">
        <v>0</v>
      </c>
      <c r="Q196" s="225">
        <v>0</v>
      </c>
      <c r="R196" s="226">
        <v>0</v>
      </c>
      <c r="S196" s="224">
        <v>0</v>
      </c>
      <c r="T196" s="222">
        <v>0</v>
      </c>
      <c r="U196" s="227">
        <v>0</v>
      </c>
      <c r="V196" s="224">
        <v>1</v>
      </c>
      <c r="W196" s="224">
        <v>0</v>
      </c>
      <c r="X196" s="28">
        <f t="shared" si="15"/>
        <v>96</v>
      </c>
      <c r="Y196" s="107"/>
      <c r="Z196" s="107"/>
      <c r="AA196" s="107"/>
      <c r="AB196" s="107"/>
      <c r="AC196" s="107"/>
      <c r="AD196" s="107"/>
      <c r="AE196" s="197">
        <f t="shared" si="14"/>
        <v>96</v>
      </c>
      <c r="AF196" s="108"/>
      <c r="AG196" s="104"/>
    </row>
    <row r="197" spans="1:33" ht="16.5" customHeight="1">
      <c r="A197" s="362">
        <v>42352</v>
      </c>
      <c r="B197" s="30">
        <v>3</v>
      </c>
      <c r="C197" s="30">
        <v>1679604</v>
      </c>
      <c r="D197" s="104">
        <v>60036</v>
      </c>
      <c r="E197" s="104" t="s">
        <v>102</v>
      </c>
      <c r="F197" s="30">
        <v>829</v>
      </c>
      <c r="G197" s="105">
        <v>30</v>
      </c>
      <c r="H197" s="113" t="s">
        <v>190</v>
      </c>
      <c r="I197" s="222">
        <v>0</v>
      </c>
      <c r="J197" s="223">
        <v>0</v>
      </c>
      <c r="K197" s="228">
        <v>0</v>
      </c>
      <c r="L197" s="224">
        <v>0</v>
      </c>
      <c r="M197" s="222">
        <v>0</v>
      </c>
      <c r="N197" s="229">
        <v>0</v>
      </c>
      <c r="O197" s="225">
        <v>1</v>
      </c>
      <c r="P197" s="224">
        <v>0</v>
      </c>
      <c r="Q197" s="225">
        <v>0</v>
      </c>
      <c r="R197" s="226">
        <v>0</v>
      </c>
      <c r="S197" s="224">
        <v>0</v>
      </c>
      <c r="T197" s="222">
        <v>0</v>
      </c>
      <c r="U197" s="227">
        <v>0</v>
      </c>
      <c r="V197" s="224">
        <v>1</v>
      </c>
      <c r="W197" s="224">
        <v>0</v>
      </c>
      <c r="X197" s="28">
        <f t="shared" si="15"/>
        <v>28</v>
      </c>
      <c r="Y197" s="107"/>
      <c r="Z197" s="107"/>
      <c r="AA197" s="107"/>
      <c r="AB197" s="107"/>
      <c r="AC197" s="107"/>
      <c r="AD197" s="107"/>
      <c r="AE197" s="197">
        <f t="shared" si="14"/>
        <v>28</v>
      </c>
      <c r="AF197" s="108"/>
      <c r="AG197" s="104"/>
    </row>
    <row r="198" spans="1:33" ht="16.5" customHeight="1">
      <c r="A198" s="362">
        <v>42375</v>
      </c>
      <c r="B198" s="30">
        <v>2</v>
      </c>
      <c r="C198" s="30">
        <v>1754501</v>
      </c>
      <c r="D198" s="104">
        <v>51468</v>
      </c>
      <c r="E198" s="104" t="s">
        <v>102</v>
      </c>
      <c r="F198" s="30">
        <v>910</v>
      </c>
      <c r="G198" s="105">
        <v>125</v>
      </c>
      <c r="H198" s="564" t="s">
        <v>111</v>
      </c>
      <c r="I198" s="222">
        <v>0</v>
      </c>
      <c r="J198" s="223">
        <v>0</v>
      </c>
      <c r="K198" s="228">
        <v>0</v>
      </c>
      <c r="L198" s="224">
        <v>0</v>
      </c>
      <c r="M198" s="222">
        <v>0</v>
      </c>
      <c r="N198" s="229">
        <v>0</v>
      </c>
      <c r="O198" s="225">
        <v>0</v>
      </c>
      <c r="P198" s="224">
        <v>0</v>
      </c>
      <c r="Q198" s="225">
        <v>0</v>
      </c>
      <c r="R198" s="226">
        <v>0</v>
      </c>
      <c r="S198" s="224">
        <v>0</v>
      </c>
      <c r="T198" s="222">
        <v>0</v>
      </c>
      <c r="U198" s="227">
        <v>0</v>
      </c>
      <c r="V198" s="224">
        <v>0</v>
      </c>
      <c r="W198" s="224">
        <v>0</v>
      </c>
      <c r="X198" s="28">
        <f t="shared" ref="X198:X229" si="16">+G198-(SUM(I198:N198,O198,P198:T198,U198,V198,W198))</f>
        <v>125</v>
      </c>
      <c r="Y198" s="107"/>
      <c r="Z198" s="107"/>
      <c r="AA198" s="107"/>
      <c r="AB198" s="107"/>
      <c r="AC198" s="107"/>
      <c r="AD198" s="107"/>
      <c r="AE198" s="197">
        <f t="shared" si="14"/>
        <v>125</v>
      </c>
      <c r="AF198" s="108"/>
      <c r="AG198" s="104"/>
    </row>
    <row r="199" spans="1:33">
      <c r="A199" s="362">
        <v>42375</v>
      </c>
      <c r="B199" s="30">
        <v>3</v>
      </c>
      <c r="C199" s="30">
        <v>1754501</v>
      </c>
      <c r="D199" s="104">
        <v>51468</v>
      </c>
      <c r="E199" s="104" t="s">
        <v>102</v>
      </c>
      <c r="F199" s="30">
        <v>910</v>
      </c>
      <c r="G199" s="105">
        <v>275</v>
      </c>
      <c r="H199" s="565"/>
      <c r="I199" s="222">
        <v>0</v>
      </c>
      <c r="J199" s="223">
        <v>0</v>
      </c>
      <c r="K199" s="228">
        <v>0</v>
      </c>
      <c r="L199" s="224">
        <v>0</v>
      </c>
      <c r="M199" s="222">
        <v>0</v>
      </c>
      <c r="N199" s="229">
        <v>0</v>
      </c>
      <c r="O199" s="225">
        <v>1</v>
      </c>
      <c r="P199" s="224">
        <v>0</v>
      </c>
      <c r="Q199" s="225">
        <v>0</v>
      </c>
      <c r="R199" s="226">
        <v>0</v>
      </c>
      <c r="S199" s="224">
        <v>0</v>
      </c>
      <c r="T199" s="222">
        <v>0</v>
      </c>
      <c r="U199" s="227">
        <v>0</v>
      </c>
      <c r="V199" s="224">
        <v>1</v>
      </c>
      <c r="W199" s="224">
        <v>0</v>
      </c>
      <c r="X199" s="28">
        <f t="shared" si="16"/>
        <v>273</v>
      </c>
      <c r="Y199" s="107"/>
      <c r="Z199" s="107"/>
      <c r="AA199" s="107"/>
      <c r="AB199" s="107"/>
      <c r="AC199" s="107"/>
      <c r="AD199" s="107"/>
      <c r="AE199" s="197">
        <f t="shared" si="14"/>
        <v>273</v>
      </c>
      <c r="AF199" s="108"/>
      <c r="AG199" s="104"/>
    </row>
    <row r="200" spans="1:33">
      <c r="A200" s="362">
        <v>42375</v>
      </c>
      <c r="B200" s="30">
        <v>3</v>
      </c>
      <c r="C200" s="30">
        <v>1754501</v>
      </c>
      <c r="D200" s="104">
        <v>51468</v>
      </c>
      <c r="E200" s="104" t="s">
        <v>102</v>
      </c>
      <c r="F200" s="30">
        <v>911</v>
      </c>
      <c r="G200" s="105">
        <v>100</v>
      </c>
      <c r="H200" s="113" t="s">
        <v>191</v>
      </c>
      <c r="I200" s="222">
        <v>0</v>
      </c>
      <c r="J200" s="223">
        <v>0</v>
      </c>
      <c r="K200" s="228">
        <v>0</v>
      </c>
      <c r="L200" s="224">
        <v>0</v>
      </c>
      <c r="M200" s="222">
        <v>0</v>
      </c>
      <c r="N200" s="229">
        <v>0</v>
      </c>
      <c r="O200" s="225">
        <v>0</v>
      </c>
      <c r="P200" s="224">
        <v>0</v>
      </c>
      <c r="Q200" s="225">
        <v>0</v>
      </c>
      <c r="R200" s="226">
        <v>0</v>
      </c>
      <c r="S200" s="224">
        <v>0</v>
      </c>
      <c r="T200" s="222">
        <v>0</v>
      </c>
      <c r="U200" s="227">
        <v>0</v>
      </c>
      <c r="V200" s="224">
        <v>1</v>
      </c>
      <c r="W200" s="224">
        <v>0</v>
      </c>
      <c r="X200" s="28">
        <f t="shared" si="16"/>
        <v>99</v>
      </c>
      <c r="Y200" s="107"/>
      <c r="Z200" s="107"/>
      <c r="AA200" s="107"/>
      <c r="AB200" s="107"/>
      <c r="AC200" s="107"/>
      <c r="AD200" s="107"/>
      <c r="AE200" s="197">
        <f t="shared" si="14"/>
        <v>99</v>
      </c>
      <c r="AF200" s="108"/>
      <c r="AG200" s="104"/>
    </row>
    <row r="201" spans="1:33">
      <c r="A201" s="362">
        <v>42379</v>
      </c>
      <c r="B201" s="30">
        <v>1</v>
      </c>
      <c r="C201" s="30">
        <v>1679604</v>
      </c>
      <c r="D201" s="104">
        <v>60037</v>
      </c>
      <c r="E201" s="104" t="s">
        <v>102</v>
      </c>
      <c r="F201" s="30">
        <v>941</v>
      </c>
      <c r="G201" s="105">
        <v>48</v>
      </c>
      <c r="H201" s="113" t="s">
        <v>157</v>
      </c>
      <c r="I201" s="222">
        <v>0</v>
      </c>
      <c r="J201" s="223">
        <v>0</v>
      </c>
      <c r="K201" s="228">
        <v>0</v>
      </c>
      <c r="L201" s="224">
        <v>0</v>
      </c>
      <c r="M201" s="222">
        <v>0</v>
      </c>
      <c r="N201" s="229">
        <v>0</v>
      </c>
      <c r="O201" s="225">
        <v>0</v>
      </c>
      <c r="P201" s="224">
        <v>0</v>
      </c>
      <c r="Q201" s="225">
        <v>0</v>
      </c>
      <c r="R201" s="226">
        <v>0</v>
      </c>
      <c r="S201" s="224">
        <v>0</v>
      </c>
      <c r="T201" s="222">
        <v>0</v>
      </c>
      <c r="U201" s="227">
        <v>0</v>
      </c>
      <c r="V201" s="224">
        <v>2</v>
      </c>
      <c r="W201" s="224">
        <v>0</v>
      </c>
      <c r="X201" s="28">
        <f t="shared" si="16"/>
        <v>46</v>
      </c>
      <c r="Y201" s="107"/>
      <c r="Z201" s="107"/>
      <c r="AA201" s="107"/>
      <c r="AB201" s="107"/>
      <c r="AC201" s="107"/>
      <c r="AD201" s="107"/>
      <c r="AE201" s="197">
        <f t="shared" si="14"/>
        <v>46</v>
      </c>
      <c r="AF201" s="108"/>
      <c r="AG201" s="104"/>
    </row>
    <row r="202" spans="1:33">
      <c r="A202" s="362">
        <v>42379</v>
      </c>
      <c r="B202" s="30">
        <v>1</v>
      </c>
      <c r="C202" s="30">
        <v>1679604</v>
      </c>
      <c r="D202" s="104">
        <v>51471</v>
      </c>
      <c r="E202" s="104" t="s">
        <v>102</v>
      </c>
      <c r="F202" s="30">
        <v>942</v>
      </c>
      <c r="G202" s="105">
        <v>36</v>
      </c>
      <c r="H202" s="113" t="s">
        <v>192</v>
      </c>
      <c r="I202" s="222">
        <v>0</v>
      </c>
      <c r="J202" s="223">
        <v>0</v>
      </c>
      <c r="K202" s="228">
        <v>0</v>
      </c>
      <c r="L202" s="224">
        <v>0</v>
      </c>
      <c r="M202" s="222">
        <v>0</v>
      </c>
      <c r="N202" s="229">
        <v>0</v>
      </c>
      <c r="O202" s="225">
        <v>0</v>
      </c>
      <c r="P202" s="224">
        <v>0</v>
      </c>
      <c r="Q202" s="225">
        <v>0</v>
      </c>
      <c r="R202" s="226">
        <v>0</v>
      </c>
      <c r="S202" s="224">
        <v>0</v>
      </c>
      <c r="T202" s="222">
        <v>0</v>
      </c>
      <c r="U202" s="227">
        <v>0</v>
      </c>
      <c r="V202" s="224">
        <v>2</v>
      </c>
      <c r="W202" s="224">
        <v>0</v>
      </c>
      <c r="X202" s="28">
        <f t="shared" si="16"/>
        <v>34</v>
      </c>
      <c r="Y202" s="107"/>
      <c r="Z202" s="107"/>
      <c r="AA202" s="107"/>
      <c r="AB202" s="107"/>
      <c r="AC202" s="107"/>
      <c r="AD202" s="107"/>
      <c r="AE202" s="197">
        <f t="shared" si="14"/>
        <v>34</v>
      </c>
      <c r="AF202" s="108"/>
      <c r="AG202" s="104"/>
    </row>
    <row r="203" spans="1:33">
      <c r="A203" s="362">
        <v>42379</v>
      </c>
      <c r="B203" s="30">
        <v>1</v>
      </c>
      <c r="C203" s="30">
        <v>1678902</v>
      </c>
      <c r="D203" s="104">
        <v>40212</v>
      </c>
      <c r="E203" s="104" t="s">
        <v>91</v>
      </c>
      <c r="F203" s="30">
        <v>943</v>
      </c>
      <c r="G203" s="105">
        <v>65</v>
      </c>
      <c r="H203" s="113"/>
      <c r="I203" s="222">
        <v>0</v>
      </c>
      <c r="J203" s="223">
        <v>0</v>
      </c>
      <c r="K203" s="228">
        <v>0</v>
      </c>
      <c r="L203" s="224">
        <v>0</v>
      </c>
      <c r="M203" s="222">
        <v>0</v>
      </c>
      <c r="N203" s="229">
        <v>0</v>
      </c>
      <c r="O203" s="225">
        <v>0</v>
      </c>
      <c r="P203" s="224">
        <v>0</v>
      </c>
      <c r="Q203" s="225">
        <v>0</v>
      </c>
      <c r="R203" s="226">
        <v>0</v>
      </c>
      <c r="S203" s="224">
        <v>0</v>
      </c>
      <c r="T203" s="222">
        <v>0</v>
      </c>
      <c r="U203" s="227">
        <v>0</v>
      </c>
      <c r="V203" s="224">
        <v>2</v>
      </c>
      <c r="W203" s="224">
        <v>0</v>
      </c>
      <c r="X203" s="28">
        <f t="shared" si="16"/>
        <v>63</v>
      </c>
      <c r="Y203" s="107"/>
      <c r="Z203" s="107"/>
      <c r="AA203" s="107"/>
      <c r="AB203" s="107"/>
      <c r="AC203" s="107"/>
      <c r="AD203" s="107"/>
      <c r="AE203" s="197">
        <f t="shared" si="14"/>
        <v>63</v>
      </c>
      <c r="AF203" s="108"/>
      <c r="AG203" s="104"/>
    </row>
    <row r="204" spans="1:33">
      <c r="A204" s="362">
        <v>42379</v>
      </c>
      <c r="B204" s="30">
        <v>1</v>
      </c>
      <c r="C204" s="30">
        <v>1678902</v>
      </c>
      <c r="D204" s="104">
        <v>40211</v>
      </c>
      <c r="E204" s="104" t="s">
        <v>91</v>
      </c>
      <c r="F204" s="30">
        <v>944</v>
      </c>
      <c r="G204" s="105">
        <v>16</v>
      </c>
      <c r="H204" s="113"/>
      <c r="I204" s="222">
        <v>0</v>
      </c>
      <c r="J204" s="223">
        <v>0</v>
      </c>
      <c r="K204" s="228">
        <v>0</v>
      </c>
      <c r="L204" s="224">
        <v>0</v>
      </c>
      <c r="M204" s="222">
        <v>0</v>
      </c>
      <c r="N204" s="229">
        <v>0</v>
      </c>
      <c r="O204" s="225">
        <v>0</v>
      </c>
      <c r="P204" s="224">
        <v>0</v>
      </c>
      <c r="Q204" s="225">
        <v>0</v>
      </c>
      <c r="R204" s="226">
        <v>0</v>
      </c>
      <c r="S204" s="224">
        <v>0</v>
      </c>
      <c r="T204" s="222">
        <v>0</v>
      </c>
      <c r="U204" s="227">
        <v>0</v>
      </c>
      <c r="V204" s="224">
        <v>2</v>
      </c>
      <c r="W204" s="224">
        <v>0</v>
      </c>
      <c r="X204" s="28">
        <f t="shared" si="16"/>
        <v>14</v>
      </c>
      <c r="Y204" s="107"/>
      <c r="Z204" s="107"/>
      <c r="AA204" s="107"/>
      <c r="AB204" s="107"/>
      <c r="AC204" s="107"/>
      <c r="AD204" s="107"/>
      <c r="AE204" s="197">
        <f t="shared" si="14"/>
        <v>14</v>
      </c>
      <c r="AF204" s="108"/>
      <c r="AG204" s="104"/>
    </row>
    <row r="205" spans="1:33">
      <c r="A205" s="362">
        <v>42436</v>
      </c>
      <c r="B205" s="30">
        <v>1</v>
      </c>
      <c r="C205" s="30">
        <v>1780801</v>
      </c>
      <c r="D205" s="104">
        <v>51467</v>
      </c>
      <c r="E205" s="104" t="s">
        <v>102</v>
      </c>
      <c r="F205" s="30">
        <v>1035</v>
      </c>
      <c r="G205" s="105">
        <v>204</v>
      </c>
      <c r="H205" s="564" t="s">
        <v>111</v>
      </c>
      <c r="I205" s="222">
        <v>0</v>
      </c>
      <c r="J205" s="223">
        <v>0</v>
      </c>
      <c r="K205" s="228">
        <v>0</v>
      </c>
      <c r="L205" s="224">
        <v>0</v>
      </c>
      <c r="M205" s="222">
        <v>0</v>
      </c>
      <c r="N205" s="229">
        <v>0</v>
      </c>
      <c r="O205" s="225">
        <v>0</v>
      </c>
      <c r="P205" s="224">
        <v>0</v>
      </c>
      <c r="Q205" s="225">
        <v>0</v>
      </c>
      <c r="R205" s="226">
        <v>0</v>
      </c>
      <c r="S205" s="224">
        <v>0</v>
      </c>
      <c r="T205" s="222">
        <v>0</v>
      </c>
      <c r="U205" s="227">
        <v>0</v>
      </c>
      <c r="V205" s="224">
        <v>0</v>
      </c>
      <c r="W205" s="224">
        <v>0</v>
      </c>
      <c r="X205" s="28">
        <f t="shared" si="16"/>
        <v>204</v>
      </c>
      <c r="Y205" s="107"/>
      <c r="Z205" s="107"/>
      <c r="AA205" s="107">
        <v>9</v>
      </c>
      <c r="AB205" s="107"/>
      <c r="AC205" s="107"/>
      <c r="AD205" s="107"/>
      <c r="AE205" s="197">
        <f t="shared" si="14"/>
        <v>195</v>
      </c>
      <c r="AF205" s="108"/>
      <c r="AG205" s="104"/>
    </row>
    <row r="206" spans="1:33">
      <c r="A206" s="362">
        <v>42436</v>
      </c>
      <c r="B206" s="30">
        <v>2</v>
      </c>
      <c r="C206" s="30">
        <v>1780801</v>
      </c>
      <c r="D206" s="104">
        <v>51467</v>
      </c>
      <c r="E206" s="104" t="s">
        <v>102</v>
      </c>
      <c r="F206" s="30">
        <v>1035</v>
      </c>
      <c r="G206" s="105">
        <v>196</v>
      </c>
      <c r="H206" s="565"/>
      <c r="I206" s="222">
        <v>0</v>
      </c>
      <c r="J206" s="223">
        <v>0</v>
      </c>
      <c r="K206" s="228">
        <v>0</v>
      </c>
      <c r="L206" s="224">
        <v>0</v>
      </c>
      <c r="M206" s="222">
        <v>0</v>
      </c>
      <c r="N206" s="229">
        <v>0</v>
      </c>
      <c r="O206" s="225">
        <v>1</v>
      </c>
      <c r="P206" s="224">
        <v>1</v>
      </c>
      <c r="Q206" s="225">
        <v>0</v>
      </c>
      <c r="R206" s="226">
        <v>0</v>
      </c>
      <c r="S206" s="224">
        <v>0</v>
      </c>
      <c r="T206" s="222">
        <v>0</v>
      </c>
      <c r="U206" s="227">
        <v>0</v>
      </c>
      <c r="V206" s="224">
        <v>0</v>
      </c>
      <c r="W206" s="224">
        <v>0</v>
      </c>
      <c r="X206" s="28">
        <f t="shared" si="16"/>
        <v>194</v>
      </c>
      <c r="Y206" s="107"/>
      <c r="Z206" s="107"/>
      <c r="AA206" s="107"/>
      <c r="AB206" s="107"/>
      <c r="AC206" s="107"/>
      <c r="AD206" s="107"/>
      <c r="AE206" s="197">
        <f t="shared" si="14"/>
        <v>194</v>
      </c>
      <c r="AF206" s="108"/>
      <c r="AG206" s="104"/>
    </row>
    <row r="207" spans="1:33">
      <c r="A207" s="362">
        <v>42436</v>
      </c>
      <c r="B207" s="30">
        <v>2</v>
      </c>
      <c r="C207" s="30">
        <v>1780801</v>
      </c>
      <c r="D207" s="104">
        <v>51467</v>
      </c>
      <c r="E207" s="104" t="s">
        <v>102</v>
      </c>
      <c r="F207" s="30">
        <v>1036</v>
      </c>
      <c r="G207" s="105">
        <v>281</v>
      </c>
      <c r="H207" s="570" t="s">
        <v>193</v>
      </c>
      <c r="I207" s="222">
        <v>0</v>
      </c>
      <c r="J207" s="223">
        <v>0</v>
      </c>
      <c r="K207" s="228">
        <v>0</v>
      </c>
      <c r="L207" s="224">
        <v>0</v>
      </c>
      <c r="M207" s="222">
        <v>0</v>
      </c>
      <c r="N207" s="229">
        <v>0</v>
      </c>
      <c r="O207" s="225">
        <v>0</v>
      </c>
      <c r="P207" s="224">
        <v>0</v>
      </c>
      <c r="Q207" s="225">
        <v>0</v>
      </c>
      <c r="R207" s="226">
        <v>0</v>
      </c>
      <c r="S207" s="224">
        <v>0</v>
      </c>
      <c r="T207" s="222">
        <v>0</v>
      </c>
      <c r="U207" s="227">
        <v>5</v>
      </c>
      <c r="V207" s="224">
        <v>1</v>
      </c>
      <c r="W207" s="224">
        <v>0</v>
      </c>
      <c r="X207" s="28">
        <f t="shared" si="16"/>
        <v>275</v>
      </c>
      <c r="Y207" s="107"/>
      <c r="Z207" s="107">
        <v>3</v>
      </c>
      <c r="AA207" s="107">
        <v>2</v>
      </c>
      <c r="AB207" s="107"/>
      <c r="AC207" s="107"/>
      <c r="AD207" s="107"/>
      <c r="AE207" s="197">
        <f t="shared" si="14"/>
        <v>270</v>
      </c>
      <c r="AF207" s="108"/>
      <c r="AG207" s="104"/>
    </row>
    <row r="208" spans="1:33">
      <c r="A208" s="362">
        <v>42436</v>
      </c>
      <c r="B208" s="30">
        <v>3</v>
      </c>
      <c r="C208" s="30">
        <v>1780801</v>
      </c>
      <c r="D208" s="104">
        <v>51467</v>
      </c>
      <c r="E208" s="104" t="s">
        <v>102</v>
      </c>
      <c r="F208" s="30">
        <v>1036</v>
      </c>
      <c r="G208" s="105">
        <v>95</v>
      </c>
      <c r="H208" s="571"/>
      <c r="I208" s="222">
        <v>0</v>
      </c>
      <c r="J208" s="223">
        <v>0</v>
      </c>
      <c r="K208" s="228">
        <v>0</v>
      </c>
      <c r="L208" s="224">
        <v>0</v>
      </c>
      <c r="M208" s="222">
        <v>0</v>
      </c>
      <c r="N208" s="229">
        <v>0</v>
      </c>
      <c r="O208" s="225">
        <v>0</v>
      </c>
      <c r="P208" s="224">
        <v>0</v>
      </c>
      <c r="Q208" s="225">
        <v>0</v>
      </c>
      <c r="R208" s="226">
        <v>0</v>
      </c>
      <c r="S208" s="224">
        <v>0</v>
      </c>
      <c r="T208" s="222">
        <v>0</v>
      </c>
      <c r="U208" s="227">
        <v>0</v>
      </c>
      <c r="V208" s="224">
        <v>0</v>
      </c>
      <c r="W208" s="224">
        <v>0</v>
      </c>
      <c r="X208" s="28">
        <f t="shared" si="16"/>
        <v>95</v>
      </c>
      <c r="Y208" s="107"/>
      <c r="Z208" s="107"/>
      <c r="AA208" s="107"/>
      <c r="AB208" s="107"/>
      <c r="AC208" s="107"/>
      <c r="AD208" s="107"/>
      <c r="AE208" s="197">
        <f t="shared" si="14"/>
        <v>95</v>
      </c>
      <c r="AF208" s="108"/>
      <c r="AG208" s="104"/>
    </row>
    <row r="209" spans="1:33">
      <c r="A209" s="362">
        <v>42436</v>
      </c>
      <c r="B209" s="30">
        <v>3</v>
      </c>
      <c r="C209" s="30">
        <v>1780801</v>
      </c>
      <c r="D209" s="104">
        <v>51468</v>
      </c>
      <c r="E209" s="104" t="s">
        <v>102</v>
      </c>
      <c r="F209" s="30">
        <v>1037</v>
      </c>
      <c r="G209" s="105">
        <v>298</v>
      </c>
      <c r="H209" s="113" t="s">
        <v>194</v>
      </c>
      <c r="I209" s="222">
        <v>0</v>
      </c>
      <c r="J209" s="223">
        <v>0</v>
      </c>
      <c r="K209" s="228">
        <v>0</v>
      </c>
      <c r="L209" s="224">
        <v>0</v>
      </c>
      <c r="M209" s="222">
        <v>0</v>
      </c>
      <c r="N209" s="229">
        <v>0</v>
      </c>
      <c r="O209" s="225">
        <v>1</v>
      </c>
      <c r="P209" s="224">
        <v>0</v>
      </c>
      <c r="Q209" s="225">
        <v>0</v>
      </c>
      <c r="R209" s="226">
        <v>0</v>
      </c>
      <c r="S209" s="224">
        <v>0</v>
      </c>
      <c r="T209" s="222">
        <v>0</v>
      </c>
      <c r="U209" s="227">
        <v>0</v>
      </c>
      <c r="V209" s="224">
        <v>1</v>
      </c>
      <c r="W209" s="224">
        <v>0</v>
      </c>
      <c r="X209" s="28">
        <f t="shared" si="16"/>
        <v>296</v>
      </c>
      <c r="Y209" s="107"/>
      <c r="Z209" s="107"/>
      <c r="AA209" s="107"/>
      <c r="AB209" s="107"/>
      <c r="AC209" s="107"/>
      <c r="AD209" s="107"/>
      <c r="AE209" s="197">
        <f t="shared" si="14"/>
        <v>296</v>
      </c>
      <c r="AF209" s="108"/>
      <c r="AG209" s="104"/>
    </row>
    <row r="210" spans="1:33">
      <c r="A210" s="362">
        <v>42436</v>
      </c>
      <c r="B210" s="30">
        <v>3</v>
      </c>
      <c r="C210" s="30">
        <v>1780801</v>
      </c>
      <c r="D210" s="104">
        <v>51476</v>
      </c>
      <c r="E210" s="104" t="s">
        <v>102</v>
      </c>
      <c r="F210" s="30">
        <v>1038</v>
      </c>
      <c r="G210" s="105">
        <v>103</v>
      </c>
      <c r="H210" s="564" t="s">
        <v>173</v>
      </c>
      <c r="I210" s="222">
        <v>0</v>
      </c>
      <c r="J210" s="223">
        <v>0</v>
      </c>
      <c r="K210" s="228">
        <v>0</v>
      </c>
      <c r="L210" s="224">
        <v>0</v>
      </c>
      <c r="M210" s="222">
        <v>0</v>
      </c>
      <c r="N210" s="229">
        <v>0</v>
      </c>
      <c r="O210" s="225">
        <v>1</v>
      </c>
      <c r="P210" s="224">
        <v>0</v>
      </c>
      <c r="Q210" s="225">
        <v>0</v>
      </c>
      <c r="R210" s="226">
        <v>0</v>
      </c>
      <c r="S210" s="224">
        <v>0</v>
      </c>
      <c r="T210" s="222">
        <v>0</v>
      </c>
      <c r="U210" s="227">
        <v>0</v>
      </c>
      <c r="V210" s="224">
        <v>1</v>
      </c>
      <c r="W210" s="224">
        <v>0</v>
      </c>
      <c r="X210" s="28">
        <f t="shared" si="16"/>
        <v>101</v>
      </c>
      <c r="Y210" s="107"/>
      <c r="Z210" s="107">
        <v>2</v>
      </c>
      <c r="AA210" s="107">
        <v>1</v>
      </c>
      <c r="AB210" s="107"/>
      <c r="AC210" s="107"/>
      <c r="AD210" s="107"/>
      <c r="AE210" s="197">
        <f t="shared" si="14"/>
        <v>98</v>
      </c>
      <c r="AF210" s="108"/>
      <c r="AG210" s="104"/>
    </row>
    <row r="211" spans="1:33">
      <c r="A211" s="362">
        <v>42437</v>
      </c>
      <c r="B211" s="30">
        <v>1</v>
      </c>
      <c r="C211" s="30">
        <v>1780801</v>
      </c>
      <c r="D211" s="104">
        <v>51476</v>
      </c>
      <c r="E211" s="104" t="s">
        <v>102</v>
      </c>
      <c r="F211" s="30">
        <v>1038</v>
      </c>
      <c r="G211" s="105">
        <v>196</v>
      </c>
      <c r="H211" s="565"/>
      <c r="I211" s="222">
        <v>0</v>
      </c>
      <c r="J211" s="223">
        <v>0</v>
      </c>
      <c r="K211" s="228">
        <v>0</v>
      </c>
      <c r="L211" s="224">
        <v>0</v>
      </c>
      <c r="M211" s="222">
        <v>0</v>
      </c>
      <c r="N211" s="229">
        <v>0</v>
      </c>
      <c r="O211" s="225">
        <v>0</v>
      </c>
      <c r="P211" s="224">
        <v>0</v>
      </c>
      <c r="Q211" s="225">
        <v>0</v>
      </c>
      <c r="R211" s="226">
        <v>0</v>
      </c>
      <c r="S211" s="224">
        <v>0</v>
      </c>
      <c r="T211" s="222">
        <v>0</v>
      </c>
      <c r="U211" s="227">
        <v>0</v>
      </c>
      <c r="V211" s="224">
        <v>0</v>
      </c>
      <c r="W211" s="224">
        <v>0</v>
      </c>
      <c r="X211" s="28">
        <f t="shared" si="16"/>
        <v>196</v>
      </c>
      <c r="Y211" s="107"/>
      <c r="Z211" s="107"/>
      <c r="AA211" s="107"/>
      <c r="AB211" s="107"/>
      <c r="AC211" s="107"/>
      <c r="AD211" s="107"/>
      <c r="AE211" s="197">
        <f t="shared" si="14"/>
        <v>196</v>
      </c>
      <c r="AF211" s="108"/>
      <c r="AG211" s="104"/>
    </row>
    <row r="212" spans="1:33">
      <c r="A212" s="362">
        <v>42437</v>
      </c>
      <c r="B212" s="30">
        <v>1</v>
      </c>
      <c r="C212" s="30">
        <v>1780801</v>
      </c>
      <c r="D212" s="104">
        <v>51465</v>
      </c>
      <c r="E212" s="104" t="s">
        <v>102</v>
      </c>
      <c r="F212" s="30">
        <v>1039</v>
      </c>
      <c r="G212" s="105">
        <v>254</v>
      </c>
      <c r="H212" s="113" t="s">
        <v>195</v>
      </c>
      <c r="I212" s="222">
        <v>0</v>
      </c>
      <c r="J212" s="223">
        <v>0</v>
      </c>
      <c r="K212" s="228">
        <v>0</v>
      </c>
      <c r="L212" s="224">
        <v>0</v>
      </c>
      <c r="M212" s="222">
        <v>0</v>
      </c>
      <c r="N212" s="229">
        <v>0</v>
      </c>
      <c r="O212" s="225">
        <v>1</v>
      </c>
      <c r="P212" s="224">
        <v>1</v>
      </c>
      <c r="Q212" s="225">
        <v>0</v>
      </c>
      <c r="R212" s="226">
        <v>0</v>
      </c>
      <c r="S212" s="224">
        <v>0</v>
      </c>
      <c r="T212" s="222">
        <v>0</v>
      </c>
      <c r="U212" s="256">
        <v>1</v>
      </c>
      <c r="V212" s="224">
        <v>0</v>
      </c>
      <c r="W212" s="224">
        <v>0</v>
      </c>
      <c r="X212" s="28">
        <f t="shared" si="16"/>
        <v>251</v>
      </c>
      <c r="Y212" s="107"/>
      <c r="Z212" s="107">
        <v>2</v>
      </c>
      <c r="AA212" s="107"/>
      <c r="AB212" s="107"/>
      <c r="AC212" s="107"/>
      <c r="AD212" s="107"/>
      <c r="AE212" s="197">
        <f t="shared" si="14"/>
        <v>249</v>
      </c>
      <c r="AF212" s="108"/>
      <c r="AG212" s="104"/>
    </row>
    <row r="213" spans="1:33">
      <c r="A213" s="362">
        <v>42437</v>
      </c>
      <c r="B213" s="30">
        <v>1</v>
      </c>
      <c r="C213" s="30">
        <v>1780801</v>
      </c>
      <c r="D213" s="104">
        <v>51464</v>
      </c>
      <c r="E213" s="104" t="s">
        <v>102</v>
      </c>
      <c r="F213" s="30">
        <v>1040</v>
      </c>
      <c r="G213" s="105">
        <v>51</v>
      </c>
      <c r="H213" s="564" t="s">
        <v>108</v>
      </c>
      <c r="I213" s="222">
        <v>0</v>
      </c>
      <c r="J213" s="223">
        <v>0</v>
      </c>
      <c r="K213" s="228">
        <v>0</v>
      </c>
      <c r="L213" s="224">
        <v>0</v>
      </c>
      <c r="M213" s="222">
        <v>0</v>
      </c>
      <c r="N213" s="229">
        <v>0</v>
      </c>
      <c r="O213" s="225">
        <v>0</v>
      </c>
      <c r="P213" s="224">
        <v>1</v>
      </c>
      <c r="Q213" s="225">
        <v>0</v>
      </c>
      <c r="R213" s="226">
        <v>0</v>
      </c>
      <c r="S213" s="224">
        <v>0</v>
      </c>
      <c r="T213" s="222">
        <v>0</v>
      </c>
      <c r="U213" s="227">
        <v>0</v>
      </c>
      <c r="V213" s="224">
        <v>0</v>
      </c>
      <c r="W213" s="224">
        <v>0</v>
      </c>
      <c r="X213" s="28">
        <f t="shared" si="16"/>
        <v>50</v>
      </c>
      <c r="Y213" s="107"/>
      <c r="Z213" s="107"/>
      <c r="AA213" s="107"/>
      <c r="AB213" s="107"/>
      <c r="AC213" s="107"/>
      <c r="AD213" s="107"/>
      <c r="AE213" s="197">
        <f t="shared" si="14"/>
        <v>50</v>
      </c>
      <c r="AF213" s="108"/>
      <c r="AG213" s="104"/>
    </row>
    <row r="214" spans="1:33">
      <c r="A214" s="362">
        <v>42437</v>
      </c>
      <c r="B214" s="30">
        <v>2</v>
      </c>
      <c r="C214" s="30">
        <v>1780801</v>
      </c>
      <c r="D214" s="104">
        <v>51464</v>
      </c>
      <c r="E214" s="104" t="s">
        <v>102</v>
      </c>
      <c r="F214" s="30">
        <v>1040</v>
      </c>
      <c r="G214" s="105">
        <v>76</v>
      </c>
      <c r="H214" s="565"/>
      <c r="I214" s="222">
        <v>0</v>
      </c>
      <c r="J214" s="223">
        <v>0</v>
      </c>
      <c r="K214" s="228">
        <v>0</v>
      </c>
      <c r="L214" s="224">
        <v>0</v>
      </c>
      <c r="M214" s="222">
        <v>0</v>
      </c>
      <c r="N214" s="229">
        <v>0</v>
      </c>
      <c r="O214" s="225">
        <v>1</v>
      </c>
      <c r="P214" s="224">
        <v>0</v>
      </c>
      <c r="Q214" s="225">
        <v>0</v>
      </c>
      <c r="R214" s="226">
        <v>0</v>
      </c>
      <c r="S214" s="224">
        <v>0</v>
      </c>
      <c r="T214" s="222">
        <v>0</v>
      </c>
      <c r="U214" s="227">
        <v>0</v>
      </c>
      <c r="V214" s="224">
        <v>0</v>
      </c>
      <c r="W214" s="224">
        <v>0</v>
      </c>
      <c r="X214" s="28">
        <f t="shared" si="16"/>
        <v>75</v>
      </c>
      <c r="Y214" s="107"/>
      <c r="Z214" s="107"/>
      <c r="AA214" s="107"/>
      <c r="AB214" s="107"/>
      <c r="AC214" s="107"/>
      <c r="AD214" s="107"/>
      <c r="AE214" s="197">
        <f t="shared" si="14"/>
        <v>75</v>
      </c>
      <c r="AF214" s="108"/>
      <c r="AG214" s="104"/>
    </row>
    <row r="215" spans="1:33">
      <c r="A215" s="362">
        <v>42437</v>
      </c>
      <c r="B215" s="30">
        <v>2</v>
      </c>
      <c r="C215" s="30">
        <v>1780801</v>
      </c>
      <c r="D215" s="104">
        <v>51462</v>
      </c>
      <c r="E215" s="104" t="s">
        <v>102</v>
      </c>
      <c r="F215" s="30">
        <v>1041</v>
      </c>
      <c r="G215" s="105">
        <v>86</v>
      </c>
      <c r="H215" s="113" t="s">
        <v>196</v>
      </c>
      <c r="I215" s="222">
        <v>0</v>
      </c>
      <c r="J215" s="223">
        <v>0</v>
      </c>
      <c r="K215" s="228">
        <v>0</v>
      </c>
      <c r="L215" s="224">
        <v>0</v>
      </c>
      <c r="M215" s="222">
        <v>0</v>
      </c>
      <c r="N215" s="229">
        <v>0</v>
      </c>
      <c r="O215" s="225">
        <v>1</v>
      </c>
      <c r="P215" s="224">
        <v>1</v>
      </c>
      <c r="Q215" s="225">
        <v>0</v>
      </c>
      <c r="R215" s="226">
        <v>0</v>
      </c>
      <c r="S215" s="224">
        <v>0</v>
      </c>
      <c r="T215" s="222">
        <v>0</v>
      </c>
      <c r="U215" s="227">
        <v>0</v>
      </c>
      <c r="V215" s="224">
        <v>0</v>
      </c>
      <c r="W215" s="224">
        <v>0</v>
      </c>
      <c r="X215" s="28">
        <f t="shared" si="16"/>
        <v>84</v>
      </c>
      <c r="Y215" s="107"/>
      <c r="Z215" s="107"/>
      <c r="AA215" s="107"/>
      <c r="AB215" s="107"/>
      <c r="AC215" s="107"/>
      <c r="AD215" s="107"/>
      <c r="AE215" s="197">
        <f t="shared" si="14"/>
        <v>84</v>
      </c>
      <c r="AF215" s="108"/>
      <c r="AG215" s="104"/>
    </row>
    <row r="216" spans="1:33">
      <c r="A216" s="362">
        <v>42437</v>
      </c>
      <c r="B216" s="30">
        <v>2</v>
      </c>
      <c r="C216" s="30">
        <v>1780801</v>
      </c>
      <c r="D216" s="104">
        <v>51463</v>
      </c>
      <c r="E216" s="104" t="s">
        <v>102</v>
      </c>
      <c r="F216" s="30">
        <v>1042</v>
      </c>
      <c r="G216" s="105">
        <v>95</v>
      </c>
      <c r="H216" s="113" t="s">
        <v>197</v>
      </c>
      <c r="I216" s="222">
        <v>0</v>
      </c>
      <c r="J216" s="223">
        <v>0</v>
      </c>
      <c r="K216" s="228">
        <v>0</v>
      </c>
      <c r="L216" s="224">
        <v>0</v>
      </c>
      <c r="M216" s="222">
        <v>0</v>
      </c>
      <c r="N216" s="229">
        <v>0</v>
      </c>
      <c r="O216" s="225">
        <v>1</v>
      </c>
      <c r="P216" s="224">
        <v>1</v>
      </c>
      <c r="Q216" s="225">
        <v>0</v>
      </c>
      <c r="R216" s="226">
        <v>0</v>
      </c>
      <c r="S216" s="224">
        <v>0</v>
      </c>
      <c r="T216" s="222">
        <v>0</v>
      </c>
      <c r="U216" s="227">
        <v>0</v>
      </c>
      <c r="V216" s="224">
        <v>0</v>
      </c>
      <c r="W216" s="224">
        <v>0</v>
      </c>
      <c r="X216" s="28">
        <f t="shared" si="16"/>
        <v>93</v>
      </c>
      <c r="Y216" s="107"/>
      <c r="Z216" s="107"/>
      <c r="AA216" s="107"/>
      <c r="AB216" s="107"/>
      <c r="AC216" s="107"/>
      <c r="AD216" s="107"/>
      <c r="AE216" s="197">
        <f t="shared" si="14"/>
        <v>93</v>
      </c>
      <c r="AF216" s="108"/>
      <c r="AG216" s="104"/>
    </row>
    <row r="217" spans="1:33">
      <c r="A217" s="362">
        <v>42437</v>
      </c>
      <c r="B217" s="30">
        <v>2</v>
      </c>
      <c r="C217" s="30">
        <v>1785301</v>
      </c>
      <c r="D217" s="104">
        <v>51594</v>
      </c>
      <c r="E217" s="104" t="s">
        <v>102</v>
      </c>
      <c r="F217" s="30">
        <v>1043</v>
      </c>
      <c r="G217" s="105">
        <v>145</v>
      </c>
      <c r="H217" s="570" t="s">
        <v>198</v>
      </c>
      <c r="I217" s="222">
        <v>0</v>
      </c>
      <c r="J217" s="223">
        <v>0</v>
      </c>
      <c r="K217" s="228">
        <v>0</v>
      </c>
      <c r="L217" s="224">
        <v>0</v>
      </c>
      <c r="M217" s="222">
        <v>0</v>
      </c>
      <c r="N217" s="229">
        <v>0</v>
      </c>
      <c r="O217" s="225">
        <v>2</v>
      </c>
      <c r="P217" s="224">
        <v>2</v>
      </c>
      <c r="Q217" s="225">
        <v>0</v>
      </c>
      <c r="R217" s="226">
        <v>0</v>
      </c>
      <c r="S217" s="224">
        <v>0</v>
      </c>
      <c r="T217" s="222">
        <v>0</v>
      </c>
      <c r="U217" s="227">
        <v>0</v>
      </c>
      <c r="V217" s="224">
        <v>0</v>
      </c>
      <c r="W217" s="224">
        <v>0</v>
      </c>
      <c r="X217" s="28">
        <f t="shared" si="16"/>
        <v>141</v>
      </c>
      <c r="Y217" s="107"/>
      <c r="Z217" s="107"/>
      <c r="AA217" s="107"/>
      <c r="AB217" s="107"/>
      <c r="AC217" s="107">
        <v>39</v>
      </c>
      <c r="AD217" s="107"/>
      <c r="AE217" s="197">
        <f t="shared" si="14"/>
        <v>102</v>
      </c>
      <c r="AF217" s="108"/>
      <c r="AG217" s="104"/>
    </row>
    <row r="218" spans="1:33">
      <c r="A218" s="362">
        <v>42437</v>
      </c>
      <c r="B218" s="30">
        <v>3</v>
      </c>
      <c r="C218" s="30">
        <v>1785301</v>
      </c>
      <c r="D218" s="104">
        <v>51594</v>
      </c>
      <c r="E218" s="104" t="s">
        <v>102</v>
      </c>
      <c r="F218" s="30">
        <v>1043</v>
      </c>
      <c r="G218" s="105">
        <v>126</v>
      </c>
      <c r="H218" s="571"/>
      <c r="I218" s="222">
        <v>0</v>
      </c>
      <c r="J218" s="223">
        <v>0</v>
      </c>
      <c r="K218" s="228">
        <v>0</v>
      </c>
      <c r="L218" s="224">
        <v>0</v>
      </c>
      <c r="M218" s="222">
        <v>0</v>
      </c>
      <c r="N218" s="229">
        <v>0</v>
      </c>
      <c r="O218" s="225">
        <v>0</v>
      </c>
      <c r="P218" s="224">
        <v>0</v>
      </c>
      <c r="Q218" s="225">
        <v>0</v>
      </c>
      <c r="R218" s="226">
        <v>0</v>
      </c>
      <c r="S218" s="224">
        <v>0</v>
      </c>
      <c r="T218" s="222">
        <v>0</v>
      </c>
      <c r="U218" s="227">
        <v>0</v>
      </c>
      <c r="V218" s="224">
        <v>0</v>
      </c>
      <c r="W218" s="224">
        <v>0</v>
      </c>
      <c r="X218" s="28">
        <f t="shared" si="16"/>
        <v>126</v>
      </c>
      <c r="Y218" s="107"/>
      <c r="Z218" s="107"/>
      <c r="AA218" s="107"/>
      <c r="AB218" s="107"/>
      <c r="AC218" s="107"/>
      <c r="AD218" s="107"/>
      <c r="AE218" s="197">
        <f t="shared" ref="AE218:AE281" si="17">X218-SUM(Z218:AD218)</f>
        <v>126</v>
      </c>
      <c r="AF218" s="108"/>
      <c r="AG218" s="104"/>
    </row>
    <row r="219" spans="1:33">
      <c r="A219" s="362">
        <v>42437</v>
      </c>
      <c r="B219" s="30">
        <v>3</v>
      </c>
      <c r="C219" s="30">
        <v>1785301</v>
      </c>
      <c r="D219" s="104">
        <v>51466</v>
      </c>
      <c r="E219" s="104" t="s">
        <v>102</v>
      </c>
      <c r="F219" s="30">
        <v>1044</v>
      </c>
      <c r="G219" s="105">
        <v>210</v>
      </c>
      <c r="H219" s="113" t="s">
        <v>199</v>
      </c>
      <c r="I219" s="222">
        <v>0</v>
      </c>
      <c r="J219" s="223">
        <v>0</v>
      </c>
      <c r="K219" s="228">
        <v>0</v>
      </c>
      <c r="L219" s="224">
        <v>0</v>
      </c>
      <c r="M219" s="222">
        <v>0</v>
      </c>
      <c r="N219" s="229">
        <v>0</v>
      </c>
      <c r="O219" s="225">
        <v>1</v>
      </c>
      <c r="P219" s="224">
        <v>0</v>
      </c>
      <c r="Q219" s="225">
        <v>0</v>
      </c>
      <c r="R219" s="226">
        <v>0</v>
      </c>
      <c r="S219" s="224">
        <v>0</v>
      </c>
      <c r="T219" s="222">
        <v>0</v>
      </c>
      <c r="U219" s="227">
        <v>0</v>
      </c>
      <c r="V219" s="224">
        <v>2</v>
      </c>
      <c r="W219" s="224">
        <v>0</v>
      </c>
      <c r="X219" s="28">
        <f t="shared" si="16"/>
        <v>207</v>
      </c>
      <c r="Y219" s="107"/>
      <c r="Z219" s="107">
        <v>2</v>
      </c>
      <c r="AA219" s="107"/>
      <c r="AB219" s="107"/>
      <c r="AC219" s="107">
        <v>33</v>
      </c>
      <c r="AD219" s="107"/>
      <c r="AE219" s="197">
        <f t="shared" si="17"/>
        <v>172</v>
      </c>
      <c r="AF219" s="108"/>
      <c r="AG219" s="104"/>
    </row>
    <row r="220" spans="1:33">
      <c r="A220" s="362">
        <v>42437</v>
      </c>
      <c r="B220" s="30">
        <v>3</v>
      </c>
      <c r="C220" s="30">
        <v>1785301</v>
      </c>
      <c r="D220" s="104">
        <v>51596</v>
      </c>
      <c r="E220" s="104" t="s">
        <v>102</v>
      </c>
      <c r="F220" s="30">
        <v>1045</v>
      </c>
      <c r="G220" s="105">
        <v>152</v>
      </c>
      <c r="H220" s="564" t="s">
        <v>200</v>
      </c>
      <c r="I220" s="222">
        <v>0</v>
      </c>
      <c r="J220" s="223">
        <v>0</v>
      </c>
      <c r="K220" s="228">
        <v>0</v>
      </c>
      <c r="L220" s="224">
        <v>0</v>
      </c>
      <c r="M220" s="222">
        <v>0</v>
      </c>
      <c r="N220" s="229">
        <v>0</v>
      </c>
      <c r="O220" s="225">
        <v>1</v>
      </c>
      <c r="P220" s="224">
        <v>1</v>
      </c>
      <c r="Q220" s="225">
        <v>0</v>
      </c>
      <c r="R220" s="226">
        <v>0</v>
      </c>
      <c r="S220" s="224">
        <v>0</v>
      </c>
      <c r="T220" s="222">
        <v>0</v>
      </c>
      <c r="U220" s="227">
        <v>0</v>
      </c>
      <c r="V220" s="224">
        <v>0</v>
      </c>
      <c r="W220" s="224">
        <v>0</v>
      </c>
      <c r="X220" s="28">
        <f t="shared" si="16"/>
        <v>150</v>
      </c>
      <c r="Y220" s="107"/>
      <c r="Z220" s="107">
        <v>1</v>
      </c>
      <c r="AA220" s="107"/>
      <c r="AB220" s="107"/>
      <c r="AC220" s="107"/>
      <c r="AD220" s="107"/>
      <c r="AE220" s="197">
        <f t="shared" si="17"/>
        <v>149</v>
      </c>
      <c r="AF220" s="108"/>
      <c r="AG220" s="104"/>
    </row>
    <row r="221" spans="1:33">
      <c r="A221" s="362">
        <v>42438</v>
      </c>
      <c r="B221" s="30">
        <v>1</v>
      </c>
      <c r="C221" s="30">
        <v>1785301</v>
      </c>
      <c r="D221" s="104">
        <v>51596</v>
      </c>
      <c r="E221" s="104" t="s">
        <v>102</v>
      </c>
      <c r="F221" s="30">
        <v>1045</v>
      </c>
      <c r="G221" s="105">
        <v>152</v>
      </c>
      <c r="H221" s="565"/>
      <c r="I221" s="222">
        <v>0</v>
      </c>
      <c r="J221" s="223">
        <v>0</v>
      </c>
      <c r="K221" s="228">
        <v>0</v>
      </c>
      <c r="L221" s="224">
        <v>0</v>
      </c>
      <c r="M221" s="222">
        <v>0</v>
      </c>
      <c r="N221" s="229">
        <v>0</v>
      </c>
      <c r="O221" s="225">
        <v>0</v>
      </c>
      <c r="P221" s="224">
        <v>0</v>
      </c>
      <c r="Q221" s="225">
        <v>0</v>
      </c>
      <c r="R221" s="226">
        <v>0</v>
      </c>
      <c r="S221" s="224">
        <v>0</v>
      </c>
      <c r="T221" s="222">
        <v>0</v>
      </c>
      <c r="U221" s="227">
        <v>0</v>
      </c>
      <c r="V221" s="224">
        <v>0</v>
      </c>
      <c r="W221" s="224">
        <v>0</v>
      </c>
      <c r="X221" s="28">
        <f t="shared" si="16"/>
        <v>152</v>
      </c>
      <c r="Y221" s="107"/>
      <c r="Z221" s="107"/>
      <c r="AA221" s="107"/>
      <c r="AB221" s="107"/>
      <c r="AC221" s="107"/>
      <c r="AD221" s="107"/>
      <c r="AE221" s="197">
        <f t="shared" si="17"/>
        <v>152</v>
      </c>
      <c r="AF221" s="108"/>
      <c r="AG221" s="104"/>
    </row>
    <row r="222" spans="1:33">
      <c r="A222" s="362">
        <v>42438</v>
      </c>
      <c r="B222" s="30">
        <v>1</v>
      </c>
      <c r="C222" s="30">
        <v>1785301</v>
      </c>
      <c r="D222" s="104">
        <v>51469</v>
      </c>
      <c r="E222" s="104" t="s">
        <v>102</v>
      </c>
      <c r="F222" s="30">
        <v>1046</v>
      </c>
      <c r="G222" s="105">
        <v>198</v>
      </c>
      <c r="H222" s="113" t="s">
        <v>201</v>
      </c>
      <c r="I222" s="222">
        <v>0</v>
      </c>
      <c r="J222" s="223">
        <v>0</v>
      </c>
      <c r="K222" s="228">
        <v>0</v>
      </c>
      <c r="L222" s="224">
        <v>0</v>
      </c>
      <c r="M222" s="222">
        <v>0</v>
      </c>
      <c r="N222" s="229">
        <v>0</v>
      </c>
      <c r="O222" s="225">
        <v>1</v>
      </c>
      <c r="P222" s="224">
        <v>1</v>
      </c>
      <c r="Q222" s="225">
        <v>0</v>
      </c>
      <c r="R222" s="226">
        <v>0</v>
      </c>
      <c r="S222" s="224">
        <v>0</v>
      </c>
      <c r="T222" s="222">
        <v>0</v>
      </c>
      <c r="U222" s="227">
        <v>0</v>
      </c>
      <c r="V222" s="224">
        <v>0</v>
      </c>
      <c r="W222" s="224">
        <v>0</v>
      </c>
      <c r="X222" s="28">
        <f t="shared" si="16"/>
        <v>196</v>
      </c>
      <c r="Y222" s="107"/>
      <c r="Z222" s="107"/>
      <c r="AA222" s="107"/>
      <c r="AB222" s="107"/>
      <c r="AC222" s="107"/>
      <c r="AD222" s="107"/>
      <c r="AE222" s="197">
        <f t="shared" si="17"/>
        <v>196</v>
      </c>
      <c r="AF222" s="108"/>
      <c r="AG222" s="104"/>
    </row>
    <row r="223" spans="1:33">
      <c r="A223" s="362">
        <v>42438</v>
      </c>
      <c r="B223" s="30">
        <v>1</v>
      </c>
      <c r="C223" s="30">
        <v>1785301</v>
      </c>
      <c r="D223" s="104">
        <v>51592</v>
      </c>
      <c r="E223" s="104" t="s">
        <v>102</v>
      </c>
      <c r="F223" s="30">
        <v>1047</v>
      </c>
      <c r="G223" s="105">
        <v>94</v>
      </c>
      <c r="H223" s="113" t="s">
        <v>202</v>
      </c>
      <c r="I223" s="222">
        <v>0</v>
      </c>
      <c r="J223" s="223">
        <v>0</v>
      </c>
      <c r="K223" s="228">
        <v>0</v>
      </c>
      <c r="L223" s="224">
        <v>0</v>
      </c>
      <c r="M223" s="222">
        <v>0</v>
      </c>
      <c r="N223" s="229">
        <v>0</v>
      </c>
      <c r="O223" s="225">
        <v>1</v>
      </c>
      <c r="P223" s="224">
        <v>1</v>
      </c>
      <c r="Q223" s="225">
        <v>0</v>
      </c>
      <c r="R223" s="226">
        <v>0</v>
      </c>
      <c r="S223" s="224">
        <v>0</v>
      </c>
      <c r="T223" s="222">
        <v>0</v>
      </c>
      <c r="U223" s="227">
        <v>0</v>
      </c>
      <c r="V223" s="224">
        <v>0</v>
      </c>
      <c r="W223" s="224">
        <v>0</v>
      </c>
      <c r="X223" s="28">
        <f t="shared" si="16"/>
        <v>92</v>
      </c>
      <c r="Y223" s="107"/>
      <c r="Z223" s="107"/>
      <c r="AA223" s="107"/>
      <c r="AB223" s="107"/>
      <c r="AC223" s="107"/>
      <c r="AD223" s="107"/>
      <c r="AE223" s="197">
        <f t="shared" si="17"/>
        <v>92</v>
      </c>
      <c r="AF223" s="108"/>
      <c r="AG223" s="104"/>
    </row>
    <row r="224" spans="1:33">
      <c r="A224" s="362">
        <v>42438</v>
      </c>
      <c r="B224" s="30">
        <v>1</v>
      </c>
      <c r="C224" s="30">
        <v>1785301</v>
      </c>
      <c r="D224" s="104">
        <v>51493</v>
      </c>
      <c r="E224" s="104" t="s">
        <v>102</v>
      </c>
      <c r="F224" s="30">
        <v>1048</v>
      </c>
      <c r="G224" s="105">
        <v>26</v>
      </c>
      <c r="H224" s="564" t="s">
        <v>203</v>
      </c>
      <c r="I224" s="222">
        <v>0</v>
      </c>
      <c r="J224" s="223">
        <v>0</v>
      </c>
      <c r="K224" s="228">
        <v>0</v>
      </c>
      <c r="L224" s="224">
        <v>0</v>
      </c>
      <c r="M224" s="222">
        <v>0</v>
      </c>
      <c r="N224" s="229">
        <v>0</v>
      </c>
      <c r="O224" s="225">
        <v>0</v>
      </c>
      <c r="P224" s="224">
        <v>1</v>
      </c>
      <c r="Q224" s="225">
        <v>0</v>
      </c>
      <c r="R224" s="226">
        <v>0</v>
      </c>
      <c r="S224" s="224">
        <v>0</v>
      </c>
      <c r="T224" s="222">
        <v>0</v>
      </c>
      <c r="U224" s="227">
        <v>0</v>
      </c>
      <c r="V224" s="224">
        <v>0</v>
      </c>
      <c r="W224" s="224">
        <v>0</v>
      </c>
      <c r="X224" s="28">
        <f t="shared" si="16"/>
        <v>25</v>
      </c>
      <c r="Y224" s="107"/>
      <c r="Z224" s="107"/>
      <c r="AA224" s="107"/>
      <c r="AB224" s="107"/>
      <c r="AC224" s="107"/>
      <c r="AD224" s="107"/>
      <c r="AE224" s="197">
        <f t="shared" si="17"/>
        <v>25</v>
      </c>
      <c r="AF224" s="108"/>
      <c r="AG224" s="104"/>
    </row>
    <row r="225" spans="1:33">
      <c r="A225" s="362">
        <v>42438</v>
      </c>
      <c r="B225" s="30">
        <v>2</v>
      </c>
      <c r="C225" s="30">
        <v>1785301</v>
      </c>
      <c r="D225" s="104">
        <v>51493</v>
      </c>
      <c r="E225" s="104" t="s">
        <v>102</v>
      </c>
      <c r="F225" s="30">
        <v>1048</v>
      </c>
      <c r="G225" s="105">
        <v>107</v>
      </c>
      <c r="H225" s="565"/>
      <c r="I225" s="222">
        <v>0</v>
      </c>
      <c r="J225" s="223">
        <v>0</v>
      </c>
      <c r="K225" s="228">
        <v>0</v>
      </c>
      <c r="L225" s="224">
        <v>0</v>
      </c>
      <c r="M225" s="222">
        <v>0</v>
      </c>
      <c r="N225" s="229">
        <v>0</v>
      </c>
      <c r="O225" s="225">
        <v>1</v>
      </c>
      <c r="P225" s="224">
        <v>0</v>
      </c>
      <c r="Q225" s="225">
        <v>0</v>
      </c>
      <c r="R225" s="226">
        <v>0</v>
      </c>
      <c r="S225" s="224">
        <v>0</v>
      </c>
      <c r="T225" s="222">
        <v>0</v>
      </c>
      <c r="U225" s="227">
        <v>0</v>
      </c>
      <c r="V225" s="224">
        <v>0</v>
      </c>
      <c r="W225" s="224">
        <v>0</v>
      </c>
      <c r="X225" s="28">
        <f t="shared" si="16"/>
        <v>106</v>
      </c>
      <c r="Y225" s="107"/>
      <c r="Z225" s="107">
        <v>1</v>
      </c>
      <c r="AA225" s="107"/>
      <c r="AB225" s="107"/>
      <c r="AC225" s="107"/>
      <c r="AD225" s="107"/>
      <c r="AE225" s="197">
        <f t="shared" si="17"/>
        <v>105</v>
      </c>
      <c r="AF225" s="108"/>
      <c r="AG225" s="104"/>
    </row>
    <row r="226" spans="1:33" s="172" customFormat="1" ht="16.5" thickBot="1">
      <c r="A226" s="363">
        <v>42438</v>
      </c>
      <c r="B226" s="129">
        <v>2</v>
      </c>
      <c r="C226" s="129">
        <v>1785301</v>
      </c>
      <c r="D226" s="130">
        <v>51593</v>
      </c>
      <c r="E226" s="130" t="s">
        <v>102</v>
      </c>
      <c r="F226" s="129">
        <v>1049</v>
      </c>
      <c r="G226" s="131">
        <v>177</v>
      </c>
      <c r="H226" s="132" t="s">
        <v>109</v>
      </c>
      <c r="I226" s="248">
        <v>0</v>
      </c>
      <c r="J226" s="249">
        <v>0</v>
      </c>
      <c r="K226" s="250">
        <v>0</v>
      </c>
      <c r="L226" s="251">
        <v>0</v>
      </c>
      <c r="M226" s="248">
        <v>0</v>
      </c>
      <c r="N226" s="252">
        <v>0</v>
      </c>
      <c r="O226" s="253">
        <v>1</v>
      </c>
      <c r="P226" s="251">
        <v>1</v>
      </c>
      <c r="Q226" s="253">
        <v>0</v>
      </c>
      <c r="R226" s="254">
        <v>0</v>
      </c>
      <c r="S226" s="251">
        <v>0</v>
      </c>
      <c r="T226" s="248">
        <v>0</v>
      </c>
      <c r="U226" s="255">
        <v>0</v>
      </c>
      <c r="V226" s="251">
        <v>0</v>
      </c>
      <c r="W226" s="251">
        <v>0</v>
      </c>
      <c r="X226" s="133">
        <f t="shared" si="16"/>
        <v>175</v>
      </c>
      <c r="Y226" s="134"/>
      <c r="Z226" s="134"/>
      <c r="AA226" s="134"/>
      <c r="AB226" s="134"/>
      <c r="AC226" s="134"/>
      <c r="AD226" s="134"/>
      <c r="AE226" s="197">
        <f t="shared" si="17"/>
        <v>175</v>
      </c>
      <c r="AF226" s="135"/>
      <c r="AG226" s="130"/>
    </row>
    <row r="227" spans="1:33">
      <c r="A227" s="354">
        <v>42439</v>
      </c>
      <c r="B227" s="126">
        <v>3</v>
      </c>
      <c r="C227" s="126">
        <v>1627902</v>
      </c>
      <c r="D227" s="127">
        <v>60047</v>
      </c>
      <c r="E227" s="127" t="s">
        <v>102</v>
      </c>
      <c r="F227" s="126">
        <v>1055</v>
      </c>
      <c r="G227" s="128">
        <v>41</v>
      </c>
      <c r="H227" s="122" t="s">
        <v>204</v>
      </c>
      <c r="I227" s="273">
        <v>0</v>
      </c>
      <c r="J227" s="274">
        <v>0</v>
      </c>
      <c r="K227" s="275">
        <v>0</v>
      </c>
      <c r="L227" s="247">
        <v>0</v>
      </c>
      <c r="M227" s="273">
        <v>0</v>
      </c>
      <c r="N227" s="276">
        <v>0</v>
      </c>
      <c r="O227" s="277">
        <v>1</v>
      </c>
      <c r="P227" s="247">
        <v>1</v>
      </c>
      <c r="Q227" s="277">
        <v>0</v>
      </c>
      <c r="R227" s="278">
        <v>0</v>
      </c>
      <c r="S227" s="247">
        <v>0</v>
      </c>
      <c r="T227" s="273">
        <v>0</v>
      </c>
      <c r="U227" s="279">
        <v>0</v>
      </c>
      <c r="V227" s="247">
        <v>0</v>
      </c>
      <c r="W227" s="247">
        <v>0</v>
      </c>
      <c r="X227" s="167">
        <f t="shared" si="16"/>
        <v>39</v>
      </c>
      <c r="Y227" s="168"/>
      <c r="Z227" s="168"/>
      <c r="AA227" s="168"/>
      <c r="AB227" s="168"/>
      <c r="AC227" s="168"/>
      <c r="AD227" s="168"/>
      <c r="AE227" s="197">
        <f t="shared" si="17"/>
        <v>39</v>
      </c>
      <c r="AF227" s="169"/>
      <c r="AG227" s="127"/>
    </row>
    <row r="228" spans="1:33">
      <c r="A228" s="354">
        <v>42439</v>
      </c>
      <c r="B228" s="126">
        <v>3</v>
      </c>
      <c r="C228" s="126">
        <v>1754501</v>
      </c>
      <c r="D228" s="127">
        <v>60041</v>
      </c>
      <c r="E228" s="127" t="s">
        <v>102</v>
      </c>
      <c r="F228" s="30">
        <v>1056</v>
      </c>
      <c r="G228" s="105">
        <v>37</v>
      </c>
      <c r="H228" s="113" t="s">
        <v>151</v>
      </c>
      <c r="I228" s="222">
        <v>0</v>
      </c>
      <c r="J228" s="223">
        <v>0</v>
      </c>
      <c r="K228" s="228">
        <v>0</v>
      </c>
      <c r="L228" s="224">
        <v>0</v>
      </c>
      <c r="M228" s="222">
        <v>0</v>
      </c>
      <c r="N228" s="229">
        <v>0</v>
      </c>
      <c r="O228" s="225">
        <v>1</v>
      </c>
      <c r="P228" s="224">
        <v>0</v>
      </c>
      <c r="Q228" s="225">
        <v>0</v>
      </c>
      <c r="R228" s="226">
        <v>0</v>
      </c>
      <c r="S228" s="224">
        <v>0</v>
      </c>
      <c r="T228" s="222">
        <v>0</v>
      </c>
      <c r="U228" s="227">
        <v>0</v>
      </c>
      <c r="V228" s="224">
        <v>1</v>
      </c>
      <c r="W228" s="224">
        <v>0</v>
      </c>
      <c r="X228" s="28">
        <f t="shared" si="16"/>
        <v>35</v>
      </c>
      <c r="Y228" s="107"/>
      <c r="Z228" s="107"/>
      <c r="AA228" s="107"/>
      <c r="AB228" s="107"/>
      <c r="AC228" s="107"/>
      <c r="AD228" s="107"/>
      <c r="AE228" s="197">
        <f t="shared" si="17"/>
        <v>35</v>
      </c>
      <c r="AF228" s="108"/>
      <c r="AG228" s="104"/>
    </row>
    <row r="229" spans="1:33">
      <c r="A229" s="354">
        <v>42439</v>
      </c>
      <c r="B229" s="126">
        <v>3</v>
      </c>
      <c r="C229" s="126">
        <v>1754501</v>
      </c>
      <c r="D229" s="127">
        <v>60042</v>
      </c>
      <c r="E229" s="127" t="s">
        <v>102</v>
      </c>
      <c r="F229" s="30">
        <v>1057</v>
      </c>
      <c r="G229" s="105">
        <v>37</v>
      </c>
      <c r="H229" s="113" t="s">
        <v>151</v>
      </c>
      <c r="I229" s="222">
        <v>0</v>
      </c>
      <c r="J229" s="223">
        <v>0</v>
      </c>
      <c r="K229" s="228">
        <v>0</v>
      </c>
      <c r="L229" s="224">
        <v>0</v>
      </c>
      <c r="M229" s="222">
        <v>0</v>
      </c>
      <c r="N229" s="229">
        <v>0</v>
      </c>
      <c r="O229" s="225">
        <v>1</v>
      </c>
      <c r="P229" s="224">
        <v>0</v>
      </c>
      <c r="Q229" s="225">
        <v>0</v>
      </c>
      <c r="R229" s="226">
        <v>0</v>
      </c>
      <c r="S229" s="224">
        <v>0</v>
      </c>
      <c r="T229" s="222">
        <v>0</v>
      </c>
      <c r="U229" s="227">
        <v>0</v>
      </c>
      <c r="V229" s="224">
        <v>1</v>
      </c>
      <c r="W229" s="224">
        <v>0</v>
      </c>
      <c r="X229" s="28">
        <f t="shared" si="16"/>
        <v>35</v>
      </c>
      <c r="Y229" s="107"/>
      <c r="Z229" s="107"/>
      <c r="AA229" s="107"/>
      <c r="AB229" s="107"/>
      <c r="AC229" s="107"/>
      <c r="AD229" s="107"/>
      <c r="AE229" s="197">
        <f t="shared" si="17"/>
        <v>35</v>
      </c>
      <c r="AF229" s="108"/>
      <c r="AG229" s="104"/>
    </row>
    <row r="230" spans="1:33">
      <c r="A230" s="354">
        <v>42439</v>
      </c>
      <c r="B230" s="126">
        <v>3</v>
      </c>
      <c r="C230" s="30">
        <v>1627902</v>
      </c>
      <c r="D230" s="104">
        <v>60046</v>
      </c>
      <c r="E230" s="127" t="s">
        <v>102</v>
      </c>
      <c r="F230" s="30">
        <v>1058</v>
      </c>
      <c r="G230" s="105">
        <v>52</v>
      </c>
      <c r="H230" s="113" t="s">
        <v>205</v>
      </c>
      <c r="I230" s="222">
        <v>0</v>
      </c>
      <c r="J230" s="223">
        <v>0</v>
      </c>
      <c r="K230" s="228">
        <v>0</v>
      </c>
      <c r="L230" s="224">
        <v>0</v>
      </c>
      <c r="M230" s="222">
        <v>0</v>
      </c>
      <c r="N230" s="229">
        <v>0</v>
      </c>
      <c r="O230" s="225">
        <v>1</v>
      </c>
      <c r="P230" s="224">
        <v>0</v>
      </c>
      <c r="Q230" s="225">
        <v>0</v>
      </c>
      <c r="R230" s="226">
        <v>0</v>
      </c>
      <c r="S230" s="224">
        <v>0</v>
      </c>
      <c r="T230" s="222">
        <v>0</v>
      </c>
      <c r="U230" s="227">
        <v>0</v>
      </c>
      <c r="V230" s="224">
        <v>1</v>
      </c>
      <c r="W230" s="224">
        <v>0</v>
      </c>
      <c r="X230" s="28">
        <f t="shared" ref="X230:X261" si="18">+G230-(SUM(I230:N230,O230,P230:T230,U230,V230,W230))</f>
        <v>50</v>
      </c>
      <c r="Y230" s="107"/>
      <c r="Z230" s="107"/>
      <c r="AA230" s="107"/>
      <c r="AB230" s="107"/>
      <c r="AC230" s="107"/>
      <c r="AD230" s="107"/>
      <c r="AE230" s="197">
        <f t="shared" si="17"/>
        <v>50</v>
      </c>
      <c r="AF230" s="108"/>
      <c r="AG230" s="104"/>
    </row>
    <row r="231" spans="1:33">
      <c r="A231" s="354">
        <v>42439</v>
      </c>
      <c r="B231" s="126">
        <v>3</v>
      </c>
      <c r="C231" s="126">
        <v>1754501</v>
      </c>
      <c r="D231" s="104">
        <v>51470</v>
      </c>
      <c r="E231" s="127" t="s">
        <v>102</v>
      </c>
      <c r="F231" s="30">
        <v>1059</v>
      </c>
      <c r="G231" s="105">
        <v>43</v>
      </c>
      <c r="H231" s="113" t="s">
        <v>159</v>
      </c>
      <c r="I231" s="222">
        <v>0</v>
      </c>
      <c r="J231" s="223">
        <v>0</v>
      </c>
      <c r="K231" s="228">
        <v>0</v>
      </c>
      <c r="L231" s="224">
        <v>0</v>
      </c>
      <c r="M231" s="222">
        <v>0</v>
      </c>
      <c r="N231" s="229">
        <v>0</v>
      </c>
      <c r="O231" s="225">
        <v>1</v>
      </c>
      <c r="P231" s="224">
        <v>0</v>
      </c>
      <c r="Q231" s="225">
        <v>0</v>
      </c>
      <c r="R231" s="226">
        <v>0</v>
      </c>
      <c r="S231" s="224">
        <v>0</v>
      </c>
      <c r="T231" s="222">
        <v>0</v>
      </c>
      <c r="U231" s="227">
        <v>0</v>
      </c>
      <c r="V231" s="224">
        <v>1</v>
      </c>
      <c r="W231" s="224">
        <v>0</v>
      </c>
      <c r="X231" s="28">
        <f t="shared" si="18"/>
        <v>41</v>
      </c>
      <c r="Y231" s="107"/>
      <c r="Z231" s="107"/>
      <c r="AA231" s="107"/>
      <c r="AB231" s="107"/>
      <c r="AC231" s="107"/>
      <c r="AD231" s="107"/>
      <c r="AE231" s="197">
        <f t="shared" si="17"/>
        <v>41</v>
      </c>
      <c r="AF231" s="108"/>
      <c r="AG231" s="104"/>
    </row>
    <row r="232" spans="1:33">
      <c r="A232" s="354">
        <v>42440</v>
      </c>
      <c r="B232" s="126">
        <v>1</v>
      </c>
      <c r="C232" s="30">
        <v>1785301</v>
      </c>
      <c r="D232" s="104">
        <v>51595</v>
      </c>
      <c r="E232" s="127" t="s">
        <v>102</v>
      </c>
      <c r="F232" s="30">
        <v>1060</v>
      </c>
      <c r="G232" s="105">
        <v>320</v>
      </c>
      <c r="H232" s="113" t="s">
        <v>206</v>
      </c>
      <c r="I232" s="222">
        <v>0</v>
      </c>
      <c r="J232" s="223">
        <v>0</v>
      </c>
      <c r="K232" s="228">
        <v>0</v>
      </c>
      <c r="L232" s="224">
        <v>0</v>
      </c>
      <c r="M232" s="222">
        <v>0</v>
      </c>
      <c r="N232" s="229">
        <v>0</v>
      </c>
      <c r="O232" s="225">
        <v>1</v>
      </c>
      <c r="P232" s="224">
        <v>0</v>
      </c>
      <c r="Q232" s="225">
        <v>0</v>
      </c>
      <c r="R232" s="226">
        <v>0</v>
      </c>
      <c r="S232" s="224">
        <v>0</v>
      </c>
      <c r="T232" s="222">
        <v>0</v>
      </c>
      <c r="U232" s="227">
        <v>0</v>
      </c>
      <c r="V232" s="224">
        <v>1</v>
      </c>
      <c r="W232" s="224">
        <v>0</v>
      </c>
      <c r="X232" s="28">
        <f t="shared" si="18"/>
        <v>318</v>
      </c>
      <c r="Y232" s="107"/>
      <c r="Z232" s="107"/>
      <c r="AA232" s="107"/>
      <c r="AB232" s="107"/>
      <c r="AC232" s="107"/>
      <c r="AD232" s="107"/>
      <c r="AE232" s="197">
        <f t="shared" si="17"/>
        <v>318</v>
      </c>
      <c r="AF232" s="108"/>
      <c r="AG232" s="104"/>
    </row>
    <row r="233" spans="1:33">
      <c r="A233" s="354">
        <v>42440</v>
      </c>
      <c r="B233" s="126">
        <v>1</v>
      </c>
      <c r="C233" s="30">
        <v>1627902</v>
      </c>
      <c r="D233" s="104">
        <v>60051</v>
      </c>
      <c r="E233" s="127" t="s">
        <v>102</v>
      </c>
      <c r="F233" s="30">
        <v>1061</v>
      </c>
      <c r="G233" s="105">
        <v>67</v>
      </c>
      <c r="H233" s="113"/>
      <c r="I233" s="222">
        <v>0</v>
      </c>
      <c r="J233" s="223">
        <v>0</v>
      </c>
      <c r="K233" s="228">
        <v>0</v>
      </c>
      <c r="L233" s="224">
        <v>0</v>
      </c>
      <c r="M233" s="222">
        <v>0</v>
      </c>
      <c r="N233" s="229">
        <v>0</v>
      </c>
      <c r="O233" s="225">
        <v>1</v>
      </c>
      <c r="P233" s="224">
        <v>0</v>
      </c>
      <c r="Q233" s="225">
        <v>0</v>
      </c>
      <c r="R233" s="226">
        <v>0</v>
      </c>
      <c r="S233" s="224">
        <v>0</v>
      </c>
      <c r="T233" s="222">
        <v>0</v>
      </c>
      <c r="U233" s="227">
        <v>0</v>
      </c>
      <c r="V233" s="224">
        <v>1</v>
      </c>
      <c r="W233" s="224">
        <v>0</v>
      </c>
      <c r="X233" s="28">
        <f t="shared" si="18"/>
        <v>65</v>
      </c>
      <c r="Y233" s="107"/>
      <c r="Z233" s="107"/>
      <c r="AA233" s="107"/>
      <c r="AB233" s="107"/>
      <c r="AC233" s="107"/>
      <c r="AD233" s="107"/>
      <c r="AE233" s="197">
        <f t="shared" si="17"/>
        <v>65</v>
      </c>
      <c r="AF233" s="108"/>
      <c r="AG233" s="104"/>
    </row>
    <row r="234" spans="1:33">
      <c r="A234" s="354">
        <v>42440</v>
      </c>
      <c r="B234" s="126">
        <v>2</v>
      </c>
      <c r="C234" s="30">
        <v>1678902</v>
      </c>
      <c r="D234" s="104">
        <v>40218</v>
      </c>
      <c r="E234" s="127" t="s">
        <v>98</v>
      </c>
      <c r="F234" s="30">
        <v>1062</v>
      </c>
      <c r="G234" s="105">
        <v>38</v>
      </c>
      <c r="H234" s="113"/>
      <c r="I234" s="222">
        <v>0</v>
      </c>
      <c r="J234" s="223">
        <v>0</v>
      </c>
      <c r="K234" s="228">
        <v>0</v>
      </c>
      <c r="L234" s="224">
        <v>0</v>
      </c>
      <c r="M234" s="222">
        <v>0</v>
      </c>
      <c r="N234" s="229">
        <v>0</v>
      </c>
      <c r="O234" s="225">
        <v>1</v>
      </c>
      <c r="P234" s="224">
        <v>0</v>
      </c>
      <c r="Q234" s="225">
        <v>0</v>
      </c>
      <c r="R234" s="226">
        <v>0</v>
      </c>
      <c r="S234" s="224">
        <v>0</v>
      </c>
      <c r="T234" s="222">
        <v>0</v>
      </c>
      <c r="U234" s="227">
        <v>0</v>
      </c>
      <c r="V234" s="224">
        <v>1</v>
      </c>
      <c r="W234" s="224">
        <v>0</v>
      </c>
      <c r="X234" s="28">
        <f t="shared" si="18"/>
        <v>36</v>
      </c>
      <c r="Y234" s="107"/>
      <c r="Z234" s="107"/>
      <c r="AA234" s="107"/>
      <c r="AB234" s="107"/>
      <c r="AC234" s="107"/>
      <c r="AD234" s="107"/>
      <c r="AE234" s="197">
        <f t="shared" si="17"/>
        <v>36</v>
      </c>
      <c r="AF234" s="108"/>
      <c r="AG234" s="104"/>
    </row>
    <row r="235" spans="1:33">
      <c r="A235" s="354">
        <v>42440</v>
      </c>
      <c r="B235" s="126">
        <v>2</v>
      </c>
      <c r="C235" s="30">
        <v>1785301</v>
      </c>
      <c r="D235" s="104">
        <v>51595</v>
      </c>
      <c r="E235" s="127" t="s">
        <v>102</v>
      </c>
      <c r="F235" s="30">
        <v>1063</v>
      </c>
      <c r="G235" s="105">
        <v>10</v>
      </c>
      <c r="H235" s="113"/>
      <c r="I235" s="222">
        <v>0</v>
      </c>
      <c r="J235" s="223">
        <v>0</v>
      </c>
      <c r="K235" s="228">
        <v>0</v>
      </c>
      <c r="L235" s="224">
        <v>0</v>
      </c>
      <c r="M235" s="222">
        <v>0</v>
      </c>
      <c r="N235" s="229">
        <v>0</v>
      </c>
      <c r="O235" s="225">
        <v>0</v>
      </c>
      <c r="P235" s="224">
        <v>0</v>
      </c>
      <c r="Q235" s="225">
        <v>0</v>
      </c>
      <c r="R235" s="226">
        <v>0</v>
      </c>
      <c r="S235" s="224">
        <v>0</v>
      </c>
      <c r="T235" s="222">
        <v>0</v>
      </c>
      <c r="U235" s="227">
        <v>0</v>
      </c>
      <c r="V235" s="224">
        <v>1</v>
      </c>
      <c r="W235" s="224">
        <v>0</v>
      </c>
      <c r="X235" s="28">
        <f t="shared" si="18"/>
        <v>9</v>
      </c>
      <c r="Y235" s="107"/>
      <c r="Z235" s="107"/>
      <c r="AA235" s="107"/>
      <c r="AB235" s="107"/>
      <c r="AC235" s="107"/>
      <c r="AD235" s="107"/>
      <c r="AE235" s="197">
        <f t="shared" si="17"/>
        <v>9</v>
      </c>
      <c r="AF235" s="108"/>
      <c r="AG235" s="104"/>
    </row>
    <row r="236" spans="1:33">
      <c r="A236" s="354">
        <v>42475</v>
      </c>
      <c r="B236" s="126">
        <v>3</v>
      </c>
      <c r="C236" s="30">
        <v>1800601</v>
      </c>
      <c r="D236" s="104">
        <v>51598</v>
      </c>
      <c r="E236" s="127" t="s">
        <v>102</v>
      </c>
      <c r="F236" s="30">
        <v>1093</v>
      </c>
      <c r="G236" s="105">
        <v>160</v>
      </c>
      <c r="H236" s="113" t="s">
        <v>207</v>
      </c>
      <c r="I236" s="222">
        <v>0</v>
      </c>
      <c r="J236" s="223">
        <v>0</v>
      </c>
      <c r="K236" s="228">
        <v>0</v>
      </c>
      <c r="L236" s="224">
        <v>0</v>
      </c>
      <c r="M236" s="222">
        <v>0</v>
      </c>
      <c r="N236" s="229">
        <v>0</v>
      </c>
      <c r="O236" s="225">
        <v>1</v>
      </c>
      <c r="P236" s="224">
        <v>0</v>
      </c>
      <c r="Q236" s="225">
        <v>0</v>
      </c>
      <c r="R236" s="226">
        <v>0</v>
      </c>
      <c r="S236" s="224">
        <v>0</v>
      </c>
      <c r="T236" s="222">
        <v>0</v>
      </c>
      <c r="U236" s="227">
        <v>1</v>
      </c>
      <c r="V236" s="224">
        <v>1</v>
      </c>
      <c r="W236" s="224">
        <v>0</v>
      </c>
      <c r="X236" s="28">
        <f t="shared" si="18"/>
        <v>157</v>
      </c>
      <c r="Y236" s="107"/>
      <c r="Z236" s="109">
        <v>1</v>
      </c>
      <c r="AA236" s="107"/>
      <c r="AB236" s="107"/>
      <c r="AC236" s="107"/>
      <c r="AD236" s="107"/>
      <c r="AE236" s="197">
        <f t="shared" si="17"/>
        <v>156</v>
      </c>
      <c r="AF236" s="108"/>
      <c r="AG236" s="104"/>
    </row>
    <row r="237" spans="1:33">
      <c r="A237" s="354">
        <v>42475</v>
      </c>
      <c r="B237" s="126">
        <v>3</v>
      </c>
      <c r="C237" s="30">
        <v>1800601</v>
      </c>
      <c r="D237" s="104">
        <v>51631</v>
      </c>
      <c r="E237" s="127" t="s">
        <v>102</v>
      </c>
      <c r="F237" s="30">
        <v>1094</v>
      </c>
      <c r="G237" s="105">
        <v>127</v>
      </c>
      <c r="H237" s="577" t="s">
        <v>208</v>
      </c>
      <c r="I237" s="222">
        <v>0</v>
      </c>
      <c r="J237" s="223">
        <v>0</v>
      </c>
      <c r="K237" s="228">
        <v>0</v>
      </c>
      <c r="L237" s="224">
        <v>0</v>
      </c>
      <c r="M237" s="222">
        <v>0</v>
      </c>
      <c r="N237" s="229">
        <v>0</v>
      </c>
      <c r="O237" s="225">
        <v>1</v>
      </c>
      <c r="P237" s="224">
        <v>0</v>
      </c>
      <c r="Q237" s="225">
        <v>0</v>
      </c>
      <c r="R237" s="226">
        <v>0</v>
      </c>
      <c r="S237" s="224">
        <v>0</v>
      </c>
      <c r="T237" s="222">
        <v>0</v>
      </c>
      <c r="U237" s="227">
        <v>0</v>
      </c>
      <c r="V237" s="224">
        <v>1</v>
      </c>
      <c r="W237" s="224">
        <v>0</v>
      </c>
      <c r="X237" s="28">
        <f t="shared" si="18"/>
        <v>125</v>
      </c>
      <c r="Y237" s="107"/>
      <c r="Z237" s="107"/>
      <c r="AA237" s="107"/>
      <c r="AB237" s="107"/>
      <c r="AC237" s="107"/>
      <c r="AD237" s="107"/>
      <c r="AE237" s="197">
        <f t="shared" si="17"/>
        <v>125</v>
      </c>
      <c r="AF237" s="108"/>
      <c r="AG237" s="104"/>
    </row>
    <row r="238" spans="1:33">
      <c r="A238" s="354">
        <v>42476</v>
      </c>
      <c r="B238" s="126">
        <v>1</v>
      </c>
      <c r="C238" s="30">
        <v>1800601</v>
      </c>
      <c r="D238" s="104">
        <v>51631</v>
      </c>
      <c r="E238" s="127" t="s">
        <v>102</v>
      </c>
      <c r="F238" s="30">
        <v>1094</v>
      </c>
      <c r="G238" s="105">
        <v>58</v>
      </c>
      <c r="H238" s="578"/>
      <c r="I238" s="222">
        <v>0</v>
      </c>
      <c r="J238" s="223">
        <v>0</v>
      </c>
      <c r="K238" s="228">
        <v>0</v>
      </c>
      <c r="L238" s="224">
        <v>0</v>
      </c>
      <c r="M238" s="222">
        <v>0</v>
      </c>
      <c r="N238" s="229">
        <v>0</v>
      </c>
      <c r="O238" s="225">
        <v>0</v>
      </c>
      <c r="P238" s="224">
        <v>0</v>
      </c>
      <c r="Q238" s="225">
        <v>0</v>
      </c>
      <c r="R238" s="226">
        <v>0</v>
      </c>
      <c r="S238" s="224">
        <v>0</v>
      </c>
      <c r="T238" s="222">
        <v>0</v>
      </c>
      <c r="U238" s="227">
        <v>0</v>
      </c>
      <c r="V238" s="224">
        <v>0</v>
      </c>
      <c r="W238" s="224">
        <v>0</v>
      </c>
      <c r="X238" s="28">
        <f t="shared" si="18"/>
        <v>58</v>
      </c>
      <c r="Y238" s="107"/>
      <c r="Z238" s="107"/>
      <c r="AA238" s="107"/>
      <c r="AB238" s="107"/>
      <c r="AC238" s="107"/>
      <c r="AD238" s="107"/>
      <c r="AE238" s="197">
        <f t="shared" si="17"/>
        <v>58</v>
      </c>
      <c r="AF238" s="108"/>
      <c r="AG238" s="104"/>
    </row>
    <row r="239" spans="1:33">
      <c r="A239" s="354">
        <v>42476</v>
      </c>
      <c r="B239" s="126">
        <v>1</v>
      </c>
      <c r="C239" s="30">
        <v>1800601</v>
      </c>
      <c r="D239" s="104">
        <v>51591</v>
      </c>
      <c r="E239" s="127" t="s">
        <v>102</v>
      </c>
      <c r="F239" s="30">
        <v>1095</v>
      </c>
      <c r="G239" s="105">
        <v>304</v>
      </c>
      <c r="H239" s="113" t="s">
        <v>200</v>
      </c>
      <c r="I239" s="222">
        <v>0</v>
      </c>
      <c r="J239" s="223">
        <v>0</v>
      </c>
      <c r="K239" s="228">
        <v>0</v>
      </c>
      <c r="L239" s="224">
        <v>0</v>
      </c>
      <c r="M239" s="222">
        <v>0</v>
      </c>
      <c r="N239" s="229">
        <v>0</v>
      </c>
      <c r="O239" s="225">
        <v>1</v>
      </c>
      <c r="P239" s="224">
        <v>0</v>
      </c>
      <c r="Q239" s="225">
        <v>0</v>
      </c>
      <c r="R239" s="226">
        <v>0</v>
      </c>
      <c r="S239" s="224">
        <v>0</v>
      </c>
      <c r="T239" s="222">
        <v>0</v>
      </c>
      <c r="U239" s="227">
        <v>0</v>
      </c>
      <c r="V239" s="224">
        <v>1</v>
      </c>
      <c r="W239" s="224">
        <v>0</v>
      </c>
      <c r="X239" s="28">
        <f t="shared" si="18"/>
        <v>302</v>
      </c>
      <c r="Y239" s="107"/>
      <c r="Z239" s="107"/>
      <c r="AA239" s="107"/>
      <c r="AB239" s="107"/>
      <c r="AC239" s="107"/>
      <c r="AD239" s="107"/>
      <c r="AE239" s="197">
        <f t="shared" si="17"/>
        <v>302</v>
      </c>
      <c r="AF239" s="108"/>
      <c r="AG239" s="104"/>
    </row>
    <row r="240" spans="1:33">
      <c r="A240" s="354">
        <v>42476</v>
      </c>
      <c r="B240" s="126">
        <v>1</v>
      </c>
      <c r="C240" s="30">
        <v>1800601</v>
      </c>
      <c r="D240" s="104">
        <v>51630</v>
      </c>
      <c r="E240" s="127" t="s">
        <v>102</v>
      </c>
      <c r="F240" s="30">
        <v>1096</v>
      </c>
      <c r="G240" s="105">
        <v>126</v>
      </c>
      <c r="H240" s="564" t="s">
        <v>111</v>
      </c>
      <c r="I240" s="222">
        <v>0</v>
      </c>
      <c r="J240" s="223">
        <v>0</v>
      </c>
      <c r="K240" s="228">
        <v>0</v>
      </c>
      <c r="L240" s="224">
        <v>0</v>
      </c>
      <c r="M240" s="222">
        <v>0</v>
      </c>
      <c r="N240" s="229">
        <v>0</v>
      </c>
      <c r="O240" s="225">
        <v>0</v>
      </c>
      <c r="P240" s="224">
        <v>0</v>
      </c>
      <c r="Q240" s="225">
        <v>0</v>
      </c>
      <c r="R240" s="226">
        <v>0</v>
      </c>
      <c r="S240" s="224">
        <v>0</v>
      </c>
      <c r="T240" s="222">
        <v>0</v>
      </c>
      <c r="U240" s="227">
        <v>0</v>
      </c>
      <c r="V240" s="224">
        <v>1</v>
      </c>
      <c r="W240" s="224">
        <v>0</v>
      </c>
      <c r="X240" s="28">
        <f t="shared" si="18"/>
        <v>125</v>
      </c>
      <c r="Y240" s="107"/>
      <c r="Z240" s="107"/>
      <c r="AA240" s="107"/>
      <c r="AB240" s="107"/>
      <c r="AC240" s="107"/>
      <c r="AD240" s="107"/>
      <c r="AE240" s="197">
        <f t="shared" si="17"/>
        <v>125</v>
      </c>
      <c r="AF240" s="108"/>
      <c r="AG240" s="104"/>
    </row>
    <row r="241" spans="1:33">
      <c r="A241" s="354">
        <v>42476</v>
      </c>
      <c r="B241" s="30">
        <v>2</v>
      </c>
      <c r="C241" s="30">
        <v>1800601</v>
      </c>
      <c r="D241" s="104">
        <v>51630</v>
      </c>
      <c r="E241" s="127" t="s">
        <v>102</v>
      </c>
      <c r="F241" s="30">
        <v>1096</v>
      </c>
      <c r="G241" s="105">
        <v>274</v>
      </c>
      <c r="H241" s="565"/>
      <c r="I241" s="222">
        <v>0</v>
      </c>
      <c r="J241" s="223">
        <v>0</v>
      </c>
      <c r="K241" s="228">
        <v>0</v>
      </c>
      <c r="L241" s="224">
        <v>0</v>
      </c>
      <c r="M241" s="222">
        <v>0</v>
      </c>
      <c r="N241" s="229">
        <v>0</v>
      </c>
      <c r="O241" s="225">
        <v>0</v>
      </c>
      <c r="P241" s="224">
        <v>1</v>
      </c>
      <c r="Q241" s="225">
        <v>0</v>
      </c>
      <c r="R241" s="226">
        <v>0</v>
      </c>
      <c r="S241" s="224">
        <v>0</v>
      </c>
      <c r="T241" s="222">
        <v>0</v>
      </c>
      <c r="U241" s="227">
        <v>0</v>
      </c>
      <c r="V241" s="224">
        <v>3</v>
      </c>
      <c r="W241" s="224">
        <v>0</v>
      </c>
      <c r="X241" s="28">
        <f t="shared" si="18"/>
        <v>270</v>
      </c>
      <c r="Y241" s="107"/>
      <c r="Z241" s="107"/>
      <c r="AA241" s="107"/>
      <c r="AB241" s="107"/>
      <c r="AC241" s="107"/>
      <c r="AD241" s="107"/>
      <c r="AE241" s="197">
        <f t="shared" si="17"/>
        <v>270</v>
      </c>
      <c r="AF241" s="108"/>
      <c r="AG241" s="104"/>
    </row>
    <row r="242" spans="1:33">
      <c r="A242" s="354">
        <v>42476</v>
      </c>
      <c r="B242" s="30">
        <v>2</v>
      </c>
      <c r="C242" s="30">
        <v>1800601</v>
      </c>
      <c r="D242" s="104">
        <v>51630</v>
      </c>
      <c r="E242" s="127" t="s">
        <v>102</v>
      </c>
      <c r="F242" s="30">
        <v>1097</v>
      </c>
      <c r="G242" s="105">
        <v>76</v>
      </c>
      <c r="H242" s="113"/>
      <c r="I242" s="222">
        <v>0</v>
      </c>
      <c r="J242" s="223">
        <v>0</v>
      </c>
      <c r="K242" s="228">
        <v>0</v>
      </c>
      <c r="L242" s="224">
        <v>0</v>
      </c>
      <c r="M242" s="222">
        <v>0</v>
      </c>
      <c r="N242" s="229">
        <v>0</v>
      </c>
      <c r="O242" s="225">
        <v>0</v>
      </c>
      <c r="P242" s="224">
        <v>0</v>
      </c>
      <c r="Q242" s="225">
        <v>0</v>
      </c>
      <c r="R242" s="226">
        <v>0</v>
      </c>
      <c r="S242" s="224">
        <v>0</v>
      </c>
      <c r="T242" s="222">
        <v>0</v>
      </c>
      <c r="U242" s="227">
        <v>0</v>
      </c>
      <c r="V242" s="224">
        <v>1</v>
      </c>
      <c r="W242" s="224">
        <v>0</v>
      </c>
      <c r="X242" s="28">
        <f t="shared" si="18"/>
        <v>75</v>
      </c>
      <c r="Y242" s="107"/>
      <c r="Z242" s="107"/>
      <c r="AA242" s="107"/>
      <c r="AB242" s="107"/>
      <c r="AC242" s="107"/>
      <c r="AD242" s="107"/>
      <c r="AE242" s="197">
        <f t="shared" si="17"/>
        <v>75</v>
      </c>
      <c r="AF242" s="108"/>
      <c r="AG242" s="104"/>
    </row>
    <row r="243" spans="1:33">
      <c r="A243" s="354">
        <v>42476</v>
      </c>
      <c r="B243" s="30">
        <v>2</v>
      </c>
      <c r="C243" s="30">
        <v>1800601</v>
      </c>
      <c r="D243" s="104">
        <v>51595</v>
      </c>
      <c r="E243" s="127" t="s">
        <v>102</v>
      </c>
      <c r="F243" s="30">
        <v>1098</v>
      </c>
      <c r="G243" s="105">
        <v>134</v>
      </c>
      <c r="H243" s="113"/>
      <c r="I243" s="222">
        <v>0</v>
      </c>
      <c r="J243" s="223">
        <v>0</v>
      </c>
      <c r="K243" s="228">
        <v>0</v>
      </c>
      <c r="L243" s="224">
        <v>0</v>
      </c>
      <c r="M243" s="222">
        <v>0</v>
      </c>
      <c r="N243" s="229">
        <v>0</v>
      </c>
      <c r="O243" s="225">
        <v>1</v>
      </c>
      <c r="P243" s="224">
        <v>0</v>
      </c>
      <c r="Q243" s="225">
        <v>0</v>
      </c>
      <c r="R243" s="226">
        <v>0</v>
      </c>
      <c r="S243" s="224">
        <v>0</v>
      </c>
      <c r="T243" s="222">
        <v>0</v>
      </c>
      <c r="U243" s="227">
        <v>0</v>
      </c>
      <c r="V243" s="224">
        <v>1</v>
      </c>
      <c r="W243" s="224">
        <v>0</v>
      </c>
      <c r="X243" s="28">
        <f t="shared" si="18"/>
        <v>132</v>
      </c>
      <c r="Y243" s="107"/>
      <c r="Z243" s="107"/>
      <c r="AA243" s="107"/>
      <c r="AB243" s="107"/>
      <c r="AC243" s="107"/>
      <c r="AD243" s="107"/>
      <c r="AE243" s="197">
        <f t="shared" si="17"/>
        <v>132</v>
      </c>
      <c r="AF243" s="108"/>
      <c r="AG243" s="104"/>
    </row>
    <row r="244" spans="1:33">
      <c r="A244" s="354">
        <v>42476</v>
      </c>
      <c r="B244" s="30">
        <v>3</v>
      </c>
      <c r="C244" s="30">
        <v>1800601</v>
      </c>
      <c r="D244" s="104">
        <v>51597</v>
      </c>
      <c r="E244" s="127" t="s">
        <v>102</v>
      </c>
      <c r="F244" s="30">
        <v>1099</v>
      </c>
      <c r="G244" s="105">
        <v>140</v>
      </c>
      <c r="H244" s="113"/>
      <c r="I244" s="222">
        <v>0</v>
      </c>
      <c r="J244" s="223">
        <v>0</v>
      </c>
      <c r="K244" s="228">
        <v>0</v>
      </c>
      <c r="L244" s="224">
        <v>0</v>
      </c>
      <c r="M244" s="222">
        <v>0</v>
      </c>
      <c r="N244" s="229">
        <v>0</v>
      </c>
      <c r="O244" s="225">
        <v>1</v>
      </c>
      <c r="P244" s="224">
        <v>0</v>
      </c>
      <c r="Q244" s="225">
        <v>0</v>
      </c>
      <c r="R244" s="226">
        <v>0</v>
      </c>
      <c r="S244" s="224">
        <v>0</v>
      </c>
      <c r="T244" s="222">
        <v>0</v>
      </c>
      <c r="U244" s="227">
        <v>0</v>
      </c>
      <c r="V244" s="224">
        <v>1</v>
      </c>
      <c r="W244" s="224">
        <v>0</v>
      </c>
      <c r="X244" s="28">
        <f t="shared" si="18"/>
        <v>138</v>
      </c>
      <c r="Y244" s="107"/>
      <c r="Z244" s="107"/>
      <c r="AA244" s="107"/>
      <c r="AB244" s="107"/>
      <c r="AC244" s="107"/>
      <c r="AD244" s="107"/>
      <c r="AE244" s="197">
        <f t="shared" si="17"/>
        <v>138</v>
      </c>
      <c r="AF244" s="108"/>
      <c r="AG244" s="104"/>
    </row>
    <row r="245" spans="1:33">
      <c r="A245" s="354">
        <v>42476</v>
      </c>
      <c r="B245" s="30">
        <v>3</v>
      </c>
      <c r="C245" s="30">
        <v>1799102</v>
      </c>
      <c r="D245" s="104">
        <v>40240</v>
      </c>
      <c r="E245" s="104" t="s">
        <v>862</v>
      </c>
      <c r="F245" s="30">
        <v>1100</v>
      </c>
      <c r="G245" s="105">
        <v>48</v>
      </c>
      <c r="H245" s="113"/>
      <c r="I245" s="222">
        <v>0</v>
      </c>
      <c r="J245" s="223">
        <v>0</v>
      </c>
      <c r="K245" s="228">
        <v>0</v>
      </c>
      <c r="L245" s="224">
        <v>0</v>
      </c>
      <c r="M245" s="222">
        <v>0</v>
      </c>
      <c r="N245" s="229">
        <v>0</v>
      </c>
      <c r="O245" s="225">
        <v>1</v>
      </c>
      <c r="P245" s="224">
        <v>0</v>
      </c>
      <c r="Q245" s="225">
        <v>0</v>
      </c>
      <c r="R245" s="226">
        <v>0</v>
      </c>
      <c r="S245" s="224">
        <v>0</v>
      </c>
      <c r="T245" s="222">
        <v>0</v>
      </c>
      <c r="U245" s="227">
        <v>0</v>
      </c>
      <c r="V245" s="224">
        <v>1</v>
      </c>
      <c r="W245" s="224">
        <v>0</v>
      </c>
      <c r="X245" s="28">
        <f t="shared" si="18"/>
        <v>46</v>
      </c>
      <c r="Y245" s="107"/>
      <c r="Z245" s="107"/>
      <c r="AA245" s="107"/>
      <c r="AB245" s="107"/>
      <c r="AC245" s="107"/>
      <c r="AD245" s="107"/>
      <c r="AE245" s="197">
        <f t="shared" si="17"/>
        <v>46</v>
      </c>
      <c r="AF245" s="108"/>
      <c r="AG245" s="104"/>
    </row>
    <row r="246" spans="1:33">
      <c r="A246" s="354">
        <v>42476</v>
      </c>
      <c r="B246" s="30">
        <v>3</v>
      </c>
      <c r="C246" s="30">
        <v>1799102</v>
      </c>
      <c r="D246" s="104">
        <v>40241</v>
      </c>
      <c r="E246" s="104" t="s">
        <v>862</v>
      </c>
      <c r="F246" s="30">
        <v>1101</v>
      </c>
      <c r="G246" s="105">
        <v>30</v>
      </c>
      <c r="H246" s="113"/>
      <c r="I246" s="222">
        <v>0</v>
      </c>
      <c r="J246" s="223">
        <v>0</v>
      </c>
      <c r="K246" s="228">
        <v>0</v>
      </c>
      <c r="L246" s="224">
        <v>0</v>
      </c>
      <c r="M246" s="222">
        <v>0</v>
      </c>
      <c r="N246" s="229">
        <v>0</v>
      </c>
      <c r="O246" s="225">
        <v>1</v>
      </c>
      <c r="P246" s="224">
        <v>0</v>
      </c>
      <c r="Q246" s="225">
        <v>0</v>
      </c>
      <c r="R246" s="226">
        <v>0</v>
      </c>
      <c r="S246" s="224">
        <v>0</v>
      </c>
      <c r="T246" s="222">
        <v>0</v>
      </c>
      <c r="U246" s="227">
        <v>0</v>
      </c>
      <c r="V246" s="224">
        <v>1</v>
      </c>
      <c r="W246" s="224">
        <v>0</v>
      </c>
      <c r="X246" s="28">
        <f t="shared" si="18"/>
        <v>28</v>
      </c>
      <c r="Y246" s="107"/>
      <c r="Z246" s="107"/>
      <c r="AA246" s="107"/>
      <c r="AB246" s="107"/>
      <c r="AC246" s="107"/>
      <c r="AD246" s="107"/>
      <c r="AE246" s="197">
        <f t="shared" si="17"/>
        <v>28</v>
      </c>
      <c r="AF246" s="108"/>
      <c r="AG246" s="104"/>
    </row>
    <row r="247" spans="1:33">
      <c r="A247" s="354">
        <v>42476</v>
      </c>
      <c r="B247" s="30">
        <v>3</v>
      </c>
      <c r="C247" s="30">
        <v>1799102</v>
      </c>
      <c r="D247" s="104">
        <v>40242</v>
      </c>
      <c r="E247" s="127" t="s">
        <v>98</v>
      </c>
      <c r="F247" s="30">
        <v>1102</v>
      </c>
      <c r="G247" s="105">
        <v>70</v>
      </c>
      <c r="H247" s="113"/>
      <c r="I247" s="222">
        <v>0</v>
      </c>
      <c r="J247" s="223">
        <v>0</v>
      </c>
      <c r="K247" s="228">
        <v>0</v>
      </c>
      <c r="L247" s="224">
        <v>0</v>
      </c>
      <c r="M247" s="222">
        <v>0</v>
      </c>
      <c r="N247" s="229">
        <v>0</v>
      </c>
      <c r="O247" s="225">
        <v>1</v>
      </c>
      <c r="P247" s="224">
        <v>0</v>
      </c>
      <c r="Q247" s="225">
        <v>0</v>
      </c>
      <c r="R247" s="226">
        <v>0</v>
      </c>
      <c r="S247" s="224">
        <v>0</v>
      </c>
      <c r="T247" s="222">
        <v>0</v>
      </c>
      <c r="U247" s="227">
        <v>0</v>
      </c>
      <c r="V247" s="224">
        <v>1</v>
      </c>
      <c r="W247" s="224">
        <v>0</v>
      </c>
      <c r="X247" s="28">
        <f t="shared" si="18"/>
        <v>68</v>
      </c>
      <c r="Y247" s="107"/>
      <c r="Z247" s="107"/>
      <c r="AA247" s="107"/>
      <c r="AB247" s="107"/>
      <c r="AC247" s="107"/>
      <c r="AD247" s="107"/>
      <c r="AE247" s="197">
        <f t="shared" si="17"/>
        <v>68</v>
      </c>
      <c r="AF247" s="108"/>
      <c r="AG247" s="104"/>
    </row>
    <row r="248" spans="1:33">
      <c r="A248" s="354">
        <v>42476</v>
      </c>
      <c r="B248" s="30">
        <v>3</v>
      </c>
      <c r="C248" s="30">
        <v>167892</v>
      </c>
      <c r="D248" s="104">
        <v>40180</v>
      </c>
      <c r="E248" s="127" t="s">
        <v>98</v>
      </c>
      <c r="F248" s="30">
        <v>1103</v>
      </c>
      <c r="G248" s="105">
        <v>16</v>
      </c>
      <c r="H248" s="113"/>
      <c r="I248" s="222">
        <v>0</v>
      </c>
      <c r="J248" s="223">
        <v>0</v>
      </c>
      <c r="K248" s="228">
        <v>0</v>
      </c>
      <c r="L248" s="224">
        <v>0</v>
      </c>
      <c r="M248" s="222">
        <v>0</v>
      </c>
      <c r="N248" s="229">
        <v>0</v>
      </c>
      <c r="O248" s="225">
        <v>1</v>
      </c>
      <c r="P248" s="224">
        <v>0</v>
      </c>
      <c r="Q248" s="225">
        <v>0</v>
      </c>
      <c r="R248" s="226">
        <v>0</v>
      </c>
      <c r="S248" s="224">
        <v>0</v>
      </c>
      <c r="T248" s="222">
        <v>0</v>
      </c>
      <c r="U248" s="227">
        <v>0</v>
      </c>
      <c r="V248" s="224">
        <v>1</v>
      </c>
      <c r="W248" s="224">
        <v>0</v>
      </c>
      <c r="X248" s="28">
        <f t="shared" si="18"/>
        <v>14</v>
      </c>
      <c r="Y248" s="107"/>
      <c r="Z248" s="107"/>
      <c r="AA248" s="107"/>
      <c r="AB248" s="107"/>
      <c r="AC248" s="107"/>
      <c r="AD248" s="107"/>
      <c r="AE248" s="197">
        <f t="shared" si="17"/>
        <v>14</v>
      </c>
      <c r="AF248" s="108"/>
      <c r="AG248" s="104"/>
    </row>
    <row r="249" spans="1:33">
      <c r="A249" s="354">
        <v>42476</v>
      </c>
      <c r="B249" s="30">
        <v>3</v>
      </c>
      <c r="C249" s="30">
        <v>1799102</v>
      </c>
      <c r="D249" s="104">
        <v>40243</v>
      </c>
      <c r="E249" s="127" t="s">
        <v>91</v>
      </c>
      <c r="F249" s="30">
        <v>1104</v>
      </c>
      <c r="G249" s="105">
        <v>26</v>
      </c>
      <c r="H249" s="113"/>
      <c r="I249" s="222">
        <v>0</v>
      </c>
      <c r="J249" s="223">
        <v>0</v>
      </c>
      <c r="K249" s="228">
        <v>0</v>
      </c>
      <c r="L249" s="224">
        <v>0</v>
      </c>
      <c r="M249" s="222">
        <v>0</v>
      </c>
      <c r="N249" s="229">
        <v>0</v>
      </c>
      <c r="O249" s="225">
        <v>1</v>
      </c>
      <c r="P249" s="224">
        <v>0</v>
      </c>
      <c r="Q249" s="225">
        <v>0</v>
      </c>
      <c r="R249" s="226">
        <v>0</v>
      </c>
      <c r="S249" s="224">
        <v>0</v>
      </c>
      <c r="T249" s="222">
        <v>0</v>
      </c>
      <c r="U249" s="227">
        <v>0</v>
      </c>
      <c r="V249" s="224">
        <v>1</v>
      </c>
      <c r="W249" s="224">
        <v>0</v>
      </c>
      <c r="X249" s="28">
        <f t="shared" si="18"/>
        <v>24</v>
      </c>
      <c r="Y249" s="107"/>
      <c r="Z249" s="107"/>
      <c r="AA249" s="107"/>
      <c r="AB249" s="107"/>
      <c r="AC249" s="107"/>
      <c r="AD249" s="107"/>
      <c r="AE249" s="197">
        <f t="shared" si="17"/>
        <v>24</v>
      </c>
      <c r="AF249" s="108"/>
      <c r="AG249" s="104"/>
    </row>
    <row r="250" spans="1:33">
      <c r="A250" s="354">
        <v>42503</v>
      </c>
      <c r="B250" s="30">
        <v>2</v>
      </c>
      <c r="C250" s="30">
        <v>1814001</v>
      </c>
      <c r="D250" s="104">
        <v>51633</v>
      </c>
      <c r="E250" s="104" t="s">
        <v>102</v>
      </c>
      <c r="F250" s="30">
        <v>1158</v>
      </c>
      <c r="G250" s="105">
        <v>49</v>
      </c>
      <c r="H250" s="564" t="s">
        <v>111</v>
      </c>
      <c r="I250" s="222">
        <v>0</v>
      </c>
      <c r="J250" s="223">
        <v>0</v>
      </c>
      <c r="K250" s="228">
        <v>0</v>
      </c>
      <c r="L250" s="224">
        <v>1</v>
      </c>
      <c r="M250" s="222">
        <v>0</v>
      </c>
      <c r="N250" s="229">
        <v>0</v>
      </c>
      <c r="O250" s="225">
        <v>1</v>
      </c>
      <c r="P250" s="224">
        <v>0</v>
      </c>
      <c r="Q250" s="225">
        <v>0</v>
      </c>
      <c r="R250" s="226">
        <v>0</v>
      </c>
      <c r="S250" s="224">
        <v>0</v>
      </c>
      <c r="T250" s="222">
        <v>0</v>
      </c>
      <c r="U250" s="227">
        <v>0</v>
      </c>
      <c r="V250" s="224">
        <v>0</v>
      </c>
      <c r="W250" s="224">
        <v>0</v>
      </c>
      <c r="X250" s="28">
        <f t="shared" si="18"/>
        <v>47</v>
      </c>
      <c r="Y250" s="107"/>
      <c r="Z250" s="107"/>
      <c r="AA250" s="107">
        <v>1</v>
      </c>
      <c r="AB250" s="107"/>
      <c r="AC250" s="107">
        <v>29</v>
      </c>
      <c r="AD250" s="107"/>
      <c r="AE250" s="197">
        <f t="shared" si="17"/>
        <v>17</v>
      </c>
      <c r="AF250" s="108"/>
      <c r="AG250" s="104"/>
    </row>
    <row r="251" spans="1:33">
      <c r="A251" s="354">
        <v>42503</v>
      </c>
      <c r="B251" s="30">
        <v>3</v>
      </c>
      <c r="C251" s="30">
        <v>1814001</v>
      </c>
      <c r="D251" s="104">
        <v>51633</v>
      </c>
      <c r="E251" s="104" t="s">
        <v>102</v>
      </c>
      <c r="F251" s="30">
        <v>1158</v>
      </c>
      <c r="G251" s="105">
        <v>250</v>
      </c>
      <c r="H251" s="579"/>
      <c r="I251" s="222">
        <v>0</v>
      </c>
      <c r="J251" s="223">
        <v>0</v>
      </c>
      <c r="K251" s="228">
        <v>0</v>
      </c>
      <c r="L251" s="224">
        <v>0</v>
      </c>
      <c r="M251" s="222">
        <v>0</v>
      </c>
      <c r="N251" s="229">
        <v>0</v>
      </c>
      <c r="O251" s="225">
        <v>0</v>
      </c>
      <c r="P251" s="224">
        <v>0</v>
      </c>
      <c r="Q251" s="225">
        <v>0</v>
      </c>
      <c r="R251" s="226">
        <v>0</v>
      </c>
      <c r="S251" s="224">
        <v>0</v>
      </c>
      <c r="T251" s="222">
        <v>0</v>
      </c>
      <c r="U251" s="227">
        <v>0</v>
      </c>
      <c r="V251" s="224">
        <v>0</v>
      </c>
      <c r="W251" s="224">
        <v>0</v>
      </c>
      <c r="X251" s="28">
        <f t="shared" si="18"/>
        <v>250</v>
      </c>
      <c r="Y251" s="107"/>
      <c r="Z251" s="107"/>
      <c r="AA251" s="107"/>
      <c r="AB251" s="107"/>
      <c r="AC251" s="107"/>
      <c r="AD251" s="107"/>
      <c r="AE251" s="197">
        <f t="shared" si="17"/>
        <v>250</v>
      </c>
      <c r="AF251" s="108"/>
      <c r="AG251" s="104"/>
    </row>
    <row r="252" spans="1:33">
      <c r="A252" s="354">
        <v>42504</v>
      </c>
      <c r="B252" s="30">
        <v>1</v>
      </c>
      <c r="C252" s="30">
        <v>1814001</v>
      </c>
      <c r="D252" s="104">
        <v>51633</v>
      </c>
      <c r="E252" s="104" t="s">
        <v>102</v>
      </c>
      <c r="F252" s="30">
        <v>1158</v>
      </c>
      <c r="G252" s="105">
        <v>101</v>
      </c>
      <c r="H252" s="565"/>
      <c r="I252" s="222">
        <v>0</v>
      </c>
      <c r="J252" s="223">
        <v>0</v>
      </c>
      <c r="K252" s="228">
        <v>0</v>
      </c>
      <c r="L252" s="224">
        <v>2</v>
      </c>
      <c r="M252" s="222">
        <v>0</v>
      </c>
      <c r="N252" s="229">
        <v>0</v>
      </c>
      <c r="O252" s="225">
        <v>0</v>
      </c>
      <c r="P252" s="224">
        <v>0</v>
      </c>
      <c r="Q252" s="225">
        <v>0</v>
      </c>
      <c r="R252" s="226">
        <v>0</v>
      </c>
      <c r="S252" s="224">
        <v>0</v>
      </c>
      <c r="T252" s="222">
        <v>0</v>
      </c>
      <c r="U252" s="227">
        <v>0</v>
      </c>
      <c r="V252" s="224">
        <v>0</v>
      </c>
      <c r="W252" s="224">
        <v>0</v>
      </c>
      <c r="X252" s="28">
        <f t="shared" si="18"/>
        <v>99</v>
      </c>
      <c r="Y252" s="107"/>
      <c r="Z252" s="107"/>
      <c r="AA252" s="107">
        <v>2</v>
      </c>
      <c r="AB252" s="107"/>
      <c r="AC252" s="107"/>
      <c r="AD252" s="107"/>
      <c r="AE252" s="197">
        <f t="shared" si="17"/>
        <v>97</v>
      </c>
      <c r="AF252" s="108"/>
      <c r="AG252" s="104"/>
    </row>
    <row r="253" spans="1:33">
      <c r="A253" s="354">
        <v>42504</v>
      </c>
      <c r="B253" s="30">
        <v>1</v>
      </c>
      <c r="C253" s="30">
        <v>1814001</v>
      </c>
      <c r="D253" s="104">
        <v>51633</v>
      </c>
      <c r="E253" s="104" t="s">
        <v>102</v>
      </c>
      <c r="F253" s="30">
        <v>1159</v>
      </c>
      <c r="G253" s="105">
        <v>132</v>
      </c>
      <c r="H253" s="113" t="s">
        <v>209</v>
      </c>
      <c r="I253" s="222">
        <v>0</v>
      </c>
      <c r="J253" s="223">
        <v>0</v>
      </c>
      <c r="K253" s="228">
        <v>0</v>
      </c>
      <c r="L253" s="224">
        <v>20</v>
      </c>
      <c r="M253" s="222">
        <v>0</v>
      </c>
      <c r="N253" s="229">
        <v>0</v>
      </c>
      <c r="O253" s="225">
        <v>0</v>
      </c>
      <c r="P253" s="224">
        <v>0</v>
      </c>
      <c r="Q253" s="225">
        <v>0</v>
      </c>
      <c r="R253" s="226">
        <v>0</v>
      </c>
      <c r="S253" s="224">
        <v>0</v>
      </c>
      <c r="T253" s="222">
        <v>0</v>
      </c>
      <c r="U253" s="227">
        <v>0</v>
      </c>
      <c r="V253" s="224">
        <v>1</v>
      </c>
      <c r="W253" s="224">
        <v>0</v>
      </c>
      <c r="X253" s="28">
        <f t="shared" si="18"/>
        <v>111</v>
      </c>
      <c r="Y253" s="107"/>
      <c r="Z253" s="107"/>
      <c r="AA253" s="107">
        <v>20</v>
      </c>
      <c r="AB253" s="107"/>
      <c r="AC253" s="107"/>
      <c r="AD253" s="107"/>
      <c r="AE253" s="197">
        <f t="shared" si="17"/>
        <v>91</v>
      </c>
      <c r="AF253" s="108"/>
      <c r="AG253" s="104"/>
    </row>
    <row r="254" spans="1:33">
      <c r="A254" s="354">
        <v>42504</v>
      </c>
      <c r="B254" s="30">
        <v>2</v>
      </c>
      <c r="C254" s="30">
        <v>1814001</v>
      </c>
      <c r="D254" s="104">
        <v>51636</v>
      </c>
      <c r="E254" s="104" t="s">
        <v>102</v>
      </c>
      <c r="F254" s="30">
        <v>1160</v>
      </c>
      <c r="G254" s="105">
        <v>400</v>
      </c>
      <c r="H254" s="113" t="s">
        <v>210</v>
      </c>
      <c r="I254" s="222">
        <v>0</v>
      </c>
      <c r="J254" s="223">
        <v>0</v>
      </c>
      <c r="K254" s="228">
        <v>0</v>
      </c>
      <c r="L254" s="224">
        <v>0</v>
      </c>
      <c r="M254" s="222">
        <v>0</v>
      </c>
      <c r="N254" s="229">
        <v>0</v>
      </c>
      <c r="O254" s="225">
        <v>1</v>
      </c>
      <c r="P254" s="224">
        <v>3</v>
      </c>
      <c r="Q254" s="225">
        <v>0</v>
      </c>
      <c r="R254" s="226">
        <v>0</v>
      </c>
      <c r="S254" s="224">
        <v>0</v>
      </c>
      <c r="T254" s="222">
        <v>0</v>
      </c>
      <c r="U254" s="227">
        <v>0</v>
      </c>
      <c r="V254" s="224">
        <v>0</v>
      </c>
      <c r="W254" s="224">
        <v>0</v>
      </c>
      <c r="X254" s="28">
        <f t="shared" si="18"/>
        <v>396</v>
      </c>
      <c r="Y254" s="107"/>
      <c r="Z254" s="107"/>
      <c r="AA254" s="107"/>
      <c r="AB254" s="107"/>
      <c r="AC254" s="107"/>
      <c r="AD254" s="107"/>
      <c r="AE254" s="197">
        <f t="shared" si="17"/>
        <v>396</v>
      </c>
      <c r="AF254" s="108"/>
      <c r="AG254" s="104"/>
    </row>
    <row r="255" spans="1:33">
      <c r="A255" s="354">
        <v>42504</v>
      </c>
      <c r="B255" s="30">
        <v>2</v>
      </c>
      <c r="C255" s="30">
        <v>1814001</v>
      </c>
      <c r="D255" s="104">
        <v>51636</v>
      </c>
      <c r="E255" s="104" t="s">
        <v>102</v>
      </c>
      <c r="F255" s="30">
        <v>1161</v>
      </c>
      <c r="G255" s="105">
        <v>42</v>
      </c>
      <c r="H255" s="570" t="s">
        <v>211</v>
      </c>
      <c r="I255" s="222">
        <v>0</v>
      </c>
      <c r="J255" s="223">
        <v>0</v>
      </c>
      <c r="K255" s="228">
        <v>1</v>
      </c>
      <c r="L255" s="224">
        <v>0</v>
      </c>
      <c r="M255" s="222">
        <v>0</v>
      </c>
      <c r="N255" s="229">
        <v>0</v>
      </c>
      <c r="O255" s="225">
        <v>0</v>
      </c>
      <c r="P255" s="224">
        <v>1</v>
      </c>
      <c r="Q255" s="225">
        <v>0</v>
      </c>
      <c r="R255" s="226">
        <v>0</v>
      </c>
      <c r="S255" s="224">
        <v>0</v>
      </c>
      <c r="T255" s="222">
        <v>0</v>
      </c>
      <c r="U255" s="227">
        <v>0</v>
      </c>
      <c r="V255" s="224">
        <v>0</v>
      </c>
      <c r="W255" s="224">
        <v>0</v>
      </c>
      <c r="X255" s="28">
        <f t="shared" si="18"/>
        <v>40</v>
      </c>
      <c r="Y255" s="107"/>
      <c r="Z255" s="107"/>
      <c r="AA255" s="107"/>
      <c r="AB255" s="107"/>
      <c r="AC255" s="107"/>
      <c r="AD255" s="107"/>
      <c r="AE255" s="197">
        <f t="shared" si="17"/>
        <v>40</v>
      </c>
      <c r="AF255" s="108"/>
      <c r="AG255" s="104"/>
    </row>
    <row r="256" spans="1:33">
      <c r="A256" s="354">
        <v>42504</v>
      </c>
      <c r="B256" s="30">
        <v>3</v>
      </c>
      <c r="C256" s="30">
        <v>1814001</v>
      </c>
      <c r="D256" s="104">
        <v>51636</v>
      </c>
      <c r="E256" s="104" t="s">
        <v>102</v>
      </c>
      <c r="F256" s="30">
        <v>1161</v>
      </c>
      <c r="G256" s="105">
        <v>71</v>
      </c>
      <c r="H256" s="571"/>
      <c r="I256" s="222">
        <v>0</v>
      </c>
      <c r="J256" s="223">
        <v>0</v>
      </c>
      <c r="K256" s="228">
        <v>0</v>
      </c>
      <c r="L256" s="224">
        <v>0</v>
      </c>
      <c r="M256" s="222">
        <v>0</v>
      </c>
      <c r="N256" s="229">
        <v>0</v>
      </c>
      <c r="O256" s="225">
        <v>0</v>
      </c>
      <c r="P256" s="224">
        <v>1</v>
      </c>
      <c r="Q256" s="225">
        <v>0</v>
      </c>
      <c r="R256" s="226">
        <v>0</v>
      </c>
      <c r="S256" s="224">
        <v>0</v>
      </c>
      <c r="T256" s="222">
        <v>0</v>
      </c>
      <c r="U256" s="227">
        <v>0</v>
      </c>
      <c r="V256" s="224">
        <v>0</v>
      </c>
      <c r="W256" s="224">
        <v>0</v>
      </c>
      <c r="X256" s="28">
        <f t="shared" si="18"/>
        <v>70</v>
      </c>
      <c r="Y256" s="107"/>
      <c r="Z256" s="107"/>
      <c r="AA256" s="107"/>
      <c r="AB256" s="107"/>
      <c r="AC256" s="107"/>
      <c r="AD256" s="107"/>
      <c r="AE256" s="197">
        <f t="shared" si="17"/>
        <v>70</v>
      </c>
      <c r="AF256" s="108"/>
      <c r="AG256" s="104"/>
    </row>
    <row r="257" spans="1:33">
      <c r="A257" s="354">
        <v>42504</v>
      </c>
      <c r="B257" s="30">
        <v>3</v>
      </c>
      <c r="C257" s="30">
        <v>1814001</v>
      </c>
      <c r="D257" s="104">
        <v>51635</v>
      </c>
      <c r="E257" s="104" t="s">
        <v>102</v>
      </c>
      <c r="F257" s="30">
        <v>1162</v>
      </c>
      <c r="G257" s="105">
        <v>69</v>
      </c>
      <c r="H257" s="113" t="s">
        <v>212</v>
      </c>
      <c r="I257" s="222">
        <v>0</v>
      </c>
      <c r="J257" s="223">
        <v>0</v>
      </c>
      <c r="K257" s="228">
        <v>0</v>
      </c>
      <c r="L257" s="224">
        <v>0</v>
      </c>
      <c r="M257" s="222">
        <v>0</v>
      </c>
      <c r="N257" s="229">
        <v>0</v>
      </c>
      <c r="O257" s="225">
        <v>1</v>
      </c>
      <c r="P257" s="224">
        <v>0</v>
      </c>
      <c r="Q257" s="225">
        <v>0</v>
      </c>
      <c r="R257" s="226">
        <v>0</v>
      </c>
      <c r="S257" s="224">
        <v>0</v>
      </c>
      <c r="T257" s="222">
        <v>0</v>
      </c>
      <c r="U257" s="227">
        <v>0</v>
      </c>
      <c r="V257" s="224">
        <v>3</v>
      </c>
      <c r="W257" s="224">
        <v>0</v>
      </c>
      <c r="X257" s="28">
        <f t="shared" si="18"/>
        <v>65</v>
      </c>
      <c r="Y257" s="107"/>
      <c r="Z257" s="107"/>
      <c r="AA257" s="107"/>
      <c r="AB257" s="107"/>
      <c r="AC257" s="107">
        <v>25</v>
      </c>
      <c r="AD257" s="107"/>
      <c r="AE257" s="197">
        <f t="shared" si="17"/>
        <v>40</v>
      </c>
      <c r="AF257" s="108"/>
      <c r="AG257" s="104"/>
    </row>
    <row r="258" spans="1:33">
      <c r="A258" s="354">
        <v>42504</v>
      </c>
      <c r="B258" s="30">
        <v>3</v>
      </c>
      <c r="C258" s="30">
        <v>1814001</v>
      </c>
      <c r="D258" s="104">
        <v>51632</v>
      </c>
      <c r="E258" s="104" t="s">
        <v>102</v>
      </c>
      <c r="F258" s="30">
        <v>1163</v>
      </c>
      <c r="G258" s="105">
        <v>280</v>
      </c>
      <c r="H258" s="113"/>
      <c r="I258" s="222">
        <v>0</v>
      </c>
      <c r="J258" s="223">
        <v>0</v>
      </c>
      <c r="K258" s="228">
        <v>0</v>
      </c>
      <c r="L258" s="224">
        <v>0</v>
      </c>
      <c r="M258" s="222">
        <v>0</v>
      </c>
      <c r="N258" s="229">
        <v>0</v>
      </c>
      <c r="O258" s="225">
        <v>1</v>
      </c>
      <c r="P258" s="224">
        <v>0</v>
      </c>
      <c r="Q258" s="225">
        <v>1</v>
      </c>
      <c r="R258" s="226">
        <v>0</v>
      </c>
      <c r="S258" s="224">
        <v>0</v>
      </c>
      <c r="T258" s="222">
        <v>0</v>
      </c>
      <c r="U258" s="227">
        <v>0</v>
      </c>
      <c r="V258" s="224">
        <v>1</v>
      </c>
      <c r="W258" s="224">
        <v>0</v>
      </c>
      <c r="X258" s="28">
        <f t="shared" si="18"/>
        <v>277</v>
      </c>
      <c r="Y258" s="107"/>
      <c r="Z258" s="107"/>
      <c r="AA258" s="107"/>
      <c r="AB258" s="107"/>
      <c r="AC258" s="107">
        <v>27</v>
      </c>
      <c r="AD258" s="107"/>
      <c r="AE258" s="197">
        <f t="shared" si="17"/>
        <v>250</v>
      </c>
      <c r="AF258" s="108"/>
      <c r="AG258" s="104"/>
    </row>
    <row r="259" spans="1:33">
      <c r="A259" s="354">
        <v>42505</v>
      </c>
      <c r="B259" s="30">
        <v>1</v>
      </c>
      <c r="C259" s="30">
        <v>1814001</v>
      </c>
      <c r="D259" s="104">
        <v>51632</v>
      </c>
      <c r="E259" s="104" t="s">
        <v>102</v>
      </c>
      <c r="F259" s="30">
        <v>1163</v>
      </c>
      <c r="G259" s="105">
        <v>120</v>
      </c>
      <c r="H259" s="113"/>
      <c r="I259" s="222">
        <v>0</v>
      </c>
      <c r="J259" s="223">
        <v>0</v>
      </c>
      <c r="K259" s="228">
        <v>0</v>
      </c>
      <c r="L259" s="224">
        <v>0</v>
      </c>
      <c r="M259" s="222">
        <v>0</v>
      </c>
      <c r="N259" s="229">
        <v>0</v>
      </c>
      <c r="O259" s="225">
        <v>0</v>
      </c>
      <c r="P259" s="224">
        <v>0</v>
      </c>
      <c r="Q259" s="225">
        <v>0</v>
      </c>
      <c r="R259" s="226">
        <v>0</v>
      </c>
      <c r="S259" s="224">
        <v>0</v>
      </c>
      <c r="T259" s="222">
        <v>0</v>
      </c>
      <c r="U259" s="227">
        <v>0</v>
      </c>
      <c r="V259" s="224">
        <v>0</v>
      </c>
      <c r="W259" s="224">
        <v>0</v>
      </c>
      <c r="X259" s="28">
        <f t="shared" si="18"/>
        <v>120</v>
      </c>
      <c r="Y259" s="107"/>
      <c r="Z259" s="107"/>
      <c r="AA259" s="107"/>
      <c r="AB259" s="107"/>
      <c r="AC259" s="107"/>
      <c r="AD259" s="107"/>
      <c r="AE259" s="197">
        <f t="shared" si="17"/>
        <v>120</v>
      </c>
      <c r="AF259" s="108"/>
      <c r="AG259" s="104"/>
    </row>
    <row r="260" spans="1:33">
      <c r="A260" s="354">
        <v>42505</v>
      </c>
      <c r="B260" s="30">
        <v>1</v>
      </c>
      <c r="C260" s="30">
        <v>1814001</v>
      </c>
      <c r="D260" s="104">
        <v>51632</v>
      </c>
      <c r="E260" s="104" t="s">
        <v>102</v>
      </c>
      <c r="F260" s="30">
        <v>1164</v>
      </c>
      <c r="G260" s="105">
        <v>115</v>
      </c>
      <c r="H260" s="113"/>
      <c r="I260" s="222">
        <v>0</v>
      </c>
      <c r="J260" s="223">
        <v>0</v>
      </c>
      <c r="K260" s="228">
        <v>0</v>
      </c>
      <c r="L260" s="224">
        <v>0</v>
      </c>
      <c r="M260" s="222">
        <v>0</v>
      </c>
      <c r="N260" s="229">
        <v>0</v>
      </c>
      <c r="O260" s="225">
        <v>0</v>
      </c>
      <c r="P260" s="224">
        <v>0</v>
      </c>
      <c r="Q260" s="225">
        <v>0</v>
      </c>
      <c r="R260" s="226">
        <v>0</v>
      </c>
      <c r="S260" s="224">
        <v>0</v>
      </c>
      <c r="T260" s="222">
        <v>0</v>
      </c>
      <c r="U260" s="227">
        <v>0</v>
      </c>
      <c r="V260" s="224">
        <v>1</v>
      </c>
      <c r="W260" s="224">
        <v>0</v>
      </c>
      <c r="X260" s="28">
        <f t="shared" si="18"/>
        <v>114</v>
      </c>
      <c r="Y260" s="107"/>
      <c r="Z260" s="107"/>
      <c r="AA260" s="107"/>
      <c r="AB260" s="107"/>
      <c r="AC260" s="107"/>
      <c r="AD260" s="107"/>
      <c r="AE260" s="197">
        <f t="shared" si="17"/>
        <v>114</v>
      </c>
      <c r="AF260" s="108"/>
      <c r="AG260" s="104"/>
    </row>
    <row r="261" spans="1:33">
      <c r="A261" s="354">
        <v>42505</v>
      </c>
      <c r="B261" s="30">
        <v>1</v>
      </c>
      <c r="C261" s="30">
        <v>1814001</v>
      </c>
      <c r="D261" s="104">
        <v>51631</v>
      </c>
      <c r="E261" s="104" t="s">
        <v>102</v>
      </c>
      <c r="F261" s="30">
        <v>1165</v>
      </c>
      <c r="G261" s="105">
        <v>171</v>
      </c>
      <c r="H261" s="113"/>
      <c r="I261" s="222">
        <v>0</v>
      </c>
      <c r="J261" s="223">
        <v>0</v>
      </c>
      <c r="K261" s="228">
        <v>0</v>
      </c>
      <c r="L261" s="224">
        <v>0</v>
      </c>
      <c r="M261" s="222">
        <v>0</v>
      </c>
      <c r="N261" s="229">
        <v>0</v>
      </c>
      <c r="O261" s="225">
        <v>1</v>
      </c>
      <c r="P261" s="224">
        <v>0</v>
      </c>
      <c r="Q261" s="225">
        <v>0</v>
      </c>
      <c r="R261" s="226">
        <v>0</v>
      </c>
      <c r="S261" s="224">
        <v>0</v>
      </c>
      <c r="T261" s="222">
        <v>0</v>
      </c>
      <c r="U261" s="227">
        <v>0</v>
      </c>
      <c r="V261" s="224">
        <v>1</v>
      </c>
      <c r="W261" s="224">
        <v>0</v>
      </c>
      <c r="X261" s="28">
        <f t="shared" si="18"/>
        <v>169</v>
      </c>
      <c r="Y261" s="107"/>
      <c r="Z261" s="107"/>
      <c r="AA261" s="107"/>
      <c r="AB261" s="107"/>
      <c r="AC261" s="107"/>
      <c r="AD261" s="107"/>
      <c r="AE261" s="197">
        <f t="shared" si="17"/>
        <v>169</v>
      </c>
      <c r="AF261" s="108"/>
      <c r="AG261" s="104"/>
    </row>
    <row r="262" spans="1:33">
      <c r="A262" s="354">
        <v>42505</v>
      </c>
      <c r="B262" s="30">
        <v>2</v>
      </c>
      <c r="C262" s="30">
        <v>1814001</v>
      </c>
      <c r="D262" s="104">
        <v>51631</v>
      </c>
      <c r="E262" s="104" t="s">
        <v>102</v>
      </c>
      <c r="F262" s="30">
        <v>1165</v>
      </c>
      <c r="G262" s="105">
        <v>118</v>
      </c>
      <c r="H262" s="113"/>
      <c r="I262" s="222">
        <v>0</v>
      </c>
      <c r="J262" s="223">
        <v>0</v>
      </c>
      <c r="K262" s="228">
        <v>0</v>
      </c>
      <c r="L262" s="224">
        <v>0</v>
      </c>
      <c r="M262" s="222">
        <v>0</v>
      </c>
      <c r="N262" s="229">
        <v>8</v>
      </c>
      <c r="O262" s="225">
        <v>1</v>
      </c>
      <c r="P262" s="224">
        <v>0</v>
      </c>
      <c r="Q262" s="225">
        <v>0</v>
      </c>
      <c r="R262" s="226">
        <v>0</v>
      </c>
      <c r="S262" s="224">
        <v>0</v>
      </c>
      <c r="T262" s="222">
        <v>0</v>
      </c>
      <c r="U262" s="227">
        <v>0</v>
      </c>
      <c r="V262" s="224">
        <v>1</v>
      </c>
      <c r="W262" s="224">
        <v>39</v>
      </c>
      <c r="X262" s="28">
        <f>+G262-(SUM(I262:N262,O262,P262:T262,U262,V262,W262))</f>
        <v>69</v>
      </c>
      <c r="Y262" s="107"/>
      <c r="Z262" s="107"/>
      <c r="AA262" s="107"/>
      <c r="AB262" s="107"/>
      <c r="AC262" s="107"/>
      <c r="AD262" s="107"/>
      <c r="AE262" s="197">
        <f t="shared" si="17"/>
        <v>69</v>
      </c>
      <c r="AF262" s="108"/>
      <c r="AG262" s="104"/>
    </row>
    <row r="263" spans="1:33">
      <c r="A263" s="354">
        <v>42505</v>
      </c>
      <c r="B263" s="30">
        <v>2</v>
      </c>
      <c r="C263" s="30">
        <v>1814001</v>
      </c>
      <c r="D263" s="104">
        <v>51629</v>
      </c>
      <c r="E263" s="104" t="s">
        <v>102</v>
      </c>
      <c r="F263" s="30">
        <v>1166</v>
      </c>
      <c r="G263" s="105">
        <v>103</v>
      </c>
      <c r="H263" s="113" t="s">
        <v>214</v>
      </c>
      <c r="I263" s="222">
        <v>0</v>
      </c>
      <c r="J263" s="223">
        <v>0</v>
      </c>
      <c r="K263" s="228">
        <v>0</v>
      </c>
      <c r="L263" s="224">
        <v>0</v>
      </c>
      <c r="M263" s="222">
        <v>0</v>
      </c>
      <c r="N263" s="229">
        <v>18</v>
      </c>
      <c r="O263" s="225">
        <v>1</v>
      </c>
      <c r="P263" s="224">
        <v>0</v>
      </c>
      <c r="Q263" s="225">
        <v>0</v>
      </c>
      <c r="R263" s="226">
        <v>0</v>
      </c>
      <c r="S263" s="224">
        <v>0</v>
      </c>
      <c r="T263" s="222">
        <v>0</v>
      </c>
      <c r="U263" s="227">
        <v>0</v>
      </c>
      <c r="V263" s="224">
        <v>1</v>
      </c>
      <c r="W263" s="224">
        <v>0</v>
      </c>
      <c r="X263" s="28">
        <f>+G263-(SUM(I263:N263,O263,P263:T263,U263,V263,W263))</f>
        <v>83</v>
      </c>
      <c r="Y263" s="107"/>
      <c r="Z263" s="107"/>
      <c r="AA263" s="107"/>
      <c r="AB263" s="107"/>
      <c r="AC263" s="107"/>
      <c r="AD263" s="107"/>
      <c r="AE263" s="197">
        <f t="shared" si="17"/>
        <v>83</v>
      </c>
      <c r="AF263" s="108"/>
      <c r="AG263" s="104"/>
    </row>
    <row r="264" spans="1:33">
      <c r="A264" s="354">
        <v>42505</v>
      </c>
      <c r="B264" s="30">
        <v>2</v>
      </c>
      <c r="C264" s="30">
        <v>1814001</v>
      </c>
      <c r="D264" s="104">
        <v>60057</v>
      </c>
      <c r="E264" s="104" t="s">
        <v>102</v>
      </c>
      <c r="F264" s="30">
        <v>1167</v>
      </c>
      <c r="G264" s="105">
        <f>47-21</f>
        <v>26</v>
      </c>
      <c r="H264" s="113" t="s">
        <v>213</v>
      </c>
      <c r="I264" s="222">
        <v>0</v>
      </c>
      <c r="J264" s="223">
        <v>0</v>
      </c>
      <c r="K264" s="228">
        <v>0</v>
      </c>
      <c r="L264" s="224">
        <v>0</v>
      </c>
      <c r="M264" s="222">
        <v>0</v>
      </c>
      <c r="N264" s="229">
        <v>0</v>
      </c>
      <c r="O264" s="225">
        <v>1</v>
      </c>
      <c r="P264" s="224">
        <v>0</v>
      </c>
      <c r="Q264" s="225">
        <v>0</v>
      </c>
      <c r="R264" s="226">
        <v>0</v>
      </c>
      <c r="S264" s="224">
        <v>0</v>
      </c>
      <c r="T264" s="222">
        <v>0</v>
      </c>
      <c r="U264" s="227">
        <v>0</v>
      </c>
      <c r="V264" s="224">
        <v>1</v>
      </c>
      <c r="W264" s="224">
        <v>0</v>
      </c>
      <c r="X264" s="28">
        <f>+G264-(SUM(I264:N264,O264,P264:T264,U264,V264,W264))</f>
        <v>24</v>
      </c>
      <c r="Y264" s="107"/>
      <c r="Z264" s="107"/>
      <c r="AA264" s="107"/>
      <c r="AB264" s="107"/>
      <c r="AC264" s="107"/>
      <c r="AD264" s="107"/>
      <c r="AE264" s="197">
        <f t="shared" si="17"/>
        <v>24</v>
      </c>
      <c r="AF264" s="108"/>
      <c r="AG264" s="104"/>
    </row>
    <row r="265" spans="1:33">
      <c r="A265" s="354">
        <v>42505</v>
      </c>
      <c r="B265" s="30">
        <v>3</v>
      </c>
      <c r="C265" s="30">
        <v>1814001</v>
      </c>
      <c r="D265" s="104">
        <v>60057</v>
      </c>
      <c r="E265" s="104" t="s">
        <v>102</v>
      </c>
      <c r="F265" s="30">
        <v>1167</v>
      </c>
      <c r="G265" s="105">
        <v>21</v>
      </c>
      <c r="H265" s="113"/>
      <c r="I265" s="222">
        <v>0</v>
      </c>
      <c r="J265" s="223">
        <v>0</v>
      </c>
      <c r="K265" s="228">
        <v>0</v>
      </c>
      <c r="L265" s="224">
        <v>0</v>
      </c>
      <c r="M265" s="222">
        <v>0</v>
      </c>
      <c r="N265" s="229">
        <v>0</v>
      </c>
      <c r="O265" s="225">
        <v>1</v>
      </c>
      <c r="P265" s="224">
        <v>0</v>
      </c>
      <c r="Q265" s="225">
        <v>0</v>
      </c>
      <c r="R265" s="226">
        <v>0</v>
      </c>
      <c r="S265" s="224">
        <v>0</v>
      </c>
      <c r="T265" s="222">
        <v>0</v>
      </c>
      <c r="U265" s="227">
        <v>0</v>
      </c>
      <c r="V265" s="224">
        <v>0</v>
      </c>
      <c r="W265" s="224">
        <v>0</v>
      </c>
      <c r="X265" s="28">
        <v>20</v>
      </c>
      <c r="Y265" s="107"/>
      <c r="Z265" s="107"/>
      <c r="AA265" s="107"/>
      <c r="AB265" s="107"/>
      <c r="AC265" s="107"/>
      <c r="AD265" s="107"/>
      <c r="AE265" s="197">
        <f t="shared" si="17"/>
        <v>20</v>
      </c>
      <c r="AF265" s="108"/>
      <c r="AG265" s="104"/>
    </row>
    <row r="266" spans="1:33">
      <c r="A266" s="354">
        <v>42505</v>
      </c>
      <c r="B266" s="30">
        <v>3</v>
      </c>
      <c r="C266" s="30">
        <v>1814001</v>
      </c>
      <c r="D266" s="104">
        <v>51629</v>
      </c>
      <c r="E266" s="104" t="s">
        <v>102</v>
      </c>
      <c r="F266" s="30">
        <v>1168</v>
      </c>
      <c r="G266" s="105">
        <v>18</v>
      </c>
      <c r="H266" s="113"/>
      <c r="I266" s="222">
        <v>0</v>
      </c>
      <c r="J266" s="223">
        <v>0</v>
      </c>
      <c r="K266" s="228">
        <v>0</v>
      </c>
      <c r="L266" s="224">
        <v>0</v>
      </c>
      <c r="M266" s="222">
        <v>0</v>
      </c>
      <c r="N266" s="229">
        <v>0</v>
      </c>
      <c r="O266" s="225">
        <v>0</v>
      </c>
      <c r="P266" s="224">
        <v>0</v>
      </c>
      <c r="Q266" s="225">
        <v>0</v>
      </c>
      <c r="R266" s="226">
        <v>0</v>
      </c>
      <c r="S266" s="224">
        <v>0</v>
      </c>
      <c r="T266" s="222">
        <v>0</v>
      </c>
      <c r="U266" s="227">
        <v>0</v>
      </c>
      <c r="V266" s="224">
        <v>1</v>
      </c>
      <c r="W266" s="224">
        <v>0</v>
      </c>
      <c r="X266" s="28">
        <f t="shared" ref="X266:X297" si="19">+G266-(SUM(I266:N266,O266,P266:T266,U266,V266,W266))</f>
        <v>17</v>
      </c>
      <c r="Y266" s="107"/>
      <c r="Z266" s="107"/>
      <c r="AA266" s="107"/>
      <c r="AB266" s="107"/>
      <c r="AC266" s="107"/>
      <c r="AD266" s="107"/>
      <c r="AE266" s="197">
        <f t="shared" si="17"/>
        <v>17</v>
      </c>
      <c r="AF266" s="108"/>
      <c r="AG266" s="104"/>
    </row>
    <row r="267" spans="1:33">
      <c r="A267" s="354">
        <v>42505</v>
      </c>
      <c r="B267" s="30">
        <v>3</v>
      </c>
      <c r="C267" s="30">
        <v>1814001</v>
      </c>
      <c r="D267" s="104">
        <v>51631</v>
      </c>
      <c r="E267" s="104" t="s">
        <v>102</v>
      </c>
      <c r="F267" s="30">
        <v>1169</v>
      </c>
      <c r="G267" s="105">
        <v>46</v>
      </c>
      <c r="H267" s="113"/>
      <c r="I267" s="222">
        <v>0</v>
      </c>
      <c r="J267" s="223">
        <v>0</v>
      </c>
      <c r="K267" s="228">
        <v>0</v>
      </c>
      <c r="L267" s="224">
        <v>0</v>
      </c>
      <c r="M267" s="222">
        <v>0</v>
      </c>
      <c r="N267" s="229">
        <v>0</v>
      </c>
      <c r="O267" s="225">
        <v>0</v>
      </c>
      <c r="P267" s="224">
        <v>0</v>
      </c>
      <c r="Q267" s="225">
        <v>0</v>
      </c>
      <c r="R267" s="226">
        <v>0</v>
      </c>
      <c r="S267" s="224">
        <v>0</v>
      </c>
      <c r="T267" s="222">
        <v>0</v>
      </c>
      <c r="U267" s="227">
        <v>0</v>
      </c>
      <c r="V267" s="224">
        <v>1</v>
      </c>
      <c r="W267" s="224">
        <v>0</v>
      </c>
      <c r="X267" s="28">
        <f t="shared" si="19"/>
        <v>45</v>
      </c>
      <c r="Y267" s="107"/>
      <c r="Z267" s="107"/>
      <c r="AA267" s="107"/>
      <c r="AB267" s="107"/>
      <c r="AC267" s="107"/>
      <c r="AD267" s="107"/>
      <c r="AE267" s="197">
        <f t="shared" si="17"/>
        <v>45</v>
      </c>
      <c r="AF267" s="108"/>
      <c r="AG267" s="104"/>
    </row>
    <row r="268" spans="1:33">
      <c r="A268" s="354">
        <v>42545</v>
      </c>
      <c r="B268" s="30">
        <v>3</v>
      </c>
      <c r="C268" s="30">
        <v>1824801</v>
      </c>
      <c r="D268" s="19">
        <v>51635</v>
      </c>
      <c r="E268" s="104" t="s">
        <v>102</v>
      </c>
      <c r="F268" s="20">
        <v>1237</v>
      </c>
      <c r="G268" s="105">
        <v>182</v>
      </c>
      <c r="H268" s="113" t="s">
        <v>216</v>
      </c>
      <c r="I268" s="222">
        <v>0</v>
      </c>
      <c r="J268" s="223">
        <v>0</v>
      </c>
      <c r="K268" s="228">
        <v>0</v>
      </c>
      <c r="L268" s="224">
        <v>0</v>
      </c>
      <c r="M268" s="222">
        <v>0</v>
      </c>
      <c r="N268" s="229">
        <v>0</v>
      </c>
      <c r="O268" s="225">
        <v>1</v>
      </c>
      <c r="P268" s="224">
        <v>0</v>
      </c>
      <c r="Q268" s="225">
        <v>0</v>
      </c>
      <c r="R268" s="226">
        <v>0</v>
      </c>
      <c r="S268" s="224">
        <v>0</v>
      </c>
      <c r="T268" s="222">
        <v>0</v>
      </c>
      <c r="U268" s="227">
        <v>0</v>
      </c>
      <c r="V268" s="224">
        <v>1</v>
      </c>
      <c r="W268" s="224">
        <v>0</v>
      </c>
      <c r="X268" s="28">
        <f t="shared" si="19"/>
        <v>180</v>
      </c>
      <c r="Y268" s="107"/>
      <c r="Z268" s="107"/>
      <c r="AA268" s="107"/>
      <c r="AB268" s="107"/>
      <c r="AC268" s="107"/>
      <c r="AD268" s="107"/>
      <c r="AE268" s="197">
        <f t="shared" si="17"/>
        <v>180</v>
      </c>
      <c r="AF268" s="108"/>
      <c r="AG268" s="104"/>
    </row>
    <row r="269" spans="1:33">
      <c r="A269" s="354">
        <v>42545</v>
      </c>
      <c r="B269" s="30">
        <v>3</v>
      </c>
      <c r="C269" s="30">
        <v>1824801</v>
      </c>
      <c r="D269" s="19">
        <v>51641</v>
      </c>
      <c r="E269" s="104" t="s">
        <v>102</v>
      </c>
      <c r="F269" s="20">
        <v>1238</v>
      </c>
      <c r="G269" s="105">
        <v>152</v>
      </c>
      <c r="H269" s="113" t="s">
        <v>217</v>
      </c>
      <c r="I269" s="222">
        <v>0</v>
      </c>
      <c r="J269" s="223">
        <v>0</v>
      </c>
      <c r="K269" s="228">
        <v>0</v>
      </c>
      <c r="L269" s="224">
        <v>0</v>
      </c>
      <c r="M269" s="222">
        <v>0</v>
      </c>
      <c r="N269" s="229">
        <v>0</v>
      </c>
      <c r="O269" s="225">
        <v>1</v>
      </c>
      <c r="P269" s="224">
        <v>0</v>
      </c>
      <c r="Q269" s="225">
        <v>0</v>
      </c>
      <c r="R269" s="226">
        <v>0</v>
      </c>
      <c r="S269" s="224">
        <v>0</v>
      </c>
      <c r="T269" s="222">
        <v>0</v>
      </c>
      <c r="U269" s="227">
        <v>0</v>
      </c>
      <c r="V269" s="224">
        <v>1</v>
      </c>
      <c r="W269" s="224">
        <v>0</v>
      </c>
      <c r="X269" s="28">
        <f t="shared" si="19"/>
        <v>150</v>
      </c>
      <c r="Y269" s="107"/>
      <c r="Z269" s="107"/>
      <c r="AA269" s="107"/>
      <c r="AB269" s="107"/>
      <c r="AC269" s="107"/>
      <c r="AD269" s="107"/>
      <c r="AE269" s="197">
        <f t="shared" si="17"/>
        <v>150</v>
      </c>
      <c r="AF269" s="108"/>
      <c r="AG269" s="104"/>
    </row>
    <row r="270" spans="1:33">
      <c r="A270" s="354">
        <v>42545</v>
      </c>
      <c r="B270" s="30">
        <v>3</v>
      </c>
      <c r="C270" s="30">
        <v>1814001</v>
      </c>
      <c r="D270" s="19">
        <v>51633</v>
      </c>
      <c r="E270" s="104" t="s">
        <v>102</v>
      </c>
      <c r="F270" s="20">
        <v>1239</v>
      </c>
      <c r="G270" s="105">
        <v>49</v>
      </c>
      <c r="H270" s="113" t="s">
        <v>218</v>
      </c>
      <c r="I270" s="222">
        <v>0</v>
      </c>
      <c r="J270" s="223">
        <v>0</v>
      </c>
      <c r="K270" s="228">
        <v>0</v>
      </c>
      <c r="L270" s="224">
        <v>0</v>
      </c>
      <c r="M270" s="222">
        <v>0</v>
      </c>
      <c r="N270" s="229">
        <v>0</v>
      </c>
      <c r="O270" s="225">
        <v>1</v>
      </c>
      <c r="P270" s="224">
        <v>0</v>
      </c>
      <c r="Q270" s="225">
        <v>0</v>
      </c>
      <c r="R270" s="226">
        <v>0</v>
      </c>
      <c r="S270" s="224">
        <v>0</v>
      </c>
      <c r="T270" s="222">
        <v>0</v>
      </c>
      <c r="U270" s="227">
        <v>0</v>
      </c>
      <c r="V270" s="224">
        <v>1</v>
      </c>
      <c r="W270" s="224">
        <v>0</v>
      </c>
      <c r="X270" s="28">
        <f t="shared" si="19"/>
        <v>47</v>
      </c>
      <c r="Y270" s="107"/>
      <c r="Z270" s="107"/>
      <c r="AA270" s="107"/>
      <c r="AB270" s="107"/>
      <c r="AC270" s="107"/>
      <c r="AD270" s="107"/>
      <c r="AE270" s="197">
        <f t="shared" si="17"/>
        <v>47</v>
      </c>
      <c r="AF270" s="108"/>
      <c r="AG270" s="104"/>
    </row>
    <row r="271" spans="1:33">
      <c r="A271" s="354">
        <v>42545</v>
      </c>
      <c r="B271" s="30">
        <v>3</v>
      </c>
      <c r="C271" s="30">
        <v>1824801</v>
      </c>
      <c r="D271" s="19">
        <v>51634</v>
      </c>
      <c r="E271" s="104" t="s">
        <v>102</v>
      </c>
      <c r="F271" s="20">
        <v>1240</v>
      </c>
      <c r="G271" s="105">
        <v>102</v>
      </c>
      <c r="H271" s="564" t="s">
        <v>219</v>
      </c>
      <c r="I271" s="222">
        <v>0</v>
      </c>
      <c r="J271" s="223">
        <v>0</v>
      </c>
      <c r="K271" s="228">
        <v>0</v>
      </c>
      <c r="L271" s="224">
        <v>0</v>
      </c>
      <c r="M271" s="222">
        <v>0</v>
      </c>
      <c r="N271" s="229">
        <v>0</v>
      </c>
      <c r="O271" s="225">
        <v>1</v>
      </c>
      <c r="P271" s="224">
        <v>0</v>
      </c>
      <c r="Q271" s="225">
        <v>0</v>
      </c>
      <c r="R271" s="226">
        <v>0</v>
      </c>
      <c r="S271" s="224">
        <v>0</v>
      </c>
      <c r="T271" s="222">
        <v>0</v>
      </c>
      <c r="U271" s="227">
        <v>0</v>
      </c>
      <c r="V271" s="224">
        <v>1</v>
      </c>
      <c r="W271" s="224">
        <v>0</v>
      </c>
      <c r="X271" s="28">
        <f t="shared" si="19"/>
        <v>100</v>
      </c>
      <c r="Y271" s="107"/>
      <c r="Z271" s="107"/>
      <c r="AA271" s="107"/>
      <c r="AB271" s="107"/>
      <c r="AC271" s="107"/>
      <c r="AD271" s="107"/>
      <c r="AE271" s="197">
        <f t="shared" si="17"/>
        <v>100</v>
      </c>
      <c r="AF271" s="108"/>
      <c r="AG271" s="104"/>
    </row>
    <row r="272" spans="1:33">
      <c r="A272" s="354">
        <v>42546</v>
      </c>
      <c r="B272" s="30">
        <v>1</v>
      </c>
      <c r="C272" s="30">
        <v>1824801</v>
      </c>
      <c r="D272" s="19">
        <v>51634</v>
      </c>
      <c r="E272" s="104" t="s">
        <v>102</v>
      </c>
      <c r="F272" s="20">
        <v>1240</v>
      </c>
      <c r="G272" s="105">
        <v>30</v>
      </c>
      <c r="H272" s="565"/>
      <c r="I272" s="222">
        <v>0</v>
      </c>
      <c r="J272" s="223">
        <v>0</v>
      </c>
      <c r="K272" s="228">
        <v>0</v>
      </c>
      <c r="L272" s="224">
        <v>0</v>
      </c>
      <c r="M272" s="222">
        <v>0</v>
      </c>
      <c r="N272" s="229">
        <v>0</v>
      </c>
      <c r="O272" s="225">
        <v>0</v>
      </c>
      <c r="P272" s="224">
        <v>0</v>
      </c>
      <c r="Q272" s="225">
        <v>0</v>
      </c>
      <c r="R272" s="226">
        <v>0</v>
      </c>
      <c r="S272" s="224">
        <v>0</v>
      </c>
      <c r="T272" s="222">
        <v>0</v>
      </c>
      <c r="U272" s="227">
        <v>0</v>
      </c>
      <c r="V272" s="224">
        <v>0</v>
      </c>
      <c r="W272" s="224">
        <v>0</v>
      </c>
      <c r="X272" s="28">
        <f t="shared" si="19"/>
        <v>30</v>
      </c>
      <c r="Y272" s="107"/>
      <c r="Z272" s="107"/>
      <c r="AA272" s="107"/>
      <c r="AB272" s="107"/>
      <c r="AC272" s="107"/>
      <c r="AD272" s="107"/>
      <c r="AE272" s="197">
        <f t="shared" si="17"/>
        <v>30</v>
      </c>
      <c r="AF272" s="108"/>
      <c r="AG272" s="104"/>
    </row>
    <row r="273" spans="1:33">
      <c r="A273" s="354">
        <v>42546</v>
      </c>
      <c r="B273" s="30">
        <v>1</v>
      </c>
      <c r="C273" s="30">
        <v>1824801</v>
      </c>
      <c r="D273" s="19">
        <v>51635</v>
      </c>
      <c r="E273" s="104" t="s">
        <v>102</v>
      </c>
      <c r="F273" s="20">
        <v>1241</v>
      </c>
      <c r="G273" s="105">
        <v>247</v>
      </c>
      <c r="H273" s="113" t="s">
        <v>221</v>
      </c>
      <c r="I273" s="222">
        <v>0</v>
      </c>
      <c r="J273" s="223">
        <v>0</v>
      </c>
      <c r="K273" s="228">
        <v>0</v>
      </c>
      <c r="L273" s="224">
        <v>0</v>
      </c>
      <c r="M273" s="222">
        <v>0</v>
      </c>
      <c r="N273" s="229">
        <v>0</v>
      </c>
      <c r="O273" s="225">
        <v>1</v>
      </c>
      <c r="P273" s="224">
        <v>0</v>
      </c>
      <c r="Q273" s="225">
        <v>0</v>
      </c>
      <c r="R273" s="226">
        <v>0</v>
      </c>
      <c r="S273" s="224">
        <v>0</v>
      </c>
      <c r="T273" s="222">
        <v>0</v>
      </c>
      <c r="U273" s="227">
        <v>0</v>
      </c>
      <c r="V273" s="224">
        <v>1</v>
      </c>
      <c r="W273" s="224">
        <v>0</v>
      </c>
      <c r="X273" s="28">
        <f t="shared" si="19"/>
        <v>245</v>
      </c>
      <c r="Y273" s="107"/>
      <c r="Z273" s="107"/>
      <c r="AA273" s="107"/>
      <c r="AB273" s="107"/>
      <c r="AC273" s="107"/>
      <c r="AD273" s="107"/>
      <c r="AE273" s="197">
        <f t="shared" si="17"/>
        <v>245</v>
      </c>
      <c r="AF273" s="108"/>
      <c r="AG273" s="104"/>
    </row>
    <row r="274" spans="1:33">
      <c r="A274" s="354">
        <v>42546</v>
      </c>
      <c r="B274" s="30">
        <v>1</v>
      </c>
      <c r="C274" s="30">
        <v>1824701</v>
      </c>
      <c r="D274" s="19">
        <v>12774</v>
      </c>
      <c r="E274" s="104" t="s">
        <v>862</v>
      </c>
      <c r="F274" s="20">
        <v>1242</v>
      </c>
      <c r="G274" s="105">
        <v>128</v>
      </c>
      <c r="H274" s="564" t="s">
        <v>111</v>
      </c>
      <c r="I274" s="222">
        <v>0</v>
      </c>
      <c r="J274" s="223">
        <v>0</v>
      </c>
      <c r="K274" s="228">
        <v>0</v>
      </c>
      <c r="L274" s="224">
        <v>0</v>
      </c>
      <c r="M274" s="222">
        <v>0</v>
      </c>
      <c r="N274" s="229">
        <v>0</v>
      </c>
      <c r="O274" s="225">
        <v>1</v>
      </c>
      <c r="P274" s="224">
        <v>0</v>
      </c>
      <c r="Q274" s="225">
        <v>0</v>
      </c>
      <c r="R274" s="226">
        <v>0</v>
      </c>
      <c r="S274" s="224">
        <v>0</v>
      </c>
      <c r="T274" s="222">
        <v>0</v>
      </c>
      <c r="U274" s="227">
        <v>0</v>
      </c>
      <c r="V274" s="224">
        <v>1</v>
      </c>
      <c r="W274" s="224">
        <v>0</v>
      </c>
      <c r="X274" s="28">
        <f t="shared" si="19"/>
        <v>126</v>
      </c>
      <c r="Y274" s="107"/>
      <c r="Z274" s="107"/>
      <c r="AA274" s="107"/>
      <c r="AB274" s="107"/>
      <c r="AC274" s="107"/>
      <c r="AD274" s="107"/>
      <c r="AE274" s="197">
        <f t="shared" si="17"/>
        <v>126</v>
      </c>
      <c r="AF274" s="108"/>
      <c r="AG274" s="104"/>
    </row>
    <row r="275" spans="1:33">
      <c r="A275" s="354">
        <v>42546</v>
      </c>
      <c r="B275" s="30">
        <v>2</v>
      </c>
      <c r="C275" s="30">
        <v>1824701</v>
      </c>
      <c r="D275" s="19">
        <v>12774</v>
      </c>
      <c r="E275" s="104" t="s">
        <v>862</v>
      </c>
      <c r="F275" s="20">
        <v>1242</v>
      </c>
      <c r="G275" s="105">
        <v>272</v>
      </c>
      <c r="H275" s="565"/>
      <c r="I275" s="222">
        <v>0</v>
      </c>
      <c r="J275" s="223">
        <v>0</v>
      </c>
      <c r="K275" s="228">
        <v>0</v>
      </c>
      <c r="L275" s="224">
        <v>0</v>
      </c>
      <c r="M275" s="222">
        <v>0</v>
      </c>
      <c r="N275" s="229">
        <v>0</v>
      </c>
      <c r="O275" s="225">
        <v>0</v>
      </c>
      <c r="P275" s="224">
        <v>0</v>
      </c>
      <c r="Q275" s="225">
        <v>0</v>
      </c>
      <c r="R275" s="226">
        <v>0</v>
      </c>
      <c r="S275" s="224">
        <v>0</v>
      </c>
      <c r="T275" s="222">
        <v>0</v>
      </c>
      <c r="U275" s="227">
        <v>0</v>
      </c>
      <c r="V275" s="224">
        <v>2</v>
      </c>
      <c r="W275" s="224">
        <v>0</v>
      </c>
      <c r="X275" s="28">
        <f t="shared" si="19"/>
        <v>270</v>
      </c>
      <c r="Y275" s="107"/>
      <c r="Z275" s="107"/>
      <c r="AA275" s="107"/>
      <c r="AB275" s="107"/>
      <c r="AC275" s="107"/>
      <c r="AD275" s="107"/>
      <c r="AE275" s="197">
        <f t="shared" si="17"/>
        <v>270</v>
      </c>
      <c r="AF275" s="108"/>
      <c r="AG275" s="104"/>
    </row>
    <row r="276" spans="1:33">
      <c r="A276" s="354">
        <v>42546</v>
      </c>
      <c r="B276" s="30">
        <v>2</v>
      </c>
      <c r="C276" s="30">
        <v>1824701</v>
      </c>
      <c r="D276" s="19">
        <v>12774</v>
      </c>
      <c r="E276" s="104" t="s">
        <v>862</v>
      </c>
      <c r="F276" s="30">
        <v>1243</v>
      </c>
      <c r="G276" s="105">
        <v>185</v>
      </c>
      <c r="H276" s="564" t="s">
        <v>220</v>
      </c>
      <c r="I276" s="222">
        <v>0</v>
      </c>
      <c r="J276" s="223">
        <v>0</v>
      </c>
      <c r="K276" s="228">
        <v>0</v>
      </c>
      <c r="L276" s="224">
        <v>0</v>
      </c>
      <c r="M276" s="222">
        <v>0</v>
      </c>
      <c r="N276" s="229">
        <v>0</v>
      </c>
      <c r="O276" s="225">
        <v>0</v>
      </c>
      <c r="P276" s="224">
        <v>0</v>
      </c>
      <c r="Q276" s="225">
        <v>0</v>
      </c>
      <c r="R276" s="226">
        <v>0</v>
      </c>
      <c r="S276" s="224">
        <v>0</v>
      </c>
      <c r="T276" s="222">
        <v>0</v>
      </c>
      <c r="U276" s="227">
        <v>0</v>
      </c>
      <c r="V276" s="224">
        <v>3</v>
      </c>
      <c r="W276" s="224">
        <v>0</v>
      </c>
      <c r="X276" s="28">
        <f t="shared" si="19"/>
        <v>182</v>
      </c>
      <c r="Y276" s="107"/>
      <c r="Z276" s="107"/>
      <c r="AA276" s="107"/>
      <c r="AB276" s="107"/>
      <c r="AC276" s="107"/>
      <c r="AD276" s="107"/>
      <c r="AE276" s="197">
        <f t="shared" si="17"/>
        <v>182</v>
      </c>
      <c r="AF276" s="108"/>
      <c r="AG276" s="104"/>
    </row>
    <row r="277" spans="1:33">
      <c r="A277" s="354">
        <v>42547</v>
      </c>
      <c r="B277" s="30">
        <v>1</v>
      </c>
      <c r="C277" s="30">
        <v>1824701</v>
      </c>
      <c r="D277" s="19">
        <v>12774</v>
      </c>
      <c r="E277" s="104" t="s">
        <v>862</v>
      </c>
      <c r="F277" s="30">
        <v>1243</v>
      </c>
      <c r="G277" s="105">
        <v>90</v>
      </c>
      <c r="H277" s="565"/>
      <c r="I277" s="222">
        <v>0</v>
      </c>
      <c r="J277" s="223">
        <v>0</v>
      </c>
      <c r="K277" s="228">
        <v>0</v>
      </c>
      <c r="L277" s="224">
        <v>0</v>
      </c>
      <c r="M277" s="222">
        <v>0</v>
      </c>
      <c r="N277" s="229">
        <v>0</v>
      </c>
      <c r="O277" s="225">
        <v>0</v>
      </c>
      <c r="P277" s="224">
        <v>0</v>
      </c>
      <c r="Q277" s="225">
        <v>0</v>
      </c>
      <c r="R277" s="226">
        <v>0</v>
      </c>
      <c r="S277" s="224">
        <v>0</v>
      </c>
      <c r="T277" s="222">
        <v>0</v>
      </c>
      <c r="U277" s="227">
        <v>0</v>
      </c>
      <c r="V277" s="224">
        <v>1</v>
      </c>
      <c r="W277" s="224">
        <v>0</v>
      </c>
      <c r="X277" s="28">
        <f t="shared" si="19"/>
        <v>89</v>
      </c>
      <c r="Y277" s="107"/>
      <c r="Z277" s="107"/>
      <c r="AA277" s="107"/>
      <c r="AB277" s="107"/>
      <c r="AC277" s="107"/>
      <c r="AD277" s="107"/>
      <c r="AE277" s="197">
        <f t="shared" si="17"/>
        <v>89</v>
      </c>
      <c r="AF277" s="108"/>
      <c r="AG277" s="104"/>
    </row>
    <row r="278" spans="1:33">
      <c r="A278" s="354">
        <v>42548</v>
      </c>
      <c r="B278" s="30">
        <v>2</v>
      </c>
      <c r="C278" s="30">
        <v>1824701</v>
      </c>
      <c r="D278" s="19">
        <v>12773</v>
      </c>
      <c r="E278" s="104" t="s">
        <v>862</v>
      </c>
      <c r="F278" s="30">
        <v>1244</v>
      </c>
      <c r="G278" s="105">
        <v>117</v>
      </c>
      <c r="H278" s="113" t="s">
        <v>222</v>
      </c>
      <c r="I278" s="222">
        <v>0</v>
      </c>
      <c r="J278" s="223">
        <v>0</v>
      </c>
      <c r="K278" s="228">
        <v>0</v>
      </c>
      <c r="L278" s="224">
        <v>0</v>
      </c>
      <c r="M278" s="222">
        <v>0</v>
      </c>
      <c r="N278" s="229">
        <v>0</v>
      </c>
      <c r="O278" s="225">
        <v>1</v>
      </c>
      <c r="P278" s="224">
        <v>0</v>
      </c>
      <c r="Q278" s="225">
        <v>0</v>
      </c>
      <c r="R278" s="226">
        <v>0</v>
      </c>
      <c r="S278" s="224">
        <v>0</v>
      </c>
      <c r="T278" s="222">
        <v>0</v>
      </c>
      <c r="U278" s="227">
        <v>0</v>
      </c>
      <c r="V278" s="224">
        <v>1</v>
      </c>
      <c r="W278" s="224">
        <v>0</v>
      </c>
      <c r="X278" s="28">
        <f t="shared" si="19"/>
        <v>115</v>
      </c>
      <c r="Y278" s="107"/>
      <c r="Z278" s="107"/>
      <c r="AA278" s="107"/>
      <c r="AB278" s="107"/>
      <c r="AC278" s="107"/>
      <c r="AD278" s="107"/>
      <c r="AE278" s="197">
        <f t="shared" si="17"/>
        <v>115</v>
      </c>
      <c r="AF278" s="108"/>
      <c r="AG278" s="104"/>
    </row>
    <row r="279" spans="1:33">
      <c r="A279" s="354">
        <v>42548</v>
      </c>
      <c r="B279" s="30">
        <v>2</v>
      </c>
      <c r="C279" s="30">
        <v>1824701</v>
      </c>
      <c r="D279" s="19">
        <v>12772</v>
      </c>
      <c r="E279" s="104" t="s">
        <v>862</v>
      </c>
      <c r="F279" s="30">
        <v>1245</v>
      </c>
      <c r="G279" s="105">
        <v>126</v>
      </c>
      <c r="H279" s="113" t="s">
        <v>223</v>
      </c>
      <c r="I279" s="222">
        <v>0</v>
      </c>
      <c r="J279" s="223">
        <v>0</v>
      </c>
      <c r="K279" s="228">
        <v>0</v>
      </c>
      <c r="L279" s="224">
        <v>0</v>
      </c>
      <c r="M279" s="222">
        <v>0</v>
      </c>
      <c r="N279" s="229">
        <v>0</v>
      </c>
      <c r="O279" s="225">
        <v>0</v>
      </c>
      <c r="P279" s="224">
        <v>0</v>
      </c>
      <c r="Q279" s="225">
        <v>0</v>
      </c>
      <c r="R279" s="226">
        <v>0</v>
      </c>
      <c r="S279" s="224">
        <v>0</v>
      </c>
      <c r="T279" s="222">
        <v>0</v>
      </c>
      <c r="U279" s="227">
        <v>0</v>
      </c>
      <c r="V279" s="224">
        <v>1</v>
      </c>
      <c r="W279" s="224">
        <v>0</v>
      </c>
      <c r="X279" s="28">
        <f t="shared" si="19"/>
        <v>125</v>
      </c>
      <c r="Y279" s="107"/>
      <c r="Z279" s="107"/>
      <c r="AA279" s="107"/>
      <c r="AB279" s="107"/>
      <c r="AC279" s="107"/>
      <c r="AD279" s="107"/>
      <c r="AE279" s="197">
        <f t="shared" si="17"/>
        <v>125</v>
      </c>
      <c r="AF279" s="108"/>
      <c r="AG279" s="104"/>
    </row>
    <row r="280" spans="1:33">
      <c r="A280" s="354">
        <v>42548</v>
      </c>
      <c r="B280" s="30">
        <v>3</v>
      </c>
      <c r="C280" s="30">
        <v>1824701</v>
      </c>
      <c r="D280" s="19">
        <v>12772</v>
      </c>
      <c r="E280" s="104" t="s">
        <v>862</v>
      </c>
      <c r="F280" s="30">
        <v>1245</v>
      </c>
      <c r="G280" s="105">
        <v>76</v>
      </c>
      <c r="H280" s="113" t="s">
        <v>223</v>
      </c>
      <c r="I280" s="222">
        <v>0</v>
      </c>
      <c r="J280" s="223">
        <v>0</v>
      </c>
      <c r="K280" s="228">
        <v>0</v>
      </c>
      <c r="L280" s="224">
        <v>0</v>
      </c>
      <c r="M280" s="222">
        <v>0</v>
      </c>
      <c r="N280" s="229">
        <v>0</v>
      </c>
      <c r="O280" s="225">
        <v>1</v>
      </c>
      <c r="P280" s="224">
        <v>0</v>
      </c>
      <c r="Q280" s="225">
        <v>0</v>
      </c>
      <c r="R280" s="226">
        <v>0</v>
      </c>
      <c r="S280" s="224">
        <v>0</v>
      </c>
      <c r="T280" s="222">
        <v>0</v>
      </c>
      <c r="U280" s="227">
        <v>0</v>
      </c>
      <c r="V280" s="224">
        <v>0</v>
      </c>
      <c r="W280" s="224">
        <v>0</v>
      </c>
      <c r="X280" s="28">
        <f t="shared" si="19"/>
        <v>75</v>
      </c>
      <c r="Y280" s="107"/>
      <c r="Z280" s="107"/>
      <c r="AA280" s="107"/>
      <c r="AB280" s="107"/>
      <c r="AC280" s="107"/>
      <c r="AD280" s="107"/>
      <c r="AE280" s="197">
        <f t="shared" si="17"/>
        <v>75</v>
      </c>
      <c r="AF280" s="108"/>
      <c r="AG280" s="104"/>
    </row>
    <row r="281" spans="1:33">
      <c r="A281" s="354">
        <v>42549</v>
      </c>
      <c r="B281" s="30">
        <v>1</v>
      </c>
      <c r="C281" s="30">
        <v>1824701</v>
      </c>
      <c r="D281" s="19">
        <v>12772</v>
      </c>
      <c r="E281" s="104" t="s">
        <v>862</v>
      </c>
      <c r="F281" s="30">
        <v>1245</v>
      </c>
      <c r="G281" s="105">
        <v>83</v>
      </c>
      <c r="H281" s="113" t="s">
        <v>223</v>
      </c>
      <c r="I281" s="222">
        <v>0</v>
      </c>
      <c r="J281" s="223">
        <v>0</v>
      </c>
      <c r="K281" s="228">
        <v>0</v>
      </c>
      <c r="L281" s="224">
        <v>0</v>
      </c>
      <c r="M281" s="222">
        <v>0</v>
      </c>
      <c r="N281" s="229">
        <v>0</v>
      </c>
      <c r="O281" s="225">
        <v>0</v>
      </c>
      <c r="P281" s="224">
        <v>0</v>
      </c>
      <c r="Q281" s="225">
        <v>0</v>
      </c>
      <c r="R281" s="226">
        <v>0</v>
      </c>
      <c r="S281" s="224">
        <v>0</v>
      </c>
      <c r="T281" s="222">
        <v>0</v>
      </c>
      <c r="U281" s="227">
        <v>0</v>
      </c>
      <c r="V281" s="224">
        <v>1</v>
      </c>
      <c r="W281" s="224">
        <v>0</v>
      </c>
      <c r="X281" s="28">
        <f t="shared" si="19"/>
        <v>82</v>
      </c>
      <c r="Y281" s="107"/>
      <c r="Z281" s="107"/>
      <c r="AA281" s="107"/>
      <c r="AB281" s="107"/>
      <c r="AC281" s="107"/>
      <c r="AD281" s="107"/>
      <c r="AE281" s="197">
        <f t="shared" si="17"/>
        <v>82</v>
      </c>
      <c r="AF281" s="108"/>
      <c r="AG281" s="104"/>
    </row>
    <row r="282" spans="1:33">
      <c r="A282" s="348">
        <v>42565</v>
      </c>
      <c r="B282" s="30">
        <v>3</v>
      </c>
      <c r="C282" s="19">
        <v>1824802</v>
      </c>
      <c r="D282" s="124">
        <v>51641</v>
      </c>
      <c r="E282" s="123" t="s">
        <v>102</v>
      </c>
      <c r="F282" s="30">
        <v>1302</v>
      </c>
      <c r="G282" s="105">
        <v>349</v>
      </c>
      <c r="H282" s="564" t="s">
        <v>210</v>
      </c>
      <c r="I282" s="222">
        <v>0</v>
      </c>
      <c r="J282" s="223">
        <v>0</v>
      </c>
      <c r="K282" s="228">
        <v>0</v>
      </c>
      <c r="L282" s="224">
        <v>0</v>
      </c>
      <c r="M282" s="222">
        <v>0</v>
      </c>
      <c r="N282" s="229">
        <v>0</v>
      </c>
      <c r="O282" s="225">
        <v>1</v>
      </c>
      <c r="P282" s="224">
        <v>0</v>
      </c>
      <c r="Q282" s="225">
        <v>0</v>
      </c>
      <c r="R282" s="226">
        <v>0</v>
      </c>
      <c r="S282" s="224">
        <v>0</v>
      </c>
      <c r="T282" s="222">
        <v>0</v>
      </c>
      <c r="U282" s="227">
        <v>0</v>
      </c>
      <c r="V282" s="224">
        <v>1</v>
      </c>
      <c r="W282" s="224">
        <v>0</v>
      </c>
      <c r="X282" s="28">
        <f t="shared" si="19"/>
        <v>347</v>
      </c>
      <c r="Y282" s="107"/>
      <c r="Z282" s="107"/>
      <c r="AA282" s="107"/>
      <c r="AB282" s="107"/>
      <c r="AC282" s="107"/>
      <c r="AD282" s="107"/>
      <c r="AE282" s="197">
        <f t="shared" ref="AE282:AE330" si="20">X282-SUM(Z282:AD282)</f>
        <v>347</v>
      </c>
      <c r="AF282" s="108"/>
      <c r="AG282" s="104"/>
    </row>
    <row r="283" spans="1:33">
      <c r="A283" s="348">
        <v>42566</v>
      </c>
      <c r="B283" s="30">
        <v>1</v>
      </c>
      <c r="C283" s="19">
        <v>1824802</v>
      </c>
      <c r="D283" s="124">
        <v>51641</v>
      </c>
      <c r="E283" s="123" t="s">
        <v>102</v>
      </c>
      <c r="F283" s="30">
        <v>1302</v>
      </c>
      <c r="G283" s="105">
        <v>51</v>
      </c>
      <c r="H283" s="565"/>
      <c r="I283" s="222">
        <v>0</v>
      </c>
      <c r="J283" s="223">
        <v>0</v>
      </c>
      <c r="K283" s="228">
        <v>0</v>
      </c>
      <c r="L283" s="224">
        <v>0</v>
      </c>
      <c r="M283" s="222">
        <v>0</v>
      </c>
      <c r="N283" s="229">
        <v>0</v>
      </c>
      <c r="O283" s="225">
        <v>0</v>
      </c>
      <c r="P283" s="224">
        <v>0</v>
      </c>
      <c r="Q283" s="225">
        <v>0</v>
      </c>
      <c r="R283" s="226">
        <v>0</v>
      </c>
      <c r="S283" s="224">
        <v>0</v>
      </c>
      <c r="T283" s="222">
        <v>0</v>
      </c>
      <c r="U283" s="227">
        <v>0</v>
      </c>
      <c r="V283" s="224">
        <v>0</v>
      </c>
      <c r="W283" s="224">
        <v>0</v>
      </c>
      <c r="X283" s="28">
        <f t="shared" si="19"/>
        <v>51</v>
      </c>
      <c r="Y283" s="107"/>
      <c r="Z283" s="107"/>
      <c r="AA283" s="107"/>
      <c r="AB283" s="107"/>
      <c r="AC283" s="107"/>
      <c r="AD283" s="107"/>
      <c r="AE283" s="197">
        <f t="shared" si="20"/>
        <v>51</v>
      </c>
      <c r="AF283" s="108"/>
      <c r="AG283" s="104"/>
    </row>
    <row r="284" spans="1:33">
      <c r="A284" s="348">
        <v>42566</v>
      </c>
      <c r="B284" s="30">
        <v>1</v>
      </c>
      <c r="C284" s="19">
        <v>1824802</v>
      </c>
      <c r="D284" s="124">
        <v>51641</v>
      </c>
      <c r="E284" s="123" t="s">
        <v>102</v>
      </c>
      <c r="F284" s="30">
        <v>1303</v>
      </c>
      <c r="G284" s="105">
        <v>210</v>
      </c>
      <c r="H284" s="113" t="s">
        <v>224</v>
      </c>
      <c r="I284" s="222">
        <v>0</v>
      </c>
      <c r="J284" s="223">
        <v>0</v>
      </c>
      <c r="K284" s="228">
        <v>0</v>
      </c>
      <c r="L284" s="224">
        <v>0</v>
      </c>
      <c r="M284" s="222">
        <v>0</v>
      </c>
      <c r="N284" s="229">
        <v>0</v>
      </c>
      <c r="O284" s="225">
        <v>0</v>
      </c>
      <c r="P284" s="224">
        <v>0</v>
      </c>
      <c r="Q284" s="225">
        <v>0</v>
      </c>
      <c r="R284" s="226">
        <v>0</v>
      </c>
      <c r="S284" s="224">
        <v>0</v>
      </c>
      <c r="T284" s="222">
        <v>0</v>
      </c>
      <c r="U284" s="227">
        <v>0</v>
      </c>
      <c r="V284" s="224">
        <v>1</v>
      </c>
      <c r="W284" s="224">
        <v>0</v>
      </c>
      <c r="X284" s="28">
        <f t="shared" si="19"/>
        <v>209</v>
      </c>
      <c r="Y284" s="107"/>
      <c r="Z284" s="107"/>
      <c r="AA284" s="107"/>
      <c r="AB284" s="107"/>
      <c r="AC284" s="107"/>
      <c r="AD284" s="107"/>
      <c r="AE284" s="197">
        <f t="shared" si="20"/>
        <v>209</v>
      </c>
      <c r="AF284" s="108"/>
      <c r="AG284" s="104"/>
    </row>
    <row r="285" spans="1:33">
      <c r="A285" s="348">
        <v>42566</v>
      </c>
      <c r="B285" s="30">
        <v>1</v>
      </c>
      <c r="C285" s="124">
        <v>1824802</v>
      </c>
      <c r="D285" s="124">
        <v>51643</v>
      </c>
      <c r="E285" s="123" t="s">
        <v>102</v>
      </c>
      <c r="F285" s="30">
        <v>1304</v>
      </c>
      <c r="G285" s="105">
        <v>227</v>
      </c>
      <c r="H285" s="564" t="s">
        <v>210</v>
      </c>
      <c r="I285" s="222">
        <v>0</v>
      </c>
      <c r="J285" s="223">
        <v>0</v>
      </c>
      <c r="K285" s="228">
        <v>0</v>
      </c>
      <c r="L285" s="224">
        <v>0</v>
      </c>
      <c r="M285" s="222">
        <v>0</v>
      </c>
      <c r="N285" s="229">
        <v>0</v>
      </c>
      <c r="O285" s="225">
        <v>1</v>
      </c>
      <c r="P285" s="224">
        <v>0</v>
      </c>
      <c r="Q285" s="225">
        <v>0</v>
      </c>
      <c r="R285" s="226">
        <v>0</v>
      </c>
      <c r="S285" s="224">
        <v>0</v>
      </c>
      <c r="T285" s="222">
        <v>0</v>
      </c>
      <c r="U285" s="227">
        <v>0</v>
      </c>
      <c r="V285" s="224">
        <v>1</v>
      </c>
      <c r="W285" s="224">
        <v>0</v>
      </c>
      <c r="X285" s="28">
        <f t="shared" si="19"/>
        <v>225</v>
      </c>
      <c r="Y285" s="107"/>
      <c r="Z285" s="107"/>
      <c r="AA285" s="107"/>
      <c r="AB285" s="107"/>
      <c r="AC285" s="107"/>
      <c r="AD285" s="107"/>
      <c r="AE285" s="197">
        <f t="shared" si="20"/>
        <v>225</v>
      </c>
      <c r="AF285" s="108"/>
      <c r="AG285" s="104"/>
    </row>
    <row r="286" spans="1:33">
      <c r="A286" s="348">
        <v>42566</v>
      </c>
      <c r="B286" s="30">
        <v>2</v>
      </c>
      <c r="C286" s="125">
        <v>1824802</v>
      </c>
      <c r="D286" s="124">
        <v>51643</v>
      </c>
      <c r="E286" s="123" t="s">
        <v>102</v>
      </c>
      <c r="F286" s="30">
        <v>1304</v>
      </c>
      <c r="G286" s="105">
        <v>173</v>
      </c>
      <c r="H286" s="565"/>
      <c r="I286" s="222">
        <v>0</v>
      </c>
      <c r="J286" s="223">
        <v>0</v>
      </c>
      <c r="K286" s="228">
        <v>0</v>
      </c>
      <c r="L286" s="224">
        <v>0</v>
      </c>
      <c r="M286" s="222">
        <v>0</v>
      </c>
      <c r="N286" s="229">
        <v>0</v>
      </c>
      <c r="O286" s="225">
        <v>0</v>
      </c>
      <c r="P286" s="224">
        <v>0</v>
      </c>
      <c r="Q286" s="225">
        <v>0</v>
      </c>
      <c r="R286" s="226">
        <v>0</v>
      </c>
      <c r="S286" s="224">
        <v>0</v>
      </c>
      <c r="T286" s="222">
        <v>0</v>
      </c>
      <c r="U286" s="227">
        <v>0</v>
      </c>
      <c r="V286" s="224">
        <v>0</v>
      </c>
      <c r="W286" s="224">
        <v>0</v>
      </c>
      <c r="X286" s="28">
        <f t="shared" si="19"/>
        <v>173</v>
      </c>
      <c r="Y286" s="107"/>
      <c r="Z286" s="107"/>
      <c r="AA286" s="107"/>
      <c r="AB286" s="107"/>
      <c r="AC286" s="107"/>
      <c r="AD286" s="107"/>
      <c r="AE286" s="197">
        <f t="shared" si="20"/>
        <v>173</v>
      </c>
      <c r="AF286" s="108"/>
      <c r="AG286" s="104"/>
    </row>
    <row r="287" spans="1:33">
      <c r="A287" s="348">
        <v>42566</v>
      </c>
      <c r="B287" s="30">
        <v>2</v>
      </c>
      <c r="C287" s="19">
        <v>1824802</v>
      </c>
      <c r="D287" s="124">
        <v>51643</v>
      </c>
      <c r="E287" s="123" t="s">
        <v>102</v>
      </c>
      <c r="F287" s="30">
        <v>1305</v>
      </c>
      <c r="G287" s="105">
        <v>200</v>
      </c>
      <c r="H287" s="113" t="s">
        <v>225</v>
      </c>
      <c r="I287" s="222">
        <v>0</v>
      </c>
      <c r="J287" s="223">
        <v>0</v>
      </c>
      <c r="K287" s="228">
        <v>0</v>
      </c>
      <c r="L287" s="224">
        <v>0</v>
      </c>
      <c r="M287" s="222">
        <v>0</v>
      </c>
      <c r="N287" s="229">
        <v>0</v>
      </c>
      <c r="O287" s="225">
        <v>0</v>
      </c>
      <c r="P287" s="224">
        <v>0</v>
      </c>
      <c r="Q287" s="225">
        <v>0</v>
      </c>
      <c r="R287" s="226">
        <v>0</v>
      </c>
      <c r="S287" s="224">
        <v>0</v>
      </c>
      <c r="T287" s="222">
        <v>0</v>
      </c>
      <c r="U287" s="227">
        <v>0</v>
      </c>
      <c r="V287" s="224">
        <v>1</v>
      </c>
      <c r="W287" s="224">
        <v>0</v>
      </c>
      <c r="X287" s="28">
        <f t="shared" si="19"/>
        <v>199</v>
      </c>
      <c r="Y287" s="107"/>
      <c r="Z287" s="107"/>
      <c r="AA287" s="107"/>
      <c r="AB287" s="107"/>
      <c r="AC287" s="107"/>
      <c r="AD287" s="107"/>
      <c r="AE287" s="197">
        <f t="shared" si="20"/>
        <v>199</v>
      </c>
      <c r="AF287" s="108"/>
      <c r="AG287" s="104"/>
    </row>
    <row r="288" spans="1:33">
      <c r="A288" s="348">
        <v>42566</v>
      </c>
      <c r="B288" s="30">
        <v>2</v>
      </c>
      <c r="C288" s="19">
        <v>1824802</v>
      </c>
      <c r="D288" s="104">
        <v>51642</v>
      </c>
      <c r="E288" s="123" t="s">
        <v>102</v>
      </c>
      <c r="F288" s="30">
        <v>1306</v>
      </c>
      <c r="G288" s="105">
        <v>127</v>
      </c>
      <c r="H288" s="564" t="s">
        <v>111</v>
      </c>
      <c r="I288" s="222">
        <v>0</v>
      </c>
      <c r="J288" s="223">
        <v>0</v>
      </c>
      <c r="K288" s="228">
        <v>0</v>
      </c>
      <c r="L288" s="224">
        <v>0</v>
      </c>
      <c r="M288" s="222">
        <v>0</v>
      </c>
      <c r="N288" s="229">
        <v>0</v>
      </c>
      <c r="O288" s="225">
        <v>1</v>
      </c>
      <c r="P288" s="224">
        <v>0</v>
      </c>
      <c r="Q288" s="225">
        <v>0</v>
      </c>
      <c r="R288" s="226">
        <v>0</v>
      </c>
      <c r="S288" s="224">
        <v>0</v>
      </c>
      <c r="T288" s="222">
        <v>0</v>
      </c>
      <c r="U288" s="227">
        <v>0</v>
      </c>
      <c r="V288" s="224">
        <v>1</v>
      </c>
      <c r="W288" s="224">
        <v>0</v>
      </c>
      <c r="X288" s="28">
        <f t="shared" si="19"/>
        <v>125</v>
      </c>
      <c r="Y288" s="107"/>
      <c r="Z288" s="107"/>
      <c r="AA288" s="107"/>
      <c r="AB288" s="107"/>
      <c r="AC288" s="107"/>
      <c r="AD288" s="107"/>
      <c r="AE288" s="197">
        <f t="shared" si="20"/>
        <v>125</v>
      </c>
      <c r="AF288" s="108"/>
      <c r="AG288" s="104"/>
    </row>
    <row r="289" spans="1:33">
      <c r="A289" s="348">
        <v>42566</v>
      </c>
      <c r="B289" s="30">
        <v>3</v>
      </c>
      <c r="C289" s="19">
        <v>1824802</v>
      </c>
      <c r="D289" s="104">
        <v>51642</v>
      </c>
      <c r="E289" s="123" t="s">
        <v>102</v>
      </c>
      <c r="F289" s="30">
        <v>1306</v>
      </c>
      <c r="G289" s="105">
        <v>273</v>
      </c>
      <c r="H289" s="565"/>
      <c r="I289" s="222">
        <v>0</v>
      </c>
      <c r="J289" s="223">
        <v>0</v>
      </c>
      <c r="K289" s="228">
        <v>0</v>
      </c>
      <c r="L289" s="224">
        <v>0</v>
      </c>
      <c r="M289" s="222">
        <v>0</v>
      </c>
      <c r="N289" s="229">
        <v>0</v>
      </c>
      <c r="O289" s="225">
        <v>0</v>
      </c>
      <c r="P289" s="224">
        <v>0</v>
      </c>
      <c r="Q289" s="225">
        <v>0</v>
      </c>
      <c r="R289" s="226">
        <v>0</v>
      </c>
      <c r="S289" s="224">
        <v>0</v>
      </c>
      <c r="T289" s="222">
        <v>0</v>
      </c>
      <c r="U289" s="227">
        <v>0</v>
      </c>
      <c r="V289" s="224">
        <v>0</v>
      </c>
      <c r="W289" s="224">
        <v>0</v>
      </c>
      <c r="X289" s="28">
        <f t="shared" si="19"/>
        <v>273</v>
      </c>
      <c r="Y289" s="107"/>
      <c r="Z289" s="107"/>
      <c r="AA289" s="107"/>
      <c r="AB289" s="107"/>
      <c r="AC289" s="107"/>
      <c r="AD289" s="107"/>
      <c r="AE289" s="197">
        <f t="shared" si="20"/>
        <v>273</v>
      </c>
      <c r="AF289" s="108"/>
      <c r="AG289" s="104"/>
    </row>
    <row r="290" spans="1:33">
      <c r="A290" s="348">
        <v>42566</v>
      </c>
      <c r="B290" s="30">
        <v>3</v>
      </c>
      <c r="C290" s="19">
        <v>1824802</v>
      </c>
      <c r="D290" s="104">
        <v>51642</v>
      </c>
      <c r="E290" s="123" t="s">
        <v>102</v>
      </c>
      <c r="F290" s="30">
        <v>1307</v>
      </c>
      <c r="G290" s="105">
        <v>5</v>
      </c>
      <c r="H290" s="113" t="s">
        <v>226</v>
      </c>
      <c r="I290" s="222">
        <v>0</v>
      </c>
      <c r="J290" s="223">
        <v>0</v>
      </c>
      <c r="K290" s="228">
        <v>0</v>
      </c>
      <c r="L290" s="224">
        <v>0</v>
      </c>
      <c r="M290" s="222">
        <v>0</v>
      </c>
      <c r="N290" s="229">
        <v>0</v>
      </c>
      <c r="O290" s="225">
        <v>0</v>
      </c>
      <c r="P290" s="224">
        <v>0</v>
      </c>
      <c r="Q290" s="225">
        <v>0</v>
      </c>
      <c r="R290" s="226">
        <v>0</v>
      </c>
      <c r="S290" s="224">
        <v>0</v>
      </c>
      <c r="T290" s="222">
        <v>0</v>
      </c>
      <c r="U290" s="227">
        <v>0</v>
      </c>
      <c r="V290" s="224">
        <v>1</v>
      </c>
      <c r="W290" s="224">
        <v>0</v>
      </c>
      <c r="X290" s="28">
        <f t="shared" si="19"/>
        <v>4</v>
      </c>
      <c r="Y290" s="107"/>
      <c r="Z290" s="107"/>
      <c r="AA290" s="107"/>
      <c r="AB290" s="107"/>
      <c r="AC290" s="107"/>
      <c r="AD290" s="107"/>
      <c r="AE290" s="197">
        <f t="shared" si="20"/>
        <v>4</v>
      </c>
      <c r="AF290" s="108"/>
      <c r="AG290" s="104"/>
    </row>
    <row r="291" spans="1:33">
      <c r="A291" s="348">
        <v>42566</v>
      </c>
      <c r="B291" s="30">
        <v>3</v>
      </c>
      <c r="C291" s="19">
        <v>1824802</v>
      </c>
      <c r="D291" s="104">
        <v>51644</v>
      </c>
      <c r="E291" s="123" t="s">
        <v>102</v>
      </c>
      <c r="F291" s="30">
        <v>1308</v>
      </c>
      <c r="G291" s="105">
        <v>201</v>
      </c>
      <c r="H291" s="564" t="s">
        <v>111</v>
      </c>
      <c r="I291" s="222">
        <v>0</v>
      </c>
      <c r="J291" s="223">
        <v>0</v>
      </c>
      <c r="K291" s="228">
        <v>0</v>
      </c>
      <c r="L291" s="224">
        <v>0</v>
      </c>
      <c r="M291" s="222">
        <v>0</v>
      </c>
      <c r="N291" s="229">
        <v>0</v>
      </c>
      <c r="O291" s="225">
        <v>0</v>
      </c>
      <c r="P291" s="224">
        <v>0</v>
      </c>
      <c r="Q291" s="225">
        <v>0</v>
      </c>
      <c r="R291" s="226">
        <v>0</v>
      </c>
      <c r="S291" s="224">
        <v>0</v>
      </c>
      <c r="T291" s="222">
        <v>0</v>
      </c>
      <c r="U291" s="227">
        <v>0</v>
      </c>
      <c r="V291" s="224">
        <v>1</v>
      </c>
      <c r="W291" s="224">
        <v>0</v>
      </c>
      <c r="X291" s="28">
        <f t="shared" si="19"/>
        <v>200</v>
      </c>
      <c r="Y291" s="107"/>
      <c r="Z291" s="107"/>
      <c r="AA291" s="107"/>
      <c r="AB291" s="107"/>
      <c r="AC291" s="107"/>
      <c r="AD291" s="107"/>
      <c r="AE291" s="197">
        <f t="shared" si="20"/>
        <v>200</v>
      </c>
      <c r="AF291" s="108"/>
      <c r="AG291" s="104"/>
    </row>
    <row r="292" spans="1:33">
      <c r="A292" s="348">
        <v>42567</v>
      </c>
      <c r="B292" s="30">
        <v>1</v>
      </c>
      <c r="C292" s="19">
        <v>1824802</v>
      </c>
      <c r="D292" s="104">
        <v>51644</v>
      </c>
      <c r="E292" s="123" t="s">
        <v>102</v>
      </c>
      <c r="F292" s="30">
        <v>1308</v>
      </c>
      <c r="G292" s="105">
        <v>199</v>
      </c>
      <c r="H292" s="565"/>
      <c r="I292" s="222">
        <v>0</v>
      </c>
      <c r="J292" s="223">
        <v>0</v>
      </c>
      <c r="K292" s="228">
        <v>0</v>
      </c>
      <c r="L292" s="224">
        <v>0</v>
      </c>
      <c r="M292" s="222">
        <v>0</v>
      </c>
      <c r="N292" s="229">
        <v>0</v>
      </c>
      <c r="O292" s="225">
        <v>1</v>
      </c>
      <c r="P292" s="224">
        <v>0</v>
      </c>
      <c r="Q292" s="225">
        <v>0</v>
      </c>
      <c r="R292" s="226">
        <v>0</v>
      </c>
      <c r="S292" s="224">
        <v>0</v>
      </c>
      <c r="T292" s="222">
        <v>0</v>
      </c>
      <c r="U292" s="227">
        <v>0</v>
      </c>
      <c r="V292" s="224">
        <v>0</v>
      </c>
      <c r="W292" s="224">
        <v>0</v>
      </c>
      <c r="X292" s="28">
        <f t="shared" si="19"/>
        <v>198</v>
      </c>
      <c r="Y292" s="107"/>
      <c r="Z292" s="107"/>
      <c r="AA292" s="107"/>
      <c r="AB292" s="107"/>
      <c r="AC292" s="107"/>
      <c r="AD292" s="107"/>
      <c r="AE292" s="197">
        <f t="shared" si="20"/>
        <v>198</v>
      </c>
      <c r="AF292" s="108"/>
      <c r="AG292" s="104"/>
    </row>
    <row r="293" spans="1:33">
      <c r="A293" s="348">
        <v>42567</v>
      </c>
      <c r="B293" s="30">
        <v>1</v>
      </c>
      <c r="C293" s="19">
        <v>1824802</v>
      </c>
      <c r="D293" s="104">
        <v>51644</v>
      </c>
      <c r="E293" s="123" t="s">
        <v>102</v>
      </c>
      <c r="F293" s="30">
        <v>1309</v>
      </c>
      <c r="G293" s="105">
        <v>93</v>
      </c>
      <c r="H293" s="113" t="s">
        <v>227</v>
      </c>
      <c r="I293" s="222">
        <v>0</v>
      </c>
      <c r="J293" s="223">
        <v>0</v>
      </c>
      <c r="K293" s="228">
        <v>0</v>
      </c>
      <c r="L293" s="224">
        <v>0</v>
      </c>
      <c r="M293" s="222">
        <v>0</v>
      </c>
      <c r="N293" s="229">
        <v>0</v>
      </c>
      <c r="O293" s="225">
        <v>0</v>
      </c>
      <c r="P293" s="224">
        <v>0</v>
      </c>
      <c r="Q293" s="225">
        <v>0</v>
      </c>
      <c r="R293" s="226">
        <v>0</v>
      </c>
      <c r="S293" s="224">
        <v>0</v>
      </c>
      <c r="T293" s="222">
        <v>0</v>
      </c>
      <c r="U293" s="227">
        <v>0</v>
      </c>
      <c r="V293" s="224">
        <v>1</v>
      </c>
      <c r="W293" s="224">
        <v>0</v>
      </c>
      <c r="X293" s="28">
        <f t="shared" si="19"/>
        <v>92</v>
      </c>
      <c r="Y293" s="107"/>
      <c r="Z293" s="107"/>
      <c r="AA293" s="107"/>
      <c r="AB293" s="107"/>
      <c r="AC293" s="107"/>
      <c r="AD293" s="107"/>
      <c r="AE293" s="197">
        <f t="shared" si="20"/>
        <v>92</v>
      </c>
      <c r="AF293" s="108"/>
      <c r="AG293" s="104"/>
    </row>
    <row r="294" spans="1:33">
      <c r="A294" s="348">
        <v>42567</v>
      </c>
      <c r="B294" s="30">
        <v>1</v>
      </c>
      <c r="C294" s="19">
        <v>1836201</v>
      </c>
      <c r="D294" s="104">
        <v>12776</v>
      </c>
      <c r="E294" s="104" t="s">
        <v>862</v>
      </c>
      <c r="F294" s="30">
        <v>1310</v>
      </c>
      <c r="G294" s="105">
        <v>152</v>
      </c>
      <c r="H294" s="564" t="s">
        <v>111</v>
      </c>
      <c r="I294" s="222">
        <v>0</v>
      </c>
      <c r="J294" s="223">
        <v>0</v>
      </c>
      <c r="K294" s="228">
        <v>0</v>
      </c>
      <c r="L294" s="224">
        <v>0</v>
      </c>
      <c r="M294" s="222">
        <v>0</v>
      </c>
      <c r="N294" s="229">
        <v>0</v>
      </c>
      <c r="O294" s="225">
        <v>1</v>
      </c>
      <c r="P294" s="224">
        <v>0</v>
      </c>
      <c r="Q294" s="225">
        <v>0</v>
      </c>
      <c r="R294" s="226">
        <v>0</v>
      </c>
      <c r="S294" s="224">
        <v>0</v>
      </c>
      <c r="T294" s="222">
        <v>0</v>
      </c>
      <c r="U294" s="227">
        <v>0</v>
      </c>
      <c r="V294" s="224">
        <v>1</v>
      </c>
      <c r="W294" s="224">
        <v>0</v>
      </c>
      <c r="X294" s="28">
        <f t="shared" si="19"/>
        <v>150</v>
      </c>
      <c r="Y294" s="107"/>
      <c r="Z294" s="107"/>
      <c r="AA294" s="107"/>
      <c r="AB294" s="107"/>
      <c r="AC294" s="107"/>
      <c r="AD294" s="107"/>
      <c r="AE294" s="197">
        <f t="shared" si="20"/>
        <v>150</v>
      </c>
      <c r="AF294" s="108"/>
      <c r="AG294" s="104"/>
    </row>
    <row r="295" spans="1:33">
      <c r="A295" s="348">
        <v>42567</v>
      </c>
      <c r="B295" s="30">
        <v>2</v>
      </c>
      <c r="C295" s="19">
        <v>1836201</v>
      </c>
      <c r="D295" s="104">
        <v>12776</v>
      </c>
      <c r="E295" s="104" t="s">
        <v>862</v>
      </c>
      <c r="F295" s="30">
        <v>1310</v>
      </c>
      <c r="G295" s="105">
        <v>248</v>
      </c>
      <c r="H295" s="565"/>
      <c r="I295" s="222">
        <v>0</v>
      </c>
      <c r="J295" s="223">
        <v>0</v>
      </c>
      <c r="K295" s="228">
        <v>0</v>
      </c>
      <c r="L295" s="224">
        <v>0</v>
      </c>
      <c r="M295" s="222">
        <v>0</v>
      </c>
      <c r="N295" s="229">
        <v>0</v>
      </c>
      <c r="O295" s="225">
        <v>0</v>
      </c>
      <c r="P295" s="224">
        <v>0</v>
      </c>
      <c r="Q295" s="225">
        <v>0</v>
      </c>
      <c r="R295" s="226">
        <v>0</v>
      </c>
      <c r="S295" s="224">
        <v>0</v>
      </c>
      <c r="T295" s="222">
        <v>0</v>
      </c>
      <c r="U295" s="227">
        <v>0</v>
      </c>
      <c r="V295" s="224">
        <v>2</v>
      </c>
      <c r="W295" s="224">
        <v>0</v>
      </c>
      <c r="X295" s="28">
        <f t="shared" si="19"/>
        <v>246</v>
      </c>
      <c r="Y295" s="107"/>
      <c r="Z295" s="107"/>
      <c r="AA295" s="107"/>
      <c r="AB295" s="107"/>
      <c r="AC295" s="107"/>
      <c r="AD295" s="107"/>
      <c r="AE295" s="197">
        <f t="shared" si="20"/>
        <v>246</v>
      </c>
      <c r="AF295" s="108"/>
      <c r="AG295" s="104"/>
    </row>
    <row r="296" spans="1:33">
      <c r="A296" s="348">
        <v>42567</v>
      </c>
      <c r="B296" s="30">
        <v>2</v>
      </c>
      <c r="C296" s="19">
        <v>1836201</v>
      </c>
      <c r="D296" s="104">
        <v>12776</v>
      </c>
      <c r="E296" s="104" t="s">
        <v>862</v>
      </c>
      <c r="F296" s="30">
        <v>1311</v>
      </c>
      <c r="G296" s="105">
        <v>158</v>
      </c>
      <c r="H296" s="564" t="s">
        <v>114</v>
      </c>
      <c r="I296" s="222">
        <v>0</v>
      </c>
      <c r="J296" s="223">
        <v>0</v>
      </c>
      <c r="K296" s="228">
        <v>0</v>
      </c>
      <c r="L296" s="224">
        <v>0</v>
      </c>
      <c r="M296" s="222">
        <v>0</v>
      </c>
      <c r="N296" s="229">
        <v>0</v>
      </c>
      <c r="O296" s="225">
        <v>1</v>
      </c>
      <c r="P296" s="224">
        <v>0</v>
      </c>
      <c r="Q296" s="225">
        <v>0</v>
      </c>
      <c r="R296" s="226">
        <v>0</v>
      </c>
      <c r="S296" s="224">
        <v>0</v>
      </c>
      <c r="T296" s="222">
        <v>0</v>
      </c>
      <c r="U296" s="227">
        <v>0</v>
      </c>
      <c r="V296" s="224">
        <v>1</v>
      </c>
      <c r="W296" s="224">
        <v>0</v>
      </c>
      <c r="X296" s="28">
        <f t="shared" si="19"/>
        <v>156</v>
      </c>
      <c r="Y296" s="107"/>
      <c r="Z296" s="107"/>
      <c r="AA296" s="107"/>
      <c r="AB296" s="107"/>
      <c r="AC296" s="107"/>
      <c r="AD296" s="107"/>
      <c r="AE296" s="197">
        <f t="shared" si="20"/>
        <v>156</v>
      </c>
      <c r="AF296" s="108"/>
      <c r="AG296" s="104"/>
    </row>
    <row r="297" spans="1:33">
      <c r="A297" s="348">
        <v>42567</v>
      </c>
      <c r="B297" s="30">
        <v>3</v>
      </c>
      <c r="C297" s="19">
        <v>1836201</v>
      </c>
      <c r="D297" s="104">
        <v>12776</v>
      </c>
      <c r="E297" s="104" t="s">
        <v>862</v>
      </c>
      <c r="F297" s="30">
        <v>1311</v>
      </c>
      <c r="G297" s="105">
        <v>242</v>
      </c>
      <c r="H297" s="565"/>
      <c r="I297" s="222">
        <v>0</v>
      </c>
      <c r="J297" s="223">
        <v>0</v>
      </c>
      <c r="K297" s="228">
        <v>0</v>
      </c>
      <c r="L297" s="224">
        <v>0</v>
      </c>
      <c r="M297" s="222">
        <v>0</v>
      </c>
      <c r="N297" s="229">
        <v>0</v>
      </c>
      <c r="O297" s="225">
        <v>0</v>
      </c>
      <c r="P297" s="224">
        <v>0</v>
      </c>
      <c r="Q297" s="225">
        <v>0</v>
      </c>
      <c r="R297" s="226">
        <v>2</v>
      </c>
      <c r="S297" s="224">
        <v>0</v>
      </c>
      <c r="T297" s="222">
        <v>0</v>
      </c>
      <c r="U297" s="227">
        <v>0</v>
      </c>
      <c r="V297" s="224">
        <v>0</v>
      </c>
      <c r="W297" s="224">
        <v>0</v>
      </c>
      <c r="X297" s="28">
        <f t="shared" si="19"/>
        <v>240</v>
      </c>
      <c r="Y297" s="107"/>
      <c r="Z297" s="107">
        <v>5</v>
      </c>
      <c r="AA297" s="107">
        <v>37</v>
      </c>
      <c r="AB297" s="107"/>
      <c r="AC297" s="107"/>
      <c r="AD297" s="107"/>
      <c r="AE297" s="197">
        <f t="shared" si="20"/>
        <v>198</v>
      </c>
      <c r="AF297" s="108"/>
      <c r="AG297" s="104"/>
    </row>
    <row r="298" spans="1:33">
      <c r="A298" s="348">
        <v>42567</v>
      </c>
      <c r="B298" s="30">
        <v>3</v>
      </c>
      <c r="C298" s="19">
        <v>1836201</v>
      </c>
      <c r="D298" s="104">
        <v>12776</v>
      </c>
      <c r="E298" s="104" t="s">
        <v>862</v>
      </c>
      <c r="F298" s="30">
        <v>1312</v>
      </c>
      <c r="G298" s="105">
        <v>152</v>
      </c>
      <c r="H298" s="564" t="s">
        <v>228</v>
      </c>
      <c r="I298" s="222">
        <v>0</v>
      </c>
      <c r="J298" s="223">
        <v>0</v>
      </c>
      <c r="K298" s="228">
        <v>0</v>
      </c>
      <c r="L298" s="224">
        <v>0</v>
      </c>
      <c r="M298" s="222">
        <v>0</v>
      </c>
      <c r="N298" s="229">
        <v>0</v>
      </c>
      <c r="O298" s="225">
        <v>0</v>
      </c>
      <c r="P298" s="224">
        <v>0</v>
      </c>
      <c r="Q298" s="225">
        <v>0</v>
      </c>
      <c r="R298" s="226">
        <v>1</v>
      </c>
      <c r="S298" s="224">
        <v>0</v>
      </c>
      <c r="T298" s="222">
        <v>0</v>
      </c>
      <c r="U298" s="227">
        <v>0</v>
      </c>
      <c r="V298" s="224">
        <v>1</v>
      </c>
      <c r="W298" s="224">
        <v>0</v>
      </c>
      <c r="X298" s="28">
        <f t="shared" ref="X298:X329" si="21">+G298-(SUM(I298:N298,O298,P298:T298,U298,V298,W298))</f>
        <v>150</v>
      </c>
      <c r="Y298" s="107"/>
      <c r="Z298" s="107"/>
      <c r="AA298" s="107"/>
      <c r="AB298" s="107"/>
      <c r="AC298" s="107"/>
      <c r="AD298" s="107"/>
      <c r="AE298" s="197">
        <f t="shared" si="20"/>
        <v>150</v>
      </c>
      <c r="AF298" s="108"/>
      <c r="AG298" s="104"/>
    </row>
    <row r="299" spans="1:33" s="166" customFormat="1">
      <c r="A299" s="348">
        <v>42568</v>
      </c>
      <c r="B299" s="137">
        <v>1</v>
      </c>
      <c r="C299" s="121">
        <v>1836201</v>
      </c>
      <c r="D299" s="139">
        <v>12776</v>
      </c>
      <c r="E299" s="104" t="s">
        <v>862</v>
      </c>
      <c r="F299" s="137">
        <v>1312</v>
      </c>
      <c r="G299" s="140">
        <v>248</v>
      </c>
      <c r="H299" s="565"/>
      <c r="I299" s="257">
        <v>0</v>
      </c>
      <c r="J299" s="258">
        <v>0</v>
      </c>
      <c r="K299" s="259">
        <v>0</v>
      </c>
      <c r="L299" s="260">
        <v>0</v>
      </c>
      <c r="M299" s="257">
        <v>0</v>
      </c>
      <c r="N299" s="261">
        <v>0</v>
      </c>
      <c r="O299" s="262">
        <v>0</v>
      </c>
      <c r="P299" s="260">
        <v>0</v>
      </c>
      <c r="Q299" s="262">
        <v>0</v>
      </c>
      <c r="R299" s="263">
        <v>0</v>
      </c>
      <c r="S299" s="260">
        <v>0</v>
      </c>
      <c r="T299" s="257">
        <v>0</v>
      </c>
      <c r="U299" s="264">
        <v>0</v>
      </c>
      <c r="V299" s="260">
        <v>1</v>
      </c>
      <c r="W299" s="260">
        <v>0</v>
      </c>
      <c r="X299" s="146">
        <f t="shared" si="21"/>
        <v>247</v>
      </c>
      <c r="Y299" s="147"/>
      <c r="Z299" s="147"/>
      <c r="AA299" s="147"/>
      <c r="AB299" s="147"/>
      <c r="AC299" s="147">
        <v>28</v>
      </c>
      <c r="AD299" s="147"/>
      <c r="AE299" s="198">
        <f t="shared" si="20"/>
        <v>219</v>
      </c>
      <c r="AF299" s="148"/>
      <c r="AG299" s="139"/>
    </row>
    <row r="300" spans="1:33" s="166" customFormat="1">
      <c r="A300" s="348">
        <v>42568</v>
      </c>
      <c r="B300" s="137">
        <v>1</v>
      </c>
      <c r="C300" s="121">
        <v>1836201</v>
      </c>
      <c r="D300" s="139">
        <v>12776</v>
      </c>
      <c r="E300" s="104" t="s">
        <v>862</v>
      </c>
      <c r="F300" s="137">
        <v>1313</v>
      </c>
      <c r="G300" s="140">
        <v>42</v>
      </c>
      <c r="H300" s="165" t="s">
        <v>229</v>
      </c>
      <c r="I300" s="257">
        <v>0</v>
      </c>
      <c r="J300" s="258">
        <v>0</v>
      </c>
      <c r="K300" s="259">
        <v>0</v>
      </c>
      <c r="L300" s="260">
        <v>0</v>
      </c>
      <c r="M300" s="257">
        <v>0</v>
      </c>
      <c r="N300" s="261">
        <v>0</v>
      </c>
      <c r="O300" s="262">
        <v>0</v>
      </c>
      <c r="P300" s="260">
        <v>0</v>
      </c>
      <c r="Q300" s="262">
        <v>0</v>
      </c>
      <c r="R300" s="263">
        <v>0</v>
      </c>
      <c r="S300" s="260">
        <v>0</v>
      </c>
      <c r="T300" s="257">
        <v>0</v>
      </c>
      <c r="U300" s="264">
        <v>0</v>
      </c>
      <c r="V300" s="260">
        <v>1</v>
      </c>
      <c r="W300" s="260">
        <v>0</v>
      </c>
      <c r="X300" s="146">
        <f t="shared" si="21"/>
        <v>41</v>
      </c>
      <c r="Y300" s="147"/>
      <c r="Z300" s="147"/>
      <c r="AA300" s="147">
        <v>8</v>
      </c>
      <c r="AB300" s="147"/>
      <c r="AC300" s="147">
        <v>12</v>
      </c>
      <c r="AD300" s="147"/>
      <c r="AE300" s="198">
        <f t="shared" si="20"/>
        <v>21</v>
      </c>
      <c r="AF300" s="148"/>
      <c r="AG300" s="139"/>
    </row>
    <row r="301" spans="1:33">
      <c r="A301" s="348">
        <v>42568</v>
      </c>
      <c r="B301" s="30">
        <v>1</v>
      </c>
      <c r="C301" s="19">
        <v>1836201</v>
      </c>
      <c r="D301" s="104">
        <v>12775</v>
      </c>
      <c r="E301" s="104" t="s">
        <v>862</v>
      </c>
      <c r="F301" s="30">
        <v>1314</v>
      </c>
      <c r="G301" s="105">
        <v>101</v>
      </c>
      <c r="H301" s="113" t="s">
        <v>111</v>
      </c>
      <c r="I301" s="222">
        <v>0</v>
      </c>
      <c r="J301" s="223">
        <v>0</v>
      </c>
      <c r="K301" s="228">
        <v>0</v>
      </c>
      <c r="L301" s="224">
        <v>0</v>
      </c>
      <c r="M301" s="222">
        <v>0</v>
      </c>
      <c r="N301" s="229">
        <v>0</v>
      </c>
      <c r="O301" s="225">
        <v>1</v>
      </c>
      <c r="P301" s="224">
        <v>0</v>
      </c>
      <c r="Q301" s="225">
        <v>0</v>
      </c>
      <c r="R301" s="226">
        <v>0</v>
      </c>
      <c r="S301" s="224">
        <v>0</v>
      </c>
      <c r="T301" s="222">
        <v>0</v>
      </c>
      <c r="U301" s="227">
        <v>0</v>
      </c>
      <c r="V301" s="224">
        <v>1</v>
      </c>
      <c r="W301" s="224">
        <v>0</v>
      </c>
      <c r="X301" s="28">
        <f t="shared" si="21"/>
        <v>99</v>
      </c>
      <c r="Y301" s="107"/>
      <c r="Z301" s="107"/>
      <c r="AA301" s="107"/>
      <c r="AB301" s="107"/>
      <c r="AC301" s="107"/>
      <c r="AD301" s="107"/>
      <c r="AE301" s="197">
        <f t="shared" si="20"/>
        <v>99</v>
      </c>
      <c r="AF301" s="108"/>
      <c r="AG301" s="104"/>
    </row>
    <row r="302" spans="1:33">
      <c r="A302" s="348">
        <v>42568</v>
      </c>
      <c r="B302" s="30">
        <v>2</v>
      </c>
      <c r="C302" s="19">
        <v>1836201</v>
      </c>
      <c r="D302" s="104">
        <v>12775</v>
      </c>
      <c r="E302" s="104" t="s">
        <v>862</v>
      </c>
      <c r="F302" s="30">
        <v>1314</v>
      </c>
      <c r="G302" s="105">
        <v>299</v>
      </c>
      <c r="H302" s="113" t="s">
        <v>111</v>
      </c>
      <c r="I302" s="222">
        <v>0</v>
      </c>
      <c r="J302" s="223">
        <v>0</v>
      </c>
      <c r="K302" s="228">
        <v>0</v>
      </c>
      <c r="L302" s="224">
        <v>0</v>
      </c>
      <c r="M302" s="222">
        <v>0</v>
      </c>
      <c r="N302" s="229">
        <v>0</v>
      </c>
      <c r="O302" s="225">
        <v>0</v>
      </c>
      <c r="P302" s="224">
        <v>0</v>
      </c>
      <c r="Q302" s="225">
        <v>0</v>
      </c>
      <c r="R302" s="226">
        <v>0</v>
      </c>
      <c r="S302" s="224">
        <v>0</v>
      </c>
      <c r="T302" s="222">
        <v>0</v>
      </c>
      <c r="U302" s="227">
        <v>2</v>
      </c>
      <c r="V302" s="224">
        <v>3</v>
      </c>
      <c r="W302" s="224">
        <v>0</v>
      </c>
      <c r="X302" s="28">
        <f t="shared" si="21"/>
        <v>294</v>
      </c>
      <c r="Y302" s="107"/>
      <c r="Z302" s="107"/>
      <c r="AA302" s="107"/>
      <c r="AB302" s="107"/>
      <c r="AC302" s="107"/>
      <c r="AD302" s="107"/>
      <c r="AE302" s="197">
        <f t="shared" si="20"/>
        <v>294</v>
      </c>
      <c r="AF302" s="108"/>
      <c r="AG302" s="104"/>
    </row>
    <row r="303" spans="1:33">
      <c r="A303" s="348">
        <v>42568</v>
      </c>
      <c r="B303" s="30">
        <v>2</v>
      </c>
      <c r="C303" s="19">
        <v>1836201</v>
      </c>
      <c r="D303" s="104">
        <v>12775</v>
      </c>
      <c r="E303" s="104" t="s">
        <v>862</v>
      </c>
      <c r="F303" s="30">
        <v>1315</v>
      </c>
      <c r="G303" s="105">
        <v>159</v>
      </c>
      <c r="H303" s="113" t="s">
        <v>230</v>
      </c>
      <c r="I303" s="222">
        <v>0</v>
      </c>
      <c r="J303" s="223">
        <v>0</v>
      </c>
      <c r="K303" s="228">
        <v>0</v>
      </c>
      <c r="L303" s="224">
        <v>0</v>
      </c>
      <c r="M303" s="222">
        <v>0</v>
      </c>
      <c r="N303" s="229">
        <v>0</v>
      </c>
      <c r="O303" s="225">
        <v>0</v>
      </c>
      <c r="P303" s="224">
        <v>0</v>
      </c>
      <c r="Q303" s="225">
        <v>0</v>
      </c>
      <c r="R303" s="226">
        <v>0</v>
      </c>
      <c r="S303" s="224">
        <v>0</v>
      </c>
      <c r="T303" s="222">
        <v>0</v>
      </c>
      <c r="U303" s="227">
        <v>0</v>
      </c>
      <c r="V303" s="224">
        <v>1</v>
      </c>
      <c r="W303" s="224">
        <v>0</v>
      </c>
      <c r="X303" s="28">
        <f t="shared" si="21"/>
        <v>158</v>
      </c>
      <c r="Y303" s="107"/>
      <c r="Z303" s="107"/>
      <c r="AA303" s="107"/>
      <c r="AB303" s="107"/>
      <c r="AC303" s="107"/>
      <c r="AD303" s="107"/>
      <c r="AE303" s="197">
        <f t="shared" si="20"/>
        <v>158</v>
      </c>
      <c r="AF303" s="108"/>
      <c r="AG303" s="104"/>
    </row>
    <row r="304" spans="1:33">
      <c r="A304" s="348">
        <v>42568</v>
      </c>
      <c r="B304" s="30">
        <v>1</v>
      </c>
      <c r="C304" s="19">
        <v>1836201</v>
      </c>
      <c r="D304" s="104">
        <v>12775</v>
      </c>
      <c r="E304" s="104" t="s">
        <v>862</v>
      </c>
      <c r="F304" s="30">
        <v>1315</v>
      </c>
      <c r="G304" s="105">
        <v>56</v>
      </c>
      <c r="H304" s="113" t="s">
        <v>230</v>
      </c>
      <c r="I304" s="222">
        <v>0</v>
      </c>
      <c r="J304" s="223">
        <v>0</v>
      </c>
      <c r="K304" s="228">
        <v>0</v>
      </c>
      <c r="L304" s="224">
        <v>0</v>
      </c>
      <c r="M304" s="222">
        <v>0</v>
      </c>
      <c r="N304" s="229">
        <v>0</v>
      </c>
      <c r="O304" s="225">
        <v>0</v>
      </c>
      <c r="P304" s="224">
        <v>0</v>
      </c>
      <c r="Q304" s="225">
        <v>0</v>
      </c>
      <c r="R304" s="226">
        <v>0</v>
      </c>
      <c r="S304" s="224">
        <v>0</v>
      </c>
      <c r="T304" s="222">
        <v>0</v>
      </c>
      <c r="U304" s="227">
        <v>0</v>
      </c>
      <c r="V304" s="224">
        <v>2</v>
      </c>
      <c r="W304" s="224">
        <v>0</v>
      </c>
      <c r="X304" s="28">
        <f t="shared" si="21"/>
        <v>54</v>
      </c>
      <c r="Y304" s="107"/>
      <c r="Z304" s="107"/>
      <c r="AA304" s="107"/>
      <c r="AB304" s="107"/>
      <c r="AC304" s="107"/>
      <c r="AD304" s="107"/>
      <c r="AE304" s="197">
        <f t="shared" si="20"/>
        <v>54</v>
      </c>
      <c r="AF304" s="108"/>
      <c r="AG304" s="104"/>
    </row>
    <row r="305" spans="1:33">
      <c r="A305" s="348">
        <v>42569</v>
      </c>
      <c r="B305" s="30">
        <v>1</v>
      </c>
      <c r="C305" s="19">
        <v>1836201</v>
      </c>
      <c r="D305" s="104">
        <v>12777</v>
      </c>
      <c r="E305" s="104" t="s">
        <v>862</v>
      </c>
      <c r="F305" s="30">
        <v>1316</v>
      </c>
      <c r="G305" s="105">
        <v>25</v>
      </c>
      <c r="H305" s="113" t="s">
        <v>231</v>
      </c>
      <c r="I305" s="222">
        <v>0</v>
      </c>
      <c r="J305" s="223">
        <v>0</v>
      </c>
      <c r="K305" s="228">
        <v>0</v>
      </c>
      <c r="L305" s="224">
        <v>0</v>
      </c>
      <c r="M305" s="222">
        <v>0</v>
      </c>
      <c r="N305" s="229">
        <v>0</v>
      </c>
      <c r="O305" s="225">
        <v>0</v>
      </c>
      <c r="P305" s="224">
        <v>0</v>
      </c>
      <c r="Q305" s="225">
        <v>0</v>
      </c>
      <c r="R305" s="226">
        <v>0</v>
      </c>
      <c r="S305" s="224">
        <v>0</v>
      </c>
      <c r="T305" s="222">
        <v>0</v>
      </c>
      <c r="U305" s="227">
        <v>0</v>
      </c>
      <c r="V305" s="224">
        <v>2</v>
      </c>
      <c r="W305" s="224">
        <v>0</v>
      </c>
      <c r="X305" s="28">
        <f t="shared" si="21"/>
        <v>23</v>
      </c>
      <c r="Y305" s="107"/>
      <c r="Z305" s="107"/>
      <c r="AA305" s="107"/>
      <c r="AB305" s="107"/>
      <c r="AC305" s="107"/>
      <c r="AD305" s="107"/>
      <c r="AE305" s="197">
        <f t="shared" si="20"/>
        <v>23</v>
      </c>
      <c r="AF305" s="108"/>
      <c r="AG305" s="104"/>
    </row>
    <row r="306" spans="1:33">
      <c r="A306" s="348">
        <v>42569</v>
      </c>
      <c r="B306" s="30">
        <v>1</v>
      </c>
      <c r="C306" s="19">
        <v>1836201</v>
      </c>
      <c r="D306" s="104">
        <v>12777</v>
      </c>
      <c r="E306" s="104" t="s">
        <v>862</v>
      </c>
      <c r="F306" s="30">
        <v>1317</v>
      </c>
      <c r="G306" s="105">
        <v>250</v>
      </c>
      <c r="H306" s="113" t="s">
        <v>232</v>
      </c>
      <c r="I306" s="222">
        <v>0</v>
      </c>
      <c r="J306" s="223">
        <v>0</v>
      </c>
      <c r="K306" s="228">
        <v>0</v>
      </c>
      <c r="L306" s="224">
        <v>0</v>
      </c>
      <c r="M306" s="222">
        <v>0</v>
      </c>
      <c r="N306" s="229">
        <v>0</v>
      </c>
      <c r="O306" s="225">
        <v>1</v>
      </c>
      <c r="P306" s="224">
        <v>0</v>
      </c>
      <c r="Q306" s="225">
        <v>0</v>
      </c>
      <c r="R306" s="226">
        <v>0</v>
      </c>
      <c r="S306" s="224">
        <v>0</v>
      </c>
      <c r="T306" s="222">
        <v>0</v>
      </c>
      <c r="U306" s="227">
        <v>0</v>
      </c>
      <c r="V306" s="224">
        <v>4</v>
      </c>
      <c r="W306" s="224">
        <v>0</v>
      </c>
      <c r="X306" s="28">
        <f t="shared" si="21"/>
        <v>245</v>
      </c>
      <c r="Y306" s="107"/>
      <c r="Z306" s="107"/>
      <c r="AA306" s="107"/>
      <c r="AB306" s="107"/>
      <c r="AC306" s="107"/>
      <c r="AD306" s="107"/>
      <c r="AE306" s="197">
        <f t="shared" si="20"/>
        <v>245</v>
      </c>
      <c r="AF306" s="108"/>
      <c r="AG306" s="104"/>
    </row>
    <row r="307" spans="1:33">
      <c r="A307" s="348">
        <v>42569</v>
      </c>
      <c r="B307" s="30">
        <v>1</v>
      </c>
      <c r="C307" s="19">
        <v>1836201</v>
      </c>
      <c r="D307" s="104">
        <v>12774</v>
      </c>
      <c r="E307" s="104" t="s">
        <v>862</v>
      </c>
      <c r="F307" s="30">
        <v>1318</v>
      </c>
      <c r="G307" s="105">
        <v>50</v>
      </c>
      <c r="H307" s="113" t="s">
        <v>233</v>
      </c>
      <c r="I307" s="222">
        <v>0</v>
      </c>
      <c r="J307" s="223">
        <v>0</v>
      </c>
      <c r="K307" s="228">
        <v>0</v>
      </c>
      <c r="L307" s="224">
        <v>0</v>
      </c>
      <c r="M307" s="222">
        <v>0</v>
      </c>
      <c r="N307" s="229">
        <v>0</v>
      </c>
      <c r="O307" s="225">
        <v>0</v>
      </c>
      <c r="P307" s="224">
        <v>0</v>
      </c>
      <c r="Q307" s="225">
        <v>0</v>
      </c>
      <c r="R307" s="226">
        <v>0</v>
      </c>
      <c r="S307" s="224">
        <v>0</v>
      </c>
      <c r="T307" s="222">
        <v>0</v>
      </c>
      <c r="U307" s="227">
        <v>0</v>
      </c>
      <c r="V307" s="224">
        <v>0</v>
      </c>
      <c r="W307" s="224">
        <v>0</v>
      </c>
      <c r="X307" s="28">
        <f t="shared" si="21"/>
        <v>50</v>
      </c>
      <c r="Y307" s="107"/>
      <c r="Z307" s="107"/>
      <c r="AA307" s="107"/>
      <c r="AB307" s="107"/>
      <c r="AC307" s="107"/>
      <c r="AD307" s="107"/>
      <c r="AE307" s="197">
        <f t="shared" si="20"/>
        <v>50</v>
      </c>
      <c r="AF307" s="108"/>
      <c r="AG307" s="104"/>
    </row>
    <row r="308" spans="1:33">
      <c r="A308" s="348">
        <v>42569</v>
      </c>
      <c r="B308" s="30">
        <v>2</v>
      </c>
      <c r="C308" s="19">
        <v>1836201</v>
      </c>
      <c r="D308" s="104">
        <v>12774</v>
      </c>
      <c r="E308" s="104" t="s">
        <v>862</v>
      </c>
      <c r="F308" s="30">
        <v>1318</v>
      </c>
      <c r="G308" s="105">
        <v>88</v>
      </c>
      <c r="H308" s="113" t="s">
        <v>233</v>
      </c>
      <c r="I308" s="222">
        <v>0</v>
      </c>
      <c r="J308" s="223">
        <v>0</v>
      </c>
      <c r="K308" s="228">
        <v>0</v>
      </c>
      <c r="L308" s="224">
        <v>0</v>
      </c>
      <c r="M308" s="222">
        <v>0</v>
      </c>
      <c r="N308" s="229">
        <v>0</v>
      </c>
      <c r="O308" s="225">
        <v>1</v>
      </c>
      <c r="P308" s="224">
        <v>0</v>
      </c>
      <c r="Q308" s="225">
        <v>0</v>
      </c>
      <c r="R308" s="226">
        <v>0</v>
      </c>
      <c r="S308" s="224">
        <v>0</v>
      </c>
      <c r="T308" s="222">
        <v>0</v>
      </c>
      <c r="U308" s="227">
        <v>0</v>
      </c>
      <c r="V308" s="224">
        <v>1</v>
      </c>
      <c r="W308" s="224">
        <v>0</v>
      </c>
      <c r="X308" s="28">
        <f t="shared" si="21"/>
        <v>86</v>
      </c>
      <c r="Y308" s="107"/>
      <c r="Z308" s="107"/>
      <c r="AA308" s="107"/>
      <c r="AB308" s="107"/>
      <c r="AC308" s="107"/>
      <c r="AD308" s="107"/>
      <c r="AE308" s="197">
        <f t="shared" si="20"/>
        <v>86</v>
      </c>
      <c r="AF308" s="108"/>
      <c r="AG308" s="104"/>
    </row>
    <row r="309" spans="1:33">
      <c r="A309" s="348">
        <v>42569</v>
      </c>
      <c r="B309" s="30">
        <v>2</v>
      </c>
      <c r="C309" s="19">
        <v>1836201</v>
      </c>
      <c r="D309" s="104">
        <v>12772</v>
      </c>
      <c r="E309" s="104" t="s">
        <v>862</v>
      </c>
      <c r="F309" s="30">
        <v>1319</v>
      </c>
      <c r="G309" s="105">
        <v>98</v>
      </c>
      <c r="H309" s="113" t="s">
        <v>189</v>
      </c>
      <c r="I309" s="222">
        <v>0</v>
      </c>
      <c r="J309" s="223">
        <v>0</v>
      </c>
      <c r="K309" s="228">
        <v>0</v>
      </c>
      <c r="L309" s="224">
        <v>0</v>
      </c>
      <c r="M309" s="222">
        <v>0</v>
      </c>
      <c r="N309" s="229">
        <v>0</v>
      </c>
      <c r="O309" s="225">
        <v>1</v>
      </c>
      <c r="P309" s="224">
        <v>0</v>
      </c>
      <c r="Q309" s="225">
        <v>0</v>
      </c>
      <c r="R309" s="226">
        <v>0</v>
      </c>
      <c r="S309" s="224">
        <v>0</v>
      </c>
      <c r="T309" s="222">
        <v>0</v>
      </c>
      <c r="U309" s="227">
        <v>0</v>
      </c>
      <c r="V309" s="224">
        <v>1</v>
      </c>
      <c r="W309" s="224">
        <v>0</v>
      </c>
      <c r="X309" s="28">
        <f t="shared" si="21"/>
        <v>96</v>
      </c>
      <c r="Y309" s="107"/>
      <c r="Z309" s="107"/>
      <c r="AA309" s="107"/>
      <c r="AB309" s="107"/>
      <c r="AC309" s="107"/>
      <c r="AD309" s="107"/>
      <c r="AE309" s="197">
        <f t="shared" si="20"/>
        <v>96</v>
      </c>
      <c r="AF309" s="108"/>
      <c r="AG309" s="104"/>
    </row>
    <row r="310" spans="1:33">
      <c r="A310" s="348">
        <v>42569</v>
      </c>
      <c r="B310" s="30">
        <v>2</v>
      </c>
      <c r="C310" s="19">
        <v>1836201</v>
      </c>
      <c r="D310" s="104">
        <v>12776</v>
      </c>
      <c r="E310" s="104" t="s">
        <v>862</v>
      </c>
      <c r="F310" s="30">
        <v>1320</v>
      </c>
      <c r="G310" s="105">
        <v>8</v>
      </c>
      <c r="H310" s="113" t="s">
        <v>234</v>
      </c>
      <c r="I310" s="222">
        <v>0</v>
      </c>
      <c r="J310" s="223">
        <v>0</v>
      </c>
      <c r="K310" s="228">
        <v>0</v>
      </c>
      <c r="L310" s="224">
        <v>0</v>
      </c>
      <c r="M310" s="222">
        <v>0</v>
      </c>
      <c r="N310" s="229">
        <v>0</v>
      </c>
      <c r="O310" s="225">
        <v>0</v>
      </c>
      <c r="P310" s="224">
        <v>0</v>
      </c>
      <c r="Q310" s="225">
        <v>0</v>
      </c>
      <c r="R310" s="226">
        <v>0</v>
      </c>
      <c r="S310" s="224">
        <v>0</v>
      </c>
      <c r="T310" s="222">
        <v>0</v>
      </c>
      <c r="U310" s="227">
        <v>0</v>
      </c>
      <c r="V310" s="224">
        <v>1</v>
      </c>
      <c r="W310" s="224">
        <v>0</v>
      </c>
      <c r="X310" s="28">
        <f t="shared" si="21"/>
        <v>7</v>
      </c>
      <c r="Y310" s="107"/>
      <c r="Z310" s="107"/>
      <c r="AA310" s="107"/>
      <c r="AB310" s="107"/>
      <c r="AC310" s="107"/>
      <c r="AD310" s="107"/>
      <c r="AE310" s="197">
        <f t="shared" si="20"/>
        <v>7</v>
      </c>
      <c r="AF310" s="108"/>
      <c r="AG310" s="104"/>
    </row>
    <row r="311" spans="1:33">
      <c r="A311" s="347">
        <v>42598</v>
      </c>
      <c r="B311" s="30">
        <v>1</v>
      </c>
      <c r="C311" s="124">
        <v>1842002</v>
      </c>
      <c r="D311" s="124">
        <v>51642</v>
      </c>
      <c r="E311" s="123" t="s">
        <v>102</v>
      </c>
      <c r="F311" s="30">
        <v>1360</v>
      </c>
      <c r="G311" s="105">
        <v>278</v>
      </c>
      <c r="H311" s="113" t="s">
        <v>235</v>
      </c>
      <c r="I311" s="222">
        <v>0</v>
      </c>
      <c r="J311" s="223">
        <v>0</v>
      </c>
      <c r="K311" s="228">
        <v>0</v>
      </c>
      <c r="L311" s="224">
        <v>0</v>
      </c>
      <c r="M311" s="222">
        <v>0</v>
      </c>
      <c r="N311" s="229">
        <v>0</v>
      </c>
      <c r="O311" s="225">
        <v>1</v>
      </c>
      <c r="P311" s="224">
        <v>0</v>
      </c>
      <c r="Q311" s="225">
        <v>0</v>
      </c>
      <c r="R311" s="226">
        <v>0</v>
      </c>
      <c r="S311" s="224">
        <v>0</v>
      </c>
      <c r="T311" s="222">
        <v>0</v>
      </c>
      <c r="U311" s="227">
        <v>0</v>
      </c>
      <c r="V311" s="224">
        <v>1</v>
      </c>
      <c r="W311" s="224">
        <v>0</v>
      </c>
      <c r="X311" s="28">
        <f t="shared" si="21"/>
        <v>276</v>
      </c>
      <c r="Y311" s="107"/>
      <c r="Z311" s="107"/>
      <c r="AA311" s="107"/>
      <c r="AB311" s="107"/>
      <c r="AC311" s="107"/>
      <c r="AD311" s="107"/>
      <c r="AE311" s="197">
        <f t="shared" si="20"/>
        <v>276</v>
      </c>
      <c r="AF311" s="108"/>
      <c r="AG311" s="104"/>
    </row>
    <row r="312" spans="1:33">
      <c r="A312" s="347">
        <v>42598</v>
      </c>
      <c r="B312" s="30">
        <v>2</v>
      </c>
      <c r="C312" s="124">
        <v>1842002</v>
      </c>
      <c r="D312" s="104">
        <v>51629</v>
      </c>
      <c r="E312" s="123" t="s">
        <v>102</v>
      </c>
      <c r="F312" s="30">
        <v>1361</v>
      </c>
      <c r="G312" s="105">
        <v>50</v>
      </c>
      <c r="H312" s="113" t="s">
        <v>154</v>
      </c>
      <c r="I312" s="222">
        <v>0</v>
      </c>
      <c r="J312" s="223">
        <v>0</v>
      </c>
      <c r="K312" s="228">
        <v>0</v>
      </c>
      <c r="L312" s="224">
        <v>0</v>
      </c>
      <c r="M312" s="222">
        <v>0</v>
      </c>
      <c r="N312" s="229">
        <v>0</v>
      </c>
      <c r="O312" s="225">
        <v>1</v>
      </c>
      <c r="P312" s="224">
        <v>0</v>
      </c>
      <c r="Q312" s="225">
        <v>0</v>
      </c>
      <c r="R312" s="226">
        <v>0</v>
      </c>
      <c r="S312" s="224">
        <v>0</v>
      </c>
      <c r="T312" s="222">
        <v>0</v>
      </c>
      <c r="U312" s="227">
        <v>0</v>
      </c>
      <c r="V312" s="224">
        <v>1</v>
      </c>
      <c r="W312" s="224">
        <v>0</v>
      </c>
      <c r="X312" s="28">
        <f t="shared" si="21"/>
        <v>48</v>
      </c>
      <c r="Y312" s="107"/>
      <c r="Z312" s="107"/>
      <c r="AA312" s="107"/>
      <c r="AB312" s="107"/>
      <c r="AC312" s="107"/>
      <c r="AD312" s="107"/>
      <c r="AE312" s="197">
        <f t="shared" si="20"/>
        <v>48</v>
      </c>
      <c r="AF312" s="108"/>
      <c r="AG312" s="104"/>
    </row>
    <row r="313" spans="1:33">
      <c r="A313" s="347">
        <v>42598</v>
      </c>
      <c r="B313" s="30">
        <v>2</v>
      </c>
      <c r="C313" s="124">
        <v>1842002</v>
      </c>
      <c r="D313" s="104">
        <v>51649</v>
      </c>
      <c r="E313" s="123" t="s">
        <v>102</v>
      </c>
      <c r="F313" s="30">
        <v>1362</v>
      </c>
      <c r="G313" s="105">
        <v>382</v>
      </c>
      <c r="H313" s="113" t="s">
        <v>236</v>
      </c>
      <c r="I313" s="222">
        <v>0</v>
      </c>
      <c r="J313" s="223">
        <v>0</v>
      </c>
      <c r="K313" s="228">
        <v>0</v>
      </c>
      <c r="L313" s="224">
        <v>0</v>
      </c>
      <c r="M313" s="222">
        <v>0</v>
      </c>
      <c r="N313" s="229">
        <v>0</v>
      </c>
      <c r="O313" s="225">
        <v>1</v>
      </c>
      <c r="P313" s="224">
        <v>0</v>
      </c>
      <c r="Q313" s="225">
        <v>0</v>
      </c>
      <c r="R313" s="226">
        <v>0</v>
      </c>
      <c r="S313" s="224">
        <v>0</v>
      </c>
      <c r="T313" s="222">
        <v>0</v>
      </c>
      <c r="U313" s="227">
        <v>0</v>
      </c>
      <c r="V313" s="224">
        <v>1</v>
      </c>
      <c r="W313" s="224">
        <v>0</v>
      </c>
      <c r="X313" s="28">
        <f t="shared" si="21"/>
        <v>380</v>
      </c>
      <c r="Y313" s="107"/>
      <c r="Z313" s="107"/>
      <c r="AA313" s="107"/>
      <c r="AB313" s="107"/>
      <c r="AC313" s="107"/>
      <c r="AD313" s="107"/>
      <c r="AE313" s="197">
        <f t="shared" si="20"/>
        <v>380</v>
      </c>
      <c r="AF313" s="108"/>
      <c r="AG313" s="104"/>
    </row>
    <row r="314" spans="1:33">
      <c r="A314" s="347">
        <v>42598</v>
      </c>
      <c r="B314" s="30">
        <v>2</v>
      </c>
      <c r="C314" s="124">
        <v>1839001</v>
      </c>
      <c r="D314" s="104">
        <v>51645</v>
      </c>
      <c r="E314" s="123" t="s">
        <v>102</v>
      </c>
      <c r="F314" s="30">
        <v>1363</v>
      </c>
      <c r="G314" s="105">
        <v>102</v>
      </c>
      <c r="H314" s="564" t="s">
        <v>111</v>
      </c>
      <c r="I314" s="222">
        <v>0</v>
      </c>
      <c r="J314" s="223">
        <v>0</v>
      </c>
      <c r="K314" s="228">
        <v>0</v>
      </c>
      <c r="L314" s="224">
        <v>0</v>
      </c>
      <c r="M314" s="222">
        <v>0</v>
      </c>
      <c r="N314" s="229">
        <v>0</v>
      </c>
      <c r="O314" s="225">
        <v>1</v>
      </c>
      <c r="P314" s="224">
        <v>0</v>
      </c>
      <c r="Q314" s="225">
        <v>0</v>
      </c>
      <c r="R314" s="226">
        <v>0</v>
      </c>
      <c r="S314" s="224">
        <v>0</v>
      </c>
      <c r="T314" s="222">
        <v>0</v>
      </c>
      <c r="U314" s="227">
        <v>0</v>
      </c>
      <c r="V314" s="224">
        <v>1</v>
      </c>
      <c r="W314" s="224">
        <v>0</v>
      </c>
      <c r="X314" s="28">
        <f t="shared" si="21"/>
        <v>100</v>
      </c>
      <c r="Y314" s="107"/>
      <c r="Z314" s="107"/>
      <c r="AA314" s="107"/>
      <c r="AB314" s="107"/>
      <c r="AC314" s="107"/>
      <c r="AD314" s="107"/>
      <c r="AE314" s="197">
        <f t="shared" si="20"/>
        <v>100</v>
      </c>
      <c r="AF314" s="108"/>
      <c r="AG314" s="104"/>
    </row>
    <row r="315" spans="1:33">
      <c r="A315" s="347">
        <v>42598</v>
      </c>
      <c r="B315" s="30">
        <v>3</v>
      </c>
      <c r="C315" s="124">
        <v>1839001</v>
      </c>
      <c r="D315" s="104">
        <v>51645</v>
      </c>
      <c r="E315" s="123" t="s">
        <v>102</v>
      </c>
      <c r="F315" s="30">
        <v>1363</v>
      </c>
      <c r="G315" s="105">
        <v>298</v>
      </c>
      <c r="H315" s="565"/>
      <c r="I315" s="222">
        <v>0</v>
      </c>
      <c r="J315" s="223">
        <v>0</v>
      </c>
      <c r="K315" s="228">
        <v>0</v>
      </c>
      <c r="L315" s="224">
        <v>0</v>
      </c>
      <c r="M315" s="222">
        <v>0</v>
      </c>
      <c r="N315" s="229">
        <v>0</v>
      </c>
      <c r="O315" s="225">
        <v>0</v>
      </c>
      <c r="P315" s="224">
        <v>0</v>
      </c>
      <c r="Q315" s="225">
        <v>0</v>
      </c>
      <c r="R315" s="226">
        <v>0</v>
      </c>
      <c r="S315" s="224">
        <v>0</v>
      </c>
      <c r="T315" s="222">
        <v>0</v>
      </c>
      <c r="U315" s="227">
        <v>0</v>
      </c>
      <c r="V315" s="224">
        <v>0</v>
      </c>
      <c r="W315" s="224">
        <v>0</v>
      </c>
      <c r="X315" s="28">
        <f t="shared" si="21"/>
        <v>298</v>
      </c>
      <c r="Y315" s="107"/>
      <c r="Z315" s="107"/>
      <c r="AA315" s="107"/>
      <c r="AB315" s="107"/>
      <c r="AC315" s="107"/>
      <c r="AD315" s="107"/>
      <c r="AE315" s="197">
        <f t="shared" si="20"/>
        <v>298</v>
      </c>
      <c r="AF315" s="108"/>
      <c r="AG315" s="104"/>
    </row>
    <row r="316" spans="1:33">
      <c r="A316" s="347">
        <v>42598</v>
      </c>
      <c r="B316" s="30">
        <v>3</v>
      </c>
      <c r="C316" s="124">
        <v>1839001</v>
      </c>
      <c r="D316" s="104">
        <v>51645</v>
      </c>
      <c r="E316" s="123" t="s">
        <v>102</v>
      </c>
      <c r="F316" s="30">
        <v>1364</v>
      </c>
      <c r="G316" s="105">
        <v>201</v>
      </c>
      <c r="H316" s="564" t="s">
        <v>237</v>
      </c>
      <c r="I316" s="222">
        <v>0</v>
      </c>
      <c r="J316" s="223">
        <v>0</v>
      </c>
      <c r="K316" s="228">
        <v>0</v>
      </c>
      <c r="L316" s="224">
        <v>0</v>
      </c>
      <c r="M316" s="222">
        <v>0</v>
      </c>
      <c r="N316" s="229">
        <v>0</v>
      </c>
      <c r="O316" s="225">
        <v>0</v>
      </c>
      <c r="P316" s="224">
        <v>0</v>
      </c>
      <c r="Q316" s="225">
        <v>0</v>
      </c>
      <c r="R316" s="226">
        <v>0</v>
      </c>
      <c r="S316" s="224">
        <v>0</v>
      </c>
      <c r="T316" s="222">
        <v>0</v>
      </c>
      <c r="U316" s="227">
        <v>0</v>
      </c>
      <c r="V316" s="224">
        <v>1</v>
      </c>
      <c r="W316" s="224">
        <v>0</v>
      </c>
      <c r="X316" s="28">
        <f t="shared" si="21"/>
        <v>200</v>
      </c>
      <c r="Y316" s="107"/>
      <c r="Z316" s="107"/>
      <c r="AA316" s="107"/>
      <c r="AB316" s="107"/>
      <c r="AC316" s="107"/>
      <c r="AD316" s="107"/>
      <c r="AE316" s="197">
        <f t="shared" si="20"/>
        <v>200</v>
      </c>
      <c r="AF316" s="108"/>
      <c r="AG316" s="104"/>
    </row>
    <row r="317" spans="1:33">
      <c r="A317" s="347">
        <v>42599</v>
      </c>
      <c r="B317" s="30">
        <v>1</v>
      </c>
      <c r="C317" s="124">
        <v>1839001</v>
      </c>
      <c r="D317" s="104">
        <v>51645</v>
      </c>
      <c r="E317" s="123" t="s">
        <v>102</v>
      </c>
      <c r="F317" s="30">
        <v>1364</v>
      </c>
      <c r="G317" s="105">
        <v>167</v>
      </c>
      <c r="H317" s="565"/>
      <c r="I317" s="222">
        <v>0</v>
      </c>
      <c r="J317" s="223">
        <v>0</v>
      </c>
      <c r="K317" s="228">
        <v>0</v>
      </c>
      <c r="L317" s="224">
        <v>0</v>
      </c>
      <c r="M317" s="222">
        <v>0</v>
      </c>
      <c r="N317" s="229">
        <v>0</v>
      </c>
      <c r="O317" s="225">
        <v>0</v>
      </c>
      <c r="P317" s="224">
        <v>0</v>
      </c>
      <c r="Q317" s="225">
        <v>0</v>
      </c>
      <c r="R317" s="226">
        <v>0</v>
      </c>
      <c r="S317" s="224">
        <v>0</v>
      </c>
      <c r="T317" s="222">
        <v>0</v>
      </c>
      <c r="U317" s="227">
        <v>0</v>
      </c>
      <c r="V317" s="224">
        <v>0</v>
      </c>
      <c r="W317" s="224">
        <v>0</v>
      </c>
      <c r="X317" s="28">
        <f t="shared" si="21"/>
        <v>167</v>
      </c>
      <c r="Y317" s="107"/>
      <c r="Z317" s="107"/>
      <c r="AA317" s="107"/>
      <c r="AB317" s="107"/>
      <c r="AC317" s="107"/>
      <c r="AD317" s="107"/>
      <c r="AE317" s="197">
        <f t="shared" si="20"/>
        <v>167</v>
      </c>
      <c r="AF317" s="108"/>
      <c r="AG317" s="104"/>
    </row>
    <row r="318" spans="1:33">
      <c r="A318" s="347">
        <v>42599</v>
      </c>
      <c r="B318" s="30">
        <v>1</v>
      </c>
      <c r="C318" s="124">
        <v>1839001</v>
      </c>
      <c r="D318" s="104">
        <v>51647</v>
      </c>
      <c r="E318" s="123" t="s">
        <v>102</v>
      </c>
      <c r="F318" s="30">
        <v>1365</v>
      </c>
      <c r="G318" s="105">
        <v>340</v>
      </c>
      <c r="H318" s="564" t="s">
        <v>111</v>
      </c>
      <c r="I318" s="222">
        <v>0</v>
      </c>
      <c r="J318" s="223">
        <v>0</v>
      </c>
      <c r="K318" s="228">
        <v>0</v>
      </c>
      <c r="L318" s="224">
        <v>0</v>
      </c>
      <c r="M318" s="222">
        <v>0</v>
      </c>
      <c r="N318" s="229">
        <v>0</v>
      </c>
      <c r="O318" s="225">
        <v>1</v>
      </c>
      <c r="P318" s="224">
        <v>0</v>
      </c>
      <c r="Q318" s="225">
        <v>0</v>
      </c>
      <c r="R318" s="226">
        <v>0</v>
      </c>
      <c r="S318" s="224">
        <v>0</v>
      </c>
      <c r="T318" s="222">
        <v>0</v>
      </c>
      <c r="U318" s="227">
        <v>0</v>
      </c>
      <c r="V318" s="224">
        <v>1</v>
      </c>
      <c r="W318" s="224">
        <v>0</v>
      </c>
      <c r="X318" s="28">
        <f t="shared" si="21"/>
        <v>338</v>
      </c>
      <c r="Y318" s="107"/>
      <c r="Z318" s="107"/>
      <c r="AA318" s="107"/>
      <c r="AB318" s="107"/>
      <c r="AC318" s="107"/>
      <c r="AD318" s="107"/>
      <c r="AE318" s="197">
        <f t="shared" si="20"/>
        <v>338</v>
      </c>
      <c r="AF318" s="108"/>
      <c r="AG318" s="104"/>
    </row>
    <row r="319" spans="1:33">
      <c r="A319" s="347">
        <v>42599</v>
      </c>
      <c r="B319" s="30">
        <v>2</v>
      </c>
      <c r="C319" s="124">
        <v>1839001</v>
      </c>
      <c r="D319" s="104">
        <v>51647</v>
      </c>
      <c r="E319" s="123" t="s">
        <v>102</v>
      </c>
      <c r="F319" s="30">
        <v>1365</v>
      </c>
      <c r="G319" s="105">
        <v>60</v>
      </c>
      <c r="H319" s="565"/>
      <c r="I319" s="222">
        <v>0</v>
      </c>
      <c r="J319" s="223">
        <v>0</v>
      </c>
      <c r="K319" s="228">
        <v>0</v>
      </c>
      <c r="L319" s="224">
        <v>0</v>
      </c>
      <c r="M319" s="222">
        <v>0</v>
      </c>
      <c r="N319" s="229">
        <v>0</v>
      </c>
      <c r="O319" s="225">
        <v>0</v>
      </c>
      <c r="P319" s="224">
        <v>0</v>
      </c>
      <c r="Q319" s="225">
        <v>0</v>
      </c>
      <c r="R319" s="226">
        <v>0</v>
      </c>
      <c r="S319" s="224">
        <v>0</v>
      </c>
      <c r="T319" s="222">
        <v>0</v>
      </c>
      <c r="U319" s="227">
        <v>0</v>
      </c>
      <c r="V319" s="224">
        <v>0</v>
      </c>
      <c r="W319" s="224">
        <v>0</v>
      </c>
      <c r="X319" s="28">
        <f t="shared" si="21"/>
        <v>60</v>
      </c>
      <c r="Y319" s="107"/>
      <c r="Z319" s="107"/>
      <c r="AA319" s="107"/>
      <c r="AB319" s="107"/>
      <c r="AC319" s="107"/>
      <c r="AD319" s="107"/>
      <c r="AE319" s="197">
        <f t="shared" si="20"/>
        <v>60</v>
      </c>
      <c r="AF319" s="108"/>
      <c r="AG319" s="104"/>
    </row>
    <row r="320" spans="1:33">
      <c r="A320" s="347">
        <v>42599</v>
      </c>
      <c r="B320" s="30">
        <v>2</v>
      </c>
      <c r="C320" s="124">
        <v>1839001</v>
      </c>
      <c r="D320" s="104">
        <v>51647</v>
      </c>
      <c r="E320" s="123" t="s">
        <v>102</v>
      </c>
      <c r="F320" s="30">
        <v>1366</v>
      </c>
      <c r="G320" s="105">
        <v>400</v>
      </c>
      <c r="H320" s="113" t="s">
        <v>114</v>
      </c>
      <c r="I320" s="222">
        <v>0</v>
      </c>
      <c r="J320" s="223">
        <v>0</v>
      </c>
      <c r="K320" s="228">
        <v>0</v>
      </c>
      <c r="L320" s="224">
        <v>0</v>
      </c>
      <c r="M320" s="222">
        <v>0</v>
      </c>
      <c r="N320" s="229">
        <v>0</v>
      </c>
      <c r="O320" s="225">
        <v>0</v>
      </c>
      <c r="P320" s="224">
        <v>0</v>
      </c>
      <c r="Q320" s="225">
        <v>0</v>
      </c>
      <c r="R320" s="226">
        <v>0</v>
      </c>
      <c r="S320" s="224">
        <v>0</v>
      </c>
      <c r="T320" s="222">
        <v>0</v>
      </c>
      <c r="U320" s="227">
        <v>0</v>
      </c>
      <c r="V320" s="224">
        <v>1</v>
      </c>
      <c r="W320" s="224">
        <v>0</v>
      </c>
      <c r="X320" s="28">
        <f t="shared" si="21"/>
        <v>399</v>
      </c>
      <c r="Y320" s="107"/>
      <c r="Z320" s="107"/>
      <c r="AA320" s="107"/>
      <c r="AB320" s="107"/>
      <c r="AC320" s="107"/>
      <c r="AD320" s="107"/>
      <c r="AE320" s="197">
        <f t="shared" si="20"/>
        <v>399</v>
      </c>
      <c r="AF320" s="108"/>
      <c r="AG320" s="104"/>
    </row>
    <row r="321" spans="1:33">
      <c r="A321" s="347">
        <v>42599</v>
      </c>
      <c r="B321" s="30">
        <v>2</v>
      </c>
      <c r="C321" s="124">
        <v>1839001</v>
      </c>
      <c r="D321" s="104">
        <v>51647</v>
      </c>
      <c r="E321" s="123" t="s">
        <v>102</v>
      </c>
      <c r="F321" s="30">
        <v>1367</v>
      </c>
      <c r="G321" s="105">
        <v>39</v>
      </c>
      <c r="H321" s="113" t="s">
        <v>240</v>
      </c>
      <c r="I321" s="222">
        <v>0</v>
      </c>
      <c r="J321" s="223">
        <v>0</v>
      </c>
      <c r="K321" s="228">
        <v>0</v>
      </c>
      <c r="L321" s="224">
        <v>0</v>
      </c>
      <c r="M321" s="222">
        <v>0</v>
      </c>
      <c r="N321" s="229">
        <v>0</v>
      </c>
      <c r="O321" s="225">
        <v>0</v>
      </c>
      <c r="P321" s="224">
        <v>0</v>
      </c>
      <c r="Q321" s="225">
        <v>0</v>
      </c>
      <c r="R321" s="226">
        <v>0</v>
      </c>
      <c r="S321" s="224">
        <v>0</v>
      </c>
      <c r="T321" s="222">
        <v>0</v>
      </c>
      <c r="U321" s="227">
        <v>0</v>
      </c>
      <c r="V321" s="224">
        <v>1</v>
      </c>
      <c r="W321" s="224">
        <v>0</v>
      </c>
      <c r="X321" s="28">
        <f t="shared" si="21"/>
        <v>38</v>
      </c>
      <c r="Y321" s="107"/>
      <c r="Z321" s="107"/>
      <c r="AA321" s="107"/>
      <c r="AB321" s="107"/>
      <c r="AC321" s="107"/>
      <c r="AD321" s="107"/>
      <c r="AE321" s="197">
        <f t="shared" si="20"/>
        <v>38</v>
      </c>
      <c r="AF321" s="108"/>
      <c r="AG321" s="104"/>
    </row>
    <row r="322" spans="1:33">
      <c r="A322" s="347">
        <v>42599</v>
      </c>
      <c r="B322" s="30">
        <v>3</v>
      </c>
      <c r="C322" s="124">
        <v>1839001</v>
      </c>
      <c r="D322" s="104">
        <v>51646</v>
      </c>
      <c r="E322" s="123" t="s">
        <v>102</v>
      </c>
      <c r="F322" s="30">
        <v>1368</v>
      </c>
      <c r="G322" s="105">
        <v>400</v>
      </c>
      <c r="H322" s="113" t="s">
        <v>111</v>
      </c>
      <c r="I322" s="222">
        <v>0</v>
      </c>
      <c r="J322" s="223">
        <v>0</v>
      </c>
      <c r="K322" s="228">
        <v>0</v>
      </c>
      <c r="L322" s="224">
        <v>0</v>
      </c>
      <c r="M322" s="222">
        <v>0</v>
      </c>
      <c r="N322" s="229">
        <v>0</v>
      </c>
      <c r="O322" s="225">
        <v>1</v>
      </c>
      <c r="P322" s="224">
        <v>0</v>
      </c>
      <c r="Q322" s="225">
        <v>0</v>
      </c>
      <c r="R322" s="226">
        <v>0</v>
      </c>
      <c r="S322" s="224">
        <v>0</v>
      </c>
      <c r="T322" s="222">
        <v>0</v>
      </c>
      <c r="U322" s="227">
        <v>0</v>
      </c>
      <c r="V322" s="224">
        <v>1</v>
      </c>
      <c r="W322" s="224">
        <v>0</v>
      </c>
      <c r="X322" s="28">
        <f t="shared" si="21"/>
        <v>398</v>
      </c>
      <c r="Y322" s="107"/>
      <c r="Z322" s="107"/>
      <c r="AA322" s="107"/>
      <c r="AB322" s="107"/>
      <c r="AC322" s="107"/>
      <c r="AD322" s="107"/>
      <c r="AE322" s="197">
        <f t="shared" si="20"/>
        <v>398</v>
      </c>
      <c r="AF322" s="108"/>
      <c r="AG322" s="104"/>
    </row>
    <row r="323" spans="1:33">
      <c r="A323" s="347">
        <v>42599</v>
      </c>
      <c r="B323" s="30">
        <v>3</v>
      </c>
      <c r="C323" s="124">
        <v>1839001</v>
      </c>
      <c r="D323" s="104">
        <v>51646</v>
      </c>
      <c r="E323" s="123" t="s">
        <v>102</v>
      </c>
      <c r="F323" s="30">
        <v>1369</v>
      </c>
      <c r="G323" s="105">
        <v>153</v>
      </c>
      <c r="H323" s="564" t="s">
        <v>238</v>
      </c>
      <c r="I323" s="222">
        <v>0</v>
      </c>
      <c r="J323" s="223">
        <v>0</v>
      </c>
      <c r="K323" s="228">
        <v>0</v>
      </c>
      <c r="L323" s="224">
        <v>0</v>
      </c>
      <c r="M323" s="222">
        <v>0</v>
      </c>
      <c r="N323" s="229">
        <v>0</v>
      </c>
      <c r="O323" s="225">
        <v>1</v>
      </c>
      <c r="P323" s="224">
        <v>0</v>
      </c>
      <c r="Q323" s="225">
        <v>0</v>
      </c>
      <c r="R323" s="226">
        <v>0</v>
      </c>
      <c r="S323" s="224">
        <v>0</v>
      </c>
      <c r="T323" s="222">
        <v>0</v>
      </c>
      <c r="U323" s="227">
        <v>0</v>
      </c>
      <c r="V323" s="224">
        <v>0</v>
      </c>
      <c r="W323" s="224">
        <v>0</v>
      </c>
      <c r="X323" s="28">
        <f t="shared" si="21"/>
        <v>152</v>
      </c>
      <c r="Y323" s="107"/>
      <c r="Z323" s="107"/>
      <c r="AA323" s="107"/>
      <c r="AB323" s="107"/>
      <c r="AC323" s="107"/>
      <c r="AD323" s="107"/>
      <c r="AE323" s="197">
        <f t="shared" si="20"/>
        <v>152</v>
      </c>
      <c r="AF323" s="108"/>
      <c r="AG323" s="104"/>
    </row>
    <row r="324" spans="1:33">
      <c r="A324" s="347">
        <v>42600</v>
      </c>
      <c r="B324" s="30">
        <v>1</v>
      </c>
      <c r="C324" s="124">
        <v>1839001</v>
      </c>
      <c r="D324" s="104">
        <v>51646</v>
      </c>
      <c r="E324" s="123" t="s">
        <v>102</v>
      </c>
      <c r="F324" s="30">
        <v>1369</v>
      </c>
      <c r="G324" s="105">
        <v>191</v>
      </c>
      <c r="H324" s="565"/>
      <c r="I324" s="222">
        <v>0</v>
      </c>
      <c r="J324" s="223">
        <v>0</v>
      </c>
      <c r="K324" s="228">
        <v>0</v>
      </c>
      <c r="L324" s="224">
        <v>0</v>
      </c>
      <c r="M324" s="222">
        <v>0</v>
      </c>
      <c r="N324" s="229">
        <v>0</v>
      </c>
      <c r="O324" s="225">
        <v>0</v>
      </c>
      <c r="P324" s="224">
        <v>0</v>
      </c>
      <c r="Q324" s="225">
        <v>0</v>
      </c>
      <c r="R324" s="226">
        <v>0</v>
      </c>
      <c r="S324" s="224">
        <v>0</v>
      </c>
      <c r="T324" s="222">
        <v>0</v>
      </c>
      <c r="U324" s="227">
        <v>0</v>
      </c>
      <c r="V324" s="224">
        <v>0</v>
      </c>
      <c r="W324" s="224">
        <v>0</v>
      </c>
      <c r="X324" s="28">
        <f t="shared" si="21"/>
        <v>191</v>
      </c>
      <c r="Y324" s="107"/>
      <c r="Z324" s="107"/>
      <c r="AA324" s="107"/>
      <c r="AB324" s="107"/>
      <c r="AC324" s="107"/>
      <c r="AD324" s="107"/>
      <c r="AE324" s="197">
        <f t="shared" si="20"/>
        <v>191</v>
      </c>
      <c r="AF324" s="108"/>
      <c r="AG324" s="104"/>
    </row>
    <row r="325" spans="1:33">
      <c r="A325" s="347">
        <v>42600</v>
      </c>
      <c r="B325" s="30">
        <v>1</v>
      </c>
      <c r="C325" s="124">
        <v>1839001</v>
      </c>
      <c r="D325" s="104">
        <v>51648</v>
      </c>
      <c r="E325" s="123" t="s">
        <v>102</v>
      </c>
      <c r="F325" s="30">
        <v>1370</v>
      </c>
      <c r="G325" s="105">
        <v>326</v>
      </c>
      <c r="H325" s="564" t="s">
        <v>111</v>
      </c>
      <c r="I325" s="222">
        <v>0</v>
      </c>
      <c r="J325" s="223">
        <v>0</v>
      </c>
      <c r="K325" s="228">
        <v>0</v>
      </c>
      <c r="L325" s="224">
        <v>0</v>
      </c>
      <c r="M325" s="222">
        <v>0</v>
      </c>
      <c r="N325" s="229">
        <v>0</v>
      </c>
      <c r="O325" s="225">
        <v>1</v>
      </c>
      <c r="P325" s="224">
        <v>0</v>
      </c>
      <c r="Q325" s="225">
        <v>0</v>
      </c>
      <c r="R325" s="226">
        <v>0</v>
      </c>
      <c r="S325" s="224">
        <v>0</v>
      </c>
      <c r="T325" s="222">
        <v>0</v>
      </c>
      <c r="U325" s="227">
        <v>0</v>
      </c>
      <c r="V325" s="224">
        <v>1</v>
      </c>
      <c r="W325" s="224">
        <v>0</v>
      </c>
      <c r="X325" s="28">
        <f t="shared" si="21"/>
        <v>324</v>
      </c>
      <c r="Y325" s="107"/>
      <c r="Z325" s="107"/>
      <c r="AA325" s="107">
        <v>1</v>
      </c>
      <c r="AB325" s="107"/>
      <c r="AC325" s="107"/>
      <c r="AD325" s="107"/>
      <c r="AE325" s="197">
        <f t="shared" si="20"/>
        <v>323</v>
      </c>
      <c r="AF325" s="108"/>
      <c r="AG325" s="104"/>
    </row>
    <row r="326" spans="1:33">
      <c r="A326" s="347">
        <v>42600</v>
      </c>
      <c r="B326" s="30">
        <v>2</v>
      </c>
      <c r="C326" s="124">
        <v>1839001</v>
      </c>
      <c r="D326" s="104">
        <v>51648</v>
      </c>
      <c r="E326" s="123" t="s">
        <v>102</v>
      </c>
      <c r="F326" s="30">
        <v>1370</v>
      </c>
      <c r="G326" s="105">
        <v>74</v>
      </c>
      <c r="H326" s="565"/>
      <c r="I326" s="222">
        <v>0</v>
      </c>
      <c r="J326" s="223">
        <v>0</v>
      </c>
      <c r="K326" s="228">
        <v>0</v>
      </c>
      <c r="L326" s="224">
        <v>0</v>
      </c>
      <c r="M326" s="222">
        <v>0</v>
      </c>
      <c r="N326" s="229">
        <v>0</v>
      </c>
      <c r="O326" s="225">
        <v>0</v>
      </c>
      <c r="P326" s="224">
        <v>0</v>
      </c>
      <c r="Q326" s="225">
        <v>0</v>
      </c>
      <c r="R326" s="226">
        <v>0</v>
      </c>
      <c r="S326" s="224">
        <v>0</v>
      </c>
      <c r="T326" s="222">
        <v>0</v>
      </c>
      <c r="U326" s="227">
        <v>0</v>
      </c>
      <c r="V326" s="224">
        <v>0</v>
      </c>
      <c r="W326" s="224">
        <v>0</v>
      </c>
      <c r="X326" s="28">
        <f t="shared" si="21"/>
        <v>74</v>
      </c>
      <c r="Y326" s="107"/>
      <c r="Z326" s="107"/>
      <c r="AA326" s="107"/>
      <c r="AB326" s="107"/>
      <c r="AC326" s="107"/>
      <c r="AD326" s="107"/>
      <c r="AE326" s="197">
        <f t="shared" si="20"/>
        <v>74</v>
      </c>
      <c r="AF326" s="108"/>
      <c r="AG326" s="104"/>
    </row>
    <row r="327" spans="1:33">
      <c r="A327" s="347">
        <v>42600</v>
      </c>
      <c r="B327" s="30">
        <v>2</v>
      </c>
      <c r="C327" s="124">
        <v>1839001</v>
      </c>
      <c r="D327" s="104">
        <v>51648</v>
      </c>
      <c r="E327" s="123" t="s">
        <v>102</v>
      </c>
      <c r="F327" s="30">
        <v>1371</v>
      </c>
      <c r="G327" s="105">
        <v>213</v>
      </c>
      <c r="H327" s="113" t="s">
        <v>239</v>
      </c>
      <c r="I327" s="222">
        <v>0</v>
      </c>
      <c r="J327" s="223">
        <v>0</v>
      </c>
      <c r="K327" s="228">
        <v>0</v>
      </c>
      <c r="L327" s="224">
        <v>0</v>
      </c>
      <c r="M327" s="222">
        <v>0</v>
      </c>
      <c r="N327" s="229">
        <v>0</v>
      </c>
      <c r="O327" s="225">
        <v>0</v>
      </c>
      <c r="P327" s="224">
        <v>0</v>
      </c>
      <c r="Q327" s="225">
        <v>0</v>
      </c>
      <c r="R327" s="226">
        <v>0</v>
      </c>
      <c r="S327" s="224">
        <v>0</v>
      </c>
      <c r="T327" s="222">
        <v>0</v>
      </c>
      <c r="U327" s="227">
        <v>0</v>
      </c>
      <c r="V327" s="224">
        <v>1</v>
      </c>
      <c r="W327" s="224">
        <v>0</v>
      </c>
      <c r="X327" s="28">
        <f t="shared" si="21"/>
        <v>212</v>
      </c>
      <c r="Y327" s="107"/>
      <c r="Z327" s="107"/>
      <c r="AA327" s="107"/>
      <c r="AB327" s="107"/>
      <c r="AC327" s="107"/>
      <c r="AD327" s="107"/>
      <c r="AE327" s="197">
        <f t="shared" si="20"/>
        <v>212</v>
      </c>
      <c r="AF327" s="108"/>
      <c r="AG327" s="104"/>
    </row>
    <row r="328" spans="1:33">
      <c r="A328" s="347">
        <v>42600</v>
      </c>
      <c r="B328" s="30">
        <v>2</v>
      </c>
      <c r="C328" s="124">
        <v>1839001</v>
      </c>
      <c r="D328" s="104">
        <v>51649</v>
      </c>
      <c r="E328" s="123" t="s">
        <v>102</v>
      </c>
      <c r="F328" s="30">
        <v>1372</v>
      </c>
      <c r="G328" s="105">
        <v>252</v>
      </c>
      <c r="H328" s="113"/>
      <c r="I328" s="222">
        <v>0</v>
      </c>
      <c r="J328" s="223">
        <v>0</v>
      </c>
      <c r="K328" s="228">
        <v>0</v>
      </c>
      <c r="L328" s="224">
        <v>0</v>
      </c>
      <c r="M328" s="222">
        <v>0</v>
      </c>
      <c r="N328" s="229">
        <v>0</v>
      </c>
      <c r="O328" s="225">
        <v>1</v>
      </c>
      <c r="P328" s="224">
        <v>0</v>
      </c>
      <c r="Q328" s="225">
        <v>0</v>
      </c>
      <c r="R328" s="226">
        <v>0</v>
      </c>
      <c r="S328" s="224">
        <v>0</v>
      </c>
      <c r="T328" s="222">
        <v>0</v>
      </c>
      <c r="U328" s="227">
        <v>0</v>
      </c>
      <c r="V328" s="224">
        <v>1</v>
      </c>
      <c r="W328" s="224">
        <v>0</v>
      </c>
      <c r="X328" s="28">
        <f t="shared" si="21"/>
        <v>250</v>
      </c>
      <c r="Y328" s="107"/>
      <c r="Z328" s="107"/>
      <c r="AA328" s="107"/>
      <c r="AB328" s="107"/>
      <c r="AC328" s="107"/>
      <c r="AD328" s="107"/>
      <c r="AE328" s="197">
        <f t="shared" si="20"/>
        <v>250</v>
      </c>
      <c r="AF328" s="108"/>
      <c r="AG328" s="104"/>
    </row>
    <row r="329" spans="1:33">
      <c r="A329" s="347">
        <v>42600</v>
      </c>
      <c r="B329" s="30">
        <v>3</v>
      </c>
      <c r="C329" s="124">
        <v>1839001</v>
      </c>
      <c r="D329" s="104">
        <v>51649</v>
      </c>
      <c r="E329" s="123" t="s">
        <v>102</v>
      </c>
      <c r="F329" s="30">
        <v>1372</v>
      </c>
      <c r="G329" s="105">
        <v>101</v>
      </c>
      <c r="H329" s="113"/>
      <c r="I329" s="222">
        <v>0</v>
      </c>
      <c r="J329" s="223">
        <v>0</v>
      </c>
      <c r="K329" s="228">
        <v>0</v>
      </c>
      <c r="L329" s="224">
        <v>0</v>
      </c>
      <c r="M329" s="222">
        <v>0</v>
      </c>
      <c r="N329" s="229">
        <v>0</v>
      </c>
      <c r="O329" s="225">
        <v>0</v>
      </c>
      <c r="P329" s="224">
        <v>0</v>
      </c>
      <c r="Q329" s="225">
        <v>0</v>
      </c>
      <c r="R329" s="226">
        <v>0</v>
      </c>
      <c r="S329" s="224">
        <v>0</v>
      </c>
      <c r="T329" s="222">
        <v>0</v>
      </c>
      <c r="U329" s="227">
        <v>0</v>
      </c>
      <c r="V329" s="224">
        <v>0</v>
      </c>
      <c r="W329" s="224">
        <v>0</v>
      </c>
      <c r="X329" s="28">
        <f t="shared" si="21"/>
        <v>101</v>
      </c>
      <c r="Y329" s="107"/>
      <c r="Z329" s="107"/>
      <c r="AA329" s="107"/>
      <c r="AB329" s="107"/>
      <c r="AC329" s="107"/>
      <c r="AD329" s="107"/>
      <c r="AE329" s="197">
        <f t="shared" si="20"/>
        <v>101</v>
      </c>
      <c r="AF329" s="108"/>
      <c r="AG329" s="104"/>
    </row>
    <row r="330" spans="1:33">
      <c r="A330" s="347">
        <v>42600</v>
      </c>
      <c r="B330" s="30">
        <v>3</v>
      </c>
      <c r="C330" s="124">
        <v>1839001</v>
      </c>
      <c r="D330" s="104">
        <v>51650</v>
      </c>
      <c r="E330" s="123" t="s">
        <v>102</v>
      </c>
      <c r="F330" s="30">
        <v>1373</v>
      </c>
      <c r="G330" s="105">
        <v>81</v>
      </c>
      <c r="H330" s="113"/>
      <c r="I330" s="222">
        <v>0</v>
      </c>
      <c r="J330" s="223">
        <v>0</v>
      </c>
      <c r="K330" s="228">
        <v>0</v>
      </c>
      <c r="L330" s="224">
        <v>0</v>
      </c>
      <c r="M330" s="222">
        <v>0</v>
      </c>
      <c r="N330" s="229">
        <v>0</v>
      </c>
      <c r="O330" s="225">
        <v>1</v>
      </c>
      <c r="P330" s="224">
        <v>0</v>
      </c>
      <c r="Q330" s="225">
        <v>0</v>
      </c>
      <c r="R330" s="226">
        <v>0</v>
      </c>
      <c r="S330" s="224">
        <v>0</v>
      </c>
      <c r="T330" s="222">
        <v>0</v>
      </c>
      <c r="U330" s="227">
        <v>0</v>
      </c>
      <c r="V330" s="224">
        <v>1</v>
      </c>
      <c r="W330" s="224">
        <v>0</v>
      </c>
      <c r="X330" s="28">
        <f>+G330-(SUM(I330:N330,O330,P330:T330,U330,V330,W330))</f>
        <v>79</v>
      </c>
      <c r="Y330" s="107"/>
      <c r="Z330" s="107"/>
      <c r="AA330" s="107"/>
      <c r="AB330" s="107"/>
      <c r="AC330" s="107"/>
      <c r="AD330" s="107"/>
      <c r="AE330" s="197">
        <f t="shared" si="20"/>
        <v>79</v>
      </c>
      <c r="AF330" s="108"/>
      <c r="AG330" s="104"/>
    </row>
    <row r="331" spans="1:33">
      <c r="A331" s="347">
        <v>42600</v>
      </c>
      <c r="B331" s="30">
        <v>3</v>
      </c>
      <c r="C331" s="124">
        <v>1841501</v>
      </c>
      <c r="D331" s="104">
        <v>12778</v>
      </c>
      <c r="E331" s="104" t="s">
        <v>862</v>
      </c>
      <c r="F331" s="30">
        <v>1374</v>
      </c>
      <c r="G331" s="105">
        <v>278</v>
      </c>
      <c r="H331" s="113"/>
      <c r="I331" s="222">
        <v>0</v>
      </c>
      <c r="J331" s="223">
        <v>0</v>
      </c>
      <c r="K331" s="228">
        <v>0</v>
      </c>
      <c r="L331" s="224">
        <v>0</v>
      </c>
      <c r="M331" s="222">
        <v>0</v>
      </c>
      <c r="N331" s="229">
        <v>0</v>
      </c>
      <c r="O331" s="225">
        <v>1</v>
      </c>
      <c r="P331" s="224">
        <v>0</v>
      </c>
      <c r="Q331" s="225">
        <v>0</v>
      </c>
      <c r="R331" s="226">
        <v>1</v>
      </c>
      <c r="S331" s="224">
        <v>0</v>
      </c>
      <c r="T331" s="222">
        <v>0</v>
      </c>
      <c r="U331" s="227">
        <v>0</v>
      </c>
      <c r="V331" s="224">
        <v>1</v>
      </c>
      <c r="W331" s="224">
        <v>0</v>
      </c>
      <c r="X331" s="28">
        <f>+G331-(SUM(I331:N331,O331,P331:T331,U331,V331,W331))</f>
        <v>275</v>
      </c>
      <c r="Y331" s="107"/>
      <c r="Z331" s="107"/>
      <c r="AA331" s="107"/>
      <c r="AB331" s="107"/>
      <c r="AC331" s="107"/>
      <c r="AD331" s="107"/>
      <c r="AE331" s="197">
        <v>275</v>
      </c>
      <c r="AF331" s="108"/>
      <c r="AG331" s="104"/>
    </row>
    <row r="332" spans="1:33">
      <c r="A332" s="347">
        <v>42601</v>
      </c>
      <c r="B332" s="30">
        <v>1</v>
      </c>
      <c r="C332" s="124">
        <v>1841501</v>
      </c>
      <c r="D332" s="104">
        <v>12778</v>
      </c>
      <c r="E332" s="104" t="s">
        <v>862</v>
      </c>
      <c r="F332" s="30">
        <v>1374</v>
      </c>
      <c r="G332" s="105">
        <v>122</v>
      </c>
      <c r="H332" s="113"/>
      <c r="I332" s="222">
        <v>0</v>
      </c>
      <c r="J332" s="223">
        <v>0</v>
      </c>
      <c r="K332" s="228">
        <v>0</v>
      </c>
      <c r="L332" s="224">
        <v>0</v>
      </c>
      <c r="M332" s="222">
        <v>0</v>
      </c>
      <c r="N332" s="229">
        <v>0</v>
      </c>
      <c r="O332" s="225">
        <v>0</v>
      </c>
      <c r="P332" s="224">
        <v>0</v>
      </c>
      <c r="Q332" s="225">
        <v>0</v>
      </c>
      <c r="R332" s="226">
        <v>1</v>
      </c>
      <c r="S332" s="224">
        <v>0</v>
      </c>
      <c r="T332" s="222">
        <v>0</v>
      </c>
      <c r="U332" s="227">
        <v>0</v>
      </c>
      <c r="V332" s="224">
        <v>0</v>
      </c>
      <c r="W332" s="224">
        <v>0</v>
      </c>
      <c r="X332" s="28">
        <v>121</v>
      </c>
      <c r="Y332" s="107"/>
      <c r="Z332" s="107"/>
      <c r="AA332" s="107"/>
      <c r="AB332" s="107"/>
      <c r="AC332" s="107"/>
      <c r="AD332" s="107"/>
      <c r="AE332" s="197">
        <f>X332-SUM(Z332:AD332)</f>
        <v>121</v>
      </c>
      <c r="AF332" s="108"/>
      <c r="AG332" s="104"/>
    </row>
    <row r="333" spans="1:33">
      <c r="A333" s="347">
        <v>42601</v>
      </c>
      <c r="B333" s="30">
        <v>1</v>
      </c>
      <c r="C333" s="124">
        <v>1841501</v>
      </c>
      <c r="D333" s="104">
        <v>12778</v>
      </c>
      <c r="E333" s="104" t="s">
        <v>862</v>
      </c>
      <c r="F333" s="30">
        <v>1375</v>
      </c>
      <c r="G333" s="105">
        <v>183</v>
      </c>
      <c r="H333" s="113"/>
      <c r="I333" s="222">
        <v>0</v>
      </c>
      <c r="J333" s="223">
        <v>0</v>
      </c>
      <c r="K333" s="228">
        <v>0</v>
      </c>
      <c r="L333" s="224">
        <v>0</v>
      </c>
      <c r="M333" s="222">
        <v>0</v>
      </c>
      <c r="N333" s="229">
        <v>0</v>
      </c>
      <c r="O333" s="225">
        <v>1</v>
      </c>
      <c r="P333" s="224">
        <v>0</v>
      </c>
      <c r="Q333" s="225">
        <v>0</v>
      </c>
      <c r="R333" s="226">
        <v>1</v>
      </c>
      <c r="S333" s="224">
        <v>0</v>
      </c>
      <c r="T333" s="222">
        <v>36</v>
      </c>
      <c r="U333" s="227">
        <v>0</v>
      </c>
      <c r="V333" s="224">
        <v>0</v>
      </c>
      <c r="W333" s="224">
        <v>0</v>
      </c>
      <c r="X333" s="28">
        <v>145</v>
      </c>
      <c r="Y333" s="107"/>
      <c r="Z333" s="107"/>
      <c r="AA333" s="107">
        <v>36</v>
      </c>
      <c r="AB333" s="107"/>
      <c r="AC333" s="107"/>
      <c r="AD333" s="107"/>
      <c r="AE333" s="197">
        <v>145</v>
      </c>
      <c r="AF333" s="108"/>
      <c r="AG333" s="104"/>
    </row>
    <row r="334" spans="1:33">
      <c r="A334" s="347">
        <v>42601</v>
      </c>
      <c r="B334" s="30">
        <v>1</v>
      </c>
      <c r="C334" s="124">
        <v>1841501</v>
      </c>
      <c r="D334" s="104">
        <v>12779</v>
      </c>
      <c r="E334" s="104" t="s">
        <v>862</v>
      </c>
      <c r="F334" s="30">
        <v>1376</v>
      </c>
      <c r="G334" s="105">
        <v>124</v>
      </c>
      <c r="H334" s="564" t="s">
        <v>241</v>
      </c>
      <c r="I334" s="222">
        <v>0</v>
      </c>
      <c r="J334" s="223">
        <v>0</v>
      </c>
      <c r="K334" s="228">
        <v>0</v>
      </c>
      <c r="L334" s="224">
        <v>0</v>
      </c>
      <c r="M334" s="222">
        <v>0</v>
      </c>
      <c r="N334" s="229">
        <v>0</v>
      </c>
      <c r="O334" s="225">
        <v>1</v>
      </c>
      <c r="P334" s="224">
        <v>0</v>
      </c>
      <c r="Q334" s="225">
        <v>0</v>
      </c>
      <c r="R334" s="226">
        <v>0</v>
      </c>
      <c r="S334" s="224">
        <v>0</v>
      </c>
      <c r="T334" s="222">
        <v>0</v>
      </c>
      <c r="U334" s="227">
        <v>0</v>
      </c>
      <c r="V334" s="224">
        <v>1</v>
      </c>
      <c r="W334" s="224">
        <v>0</v>
      </c>
      <c r="X334" s="28">
        <f t="shared" ref="X334:X372" si="22">+G334-(SUM(I334:N334,O334,P334:T334,U334,V334,W334))</f>
        <v>122</v>
      </c>
      <c r="Y334" s="107"/>
      <c r="Z334" s="107">
        <v>2</v>
      </c>
      <c r="AA334" s="107"/>
      <c r="AB334" s="107"/>
      <c r="AC334" s="107"/>
      <c r="AD334" s="107"/>
      <c r="AE334" s="197">
        <f t="shared" ref="AE334:AE365" si="23">X334-SUM(Z334:AD334)</f>
        <v>120</v>
      </c>
      <c r="AF334" s="108"/>
      <c r="AG334" s="104"/>
    </row>
    <row r="335" spans="1:33">
      <c r="A335" s="347">
        <v>42601</v>
      </c>
      <c r="B335" s="30">
        <v>2</v>
      </c>
      <c r="C335" s="124">
        <v>1841501</v>
      </c>
      <c r="D335" s="104">
        <v>12779</v>
      </c>
      <c r="E335" s="104" t="s">
        <v>862</v>
      </c>
      <c r="F335" s="30">
        <v>1376</v>
      </c>
      <c r="G335" s="105">
        <v>159</v>
      </c>
      <c r="H335" s="565"/>
      <c r="I335" s="222">
        <v>0</v>
      </c>
      <c r="J335" s="223">
        <v>0</v>
      </c>
      <c r="K335" s="228">
        <v>0</v>
      </c>
      <c r="L335" s="224">
        <v>0</v>
      </c>
      <c r="M335" s="222">
        <v>0</v>
      </c>
      <c r="N335" s="229">
        <v>0</v>
      </c>
      <c r="O335" s="225">
        <v>0</v>
      </c>
      <c r="P335" s="224">
        <v>0</v>
      </c>
      <c r="Q335" s="225">
        <v>0</v>
      </c>
      <c r="R335" s="226">
        <v>0</v>
      </c>
      <c r="S335" s="224">
        <v>0</v>
      </c>
      <c r="T335" s="222">
        <v>0</v>
      </c>
      <c r="U335" s="227">
        <v>0</v>
      </c>
      <c r="V335" s="224">
        <v>1</v>
      </c>
      <c r="W335" s="224">
        <v>0</v>
      </c>
      <c r="X335" s="28">
        <f t="shared" si="22"/>
        <v>158</v>
      </c>
      <c r="Y335" s="107"/>
      <c r="Z335" s="107"/>
      <c r="AA335" s="107"/>
      <c r="AB335" s="107"/>
      <c r="AC335" s="107"/>
      <c r="AD335" s="107"/>
      <c r="AE335" s="197">
        <f t="shared" si="23"/>
        <v>158</v>
      </c>
      <c r="AF335" s="108"/>
      <c r="AG335" s="104"/>
    </row>
    <row r="336" spans="1:33">
      <c r="A336" s="347">
        <v>42601</v>
      </c>
      <c r="B336" s="30">
        <v>2</v>
      </c>
      <c r="C336" s="124">
        <v>1841501</v>
      </c>
      <c r="D336" s="104">
        <v>12778</v>
      </c>
      <c r="E336" s="104" t="s">
        <v>862</v>
      </c>
      <c r="F336" s="30">
        <v>1377</v>
      </c>
      <c r="G336" s="105">
        <v>36</v>
      </c>
      <c r="H336" s="113" t="s">
        <v>242</v>
      </c>
      <c r="I336" s="222">
        <v>0</v>
      </c>
      <c r="J336" s="223">
        <v>0</v>
      </c>
      <c r="K336" s="228">
        <v>0</v>
      </c>
      <c r="L336" s="224">
        <v>0</v>
      </c>
      <c r="M336" s="222">
        <v>0</v>
      </c>
      <c r="N336" s="229">
        <v>0</v>
      </c>
      <c r="O336" s="225">
        <v>0</v>
      </c>
      <c r="P336" s="224">
        <v>0</v>
      </c>
      <c r="Q336" s="225">
        <v>0</v>
      </c>
      <c r="R336" s="226">
        <v>0</v>
      </c>
      <c r="S336" s="224">
        <v>0</v>
      </c>
      <c r="T336" s="222">
        <v>0</v>
      </c>
      <c r="U336" s="227">
        <v>0</v>
      </c>
      <c r="V336" s="224">
        <v>1</v>
      </c>
      <c r="W336" s="224">
        <v>0</v>
      </c>
      <c r="X336" s="28">
        <f t="shared" si="22"/>
        <v>35</v>
      </c>
      <c r="Y336" s="107"/>
      <c r="Z336" s="107">
        <v>1</v>
      </c>
      <c r="AA336" s="107"/>
      <c r="AB336" s="107"/>
      <c r="AC336" s="107"/>
      <c r="AD336" s="107"/>
      <c r="AE336" s="197">
        <f t="shared" si="23"/>
        <v>34</v>
      </c>
      <c r="AF336" s="108"/>
      <c r="AG336" s="104"/>
    </row>
    <row r="337" spans="1:33">
      <c r="A337" s="347">
        <v>42601</v>
      </c>
      <c r="B337" s="30">
        <v>2</v>
      </c>
      <c r="C337" s="124">
        <v>1848703</v>
      </c>
      <c r="D337" s="104">
        <v>12774</v>
      </c>
      <c r="E337" s="104" t="s">
        <v>862</v>
      </c>
      <c r="F337" s="30">
        <v>1378</v>
      </c>
      <c r="G337" s="105">
        <v>44</v>
      </c>
      <c r="H337" s="113" t="s">
        <v>243</v>
      </c>
      <c r="I337" s="222">
        <v>0</v>
      </c>
      <c r="J337" s="223">
        <v>0</v>
      </c>
      <c r="K337" s="228">
        <v>0</v>
      </c>
      <c r="L337" s="224">
        <v>0</v>
      </c>
      <c r="M337" s="222">
        <v>0</v>
      </c>
      <c r="N337" s="229">
        <v>0</v>
      </c>
      <c r="O337" s="225">
        <v>1</v>
      </c>
      <c r="P337" s="224">
        <v>0</v>
      </c>
      <c r="Q337" s="225">
        <v>0</v>
      </c>
      <c r="R337" s="226">
        <v>0</v>
      </c>
      <c r="S337" s="224">
        <v>0</v>
      </c>
      <c r="T337" s="222">
        <v>0</v>
      </c>
      <c r="U337" s="227">
        <v>0</v>
      </c>
      <c r="V337" s="224">
        <v>1</v>
      </c>
      <c r="W337" s="224">
        <v>0</v>
      </c>
      <c r="X337" s="28">
        <f t="shared" si="22"/>
        <v>42</v>
      </c>
      <c r="Y337" s="107"/>
      <c r="Z337" s="107">
        <v>2</v>
      </c>
      <c r="AA337" s="107"/>
      <c r="AB337" s="107"/>
      <c r="AC337" s="107"/>
      <c r="AD337" s="107"/>
      <c r="AE337" s="197">
        <f t="shared" si="23"/>
        <v>40</v>
      </c>
      <c r="AF337" s="108"/>
      <c r="AG337" s="104"/>
    </row>
    <row r="338" spans="1:33">
      <c r="A338" s="347">
        <v>42601</v>
      </c>
      <c r="B338" s="30">
        <v>2</v>
      </c>
      <c r="C338" s="124">
        <v>1848703</v>
      </c>
      <c r="D338" s="104">
        <v>40297</v>
      </c>
      <c r="E338" s="104" t="s">
        <v>862</v>
      </c>
      <c r="F338" s="30">
        <v>1379</v>
      </c>
      <c r="G338" s="105">
        <v>28</v>
      </c>
      <c r="H338" s="113" t="s">
        <v>244</v>
      </c>
      <c r="I338" s="222">
        <v>0</v>
      </c>
      <c r="J338" s="223">
        <v>0</v>
      </c>
      <c r="K338" s="228">
        <v>0</v>
      </c>
      <c r="L338" s="224">
        <v>0</v>
      </c>
      <c r="M338" s="222">
        <v>0</v>
      </c>
      <c r="N338" s="229">
        <v>0</v>
      </c>
      <c r="O338" s="225">
        <v>1</v>
      </c>
      <c r="P338" s="224">
        <v>0</v>
      </c>
      <c r="Q338" s="225">
        <v>0</v>
      </c>
      <c r="R338" s="226">
        <v>0</v>
      </c>
      <c r="S338" s="224">
        <v>0</v>
      </c>
      <c r="T338" s="222">
        <v>0</v>
      </c>
      <c r="U338" s="227">
        <v>0</v>
      </c>
      <c r="V338" s="224">
        <v>1</v>
      </c>
      <c r="W338" s="224">
        <v>0</v>
      </c>
      <c r="X338" s="28">
        <f t="shared" si="22"/>
        <v>26</v>
      </c>
      <c r="Y338" s="107"/>
      <c r="Z338" s="107"/>
      <c r="AA338" s="107"/>
      <c r="AB338" s="107"/>
      <c r="AC338" s="107"/>
      <c r="AD338" s="107"/>
      <c r="AE338" s="197">
        <f t="shared" si="23"/>
        <v>26</v>
      </c>
      <c r="AF338" s="108"/>
      <c r="AG338" s="104"/>
    </row>
    <row r="339" spans="1:33">
      <c r="A339" s="347">
        <v>42601</v>
      </c>
      <c r="B339" s="30">
        <v>2</v>
      </c>
      <c r="C339" s="124">
        <v>1848703</v>
      </c>
      <c r="D339" s="104">
        <v>40298</v>
      </c>
      <c r="E339" s="104" t="s">
        <v>862</v>
      </c>
      <c r="F339" s="30">
        <v>1380</v>
      </c>
      <c r="G339" s="105">
        <v>24</v>
      </c>
      <c r="H339" s="113" t="s">
        <v>245</v>
      </c>
      <c r="I339" s="222">
        <v>0</v>
      </c>
      <c r="J339" s="223">
        <v>0</v>
      </c>
      <c r="K339" s="228">
        <v>0</v>
      </c>
      <c r="L339" s="224">
        <v>0</v>
      </c>
      <c r="M339" s="222">
        <v>0</v>
      </c>
      <c r="N339" s="229">
        <v>0</v>
      </c>
      <c r="O339" s="225">
        <v>1</v>
      </c>
      <c r="P339" s="224">
        <v>0</v>
      </c>
      <c r="Q339" s="225">
        <v>0</v>
      </c>
      <c r="R339" s="226">
        <v>0</v>
      </c>
      <c r="S339" s="224">
        <v>0</v>
      </c>
      <c r="T339" s="222">
        <v>0</v>
      </c>
      <c r="U339" s="227">
        <v>0</v>
      </c>
      <c r="V339" s="224">
        <v>1</v>
      </c>
      <c r="W339" s="224">
        <v>0</v>
      </c>
      <c r="X339" s="28">
        <f t="shared" si="22"/>
        <v>22</v>
      </c>
      <c r="Y339" s="107"/>
      <c r="Z339" s="107"/>
      <c r="AA339" s="107"/>
      <c r="AB339" s="107"/>
      <c r="AC339" s="107"/>
      <c r="AD339" s="107"/>
      <c r="AE339" s="197">
        <f t="shared" si="23"/>
        <v>22</v>
      </c>
      <c r="AF339" s="108"/>
      <c r="AG339" s="104"/>
    </row>
    <row r="340" spans="1:33">
      <c r="A340" s="347">
        <v>42602</v>
      </c>
      <c r="B340" s="30">
        <v>1</v>
      </c>
      <c r="C340" s="30">
        <v>1842002</v>
      </c>
      <c r="D340" s="104">
        <v>60076</v>
      </c>
      <c r="E340" s="104" t="s">
        <v>102</v>
      </c>
      <c r="F340" s="30">
        <v>1382</v>
      </c>
      <c r="G340" s="105">
        <v>47</v>
      </c>
      <c r="H340" s="113" t="s">
        <v>246</v>
      </c>
      <c r="I340" s="222">
        <v>0</v>
      </c>
      <c r="J340" s="223">
        <v>0</v>
      </c>
      <c r="K340" s="228">
        <v>0</v>
      </c>
      <c r="L340" s="224">
        <v>0</v>
      </c>
      <c r="M340" s="222">
        <v>0</v>
      </c>
      <c r="N340" s="229">
        <v>0</v>
      </c>
      <c r="O340" s="225">
        <v>1</v>
      </c>
      <c r="P340" s="224">
        <v>0</v>
      </c>
      <c r="Q340" s="225">
        <v>0</v>
      </c>
      <c r="R340" s="226">
        <v>0</v>
      </c>
      <c r="S340" s="224">
        <v>0</v>
      </c>
      <c r="T340" s="222">
        <v>0</v>
      </c>
      <c r="U340" s="227">
        <v>0</v>
      </c>
      <c r="V340" s="224">
        <v>1</v>
      </c>
      <c r="W340" s="224">
        <v>0</v>
      </c>
      <c r="X340" s="28">
        <f t="shared" si="22"/>
        <v>45</v>
      </c>
      <c r="Y340" s="107"/>
      <c r="Z340" s="107"/>
      <c r="AA340" s="107"/>
      <c r="AB340" s="107"/>
      <c r="AC340" s="107"/>
      <c r="AD340" s="107"/>
      <c r="AE340" s="197">
        <f t="shared" si="23"/>
        <v>45</v>
      </c>
      <c r="AF340" s="108"/>
      <c r="AG340" s="104"/>
    </row>
    <row r="341" spans="1:33">
      <c r="A341" s="347">
        <v>42602</v>
      </c>
      <c r="B341" s="30">
        <v>1</v>
      </c>
      <c r="C341" s="30">
        <v>1842002</v>
      </c>
      <c r="D341" s="104">
        <v>60079</v>
      </c>
      <c r="E341" s="104" t="s">
        <v>102</v>
      </c>
      <c r="F341" s="30">
        <v>1383</v>
      </c>
      <c r="G341" s="105">
        <v>34</v>
      </c>
      <c r="H341" s="113" t="s">
        <v>247</v>
      </c>
      <c r="I341" s="222">
        <v>0</v>
      </c>
      <c r="J341" s="223">
        <v>0</v>
      </c>
      <c r="K341" s="228">
        <v>0</v>
      </c>
      <c r="L341" s="224">
        <v>0</v>
      </c>
      <c r="M341" s="222">
        <v>0</v>
      </c>
      <c r="N341" s="229">
        <v>0</v>
      </c>
      <c r="O341" s="225">
        <v>1</v>
      </c>
      <c r="P341" s="224">
        <v>0</v>
      </c>
      <c r="Q341" s="225">
        <v>0</v>
      </c>
      <c r="R341" s="226">
        <v>0</v>
      </c>
      <c r="S341" s="224">
        <v>0</v>
      </c>
      <c r="T341" s="222">
        <v>0</v>
      </c>
      <c r="U341" s="227">
        <v>0</v>
      </c>
      <c r="V341" s="224">
        <v>1</v>
      </c>
      <c r="W341" s="224">
        <v>0</v>
      </c>
      <c r="X341" s="28">
        <f t="shared" si="22"/>
        <v>32</v>
      </c>
      <c r="Y341" s="107"/>
      <c r="Z341" s="107"/>
      <c r="AA341" s="107"/>
      <c r="AB341" s="107"/>
      <c r="AC341" s="107"/>
      <c r="AD341" s="107"/>
      <c r="AE341" s="197">
        <f t="shared" si="23"/>
        <v>32</v>
      </c>
      <c r="AF341" s="108"/>
      <c r="AG341" s="104"/>
    </row>
    <row r="342" spans="1:33" s="172" customFormat="1" ht="16.5" thickBot="1">
      <c r="A342" s="349">
        <v>42602</v>
      </c>
      <c r="B342" s="129">
        <v>1</v>
      </c>
      <c r="C342" s="129">
        <v>1842002</v>
      </c>
      <c r="D342" s="130">
        <v>60077</v>
      </c>
      <c r="E342" s="130" t="s">
        <v>102</v>
      </c>
      <c r="F342" s="129">
        <v>1384</v>
      </c>
      <c r="G342" s="131">
        <v>59</v>
      </c>
      <c r="H342" s="132" t="s">
        <v>248</v>
      </c>
      <c r="I342" s="248">
        <v>0</v>
      </c>
      <c r="J342" s="249">
        <v>0</v>
      </c>
      <c r="K342" s="250">
        <v>0</v>
      </c>
      <c r="L342" s="251">
        <v>0</v>
      </c>
      <c r="M342" s="248">
        <v>0</v>
      </c>
      <c r="N342" s="252">
        <v>0</v>
      </c>
      <c r="O342" s="253">
        <v>1</v>
      </c>
      <c r="P342" s="251">
        <v>0</v>
      </c>
      <c r="Q342" s="253">
        <v>0</v>
      </c>
      <c r="R342" s="254">
        <v>0</v>
      </c>
      <c r="S342" s="251">
        <v>0</v>
      </c>
      <c r="T342" s="248">
        <v>0</v>
      </c>
      <c r="U342" s="255">
        <v>0</v>
      </c>
      <c r="V342" s="251">
        <v>1</v>
      </c>
      <c r="W342" s="251">
        <v>0</v>
      </c>
      <c r="X342" s="133">
        <f t="shared" si="22"/>
        <v>57</v>
      </c>
      <c r="Y342" s="134"/>
      <c r="Z342" s="134"/>
      <c r="AA342" s="134"/>
      <c r="AB342" s="134"/>
      <c r="AC342" s="134"/>
      <c r="AD342" s="134"/>
      <c r="AE342" s="200">
        <f t="shared" si="23"/>
        <v>57</v>
      </c>
      <c r="AF342" s="135"/>
      <c r="AG342" s="130"/>
    </row>
    <row r="343" spans="1:33">
      <c r="A343" s="354">
        <v>42634</v>
      </c>
      <c r="B343" s="126">
        <v>1</v>
      </c>
      <c r="C343" s="126">
        <v>1872001</v>
      </c>
      <c r="D343" s="127">
        <v>51658</v>
      </c>
      <c r="E343" s="127" t="s">
        <v>249</v>
      </c>
      <c r="F343" s="126">
        <v>1455</v>
      </c>
      <c r="G343" s="128">
        <v>353</v>
      </c>
      <c r="H343" s="576" t="s">
        <v>111</v>
      </c>
      <c r="I343" s="273">
        <v>0</v>
      </c>
      <c r="J343" s="274">
        <v>0</v>
      </c>
      <c r="K343" s="275">
        <v>0</v>
      </c>
      <c r="L343" s="247">
        <v>0</v>
      </c>
      <c r="M343" s="273">
        <v>0</v>
      </c>
      <c r="N343" s="276">
        <v>0</v>
      </c>
      <c r="O343" s="277">
        <v>1</v>
      </c>
      <c r="P343" s="247">
        <v>0</v>
      </c>
      <c r="Q343" s="277">
        <v>0</v>
      </c>
      <c r="R343" s="278">
        <v>0</v>
      </c>
      <c r="S343" s="247">
        <v>0</v>
      </c>
      <c r="T343" s="273">
        <v>0</v>
      </c>
      <c r="U343" s="279">
        <v>0</v>
      </c>
      <c r="V343" s="247">
        <v>1</v>
      </c>
      <c r="W343" s="247">
        <v>0</v>
      </c>
      <c r="X343" s="167">
        <f t="shared" si="22"/>
        <v>351</v>
      </c>
      <c r="Y343" s="168"/>
      <c r="Z343" s="168">
        <v>1</v>
      </c>
      <c r="AA343" s="168"/>
      <c r="AB343" s="168"/>
      <c r="AC343" s="168"/>
      <c r="AD343" s="168"/>
      <c r="AE343" s="199">
        <f t="shared" si="23"/>
        <v>350</v>
      </c>
      <c r="AF343" s="169"/>
      <c r="AG343" s="127"/>
    </row>
    <row r="344" spans="1:33">
      <c r="A344" s="354">
        <v>42634</v>
      </c>
      <c r="B344" s="126">
        <v>2</v>
      </c>
      <c r="C344" s="126">
        <v>1872001</v>
      </c>
      <c r="D344" s="127">
        <v>51658</v>
      </c>
      <c r="E344" s="127" t="s">
        <v>249</v>
      </c>
      <c r="F344" s="126">
        <v>1455</v>
      </c>
      <c r="G344" s="105">
        <v>47</v>
      </c>
      <c r="H344" s="565"/>
      <c r="I344" s="222">
        <v>0</v>
      </c>
      <c r="J344" s="223">
        <v>0</v>
      </c>
      <c r="K344" s="228">
        <v>0</v>
      </c>
      <c r="L344" s="224">
        <v>0</v>
      </c>
      <c r="M344" s="222">
        <v>0</v>
      </c>
      <c r="N344" s="229">
        <v>0</v>
      </c>
      <c r="O344" s="225">
        <v>0</v>
      </c>
      <c r="P344" s="224">
        <v>0</v>
      </c>
      <c r="Q344" s="225">
        <v>0</v>
      </c>
      <c r="R344" s="226">
        <v>0</v>
      </c>
      <c r="S344" s="224">
        <v>0</v>
      </c>
      <c r="T344" s="222">
        <v>0</v>
      </c>
      <c r="U344" s="227">
        <v>0</v>
      </c>
      <c r="V344" s="224">
        <v>0</v>
      </c>
      <c r="W344" s="224">
        <v>0</v>
      </c>
      <c r="X344" s="28">
        <f t="shared" si="22"/>
        <v>47</v>
      </c>
      <c r="Y344" s="107"/>
      <c r="Z344" s="107"/>
      <c r="AA344" s="107"/>
      <c r="AB344" s="107"/>
      <c r="AC344" s="107"/>
      <c r="AD344" s="107"/>
      <c r="AE344" s="197">
        <f t="shared" si="23"/>
        <v>47</v>
      </c>
      <c r="AF344" s="108"/>
      <c r="AG344" s="104"/>
    </row>
    <row r="345" spans="1:33">
      <c r="A345" s="354">
        <v>42634</v>
      </c>
      <c r="B345" s="126">
        <v>2</v>
      </c>
      <c r="C345" s="126">
        <v>1872001</v>
      </c>
      <c r="D345" s="127">
        <v>51658</v>
      </c>
      <c r="E345" s="127" t="s">
        <v>249</v>
      </c>
      <c r="F345" s="30">
        <v>1456</v>
      </c>
      <c r="G345" s="105">
        <v>400</v>
      </c>
      <c r="H345" s="113" t="s">
        <v>114</v>
      </c>
      <c r="I345" s="222">
        <v>0</v>
      </c>
      <c r="J345" s="223">
        <v>0</v>
      </c>
      <c r="K345" s="228">
        <v>0</v>
      </c>
      <c r="L345" s="224">
        <v>0</v>
      </c>
      <c r="M345" s="222">
        <v>0</v>
      </c>
      <c r="N345" s="229">
        <v>0</v>
      </c>
      <c r="O345" s="225">
        <v>0</v>
      </c>
      <c r="P345" s="224">
        <v>0</v>
      </c>
      <c r="Q345" s="225">
        <v>0</v>
      </c>
      <c r="R345" s="226">
        <v>0</v>
      </c>
      <c r="S345" s="224">
        <v>0</v>
      </c>
      <c r="T345" s="222">
        <v>0</v>
      </c>
      <c r="U345" s="227">
        <v>0</v>
      </c>
      <c r="V345" s="224">
        <v>1</v>
      </c>
      <c r="W345" s="224">
        <v>0</v>
      </c>
      <c r="X345" s="28">
        <f t="shared" si="22"/>
        <v>399</v>
      </c>
      <c r="Y345" s="107"/>
      <c r="Z345" s="107"/>
      <c r="AA345" s="107"/>
      <c r="AB345" s="107"/>
      <c r="AC345" s="107"/>
      <c r="AD345" s="107"/>
      <c r="AE345" s="197">
        <f t="shared" si="23"/>
        <v>399</v>
      </c>
      <c r="AF345" s="108"/>
      <c r="AG345" s="104"/>
    </row>
    <row r="346" spans="1:33">
      <c r="A346" s="354">
        <v>42634</v>
      </c>
      <c r="B346" s="126">
        <v>2</v>
      </c>
      <c r="C346" s="126">
        <v>1872001</v>
      </c>
      <c r="D346" s="127">
        <v>51658</v>
      </c>
      <c r="E346" s="127" t="s">
        <v>249</v>
      </c>
      <c r="F346" s="30">
        <v>1457</v>
      </c>
      <c r="G346" s="105">
        <v>11</v>
      </c>
      <c r="H346" s="113" t="s">
        <v>250</v>
      </c>
      <c r="I346" s="222">
        <v>0</v>
      </c>
      <c r="J346" s="223">
        <v>0</v>
      </c>
      <c r="K346" s="228">
        <v>0</v>
      </c>
      <c r="L346" s="224">
        <v>0</v>
      </c>
      <c r="M346" s="222">
        <v>0</v>
      </c>
      <c r="N346" s="229">
        <v>0</v>
      </c>
      <c r="O346" s="225">
        <v>0</v>
      </c>
      <c r="P346" s="224">
        <v>0</v>
      </c>
      <c r="Q346" s="225">
        <v>0</v>
      </c>
      <c r="R346" s="226">
        <v>0</v>
      </c>
      <c r="S346" s="224">
        <v>0</v>
      </c>
      <c r="T346" s="222">
        <v>0</v>
      </c>
      <c r="U346" s="227">
        <v>0</v>
      </c>
      <c r="V346" s="224">
        <v>1</v>
      </c>
      <c r="W346" s="224">
        <v>0</v>
      </c>
      <c r="X346" s="28">
        <f t="shared" si="22"/>
        <v>10</v>
      </c>
      <c r="Y346" s="107"/>
      <c r="Z346" s="107"/>
      <c r="AA346" s="107"/>
      <c r="AB346" s="107"/>
      <c r="AC346" s="107"/>
      <c r="AD346" s="107"/>
      <c r="AE346" s="197">
        <f t="shared" si="23"/>
        <v>10</v>
      </c>
      <c r="AF346" s="108"/>
      <c r="AG346" s="104"/>
    </row>
    <row r="347" spans="1:33">
      <c r="A347" s="354">
        <v>42634</v>
      </c>
      <c r="B347" s="126">
        <v>2</v>
      </c>
      <c r="C347" s="126">
        <v>1872001</v>
      </c>
      <c r="D347" s="104">
        <v>51657</v>
      </c>
      <c r="E347" s="127" t="s">
        <v>249</v>
      </c>
      <c r="F347" s="30">
        <v>1458</v>
      </c>
      <c r="G347" s="105">
        <v>73</v>
      </c>
      <c r="H347" s="564" t="s">
        <v>111</v>
      </c>
      <c r="I347" s="222">
        <v>0</v>
      </c>
      <c r="J347" s="223">
        <v>0</v>
      </c>
      <c r="K347" s="228">
        <v>0</v>
      </c>
      <c r="L347" s="224">
        <v>0</v>
      </c>
      <c r="M347" s="222">
        <v>0</v>
      </c>
      <c r="N347" s="229">
        <v>0</v>
      </c>
      <c r="O347" s="225">
        <v>1</v>
      </c>
      <c r="P347" s="224">
        <v>0</v>
      </c>
      <c r="Q347" s="225">
        <v>0</v>
      </c>
      <c r="R347" s="226">
        <v>0</v>
      </c>
      <c r="S347" s="224">
        <v>0</v>
      </c>
      <c r="T347" s="222">
        <v>0</v>
      </c>
      <c r="U347" s="227">
        <v>0</v>
      </c>
      <c r="V347" s="224">
        <v>1</v>
      </c>
      <c r="W347" s="224">
        <v>0</v>
      </c>
      <c r="X347" s="28">
        <f t="shared" si="22"/>
        <v>71</v>
      </c>
      <c r="Y347" s="107"/>
      <c r="Z347" s="107"/>
      <c r="AA347" s="107"/>
      <c r="AB347" s="107"/>
      <c r="AC347" s="107"/>
      <c r="AD347" s="107"/>
      <c r="AE347" s="197">
        <f t="shared" si="23"/>
        <v>71</v>
      </c>
      <c r="AF347" s="108"/>
      <c r="AG347" s="104"/>
    </row>
    <row r="348" spans="1:33">
      <c r="A348" s="354">
        <v>42634</v>
      </c>
      <c r="B348" s="30">
        <v>3</v>
      </c>
      <c r="C348" s="126">
        <v>1872001</v>
      </c>
      <c r="D348" s="104">
        <v>51657</v>
      </c>
      <c r="E348" s="127" t="s">
        <v>249</v>
      </c>
      <c r="F348" s="30">
        <v>1458</v>
      </c>
      <c r="G348" s="105">
        <v>327</v>
      </c>
      <c r="H348" s="565"/>
      <c r="I348" s="222">
        <v>0</v>
      </c>
      <c r="J348" s="223">
        <v>0</v>
      </c>
      <c r="K348" s="228">
        <v>0</v>
      </c>
      <c r="L348" s="224">
        <v>0</v>
      </c>
      <c r="M348" s="222">
        <v>0</v>
      </c>
      <c r="N348" s="229">
        <v>0</v>
      </c>
      <c r="O348" s="225">
        <v>0</v>
      </c>
      <c r="P348" s="224">
        <v>0</v>
      </c>
      <c r="Q348" s="225">
        <v>0</v>
      </c>
      <c r="R348" s="226">
        <v>0</v>
      </c>
      <c r="S348" s="224">
        <v>0</v>
      </c>
      <c r="T348" s="222">
        <v>0</v>
      </c>
      <c r="U348" s="227">
        <v>0</v>
      </c>
      <c r="V348" s="224">
        <v>0</v>
      </c>
      <c r="W348" s="224">
        <v>0</v>
      </c>
      <c r="X348" s="28">
        <f t="shared" si="22"/>
        <v>327</v>
      </c>
      <c r="Y348" s="107"/>
      <c r="Z348" s="107"/>
      <c r="AA348" s="107"/>
      <c r="AB348" s="107"/>
      <c r="AC348" s="107"/>
      <c r="AD348" s="107"/>
      <c r="AE348" s="197">
        <f t="shared" si="23"/>
        <v>327</v>
      </c>
      <c r="AF348" s="108"/>
      <c r="AG348" s="104"/>
    </row>
    <row r="349" spans="1:33">
      <c r="A349" s="354">
        <v>42634</v>
      </c>
      <c r="B349" s="30">
        <v>3</v>
      </c>
      <c r="C349" s="126">
        <v>1872001</v>
      </c>
      <c r="D349" s="104">
        <v>51657</v>
      </c>
      <c r="E349" s="127" t="s">
        <v>249</v>
      </c>
      <c r="F349" s="30">
        <v>1459</v>
      </c>
      <c r="G349" s="105">
        <v>201</v>
      </c>
      <c r="H349" s="564" t="s">
        <v>114</v>
      </c>
      <c r="I349" s="222">
        <v>0</v>
      </c>
      <c r="J349" s="223">
        <v>0</v>
      </c>
      <c r="K349" s="228">
        <v>0</v>
      </c>
      <c r="L349" s="224">
        <v>0</v>
      </c>
      <c r="M349" s="222">
        <v>0</v>
      </c>
      <c r="N349" s="229">
        <v>0</v>
      </c>
      <c r="O349" s="225">
        <v>0</v>
      </c>
      <c r="P349" s="224">
        <v>0</v>
      </c>
      <c r="Q349" s="225">
        <v>0</v>
      </c>
      <c r="R349" s="226">
        <v>0</v>
      </c>
      <c r="S349" s="224">
        <v>0</v>
      </c>
      <c r="T349" s="222">
        <v>0</v>
      </c>
      <c r="U349" s="227">
        <v>0</v>
      </c>
      <c r="V349" s="224">
        <v>1</v>
      </c>
      <c r="W349" s="224">
        <v>0</v>
      </c>
      <c r="X349" s="28">
        <f t="shared" si="22"/>
        <v>200</v>
      </c>
      <c r="Y349" s="107"/>
      <c r="Z349" s="107"/>
      <c r="AA349" s="107"/>
      <c r="AB349" s="107"/>
      <c r="AC349" s="107"/>
      <c r="AD349" s="107"/>
      <c r="AE349" s="197">
        <f t="shared" si="23"/>
        <v>200</v>
      </c>
      <c r="AF349" s="108"/>
      <c r="AG349" s="104"/>
    </row>
    <row r="350" spans="1:33">
      <c r="A350" s="354">
        <v>42635</v>
      </c>
      <c r="B350" s="30">
        <v>1</v>
      </c>
      <c r="C350" s="126">
        <v>1872001</v>
      </c>
      <c r="D350" s="104">
        <v>51657</v>
      </c>
      <c r="E350" s="127" t="s">
        <v>249</v>
      </c>
      <c r="F350" s="30">
        <v>1459</v>
      </c>
      <c r="G350" s="105">
        <v>199</v>
      </c>
      <c r="H350" s="565"/>
      <c r="I350" s="222">
        <v>0</v>
      </c>
      <c r="J350" s="223">
        <v>0</v>
      </c>
      <c r="K350" s="228">
        <v>0</v>
      </c>
      <c r="L350" s="224">
        <v>0</v>
      </c>
      <c r="M350" s="222">
        <v>0</v>
      </c>
      <c r="N350" s="229">
        <v>0</v>
      </c>
      <c r="O350" s="225">
        <v>0</v>
      </c>
      <c r="P350" s="224">
        <v>0</v>
      </c>
      <c r="Q350" s="225">
        <v>0</v>
      </c>
      <c r="R350" s="226">
        <v>0</v>
      </c>
      <c r="S350" s="224">
        <v>0</v>
      </c>
      <c r="T350" s="222">
        <v>0</v>
      </c>
      <c r="U350" s="227">
        <v>0</v>
      </c>
      <c r="V350" s="224">
        <v>0</v>
      </c>
      <c r="W350" s="224">
        <v>0</v>
      </c>
      <c r="X350" s="28">
        <f t="shared" si="22"/>
        <v>199</v>
      </c>
      <c r="Y350" s="107"/>
      <c r="Z350" s="107"/>
      <c r="AA350" s="107"/>
      <c r="AB350" s="107"/>
      <c r="AC350" s="107"/>
      <c r="AD350" s="107"/>
      <c r="AE350" s="197">
        <f t="shared" si="23"/>
        <v>199</v>
      </c>
      <c r="AF350" s="108"/>
      <c r="AG350" s="104"/>
    </row>
    <row r="351" spans="1:33">
      <c r="A351" s="354">
        <v>42635</v>
      </c>
      <c r="B351" s="30">
        <v>1</v>
      </c>
      <c r="C351" s="126">
        <v>1872001</v>
      </c>
      <c r="D351" s="104">
        <v>51657</v>
      </c>
      <c r="E351" s="127" t="s">
        <v>249</v>
      </c>
      <c r="F351" s="30">
        <v>1460</v>
      </c>
      <c r="G351" s="105">
        <v>51</v>
      </c>
      <c r="H351" s="375" t="s">
        <v>135</v>
      </c>
      <c r="I351" s="222">
        <v>0</v>
      </c>
      <c r="J351" s="223">
        <v>0</v>
      </c>
      <c r="K351" s="228">
        <v>0</v>
      </c>
      <c r="L351" s="224">
        <v>0</v>
      </c>
      <c r="M351" s="222">
        <v>0</v>
      </c>
      <c r="N351" s="229">
        <v>0</v>
      </c>
      <c r="O351" s="225">
        <v>0</v>
      </c>
      <c r="P351" s="224">
        <v>0</v>
      </c>
      <c r="Q351" s="225">
        <v>0</v>
      </c>
      <c r="R351" s="226">
        <v>0</v>
      </c>
      <c r="S351" s="224">
        <v>0</v>
      </c>
      <c r="T351" s="222">
        <v>0</v>
      </c>
      <c r="U351" s="227">
        <v>0</v>
      </c>
      <c r="V351" s="224">
        <v>1</v>
      </c>
      <c r="W351" s="224">
        <v>0</v>
      </c>
      <c r="X351" s="28">
        <f t="shared" si="22"/>
        <v>50</v>
      </c>
      <c r="Y351" s="107"/>
      <c r="Z351" s="107"/>
      <c r="AA351" s="107"/>
      <c r="AB351" s="107"/>
      <c r="AC351" s="107"/>
      <c r="AD351" s="107"/>
      <c r="AE351" s="197">
        <f t="shared" si="23"/>
        <v>50</v>
      </c>
      <c r="AF351" s="108"/>
      <c r="AG351" s="104"/>
    </row>
    <row r="352" spans="1:33">
      <c r="A352" s="354">
        <v>42635</v>
      </c>
      <c r="B352" s="30">
        <v>1</v>
      </c>
      <c r="C352" s="201">
        <v>1872001</v>
      </c>
      <c r="D352" s="104">
        <v>51662</v>
      </c>
      <c r="E352" s="127" t="s">
        <v>249</v>
      </c>
      <c r="F352" s="30">
        <v>1461</v>
      </c>
      <c r="G352" s="105">
        <v>208</v>
      </c>
      <c r="H352" s="113" t="s">
        <v>251</v>
      </c>
      <c r="I352" s="222">
        <v>0</v>
      </c>
      <c r="J352" s="223">
        <v>0</v>
      </c>
      <c r="K352" s="228">
        <v>0</v>
      </c>
      <c r="L352" s="224">
        <v>0</v>
      </c>
      <c r="M352" s="222">
        <v>0</v>
      </c>
      <c r="N352" s="229">
        <v>0</v>
      </c>
      <c r="O352" s="225">
        <v>1</v>
      </c>
      <c r="P352" s="224">
        <v>0</v>
      </c>
      <c r="Q352" s="225">
        <v>0</v>
      </c>
      <c r="R352" s="226">
        <v>0</v>
      </c>
      <c r="S352" s="224">
        <v>0</v>
      </c>
      <c r="T352" s="222">
        <v>0</v>
      </c>
      <c r="U352" s="227">
        <v>0</v>
      </c>
      <c r="V352" s="224">
        <v>1</v>
      </c>
      <c r="W352" s="224">
        <v>0</v>
      </c>
      <c r="X352" s="28">
        <f t="shared" si="22"/>
        <v>206</v>
      </c>
      <c r="Y352" s="107"/>
      <c r="Z352" s="107"/>
      <c r="AA352" s="107"/>
      <c r="AB352" s="107"/>
      <c r="AC352" s="107"/>
      <c r="AD352" s="107"/>
      <c r="AE352" s="197">
        <f t="shared" si="23"/>
        <v>206</v>
      </c>
      <c r="AF352" s="108"/>
      <c r="AG352" s="104"/>
    </row>
    <row r="353" spans="1:33">
      <c r="A353" s="354">
        <v>42635</v>
      </c>
      <c r="B353" s="30">
        <v>1</v>
      </c>
      <c r="C353" s="30">
        <v>1859401</v>
      </c>
      <c r="D353" s="104">
        <v>51662</v>
      </c>
      <c r="E353" s="127" t="s">
        <v>249</v>
      </c>
      <c r="F353" s="30">
        <v>1462</v>
      </c>
      <c r="G353" s="105">
        <v>26</v>
      </c>
      <c r="H353" s="564" t="s">
        <v>111</v>
      </c>
      <c r="I353" s="222">
        <v>0</v>
      </c>
      <c r="J353" s="223">
        <v>0</v>
      </c>
      <c r="K353" s="228">
        <v>0</v>
      </c>
      <c r="L353" s="224">
        <v>0</v>
      </c>
      <c r="M353" s="222">
        <v>0</v>
      </c>
      <c r="N353" s="229">
        <v>0</v>
      </c>
      <c r="O353" s="225">
        <v>0</v>
      </c>
      <c r="P353" s="224">
        <v>0</v>
      </c>
      <c r="Q353" s="225">
        <v>0</v>
      </c>
      <c r="R353" s="226">
        <v>0</v>
      </c>
      <c r="S353" s="224">
        <v>0</v>
      </c>
      <c r="T353" s="222">
        <v>0</v>
      </c>
      <c r="U353" s="227">
        <v>0</v>
      </c>
      <c r="V353" s="224">
        <v>1</v>
      </c>
      <c r="W353" s="224">
        <v>0</v>
      </c>
      <c r="X353" s="28">
        <f t="shared" si="22"/>
        <v>25</v>
      </c>
      <c r="Y353" s="107"/>
      <c r="Z353" s="107"/>
      <c r="AA353" s="107"/>
      <c r="AB353" s="107"/>
      <c r="AC353" s="107"/>
      <c r="AD353" s="107"/>
      <c r="AE353" s="197">
        <f t="shared" si="23"/>
        <v>25</v>
      </c>
      <c r="AF353" s="108"/>
      <c r="AG353" s="104"/>
    </row>
    <row r="354" spans="1:33">
      <c r="A354" s="354">
        <v>42635</v>
      </c>
      <c r="B354" s="30">
        <v>2</v>
      </c>
      <c r="C354" s="30">
        <v>1859401</v>
      </c>
      <c r="D354" s="104">
        <v>51662</v>
      </c>
      <c r="E354" s="127" t="s">
        <v>249</v>
      </c>
      <c r="F354" s="30">
        <v>1462</v>
      </c>
      <c r="G354" s="105">
        <v>374</v>
      </c>
      <c r="H354" s="565"/>
      <c r="I354" s="222">
        <v>0</v>
      </c>
      <c r="J354" s="223">
        <v>0</v>
      </c>
      <c r="K354" s="228">
        <v>0</v>
      </c>
      <c r="L354" s="224">
        <v>0</v>
      </c>
      <c r="M354" s="222">
        <v>0</v>
      </c>
      <c r="N354" s="229">
        <v>0</v>
      </c>
      <c r="O354" s="225">
        <v>1</v>
      </c>
      <c r="P354" s="224">
        <v>0</v>
      </c>
      <c r="Q354" s="225">
        <v>0</v>
      </c>
      <c r="R354" s="226">
        <v>0</v>
      </c>
      <c r="S354" s="224">
        <v>0</v>
      </c>
      <c r="T354" s="222">
        <v>0</v>
      </c>
      <c r="U354" s="227">
        <v>0</v>
      </c>
      <c r="V354" s="224">
        <v>0</v>
      </c>
      <c r="W354" s="224">
        <v>0</v>
      </c>
      <c r="X354" s="28">
        <f t="shared" si="22"/>
        <v>373</v>
      </c>
      <c r="Y354" s="107"/>
      <c r="Z354" s="107"/>
      <c r="AA354" s="107">
        <v>3</v>
      </c>
      <c r="AB354" s="107"/>
      <c r="AC354" s="107"/>
      <c r="AD354" s="107"/>
      <c r="AE354" s="197">
        <f t="shared" si="23"/>
        <v>370</v>
      </c>
      <c r="AF354" s="108"/>
      <c r="AG354" s="104"/>
    </row>
    <row r="355" spans="1:33">
      <c r="A355" s="354">
        <v>42635</v>
      </c>
      <c r="B355" s="30">
        <v>2</v>
      </c>
      <c r="C355" s="30">
        <v>1859401</v>
      </c>
      <c r="D355" s="104">
        <v>51662</v>
      </c>
      <c r="E355" s="127" t="s">
        <v>249</v>
      </c>
      <c r="F355" s="30">
        <v>1463</v>
      </c>
      <c r="G355" s="105">
        <v>161</v>
      </c>
      <c r="H355" s="564" t="s">
        <v>252</v>
      </c>
      <c r="I355" s="222">
        <v>0</v>
      </c>
      <c r="J355" s="223">
        <v>0</v>
      </c>
      <c r="K355" s="228">
        <v>0</v>
      </c>
      <c r="L355" s="224">
        <v>0</v>
      </c>
      <c r="M355" s="222">
        <v>0</v>
      </c>
      <c r="N355" s="229">
        <v>0</v>
      </c>
      <c r="O355" s="225">
        <v>0</v>
      </c>
      <c r="P355" s="224">
        <v>0</v>
      </c>
      <c r="Q355" s="225">
        <v>0</v>
      </c>
      <c r="R355" s="226">
        <v>0</v>
      </c>
      <c r="S355" s="224">
        <v>0</v>
      </c>
      <c r="T355" s="222">
        <v>0</v>
      </c>
      <c r="U355" s="227">
        <v>0</v>
      </c>
      <c r="V355" s="224">
        <v>1</v>
      </c>
      <c r="W355" s="224">
        <v>0</v>
      </c>
      <c r="X355" s="28">
        <f t="shared" si="22"/>
        <v>160</v>
      </c>
      <c r="Y355" s="107"/>
      <c r="Z355" s="107"/>
      <c r="AA355" s="107"/>
      <c r="AB355" s="107"/>
      <c r="AC355" s="107"/>
      <c r="AD355" s="107"/>
      <c r="AE355" s="197">
        <f t="shared" si="23"/>
        <v>160</v>
      </c>
      <c r="AF355" s="108"/>
      <c r="AG355" s="104"/>
    </row>
    <row r="356" spans="1:33">
      <c r="A356" s="354">
        <v>42635</v>
      </c>
      <c r="B356" s="30">
        <v>3</v>
      </c>
      <c r="C356" s="30">
        <v>1859401</v>
      </c>
      <c r="D356" s="104">
        <v>51662</v>
      </c>
      <c r="E356" s="127" t="s">
        <v>249</v>
      </c>
      <c r="F356" s="30">
        <v>1463</v>
      </c>
      <c r="G356" s="105">
        <v>42</v>
      </c>
      <c r="H356" s="565"/>
      <c r="I356" s="222">
        <v>0</v>
      </c>
      <c r="J356" s="223">
        <v>0</v>
      </c>
      <c r="K356" s="228">
        <v>0</v>
      </c>
      <c r="L356" s="224">
        <v>0</v>
      </c>
      <c r="M356" s="222">
        <v>0</v>
      </c>
      <c r="N356" s="229">
        <v>0</v>
      </c>
      <c r="O356" s="225">
        <v>0</v>
      </c>
      <c r="P356" s="224">
        <v>0</v>
      </c>
      <c r="Q356" s="225">
        <v>0</v>
      </c>
      <c r="R356" s="226">
        <v>0</v>
      </c>
      <c r="S356" s="224">
        <v>0</v>
      </c>
      <c r="T356" s="222">
        <v>0</v>
      </c>
      <c r="U356" s="227">
        <v>0</v>
      </c>
      <c r="V356" s="224">
        <v>0</v>
      </c>
      <c r="W356" s="224">
        <v>0</v>
      </c>
      <c r="X356" s="28">
        <f t="shared" si="22"/>
        <v>42</v>
      </c>
      <c r="Y356" s="107"/>
      <c r="Z356" s="107"/>
      <c r="AA356" s="107"/>
      <c r="AB356" s="107"/>
      <c r="AC356" s="107"/>
      <c r="AD356" s="107"/>
      <c r="AE356" s="197">
        <f t="shared" si="23"/>
        <v>42</v>
      </c>
      <c r="AF356" s="108"/>
      <c r="AG356" s="104"/>
    </row>
    <row r="357" spans="1:33">
      <c r="A357" s="354">
        <v>42635</v>
      </c>
      <c r="B357" s="30">
        <v>3</v>
      </c>
      <c r="C357" s="30">
        <v>1859401</v>
      </c>
      <c r="D357" s="104">
        <v>51650</v>
      </c>
      <c r="E357" s="127" t="s">
        <v>249</v>
      </c>
      <c r="F357" s="30">
        <v>1464</v>
      </c>
      <c r="G357" s="105">
        <v>50</v>
      </c>
      <c r="H357" s="113" t="s">
        <v>154</v>
      </c>
      <c r="I357" s="222">
        <v>0</v>
      </c>
      <c r="J357" s="223">
        <v>0</v>
      </c>
      <c r="K357" s="228">
        <v>0</v>
      </c>
      <c r="L357" s="224">
        <v>0</v>
      </c>
      <c r="M357" s="222">
        <v>0</v>
      </c>
      <c r="N357" s="229">
        <v>0</v>
      </c>
      <c r="O357" s="225">
        <v>1</v>
      </c>
      <c r="P357" s="224">
        <v>0</v>
      </c>
      <c r="Q357" s="225">
        <v>0</v>
      </c>
      <c r="R357" s="226">
        <v>0</v>
      </c>
      <c r="S357" s="224">
        <v>0</v>
      </c>
      <c r="T357" s="222">
        <v>0</v>
      </c>
      <c r="U357" s="227">
        <v>0</v>
      </c>
      <c r="V357" s="224">
        <v>1</v>
      </c>
      <c r="W357" s="224">
        <v>0</v>
      </c>
      <c r="X357" s="28">
        <f t="shared" si="22"/>
        <v>48</v>
      </c>
      <c r="Y357" s="107"/>
      <c r="Z357" s="107"/>
      <c r="AA357" s="107"/>
      <c r="AB357" s="107"/>
      <c r="AC357" s="107"/>
      <c r="AD357" s="107"/>
      <c r="AE357" s="197">
        <f t="shared" si="23"/>
        <v>48</v>
      </c>
      <c r="AF357" s="108"/>
      <c r="AG357" s="104"/>
    </row>
    <row r="358" spans="1:33">
      <c r="A358" s="354">
        <v>42635</v>
      </c>
      <c r="B358" s="30">
        <v>3</v>
      </c>
      <c r="C358" s="30">
        <v>1859401</v>
      </c>
      <c r="D358" s="104">
        <v>51650</v>
      </c>
      <c r="E358" s="127" t="s">
        <v>249</v>
      </c>
      <c r="F358" s="30">
        <v>1465</v>
      </c>
      <c r="G358" s="105">
        <v>400</v>
      </c>
      <c r="H358" s="113" t="s">
        <v>253</v>
      </c>
      <c r="I358" s="222">
        <v>0</v>
      </c>
      <c r="J358" s="223">
        <v>0</v>
      </c>
      <c r="K358" s="228">
        <v>0</v>
      </c>
      <c r="L358" s="224">
        <v>2</v>
      </c>
      <c r="M358" s="222">
        <v>0</v>
      </c>
      <c r="N358" s="229">
        <v>0</v>
      </c>
      <c r="O358" s="225">
        <v>0</v>
      </c>
      <c r="P358" s="224">
        <v>0</v>
      </c>
      <c r="Q358" s="225">
        <v>0</v>
      </c>
      <c r="R358" s="226">
        <v>0</v>
      </c>
      <c r="S358" s="224">
        <v>0</v>
      </c>
      <c r="T358" s="222">
        <v>0</v>
      </c>
      <c r="U358" s="227">
        <v>0</v>
      </c>
      <c r="V358" s="224">
        <v>1</v>
      </c>
      <c r="W358" s="224">
        <v>0</v>
      </c>
      <c r="X358" s="28">
        <f t="shared" si="22"/>
        <v>397</v>
      </c>
      <c r="Y358" s="107"/>
      <c r="Z358" s="107"/>
      <c r="AA358" s="107"/>
      <c r="AB358" s="107"/>
      <c r="AC358" s="107"/>
      <c r="AD358" s="107"/>
      <c r="AE358" s="197">
        <f t="shared" si="23"/>
        <v>397</v>
      </c>
      <c r="AF358" s="108"/>
      <c r="AG358" s="104"/>
    </row>
    <row r="359" spans="1:33">
      <c r="A359" s="354">
        <v>42636</v>
      </c>
      <c r="B359" s="30">
        <v>1</v>
      </c>
      <c r="C359" s="30">
        <v>1859401</v>
      </c>
      <c r="D359" s="104">
        <v>51650</v>
      </c>
      <c r="E359" s="127" t="s">
        <v>249</v>
      </c>
      <c r="F359" s="30">
        <v>1466</v>
      </c>
      <c r="G359" s="105">
        <v>249</v>
      </c>
      <c r="H359" s="113" t="s">
        <v>254</v>
      </c>
      <c r="I359" s="222">
        <v>0</v>
      </c>
      <c r="J359" s="223">
        <v>0</v>
      </c>
      <c r="K359" s="228">
        <v>0</v>
      </c>
      <c r="L359" s="224">
        <v>2</v>
      </c>
      <c r="M359" s="222">
        <v>0</v>
      </c>
      <c r="N359" s="229">
        <v>0</v>
      </c>
      <c r="O359" s="225">
        <v>0</v>
      </c>
      <c r="P359" s="224">
        <v>0</v>
      </c>
      <c r="Q359" s="225">
        <v>0</v>
      </c>
      <c r="R359" s="226">
        <v>0</v>
      </c>
      <c r="S359" s="224">
        <v>0</v>
      </c>
      <c r="T359" s="222">
        <v>0</v>
      </c>
      <c r="U359" s="227">
        <v>0</v>
      </c>
      <c r="V359" s="224">
        <v>1</v>
      </c>
      <c r="W359" s="224">
        <v>0</v>
      </c>
      <c r="X359" s="28">
        <f t="shared" si="22"/>
        <v>246</v>
      </c>
      <c r="Y359" s="107"/>
      <c r="Z359" s="107"/>
      <c r="AA359" s="107"/>
      <c r="AB359" s="107"/>
      <c r="AC359" s="107"/>
      <c r="AD359" s="107"/>
      <c r="AE359" s="197">
        <f t="shared" si="23"/>
        <v>246</v>
      </c>
      <c r="AF359" s="108"/>
      <c r="AG359" s="104"/>
    </row>
    <row r="360" spans="1:33">
      <c r="A360" s="354">
        <v>42636</v>
      </c>
      <c r="B360" s="30">
        <v>1</v>
      </c>
      <c r="C360" s="30">
        <v>1859401</v>
      </c>
      <c r="D360" s="104">
        <v>51659</v>
      </c>
      <c r="E360" s="127" t="s">
        <v>249</v>
      </c>
      <c r="F360" s="30">
        <v>1467</v>
      </c>
      <c r="G360" s="105">
        <v>277</v>
      </c>
      <c r="H360" s="564" t="s">
        <v>111</v>
      </c>
      <c r="I360" s="222">
        <v>0</v>
      </c>
      <c r="J360" s="223">
        <v>0</v>
      </c>
      <c r="K360" s="228">
        <v>0</v>
      </c>
      <c r="L360" s="224">
        <v>0</v>
      </c>
      <c r="M360" s="222">
        <v>0</v>
      </c>
      <c r="N360" s="229">
        <v>0</v>
      </c>
      <c r="O360" s="225">
        <v>0</v>
      </c>
      <c r="P360" s="224">
        <v>0</v>
      </c>
      <c r="Q360" s="225">
        <v>0</v>
      </c>
      <c r="R360" s="226">
        <v>0</v>
      </c>
      <c r="S360" s="224">
        <v>0</v>
      </c>
      <c r="T360" s="222">
        <v>0</v>
      </c>
      <c r="U360" s="227">
        <v>0</v>
      </c>
      <c r="V360" s="224">
        <v>2</v>
      </c>
      <c r="W360" s="224">
        <v>0</v>
      </c>
      <c r="X360" s="28">
        <f t="shared" si="22"/>
        <v>275</v>
      </c>
      <c r="Y360" s="107"/>
      <c r="Z360" s="107"/>
      <c r="AA360" s="107"/>
      <c r="AB360" s="107"/>
      <c r="AC360" s="107"/>
      <c r="AD360" s="107"/>
      <c r="AE360" s="197">
        <f t="shared" si="23"/>
        <v>275</v>
      </c>
      <c r="AF360" s="108"/>
      <c r="AG360" s="104"/>
    </row>
    <row r="361" spans="1:33">
      <c r="A361" s="354">
        <v>42636</v>
      </c>
      <c r="B361" s="30">
        <v>2</v>
      </c>
      <c r="C361" s="30">
        <v>1859401</v>
      </c>
      <c r="D361" s="104">
        <v>51659</v>
      </c>
      <c r="E361" s="127" t="s">
        <v>249</v>
      </c>
      <c r="F361" s="30">
        <v>1467</v>
      </c>
      <c r="G361" s="105">
        <v>123</v>
      </c>
      <c r="H361" s="565"/>
      <c r="I361" s="222">
        <v>0</v>
      </c>
      <c r="J361" s="223">
        <v>0</v>
      </c>
      <c r="K361" s="228">
        <v>0</v>
      </c>
      <c r="L361" s="224">
        <v>0</v>
      </c>
      <c r="M361" s="222">
        <v>0</v>
      </c>
      <c r="N361" s="229">
        <v>0</v>
      </c>
      <c r="O361" s="225">
        <v>0</v>
      </c>
      <c r="P361" s="224">
        <v>0</v>
      </c>
      <c r="Q361" s="225">
        <v>0</v>
      </c>
      <c r="R361" s="226">
        <v>0</v>
      </c>
      <c r="S361" s="224">
        <v>0</v>
      </c>
      <c r="T361" s="222">
        <v>0</v>
      </c>
      <c r="U361" s="227">
        <v>0</v>
      </c>
      <c r="V361" s="224">
        <v>0</v>
      </c>
      <c r="W361" s="224">
        <v>0</v>
      </c>
      <c r="X361" s="28">
        <f t="shared" si="22"/>
        <v>123</v>
      </c>
      <c r="Y361" s="107"/>
      <c r="Z361" s="107"/>
      <c r="AA361" s="107"/>
      <c r="AB361" s="107"/>
      <c r="AC361" s="107"/>
      <c r="AD361" s="107"/>
      <c r="AE361" s="197">
        <f t="shared" si="23"/>
        <v>123</v>
      </c>
      <c r="AF361" s="108"/>
      <c r="AG361" s="104"/>
    </row>
    <row r="362" spans="1:33">
      <c r="A362" s="354">
        <v>42636</v>
      </c>
      <c r="B362" s="30">
        <v>2</v>
      </c>
      <c r="C362" s="30">
        <v>1859401</v>
      </c>
      <c r="D362" s="104">
        <v>51659</v>
      </c>
      <c r="E362" s="127" t="s">
        <v>249</v>
      </c>
      <c r="F362" s="30">
        <v>1468</v>
      </c>
      <c r="G362" s="105">
        <v>275</v>
      </c>
      <c r="H362" s="564" t="s">
        <v>114</v>
      </c>
      <c r="I362" s="222">
        <v>0</v>
      </c>
      <c r="J362" s="223">
        <v>0</v>
      </c>
      <c r="K362" s="228">
        <v>0</v>
      </c>
      <c r="L362" s="224">
        <v>24</v>
      </c>
      <c r="M362" s="222">
        <v>0</v>
      </c>
      <c r="N362" s="229">
        <v>0</v>
      </c>
      <c r="O362" s="225">
        <v>0</v>
      </c>
      <c r="P362" s="224">
        <v>0</v>
      </c>
      <c r="Q362" s="225">
        <v>0</v>
      </c>
      <c r="R362" s="226">
        <v>0</v>
      </c>
      <c r="S362" s="224">
        <v>0</v>
      </c>
      <c r="T362" s="222">
        <v>0</v>
      </c>
      <c r="U362" s="227">
        <v>0</v>
      </c>
      <c r="V362" s="224">
        <v>1</v>
      </c>
      <c r="W362" s="224">
        <v>0</v>
      </c>
      <c r="X362" s="28">
        <f t="shared" si="22"/>
        <v>250</v>
      </c>
      <c r="Y362" s="107"/>
      <c r="Z362" s="107"/>
      <c r="AA362" s="107">
        <v>24</v>
      </c>
      <c r="AB362" s="107"/>
      <c r="AC362" s="107"/>
      <c r="AD362" s="107"/>
      <c r="AE362" s="197">
        <f t="shared" si="23"/>
        <v>226</v>
      </c>
      <c r="AF362" s="108"/>
      <c r="AG362" s="104"/>
    </row>
    <row r="363" spans="1:33">
      <c r="A363" s="354">
        <v>42636</v>
      </c>
      <c r="B363" s="30">
        <v>3</v>
      </c>
      <c r="C363" s="30">
        <v>1859401</v>
      </c>
      <c r="D363" s="104">
        <v>51659</v>
      </c>
      <c r="E363" s="127" t="s">
        <v>249</v>
      </c>
      <c r="F363" s="30">
        <v>1468</v>
      </c>
      <c r="G363" s="105">
        <v>125</v>
      </c>
      <c r="H363" s="565"/>
      <c r="I363" s="222">
        <v>0</v>
      </c>
      <c r="J363" s="223">
        <v>0</v>
      </c>
      <c r="K363" s="228">
        <v>0</v>
      </c>
      <c r="L363" s="224">
        <v>0</v>
      </c>
      <c r="M363" s="222">
        <v>0</v>
      </c>
      <c r="N363" s="229">
        <v>0</v>
      </c>
      <c r="O363" s="225">
        <v>0</v>
      </c>
      <c r="P363" s="224">
        <v>0</v>
      </c>
      <c r="Q363" s="225">
        <v>0</v>
      </c>
      <c r="R363" s="226">
        <v>0</v>
      </c>
      <c r="S363" s="224">
        <v>0</v>
      </c>
      <c r="T363" s="222">
        <v>0</v>
      </c>
      <c r="U363" s="227">
        <v>0</v>
      </c>
      <c r="V363" s="224">
        <v>0</v>
      </c>
      <c r="W363" s="224">
        <v>0</v>
      </c>
      <c r="X363" s="28">
        <f t="shared" si="22"/>
        <v>125</v>
      </c>
      <c r="Y363" s="107"/>
      <c r="Z363" s="107"/>
      <c r="AA363" s="107"/>
      <c r="AB363" s="107"/>
      <c r="AC363" s="107"/>
      <c r="AD363" s="107"/>
      <c r="AE363" s="197">
        <f t="shared" si="23"/>
        <v>125</v>
      </c>
      <c r="AF363" s="108"/>
      <c r="AG363" s="104"/>
    </row>
    <row r="364" spans="1:33">
      <c r="A364" s="354">
        <v>42636</v>
      </c>
      <c r="B364" s="30">
        <v>3</v>
      </c>
      <c r="C364" s="30">
        <v>1859401</v>
      </c>
      <c r="D364" s="104">
        <v>51659</v>
      </c>
      <c r="E364" s="127" t="s">
        <v>249</v>
      </c>
      <c r="F364" s="30">
        <v>1469</v>
      </c>
      <c r="G364" s="105">
        <v>47</v>
      </c>
      <c r="H364" s="113" t="s">
        <v>255</v>
      </c>
      <c r="I364" s="222">
        <v>0</v>
      </c>
      <c r="J364" s="223">
        <v>0</v>
      </c>
      <c r="K364" s="228">
        <v>0</v>
      </c>
      <c r="L364" s="224">
        <v>0</v>
      </c>
      <c r="M364" s="222">
        <v>0</v>
      </c>
      <c r="N364" s="229">
        <v>0</v>
      </c>
      <c r="O364" s="225">
        <v>0</v>
      </c>
      <c r="P364" s="224">
        <v>0</v>
      </c>
      <c r="Q364" s="225">
        <v>0</v>
      </c>
      <c r="R364" s="226">
        <v>0</v>
      </c>
      <c r="S364" s="224">
        <v>0</v>
      </c>
      <c r="T364" s="222">
        <v>0</v>
      </c>
      <c r="U364" s="227">
        <v>0</v>
      </c>
      <c r="V364" s="224">
        <v>1</v>
      </c>
      <c r="W364" s="224">
        <v>0</v>
      </c>
      <c r="X364" s="28">
        <f t="shared" si="22"/>
        <v>46</v>
      </c>
      <c r="Y364" s="107"/>
      <c r="Z364" s="107"/>
      <c r="AA364" s="107"/>
      <c r="AB364" s="107"/>
      <c r="AC364" s="107"/>
      <c r="AD364" s="107"/>
      <c r="AE364" s="197">
        <f t="shared" si="23"/>
        <v>46</v>
      </c>
      <c r="AF364" s="108"/>
      <c r="AG364" s="104"/>
    </row>
    <row r="365" spans="1:33">
      <c r="A365" s="354">
        <v>42636</v>
      </c>
      <c r="B365" s="30">
        <v>3</v>
      </c>
      <c r="C365" s="30">
        <v>1859401</v>
      </c>
      <c r="D365" s="104">
        <v>51655</v>
      </c>
      <c r="E365" s="127" t="s">
        <v>249</v>
      </c>
      <c r="F365" s="30">
        <v>1470</v>
      </c>
      <c r="G365" s="105">
        <v>291</v>
      </c>
      <c r="H365" s="564" t="s">
        <v>111</v>
      </c>
      <c r="I365" s="222">
        <v>0</v>
      </c>
      <c r="J365" s="223">
        <v>0</v>
      </c>
      <c r="K365" s="228">
        <v>0</v>
      </c>
      <c r="L365" s="224">
        <v>0</v>
      </c>
      <c r="M365" s="222">
        <v>0</v>
      </c>
      <c r="N365" s="229">
        <v>0</v>
      </c>
      <c r="O365" s="225">
        <v>1</v>
      </c>
      <c r="P365" s="224">
        <v>0</v>
      </c>
      <c r="Q365" s="225">
        <v>0</v>
      </c>
      <c r="R365" s="226">
        <v>0</v>
      </c>
      <c r="S365" s="224">
        <v>0</v>
      </c>
      <c r="T365" s="222">
        <v>0</v>
      </c>
      <c r="U365" s="227">
        <v>0</v>
      </c>
      <c r="V365" s="224">
        <v>1</v>
      </c>
      <c r="W365" s="224">
        <v>0</v>
      </c>
      <c r="X365" s="28">
        <f t="shared" si="22"/>
        <v>289</v>
      </c>
      <c r="Y365" s="107"/>
      <c r="Z365" s="107"/>
      <c r="AA365" s="107"/>
      <c r="AB365" s="107"/>
      <c r="AC365" s="107"/>
      <c r="AD365" s="107"/>
      <c r="AE365" s="197">
        <f t="shared" si="23"/>
        <v>289</v>
      </c>
      <c r="AF365" s="108"/>
      <c r="AG365" s="104"/>
    </row>
    <row r="366" spans="1:33">
      <c r="A366" s="357">
        <v>42637</v>
      </c>
      <c r="B366" s="30">
        <v>1</v>
      </c>
      <c r="C366" s="30">
        <v>1859401</v>
      </c>
      <c r="D366" s="104">
        <v>51655</v>
      </c>
      <c r="E366" s="127" t="s">
        <v>249</v>
      </c>
      <c r="F366" s="30">
        <v>1470</v>
      </c>
      <c r="G366" s="105">
        <v>109</v>
      </c>
      <c r="H366" s="565"/>
      <c r="I366" s="222">
        <v>0</v>
      </c>
      <c r="J366" s="223">
        <v>0</v>
      </c>
      <c r="K366" s="228">
        <v>0</v>
      </c>
      <c r="L366" s="224">
        <v>0</v>
      </c>
      <c r="M366" s="222">
        <v>0</v>
      </c>
      <c r="N366" s="229">
        <v>0</v>
      </c>
      <c r="O366" s="225">
        <v>0</v>
      </c>
      <c r="P366" s="224">
        <v>0</v>
      </c>
      <c r="Q366" s="225">
        <v>0</v>
      </c>
      <c r="R366" s="226">
        <v>0</v>
      </c>
      <c r="S366" s="224">
        <v>0</v>
      </c>
      <c r="T366" s="222">
        <v>0</v>
      </c>
      <c r="U366" s="227">
        <v>0</v>
      </c>
      <c r="V366" s="224">
        <v>0</v>
      </c>
      <c r="W366" s="224">
        <v>0</v>
      </c>
      <c r="X366" s="28">
        <f t="shared" si="22"/>
        <v>109</v>
      </c>
      <c r="Y366" s="107"/>
      <c r="Z366" s="107"/>
      <c r="AA366" s="107"/>
      <c r="AB366" s="107"/>
      <c r="AC366" s="107"/>
      <c r="AD366" s="107"/>
      <c r="AE366" s="197">
        <f t="shared" ref="AE366:AE391" si="24">X366-SUM(Z366:AD366)</f>
        <v>109</v>
      </c>
      <c r="AF366" s="108"/>
      <c r="AG366" s="104"/>
    </row>
    <row r="367" spans="1:33">
      <c r="A367" s="357">
        <v>42637</v>
      </c>
      <c r="B367" s="30">
        <v>1</v>
      </c>
      <c r="C367" s="30">
        <v>1859401</v>
      </c>
      <c r="D367" s="104">
        <v>51655</v>
      </c>
      <c r="E367" s="127" t="s">
        <v>249</v>
      </c>
      <c r="F367" s="30">
        <v>1471</v>
      </c>
      <c r="G367" s="105">
        <v>400</v>
      </c>
      <c r="H367" s="113" t="s">
        <v>114</v>
      </c>
      <c r="I367" s="222">
        <v>0</v>
      </c>
      <c r="J367" s="223">
        <v>0</v>
      </c>
      <c r="K367" s="228">
        <v>0</v>
      </c>
      <c r="L367" s="224">
        <v>0</v>
      </c>
      <c r="M367" s="222">
        <v>0</v>
      </c>
      <c r="N367" s="229">
        <v>0</v>
      </c>
      <c r="O367" s="225">
        <v>0</v>
      </c>
      <c r="P367" s="224">
        <v>0</v>
      </c>
      <c r="Q367" s="225">
        <v>0</v>
      </c>
      <c r="R367" s="226">
        <v>0</v>
      </c>
      <c r="S367" s="224">
        <v>0</v>
      </c>
      <c r="T367" s="222">
        <v>0</v>
      </c>
      <c r="U367" s="227">
        <v>0</v>
      </c>
      <c r="V367" s="224">
        <v>1</v>
      </c>
      <c r="W367" s="224">
        <v>0</v>
      </c>
      <c r="X367" s="28">
        <f t="shared" si="22"/>
        <v>399</v>
      </c>
      <c r="Y367" s="107"/>
      <c r="Z367" s="107"/>
      <c r="AA367" s="107"/>
      <c r="AB367" s="107"/>
      <c r="AC367" s="107"/>
      <c r="AD367" s="107"/>
      <c r="AE367" s="197">
        <f t="shared" si="24"/>
        <v>399</v>
      </c>
      <c r="AF367" s="108"/>
      <c r="AG367" s="104"/>
    </row>
    <row r="368" spans="1:33">
      <c r="A368" s="357">
        <v>42637</v>
      </c>
      <c r="B368" s="30">
        <v>1</v>
      </c>
      <c r="C368" s="30">
        <v>1859401</v>
      </c>
      <c r="D368" s="104">
        <v>51655</v>
      </c>
      <c r="E368" s="127" t="s">
        <v>249</v>
      </c>
      <c r="F368" s="30">
        <v>1472</v>
      </c>
      <c r="G368" s="105">
        <v>3</v>
      </c>
      <c r="H368" s="113" t="s">
        <v>256</v>
      </c>
      <c r="I368" s="222">
        <v>0</v>
      </c>
      <c r="J368" s="223">
        <v>0</v>
      </c>
      <c r="K368" s="228">
        <v>0</v>
      </c>
      <c r="L368" s="224">
        <v>0</v>
      </c>
      <c r="M368" s="222">
        <v>0</v>
      </c>
      <c r="N368" s="229">
        <v>0</v>
      </c>
      <c r="O368" s="225">
        <v>0</v>
      </c>
      <c r="P368" s="224">
        <v>0</v>
      </c>
      <c r="Q368" s="225">
        <v>0</v>
      </c>
      <c r="R368" s="226">
        <v>0</v>
      </c>
      <c r="S368" s="224">
        <v>0</v>
      </c>
      <c r="T368" s="222">
        <v>0</v>
      </c>
      <c r="U368" s="227">
        <v>0</v>
      </c>
      <c r="V368" s="224">
        <v>1</v>
      </c>
      <c r="W368" s="224">
        <v>0</v>
      </c>
      <c r="X368" s="28">
        <f t="shared" si="22"/>
        <v>2</v>
      </c>
      <c r="Y368" s="107"/>
      <c r="Z368" s="107"/>
      <c r="AA368" s="107"/>
      <c r="AB368" s="107"/>
      <c r="AC368" s="107"/>
      <c r="AD368" s="107"/>
      <c r="AE368" s="197">
        <f t="shared" si="24"/>
        <v>2</v>
      </c>
      <c r="AF368" s="108"/>
      <c r="AG368" s="104"/>
    </row>
    <row r="369" spans="1:33">
      <c r="A369" s="357">
        <v>42637</v>
      </c>
      <c r="B369" s="30">
        <v>1</v>
      </c>
      <c r="C369" s="30">
        <v>1859401</v>
      </c>
      <c r="D369" s="104">
        <v>51660</v>
      </c>
      <c r="E369" s="127" t="s">
        <v>249</v>
      </c>
      <c r="F369" s="30">
        <v>1473</v>
      </c>
      <c r="G369" s="105">
        <v>23</v>
      </c>
      <c r="H369" s="564" t="s">
        <v>111</v>
      </c>
      <c r="I369" s="222">
        <v>0</v>
      </c>
      <c r="J369" s="223">
        <v>0</v>
      </c>
      <c r="K369" s="228">
        <v>0</v>
      </c>
      <c r="L369" s="224">
        <v>0</v>
      </c>
      <c r="M369" s="222">
        <v>0</v>
      </c>
      <c r="N369" s="229">
        <v>0</v>
      </c>
      <c r="O369" s="225">
        <v>0</v>
      </c>
      <c r="P369" s="224">
        <v>0</v>
      </c>
      <c r="Q369" s="225">
        <v>0</v>
      </c>
      <c r="R369" s="226">
        <v>0</v>
      </c>
      <c r="S369" s="224">
        <v>0</v>
      </c>
      <c r="T369" s="222">
        <v>0</v>
      </c>
      <c r="U369" s="227">
        <v>0</v>
      </c>
      <c r="V369" s="224">
        <v>1</v>
      </c>
      <c r="W369" s="224">
        <v>0</v>
      </c>
      <c r="X369" s="28">
        <f t="shared" si="22"/>
        <v>22</v>
      </c>
      <c r="Y369" s="107"/>
      <c r="Z369" s="107"/>
      <c r="AA369" s="107"/>
      <c r="AB369" s="107"/>
      <c r="AC369" s="107"/>
      <c r="AD369" s="107"/>
      <c r="AE369" s="197">
        <f t="shared" si="24"/>
        <v>22</v>
      </c>
      <c r="AF369" s="108"/>
      <c r="AG369" s="104"/>
    </row>
    <row r="370" spans="1:33">
      <c r="A370" s="357">
        <v>42637</v>
      </c>
      <c r="B370" s="30">
        <v>2</v>
      </c>
      <c r="C370" s="30">
        <v>1859401</v>
      </c>
      <c r="D370" s="104">
        <v>51660</v>
      </c>
      <c r="E370" s="127" t="s">
        <v>249</v>
      </c>
      <c r="F370" s="30">
        <v>1473</v>
      </c>
      <c r="G370" s="105">
        <v>377</v>
      </c>
      <c r="H370" s="565"/>
      <c r="I370" s="222">
        <v>0</v>
      </c>
      <c r="J370" s="223">
        <v>0</v>
      </c>
      <c r="K370" s="304">
        <v>0</v>
      </c>
      <c r="L370" s="305">
        <v>2</v>
      </c>
      <c r="M370" s="222">
        <v>0</v>
      </c>
      <c r="N370" s="229">
        <v>0</v>
      </c>
      <c r="O370" s="225">
        <v>1</v>
      </c>
      <c r="P370" s="224">
        <v>0</v>
      </c>
      <c r="Q370" s="225">
        <v>0</v>
      </c>
      <c r="R370" s="226">
        <v>0</v>
      </c>
      <c r="S370" s="224">
        <v>0</v>
      </c>
      <c r="T370" s="222">
        <v>0</v>
      </c>
      <c r="U370" s="227">
        <v>0</v>
      </c>
      <c r="V370" s="224">
        <v>1</v>
      </c>
      <c r="W370" s="224">
        <v>0</v>
      </c>
      <c r="X370" s="28">
        <f t="shared" si="22"/>
        <v>373</v>
      </c>
      <c r="Y370" s="107"/>
      <c r="Z370" s="107"/>
      <c r="AA370" s="107">
        <v>2</v>
      </c>
      <c r="AB370" s="107"/>
      <c r="AC370" s="107"/>
      <c r="AD370" s="107"/>
      <c r="AE370" s="197">
        <f t="shared" si="24"/>
        <v>371</v>
      </c>
      <c r="AF370" s="108"/>
      <c r="AG370" s="104"/>
    </row>
    <row r="371" spans="1:33">
      <c r="A371" s="357">
        <v>42637</v>
      </c>
      <c r="B371" s="30">
        <v>2</v>
      </c>
      <c r="C371" s="30">
        <v>1859401</v>
      </c>
      <c r="D371" s="104">
        <v>51660</v>
      </c>
      <c r="E371" s="127" t="s">
        <v>249</v>
      </c>
      <c r="F371" s="30">
        <v>1474</v>
      </c>
      <c r="G371" s="105">
        <v>130</v>
      </c>
      <c r="H371" s="564" t="s">
        <v>161</v>
      </c>
      <c r="I371" s="222">
        <v>0</v>
      </c>
      <c r="J371" s="223">
        <v>0</v>
      </c>
      <c r="K371" s="304">
        <v>0</v>
      </c>
      <c r="L371" s="305">
        <v>5</v>
      </c>
      <c r="M371" s="222">
        <v>0</v>
      </c>
      <c r="N371" s="229">
        <v>0</v>
      </c>
      <c r="O371" s="225">
        <v>1</v>
      </c>
      <c r="P371" s="224">
        <v>0</v>
      </c>
      <c r="Q371" s="225">
        <v>0</v>
      </c>
      <c r="R371" s="226">
        <v>0</v>
      </c>
      <c r="S371" s="224">
        <v>0</v>
      </c>
      <c r="T371" s="222">
        <v>0</v>
      </c>
      <c r="U371" s="227">
        <v>0</v>
      </c>
      <c r="V371" s="224">
        <v>1</v>
      </c>
      <c r="W371" s="224">
        <v>0</v>
      </c>
      <c r="X371" s="28">
        <f t="shared" si="22"/>
        <v>123</v>
      </c>
      <c r="Y371" s="107"/>
      <c r="Z371" s="107"/>
      <c r="AA371" s="107">
        <v>5</v>
      </c>
      <c r="AB371" s="107"/>
      <c r="AC371" s="107">
        <v>9</v>
      </c>
      <c r="AD371" s="107"/>
      <c r="AE371" s="197">
        <f t="shared" si="24"/>
        <v>109</v>
      </c>
      <c r="AF371" s="108"/>
      <c r="AG371" s="104"/>
    </row>
    <row r="372" spans="1:33">
      <c r="A372" s="357">
        <v>42637</v>
      </c>
      <c r="B372" s="30">
        <v>3</v>
      </c>
      <c r="C372" s="30">
        <v>1859401</v>
      </c>
      <c r="D372" s="104">
        <v>51660</v>
      </c>
      <c r="E372" s="127" t="s">
        <v>249</v>
      </c>
      <c r="F372" s="30">
        <v>1474</v>
      </c>
      <c r="G372" s="105">
        <v>232</v>
      </c>
      <c r="H372" s="565"/>
      <c r="I372" s="222">
        <v>0</v>
      </c>
      <c r="J372" s="223">
        <v>0</v>
      </c>
      <c r="K372" s="304">
        <v>0</v>
      </c>
      <c r="L372" s="305">
        <v>0</v>
      </c>
      <c r="M372" s="222">
        <v>0</v>
      </c>
      <c r="N372" s="229">
        <v>0</v>
      </c>
      <c r="O372" s="225">
        <v>0</v>
      </c>
      <c r="P372" s="224">
        <v>0</v>
      </c>
      <c r="Q372" s="225">
        <v>0</v>
      </c>
      <c r="R372" s="226">
        <v>0</v>
      </c>
      <c r="S372" s="224">
        <v>0</v>
      </c>
      <c r="T372" s="222">
        <v>0</v>
      </c>
      <c r="U372" s="227">
        <v>0</v>
      </c>
      <c r="V372" s="224">
        <v>0</v>
      </c>
      <c r="W372" s="224">
        <v>0</v>
      </c>
      <c r="X372" s="28">
        <f t="shared" si="22"/>
        <v>232</v>
      </c>
      <c r="Y372" s="107"/>
      <c r="Z372" s="107"/>
      <c r="AA372" s="107"/>
      <c r="AB372" s="107"/>
      <c r="AC372" s="107"/>
      <c r="AD372" s="107"/>
      <c r="AE372" s="197">
        <f t="shared" si="24"/>
        <v>232</v>
      </c>
      <c r="AF372" s="108"/>
      <c r="AG372" s="104"/>
    </row>
    <row r="373" spans="1:33">
      <c r="A373" s="357">
        <v>42637</v>
      </c>
      <c r="B373" s="30">
        <v>3</v>
      </c>
      <c r="C373" s="30">
        <v>1859401</v>
      </c>
      <c r="D373" s="104">
        <v>51663</v>
      </c>
      <c r="E373" s="127" t="s">
        <v>249</v>
      </c>
      <c r="F373" s="30">
        <v>1475</v>
      </c>
      <c r="G373" s="105">
        <v>89</v>
      </c>
      <c r="H373" s="375"/>
      <c r="I373" s="222">
        <v>0</v>
      </c>
      <c r="J373" s="223">
        <v>0</v>
      </c>
      <c r="K373" s="304">
        <v>0</v>
      </c>
      <c r="L373" s="305">
        <v>2</v>
      </c>
      <c r="M373" s="222">
        <v>0</v>
      </c>
      <c r="N373" s="229">
        <v>0</v>
      </c>
      <c r="O373" s="225">
        <v>1</v>
      </c>
      <c r="P373" s="224">
        <v>0</v>
      </c>
      <c r="Q373" s="225">
        <v>0</v>
      </c>
      <c r="R373" s="226">
        <v>0</v>
      </c>
      <c r="S373" s="224">
        <v>0</v>
      </c>
      <c r="T373" s="222">
        <v>0</v>
      </c>
      <c r="U373" s="227">
        <v>0</v>
      </c>
      <c r="V373" s="224">
        <v>1</v>
      </c>
      <c r="W373" s="224">
        <v>0</v>
      </c>
      <c r="X373" s="28">
        <v>85</v>
      </c>
      <c r="Y373" s="107"/>
      <c r="Z373" s="107"/>
      <c r="AA373" s="202">
        <v>2</v>
      </c>
      <c r="AB373" s="202"/>
      <c r="AC373" s="107"/>
      <c r="AD373" s="107"/>
      <c r="AE373" s="197">
        <f t="shared" si="24"/>
        <v>83</v>
      </c>
      <c r="AF373" s="108"/>
      <c r="AG373" s="104"/>
    </row>
    <row r="374" spans="1:33">
      <c r="A374" s="357">
        <v>42638</v>
      </c>
      <c r="B374" s="30">
        <v>1</v>
      </c>
      <c r="C374" s="30">
        <v>1859401</v>
      </c>
      <c r="D374" s="104">
        <v>51663</v>
      </c>
      <c r="E374" s="127" t="s">
        <v>249</v>
      </c>
      <c r="F374" s="30">
        <v>1475</v>
      </c>
      <c r="G374" s="105">
        <v>311</v>
      </c>
      <c r="H374" s="113"/>
      <c r="I374" s="222">
        <v>0</v>
      </c>
      <c r="J374" s="223">
        <v>0</v>
      </c>
      <c r="K374" s="228">
        <v>0</v>
      </c>
      <c r="L374" s="224">
        <v>0</v>
      </c>
      <c r="M374" s="222">
        <v>0</v>
      </c>
      <c r="N374" s="229">
        <v>0</v>
      </c>
      <c r="O374" s="225">
        <v>0</v>
      </c>
      <c r="P374" s="224">
        <v>0</v>
      </c>
      <c r="Q374" s="225">
        <v>0</v>
      </c>
      <c r="R374" s="226">
        <v>0</v>
      </c>
      <c r="S374" s="224">
        <v>0</v>
      </c>
      <c r="T374" s="222">
        <v>0</v>
      </c>
      <c r="U374" s="227">
        <v>0</v>
      </c>
      <c r="V374" s="224">
        <v>0</v>
      </c>
      <c r="W374" s="224">
        <v>0</v>
      </c>
      <c r="X374" s="28">
        <f t="shared" ref="X374:X388" si="25">+G374-(SUM(I374:N374,O374,P374:T374,U374,V374,W374))</f>
        <v>311</v>
      </c>
      <c r="Y374" s="107"/>
      <c r="Z374" s="107"/>
      <c r="AA374" s="107"/>
      <c r="AB374" s="107"/>
      <c r="AC374" s="107"/>
      <c r="AD374" s="107"/>
      <c r="AE374" s="197">
        <f t="shared" si="24"/>
        <v>311</v>
      </c>
      <c r="AF374" s="108"/>
      <c r="AG374" s="104"/>
    </row>
    <row r="375" spans="1:33">
      <c r="A375" s="357">
        <v>42638</v>
      </c>
      <c r="B375" s="30">
        <v>1</v>
      </c>
      <c r="C375" s="30">
        <v>1859401</v>
      </c>
      <c r="D375" s="104">
        <v>51663</v>
      </c>
      <c r="E375" s="127" t="s">
        <v>249</v>
      </c>
      <c r="F375" s="30">
        <v>1476</v>
      </c>
      <c r="G375" s="105">
        <v>149</v>
      </c>
      <c r="H375" s="113"/>
      <c r="I375" s="222">
        <v>0</v>
      </c>
      <c r="J375" s="223">
        <v>0</v>
      </c>
      <c r="K375" s="228">
        <v>0</v>
      </c>
      <c r="L375" s="224">
        <v>2</v>
      </c>
      <c r="M375" s="222">
        <v>0</v>
      </c>
      <c r="N375" s="229">
        <v>0</v>
      </c>
      <c r="O375" s="225">
        <v>0</v>
      </c>
      <c r="P375" s="224">
        <v>0</v>
      </c>
      <c r="Q375" s="225">
        <v>0</v>
      </c>
      <c r="R375" s="226">
        <v>0</v>
      </c>
      <c r="S375" s="224">
        <v>0</v>
      </c>
      <c r="T375" s="222">
        <v>0</v>
      </c>
      <c r="U375" s="227">
        <v>0</v>
      </c>
      <c r="V375" s="224">
        <v>1</v>
      </c>
      <c r="W375" s="224">
        <v>0</v>
      </c>
      <c r="X375" s="28">
        <f t="shared" si="25"/>
        <v>146</v>
      </c>
      <c r="Y375" s="107"/>
      <c r="Z375" s="107"/>
      <c r="AA375" s="107"/>
      <c r="AB375" s="107"/>
      <c r="AC375" s="107"/>
      <c r="AD375" s="107"/>
      <c r="AE375" s="197">
        <f t="shared" si="24"/>
        <v>146</v>
      </c>
      <c r="AF375" s="108"/>
      <c r="AG375" s="104"/>
    </row>
    <row r="376" spans="1:33">
      <c r="A376" s="357">
        <v>42638</v>
      </c>
      <c r="B376" s="30">
        <v>1</v>
      </c>
      <c r="C376" s="30">
        <v>1859401</v>
      </c>
      <c r="D376" s="104">
        <v>51656</v>
      </c>
      <c r="E376" s="127" t="s">
        <v>249</v>
      </c>
      <c r="F376" s="30">
        <v>1477</v>
      </c>
      <c r="G376" s="105">
        <v>77</v>
      </c>
      <c r="H376" s="113"/>
      <c r="I376" s="222">
        <v>0</v>
      </c>
      <c r="J376" s="223">
        <v>0</v>
      </c>
      <c r="K376" s="228">
        <v>0</v>
      </c>
      <c r="L376" s="224">
        <v>0</v>
      </c>
      <c r="M376" s="222">
        <v>0</v>
      </c>
      <c r="N376" s="229">
        <v>0</v>
      </c>
      <c r="O376" s="225">
        <v>1</v>
      </c>
      <c r="P376" s="224">
        <v>0</v>
      </c>
      <c r="Q376" s="225">
        <v>0</v>
      </c>
      <c r="R376" s="226">
        <v>0</v>
      </c>
      <c r="S376" s="224">
        <v>0</v>
      </c>
      <c r="T376" s="222">
        <v>0</v>
      </c>
      <c r="U376" s="227">
        <v>0</v>
      </c>
      <c r="V376" s="224">
        <v>1</v>
      </c>
      <c r="W376" s="224">
        <v>0</v>
      </c>
      <c r="X376" s="28">
        <f t="shared" si="25"/>
        <v>75</v>
      </c>
      <c r="Y376" s="107"/>
      <c r="Z376" s="107"/>
      <c r="AA376" s="107"/>
      <c r="AB376" s="107"/>
      <c r="AC376" s="107"/>
      <c r="AD376" s="107"/>
      <c r="AE376" s="197">
        <f t="shared" si="24"/>
        <v>75</v>
      </c>
      <c r="AF376" s="108"/>
      <c r="AG376" s="104"/>
    </row>
    <row r="377" spans="1:33">
      <c r="A377" s="357">
        <v>42639</v>
      </c>
      <c r="B377" s="30">
        <v>1</v>
      </c>
      <c r="C377" s="30">
        <v>1859401</v>
      </c>
      <c r="D377" s="104">
        <v>51656</v>
      </c>
      <c r="E377" s="127" t="s">
        <v>249</v>
      </c>
      <c r="F377" s="30">
        <v>1477</v>
      </c>
      <c r="G377" s="105">
        <v>47</v>
      </c>
      <c r="H377" s="113"/>
      <c r="I377" s="222">
        <v>0</v>
      </c>
      <c r="J377" s="223">
        <v>0</v>
      </c>
      <c r="K377" s="228">
        <v>0</v>
      </c>
      <c r="L377" s="224">
        <v>0</v>
      </c>
      <c r="M377" s="222">
        <v>0</v>
      </c>
      <c r="N377" s="229">
        <v>0</v>
      </c>
      <c r="O377" s="225">
        <v>0</v>
      </c>
      <c r="P377" s="224">
        <v>0</v>
      </c>
      <c r="Q377" s="225">
        <v>0</v>
      </c>
      <c r="R377" s="226">
        <v>0</v>
      </c>
      <c r="S377" s="224">
        <v>0</v>
      </c>
      <c r="T377" s="222">
        <v>0</v>
      </c>
      <c r="U377" s="227">
        <v>0</v>
      </c>
      <c r="V377" s="224">
        <v>0</v>
      </c>
      <c r="W377" s="224">
        <v>0</v>
      </c>
      <c r="X377" s="28">
        <f t="shared" si="25"/>
        <v>47</v>
      </c>
      <c r="Y377" s="107"/>
      <c r="Z377" s="107"/>
      <c r="AA377" s="107"/>
      <c r="AB377" s="107"/>
      <c r="AC377" s="107"/>
      <c r="AD377" s="107"/>
      <c r="AE377" s="197">
        <f t="shared" si="24"/>
        <v>47</v>
      </c>
      <c r="AF377" s="108"/>
      <c r="AG377" s="104"/>
    </row>
    <row r="378" spans="1:33">
      <c r="A378" s="347">
        <v>42657</v>
      </c>
      <c r="B378" s="30">
        <v>2</v>
      </c>
      <c r="C378" s="30">
        <v>1859401</v>
      </c>
      <c r="D378" s="104">
        <v>51661</v>
      </c>
      <c r="E378" s="104" t="s">
        <v>249</v>
      </c>
      <c r="F378" s="30">
        <v>1525</v>
      </c>
      <c r="G378" s="105">
        <v>400</v>
      </c>
      <c r="H378" s="113" t="s">
        <v>111</v>
      </c>
      <c r="I378" s="222">
        <v>0</v>
      </c>
      <c r="J378" s="223">
        <v>0</v>
      </c>
      <c r="K378" s="228">
        <v>0</v>
      </c>
      <c r="L378" s="224">
        <v>0</v>
      </c>
      <c r="M378" s="222">
        <v>0</v>
      </c>
      <c r="N378" s="229">
        <v>0</v>
      </c>
      <c r="O378" s="225">
        <v>1</v>
      </c>
      <c r="P378" s="224">
        <v>0</v>
      </c>
      <c r="Q378" s="225">
        <v>0</v>
      </c>
      <c r="R378" s="226">
        <v>0</v>
      </c>
      <c r="S378" s="224">
        <v>2</v>
      </c>
      <c r="T378" s="222">
        <v>0</v>
      </c>
      <c r="U378" s="227">
        <v>0</v>
      </c>
      <c r="V378" s="224">
        <v>1</v>
      </c>
      <c r="W378" s="224">
        <v>0</v>
      </c>
      <c r="X378" s="28">
        <f t="shared" si="25"/>
        <v>396</v>
      </c>
      <c r="Y378" s="107"/>
      <c r="Z378" s="107"/>
      <c r="AA378" s="107"/>
      <c r="AB378" s="107"/>
      <c r="AC378" s="107"/>
      <c r="AD378" s="107"/>
      <c r="AE378" s="197">
        <f t="shared" si="24"/>
        <v>396</v>
      </c>
      <c r="AF378" s="108"/>
      <c r="AG378" s="104"/>
    </row>
    <row r="379" spans="1:33">
      <c r="A379" s="347">
        <v>42657</v>
      </c>
      <c r="B379" s="30">
        <v>2</v>
      </c>
      <c r="C379" s="30">
        <v>1859401</v>
      </c>
      <c r="D379" s="104">
        <v>51661</v>
      </c>
      <c r="E379" s="104" t="s">
        <v>249</v>
      </c>
      <c r="F379" s="30">
        <v>1526</v>
      </c>
      <c r="G379" s="105">
        <v>76</v>
      </c>
      <c r="H379" s="564" t="s">
        <v>257</v>
      </c>
      <c r="I379" s="222">
        <v>0</v>
      </c>
      <c r="J379" s="223">
        <v>0</v>
      </c>
      <c r="K379" s="228">
        <v>0</v>
      </c>
      <c r="L379" s="224">
        <v>0</v>
      </c>
      <c r="M379" s="222">
        <v>0</v>
      </c>
      <c r="N379" s="229">
        <v>0</v>
      </c>
      <c r="O379" s="225">
        <v>0</v>
      </c>
      <c r="P379" s="224">
        <v>0</v>
      </c>
      <c r="Q379" s="225">
        <v>0</v>
      </c>
      <c r="R379" s="226">
        <v>0</v>
      </c>
      <c r="S379" s="224">
        <v>0</v>
      </c>
      <c r="T379" s="222">
        <v>0</v>
      </c>
      <c r="U379" s="227">
        <v>0</v>
      </c>
      <c r="V379" s="224">
        <v>1</v>
      </c>
      <c r="W379" s="224">
        <v>0</v>
      </c>
      <c r="X379" s="28">
        <f t="shared" si="25"/>
        <v>75</v>
      </c>
      <c r="Y379" s="107"/>
      <c r="Z379" s="107"/>
      <c r="AA379" s="107"/>
      <c r="AB379" s="107"/>
      <c r="AC379" s="107"/>
      <c r="AD379" s="107"/>
      <c r="AE379" s="197">
        <f t="shared" si="24"/>
        <v>75</v>
      </c>
      <c r="AF379" s="108"/>
      <c r="AG379" s="104"/>
    </row>
    <row r="380" spans="1:33">
      <c r="A380" s="347">
        <v>42657</v>
      </c>
      <c r="B380" s="30">
        <v>3</v>
      </c>
      <c r="C380" s="30">
        <v>1859401</v>
      </c>
      <c r="D380" s="104">
        <v>51661</v>
      </c>
      <c r="E380" s="104" t="s">
        <v>249</v>
      </c>
      <c r="F380" s="30">
        <v>1526</v>
      </c>
      <c r="G380" s="105">
        <v>317</v>
      </c>
      <c r="H380" s="565"/>
      <c r="I380" s="222">
        <v>0</v>
      </c>
      <c r="J380" s="223">
        <v>0</v>
      </c>
      <c r="K380" s="228">
        <v>0</v>
      </c>
      <c r="L380" s="224">
        <v>0</v>
      </c>
      <c r="M380" s="222">
        <v>0</v>
      </c>
      <c r="N380" s="229">
        <v>0</v>
      </c>
      <c r="O380" s="225">
        <v>0</v>
      </c>
      <c r="P380" s="224">
        <v>0</v>
      </c>
      <c r="Q380" s="225">
        <v>0</v>
      </c>
      <c r="R380" s="226">
        <v>0</v>
      </c>
      <c r="S380" s="224">
        <v>0</v>
      </c>
      <c r="T380" s="222">
        <v>0</v>
      </c>
      <c r="U380" s="227">
        <v>0</v>
      </c>
      <c r="V380" s="224">
        <v>0</v>
      </c>
      <c r="W380" s="224">
        <v>0</v>
      </c>
      <c r="X380" s="28">
        <f t="shared" si="25"/>
        <v>317</v>
      </c>
      <c r="Y380" s="107"/>
      <c r="Z380" s="107"/>
      <c r="AA380" s="107"/>
      <c r="AB380" s="107"/>
      <c r="AC380" s="107"/>
      <c r="AD380" s="107"/>
      <c r="AE380" s="197">
        <f t="shared" si="24"/>
        <v>317</v>
      </c>
      <c r="AF380" s="108"/>
      <c r="AG380" s="104"/>
    </row>
    <row r="381" spans="1:33">
      <c r="A381" s="347">
        <v>42657</v>
      </c>
      <c r="B381" s="30">
        <v>3</v>
      </c>
      <c r="C381" s="30">
        <v>1859401</v>
      </c>
      <c r="D381" s="104">
        <v>51656</v>
      </c>
      <c r="E381" s="104" t="s">
        <v>249</v>
      </c>
      <c r="F381" s="30">
        <v>1527</v>
      </c>
      <c r="G381" s="105">
        <v>227</v>
      </c>
      <c r="H381" s="113"/>
      <c r="I381" s="222">
        <v>0</v>
      </c>
      <c r="J381" s="223">
        <v>0</v>
      </c>
      <c r="K381" s="228">
        <v>0</v>
      </c>
      <c r="L381" s="224">
        <v>0</v>
      </c>
      <c r="M381" s="222">
        <v>0</v>
      </c>
      <c r="N381" s="229">
        <v>0</v>
      </c>
      <c r="O381" s="225">
        <v>1</v>
      </c>
      <c r="P381" s="224">
        <v>0</v>
      </c>
      <c r="Q381" s="225">
        <v>0</v>
      </c>
      <c r="R381" s="226">
        <v>0</v>
      </c>
      <c r="S381" s="224">
        <v>0</v>
      </c>
      <c r="T381" s="222">
        <v>0</v>
      </c>
      <c r="U381" s="227">
        <v>0</v>
      </c>
      <c r="V381" s="224">
        <v>1</v>
      </c>
      <c r="W381" s="224">
        <v>0</v>
      </c>
      <c r="X381" s="28">
        <f t="shared" si="25"/>
        <v>225</v>
      </c>
      <c r="Y381" s="107"/>
      <c r="Z381" s="107"/>
      <c r="AA381" s="107"/>
      <c r="AB381" s="107"/>
      <c r="AC381" s="107"/>
      <c r="AD381" s="107"/>
      <c r="AE381" s="197">
        <f t="shared" si="24"/>
        <v>225</v>
      </c>
      <c r="AF381" s="108"/>
      <c r="AG381" s="104"/>
    </row>
    <row r="382" spans="1:33">
      <c r="A382" s="347">
        <v>42658</v>
      </c>
      <c r="B382" s="30">
        <v>1</v>
      </c>
      <c r="C382" s="30">
        <v>1859401</v>
      </c>
      <c r="D382" s="104">
        <v>51656</v>
      </c>
      <c r="E382" s="104" t="s">
        <v>249</v>
      </c>
      <c r="F382" s="30">
        <v>1527</v>
      </c>
      <c r="G382" s="105">
        <v>173</v>
      </c>
      <c r="H382" s="113"/>
      <c r="I382" s="222">
        <v>0</v>
      </c>
      <c r="J382" s="223">
        <v>0</v>
      </c>
      <c r="K382" s="228">
        <v>0</v>
      </c>
      <c r="L382" s="224">
        <v>0</v>
      </c>
      <c r="M382" s="222">
        <v>0</v>
      </c>
      <c r="N382" s="229">
        <v>0</v>
      </c>
      <c r="O382" s="225">
        <v>0</v>
      </c>
      <c r="P382" s="224">
        <v>0</v>
      </c>
      <c r="Q382" s="225">
        <v>0</v>
      </c>
      <c r="R382" s="226">
        <v>0</v>
      </c>
      <c r="S382" s="224">
        <v>0</v>
      </c>
      <c r="T382" s="222">
        <v>0</v>
      </c>
      <c r="U382" s="227">
        <v>0</v>
      </c>
      <c r="V382" s="224">
        <v>0</v>
      </c>
      <c r="W382" s="224">
        <v>0</v>
      </c>
      <c r="X382" s="28">
        <f t="shared" si="25"/>
        <v>173</v>
      </c>
      <c r="Y382" s="107"/>
      <c r="Z382" s="107"/>
      <c r="AA382" s="107"/>
      <c r="AB382" s="107"/>
      <c r="AC382" s="107"/>
      <c r="AD382" s="107"/>
      <c r="AE382" s="197">
        <f t="shared" si="24"/>
        <v>173</v>
      </c>
      <c r="AF382" s="108"/>
      <c r="AG382" s="104"/>
    </row>
    <row r="383" spans="1:33">
      <c r="A383" s="347">
        <v>42658</v>
      </c>
      <c r="B383" s="30">
        <v>1</v>
      </c>
      <c r="C383" s="30">
        <v>1859401</v>
      </c>
      <c r="D383" s="104">
        <v>51656</v>
      </c>
      <c r="E383" s="104" t="s">
        <v>249</v>
      </c>
      <c r="F383" s="30">
        <v>1528</v>
      </c>
      <c r="G383" s="105">
        <v>216</v>
      </c>
      <c r="H383" s="113"/>
      <c r="I383" s="222">
        <v>0</v>
      </c>
      <c r="J383" s="223">
        <v>0</v>
      </c>
      <c r="K383" s="228">
        <v>0</v>
      </c>
      <c r="L383" s="224">
        <v>0</v>
      </c>
      <c r="M383" s="222">
        <v>0</v>
      </c>
      <c r="N383" s="229">
        <v>0</v>
      </c>
      <c r="O383" s="225">
        <v>0</v>
      </c>
      <c r="P383" s="224">
        <v>1</v>
      </c>
      <c r="Q383" s="225">
        <v>0</v>
      </c>
      <c r="R383" s="226">
        <v>0</v>
      </c>
      <c r="S383" s="224">
        <v>0</v>
      </c>
      <c r="T383" s="222">
        <v>0</v>
      </c>
      <c r="U383" s="227">
        <v>0</v>
      </c>
      <c r="V383" s="224">
        <v>0</v>
      </c>
      <c r="W383" s="224">
        <v>0</v>
      </c>
      <c r="X383" s="28">
        <f t="shared" si="25"/>
        <v>215</v>
      </c>
      <c r="Y383" s="107"/>
      <c r="Z383" s="107"/>
      <c r="AA383" s="107"/>
      <c r="AB383" s="107"/>
      <c r="AC383" s="107"/>
      <c r="AD383" s="107"/>
      <c r="AE383" s="197">
        <f t="shared" si="24"/>
        <v>215</v>
      </c>
      <c r="AF383" s="108"/>
      <c r="AG383" s="104"/>
    </row>
    <row r="384" spans="1:33">
      <c r="A384" s="347">
        <v>42658</v>
      </c>
      <c r="B384" s="30">
        <v>1</v>
      </c>
      <c r="C384" s="30">
        <v>1859401</v>
      </c>
      <c r="D384" s="104">
        <v>51654</v>
      </c>
      <c r="E384" s="104" t="s">
        <v>249</v>
      </c>
      <c r="F384" s="30">
        <v>1529</v>
      </c>
      <c r="G384" s="105">
        <v>127</v>
      </c>
      <c r="H384" s="113"/>
      <c r="I384" s="222">
        <v>0</v>
      </c>
      <c r="J384" s="223">
        <v>0</v>
      </c>
      <c r="K384" s="228">
        <v>0</v>
      </c>
      <c r="L384" s="224">
        <v>0</v>
      </c>
      <c r="M384" s="222">
        <v>0</v>
      </c>
      <c r="N384" s="229">
        <v>0</v>
      </c>
      <c r="O384" s="225">
        <v>0</v>
      </c>
      <c r="P384" s="224">
        <v>1</v>
      </c>
      <c r="Q384" s="225">
        <v>0</v>
      </c>
      <c r="R384" s="226">
        <v>0</v>
      </c>
      <c r="S384" s="224">
        <v>0</v>
      </c>
      <c r="T384" s="222">
        <v>0</v>
      </c>
      <c r="U384" s="227">
        <v>0</v>
      </c>
      <c r="V384" s="224">
        <v>1</v>
      </c>
      <c r="W384" s="224">
        <v>0</v>
      </c>
      <c r="X384" s="28">
        <f t="shared" si="25"/>
        <v>125</v>
      </c>
      <c r="Y384" s="107"/>
      <c r="Z384" s="107"/>
      <c r="AA384" s="107"/>
      <c r="AB384" s="107"/>
      <c r="AC384" s="107"/>
      <c r="AD384" s="107"/>
      <c r="AE384" s="197">
        <f t="shared" si="24"/>
        <v>125</v>
      </c>
      <c r="AF384" s="108"/>
      <c r="AG384" s="104"/>
    </row>
    <row r="385" spans="1:33">
      <c r="A385" s="347">
        <v>42658</v>
      </c>
      <c r="B385" s="30">
        <v>2</v>
      </c>
      <c r="C385" s="30">
        <v>1859401</v>
      </c>
      <c r="D385" s="104">
        <v>51654</v>
      </c>
      <c r="E385" s="104" t="s">
        <v>249</v>
      </c>
      <c r="F385" s="30">
        <v>1529</v>
      </c>
      <c r="G385" s="105">
        <v>247</v>
      </c>
      <c r="H385" s="113"/>
      <c r="I385" s="222">
        <v>0</v>
      </c>
      <c r="J385" s="223">
        <v>0</v>
      </c>
      <c r="K385" s="228">
        <v>0</v>
      </c>
      <c r="L385" s="224">
        <v>0</v>
      </c>
      <c r="M385" s="222">
        <v>0</v>
      </c>
      <c r="N385" s="229">
        <v>0</v>
      </c>
      <c r="O385" s="225">
        <v>0</v>
      </c>
      <c r="P385" s="224">
        <v>0</v>
      </c>
      <c r="Q385" s="225">
        <v>0</v>
      </c>
      <c r="R385" s="226">
        <v>0</v>
      </c>
      <c r="S385" s="224">
        <v>0</v>
      </c>
      <c r="T385" s="222">
        <v>0</v>
      </c>
      <c r="U385" s="227">
        <v>0</v>
      </c>
      <c r="V385" s="224">
        <v>0</v>
      </c>
      <c r="W385" s="224">
        <v>0</v>
      </c>
      <c r="X385" s="28">
        <f t="shared" si="25"/>
        <v>247</v>
      </c>
      <c r="Y385" s="107"/>
      <c r="Z385" s="107"/>
      <c r="AA385" s="107"/>
      <c r="AB385" s="107"/>
      <c r="AC385" s="107"/>
      <c r="AD385" s="107"/>
      <c r="AE385" s="197">
        <f t="shared" si="24"/>
        <v>247</v>
      </c>
      <c r="AF385" s="108"/>
      <c r="AG385" s="104"/>
    </row>
    <row r="386" spans="1:33">
      <c r="A386" s="347">
        <v>42658</v>
      </c>
      <c r="B386" s="30">
        <v>2</v>
      </c>
      <c r="C386" s="30">
        <v>1859401</v>
      </c>
      <c r="D386" s="104">
        <v>60080</v>
      </c>
      <c r="E386" s="104" t="s">
        <v>249</v>
      </c>
      <c r="F386" s="30">
        <v>1530</v>
      </c>
      <c r="G386" s="105">
        <v>54</v>
      </c>
      <c r="H386" s="113" t="s">
        <v>258</v>
      </c>
      <c r="I386" s="222">
        <v>0</v>
      </c>
      <c r="J386" s="223">
        <v>0</v>
      </c>
      <c r="K386" s="228">
        <v>0</v>
      </c>
      <c r="L386" s="224">
        <v>0</v>
      </c>
      <c r="M386" s="222">
        <v>0</v>
      </c>
      <c r="N386" s="229">
        <v>0</v>
      </c>
      <c r="O386" s="225">
        <v>1</v>
      </c>
      <c r="P386" s="224">
        <v>0</v>
      </c>
      <c r="Q386" s="225">
        <v>0</v>
      </c>
      <c r="R386" s="226">
        <v>0</v>
      </c>
      <c r="S386" s="224">
        <v>0</v>
      </c>
      <c r="T386" s="222">
        <v>0</v>
      </c>
      <c r="U386" s="227">
        <v>0</v>
      </c>
      <c r="V386" s="224">
        <v>1</v>
      </c>
      <c r="W386" s="224">
        <v>0</v>
      </c>
      <c r="X386" s="28">
        <f t="shared" si="25"/>
        <v>52</v>
      </c>
      <c r="Y386" s="107"/>
      <c r="Z386" s="107"/>
      <c r="AA386" s="107"/>
      <c r="AB386" s="107"/>
      <c r="AC386" s="107"/>
      <c r="AD386" s="107"/>
      <c r="AE386" s="197">
        <f t="shared" si="24"/>
        <v>52</v>
      </c>
      <c r="AF386" s="108"/>
      <c r="AG386" s="104"/>
    </row>
    <row r="387" spans="1:33">
      <c r="A387" s="347">
        <v>42658</v>
      </c>
      <c r="B387" s="30">
        <v>2</v>
      </c>
      <c r="C387" s="30">
        <v>1859401</v>
      </c>
      <c r="D387" s="104">
        <v>60081</v>
      </c>
      <c r="E387" s="104" t="s">
        <v>249</v>
      </c>
      <c r="F387" s="30">
        <v>1531</v>
      </c>
      <c r="G387" s="105">
        <v>42</v>
      </c>
      <c r="H387" s="113" t="s">
        <v>152</v>
      </c>
      <c r="I387" s="222">
        <v>0</v>
      </c>
      <c r="J387" s="223">
        <v>0</v>
      </c>
      <c r="K387" s="228">
        <v>0</v>
      </c>
      <c r="L387" s="224">
        <v>0</v>
      </c>
      <c r="M387" s="222">
        <v>0</v>
      </c>
      <c r="N387" s="229">
        <v>0</v>
      </c>
      <c r="O387" s="225">
        <v>1</v>
      </c>
      <c r="P387" s="224">
        <v>0</v>
      </c>
      <c r="Q387" s="225">
        <v>0</v>
      </c>
      <c r="R387" s="226">
        <v>0</v>
      </c>
      <c r="S387" s="224">
        <v>0</v>
      </c>
      <c r="T387" s="222">
        <v>0</v>
      </c>
      <c r="U387" s="227">
        <v>0</v>
      </c>
      <c r="V387" s="224">
        <v>1</v>
      </c>
      <c r="W387" s="224">
        <v>0</v>
      </c>
      <c r="X387" s="28">
        <f t="shared" si="25"/>
        <v>40</v>
      </c>
      <c r="Y387" s="107"/>
      <c r="Z387" s="107"/>
      <c r="AA387" s="107"/>
      <c r="AB387" s="107"/>
      <c r="AC387" s="107"/>
      <c r="AD387" s="107"/>
      <c r="AE387" s="197">
        <f t="shared" si="24"/>
        <v>40</v>
      </c>
      <c r="AF387" s="108"/>
      <c r="AG387" s="104"/>
    </row>
    <row r="388" spans="1:33">
      <c r="A388" s="347">
        <v>42669</v>
      </c>
      <c r="B388" s="30">
        <v>2</v>
      </c>
      <c r="C388" s="30">
        <v>1884403</v>
      </c>
      <c r="D388" s="104">
        <v>12803</v>
      </c>
      <c r="E388" s="104" t="s">
        <v>862</v>
      </c>
      <c r="F388" s="30">
        <v>1588</v>
      </c>
      <c r="G388" s="105">
        <v>400</v>
      </c>
      <c r="H388" s="113" t="s">
        <v>111</v>
      </c>
      <c r="I388" s="222">
        <v>0</v>
      </c>
      <c r="J388" s="223">
        <v>0</v>
      </c>
      <c r="K388" s="228">
        <v>0</v>
      </c>
      <c r="L388" s="224">
        <v>0</v>
      </c>
      <c r="M388" s="222">
        <v>0</v>
      </c>
      <c r="N388" s="229">
        <v>0</v>
      </c>
      <c r="O388" s="225">
        <v>1</v>
      </c>
      <c r="P388" s="224">
        <v>0</v>
      </c>
      <c r="Q388" s="225">
        <v>0</v>
      </c>
      <c r="R388" s="226">
        <v>0</v>
      </c>
      <c r="S388" s="224">
        <v>0</v>
      </c>
      <c r="T388" s="222">
        <v>0</v>
      </c>
      <c r="U388" s="227">
        <v>0</v>
      </c>
      <c r="V388" s="224">
        <v>3</v>
      </c>
      <c r="W388" s="224">
        <v>0</v>
      </c>
      <c r="X388" s="28">
        <f t="shared" si="25"/>
        <v>396</v>
      </c>
      <c r="Y388" s="107"/>
      <c r="Z388" s="107"/>
      <c r="AA388" s="107"/>
      <c r="AB388" s="107"/>
      <c r="AC388" s="107"/>
      <c r="AD388" s="107"/>
      <c r="AE388" s="197">
        <f t="shared" si="24"/>
        <v>396</v>
      </c>
      <c r="AF388" s="108"/>
      <c r="AG388" s="104"/>
    </row>
    <row r="389" spans="1:33">
      <c r="A389" s="347">
        <v>42669</v>
      </c>
      <c r="B389" s="30">
        <v>3</v>
      </c>
      <c r="C389" s="30">
        <v>1884403</v>
      </c>
      <c r="D389" s="104">
        <v>12803</v>
      </c>
      <c r="E389" s="104" t="s">
        <v>862</v>
      </c>
      <c r="F389" s="30">
        <v>1589</v>
      </c>
      <c r="G389" s="105">
        <v>163</v>
      </c>
      <c r="H389" s="113" t="s">
        <v>259</v>
      </c>
      <c r="I389" s="222">
        <v>0</v>
      </c>
      <c r="J389" s="223">
        <v>0</v>
      </c>
      <c r="K389" s="228">
        <v>0</v>
      </c>
      <c r="L389" s="224">
        <v>0</v>
      </c>
      <c r="M389" s="222">
        <v>0</v>
      </c>
      <c r="N389" s="229">
        <v>0</v>
      </c>
      <c r="O389" s="225">
        <v>0</v>
      </c>
      <c r="P389" s="224">
        <v>0</v>
      </c>
      <c r="Q389" s="225">
        <v>0</v>
      </c>
      <c r="R389" s="226">
        <v>1</v>
      </c>
      <c r="S389" s="224">
        <v>0</v>
      </c>
      <c r="T389" s="222">
        <v>0</v>
      </c>
      <c r="U389" s="227">
        <v>0</v>
      </c>
      <c r="V389" s="224">
        <v>1</v>
      </c>
      <c r="W389" s="224">
        <v>0</v>
      </c>
      <c r="X389" s="28">
        <f>+G389-(SUM(I389:N389,O389,P389:P389:T389,U389,V389,W389))</f>
        <v>161</v>
      </c>
      <c r="Y389" s="107"/>
      <c r="Z389" s="107"/>
      <c r="AA389" s="107"/>
      <c r="AB389" s="107"/>
      <c r="AC389" s="107"/>
      <c r="AD389" s="107"/>
      <c r="AE389" s="197">
        <f t="shared" si="24"/>
        <v>161</v>
      </c>
      <c r="AF389" s="108"/>
      <c r="AG389" s="104"/>
    </row>
    <row r="390" spans="1:33">
      <c r="A390" s="347">
        <v>42669</v>
      </c>
      <c r="B390" s="30">
        <v>3</v>
      </c>
      <c r="C390" s="30">
        <v>1884403</v>
      </c>
      <c r="D390" s="104">
        <v>12804</v>
      </c>
      <c r="E390" s="104" t="s">
        <v>862</v>
      </c>
      <c r="F390" s="30">
        <v>1590</v>
      </c>
      <c r="G390" s="105">
        <v>354</v>
      </c>
      <c r="H390" s="564" t="s">
        <v>111</v>
      </c>
      <c r="I390" s="222">
        <v>0</v>
      </c>
      <c r="J390" s="223">
        <v>0</v>
      </c>
      <c r="K390" s="228">
        <v>0</v>
      </c>
      <c r="L390" s="224">
        <v>0</v>
      </c>
      <c r="M390" s="222">
        <v>0</v>
      </c>
      <c r="N390" s="229">
        <v>0</v>
      </c>
      <c r="O390" s="225">
        <v>1</v>
      </c>
      <c r="P390" s="224">
        <v>0</v>
      </c>
      <c r="Q390" s="225">
        <v>0</v>
      </c>
      <c r="R390" s="226">
        <v>2</v>
      </c>
      <c r="S390" s="224">
        <v>0</v>
      </c>
      <c r="T390" s="222">
        <v>0</v>
      </c>
      <c r="U390" s="227">
        <v>0</v>
      </c>
      <c r="V390" s="224">
        <v>1</v>
      </c>
      <c r="W390" s="224">
        <v>0</v>
      </c>
      <c r="X390" s="28">
        <f>+G390-(SUM(I390:N390,O390,P390:P390:T390,U390,V390,W390))</f>
        <v>350</v>
      </c>
      <c r="Y390" s="107"/>
      <c r="Z390" s="107"/>
      <c r="AA390" s="107"/>
      <c r="AB390" s="107"/>
      <c r="AC390" s="107"/>
      <c r="AD390" s="107"/>
      <c r="AE390" s="197">
        <f t="shared" si="24"/>
        <v>350</v>
      </c>
      <c r="AF390" s="108"/>
      <c r="AG390" s="104"/>
    </row>
    <row r="391" spans="1:33">
      <c r="A391" s="347">
        <v>42670</v>
      </c>
      <c r="B391" s="30">
        <v>1</v>
      </c>
      <c r="C391" s="30">
        <v>1884403</v>
      </c>
      <c r="D391" s="104">
        <v>12804</v>
      </c>
      <c r="E391" s="104" t="s">
        <v>862</v>
      </c>
      <c r="F391" s="30">
        <v>1590</v>
      </c>
      <c r="G391" s="105">
        <v>46</v>
      </c>
      <c r="H391" s="565"/>
      <c r="I391" s="222">
        <v>0</v>
      </c>
      <c r="J391" s="223">
        <v>0</v>
      </c>
      <c r="K391" s="228">
        <v>0</v>
      </c>
      <c r="L391" s="224">
        <v>0</v>
      </c>
      <c r="M391" s="222">
        <v>0</v>
      </c>
      <c r="N391" s="229">
        <v>0</v>
      </c>
      <c r="O391" s="225">
        <v>0</v>
      </c>
      <c r="P391" s="224">
        <v>0</v>
      </c>
      <c r="Q391" s="225">
        <v>0</v>
      </c>
      <c r="R391" s="226">
        <v>0</v>
      </c>
      <c r="S391" s="224">
        <v>0</v>
      </c>
      <c r="T391" s="222">
        <v>0</v>
      </c>
      <c r="U391" s="227">
        <v>0</v>
      </c>
      <c r="V391" s="224">
        <v>0</v>
      </c>
      <c r="W391" s="224">
        <v>0</v>
      </c>
      <c r="X391" s="28">
        <f>+G391-(SUM(I391:N391,O391,P391:P391:T391,U391,V391,W391))</f>
        <v>46</v>
      </c>
      <c r="Y391" s="107"/>
      <c r="Z391" s="107"/>
      <c r="AA391" s="107"/>
      <c r="AB391" s="107"/>
      <c r="AC391" s="107"/>
      <c r="AD391" s="107"/>
      <c r="AE391" s="197">
        <f t="shared" si="24"/>
        <v>46</v>
      </c>
      <c r="AF391" s="108"/>
      <c r="AG391" s="104"/>
    </row>
    <row r="392" spans="1:33">
      <c r="A392" s="347">
        <v>42670</v>
      </c>
      <c r="B392" s="30">
        <v>1</v>
      </c>
      <c r="C392" s="30">
        <v>1884403</v>
      </c>
      <c r="D392" s="104">
        <v>12804</v>
      </c>
      <c r="E392" s="104" t="s">
        <v>862</v>
      </c>
      <c r="F392" s="30">
        <v>1591</v>
      </c>
      <c r="G392" s="105">
        <v>287</v>
      </c>
      <c r="H392" s="113" t="s">
        <v>261</v>
      </c>
      <c r="I392" s="222">
        <v>0</v>
      </c>
      <c r="J392" s="223">
        <v>0</v>
      </c>
      <c r="K392" s="228">
        <v>0</v>
      </c>
      <c r="L392" s="224">
        <v>0</v>
      </c>
      <c r="M392" s="222">
        <v>1</v>
      </c>
      <c r="N392" s="229">
        <v>0</v>
      </c>
      <c r="O392" s="225">
        <v>1</v>
      </c>
      <c r="P392" s="224">
        <v>0</v>
      </c>
      <c r="Q392" s="225">
        <v>0</v>
      </c>
      <c r="R392" s="226">
        <v>1</v>
      </c>
      <c r="S392" s="224">
        <v>0</v>
      </c>
      <c r="T392" s="222">
        <v>0</v>
      </c>
      <c r="U392" s="227">
        <v>0</v>
      </c>
      <c r="V392" s="224">
        <v>1</v>
      </c>
      <c r="W392" s="224">
        <v>0</v>
      </c>
      <c r="X392" s="28">
        <f>+G392-(SUM(I392:N392,O392,P392:P392:T392,U392,V392,W392))</f>
        <v>283</v>
      </c>
      <c r="Y392" s="107"/>
      <c r="Z392" s="106">
        <v>1</v>
      </c>
      <c r="AA392" s="107"/>
      <c r="AB392" s="107"/>
      <c r="AC392" s="107"/>
      <c r="AD392" s="107"/>
      <c r="AE392" s="197">
        <f>X392-SUM(AC392:AD392)</f>
        <v>283</v>
      </c>
      <c r="AF392" s="108"/>
      <c r="AG392" s="104"/>
    </row>
    <row r="393" spans="1:33">
      <c r="A393" s="347">
        <v>42670</v>
      </c>
      <c r="B393" s="30">
        <v>1</v>
      </c>
      <c r="C393" s="30">
        <v>1884403</v>
      </c>
      <c r="D393" s="104">
        <v>12805</v>
      </c>
      <c r="E393" s="104" t="s">
        <v>862</v>
      </c>
      <c r="F393" s="30">
        <v>1592</v>
      </c>
      <c r="G393" s="105">
        <v>177</v>
      </c>
      <c r="H393" s="564" t="s">
        <v>111</v>
      </c>
      <c r="I393" s="222">
        <v>0</v>
      </c>
      <c r="J393" s="223">
        <v>0</v>
      </c>
      <c r="K393" s="228">
        <v>0</v>
      </c>
      <c r="L393" s="224">
        <v>0</v>
      </c>
      <c r="M393" s="222">
        <v>0</v>
      </c>
      <c r="N393" s="229">
        <v>0</v>
      </c>
      <c r="O393" s="225">
        <v>1</v>
      </c>
      <c r="P393" s="224">
        <v>0</v>
      </c>
      <c r="Q393" s="225">
        <v>0</v>
      </c>
      <c r="R393" s="226">
        <v>0</v>
      </c>
      <c r="S393" s="224">
        <v>0</v>
      </c>
      <c r="T393" s="222">
        <v>0</v>
      </c>
      <c r="U393" s="227">
        <v>0</v>
      </c>
      <c r="V393" s="224">
        <v>1</v>
      </c>
      <c r="W393" s="224">
        <v>0</v>
      </c>
      <c r="X393" s="28">
        <f>+G393-(SUM(I393:N393,O393,P393:P393:T393,U393,V393,W393))</f>
        <v>175</v>
      </c>
      <c r="Y393" s="107"/>
      <c r="Z393" s="107"/>
      <c r="AA393" s="107"/>
      <c r="AB393" s="107"/>
      <c r="AC393" s="107"/>
      <c r="AD393" s="107"/>
      <c r="AE393" s="197">
        <f t="shared" ref="AE393:AE456" si="26">X393-SUM(Z393:AD393)</f>
        <v>175</v>
      </c>
      <c r="AF393" s="108"/>
      <c r="AG393" s="104"/>
    </row>
    <row r="394" spans="1:33">
      <c r="A394" s="347">
        <v>42670</v>
      </c>
      <c r="B394" s="30">
        <v>2</v>
      </c>
      <c r="C394" s="30">
        <v>1884403</v>
      </c>
      <c r="D394" s="104">
        <v>12805</v>
      </c>
      <c r="E394" s="104" t="s">
        <v>862</v>
      </c>
      <c r="F394" s="30">
        <v>1592</v>
      </c>
      <c r="G394" s="105">
        <v>223</v>
      </c>
      <c r="H394" s="565"/>
      <c r="I394" s="222">
        <v>0</v>
      </c>
      <c r="J394" s="223">
        <v>0</v>
      </c>
      <c r="K394" s="228">
        <v>0</v>
      </c>
      <c r="L394" s="224">
        <v>0</v>
      </c>
      <c r="M394" s="222">
        <v>0</v>
      </c>
      <c r="N394" s="229">
        <v>0</v>
      </c>
      <c r="O394" s="225">
        <v>0</v>
      </c>
      <c r="P394" s="224">
        <v>0</v>
      </c>
      <c r="Q394" s="225">
        <v>0</v>
      </c>
      <c r="R394" s="226">
        <v>0</v>
      </c>
      <c r="S394" s="224">
        <v>0</v>
      </c>
      <c r="T394" s="222">
        <v>0</v>
      </c>
      <c r="U394" s="227">
        <v>0</v>
      </c>
      <c r="V394" s="224">
        <v>2</v>
      </c>
      <c r="W394" s="224">
        <v>0</v>
      </c>
      <c r="X394" s="28">
        <f>+G394-(SUM(I394:N394,O394,P394:P394:T394,U394,V394,W394))</f>
        <v>221</v>
      </c>
      <c r="Y394" s="107"/>
      <c r="Z394" s="107"/>
      <c r="AA394" s="107"/>
      <c r="AB394" s="107"/>
      <c r="AC394" s="107"/>
      <c r="AD394" s="107"/>
      <c r="AE394" s="197">
        <f t="shared" si="26"/>
        <v>221</v>
      </c>
      <c r="AF394" s="108"/>
      <c r="AG394" s="104"/>
    </row>
    <row r="395" spans="1:33">
      <c r="A395" s="347">
        <v>42670</v>
      </c>
      <c r="B395" s="30">
        <v>2</v>
      </c>
      <c r="C395" s="30">
        <v>1884403</v>
      </c>
      <c r="D395" s="104">
        <v>12805</v>
      </c>
      <c r="E395" s="104" t="s">
        <v>862</v>
      </c>
      <c r="F395" s="30">
        <v>1593</v>
      </c>
      <c r="G395" s="105">
        <v>56</v>
      </c>
      <c r="H395" s="113" t="s">
        <v>260</v>
      </c>
      <c r="I395" s="222">
        <v>0</v>
      </c>
      <c r="J395" s="223">
        <v>0</v>
      </c>
      <c r="K395" s="228">
        <v>0</v>
      </c>
      <c r="L395" s="224">
        <v>0</v>
      </c>
      <c r="M395" s="222">
        <v>0</v>
      </c>
      <c r="N395" s="229">
        <v>0</v>
      </c>
      <c r="O395" s="225">
        <v>0</v>
      </c>
      <c r="P395" s="224">
        <v>0</v>
      </c>
      <c r="Q395" s="225">
        <v>0</v>
      </c>
      <c r="R395" s="226">
        <v>0</v>
      </c>
      <c r="S395" s="224">
        <v>0</v>
      </c>
      <c r="T395" s="222">
        <v>0</v>
      </c>
      <c r="U395" s="227">
        <v>0</v>
      </c>
      <c r="V395" s="224">
        <v>0</v>
      </c>
      <c r="W395" s="224">
        <v>0</v>
      </c>
      <c r="X395" s="28">
        <f>+G395-(SUM(I395:N395,O395,P395:P395:T395,U395,V395,W395))</f>
        <v>56</v>
      </c>
      <c r="Y395" s="107"/>
      <c r="Z395" s="107"/>
      <c r="AA395" s="107"/>
      <c r="AB395" s="107"/>
      <c r="AC395" s="107"/>
      <c r="AD395" s="107"/>
      <c r="AE395" s="197">
        <f t="shared" si="26"/>
        <v>56</v>
      </c>
      <c r="AF395" s="108"/>
      <c r="AG395" s="104"/>
    </row>
    <row r="396" spans="1:33">
      <c r="A396" s="347">
        <v>42670</v>
      </c>
      <c r="B396" s="30">
        <v>2</v>
      </c>
      <c r="C396" s="30">
        <v>1884403</v>
      </c>
      <c r="D396" s="104">
        <v>12779</v>
      </c>
      <c r="E396" s="104" t="s">
        <v>862</v>
      </c>
      <c r="F396" s="30">
        <v>1594</v>
      </c>
      <c r="G396" s="105">
        <v>253</v>
      </c>
      <c r="H396" s="564" t="s">
        <v>262</v>
      </c>
      <c r="I396" s="222">
        <v>0</v>
      </c>
      <c r="J396" s="223">
        <v>0</v>
      </c>
      <c r="K396" s="228">
        <v>0</v>
      </c>
      <c r="L396" s="224">
        <v>0</v>
      </c>
      <c r="M396" s="222">
        <v>0</v>
      </c>
      <c r="N396" s="229">
        <v>0</v>
      </c>
      <c r="O396" s="225">
        <v>1</v>
      </c>
      <c r="P396" s="224">
        <v>0</v>
      </c>
      <c r="Q396" s="225">
        <v>0</v>
      </c>
      <c r="R396" s="226">
        <v>0</v>
      </c>
      <c r="S396" s="224">
        <v>0</v>
      </c>
      <c r="T396" s="222">
        <v>0</v>
      </c>
      <c r="U396" s="227">
        <v>0</v>
      </c>
      <c r="V396" s="224">
        <v>2</v>
      </c>
      <c r="W396" s="224">
        <v>0</v>
      </c>
      <c r="X396" s="28">
        <f>+G396-(SUM(I396:N396,O396,P396:P396:T396,U396,V396,W396))</f>
        <v>250</v>
      </c>
      <c r="Y396" s="107"/>
      <c r="Z396" s="107"/>
      <c r="AA396" s="107"/>
      <c r="AB396" s="107"/>
      <c r="AC396" s="107"/>
      <c r="AD396" s="107"/>
      <c r="AE396" s="197">
        <f t="shared" si="26"/>
        <v>250</v>
      </c>
      <c r="AF396" s="108"/>
      <c r="AG396" s="104"/>
    </row>
    <row r="397" spans="1:33">
      <c r="A397" s="347">
        <v>42670</v>
      </c>
      <c r="B397" s="30">
        <v>3</v>
      </c>
      <c r="C397" s="30">
        <v>1884403</v>
      </c>
      <c r="D397" s="104">
        <v>12779</v>
      </c>
      <c r="E397" s="104" t="s">
        <v>862</v>
      </c>
      <c r="F397" s="30">
        <v>1594</v>
      </c>
      <c r="G397" s="105">
        <v>135</v>
      </c>
      <c r="H397" s="565"/>
      <c r="I397" s="222">
        <v>0</v>
      </c>
      <c r="J397" s="223">
        <v>0</v>
      </c>
      <c r="K397" s="228">
        <v>0</v>
      </c>
      <c r="L397" s="224">
        <v>0</v>
      </c>
      <c r="M397" s="222">
        <v>0</v>
      </c>
      <c r="N397" s="229">
        <v>0</v>
      </c>
      <c r="O397" s="225">
        <v>0</v>
      </c>
      <c r="P397" s="224">
        <v>0</v>
      </c>
      <c r="Q397" s="225">
        <v>0</v>
      </c>
      <c r="R397" s="226">
        <v>1</v>
      </c>
      <c r="S397" s="224">
        <v>0</v>
      </c>
      <c r="T397" s="222">
        <v>0</v>
      </c>
      <c r="U397" s="227">
        <v>0</v>
      </c>
      <c r="V397" s="224">
        <v>0</v>
      </c>
      <c r="W397" s="224">
        <v>0</v>
      </c>
      <c r="X397" s="28">
        <f>+G397-(SUM(I397:N397,O397,P397:P397:T397,U397,V397,W397))</f>
        <v>134</v>
      </c>
      <c r="Y397" s="107"/>
      <c r="Z397" s="107"/>
      <c r="AA397" s="107"/>
      <c r="AB397" s="107"/>
      <c r="AC397" s="107"/>
      <c r="AD397" s="107"/>
      <c r="AE397" s="197">
        <f t="shared" si="26"/>
        <v>134</v>
      </c>
      <c r="AF397" s="108"/>
      <c r="AG397" s="104"/>
    </row>
    <row r="398" spans="1:33">
      <c r="A398" s="347">
        <v>42670</v>
      </c>
      <c r="B398" s="30">
        <v>3</v>
      </c>
      <c r="C398" s="30">
        <v>1884403</v>
      </c>
      <c r="D398" s="104">
        <v>12806</v>
      </c>
      <c r="E398" s="104" t="s">
        <v>862</v>
      </c>
      <c r="F398" s="30">
        <v>1595</v>
      </c>
      <c r="G398" s="105">
        <v>400</v>
      </c>
      <c r="H398" s="113" t="s">
        <v>111</v>
      </c>
      <c r="I398" s="222">
        <v>0</v>
      </c>
      <c r="J398" s="223">
        <v>0</v>
      </c>
      <c r="K398" s="228">
        <v>0</v>
      </c>
      <c r="L398" s="224">
        <v>0</v>
      </c>
      <c r="M398" s="222">
        <v>0</v>
      </c>
      <c r="N398" s="229">
        <v>0</v>
      </c>
      <c r="O398" s="225">
        <v>1</v>
      </c>
      <c r="P398" s="224">
        <v>0</v>
      </c>
      <c r="Q398" s="225">
        <v>0</v>
      </c>
      <c r="R398" s="226">
        <v>2</v>
      </c>
      <c r="S398" s="224">
        <v>0</v>
      </c>
      <c r="T398" s="222">
        <v>0</v>
      </c>
      <c r="U398" s="227">
        <v>0</v>
      </c>
      <c r="V398" s="224">
        <v>1</v>
      </c>
      <c r="W398" s="224">
        <v>0</v>
      </c>
      <c r="X398" s="28">
        <f>+G398-(SUM(I398:N398,O398,P398:P398:T398,U398,V398,W398))</f>
        <v>396</v>
      </c>
      <c r="Y398" s="107"/>
      <c r="Z398" s="107"/>
      <c r="AA398" s="107"/>
      <c r="AB398" s="107"/>
      <c r="AC398" s="107"/>
      <c r="AD398" s="107"/>
      <c r="AE398" s="197">
        <f t="shared" si="26"/>
        <v>396</v>
      </c>
      <c r="AF398" s="108"/>
      <c r="AG398" s="104"/>
    </row>
    <row r="399" spans="1:33">
      <c r="A399" s="347">
        <v>42671</v>
      </c>
      <c r="B399" s="30">
        <v>1</v>
      </c>
      <c r="C399" s="30">
        <v>1884403</v>
      </c>
      <c r="D399" s="104">
        <v>40302</v>
      </c>
      <c r="E399" s="104" t="s">
        <v>862</v>
      </c>
      <c r="F399" s="30">
        <v>1596</v>
      </c>
      <c r="G399" s="105">
        <v>41</v>
      </c>
      <c r="H399" s="113" t="s">
        <v>204</v>
      </c>
      <c r="I399" s="222">
        <v>0</v>
      </c>
      <c r="J399" s="223">
        <v>0</v>
      </c>
      <c r="K399" s="228">
        <v>0</v>
      </c>
      <c r="L399" s="224">
        <v>0</v>
      </c>
      <c r="M399" s="222">
        <v>0</v>
      </c>
      <c r="N399" s="229">
        <v>0</v>
      </c>
      <c r="O399" s="225">
        <v>1</v>
      </c>
      <c r="P399" s="224">
        <v>0</v>
      </c>
      <c r="Q399" s="225">
        <v>0</v>
      </c>
      <c r="R399" s="226">
        <v>0</v>
      </c>
      <c r="S399" s="224">
        <v>0</v>
      </c>
      <c r="T399" s="222">
        <v>0</v>
      </c>
      <c r="U399" s="227">
        <v>0</v>
      </c>
      <c r="V399" s="224">
        <v>1</v>
      </c>
      <c r="W399" s="224">
        <v>0</v>
      </c>
      <c r="X399" s="28">
        <f>+G399-(SUM(I399:N399,O399,P399:P399:T399,U399,V399,W399))</f>
        <v>39</v>
      </c>
      <c r="Y399" s="107"/>
      <c r="Z399" s="107"/>
      <c r="AA399" s="107"/>
      <c r="AB399" s="107"/>
      <c r="AC399" s="107"/>
      <c r="AD399" s="107"/>
      <c r="AE399" s="197">
        <f t="shared" si="26"/>
        <v>39</v>
      </c>
      <c r="AF399" s="108"/>
      <c r="AG399" s="104"/>
    </row>
    <row r="400" spans="1:33">
      <c r="A400" s="347">
        <v>42671</v>
      </c>
      <c r="B400" s="30">
        <v>3</v>
      </c>
      <c r="C400" s="30">
        <v>1884403</v>
      </c>
      <c r="D400" s="104">
        <v>12806</v>
      </c>
      <c r="E400" s="104" t="s">
        <v>862</v>
      </c>
      <c r="F400" s="30">
        <v>1607</v>
      </c>
      <c r="G400" s="105">
        <v>228</v>
      </c>
      <c r="H400" s="564" t="s">
        <v>263</v>
      </c>
      <c r="I400" s="222">
        <v>0</v>
      </c>
      <c r="J400" s="223">
        <v>0</v>
      </c>
      <c r="K400" s="228">
        <v>0</v>
      </c>
      <c r="L400" s="224">
        <v>0</v>
      </c>
      <c r="M400" s="222">
        <v>0</v>
      </c>
      <c r="N400" s="229">
        <v>0</v>
      </c>
      <c r="O400" s="225">
        <v>1</v>
      </c>
      <c r="P400" s="224">
        <v>0</v>
      </c>
      <c r="Q400" s="225">
        <v>0</v>
      </c>
      <c r="R400" s="226">
        <v>1</v>
      </c>
      <c r="S400" s="224">
        <v>0</v>
      </c>
      <c r="T400" s="222">
        <v>0</v>
      </c>
      <c r="U400" s="227">
        <v>0</v>
      </c>
      <c r="V400" s="224">
        <v>1</v>
      </c>
      <c r="W400" s="224">
        <v>0</v>
      </c>
      <c r="X400" s="28">
        <f>+G400-(SUM(I400:N400,O400,P400:P400:T400,U400,V400,W400))</f>
        <v>225</v>
      </c>
      <c r="Y400" s="107"/>
      <c r="Z400" s="107"/>
      <c r="AA400" s="107"/>
      <c r="AB400" s="107"/>
      <c r="AC400" s="107"/>
      <c r="AD400" s="107"/>
      <c r="AE400" s="197">
        <f t="shared" si="26"/>
        <v>225</v>
      </c>
      <c r="AF400" s="108"/>
      <c r="AG400" s="104"/>
    </row>
    <row r="401" spans="1:33">
      <c r="A401" s="347">
        <v>42672</v>
      </c>
      <c r="B401" s="30">
        <v>1</v>
      </c>
      <c r="C401" s="30">
        <v>1884403</v>
      </c>
      <c r="D401" s="104">
        <v>12806</v>
      </c>
      <c r="E401" s="104" t="s">
        <v>862</v>
      </c>
      <c r="F401" s="30">
        <v>1607</v>
      </c>
      <c r="G401" s="105">
        <v>159</v>
      </c>
      <c r="H401" s="565"/>
      <c r="I401" s="222">
        <v>0</v>
      </c>
      <c r="J401" s="223">
        <v>0</v>
      </c>
      <c r="K401" s="228">
        <v>0</v>
      </c>
      <c r="L401" s="224">
        <v>0</v>
      </c>
      <c r="M401" s="222">
        <v>0</v>
      </c>
      <c r="N401" s="229">
        <v>0</v>
      </c>
      <c r="O401" s="225">
        <v>0</v>
      </c>
      <c r="P401" s="224">
        <v>0</v>
      </c>
      <c r="Q401" s="225">
        <v>0</v>
      </c>
      <c r="R401" s="226">
        <v>1</v>
      </c>
      <c r="S401" s="224">
        <v>0</v>
      </c>
      <c r="T401" s="222">
        <v>0</v>
      </c>
      <c r="U401" s="227">
        <v>0</v>
      </c>
      <c r="V401" s="224">
        <v>0</v>
      </c>
      <c r="W401" s="224">
        <v>0</v>
      </c>
      <c r="X401" s="28">
        <f>+G401-(SUM(I401:N401,O401,P401:P401:T401,U401,V401,W401))</f>
        <v>158</v>
      </c>
      <c r="Y401" s="107"/>
      <c r="Z401" s="107"/>
      <c r="AA401" s="107"/>
      <c r="AB401" s="107"/>
      <c r="AC401" s="107"/>
      <c r="AD401" s="107"/>
      <c r="AE401" s="197">
        <f t="shared" si="26"/>
        <v>158</v>
      </c>
      <c r="AF401" s="108"/>
      <c r="AG401" s="104"/>
    </row>
    <row r="402" spans="1:33">
      <c r="A402" s="347">
        <v>42672</v>
      </c>
      <c r="B402" s="30">
        <v>1</v>
      </c>
      <c r="C402" s="30">
        <v>1884403</v>
      </c>
      <c r="D402" s="104">
        <v>12805</v>
      </c>
      <c r="E402" s="104" t="s">
        <v>862</v>
      </c>
      <c r="F402" s="30">
        <v>1608</v>
      </c>
      <c r="G402" s="105">
        <v>199</v>
      </c>
      <c r="H402" s="113" t="s">
        <v>265</v>
      </c>
      <c r="I402" s="222">
        <v>0</v>
      </c>
      <c r="J402" s="223">
        <v>0</v>
      </c>
      <c r="K402" s="228">
        <v>0</v>
      </c>
      <c r="L402" s="224">
        <v>0</v>
      </c>
      <c r="M402" s="222">
        <v>0</v>
      </c>
      <c r="N402" s="229">
        <v>0</v>
      </c>
      <c r="O402" s="225">
        <v>0</v>
      </c>
      <c r="P402" s="224">
        <v>0</v>
      </c>
      <c r="Q402" s="225">
        <v>0</v>
      </c>
      <c r="R402" s="226">
        <v>1</v>
      </c>
      <c r="S402" s="224">
        <v>0</v>
      </c>
      <c r="T402" s="222">
        <v>0</v>
      </c>
      <c r="U402" s="227">
        <v>0</v>
      </c>
      <c r="V402" s="224">
        <v>1</v>
      </c>
      <c r="W402" s="224">
        <v>0</v>
      </c>
      <c r="X402" s="28">
        <f>+G402-(SUM(I402:N402,O402,P402:P402:T402,U402,V402,W402))</f>
        <v>197</v>
      </c>
      <c r="Y402" s="107"/>
      <c r="Z402" s="107"/>
      <c r="AA402" s="107"/>
      <c r="AB402" s="107"/>
      <c r="AC402" s="107"/>
      <c r="AD402" s="107"/>
      <c r="AE402" s="197">
        <f t="shared" si="26"/>
        <v>197</v>
      </c>
      <c r="AF402" s="108"/>
      <c r="AG402" s="104"/>
    </row>
    <row r="403" spans="1:33">
      <c r="A403" s="347">
        <v>42672</v>
      </c>
      <c r="B403" s="30">
        <v>1</v>
      </c>
      <c r="C403" s="30">
        <v>1884403</v>
      </c>
      <c r="D403" s="104">
        <v>12807</v>
      </c>
      <c r="E403" s="104" t="s">
        <v>862</v>
      </c>
      <c r="F403" s="30">
        <v>1609</v>
      </c>
      <c r="G403" s="105">
        <v>127</v>
      </c>
      <c r="H403" s="113" t="s">
        <v>264</v>
      </c>
      <c r="I403" s="222">
        <v>0</v>
      </c>
      <c r="J403" s="223">
        <v>0</v>
      </c>
      <c r="K403" s="228">
        <v>0</v>
      </c>
      <c r="L403" s="224">
        <v>0</v>
      </c>
      <c r="M403" s="222">
        <v>0</v>
      </c>
      <c r="N403" s="229">
        <v>0</v>
      </c>
      <c r="O403" s="225">
        <v>0</v>
      </c>
      <c r="P403" s="224">
        <v>0</v>
      </c>
      <c r="Q403" s="225">
        <v>0</v>
      </c>
      <c r="R403" s="226">
        <v>1</v>
      </c>
      <c r="S403" s="224">
        <v>0</v>
      </c>
      <c r="T403" s="222">
        <v>0</v>
      </c>
      <c r="U403" s="227">
        <v>0</v>
      </c>
      <c r="V403" s="224">
        <v>1</v>
      </c>
      <c r="W403" s="224">
        <v>0</v>
      </c>
      <c r="X403" s="28">
        <f>+G403-(SUM(I403:N403,O403,P403:P403:T403,U403,V403,W403))</f>
        <v>125</v>
      </c>
      <c r="Y403" s="107"/>
      <c r="Z403" s="107"/>
      <c r="AA403" s="107"/>
      <c r="AB403" s="107"/>
      <c r="AC403" s="107"/>
      <c r="AD403" s="107"/>
      <c r="AE403" s="197">
        <f t="shared" si="26"/>
        <v>125</v>
      </c>
      <c r="AF403" s="108"/>
      <c r="AG403" s="104"/>
    </row>
    <row r="404" spans="1:33">
      <c r="A404" s="347">
        <v>42672</v>
      </c>
      <c r="B404" s="30">
        <v>1</v>
      </c>
      <c r="C404" s="30">
        <v>1884403</v>
      </c>
      <c r="D404" s="104">
        <v>12780</v>
      </c>
      <c r="E404" s="104" t="s">
        <v>862</v>
      </c>
      <c r="F404" s="30">
        <v>1610</v>
      </c>
      <c r="G404" s="105">
        <v>51</v>
      </c>
      <c r="H404" s="113" t="s">
        <v>103</v>
      </c>
      <c r="I404" s="222">
        <v>0</v>
      </c>
      <c r="J404" s="223">
        <v>0</v>
      </c>
      <c r="K404" s="228">
        <v>0</v>
      </c>
      <c r="L404" s="224">
        <v>0</v>
      </c>
      <c r="M404" s="222">
        <v>0</v>
      </c>
      <c r="N404" s="229">
        <v>0</v>
      </c>
      <c r="O404" s="225">
        <v>0</v>
      </c>
      <c r="P404" s="224">
        <v>0</v>
      </c>
      <c r="Q404" s="225">
        <v>0</v>
      </c>
      <c r="R404" s="226">
        <v>0</v>
      </c>
      <c r="S404" s="224">
        <v>0</v>
      </c>
      <c r="T404" s="222">
        <v>0</v>
      </c>
      <c r="U404" s="227">
        <v>0</v>
      </c>
      <c r="V404" s="224">
        <v>1</v>
      </c>
      <c r="W404" s="224">
        <v>0</v>
      </c>
      <c r="X404" s="28">
        <f>+G404-(SUM(I404:N404,O404,P404:P404:T404,U404,V404,W404))</f>
        <v>50</v>
      </c>
      <c r="Y404" s="107"/>
      <c r="Z404" s="107"/>
      <c r="AA404" s="107"/>
      <c r="AB404" s="107"/>
      <c r="AC404" s="107"/>
      <c r="AD404" s="107"/>
      <c r="AE404" s="197">
        <f t="shared" si="26"/>
        <v>50</v>
      </c>
      <c r="AF404" s="108"/>
      <c r="AG404" s="104"/>
    </row>
    <row r="405" spans="1:33">
      <c r="A405" s="347">
        <v>42672</v>
      </c>
      <c r="B405" s="30">
        <v>2</v>
      </c>
      <c r="C405" s="30">
        <v>1884403</v>
      </c>
      <c r="D405" s="104">
        <v>12780</v>
      </c>
      <c r="E405" s="104" t="s">
        <v>862</v>
      </c>
      <c r="F405" s="30">
        <v>1610</v>
      </c>
      <c r="G405" s="105">
        <v>99</v>
      </c>
      <c r="H405" s="113"/>
      <c r="I405" s="222">
        <v>0</v>
      </c>
      <c r="J405" s="223">
        <v>0</v>
      </c>
      <c r="K405" s="228">
        <v>0</v>
      </c>
      <c r="L405" s="224">
        <v>0</v>
      </c>
      <c r="M405" s="222">
        <v>0</v>
      </c>
      <c r="N405" s="229">
        <v>0</v>
      </c>
      <c r="O405" s="225">
        <v>0</v>
      </c>
      <c r="P405" s="224">
        <v>0</v>
      </c>
      <c r="Q405" s="225">
        <v>0</v>
      </c>
      <c r="R405" s="226">
        <v>0</v>
      </c>
      <c r="S405" s="224">
        <v>0</v>
      </c>
      <c r="T405" s="222">
        <v>0</v>
      </c>
      <c r="U405" s="227">
        <v>0</v>
      </c>
      <c r="V405" s="224">
        <v>1</v>
      </c>
      <c r="W405" s="224">
        <v>0</v>
      </c>
      <c r="X405" s="28">
        <f>+G405-(SUM(I405:N405,O405,P405:P405:T405,U405,V405,W405))</f>
        <v>98</v>
      </c>
      <c r="Y405" s="107"/>
      <c r="Z405" s="107"/>
      <c r="AA405" s="107"/>
      <c r="AB405" s="107"/>
      <c r="AC405" s="107"/>
      <c r="AD405" s="107"/>
      <c r="AE405" s="197">
        <f t="shared" si="26"/>
        <v>98</v>
      </c>
      <c r="AF405" s="108"/>
      <c r="AG405" s="104"/>
    </row>
    <row r="406" spans="1:33">
      <c r="A406" s="347">
        <v>42672</v>
      </c>
      <c r="B406" s="30">
        <v>2</v>
      </c>
      <c r="C406" s="30">
        <v>1884403</v>
      </c>
      <c r="D406" s="104">
        <v>12808</v>
      </c>
      <c r="E406" s="104" t="s">
        <v>862</v>
      </c>
      <c r="F406" s="30">
        <v>1611</v>
      </c>
      <c r="G406" s="105">
        <v>121</v>
      </c>
      <c r="H406" s="113"/>
      <c r="I406" s="222">
        <v>0</v>
      </c>
      <c r="J406" s="223">
        <v>0</v>
      </c>
      <c r="K406" s="228">
        <v>0</v>
      </c>
      <c r="L406" s="224">
        <v>0</v>
      </c>
      <c r="M406" s="222">
        <v>0</v>
      </c>
      <c r="N406" s="229">
        <v>0</v>
      </c>
      <c r="O406" s="225">
        <v>1</v>
      </c>
      <c r="P406" s="224">
        <v>0</v>
      </c>
      <c r="Q406" s="225">
        <v>0</v>
      </c>
      <c r="R406" s="226">
        <v>0</v>
      </c>
      <c r="S406" s="224">
        <v>0</v>
      </c>
      <c r="T406" s="222">
        <v>0</v>
      </c>
      <c r="U406" s="227">
        <v>0</v>
      </c>
      <c r="V406" s="224">
        <v>1</v>
      </c>
      <c r="W406" s="224">
        <v>0</v>
      </c>
      <c r="X406" s="28">
        <f>+G406-(SUM(I406:N406,O406,P406:P406:T406,U406,V406,W406))</f>
        <v>119</v>
      </c>
      <c r="Y406" s="107"/>
      <c r="Z406" s="107"/>
      <c r="AA406" s="107"/>
      <c r="AB406" s="107"/>
      <c r="AC406" s="107"/>
      <c r="AD406" s="107"/>
      <c r="AE406" s="197">
        <f t="shared" si="26"/>
        <v>119</v>
      </c>
      <c r="AF406" s="108"/>
      <c r="AG406" s="104"/>
    </row>
    <row r="407" spans="1:33">
      <c r="A407" s="347">
        <v>42672</v>
      </c>
      <c r="B407" s="30">
        <v>2</v>
      </c>
      <c r="C407" s="30">
        <v>1884403</v>
      </c>
      <c r="D407" s="104">
        <v>12805</v>
      </c>
      <c r="E407" s="104" t="s">
        <v>862</v>
      </c>
      <c r="F407" s="30">
        <v>1612</v>
      </c>
      <c r="G407" s="105">
        <v>47</v>
      </c>
      <c r="H407" s="113"/>
      <c r="I407" s="222">
        <v>0</v>
      </c>
      <c r="J407" s="223">
        <v>0</v>
      </c>
      <c r="K407" s="228">
        <v>0</v>
      </c>
      <c r="L407" s="224">
        <v>0</v>
      </c>
      <c r="M407" s="222">
        <v>0</v>
      </c>
      <c r="N407" s="229">
        <v>0</v>
      </c>
      <c r="O407" s="225">
        <v>0</v>
      </c>
      <c r="P407" s="224">
        <v>0</v>
      </c>
      <c r="Q407" s="225">
        <v>0</v>
      </c>
      <c r="R407" s="226">
        <v>0</v>
      </c>
      <c r="S407" s="224">
        <v>0</v>
      </c>
      <c r="T407" s="222">
        <v>0</v>
      </c>
      <c r="U407" s="227">
        <v>0</v>
      </c>
      <c r="V407" s="224">
        <v>1</v>
      </c>
      <c r="W407" s="224">
        <v>0</v>
      </c>
      <c r="X407" s="28">
        <f>+G407-(SUM(I407:N407,O407,P407:P407:T407,U407,V407,W407))</f>
        <v>46</v>
      </c>
      <c r="Y407" s="107"/>
      <c r="Z407" s="107"/>
      <c r="AA407" s="107"/>
      <c r="AB407" s="107"/>
      <c r="AC407" s="107"/>
      <c r="AD407" s="107"/>
      <c r="AE407" s="197">
        <f t="shared" si="26"/>
        <v>46</v>
      </c>
      <c r="AF407" s="108"/>
      <c r="AG407" s="104"/>
    </row>
    <row r="408" spans="1:33">
      <c r="A408" s="347">
        <v>42672</v>
      </c>
      <c r="B408" s="30">
        <v>2</v>
      </c>
      <c r="C408" s="30">
        <v>1884403</v>
      </c>
      <c r="D408" s="104">
        <v>12779</v>
      </c>
      <c r="E408" s="104" t="s">
        <v>862</v>
      </c>
      <c r="F408" s="30">
        <v>1613</v>
      </c>
      <c r="G408" s="105">
        <v>60</v>
      </c>
      <c r="H408" s="113"/>
      <c r="I408" s="222">
        <v>0</v>
      </c>
      <c r="J408" s="223">
        <v>0</v>
      </c>
      <c r="K408" s="228">
        <v>0</v>
      </c>
      <c r="L408" s="224">
        <v>0</v>
      </c>
      <c r="M408" s="222">
        <v>0</v>
      </c>
      <c r="N408" s="229">
        <v>0</v>
      </c>
      <c r="O408" s="225">
        <v>0</v>
      </c>
      <c r="P408" s="224">
        <v>0</v>
      </c>
      <c r="Q408" s="225">
        <v>0</v>
      </c>
      <c r="R408" s="226">
        <v>0</v>
      </c>
      <c r="S408" s="224">
        <v>0</v>
      </c>
      <c r="T408" s="222">
        <v>0</v>
      </c>
      <c r="U408" s="227">
        <v>0</v>
      </c>
      <c r="V408" s="224">
        <v>1</v>
      </c>
      <c r="W408" s="224">
        <v>0</v>
      </c>
      <c r="X408" s="28">
        <f>+G408-(SUM(I408:N408,O408,P408:P408:T408,U408,V408,W408))</f>
        <v>59</v>
      </c>
      <c r="Y408" s="107"/>
      <c r="Z408" s="107"/>
      <c r="AA408" s="107"/>
      <c r="AB408" s="107"/>
      <c r="AC408" s="107"/>
      <c r="AD408" s="107"/>
      <c r="AE408" s="197">
        <f t="shared" si="26"/>
        <v>59</v>
      </c>
      <c r="AF408" s="108"/>
      <c r="AG408" s="104"/>
    </row>
    <row r="409" spans="1:33">
      <c r="A409" s="347">
        <v>42686</v>
      </c>
      <c r="B409" s="30">
        <v>2</v>
      </c>
      <c r="C409" s="30">
        <v>1909201</v>
      </c>
      <c r="D409" s="104">
        <v>51654</v>
      </c>
      <c r="E409" s="104" t="s">
        <v>249</v>
      </c>
      <c r="F409" s="30">
        <v>1616</v>
      </c>
      <c r="G409" s="105">
        <v>205</v>
      </c>
      <c r="H409" s="113" t="s">
        <v>111</v>
      </c>
      <c r="I409" s="222">
        <v>0</v>
      </c>
      <c r="J409" s="223">
        <v>0</v>
      </c>
      <c r="K409" s="228">
        <v>0</v>
      </c>
      <c r="L409" s="224">
        <v>0</v>
      </c>
      <c r="M409" s="222">
        <v>0</v>
      </c>
      <c r="N409" s="229">
        <v>0</v>
      </c>
      <c r="O409" s="225">
        <v>1</v>
      </c>
      <c r="P409" s="224">
        <v>1</v>
      </c>
      <c r="Q409" s="225">
        <v>0</v>
      </c>
      <c r="R409" s="226">
        <v>0</v>
      </c>
      <c r="S409" s="224">
        <v>0</v>
      </c>
      <c r="T409" s="222">
        <v>0</v>
      </c>
      <c r="U409" s="227">
        <v>0</v>
      </c>
      <c r="V409" s="224">
        <v>0</v>
      </c>
      <c r="W409" s="224">
        <v>0</v>
      </c>
      <c r="X409" s="28">
        <f>+G409-(SUM(I409:N409,O409,P409:P409:T409,U409,V409,W409))</f>
        <v>203</v>
      </c>
      <c r="Y409" s="107"/>
      <c r="Z409" s="107"/>
      <c r="AA409" s="107">
        <v>54</v>
      </c>
      <c r="AB409" s="107"/>
      <c r="AC409" s="107"/>
      <c r="AD409" s="107"/>
      <c r="AE409" s="197">
        <f t="shared" si="26"/>
        <v>149</v>
      </c>
      <c r="AF409" s="108"/>
      <c r="AG409" s="104"/>
    </row>
    <row r="410" spans="1:33">
      <c r="A410" s="347">
        <v>42686</v>
      </c>
      <c r="B410" s="30">
        <v>3</v>
      </c>
      <c r="C410" s="30">
        <v>1909201</v>
      </c>
      <c r="D410" s="104">
        <v>51654</v>
      </c>
      <c r="E410" s="104" t="s">
        <v>249</v>
      </c>
      <c r="F410" s="30">
        <v>1616</v>
      </c>
      <c r="G410" s="105">
        <v>195</v>
      </c>
      <c r="H410" s="113"/>
      <c r="I410" s="222">
        <v>0</v>
      </c>
      <c r="J410" s="223">
        <v>0</v>
      </c>
      <c r="K410" s="228">
        <v>0</v>
      </c>
      <c r="L410" s="224">
        <v>0</v>
      </c>
      <c r="M410" s="222">
        <v>0</v>
      </c>
      <c r="N410" s="229">
        <v>0</v>
      </c>
      <c r="O410" s="225">
        <v>0</v>
      </c>
      <c r="P410" s="224">
        <v>0</v>
      </c>
      <c r="Q410" s="225">
        <v>0</v>
      </c>
      <c r="R410" s="226">
        <v>0</v>
      </c>
      <c r="S410" s="224">
        <v>0</v>
      </c>
      <c r="T410" s="222">
        <v>0</v>
      </c>
      <c r="U410" s="227">
        <v>0</v>
      </c>
      <c r="V410" s="224">
        <v>1</v>
      </c>
      <c r="W410" s="224">
        <v>0</v>
      </c>
      <c r="X410" s="28">
        <f>+G410-(SUM(I410:N410,O410,P410:P410:T410,U410,V410,W410))</f>
        <v>194</v>
      </c>
      <c r="Y410" s="107"/>
      <c r="Z410" s="107"/>
      <c r="AA410" s="107"/>
      <c r="AB410" s="107"/>
      <c r="AC410" s="107"/>
      <c r="AD410" s="107"/>
      <c r="AE410" s="197">
        <f t="shared" si="26"/>
        <v>194</v>
      </c>
      <c r="AF410" s="108"/>
      <c r="AG410" s="104"/>
    </row>
    <row r="411" spans="1:33">
      <c r="A411" s="347">
        <v>42686</v>
      </c>
      <c r="B411" s="30">
        <v>3</v>
      </c>
      <c r="C411" s="30">
        <v>1909201</v>
      </c>
      <c r="D411" s="104">
        <v>51654</v>
      </c>
      <c r="E411" s="104" t="s">
        <v>249</v>
      </c>
      <c r="F411" s="30">
        <v>1617</v>
      </c>
      <c r="G411" s="105">
        <v>18</v>
      </c>
      <c r="H411" s="113"/>
      <c r="I411" s="222">
        <v>0</v>
      </c>
      <c r="J411" s="223">
        <v>0</v>
      </c>
      <c r="K411" s="228">
        <v>0</v>
      </c>
      <c r="L411" s="224">
        <v>0</v>
      </c>
      <c r="M411" s="222">
        <v>0</v>
      </c>
      <c r="N411" s="229">
        <v>0</v>
      </c>
      <c r="O411" s="225">
        <v>0</v>
      </c>
      <c r="P411" s="224">
        <v>0</v>
      </c>
      <c r="Q411" s="225">
        <v>0</v>
      </c>
      <c r="R411" s="226">
        <v>0</v>
      </c>
      <c r="S411" s="224">
        <v>0</v>
      </c>
      <c r="T411" s="222">
        <v>0</v>
      </c>
      <c r="U411" s="227">
        <v>0</v>
      </c>
      <c r="V411" s="224">
        <v>1</v>
      </c>
      <c r="W411" s="224">
        <v>0</v>
      </c>
      <c r="X411" s="28">
        <f>+G411-(SUM(I411:N411,O411,P411:P411:T411,U411,V411,W411))</f>
        <v>17</v>
      </c>
      <c r="Y411" s="107"/>
      <c r="Z411" s="107"/>
      <c r="AA411" s="107"/>
      <c r="AB411" s="107"/>
      <c r="AC411" s="107"/>
      <c r="AD411" s="107"/>
      <c r="AE411" s="197">
        <f t="shared" si="26"/>
        <v>17</v>
      </c>
      <c r="AF411" s="108"/>
      <c r="AG411" s="104"/>
    </row>
    <row r="412" spans="1:33">
      <c r="A412" s="347">
        <v>42686</v>
      </c>
      <c r="B412" s="30">
        <v>3</v>
      </c>
      <c r="C412" s="30">
        <v>1909201</v>
      </c>
      <c r="D412" s="104">
        <v>51653</v>
      </c>
      <c r="E412" s="104" t="s">
        <v>249</v>
      </c>
      <c r="F412" s="30">
        <v>1615</v>
      </c>
      <c r="G412" s="105">
        <v>309</v>
      </c>
      <c r="H412" s="113"/>
      <c r="I412" s="222">
        <v>0</v>
      </c>
      <c r="J412" s="223">
        <v>0</v>
      </c>
      <c r="K412" s="228">
        <v>0</v>
      </c>
      <c r="L412" s="224">
        <v>3</v>
      </c>
      <c r="M412" s="222">
        <v>0</v>
      </c>
      <c r="N412" s="229">
        <v>0</v>
      </c>
      <c r="O412" s="225">
        <v>0</v>
      </c>
      <c r="P412" s="224">
        <v>0</v>
      </c>
      <c r="Q412" s="225">
        <v>0</v>
      </c>
      <c r="R412" s="226">
        <v>0</v>
      </c>
      <c r="S412" s="224">
        <v>0</v>
      </c>
      <c r="T412" s="222">
        <v>0</v>
      </c>
      <c r="U412" s="227">
        <v>1</v>
      </c>
      <c r="V412" s="224">
        <v>1</v>
      </c>
      <c r="W412" s="224">
        <v>0</v>
      </c>
      <c r="X412" s="28">
        <f>+G412-(SUM(I412:N412,O412,P412:P412:T412,U412,V412,W412))</f>
        <v>304</v>
      </c>
      <c r="Y412" s="107"/>
      <c r="Z412" s="107">
        <v>5</v>
      </c>
      <c r="AA412" s="107"/>
      <c r="AB412" s="107"/>
      <c r="AC412" s="107"/>
      <c r="AD412" s="107"/>
      <c r="AE412" s="197">
        <f t="shared" si="26"/>
        <v>299</v>
      </c>
      <c r="AF412" s="108"/>
      <c r="AG412" s="104"/>
    </row>
    <row r="413" spans="1:33">
      <c r="A413" s="347">
        <v>42687</v>
      </c>
      <c r="B413" s="30">
        <v>1</v>
      </c>
      <c r="C413" s="30">
        <v>1909201</v>
      </c>
      <c r="D413" s="104">
        <v>51653</v>
      </c>
      <c r="E413" s="104" t="s">
        <v>249</v>
      </c>
      <c r="F413" s="30">
        <v>1615</v>
      </c>
      <c r="G413" s="105">
        <v>34</v>
      </c>
      <c r="H413" s="113"/>
      <c r="I413" s="222">
        <v>0</v>
      </c>
      <c r="J413" s="223">
        <v>0</v>
      </c>
      <c r="K413" s="228">
        <v>0</v>
      </c>
      <c r="L413" s="224">
        <v>0</v>
      </c>
      <c r="M413" s="222">
        <v>0</v>
      </c>
      <c r="N413" s="229">
        <v>0</v>
      </c>
      <c r="O413" s="225">
        <v>0</v>
      </c>
      <c r="P413" s="224">
        <v>0</v>
      </c>
      <c r="Q413" s="225">
        <v>0</v>
      </c>
      <c r="R413" s="226">
        <v>0</v>
      </c>
      <c r="S413" s="224">
        <v>0</v>
      </c>
      <c r="T413" s="222">
        <v>0</v>
      </c>
      <c r="U413" s="227">
        <v>0</v>
      </c>
      <c r="V413" s="224">
        <v>0</v>
      </c>
      <c r="W413" s="224">
        <v>0</v>
      </c>
      <c r="X413" s="28">
        <f>+G413-(SUM(I413:N413,O413,P413:P413:T413,U413,V413,W413))</f>
        <v>34</v>
      </c>
      <c r="Y413" s="107"/>
      <c r="Z413" s="107"/>
      <c r="AA413" s="107"/>
      <c r="AB413" s="107"/>
      <c r="AC413" s="107"/>
      <c r="AD413" s="107"/>
      <c r="AE413" s="197">
        <f t="shared" si="26"/>
        <v>34</v>
      </c>
      <c r="AF413" s="108"/>
      <c r="AG413" s="104"/>
    </row>
    <row r="414" spans="1:33">
      <c r="A414" s="347">
        <v>42687</v>
      </c>
      <c r="B414" s="30">
        <v>1</v>
      </c>
      <c r="C414" s="30">
        <v>1909201</v>
      </c>
      <c r="D414" s="104">
        <v>51654</v>
      </c>
      <c r="E414" s="104" t="s">
        <v>249</v>
      </c>
      <c r="F414" s="30">
        <v>1618</v>
      </c>
      <c r="G414" s="105">
        <v>54</v>
      </c>
      <c r="H414" s="113"/>
      <c r="I414" s="222">
        <v>0</v>
      </c>
      <c r="J414" s="223">
        <v>0</v>
      </c>
      <c r="K414" s="228">
        <v>0</v>
      </c>
      <c r="L414" s="224">
        <v>0</v>
      </c>
      <c r="M414" s="222">
        <v>0</v>
      </c>
      <c r="N414" s="229">
        <v>0</v>
      </c>
      <c r="O414" s="225">
        <v>0</v>
      </c>
      <c r="P414" s="224">
        <v>0</v>
      </c>
      <c r="Q414" s="225">
        <v>0</v>
      </c>
      <c r="R414" s="226">
        <v>0</v>
      </c>
      <c r="S414" s="224">
        <v>0</v>
      </c>
      <c r="T414" s="222">
        <v>0</v>
      </c>
      <c r="U414" s="227">
        <v>0</v>
      </c>
      <c r="V414" s="224">
        <v>1</v>
      </c>
      <c r="W414" s="224">
        <v>0</v>
      </c>
      <c r="X414" s="28">
        <f>+G414-(SUM(I414:N414,O414,P414:P414:T414,U414,V414,W414))</f>
        <v>53</v>
      </c>
      <c r="Y414" s="107"/>
      <c r="Z414" s="107"/>
      <c r="AA414" s="107"/>
      <c r="AB414" s="107"/>
      <c r="AC414" s="107"/>
      <c r="AD414" s="107"/>
      <c r="AE414" s="197">
        <f t="shared" si="26"/>
        <v>53</v>
      </c>
      <c r="AF414" s="108"/>
      <c r="AG414" s="104"/>
    </row>
    <row r="415" spans="1:33">
      <c r="A415" s="347">
        <v>42687</v>
      </c>
      <c r="B415" s="30">
        <v>1</v>
      </c>
      <c r="C415" s="30">
        <v>1909201</v>
      </c>
      <c r="D415" s="104">
        <v>51662</v>
      </c>
      <c r="E415" s="104" t="s">
        <v>249</v>
      </c>
      <c r="F415" s="30">
        <v>1619</v>
      </c>
      <c r="G415" s="105">
        <v>38</v>
      </c>
      <c r="H415" s="113"/>
      <c r="I415" s="222">
        <v>0</v>
      </c>
      <c r="J415" s="223">
        <v>0</v>
      </c>
      <c r="K415" s="228">
        <v>0</v>
      </c>
      <c r="L415" s="224">
        <v>0</v>
      </c>
      <c r="M415" s="222">
        <v>0</v>
      </c>
      <c r="N415" s="229">
        <v>0</v>
      </c>
      <c r="O415" s="225">
        <v>1</v>
      </c>
      <c r="P415" s="224">
        <v>0</v>
      </c>
      <c r="Q415" s="225">
        <v>0</v>
      </c>
      <c r="R415" s="226">
        <v>0</v>
      </c>
      <c r="S415" s="224">
        <v>0</v>
      </c>
      <c r="T415" s="222">
        <v>0</v>
      </c>
      <c r="U415" s="227">
        <v>0</v>
      </c>
      <c r="V415" s="224">
        <v>1</v>
      </c>
      <c r="W415" s="224">
        <v>0</v>
      </c>
      <c r="X415" s="28">
        <f>+G415-(SUM(I415:N415,O415,P415:P415:T415,U415,V415,W415))</f>
        <v>36</v>
      </c>
      <c r="Y415" s="107"/>
      <c r="Z415" s="107"/>
      <c r="AA415" s="107"/>
      <c r="AB415" s="107"/>
      <c r="AC415" s="107"/>
      <c r="AD415" s="107"/>
      <c r="AE415" s="197">
        <f t="shared" si="26"/>
        <v>36</v>
      </c>
      <c r="AF415" s="108"/>
      <c r="AG415" s="104"/>
    </row>
    <row r="416" spans="1:33">
      <c r="A416" s="347">
        <v>42687</v>
      </c>
      <c r="B416" s="30">
        <v>1</v>
      </c>
      <c r="C416" s="30">
        <v>1909201</v>
      </c>
      <c r="D416" s="104">
        <v>60082</v>
      </c>
      <c r="E416" s="104" t="s">
        <v>249</v>
      </c>
      <c r="F416" s="30">
        <v>1620</v>
      </c>
      <c r="G416" s="105">
        <v>41</v>
      </c>
      <c r="H416" s="113"/>
      <c r="I416" s="222">
        <v>0</v>
      </c>
      <c r="J416" s="223">
        <v>0</v>
      </c>
      <c r="K416" s="228">
        <v>0</v>
      </c>
      <c r="L416" s="224">
        <v>0</v>
      </c>
      <c r="M416" s="222">
        <v>0</v>
      </c>
      <c r="N416" s="229">
        <v>0</v>
      </c>
      <c r="O416" s="225">
        <v>1</v>
      </c>
      <c r="P416" s="224">
        <v>0</v>
      </c>
      <c r="Q416" s="225">
        <v>0</v>
      </c>
      <c r="R416" s="226">
        <v>0</v>
      </c>
      <c r="S416" s="224">
        <v>0</v>
      </c>
      <c r="T416" s="222">
        <v>0</v>
      </c>
      <c r="U416" s="227">
        <v>0</v>
      </c>
      <c r="V416" s="224">
        <v>1</v>
      </c>
      <c r="W416" s="224">
        <v>0</v>
      </c>
      <c r="X416" s="28">
        <f>+G416-(SUM(I416:N416,O416,P416:P416:T416,U416,V416,W416))</f>
        <v>39</v>
      </c>
      <c r="Y416" s="107"/>
      <c r="Z416" s="107"/>
      <c r="AA416" s="107"/>
      <c r="AB416" s="107"/>
      <c r="AC416" s="107"/>
      <c r="AD416" s="107"/>
      <c r="AE416" s="197">
        <f t="shared" si="26"/>
        <v>39</v>
      </c>
      <c r="AF416" s="108"/>
      <c r="AG416" s="104"/>
    </row>
    <row r="417" spans="1:33">
      <c r="A417" s="347">
        <v>42687</v>
      </c>
      <c r="B417" s="30">
        <v>1</v>
      </c>
      <c r="C417" s="30">
        <v>1909201</v>
      </c>
      <c r="D417" s="104">
        <v>60084</v>
      </c>
      <c r="E417" s="104" t="s">
        <v>249</v>
      </c>
      <c r="F417" s="30">
        <v>1621</v>
      </c>
      <c r="G417" s="105">
        <v>42</v>
      </c>
      <c r="H417" s="113"/>
      <c r="I417" s="222">
        <v>0</v>
      </c>
      <c r="J417" s="223">
        <v>0</v>
      </c>
      <c r="K417" s="228">
        <v>0</v>
      </c>
      <c r="L417" s="224">
        <v>0</v>
      </c>
      <c r="M417" s="222">
        <v>0</v>
      </c>
      <c r="N417" s="229">
        <v>0</v>
      </c>
      <c r="O417" s="225">
        <v>1</v>
      </c>
      <c r="P417" s="224">
        <v>0</v>
      </c>
      <c r="Q417" s="225">
        <v>0</v>
      </c>
      <c r="R417" s="226">
        <v>0</v>
      </c>
      <c r="S417" s="224">
        <v>0</v>
      </c>
      <c r="T417" s="222">
        <v>0</v>
      </c>
      <c r="U417" s="227">
        <v>0</v>
      </c>
      <c r="V417" s="224">
        <v>1</v>
      </c>
      <c r="W417" s="224">
        <v>0</v>
      </c>
      <c r="X417" s="28">
        <f>+G417-(SUM(I417:N417,O417,P417:P417:T417,U417,V417,W417))</f>
        <v>40</v>
      </c>
      <c r="Y417" s="107"/>
      <c r="Z417" s="107"/>
      <c r="AA417" s="107"/>
      <c r="AB417" s="107"/>
      <c r="AC417" s="107"/>
      <c r="AD417" s="107"/>
      <c r="AE417" s="197">
        <f t="shared" si="26"/>
        <v>40</v>
      </c>
      <c r="AF417" s="108"/>
      <c r="AG417" s="104"/>
    </row>
    <row r="418" spans="1:33">
      <c r="A418" s="347">
        <v>42687</v>
      </c>
      <c r="B418" s="30">
        <v>1</v>
      </c>
      <c r="C418" s="30">
        <v>1909201</v>
      </c>
      <c r="D418" s="104">
        <v>60083</v>
      </c>
      <c r="E418" s="104" t="s">
        <v>249</v>
      </c>
      <c r="F418" s="30">
        <v>1622</v>
      </c>
      <c r="G418" s="105">
        <v>42</v>
      </c>
      <c r="H418" s="113"/>
      <c r="I418" s="222">
        <v>0</v>
      </c>
      <c r="J418" s="223">
        <v>0</v>
      </c>
      <c r="K418" s="228">
        <v>0</v>
      </c>
      <c r="L418" s="224">
        <v>0</v>
      </c>
      <c r="M418" s="222">
        <v>0</v>
      </c>
      <c r="N418" s="229">
        <v>0</v>
      </c>
      <c r="O418" s="225">
        <v>1</v>
      </c>
      <c r="P418" s="224">
        <v>0</v>
      </c>
      <c r="Q418" s="225">
        <v>0</v>
      </c>
      <c r="R418" s="226">
        <v>0</v>
      </c>
      <c r="S418" s="224">
        <v>0</v>
      </c>
      <c r="T418" s="222">
        <v>0</v>
      </c>
      <c r="U418" s="227">
        <v>0</v>
      </c>
      <c r="V418" s="224">
        <v>1</v>
      </c>
      <c r="W418" s="224">
        <v>0</v>
      </c>
      <c r="X418" s="28">
        <f>+G418-(SUM(I418:N418,O418,P418:P418:T418,U418,V418,W418))</f>
        <v>40</v>
      </c>
      <c r="Y418" s="107"/>
      <c r="Z418" s="107"/>
      <c r="AA418" s="107"/>
      <c r="AB418" s="107"/>
      <c r="AC418" s="107"/>
      <c r="AD418" s="107"/>
      <c r="AE418" s="197">
        <f t="shared" si="26"/>
        <v>40</v>
      </c>
      <c r="AF418" s="108"/>
      <c r="AG418" s="104"/>
    </row>
    <row r="419" spans="1:33" s="208" customFormat="1">
      <c r="A419" s="364">
        <v>42700</v>
      </c>
      <c r="B419" s="163">
        <v>2</v>
      </c>
      <c r="C419" s="163">
        <v>1923204</v>
      </c>
      <c r="D419" s="161">
        <v>51730</v>
      </c>
      <c r="E419" s="161" t="s">
        <v>249</v>
      </c>
      <c r="F419" s="163">
        <v>1725</v>
      </c>
      <c r="G419" s="164">
        <v>387</v>
      </c>
      <c r="H419" s="203" t="s">
        <v>262</v>
      </c>
      <c r="I419" s="306">
        <v>0</v>
      </c>
      <c r="J419" s="307">
        <v>0</v>
      </c>
      <c r="K419" s="308">
        <v>0</v>
      </c>
      <c r="L419" s="309">
        <v>3</v>
      </c>
      <c r="M419" s="306">
        <v>0</v>
      </c>
      <c r="N419" s="310">
        <v>0</v>
      </c>
      <c r="O419" s="311">
        <v>1</v>
      </c>
      <c r="P419" s="309">
        <v>0</v>
      </c>
      <c r="Q419" s="311">
        <v>0</v>
      </c>
      <c r="R419" s="312">
        <v>0</v>
      </c>
      <c r="S419" s="309">
        <v>0</v>
      </c>
      <c r="T419" s="306">
        <v>0</v>
      </c>
      <c r="U419" s="313">
        <v>0</v>
      </c>
      <c r="V419" s="309">
        <v>1</v>
      </c>
      <c r="W419" s="309">
        <v>0</v>
      </c>
      <c r="X419" s="204">
        <f>+G419-(SUM(I419:N419,O419,P419:P419:T419,U419,V419,W419))</f>
        <v>382</v>
      </c>
      <c r="Y419" s="205"/>
      <c r="Z419" s="205"/>
      <c r="AA419" s="205"/>
      <c r="AB419" s="205"/>
      <c r="AC419" s="205"/>
      <c r="AD419" s="205"/>
      <c r="AE419" s="206">
        <f t="shared" si="26"/>
        <v>382</v>
      </c>
      <c r="AF419" s="207"/>
      <c r="AG419" s="161"/>
    </row>
    <row r="420" spans="1:33">
      <c r="A420" s="357">
        <v>42700</v>
      </c>
      <c r="B420" s="30">
        <v>2</v>
      </c>
      <c r="C420" s="30">
        <v>1923204</v>
      </c>
      <c r="D420" s="104">
        <v>51729</v>
      </c>
      <c r="E420" s="104" t="s">
        <v>249</v>
      </c>
      <c r="F420" s="30">
        <v>1726</v>
      </c>
      <c r="G420" s="105">
        <v>152</v>
      </c>
      <c r="H420" s="564" t="s">
        <v>111</v>
      </c>
      <c r="I420" s="222">
        <v>0</v>
      </c>
      <c r="J420" s="223">
        <v>0</v>
      </c>
      <c r="K420" s="228">
        <v>0</v>
      </c>
      <c r="L420" s="224">
        <v>0</v>
      </c>
      <c r="M420" s="222">
        <v>0</v>
      </c>
      <c r="N420" s="229">
        <v>0</v>
      </c>
      <c r="O420" s="225">
        <v>1</v>
      </c>
      <c r="P420" s="224">
        <v>0</v>
      </c>
      <c r="Q420" s="225">
        <v>0</v>
      </c>
      <c r="R420" s="226">
        <v>0</v>
      </c>
      <c r="S420" s="224">
        <v>0</v>
      </c>
      <c r="T420" s="222">
        <v>0</v>
      </c>
      <c r="U420" s="227">
        <v>0</v>
      </c>
      <c r="V420" s="224">
        <v>1</v>
      </c>
      <c r="W420" s="224">
        <v>0</v>
      </c>
      <c r="X420" s="28">
        <f>+G420-(SUM(I420:N420,O420,P420:P420:T420,U420,V420,W420))</f>
        <v>150</v>
      </c>
      <c r="Y420" s="107"/>
      <c r="Z420" s="107"/>
      <c r="AA420" s="107"/>
      <c r="AB420" s="107"/>
      <c r="AC420" s="107"/>
      <c r="AD420" s="107"/>
      <c r="AE420" s="197">
        <f t="shared" si="26"/>
        <v>150</v>
      </c>
      <c r="AF420" s="108"/>
      <c r="AG420" s="104"/>
    </row>
    <row r="421" spans="1:33">
      <c r="A421" s="357">
        <v>42700</v>
      </c>
      <c r="B421" s="30">
        <v>3</v>
      </c>
      <c r="C421" s="30">
        <v>1923204</v>
      </c>
      <c r="D421" s="104">
        <v>51729</v>
      </c>
      <c r="E421" s="104" t="s">
        <v>249</v>
      </c>
      <c r="F421" s="30">
        <v>1726</v>
      </c>
      <c r="G421" s="105">
        <v>248</v>
      </c>
      <c r="H421" s="565"/>
      <c r="I421" s="222">
        <v>0</v>
      </c>
      <c r="J421" s="223">
        <v>0</v>
      </c>
      <c r="K421" s="228">
        <v>0</v>
      </c>
      <c r="L421" s="224">
        <v>0</v>
      </c>
      <c r="M421" s="222">
        <v>0</v>
      </c>
      <c r="N421" s="229">
        <v>0</v>
      </c>
      <c r="O421" s="225">
        <v>0</v>
      </c>
      <c r="P421" s="224">
        <v>0</v>
      </c>
      <c r="Q421" s="225">
        <v>0</v>
      </c>
      <c r="R421" s="226">
        <v>0</v>
      </c>
      <c r="S421" s="224">
        <v>0</v>
      </c>
      <c r="T421" s="222">
        <v>0</v>
      </c>
      <c r="U421" s="227">
        <v>0</v>
      </c>
      <c r="V421" s="224">
        <v>0</v>
      </c>
      <c r="W421" s="224">
        <v>0</v>
      </c>
      <c r="X421" s="28">
        <f>+G421-(SUM(I421:N421,O421,P421:P421:T421,U421,V421,W421))</f>
        <v>248</v>
      </c>
      <c r="Y421" s="107"/>
      <c r="Z421" s="107"/>
      <c r="AA421" s="107"/>
      <c r="AB421" s="107"/>
      <c r="AC421" s="107"/>
      <c r="AD421" s="107"/>
      <c r="AE421" s="197">
        <f t="shared" si="26"/>
        <v>248</v>
      </c>
      <c r="AF421" s="108"/>
      <c r="AG421" s="104"/>
    </row>
    <row r="422" spans="1:33">
      <c r="A422" s="357">
        <v>42700</v>
      </c>
      <c r="B422" s="30">
        <v>3</v>
      </c>
      <c r="C422" s="30">
        <v>1923204</v>
      </c>
      <c r="D422" s="104">
        <v>51729</v>
      </c>
      <c r="E422" s="104" t="s">
        <v>249</v>
      </c>
      <c r="F422" s="30">
        <v>1727</v>
      </c>
      <c r="G422" s="105">
        <v>136</v>
      </c>
      <c r="H422" s="113" t="s">
        <v>266</v>
      </c>
      <c r="I422" s="222">
        <v>0</v>
      </c>
      <c r="J422" s="223">
        <v>0</v>
      </c>
      <c r="K422" s="228">
        <v>0</v>
      </c>
      <c r="L422" s="224">
        <v>0</v>
      </c>
      <c r="M422" s="222">
        <v>0</v>
      </c>
      <c r="N422" s="229">
        <v>0</v>
      </c>
      <c r="O422" s="225">
        <v>0</v>
      </c>
      <c r="P422" s="224">
        <v>0</v>
      </c>
      <c r="Q422" s="225">
        <v>0</v>
      </c>
      <c r="R422" s="226">
        <v>0</v>
      </c>
      <c r="S422" s="224">
        <v>0</v>
      </c>
      <c r="T422" s="222">
        <v>0</v>
      </c>
      <c r="U422" s="227">
        <v>0</v>
      </c>
      <c r="V422" s="224">
        <v>1</v>
      </c>
      <c r="W422" s="224">
        <v>0</v>
      </c>
      <c r="X422" s="28">
        <f>+G422-(SUM(I422:N422,O422,P422:P422:T422,U422,V422,W422))</f>
        <v>135</v>
      </c>
      <c r="Y422" s="107"/>
      <c r="Z422" s="107"/>
      <c r="AA422" s="107"/>
      <c r="AB422" s="107"/>
      <c r="AC422" s="107"/>
      <c r="AD422" s="107"/>
      <c r="AE422" s="197">
        <f t="shared" si="26"/>
        <v>135</v>
      </c>
      <c r="AF422" s="108"/>
      <c r="AG422" s="104"/>
    </row>
    <row r="423" spans="1:33">
      <c r="A423" s="357">
        <v>42700</v>
      </c>
      <c r="B423" s="30">
        <v>3</v>
      </c>
      <c r="C423" s="30">
        <v>1923204</v>
      </c>
      <c r="D423" s="104">
        <v>51727</v>
      </c>
      <c r="E423" s="104" t="s">
        <v>249</v>
      </c>
      <c r="F423" s="30">
        <v>1728</v>
      </c>
      <c r="G423" s="105">
        <v>153</v>
      </c>
      <c r="H423" s="564" t="s">
        <v>111</v>
      </c>
      <c r="I423" s="222">
        <v>0</v>
      </c>
      <c r="J423" s="223">
        <v>0</v>
      </c>
      <c r="K423" s="228">
        <v>0</v>
      </c>
      <c r="L423" s="224">
        <v>0</v>
      </c>
      <c r="M423" s="222">
        <v>0</v>
      </c>
      <c r="N423" s="229">
        <v>0</v>
      </c>
      <c r="O423" s="225">
        <v>1</v>
      </c>
      <c r="P423" s="224">
        <v>0</v>
      </c>
      <c r="Q423" s="225">
        <v>0</v>
      </c>
      <c r="R423" s="226">
        <v>0</v>
      </c>
      <c r="S423" s="224">
        <v>0</v>
      </c>
      <c r="T423" s="222">
        <v>0</v>
      </c>
      <c r="U423" s="227">
        <v>0</v>
      </c>
      <c r="V423" s="224">
        <v>1</v>
      </c>
      <c r="W423" s="224">
        <v>0</v>
      </c>
      <c r="X423" s="28">
        <f>+G423-(SUM(I423:N423,O423,P423:P423:T423,U423,V423,W423))</f>
        <v>151</v>
      </c>
      <c r="Y423" s="107"/>
      <c r="Z423" s="107"/>
      <c r="AA423" s="107"/>
      <c r="AB423" s="107"/>
      <c r="AC423" s="107"/>
      <c r="AD423" s="107"/>
      <c r="AE423" s="197">
        <f t="shared" si="26"/>
        <v>151</v>
      </c>
      <c r="AF423" s="108"/>
      <c r="AG423" s="104"/>
    </row>
    <row r="424" spans="1:33">
      <c r="A424" s="357">
        <v>42702</v>
      </c>
      <c r="B424" s="30">
        <v>1</v>
      </c>
      <c r="C424" s="30">
        <v>1923204</v>
      </c>
      <c r="D424" s="104">
        <v>51727</v>
      </c>
      <c r="E424" s="104" t="s">
        <v>249</v>
      </c>
      <c r="F424" s="30">
        <v>1728</v>
      </c>
      <c r="G424" s="105">
        <v>247</v>
      </c>
      <c r="H424" s="565"/>
      <c r="I424" s="222">
        <v>0</v>
      </c>
      <c r="J424" s="223">
        <v>0</v>
      </c>
      <c r="K424" s="228">
        <v>0</v>
      </c>
      <c r="L424" s="224">
        <v>0</v>
      </c>
      <c r="M424" s="222">
        <v>0</v>
      </c>
      <c r="N424" s="229">
        <v>0</v>
      </c>
      <c r="O424" s="225">
        <v>0</v>
      </c>
      <c r="P424" s="224">
        <v>0</v>
      </c>
      <c r="Q424" s="225">
        <v>0</v>
      </c>
      <c r="R424" s="226">
        <v>0</v>
      </c>
      <c r="S424" s="224">
        <v>0</v>
      </c>
      <c r="T424" s="222">
        <v>0</v>
      </c>
      <c r="U424" s="227">
        <v>0</v>
      </c>
      <c r="V424" s="224">
        <v>0</v>
      </c>
      <c r="W424" s="224">
        <v>0</v>
      </c>
      <c r="X424" s="28">
        <f>+G424-(SUM(I424:N424,O424,P424:P424:T424,U424,V424,W424))</f>
        <v>247</v>
      </c>
      <c r="Y424" s="107"/>
      <c r="Z424" s="107"/>
      <c r="AA424" s="107"/>
      <c r="AB424" s="107"/>
      <c r="AC424" s="107"/>
      <c r="AD424" s="107"/>
      <c r="AE424" s="197">
        <f t="shared" si="26"/>
        <v>247</v>
      </c>
      <c r="AF424" s="108"/>
      <c r="AG424" s="104"/>
    </row>
    <row r="425" spans="1:33">
      <c r="A425" s="357">
        <v>42702</v>
      </c>
      <c r="B425" s="30">
        <v>1</v>
      </c>
      <c r="C425" s="30">
        <v>1923204</v>
      </c>
      <c r="D425" s="104">
        <v>51727</v>
      </c>
      <c r="E425" s="104" t="s">
        <v>249</v>
      </c>
      <c r="F425" s="30">
        <v>1729</v>
      </c>
      <c r="G425" s="105">
        <v>202</v>
      </c>
      <c r="H425" s="564" t="s">
        <v>114</v>
      </c>
      <c r="I425" s="222">
        <v>0</v>
      </c>
      <c r="J425" s="223">
        <v>0</v>
      </c>
      <c r="K425" s="228">
        <v>0</v>
      </c>
      <c r="L425" s="224">
        <v>2</v>
      </c>
      <c r="M425" s="222">
        <v>0</v>
      </c>
      <c r="N425" s="229">
        <v>0</v>
      </c>
      <c r="O425" s="225">
        <v>0</v>
      </c>
      <c r="P425" s="224">
        <v>0</v>
      </c>
      <c r="Q425" s="225">
        <v>0</v>
      </c>
      <c r="R425" s="226">
        <v>0</v>
      </c>
      <c r="S425" s="224">
        <v>0</v>
      </c>
      <c r="T425" s="222">
        <v>0</v>
      </c>
      <c r="U425" s="227">
        <v>0</v>
      </c>
      <c r="V425" s="224">
        <v>0</v>
      </c>
      <c r="W425" s="224">
        <v>0</v>
      </c>
      <c r="X425" s="28">
        <f>+G425-(SUM(I425:N425,O425,P425:P425:T425,U425,V425,W425))</f>
        <v>200</v>
      </c>
      <c r="Y425" s="107"/>
      <c r="Z425" s="107"/>
      <c r="AA425" s="107"/>
      <c r="AB425" s="107"/>
      <c r="AC425" s="107"/>
      <c r="AD425" s="107"/>
      <c r="AE425" s="197">
        <f t="shared" si="26"/>
        <v>200</v>
      </c>
      <c r="AF425" s="108"/>
      <c r="AG425" s="104"/>
    </row>
    <row r="426" spans="1:33">
      <c r="A426" s="357">
        <v>42702</v>
      </c>
      <c r="B426" s="30">
        <v>2</v>
      </c>
      <c r="C426" s="30">
        <v>1923204</v>
      </c>
      <c r="D426" s="104">
        <v>51727</v>
      </c>
      <c r="E426" s="104" t="s">
        <v>249</v>
      </c>
      <c r="F426" s="30">
        <v>1729</v>
      </c>
      <c r="G426" s="105">
        <v>198</v>
      </c>
      <c r="H426" s="565"/>
      <c r="I426" s="222">
        <v>0</v>
      </c>
      <c r="J426" s="223">
        <v>0</v>
      </c>
      <c r="K426" s="228">
        <v>0</v>
      </c>
      <c r="L426" s="224">
        <v>0</v>
      </c>
      <c r="M426" s="222">
        <v>0</v>
      </c>
      <c r="N426" s="229">
        <v>0</v>
      </c>
      <c r="O426" s="225">
        <v>0</v>
      </c>
      <c r="P426" s="224">
        <v>0</v>
      </c>
      <c r="Q426" s="225">
        <v>0</v>
      </c>
      <c r="R426" s="226">
        <v>0</v>
      </c>
      <c r="S426" s="224">
        <v>0</v>
      </c>
      <c r="T426" s="222">
        <v>0</v>
      </c>
      <c r="U426" s="227">
        <v>0</v>
      </c>
      <c r="V426" s="224">
        <v>1</v>
      </c>
      <c r="W426" s="224">
        <v>0</v>
      </c>
      <c r="X426" s="28">
        <f>+G426-(SUM(I426:N426,O426,P426:P426:T426,U426,V426,W426))</f>
        <v>197</v>
      </c>
      <c r="Y426" s="107"/>
      <c r="Z426" s="107"/>
      <c r="AA426" s="107"/>
      <c r="AB426" s="107"/>
      <c r="AC426" s="107"/>
      <c r="AD426" s="107"/>
      <c r="AE426" s="197">
        <f t="shared" si="26"/>
        <v>197</v>
      </c>
      <c r="AF426" s="108"/>
      <c r="AG426" s="104"/>
    </row>
    <row r="427" spans="1:33">
      <c r="A427" s="357">
        <v>42702</v>
      </c>
      <c r="B427" s="30">
        <v>2</v>
      </c>
      <c r="C427" s="30">
        <v>1923204</v>
      </c>
      <c r="D427" s="104">
        <v>51727</v>
      </c>
      <c r="E427" s="104" t="s">
        <v>249</v>
      </c>
      <c r="F427" s="30">
        <v>1730</v>
      </c>
      <c r="G427" s="105">
        <v>84</v>
      </c>
      <c r="H427" s="113" t="s">
        <v>267</v>
      </c>
      <c r="I427" s="222">
        <v>0</v>
      </c>
      <c r="J427" s="223">
        <v>0</v>
      </c>
      <c r="K427" s="228">
        <v>0</v>
      </c>
      <c r="L427" s="224">
        <v>0</v>
      </c>
      <c r="M427" s="222">
        <v>0</v>
      </c>
      <c r="N427" s="229">
        <v>0</v>
      </c>
      <c r="O427" s="225">
        <v>0</v>
      </c>
      <c r="P427" s="224">
        <v>0</v>
      </c>
      <c r="Q427" s="225">
        <v>0</v>
      </c>
      <c r="R427" s="226">
        <v>0</v>
      </c>
      <c r="S427" s="224">
        <v>0</v>
      </c>
      <c r="T427" s="222">
        <v>0</v>
      </c>
      <c r="U427" s="227">
        <v>0</v>
      </c>
      <c r="V427" s="224">
        <v>1</v>
      </c>
      <c r="W427" s="224">
        <v>0</v>
      </c>
      <c r="X427" s="28">
        <f>+G427-(SUM(I427:N427,O427,P427:P427:T427,U427,V427,W427))</f>
        <v>83</v>
      </c>
      <c r="Y427" s="107"/>
      <c r="Z427" s="107"/>
      <c r="AA427" s="107"/>
      <c r="AB427" s="107"/>
      <c r="AC427" s="107"/>
      <c r="AD427" s="107"/>
      <c r="AE427" s="197">
        <f t="shared" si="26"/>
        <v>83</v>
      </c>
      <c r="AF427" s="108"/>
      <c r="AG427" s="104"/>
    </row>
    <row r="428" spans="1:33">
      <c r="A428" s="357">
        <v>42702</v>
      </c>
      <c r="B428" s="30">
        <v>2</v>
      </c>
      <c r="C428" s="30">
        <v>1923204</v>
      </c>
      <c r="D428" s="104">
        <v>51728</v>
      </c>
      <c r="E428" s="104" t="s">
        <v>249</v>
      </c>
      <c r="F428" s="30">
        <v>1731</v>
      </c>
      <c r="G428" s="105">
        <v>252</v>
      </c>
      <c r="H428" s="564" t="s">
        <v>111</v>
      </c>
      <c r="I428" s="222">
        <v>0</v>
      </c>
      <c r="J428" s="223">
        <v>0</v>
      </c>
      <c r="K428" s="228">
        <v>0</v>
      </c>
      <c r="L428" s="224">
        <v>0</v>
      </c>
      <c r="M428" s="222">
        <v>0</v>
      </c>
      <c r="N428" s="229">
        <v>0</v>
      </c>
      <c r="O428" s="225">
        <v>1</v>
      </c>
      <c r="P428" s="224">
        <v>0</v>
      </c>
      <c r="Q428" s="225">
        <v>0</v>
      </c>
      <c r="R428" s="226">
        <v>0</v>
      </c>
      <c r="S428" s="224">
        <v>0</v>
      </c>
      <c r="T428" s="222">
        <v>0</v>
      </c>
      <c r="U428" s="227">
        <v>0</v>
      </c>
      <c r="V428" s="224">
        <v>1</v>
      </c>
      <c r="W428" s="224">
        <v>0</v>
      </c>
      <c r="X428" s="28">
        <f>+G428-(SUM(I428:N428,O428,P428:P428:T428,U428,V428,W428))</f>
        <v>250</v>
      </c>
      <c r="Y428" s="107"/>
      <c r="Z428" s="107"/>
      <c r="AA428" s="107"/>
      <c r="AB428" s="107"/>
      <c r="AC428" s="107"/>
      <c r="AD428" s="107"/>
      <c r="AE428" s="197">
        <f t="shared" si="26"/>
        <v>250</v>
      </c>
      <c r="AF428" s="108"/>
      <c r="AG428" s="104"/>
    </row>
    <row r="429" spans="1:33">
      <c r="A429" s="357">
        <v>42702</v>
      </c>
      <c r="B429" s="30">
        <v>3</v>
      </c>
      <c r="C429" s="30">
        <v>1923204</v>
      </c>
      <c r="D429" s="104">
        <v>51728</v>
      </c>
      <c r="E429" s="104" t="s">
        <v>249</v>
      </c>
      <c r="F429" s="30">
        <v>1731</v>
      </c>
      <c r="G429" s="105">
        <v>148</v>
      </c>
      <c r="H429" s="565"/>
      <c r="I429" s="222">
        <v>0</v>
      </c>
      <c r="J429" s="223">
        <v>0</v>
      </c>
      <c r="K429" s="228">
        <v>0</v>
      </c>
      <c r="L429" s="224">
        <v>0</v>
      </c>
      <c r="M429" s="222">
        <v>0</v>
      </c>
      <c r="N429" s="229">
        <v>0</v>
      </c>
      <c r="O429" s="225">
        <v>0</v>
      </c>
      <c r="P429" s="224">
        <v>0</v>
      </c>
      <c r="Q429" s="225">
        <v>0</v>
      </c>
      <c r="R429" s="226">
        <v>0</v>
      </c>
      <c r="S429" s="224">
        <v>0</v>
      </c>
      <c r="T429" s="222">
        <v>0</v>
      </c>
      <c r="U429" s="227">
        <v>0</v>
      </c>
      <c r="V429" s="224">
        <v>0</v>
      </c>
      <c r="W429" s="224">
        <v>0</v>
      </c>
      <c r="X429" s="28">
        <f>+G429-(SUM(I429:N429,O429,P429:P429:T429,U429,V429,W429))</f>
        <v>148</v>
      </c>
      <c r="Y429" s="107"/>
      <c r="Z429" s="107"/>
      <c r="AA429" s="107"/>
      <c r="AB429" s="107"/>
      <c r="AC429" s="107"/>
      <c r="AD429" s="107"/>
      <c r="AE429" s="197">
        <f t="shared" si="26"/>
        <v>148</v>
      </c>
      <c r="AF429" s="108"/>
      <c r="AG429" s="104"/>
    </row>
    <row r="430" spans="1:33">
      <c r="A430" s="357">
        <v>42702</v>
      </c>
      <c r="B430" s="30">
        <v>3</v>
      </c>
      <c r="C430" s="30">
        <v>1923204</v>
      </c>
      <c r="D430" s="104">
        <v>51728</v>
      </c>
      <c r="E430" s="104" t="s">
        <v>249</v>
      </c>
      <c r="F430" s="30">
        <v>1732</v>
      </c>
      <c r="G430" s="105">
        <v>376</v>
      </c>
      <c r="H430" s="564" t="s">
        <v>114</v>
      </c>
      <c r="I430" s="222">
        <v>0</v>
      </c>
      <c r="J430" s="223">
        <v>0</v>
      </c>
      <c r="K430" s="228">
        <v>0</v>
      </c>
      <c r="L430" s="224">
        <v>0</v>
      </c>
      <c r="M430" s="222">
        <v>0</v>
      </c>
      <c r="N430" s="229">
        <v>0</v>
      </c>
      <c r="O430" s="225">
        <v>0</v>
      </c>
      <c r="P430" s="224">
        <v>0</v>
      </c>
      <c r="Q430" s="225">
        <v>0</v>
      </c>
      <c r="R430" s="226">
        <v>0</v>
      </c>
      <c r="S430" s="224">
        <v>0</v>
      </c>
      <c r="T430" s="222">
        <v>0</v>
      </c>
      <c r="U430" s="227">
        <v>0</v>
      </c>
      <c r="V430" s="224">
        <v>1</v>
      </c>
      <c r="W430" s="224">
        <v>0</v>
      </c>
      <c r="X430" s="28">
        <f>+G430-(SUM(I430:N430,O430,P430:P430:T430,U430,V430,W430))</f>
        <v>375</v>
      </c>
      <c r="Y430" s="107"/>
      <c r="Z430" s="107"/>
      <c r="AA430" s="107"/>
      <c r="AB430" s="107"/>
      <c r="AC430" s="107"/>
      <c r="AD430" s="107"/>
      <c r="AE430" s="197">
        <f t="shared" si="26"/>
        <v>375</v>
      </c>
      <c r="AF430" s="108"/>
      <c r="AG430" s="104"/>
    </row>
    <row r="431" spans="1:33">
      <c r="A431" s="357">
        <v>42703</v>
      </c>
      <c r="B431" s="30">
        <v>1</v>
      </c>
      <c r="C431" s="30">
        <v>1923204</v>
      </c>
      <c r="D431" s="104">
        <v>51728</v>
      </c>
      <c r="E431" s="104" t="s">
        <v>249</v>
      </c>
      <c r="F431" s="30">
        <v>1732</v>
      </c>
      <c r="G431" s="105">
        <v>24</v>
      </c>
      <c r="H431" s="565"/>
      <c r="I431" s="222">
        <v>0</v>
      </c>
      <c r="J431" s="223">
        <v>0</v>
      </c>
      <c r="K431" s="228">
        <v>0</v>
      </c>
      <c r="L431" s="224">
        <v>0</v>
      </c>
      <c r="M431" s="222">
        <v>0</v>
      </c>
      <c r="N431" s="229">
        <v>0</v>
      </c>
      <c r="O431" s="225">
        <v>0</v>
      </c>
      <c r="P431" s="224">
        <v>0</v>
      </c>
      <c r="Q431" s="225">
        <v>0</v>
      </c>
      <c r="R431" s="226">
        <v>0</v>
      </c>
      <c r="S431" s="224">
        <v>0</v>
      </c>
      <c r="T431" s="222">
        <v>0</v>
      </c>
      <c r="U431" s="227">
        <v>0</v>
      </c>
      <c r="V431" s="224">
        <v>0</v>
      </c>
      <c r="W431" s="224">
        <v>0</v>
      </c>
      <c r="X431" s="28">
        <f>+G431-(SUM(I431:N431,O431,P431:P431:T431,U431,V431,W431))</f>
        <v>24</v>
      </c>
      <c r="Y431" s="107"/>
      <c r="Z431" s="107"/>
      <c r="AA431" s="107"/>
      <c r="AB431" s="107"/>
      <c r="AC431" s="107"/>
      <c r="AD431" s="107"/>
      <c r="AE431" s="197">
        <f t="shared" si="26"/>
        <v>24</v>
      </c>
      <c r="AF431" s="108"/>
      <c r="AG431" s="104"/>
    </row>
    <row r="432" spans="1:33">
      <c r="A432" s="357">
        <v>42703</v>
      </c>
      <c r="B432" s="30">
        <v>1</v>
      </c>
      <c r="C432" s="30">
        <v>1923204</v>
      </c>
      <c r="D432" s="104">
        <v>51728</v>
      </c>
      <c r="E432" s="104" t="s">
        <v>249</v>
      </c>
      <c r="F432" s="30">
        <v>1733</v>
      </c>
      <c r="G432" s="105">
        <v>18</v>
      </c>
      <c r="H432" s="113" t="s">
        <v>268</v>
      </c>
      <c r="I432" s="222">
        <v>0</v>
      </c>
      <c r="J432" s="223">
        <v>0</v>
      </c>
      <c r="K432" s="228">
        <v>0</v>
      </c>
      <c r="L432" s="224">
        <v>0</v>
      </c>
      <c r="M432" s="222">
        <v>0</v>
      </c>
      <c r="N432" s="229">
        <v>0</v>
      </c>
      <c r="O432" s="225">
        <v>0</v>
      </c>
      <c r="P432" s="224">
        <v>0</v>
      </c>
      <c r="Q432" s="225">
        <v>0</v>
      </c>
      <c r="R432" s="226">
        <v>0</v>
      </c>
      <c r="S432" s="224">
        <v>0</v>
      </c>
      <c r="T432" s="222">
        <v>0</v>
      </c>
      <c r="U432" s="227">
        <v>0</v>
      </c>
      <c r="V432" s="224">
        <v>1</v>
      </c>
      <c r="W432" s="224">
        <v>0</v>
      </c>
      <c r="X432" s="28">
        <f>+G432-(SUM(I432:N432,O432,P432:P432:T432,U432,V432,W432))</f>
        <v>17</v>
      </c>
      <c r="Y432" s="107"/>
      <c r="Z432" s="107"/>
      <c r="AA432" s="107"/>
      <c r="AB432" s="107"/>
      <c r="AC432" s="107"/>
      <c r="AD432" s="107"/>
      <c r="AE432" s="197">
        <f t="shared" si="26"/>
        <v>17</v>
      </c>
      <c r="AF432" s="108"/>
      <c r="AG432" s="104"/>
    </row>
    <row r="433" spans="1:33">
      <c r="A433" s="357">
        <v>42703</v>
      </c>
      <c r="B433" s="30">
        <v>1</v>
      </c>
      <c r="C433" s="30">
        <v>1923204</v>
      </c>
      <c r="D433" s="104">
        <v>51732</v>
      </c>
      <c r="E433" s="104" t="s">
        <v>249</v>
      </c>
      <c r="F433" s="30">
        <v>1734</v>
      </c>
      <c r="G433" s="105">
        <v>400</v>
      </c>
      <c r="H433" s="113" t="s">
        <v>111</v>
      </c>
      <c r="I433" s="222">
        <v>0</v>
      </c>
      <c r="J433" s="223">
        <v>0</v>
      </c>
      <c r="K433" s="228">
        <v>0</v>
      </c>
      <c r="L433" s="224">
        <v>0</v>
      </c>
      <c r="M433" s="222">
        <v>0</v>
      </c>
      <c r="N433" s="229">
        <v>0</v>
      </c>
      <c r="O433" s="225">
        <v>1</v>
      </c>
      <c r="P433" s="224">
        <v>0</v>
      </c>
      <c r="Q433" s="225">
        <v>0</v>
      </c>
      <c r="R433" s="226">
        <v>0</v>
      </c>
      <c r="S433" s="224">
        <v>0</v>
      </c>
      <c r="T433" s="222">
        <v>0</v>
      </c>
      <c r="U433" s="227">
        <v>0</v>
      </c>
      <c r="V433" s="224">
        <v>1</v>
      </c>
      <c r="W433" s="224">
        <v>0</v>
      </c>
      <c r="X433" s="28">
        <f>+G433-(SUM(I433:N433,O433,P433:P433:T433,U433,V433,W433))</f>
        <v>398</v>
      </c>
      <c r="Y433" s="107"/>
      <c r="Z433" s="107"/>
      <c r="AA433" s="107"/>
      <c r="AB433" s="107"/>
      <c r="AC433" s="107"/>
      <c r="AD433" s="107"/>
      <c r="AE433" s="197">
        <f t="shared" si="26"/>
        <v>398</v>
      </c>
      <c r="AF433" s="108"/>
      <c r="AG433" s="104"/>
    </row>
    <row r="434" spans="1:33">
      <c r="A434" s="357">
        <v>42703</v>
      </c>
      <c r="B434" s="30">
        <v>1</v>
      </c>
      <c r="C434" s="30">
        <v>1923204</v>
      </c>
      <c r="D434" s="104">
        <v>51732</v>
      </c>
      <c r="E434" s="104" t="s">
        <v>249</v>
      </c>
      <c r="F434" s="30">
        <v>1735</v>
      </c>
      <c r="G434" s="105">
        <v>101</v>
      </c>
      <c r="H434" s="564" t="s">
        <v>269</v>
      </c>
      <c r="I434" s="222">
        <v>0</v>
      </c>
      <c r="J434" s="223">
        <v>0</v>
      </c>
      <c r="K434" s="228">
        <v>0</v>
      </c>
      <c r="L434" s="224">
        <v>0</v>
      </c>
      <c r="M434" s="222">
        <v>0</v>
      </c>
      <c r="N434" s="229">
        <v>0</v>
      </c>
      <c r="O434" s="225">
        <v>0</v>
      </c>
      <c r="P434" s="224">
        <v>0</v>
      </c>
      <c r="Q434" s="225">
        <v>0</v>
      </c>
      <c r="R434" s="226">
        <v>0</v>
      </c>
      <c r="S434" s="224">
        <v>0</v>
      </c>
      <c r="T434" s="222">
        <v>0</v>
      </c>
      <c r="U434" s="227">
        <v>0</v>
      </c>
      <c r="V434" s="224">
        <v>1</v>
      </c>
      <c r="W434" s="224">
        <v>0</v>
      </c>
      <c r="X434" s="28">
        <f>+G434-(SUM(I434:N434,O434,P434:P434:T434,U434,V434,W434))</f>
        <v>100</v>
      </c>
      <c r="Y434" s="107"/>
      <c r="Z434" s="107"/>
      <c r="AA434" s="107"/>
      <c r="AB434" s="107"/>
      <c r="AC434" s="107"/>
      <c r="AD434" s="107"/>
      <c r="AE434" s="197">
        <f t="shared" si="26"/>
        <v>100</v>
      </c>
      <c r="AF434" s="108"/>
      <c r="AG434" s="104"/>
    </row>
    <row r="435" spans="1:33">
      <c r="A435" s="357">
        <v>42703</v>
      </c>
      <c r="B435" s="30">
        <v>2</v>
      </c>
      <c r="C435" s="30">
        <v>1923204</v>
      </c>
      <c r="D435" s="104">
        <v>51732</v>
      </c>
      <c r="E435" s="104" t="s">
        <v>249</v>
      </c>
      <c r="F435" s="30">
        <v>1735</v>
      </c>
      <c r="G435" s="105">
        <v>6</v>
      </c>
      <c r="H435" s="565"/>
      <c r="I435" s="222">
        <v>0</v>
      </c>
      <c r="J435" s="223">
        <v>0</v>
      </c>
      <c r="K435" s="228">
        <v>0</v>
      </c>
      <c r="L435" s="224">
        <v>0</v>
      </c>
      <c r="M435" s="222">
        <v>0</v>
      </c>
      <c r="N435" s="229">
        <v>0</v>
      </c>
      <c r="O435" s="225">
        <v>0</v>
      </c>
      <c r="P435" s="224">
        <v>0</v>
      </c>
      <c r="Q435" s="225">
        <v>0</v>
      </c>
      <c r="R435" s="226">
        <v>0</v>
      </c>
      <c r="S435" s="224">
        <v>0</v>
      </c>
      <c r="T435" s="222">
        <v>0</v>
      </c>
      <c r="U435" s="227">
        <v>0</v>
      </c>
      <c r="V435" s="224">
        <v>0</v>
      </c>
      <c r="W435" s="224">
        <v>0</v>
      </c>
      <c r="X435" s="28">
        <f>+G435-(SUM(I435:N435,O435,P435:P435:T435,U435,V435,W435))</f>
        <v>6</v>
      </c>
      <c r="Y435" s="107"/>
      <c r="Z435" s="107"/>
      <c r="AA435" s="107"/>
      <c r="AB435" s="107"/>
      <c r="AC435" s="107"/>
      <c r="AD435" s="107"/>
      <c r="AE435" s="197">
        <f t="shared" si="26"/>
        <v>6</v>
      </c>
      <c r="AF435" s="108"/>
      <c r="AG435" s="104"/>
    </row>
    <row r="436" spans="1:33">
      <c r="A436" s="357">
        <v>42703</v>
      </c>
      <c r="B436" s="30">
        <v>2</v>
      </c>
      <c r="C436" s="30">
        <v>1923204</v>
      </c>
      <c r="D436" s="104">
        <v>51731</v>
      </c>
      <c r="E436" s="104" t="s">
        <v>249</v>
      </c>
      <c r="F436" s="30">
        <v>1736</v>
      </c>
      <c r="G436" s="105">
        <v>400</v>
      </c>
      <c r="H436" s="113" t="s">
        <v>111</v>
      </c>
      <c r="I436" s="222">
        <v>0</v>
      </c>
      <c r="J436" s="223">
        <v>0</v>
      </c>
      <c r="K436" s="228">
        <v>0</v>
      </c>
      <c r="L436" s="224">
        <v>0</v>
      </c>
      <c r="M436" s="222">
        <v>0</v>
      </c>
      <c r="N436" s="229">
        <v>0</v>
      </c>
      <c r="O436" s="225">
        <v>1</v>
      </c>
      <c r="P436" s="224">
        <v>0</v>
      </c>
      <c r="Q436" s="225">
        <v>0</v>
      </c>
      <c r="R436" s="226">
        <v>0</v>
      </c>
      <c r="S436" s="224">
        <v>0</v>
      </c>
      <c r="T436" s="222">
        <v>0</v>
      </c>
      <c r="U436" s="227">
        <v>0</v>
      </c>
      <c r="V436" s="224">
        <v>1</v>
      </c>
      <c r="W436" s="224">
        <v>0</v>
      </c>
      <c r="X436" s="28">
        <f>+G436-(SUM(I436:N436,O436,P436:P436:T436,U436,V436,W436))</f>
        <v>398</v>
      </c>
      <c r="Y436" s="107"/>
      <c r="Z436" s="107"/>
      <c r="AA436" s="107"/>
      <c r="AB436" s="107"/>
      <c r="AC436" s="107"/>
      <c r="AD436" s="107"/>
      <c r="AE436" s="197">
        <f t="shared" si="26"/>
        <v>398</v>
      </c>
      <c r="AF436" s="108"/>
      <c r="AG436" s="104"/>
    </row>
    <row r="437" spans="1:33">
      <c r="A437" s="357">
        <v>42703</v>
      </c>
      <c r="B437" s="30">
        <v>2</v>
      </c>
      <c r="C437" s="30">
        <v>1923204</v>
      </c>
      <c r="D437" s="104">
        <v>51731</v>
      </c>
      <c r="E437" s="104" t="s">
        <v>249</v>
      </c>
      <c r="F437" s="30">
        <v>1737</v>
      </c>
      <c r="G437" s="105">
        <v>106</v>
      </c>
      <c r="H437" s="113" t="s">
        <v>270</v>
      </c>
      <c r="I437" s="222">
        <v>0</v>
      </c>
      <c r="J437" s="223">
        <v>0</v>
      </c>
      <c r="K437" s="228">
        <v>0</v>
      </c>
      <c r="L437" s="224">
        <v>0</v>
      </c>
      <c r="M437" s="222">
        <v>0</v>
      </c>
      <c r="N437" s="229">
        <v>0</v>
      </c>
      <c r="O437" s="225">
        <v>0</v>
      </c>
      <c r="P437" s="224">
        <v>0</v>
      </c>
      <c r="Q437" s="225">
        <v>0</v>
      </c>
      <c r="R437" s="226">
        <v>0</v>
      </c>
      <c r="S437" s="224">
        <v>0</v>
      </c>
      <c r="T437" s="222">
        <v>0</v>
      </c>
      <c r="U437" s="227">
        <v>0</v>
      </c>
      <c r="V437" s="224">
        <v>1</v>
      </c>
      <c r="W437" s="224">
        <v>0</v>
      </c>
      <c r="X437" s="28">
        <f>+G437-(SUM(I437:N437,O437,P437:P437:T437,U437,V437,W437))</f>
        <v>105</v>
      </c>
      <c r="Y437" s="107"/>
      <c r="Z437" s="107"/>
      <c r="AA437" s="107"/>
      <c r="AB437" s="107"/>
      <c r="AC437" s="107"/>
      <c r="AD437" s="107"/>
      <c r="AE437" s="197">
        <f t="shared" si="26"/>
        <v>105</v>
      </c>
      <c r="AF437" s="108"/>
      <c r="AG437" s="104"/>
    </row>
    <row r="438" spans="1:33">
      <c r="A438" s="357">
        <v>42716</v>
      </c>
      <c r="B438" s="30">
        <v>2</v>
      </c>
      <c r="C438" s="30">
        <v>1900702</v>
      </c>
      <c r="D438" s="104">
        <v>40311</v>
      </c>
      <c r="E438" s="104" t="s">
        <v>862</v>
      </c>
      <c r="F438" s="30">
        <v>1763</v>
      </c>
      <c r="G438" s="105">
        <v>63</v>
      </c>
      <c r="H438" s="113" t="s">
        <v>271</v>
      </c>
      <c r="I438" s="222">
        <v>0</v>
      </c>
      <c r="J438" s="223">
        <v>0</v>
      </c>
      <c r="K438" s="228">
        <v>0</v>
      </c>
      <c r="L438" s="224">
        <v>0</v>
      </c>
      <c r="M438" s="222">
        <v>0</v>
      </c>
      <c r="N438" s="229">
        <v>0</v>
      </c>
      <c r="O438" s="225">
        <v>1</v>
      </c>
      <c r="P438" s="224">
        <v>0</v>
      </c>
      <c r="Q438" s="225">
        <v>3</v>
      </c>
      <c r="R438" s="226">
        <v>0</v>
      </c>
      <c r="S438" s="224">
        <v>0</v>
      </c>
      <c r="T438" s="222">
        <v>0</v>
      </c>
      <c r="U438" s="227">
        <v>0</v>
      </c>
      <c r="V438" s="224">
        <v>2</v>
      </c>
      <c r="W438" s="224">
        <v>0</v>
      </c>
      <c r="X438" s="28">
        <f>+G438-(SUM(I438:N438,O438,P438:P438:T438,U438,V438,W438))</f>
        <v>57</v>
      </c>
      <c r="Y438" s="107"/>
      <c r="Z438" s="107"/>
      <c r="AA438" s="107"/>
      <c r="AB438" s="107"/>
      <c r="AC438" s="107"/>
      <c r="AD438" s="107"/>
      <c r="AE438" s="197">
        <f t="shared" si="26"/>
        <v>57</v>
      </c>
      <c r="AF438" s="108"/>
      <c r="AG438" s="104"/>
    </row>
    <row r="439" spans="1:33">
      <c r="A439" s="357">
        <v>42716</v>
      </c>
      <c r="B439" s="30">
        <v>2</v>
      </c>
      <c r="C439" s="30">
        <v>1900702</v>
      </c>
      <c r="D439" s="104">
        <v>40312</v>
      </c>
      <c r="E439" s="104" t="s">
        <v>862</v>
      </c>
      <c r="F439" s="30">
        <v>1764</v>
      </c>
      <c r="G439" s="105">
        <v>50</v>
      </c>
      <c r="H439" s="113" t="s">
        <v>154</v>
      </c>
      <c r="I439" s="222">
        <v>0</v>
      </c>
      <c r="J439" s="223">
        <v>0</v>
      </c>
      <c r="K439" s="228">
        <v>0</v>
      </c>
      <c r="L439" s="224">
        <v>0</v>
      </c>
      <c r="M439" s="222">
        <v>0</v>
      </c>
      <c r="N439" s="229">
        <v>0</v>
      </c>
      <c r="O439" s="225">
        <v>1</v>
      </c>
      <c r="P439" s="224">
        <v>0</v>
      </c>
      <c r="Q439" s="225">
        <v>0</v>
      </c>
      <c r="R439" s="226">
        <v>0</v>
      </c>
      <c r="S439" s="224">
        <v>0</v>
      </c>
      <c r="T439" s="222">
        <v>0</v>
      </c>
      <c r="U439" s="227">
        <v>0</v>
      </c>
      <c r="V439" s="224">
        <v>1</v>
      </c>
      <c r="W439" s="224">
        <v>0</v>
      </c>
      <c r="X439" s="28">
        <f>+G439-(SUM(I439:N439,O439,P439:P439:T439,U439,V439,W439))</f>
        <v>48</v>
      </c>
      <c r="Y439" s="107"/>
      <c r="Z439" s="107"/>
      <c r="AA439" s="107"/>
      <c r="AB439" s="107"/>
      <c r="AC439" s="107"/>
      <c r="AD439" s="107"/>
      <c r="AE439" s="197">
        <f t="shared" si="26"/>
        <v>48</v>
      </c>
      <c r="AF439" s="108"/>
      <c r="AG439" s="104"/>
    </row>
    <row r="440" spans="1:33">
      <c r="A440" s="357">
        <v>42716</v>
      </c>
      <c r="B440" s="30">
        <v>2</v>
      </c>
      <c r="C440" s="30">
        <v>1909201</v>
      </c>
      <c r="D440" s="104">
        <v>60087</v>
      </c>
      <c r="E440" s="104" t="s">
        <v>102</v>
      </c>
      <c r="F440" s="30">
        <v>1765</v>
      </c>
      <c r="G440" s="105">
        <v>70</v>
      </c>
      <c r="H440" s="113" t="s">
        <v>272</v>
      </c>
      <c r="I440" s="222">
        <v>0</v>
      </c>
      <c r="J440" s="223">
        <v>0</v>
      </c>
      <c r="K440" s="228">
        <v>0</v>
      </c>
      <c r="L440" s="224">
        <v>0</v>
      </c>
      <c r="M440" s="222">
        <v>0</v>
      </c>
      <c r="N440" s="229">
        <v>0</v>
      </c>
      <c r="O440" s="225">
        <v>1</v>
      </c>
      <c r="P440" s="224">
        <v>0</v>
      </c>
      <c r="Q440" s="225">
        <v>0</v>
      </c>
      <c r="R440" s="226">
        <v>0</v>
      </c>
      <c r="S440" s="224">
        <v>0</v>
      </c>
      <c r="T440" s="222">
        <v>0</v>
      </c>
      <c r="U440" s="227">
        <v>0</v>
      </c>
      <c r="V440" s="224">
        <v>1</v>
      </c>
      <c r="W440" s="224">
        <v>0</v>
      </c>
      <c r="X440" s="28">
        <f>+G440-(SUM(I440:N440,O440,P440:P440:T440,U440,V440,W440))</f>
        <v>68</v>
      </c>
      <c r="Y440" s="107"/>
      <c r="Z440" s="107"/>
      <c r="AA440" s="107"/>
      <c r="AB440" s="107"/>
      <c r="AC440" s="107"/>
      <c r="AD440" s="107"/>
      <c r="AE440" s="197">
        <f t="shared" si="26"/>
        <v>68</v>
      </c>
      <c r="AF440" s="108"/>
      <c r="AG440" s="104"/>
    </row>
    <row r="441" spans="1:33">
      <c r="A441" s="357">
        <v>42753</v>
      </c>
      <c r="B441" s="30">
        <v>2</v>
      </c>
      <c r="C441" s="30">
        <v>1948901</v>
      </c>
      <c r="D441" s="104">
        <v>12818</v>
      </c>
      <c r="E441" s="104" t="s">
        <v>862</v>
      </c>
      <c r="F441" s="30">
        <v>1924</v>
      </c>
      <c r="G441" s="105">
        <v>47</v>
      </c>
      <c r="H441" s="113" t="s">
        <v>246</v>
      </c>
      <c r="I441" s="222">
        <v>0</v>
      </c>
      <c r="J441" s="223">
        <v>1</v>
      </c>
      <c r="K441" s="228">
        <v>0</v>
      </c>
      <c r="L441" s="224">
        <v>0</v>
      </c>
      <c r="M441" s="222">
        <v>0</v>
      </c>
      <c r="N441" s="229">
        <v>0</v>
      </c>
      <c r="O441" s="225">
        <v>0</v>
      </c>
      <c r="P441" s="224">
        <v>1</v>
      </c>
      <c r="Q441" s="225">
        <v>0</v>
      </c>
      <c r="R441" s="226">
        <v>0</v>
      </c>
      <c r="S441" s="224">
        <v>0</v>
      </c>
      <c r="T441" s="222">
        <v>0</v>
      </c>
      <c r="U441" s="227">
        <v>0</v>
      </c>
      <c r="V441" s="224">
        <v>1</v>
      </c>
      <c r="W441" s="224">
        <v>0</v>
      </c>
      <c r="X441" s="28">
        <f>+G441-(SUM(I441:N441,O441,P441:P441:T441,U441,V441,W441))</f>
        <v>44</v>
      </c>
      <c r="Y441" s="107"/>
      <c r="Z441" s="107"/>
      <c r="AA441" s="107"/>
      <c r="AB441" s="107"/>
      <c r="AC441" s="107"/>
      <c r="AD441" s="107"/>
      <c r="AE441" s="197">
        <f t="shared" si="26"/>
        <v>44</v>
      </c>
      <c r="AF441" s="108"/>
      <c r="AG441" s="104"/>
    </row>
    <row r="442" spans="1:33">
      <c r="A442" s="357">
        <v>42753</v>
      </c>
      <c r="B442" s="30">
        <v>2</v>
      </c>
      <c r="C442" s="30">
        <v>1948901</v>
      </c>
      <c r="D442" s="104">
        <v>12818</v>
      </c>
      <c r="E442" s="104" t="s">
        <v>862</v>
      </c>
      <c r="F442" s="30">
        <v>1925</v>
      </c>
      <c r="G442" s="105">
        <v>400</v>
      </c>
      <c r="H442" s="113" t="s">
        <v>273</v>
      </c>
      <c r="I442" s="222">
        <v>0</v>
      </c>
      <c r="J442" s="223">
        <v>0</v>
      </c>
      <c r="K442" s="228">
        <v>0</v>
      </c>
      <c r="L442" s="224">
        <v>0</v>
      </c>
      <c r="M442" s="222">
        <v>0</v>
      </c>
      <c r="N442" s="229">
        <v>0</v>
      </c>
      <c r="O442" s="225">
        <v>1</v>
      </c>
      <c r="P442" s="224">
        <v>0</v>
      </c>
      <c r="Q442" s="225">
        <v>0</v>
      </c>
      <c r="R442" s="226">
        <v>0</v>
      </c>
      <c r="S442" s="224">
        <v>0</v>
      </c>
      <c r="T442" s="222">
        <v>0</v>
      </c>
      <c r="U442" s="227">
        <v>0</v>
      </c>
      <c r="V442" s="224">
        <v>3</v>
      </c>
      <c r="W442" s="224">
        <v>0</v>
      </c>
      <c r="X442" s="28">
        <f>+G442-(SUM(I442:N442,O442,P442:P442:T442,U442,V442,W442))</f>
        <v>396</v>
      </c>
      <c r="Y442" s="107"/>
      <c r="Z442" s="107"/>
      <c r="AA442" s="107"/>
      <c r="AB442" s="107"/>
      <c r="AC442" s="107"/>
      <c r="AD442" s="107"/>
      <c r="AE442" s="197">
        <f t="shared" si="26"/>
        <v>396</v>
      </c>
      <c r="AF442" s="108"/>
      <c r="AG442" s="104"/>
    </row>
    <row r="443" spans="1:33">
      <c r="A443" s="357">
        <v>42753</v>
      </c>
      <c r="B443" s="30">
        <v>2</v>
      </c>
      <c r="C443" s="30">
        <v>1948901</v>
      </c>
      <c r="D443" s="104">
        <v>12818</v>
      </c>
      <c r="E443" s="104" t="s">
        <v>862</v>
      </c>
      <c r="F443" s="30">
        <v>1926</v>
      </c>
      <c r="G443" s="105">
        <v>51</v>
      </c>
      <c r="H443" s="564" t="s">
        <v>274</v>
      </c>
      <c r="I443" s="222">
        <v>0</v>
      </c>
      <c r="J443" s="223">
        <v>0</v>
      </c>
      <c r="K443" s="228">
        <v>0</v>
      </c>
      <c r="L443" s="224">
        <v>0</v>
      </c>
      <c r="M443" s="222">
        <v>0</v>
      </c>
      <c r="N443" s="229">
        <v>0</v>
      </c>
      <c r="O443" s="225">
        <v>0</v>
      </c>
      <c r="P443" s="224">
        <v>0</v>
      </c>
      <c r="Q443" s="225">
        <v>0</v>
      </c>
      <c r="R443" s="226">
        <v>0</v>
      </c>
      <c r="S443" s="224">
        <v>0</v>
      </c>
      <c r="T443" s="222">
        <v>0</v>
      </c>
      <c r="U443" s="227">
        <v>0</v>
      </c>
      <c r="V443" s="224">
        <v>1</v>
      </c>
      <c r="W443" s="224">
        <v>0</v>
      </c>
      <c r="X443" s="28">
        <f>+G443-(SUM(I443:N443,O443,P443:P443:T443,U443,V443,W443))</f>
        <v>50</v>
      </c>
      <c r="Y443" s="107"/>
      <c r="Z443" s="107"/>
      <c r="AA443" s="107"/>
      <c r="AB443" s="107"/>
      <c r="AC443" s="107"/>
      <c r="AD443" s="107"/>
      <c r="AE443" s="197">
        <f t="shared" si="26"/>
        <v>50</v>
      </c>
      <c r="AF443" s="108"/>
      <c r="AG443" s="104"/>
    </row>
    <row r="444" spans="1:33">
      <c r="A444" s="357">
        <v>42753</v>
      </c>
      <c r="B444" s="30">
        <v>3</v>
      </c>
      <c r="C444" s="30">
        <v>1948901</v>
      </c>
      <c r="D444" s="104">
        <v>12818</v>
      </c>
      <c r="E444" s="104" t="s">
        <v>862</v>
      </c>
      <c r="F444" s="30">
        <v>1926</v>
      </c>
      <c r="G444" s="105">
        <v>349</v>
      </c>
      <c r="H444" s="565"/>
      <c r="I444" s="222">
        <v>0</v>
      </c>
      <c r="J444" s="223">
        <v>0</v>
      </c>
      <c r="K444" s="228">
        <v>0</v>
      </c>
      <c r="L444" s="224">
        <v>0</v>
      </c>
      <c r="M444" s="222">
        <v>0</v>
      </c>
      <c r="N444" s="229">
        <v>0</v>
      </c>
      <c r="O444" s="225">
        <v>0</v>
      </c>
      <c r="P444" s="224">
        <v>0</v>
      </c>
      <c r="Q444" s="225">
        <v>0</v>
      </c>
      <c r="R444" s="226">
        <v>3</v>
      </c>
      <c r="S444" s="224">
        <v>0</v>
      </c>
      <c r="T444" s="222">
        <v>0</v>
      </c>
      <c r="U444" s="227">
        <v>0</v>
      </c>
      <c r="V444" s="224">
        <v>0</v>
      </c>
      <c r="W444" s="224">
        <v>0</v>
      </c>
      <c r="X444" s="28">
        <f>+G444-(SUM(I444:N444,O444,P444:P444:T444,U444,V444,W444))</f>
        <v>346</v>
      </c>
      <c r="Y444" s="107"/>
      <c r="Z444" s="107"/>
      <c r="AA444" s="107"/>
      <c r="AB444" s="107"/>
      <c r="AC444" s="107"/>
      <c r="AD444" s="107"/>
      <c r="AE444" s="197">
        <f t="shared" si="26"/>
        <v>346</v>
      </c>
      <c r="AF444" s="108"/>
      <c r="AG444" s="104"/>
    </row>
    <row r="445" spans="1:33">
      <c r="A445" s="357">
        <v>42753</v>
      </c>
      <c r="B445" s="30">
        <v>3</v>
      </c>
      <c r="C445" s="30">
        <v>1948901</v>
      </c>
      <c r="D445" s="104">
        <v>12818</v>
      </c>
      <c r="E445" s="104" t="s">
        <v>862</v>
      </c>
      <c r="F445" s="30">
        <v>1927</v>
      </c>
      <c r="G445" s="105">
        <v>24</v>
      </c>
      <c r="H445" s="113" t="s">
        <v>275</v>
      </c>
      <c r="I445" s="222">
        <v>0</v>
      </c>
      <c r="J445" s="223">
        <v>0</v>
      </c>
      <c r="K445" s="228">
        <v>0</v>
      </c>
      <c r="L445" s="224">
        <v>0</v>
      </c>
      <c r="M445" s="222">
        <v>0</v>
      </c>
      <c r="N445" s="229">
        <v>0</v>
      </c>
      <c r="O445" s="225">
        <v>0</v>
      </c>
      <c r="P445" s="224">
        <v>0</v>
      </c>
      <c r="Q445" s="225">
        <v>0</v>
      </c>
      <c r="R445" s="226">
        <v>0</v>
      </c>
      <c r="S445" s="224">
        <v>0</v>
      </c>
      <c r="T445" s="222">
        <v>0</v>
      </c>
      <c r="U445" s="227">
        <v>0</v>
      </c>
      <c r="V445" s="224">
        <v>1</v>
      </c>
      <c r="W445" s="224">
        <v>0</v>
      </c>
      <c r="X445" s="28">
        <f>+G445-(SUM(I445:N445,O445,P445:P445:T445,U445,V445,W445))</f>
        <v>23</v>
      </c>
      <c r="Y445" s="107"/>
      <c r="Z445" s="107"/>
      <c r="AA445" s="107"/>
      <c r="AB445" s="107"/>
      <c r="AC445" s="107"/>
      <c r="AD445" s="107"/>
      <c r="AE445" s="197">
        <f t="shared" si="26"/>
        <v>23</v>
      </c>
      <c r="AF445" s="108"/>
      <c r="AG445" s="104"/>
    </row>
    <row r="446" spans="1:33">
      <c r="A446" s="357">
        <v>42753</v>
      </c>
      <c r="B446" s="30">
        <v>3</v>
      </c>
      <c r="C446" s="30">
        <v>1948901</v>
      </c>
      <c r="D446" s="104">
        <v>12819</v>
      </c>
      <c r="E446" s="104" t="s">
        <v>862</v>
      </c>
      <c r="F446" s="30">
        <v>1928</v>
      </c>
      <c r="G446" s="105">
        <v>177</v>
      </c>
      <c r="H446" s="577" t="s">
        <v>111</v>
      </c>
      <c r="I446" s="222">
        <v>0</v>
      </c>
      <c r="J446" s="223">
        <v>0</v>
      </c>
      <c r="K446" s="228">
        <v>0</v>
      </c>
      <c r="L446" s="224">
        <v>0</v>
      </c>
      <c r="M446" s="222">
        <v>0</v>
      </c>
      <c r="N446" s="229">
        <v>0</v>
      </c>
      <c r="O446" s="225">
        <v>1</v>
      </c>
      <c r="P446" s="224">
        <v>0</v>
      </c>
      <c r="Q446" s="225">
        <v>0</v>
      </c>
      <c r="R446" s="226">
        <v>0</v>
      </c>
      <c r="S446" s="224">
        <v>0</v>
      </c>
      <c r="T446" s="222">
        <v>0</v>
      </c>
      <c r="U446" s="227">
        <v>0</v>
      </c>
      <c r="V446" s="224">
        <v>1</v>
      </c>
      <c r="W446" s="224">
        <v>0</v>
      </c>
      <c r="X446" s="28">
        <f>+G446-(SUM(I446:N446,O446,P446:P446:T446,U446,V446,W446))</f>
        <v>175</v>
      </c>
      <c r="Y446" s="107"/>
      <c r="Z446" s="107"/>
      <c r="AA446" s="107"/>
      <c r="AB446" s="107"/>
      <c r="AC446" s="107"/>
      <c r="AD446" s="107"/>
      <c r="AE446" s="197">
        <f t="shared" si="26"/>
        <v>175</v>
      </c>
      <c r="AF446" s="108"/>
      <c r="AG446" s="104"/>
    </row>
    <row r="447" spans="1:33">
      <c r="A447" s="357">
        <v>42754</v>
      </c>
      <c r="B447" s="30">
        <v>1</v>
      </c>
      <c r="C447" s="30">
        <v>1948901</v>
      </c>
      <c r="D447" s="104">
        <v>12819</v>
      </c>
      <c r="E447" s="104" t="s">
        <v>862</v>
      </c>
      <c r="F447" s="30">
        <v>1928</v>
      </c>
      <c r="G447" s="105">
        <v>223</v>
      </c>
      <c r="H447" s="578"/>
      <c r="I447" s="222">
        <v>0</v>
      </c>
      <c r="J447" s="223">
        <v>0</v>
      </c>
      <c r="K447" s="228">
        <v>0</v>
      </c>
      <c r="L447" s="224">
        <v>0</v>
      </c>
      <c r="M447" s="222">
        <v>0</v>
      </c>
      <c r="N447" s="229">
        <v>0</v>
      </c>
      <c r="O447" s="225">
        <v>0</v>
      </c>
      <c r="P447" s="224">
        <v>0</v>
      </c>
      <c r="Q447" s="225">
        <v>0</v>
      </c>
      <c r="R447" s="226">
        <v>1</v>
      </c>
      <c r="S447" s="224">
        <v>0</v>
      </c>
      <c r="T447" s="222">
        <v>0</v>
      </c>
      <c r="U447" s="227">
        <v>0</v>
      </c>
      <c r="V447" s="224">
        <v>1</v>
      </c>
      <c r="W447" s="224">
        <v>0</v>
      </c>
      <c r="X447" s="28">
        <f>+G447-(SUM(I447:N447,O447,P447:P447:T447,U447,V447,W447))</f>
        <v>221</v>
      </c>
      <c r="Y447" s="107"/>
      <c r="Z447" s="107"/>
      <c r="AA447" s="107"/>
      <c r="AB447" s="107"/>
      <c r="AC447" s="107"/>
      <c r="AD447" s="107"/>
      <c r="AE447" s="197">
        <f t="shared" si="26"/>
        <v>221</v>
      </c>
      <c r="AF447" s="108"/>
      <c r="AG447" s="104"/>
    </row>
    <row r="448" spans="1:33">
      <c r="A448" s="357">
        <v>42754</v>
      </c>
      <c r="B448" s="30">
        <v>1</v>
      </c>
      <c r="C448" s="30">
        <v>1948901</v>
      </c>
      <c r="D448" s="104">
        <v>12819</v>
      </c>
      <c r="E448" s="104" t="s">
        <v>862</v>
      </c>
      <c r="F448" s="30">
        <v>1929</v>
      </c>
      <c r="G448" s="105">
        <v>47</v>
      </c>
      <c r="H448" s="113" t="s">
        <v>129</v>
      </c>
      <c r="I448" s="222">
        <v>0</v>
      </c>
      <c r="J448" s="223">
        <v>0</v>
      </c>
      <c r="K448" s="228">
        <v>0</v>
      </c>
      <c r="L448" s="224">
        <v>0</v>
      </c>
      <c r="M448" s="222">
        <v>0</v>
      </c>
      <c r="N448" s="229">
        <v>0</v>
      </c>
      <c r="O448" s="225">
        <v>0</v>
      </c>
      <c r="P448" s="224">
        <v>0</v>
      </c>
      <c r="Q448" s="225">
        <v>0</v>
      </c>
      <c r="R448" s="226">
        <v>0</v>
      </c>
      <c r="S448" s="224">
        <v>0</v>
      </c>
      <c r="T448" s="222">
        <v>0</v>
      </c>
      <c r="U448" s="227">
        <v>0</v>
      </c>
      <c r="V448" s="224">
        <v>1</v>
      </c>
      <c r="W448" s="224">
        <v>0</v>
      </c>
      <c r="X448" s="28">
        <f>+G448-(SUM(I448:N448,O448,P448:P448:T448,U448,V448,W448))</f>
        <v>46</v>
      </c>
      <c r="Y448" s="107"/>
      <c r="Z448" s="107"/>
      <c r="AA448" s="107"/>
      <c r="AB448" s="107"/>
      <c r="AC448" s="107"/>
      <c r="AD448" s="107"/>
      <c r="AE448" s="197">
        <f t="shared" si="26"/>
        <v>46</v>
      </c>
      <c r="AF448" s="108"/>
      <c r="AG448" s="104"/>
    </row>
    <row r="449" spans="1:33">
      <c r="A449" s="357">
        <v>42754</v>
      </c>
      <c r="B449" s="30">
        <v>1</v>
      </c>
      <c r="C449" s="30">
        <v>1948901</v>
      </c>
      <c r="D449" s="104">
        <v>12820</v>
      </c>
      <c r="E449" s="104" t="s">
        <v>862</v>
      </c>
      <c r="F449" s="30">
        <v>1930</v>
      </c>
      <c r="G449" s="105">
        <v>253</v>
      </c>
      <c r="H449" s="564" t="s">
        <v>276</v>
      </c>
      <c r="I449" s="222">
        <v>0</v>
      </c>
      <c r="J449" s="223">
        <v>0</v>
      </c>
      <c r="K449" s="228">
        <v>0</v>
      </c>
      <c r="L449" s="224">
        <v>0</v>
      </c>
      <c r="M449" s="222">
        <v>0</v>
      </c>
      <c r="N449" s="229">
        <v>0</v>
      </c>
      <c r="O449" s="225">
        <v>1</v>
      </c>
      <c r="P449" s="224">
        <v>0</v>
      </c>
      <c r="Q449" s="225">
        <v>0</v>
      </c>
      <c r="R449" s="226">
        <v>1</v>
      </c>
      <c r="S449" s="224">
        <v>0</v>
      </c>
      <c r="T449" s="222">
        <v>0</v>
      </c>
      <c r="U449" s="227">
        <v>0</v>
      </c>
      <c r="V449" s="224">
        <v>1</v>
      </c>
      <c r="W449" s="224">
        <v>0</v>
      </c>
      <c r="X449" s="28">
        <f>+G449-(SUM(I449:N449,O449,P449:P449:T449,U449,V449,W449))</f>
        <v>250</v>
      </c>
      <c r="Y449" s="107"/>
      <c r="Z449" s="107"/>
      <c r="AA449" s="107"/>
      <c r="AB449" s="107"/>
      <c r="AC449" s="107"/>
      <c r="AD449" s="107"/>
      <c r="AE449" s="197">
        <f t="shared" si="26"/>
        <v>250</v>
      </c>
      <c r="AF449" s="108"/>
      <c r="AG449" s="104"/>
    </row>
    <row r="450" spans="1:33">
      <c r="A450" s="357">
        <v>42754</v>
      </c>
      <c r="B450" s="30">
        <v>2</v>
      </c>
      <c r="C450" s="30">
        <v>1948901</v>
      </c>
      <c r="D450" s="104">
        <v>12820</v>
      </c>
      <c r="E450" s="104" t="s">
        <v>862</v>
      </c>
      <c r="F450" s="30">
        <v>1930</v>
      </c>
      <c r="G450" s="105">
        <v>37</v>
      </c>
      <c r="H450" s="565"/>
      <c r="I450" s="222">
        <v>0</v>
      </c>
      <c r="J450" s="223">
        <v>0</v>
      </c>
      <c r="K450" s="228">
        <v>0</v>
      </c>
      <c r="L450" s="224">
        <v>0</v>
      </c>
      <c r="M450" s="222">
        <v>0</v>
      </c>
      <c r="N450" s="229">
        <v>0</v>
      </c>
      <c r="O450" s="225">
        <v>0</v>
      </c>
      <c r="P450" s="224">
        <v>0</v>
      </c>
      <c r="Q450" s="225">
        <v>0</v>
      </c>
      <c r="R450" s="226">
        <v>0</v>
      </c>
      <c r="S450" s="224">
        <v>0</v>
      </c>
      <c r="T450" s="222">
        <v>0</v>
      </c>
      <c r="U450" s="227">
        <v>0</v>
      </c>
      <c r="V450" s="224">
        <v>0</v>
      </c>
      <c r="W450" s="224">
        <v>0</v>
      </c>
      <c r="X450" s="28">
        <f>+G450-(SUM(I450:N450,O450,P450:P450:T450,U450,V450,W450))</f>
        <v>37</v>
      </c>
      <c r="Y450" s="107"/>
      <c r="Z450" s="107"/>
      <c r="AA450" s="107"/>
      <c r="AB450" s="107"/>
      <c r="AC450" s="107"/>
      <c r="AD450" s="107"/>
      <c r="AE450" s="197">
        <f t="shared" si="26"/>
        <v>37</v>
      </c>
      <c r="AF450" s="108"/>
      <c r="AG450" s="104"/>
    </row>
    <row r="451" spans="1:33">
      <c r="A451" s="357">
        <v>42754</v>
      </c>
      <c r="B451" s="30">
        <v>2</v>
      </c>
      <c r="C451" s="30">
        <v>1948901</v>
      </c>
      <c r="D451" s="104">
        <v>12821</v>
      </c>
      <c r="E451" s="104" t="s">
        <v>862</v>
      </c>
      <c r="F451" s="30">
        <v>1931</v>
      </c>
      <c r="G451" s="105">
        <v>128</v>
      </c>
      <c r="H451" s="113" t="s">
        <v>277</v>
      </c>
      <c r="I451" s="222">
        <v>0</v>
      </c>
      <c r="J451" s="223">
        <v>0</v>
      </c>
      <c r="K451" s="228">
        <v>0</v>
      </c>
      <c r="L451" s="224">
        <v>0</v>
      </c>
      <c r="M451" s="222">
        <v>0</v>
      </c>
      <c r="N451" s="229">
        <v>0</v>
      </c>
      <c r="O451" s="225">
        <v>1</v>
      </c>
      <c r="P451" s="224">
        <v>0</v>
      </c>
      <c r="Q451" s="225">
        <v>0</v>
      </c>
      <c r="R451" s="226">
        <v>0</v>
      </c>
      <c r="S451" s="224">
        <v>0</v>
      </c>
      <c r="T451" s="222">
        <v>0</v>
      </c>
      <c r="U451" s="227">
        <v>0</v>
      </c>
      <c r="V451" s="224">
        <v>1</v>
      </c>
      <c r="W451" s="224">
        <v>0</v>
      </c>
      <c r="X451" s="28">
        <f>+G451-(SUM(I451:N451,O451,P451:P451:T451,U451,V451,W451))</f>
        <v>126</v>
      </c>
      <c r="Y451" s="107"/>
      <c r="Z451" s="107"/>
      <c r="AA451" s="107"/>
      <c r="AB451" s="107"/>
      <c r="AC451" s="107"/>
      <c r="AD451" s="107"/>
      <c r="AE451" s="197">
        <f t="shared" si="26"/>
        <v>126</v>
      </c>
      <c r="AF451" s="108"/>
      <c r="AG451" s="104"/>
    </row>
    <row r="452" spans="1:33">
      <c r="A452" s="357">
        <v>42755</v>
      </c>
      <c r="B452" s="30">
        <v>1</v>
      </c>
      <c r="C452" s="30">
        <v>1948901</v>
      </c>
      <c r="D452" s="104">
        <v>12817</v>
      </c>
      <c r="E452" s="104" t="s">
        <v>862</v>
      </c>
      <c r="F452" s="30">
        <v>1935</v>
      </c>
      <c r="G452" s="105">
        <v>76</v>
      </c>
      <c r="H452" s="113" t="s">
        <v>278</v>
      </c>
      <c r="I452" s="222">
        <v>0</v>
      </c>
      <c r="J452" s="223">
        <v>0</v>
      </c>
      <c r="K452" s="228">
        <v>0</v>
      </c>
      <c r="L452" s="224">
        <v>0</v>
      </c>
      <c r="M452" s="222">
        <v>0</v>
      </c>
      <c r="N452" s="229">
        <v>0</v>
      </c>
      <c r="O452" s="225">
        <v>0</v>
      </c>
      <c r="P452" s="224">
        <v>0</v>
      </c>
      <c r="Q452" s="225">
        <v>0</v>
      </c>
      <c r="R452" s="226">
        <v>0</v>
      </c>
      <c r="S452" s="224">
        <v>0</v>
      </c>
      <c r="T452" s="222">
        <v>0</v>
      </c>
      <c r="U452" s="227">
        <v>0</v>
      </c>
      <c r="V452" s="224">
        <v>1</v>
      </c>
      <c r="W452" s="224">
        <v>0</v>
      </c>
      <c r="X452" s="28">
        <f>+G452-(SUM(I452:N452,O452,P452:P452:T452,U452,V452,W452))</f>
        <v>75</v>
      </c>
      <c r="Y452" s="107"/>
      <c r="Z452" s="107"/>
      <c r="AA452" s="107"/>
      <c r="AB452" s="107"/>
      <c r="AC452" s="107"/>
      <c r="AD452" s="107"/>
      <c r="AE452" s="197">
        <f t="shared" si="26"/>
        <v>75</v>
      </c>
      <c r="AF452" s="108"/>
      <c r="AG452" s="104"/>
    </row>
    <row r="453" spans="1:33">
      <c r="A453" s="357">
        <v>42755</v>
      </c>
      <c r="B453" s="30">
        <v>2</v>
      </c>
      <c r="C453" s="30">
        <v>1948901</v>
      </c>
      <c r="D453" s="104">
        <v>12817</v>
      </c>
      <c r="E453" s="104" t="s">
        <v>862</v>
      </c>
      <c r="F453" s="30">
        <v>1935</v>
      </c>
      <c r="G453" s="105">
        <v>50</v>
      </c>
      <c r="H453" s="113" t="s">
        <v>278</v>
      </c>
      <c r="I453" s="222">
        <v>0</v>
      </c>
      <c r="J453" s="223">
        <v>0</v>
      </c>
      <c r="K453" s="228">
        <v>0</v>
      </c>
      <c r="L453" s="224">
        <v>0</v>
      </c>
      <c r="M453" s="222">
        <v>0</v>
      </c>
      <c r="N453" s="229">
        <v>0</v>
      </c>
      <c r="O453" s="225">
        <v>1</v>
      </c>
      <c r="P453" s="224">
        <v>0</v>
      </c>
      <c r="Q453" s="225">
        <v>0</v>
      </c>
      <c r="R453" s="226">
        <v>0</v>
      </c>
      <c r="S453" s="224">
        <v>0</v>
      </c>
      <c r="T453" s="222">
        <v>0</v>
      </c>
      <c r="U453" s="227">
        <v>0</v>
      </c>
      <c r="V453" s="224">
        <v>0</v>
      </c>
      <c r="W453" s="224">
        <v>0</v>
      </c>
      <c r="X453" s="28">
        <f>+G453-(SUM(I453:N453,O453,P453:P453:T453,U453,V453,W453))</f>
        <v>49</v>
      </c>
      <c r="Y453" s="107"/>
      <c r="Z453" s="107"/>
      <c r="AA453" s="107"/>
      <c r="AB453" s="107"/>
      <c r="AC453" s="107"/>
      <c r="AD453" s="107"/>
      <c r="AE453" s="197">
        <f t="shared" si="26"/>
        <v>49</v>
      </c>
      <c r="AF453" s="108"/>
      <c r="AG453" s="104"/>
    </row>
    <row r="454" spans="1:33">
      <c r="A454" s="357">
        <v>42769</v>
      </c>
      <c r="B454" s="30">
        <v>2</v>
      </c>
      <c r="C454" s="30">
        <v>1979201</v>
      </c>
      <c r="D454" s="104">
        <v>51803</v>
      </c>
      <c r="E454" s="104" t="s">
        <v>102</v>
      </c>
      <c r="F454" s="30">
        <v>1965</v>
      </c>
      <c r="G454" s="105">
        <v>400</v>
      </c>
      <c r="H454" s="113" t="s">
        <v>111</v>
      </c>
      <c r="I454" s="222">
        <v>0</v>
      </c>
      <c r="J454" s="223">
        <v>0</v>
      </c>
      <c r="K454" s="228">
        <v>0</v>
      </c>
      <c r="L454" s="224">
        <v>2</v>
      </c>
      <c r="M454" s="222">
        <v>0</v>
      </c>
      <c r="N454" s="229">
        <v>0</v>
      </c>
      <c r="O454" s="225">
        <v>1</v>
      </c>
      <c r="P454" s="224">
        <v>1</v>
      </c>
      <c r="Q454" s="225">
        <v>0</v>
      </c>
      <c r="R454" s="226">
        <v>0</v>
      </c>
      <c r="S454" s="224">
        <v>0</v>
      </c>
      <c r="T454" s="222">
        <v>0</v>
      </c>
      <c r="U454" s="227">
        <v>0</v>
      </c>
      <c r="V454" s="224">
        <v>0</v>
      </c>
      <c r="W454" s="224">
        <v>0</v>
      </c>
      <c r="X454" s="28">
        <f>+G454-(SUM(I454:N454,O454,P454:P454:T454,U454,V454,W454))</f>
        <v>396</v>
      </c>
      <c r="Y454" s="107"/>
      <c r="Z454" s="107"/>
      <c r="AA454" s="107"/>
      <c r="AB454" s="107"/>
      <c r="AC454" s="107"/>
      <c r="AD454" s="107"/>
      <c r="AE454" s="197">
        <f t="shared" si="26"/>
        <v>396</v>
      </c>
      <c r="AF454" s="108"/>
      <c r="AG454" s="104"/>
    </row>
    <row r="455" spans="1:33">
      <c r="A455" s="357">
        <v>42769</v>
      </c>
      <c r="B455" s="30">
        <v>2</v>
      </c>
      <c r="C455" s="30">
        <v>1979201</v>
      </c>
      <c r="D455" s="104">
        <v>51803</v>
      </c>
      <c r="E455" s="104" t="s">
        <v>102</v>
      </c>
      <c r="F455" s="30">
        <v>1966</v>
      </c>
      <c r="G455" s="105">
        <v>76</v>
      </c>
      <c r="H455" s="564" t="s">
        <v>269</v>
      </c>
      <c r="I455" s="222">
        <v>0</v>
      </c>
      <c r="J455" s="223">
        <v>0</v>
      </c>
      <c r="K455" s="228">
        <v>0</v>
      </c>
      <c r="L455" s="224">
        <v>0</v>
      </c>
      <c r="M455" s="222">
        <v>0</v>
      </c>
      <c r="N455" s="229">
        <v>0</v>
      </c>
      <c r="O455" s="225">
        <v>0</v>
      </c>
      <c r="P455" s="224">
        <v>0</v>
      </c>
      <c r="Q455" s="225">
        <v>0</v>
      </c>
      <c r="R455" s="226">
        <v>0</v>
      </c>
      <c r="S455" s="224">
        <v>0</v>
      </c>
      <c r="T455" s="222">
        <v>0</v>
      </c>
      <c r="U455" s="227">
        <v>0</v>
      </c>
      <c r="V455" s="224">
        <v>1</v>
      </c>
      <c r="W455" s="224">
        <v>0</v>
      </c>
      <c r="X455" s="28">
        <f>+G455-(SUM(I455:N455,O455,P455:P455:T455,U455,V455,W455))</f>
        <v>75</v>
      </c>
      <c r="Y455" s="107"/>
      <c r="Z455" s="107"/>
      <c r="AA455" s="107"/>
      <c r="AB455" s="107"/>
      <c r="AC455" s="107"/>
      <c r="AD455" s="107"/>
      <c r="AE455" s="197">
        <f t="shared" si="26"/>
        <v>75</v>
      </c>
      <c r="AF455" s="108"/>
      <c r="AG455" s="104"/>
    </row>
    <row r="456" spans="1:33">
      <c r="A456" s="357">
        <v>42769</v>
      </c>
      <c r="B456" s="30">
        <v>3</v>
      </c>
      <c r="C456" s="30">
        <v>1979201</v>
      </c>
      <c r="D456" s="104">
        <v>51803</v>
      </c>
      <c r="E456" s="104" t="s">
        <v>102</v>
      </c>
      <c r="F456" s="30">
        <v>1966</v>
      </c>
      <c r="G456" s="105">
        <v>31</v>
      </c>
      <c r="H456" s="565"/>
      <c r="I456" s="222">
        <v>0</v>
      </c>
      <c r="J456" s="223">
        <v>0</v>
      </c>
      <c r="K456" s="228">
        <v>0</v>
      </c>
      <c r="L456" s="224">
        <v>0</v>
      </c>
      <c r="M456" s="222">
        <v>0</v>
      </c>
      <c r="N456" s="229">
        <v>0</v>
      </c>
      <c r="O456" s="225">
        <v>0</v>
      </c>
      <c r="P456" s="224">
        <v>0</v>
      </c>
      <c r="Q456" s="225">
        <v>0</v>
      </c>
      <c r="R456" s="226">
        <v>0</v>
      </c>
      <c r="S456" s="224">
        <v>0</v>
      </c>
      <c r="T456" s="222">
        <v>0</v>
      </c>
      <c r="U456" s="227">
        <v>0</v>
      </c>
      <c r="V456" s="224">
        <v>0</v>
      </c>
      <c r="W456" s="224">
        <v>0</v>
      </c>
      <c r="X456" s="28">
        <v>31</v>
      </c>
      <c r="Y456" s="107"/>
      <c r="Z456" s="107"/>
      <c r="AA456" s="107"/>
      <c r="AB456" s="107"/>
      <c r="AC456" s="107"/>
      <c r="AD456" s="107"/>
      <c r="AE456" s="197">
        <f t="shared" si="26"/>
        <v>31</v>
      </c>
      <c r="AF456" s="108"/>
      <c r="AG456" s="104"/>
    </row>
    <row r="457" spans="1:33">
      <c r="A457" s="357">
        <v>42769</v>
      </c>
      <c r="B457" s="30">
        <v>3</v>
      </c>
      <c r="C457" s="30">
        <v>1979201</v>
      </c>
      <c r="D457" s="104">
        <v>51804</v>
      </c>
      <c r="E457" s="104" t="s">
        <v>102</v>
      </c>
      <c r="F457" s="30">
        <v>1967</v>
      </c>
      <c r="G457" s="105">
        <v>400</v>
      </c>
      <c r="H457" s="113" t="s">
        <v>111</v>
      </c>
      <c r="I457" s="222">
        <v>0</v>
      </c>
      <c r="J457" s="223">
        <v>0</v>
      </c>
      <c r="K457" s="228">
        <v>0</v>
      </c>
      <c r="L457" s="224">
        <v>0</v>
      </c>
      <c r="M457" s="222">
        <v>0</v>
      </c>
      <c r="N457" s="229">
        <v>0</v>
      </c>
      <c r="O457" s="225">
        <v>1</v>
      </c>
      <c r="P457" s="224">
        <v>0</v>
      </c>
      <c r="Q457" s="225">
        <v>0</v>
      </c>
      <c r="R457" s="226">
        <v>0</v>
      </c>
      <c r="S457" s="224">
        <v>0</v>
      </c>
      <c r="T457" s="222">
        <v>0</v>
      </c>
      <c r="U457" s="227">
        <v>0</v>
      </c>
      <c r="V457" s="224">
        <v>1</v>
      </c>
      <c r="W457" s="224">
        <v>0</v>
      </c>
      <c r="X457" s="28">
        <f>+G457-(SUM(I457:N457,O457,P457:P457:T457,U457,V457,W457))</f>
        <v>398</v>
      </c>
      <c r="Y457" s="107"/>
      <c r="Z457" s="107"/>
      <c r="AA457" s="107"/>
      <c r="AB457" s="107"/>
      <c r="AC457" s="107"/>
      <c r="AD457" s="107"/>
      <c r="AE457" s="197">
        <f t="shared" ref="AE457:AE520" si="27">X457-SUM(Z457:AD457)</f>
        <v>398</v>
      </c>
      <c r="AF457" s="108"/>
      <c r="AG457" s="104"/>
    </row>
    <row r="458" spans="1:33">
      <c r="A458" s="357">
        <v>42769</v>
      </c>
      <c r="B458" s="30">
        <v>3</v>
      </c>
      <c r="C458" s="30">
        <v>1979201</v>
      </c>
      <c r="D458" s="104">
        <v>51804</v>
      </c>
      <c r="E458" s="104" t="s">
        <v>102</v>
      </c>
      <c r="F458" s="30">
        <v>1968</v>
      </c>
      <c r="G458" s="105">
        <v>94</v>
      </c>
      <c r="H458" s="113" t="s">
        <v>279</v>
      </c>
      <c r="I458" s="222">
        <v>0</v>
      </c>
      <c r="J458" s="223">
        <v>0</v>
      </c>
      <c r="K458" s="228">
        <v>0</v>
      </c>
      <c r="L458" s="224">
        <v>0</v>
      </c>
      <c r="M458" s="222">
        <v>0</v>
      </c>
      <c r="N458" s="229">
        <v>1</v>
      </c>
      <c r="O458" s="225">
        <v>0</v>
      </c>
      <c r="P458" s="224">
        <v>0</v>
      </c>
      <c r="Q458" s="225">
        <v>0</v>
      </c>
      <c r="R458" s="226">
        <v>0</v>
      </c>
      <c r="S458" s="224">
        <v>0</v>
      </c>
      <c r="T458" s="222">
        <v>0</v>
      </c>
      <c r="U458" s="227">
        <v>0</v>
      </c>
      <c r="V458" s="224">
        <v>1</v>
      </c>
      <c r="W458" s="224">
        <v>0</v>
      </c>
      <c r="X458" s="28">
        <f>+G458-(SUM(I458:N458,O458,P458:P458:T458,U458,V458,W458))</f>
        <v>92</v>
      </c>
      <c r="Y458" s="107"/>
      <c r="Z458" s="107"/>
      <c r="AA458" s="107"/>
      <c r="AB458" s="107"/>
      <c r="AC458" s="107"/>
      <c r="AD458" s="107"/>
      <c r="AE458" s="197">
        <f t="shared" si="27"/>
        <v>92</v>
      </c>
      <c r="AF458" s="108"/>
      <c r="AG458" s="104"/>
    </row>
    <row r="459" spans="1:33">
      <c r="A459" s="362">
        <v>42770</v>
      </c>
      <c r="B459" s="137">
        <v>1</v>
      </c>
      <c r="C459" s="137">
        <v>2004602</v>
      </c>
      <c r="D459" s="139">
        <v>51811</v>
      </c>
      <c r="E459" s="139" t="s">
        <v>102</v>
      </c>
      <c r="F459" s="137">
        <v>1969</v>
      </c>
      <c r="G459" s="140">
        <v>400</v>
      </c>
      <c r="H459" s="165" t="s">
        <v>111</v>
      </c>
      <c r="I459" s="257">
        <v>0</v>
      </c>
      <c r="J459" s="258">
        <v>0</v>
      </c>
      <c r="K459" s="259">
        <v>0</v>
      </c>
      <c r="L459" s="260">
        <v>0</v>
      </c>
      <c r="M459" s="257">
        <v>0</v>
      </c>
      <c r="N459" s="261">
        <v>0</v>
      </c>
      <c r="O459" s="262">
        <v>1</v>
      </c>
      <c r="P459" s="260">
        <v>0</v>
      </c>
      <c r="Q459" s="262">
        <v>0</v>
      </c>
      <c r="R459" s="263">
        <v>0</v>
      </c>
      <c r="S459" s="260">
        <v>0</v>
      </c>
      <c r="T459" s="257">
        <v>0</v>
      </c>
      <c r="U459" s="264">
        <v>0</v>
      </c>
      <c r="V459" s="260">
        <v>1</v>
      </c>
      <c r="W459" s="260">
        <v>0</v>
      </c>
      <c r="X459" s="146">
        <f>+G459-(SUM(I459:N459,O459,P459:P459:T459,U459,V459,W459))</f>
        <v>398</v>
      </c>
      <c r="Y459" s="107"/>
      <c r="Z459" s="107"/>
      <c r="AA459" s="107"/>
      <c r="AB459" s="107"/>
      <c r="AC459" s="107"/>
      <c r="AD459" s="107"/>
      <c r="AE459" s="197">
        <f t="shared" si="27"/>
        <v>398</v>
      </c>
      <c r="AF459" s="108"/>
      <c r="AG459" s="104"/>
    </row>
    <row r="460" spans="1:33">
      <c r="A460" s="362">
        <v>42770</v>
      </c>
      <c r="B460" s="137">
        <v>1</v>
      </c>
      <c r="C460" s="137">
        <v>2004602</v>
      </c>
      <c r="D460" s="139">
        <v>51811</v>
      </c>
      <c r="E460" s="139" t="s">
        <v>102</v>
      </c>
      <c r="F460" s="137">
        <v>1970</v>
      </c>
      <c r="G460" s="140">
        <v>62</v>
      </c>
      <c r="H460" s="165" t="s">
        <v>280</v>
      </c>
      <c r="I460" s="257">
        <v>0</v>
      </c>
      <c r="J460" s="258">
        <v>0</v>
      </c>
      <c r="K460" s="259">
        <v>0</v>
      </c>
      <c r="L460" s="260">
        <v>0</v>
      </c>
      <c r="M460" s="257">
        <v>0</v>
      </c>
      <c r="N460" s="261">
        <v>0</v>
      </c>
      <c r="O460" s="262">
        <v>0</v>
      </c>
      <c r="P460" s="260">
        <v>0</v>
      </c>
      <c r="Q460" s="262">
        <v>0</v>
      </c>
      <c r="R460" s="263">
        <v>0</v>
      </c>
      <c r="S460" s="260">
        <v>0</v>
      </c>
      <c r="T460" s="257">
        <v>0</v>
      </c>
      <c r="U460" s="264">
        <v>0</v>
      </c>
      <c r="V460" s="260">
        <v>1</v>
      </c>
      <c r="W460" s="260">
        <v>0</v>
      </c>
      <c r="X460" s="146">
        <f>+G460-(SUM(I460:N460,O460,P460:P460:T460,U460,V460,W460))</f>
        <v>61</v>
      </c>
      <c r="Y460" s="107"/>
      <c r="Z460" s="107"/>
      <c r="AA460" s="107"/>
      <c r="AB460" s="107"/>
      <c r="AC460" s="107"/>
      <c r="AD460" s="107"/>
      <c r="AE460" s="197">
        <f t="shared" si="27"/>
        <v>61</v>
      </c>
      <c r="AF460" s="108"/>
      <c r="AG460" s="104"/>
    </row>
    <row r="461" spans="1:33">
      <c r="A461" s="362">
        <v>42770</v>
      </c>
      <c r="B461" s="137">
        <v>1</v>
      </c>
      <c r="C461" s="137">
        <v>2004602</v>
      </c>
      <c r="D461" s="139">
        <v>51810</v>
      </c>
      <c r="E461" s="139" t="s">
        <v>102</v>
      </c>
      <c r="F461" s="137">
        <v>1971</v>
      </c>
      <c r="G461" s="140">
        <v>77</v>
      </c>
      <c r="H461" s="574" t="s">
        <v>111</v>
      </c>
      <c r="I461" s="257">
        <v>0</v>
      </c>
      <c r="J461" s="258">
        <v>0</v>
      </c>
      <c r="K461" s="259">
        <v>0</v>
      </c>
      <c r="L461" s="260">
        <v>0</v>
      </c>
      <c r="M461" s="257">
        <v>0</v>
      </c>
      <c r="N461" s="261">
        <v>0</v>
      </c>
      <c r="O461" s="262">
        <v>1</v>
      </c>
      <c r="P461" s="260">
        <v>0</v>
      </c>
      <c r="Q461" s="262">
        <v>0</v>
      </c>
      <c r="R461" s="263">
        <v>0</v>
      </c>
      <c r="S461" s="260">
        <v>0</v>
      </c>
      <c r="T461" s="257">
        <v>0</v>
      </c>
      <c r="U461" s="264">
        <v>0</v>
      </c>
      <c r="V461" s="260">
        <v>1</v>
      </c>
      <c r="W461" s="260">
        <v>0</v>
      </c>
      <c r="X461" s="146">
        <f>+G461-(SUM(I461:N461,O461,P461:P461:T461,U461,V461,W461))</f>
        <v>75</v>
      </c>
      <c r="Y461" s="107"/>
      <c r="Z461" s="107"/>
      <c r="AA461" s="107"/>
      <c r="AB461" s="107"/>
      <c r="AC461" s="107"/>
      <c r="AD461" s="107"/>
      <c r="AE461" s="197">
        <f t="shared" si="27"/>
        <v>75</v>
      </c>
      <c r="AF461" s="108"/>
      <c r="AG461" s="104"/>
    </row>
    <row r="462" spans="1:33">
      <c r="A462" s="362">
        <v>42770</v>
      </c>
      <c r="B462" s="137">
        <v>2</v>
      </c>
      <c r="C462" s="137">
        <v>2004602</v>
      </c>
      <c r="D462" s="139">
        <v>51810</v>
      </c>
      <c r="E462" s="139" t="s">
        <v>102</v>
      </c>
      <c r="F462" s="137">
        <v>1971</v>
      </c>
      <c r="G462" s="140">
        <v>323</v>
      </c>
      <c r="H462" s="575"/>
      <c r="I462" s="257">
        <v>0</v>
      </c>
      <c r="J462" s="258">
        <v>0</v>
      </c>
      <c r="K462" s="259">
        <v>0</v>
      </c>
      <c r="L462" s="260">
        <v>0</v>
      </c>
      <c r="M462" s="257">
        <v>0</v>
      </c>
      <c r="N462" s="261">
        <v>0</v>
      </c>
      <c r="O462" s="262">
        <v>0</v>
      </c>
      <c r="P462" s="260">
        <v>0</v>
      </c>
      <c r="Q462" s="262">
        <v>0</v>
      </c>
      <c r="R462" s="263">
        <v>0</v>
      </c>
      <c r="S462" s="260">
        <v>0</v>
      </c>
      <c r="T462" s="257">
        <v>0</v>
      </c>
      <c r="U462" s="264">
        <v>0</v>
      </c>
      <c r="V462" s="260">
        <v>0</v>
      </c>
      <c r="W462" s="260">
        <v>0</v>
      </c>
      <c r="X462" s="146">
        <f>+G462-(SUM(I462:N462,O462,P462:P462:T462,U462,V462,W462))</f>
        <v>323</v>
      </c>
      <c r="Y462" s="107"/>
      <c r="Z462" s="107"/>
      <c r="AA462" s="107"/>
      <c r="AB462" s="107"/>
      <c r="AC462" s="107"/>
      <c r="AD462" s="107"/>
      <c r="AE462" s="197">
        <f t="shared" si="27"/>
        <v>323</v>
      </c>
      <c r="AF462" s="108"/>
      <c r="AG462" s="104"/>
    </row>
    <row r="463" spans="1:33">
      <c r="A463" s="362">
        <v>42770</v>
      </c>
      <c r="B463" s="137">
        <v>2</v>
      </c>
      <c r="C463" s="137">
        <v>2004602</v>
      </c>
      <c r="D463" s="139">
        <v>51810</v>
      </c>
      <c r="E463" s="139" t="s">
        <v>102</v>
      </c>
      <c r="F463" s="137">
        <v>1972</v>
      </c>
      <c r="G463" s="140">
        <v>63</v>
      </c>
      <c r="H463" s="165" t="s">
        <v>281</v>
      </c>
      <c r="I463" s="257">
        <v>0</v>
      </c>
      <c r="J463" s="258">
        <v>0</v>
      </c>
      <c r="K463" s="259">
        <v>0</v>
      </c>
      <c r="L463" s="260">
        <v>0</v>
      </c>
      <c r="M463" s="257">
        <v>0</v>
      </c>
      <c r="N463" s="261">
        <v>0</v>
      </c>
      <c r="O463" s="262">
        <v>0</v>
      </c>
      <c r="P463" s="260">
        <v>0</v>
      </c>
      <c r="Q463" s="262">
        <v>0</v>
      </c>
      <c r="R463" s="263">
        <v>0</v>
      </c>
      <c r="S463" s="260">
        <v>0</v>
      </c>
      <c r="T463" s="257">
        <v>0</v>
      </c>
      <c r="U463" s="264">
        <v>0</v>
      </c>
      <c r="V463" s="260">
        <v>1</v>
      </c>
      <c r="W463" s="260">
        <v>0</v>
      </c>
      <c r="X463" s="146">
        <f>+G463-(SUM(I463:N463,O463,P463:P463:T463,U463,V463,W463))</f>
        <v>62</v>
      </c>
      <c r="Y463" s="107"/>
      <c r="Z463" s="107"/>
      <c r="AA463" s="107"/>
      <c r="AB463" s="107"/>
      <c r="AC463" s="107"/>
      <c r="AD463" s="107"/>
      <c r="AE463" s="197">
        <f t="shared" si="27"/>
        <v>62</v>
      </c>
      <c r="AF463" s="108"/>
      <c r="AG463" s="104"/>
    </row>
    <row r="464" spans="1:33">
      <c r="A464" s="362">
        <v>42770</v>
      </c>
      <c r="B464" s="137">
        <v>2</v>
      </c>
      <c r="C464" s="137">
        <v>2004602</v>
      </c>
      <c r="D464" s="139">
        <v>51809</v>
      </c>
      <c r="E464" s="139" t="s">
        <v>102</v>
      </c>
      <c r="F464" s="137">
        <v>1973</v>
      </c>
      <c r="G464" s="140">
        <v>152</v>
      </c>
      <c r="H464" s="574" t="s">
        <v>111</v>
      </c>
      <c r="I464" s="257">
        <v>0</v>
      </c>
      <c r="J464" s="258">
        <v>0</v>
      </c>
      <c r="K464" s="259">
        <v>0</v>
      </c>
      <c r="L464" s="260">
        <v>0</v>
      </c>
      <c r="M464" s="257">
        <v>0</v>
      </c>
      <c r="N464" s="261">
        <v>0</v>
      </c>
      <c r="O464" s="262">
        <v>1</v>
      </c>
      <c r="P464" s="260">
        <v>0</v>
      </c>
      <c r="Q464" s="262">
        <v>0</v>
      </c>
      <c r="R464" s="263">
        <v>0</v>
      </c>
      <c r="S464" s="260">
        <v>0</v>
      </c>
      <c r="T464" s="257">
        <v>0</v>
      </c>
      <c r="U464" s="264">
        <v>0</v>
      </c>
      <c r="V464" s="260">
        <v>1</v>
      </c>
      <c r="W464" s="260">
        <v>0</v>
      </c>
      <c r="X464" s="146">
        <f>+G464-(SUM(I464:N464,O464,P464:P464:T464,U464,V464,W464))</f>
        <v>150</v>
      </c>
      <c r="Y464" s="107"/>
      <c r="Z464" s="107"/>
      <c r="AA464" s="107"/>
      <c r="AB464" s="107"/>
      <c r="AC464" s="107"/>
      <c r="AD464" s="107"/>
      <c r="AE464" s="197">
        <f t="shared" si="27"/>
        <v>150</v>
      </c>
      <c r="AF464" s="108"/>
      <c r="AG464" s="104"/>
    </row>
    <row r="465" spans="1:33">
      <c r="A465" s="362">
        <v>42770</v>
      </c>
      <c r="B465" s="137">
        <v>3</v>
      </c>
      <c r="C465" s="137">
        <v>2004602</v>
      </c>
      <c r="D465" s="139">
        <v>51809</v>
      </c>
      <c r="E465" s="139" t="s">
        <v>102</v>
      </c>
      <c r="F465" s="137">
        <v>1973</v>
      </c>
      <c r="G465" s="140">
        <v>248</v>
      </c>
      <c r="H465" s="575"/>
      <c r="I465" s="257">
        <v>0</v>
      </c>
      <c r="J465" s="258">
        <v>0</v>
      </c>
      <c r="K465" s="259">
        <v>0</v>
      </c>
      <c r="L465" s="260">
        <v>0</v>
      </c>
      <c r="M465" s="257">
        <v>0</v>
      </c>
      <c r="N465" s="261">
        <v>0</v>
      </c>
      <c r="O465" s="262">
        <v>0</v>
      </c>
      <c r="P465" s="260">
        <v>0</v>
      </c>
      <c r="Q465" s="262">
        <v>0</v>
      </c>
      <c r="R465" s="263">
        <v>0</v>
      </c>
      <c r="S465" s="260">
        <v>0</v>
      </c>
      <c r="T465" s="257">
        <v>0</v>
      </c>
      <c r="U465" s="264">
        <v>0</v>
      </c>
      <c r="V465" s="260">
        <v>0</v>
      </c>
      <c r="W465" s="260">
        <v>0</v>
      </c>
      <c r="X465" s="146">
        <f>+G465-(SUM(I465:N465,O465,P465:P465:T465,U465,V465,W465))</f>
        <v>248</v>
      </c>
      <c r="Y465" s="107"/>
      <c r="Z465" s="107"/>
      <c r="AA465" s="107"/>
      <c r="AB465" s="107"/>
      <c r="AC465" s="107"/>
      <c r="AD465" s="107"/>
      <c r="AE465" s="197">
        <f t="shared" si="27"/>
        <v>248</v>
      </c>
      <c r="AF465" s="108"/>
      <c r="AG465" s="104"/>
    </row>
    <row r="466" spans="1:33">
      <c r="A466" s="362">
        <v>42770</v>
      </c>
      <c r="B466" s="137">
        <v>3</v>
      </c>
      <c r="C466" s="137">
        <v>2004602</v>
      </c>
      <c r="D466" s="139">
        <v>51809</v>
      </c>
      <c r="E466" s="139" t="s">
        <v>102</v>
      </c>
      <c r="F466" s="137">
        <v>1974</v>
      </c>
      <c r="G466" s="140">
        <v>93</v>
      </c>
      <c r="H466" s="165" t="s">
        <v>227</v>
      </c>
      <c r="I466" s="257">
        <v>0</v>
      </c>
      <c r="J466" s="258">
        <v>0</v>
      </c>
      <c r="K466" s="259">
        <v>0</v>
      </c>
      <c r="L466" s="260">
        <v>0</v>
      </c>
      <c r="M466" s="257">
        <v>0</v>
      </c>
      <c r="N466" s="261">
        <v>0</v>
      </c>
      <c r="O466" s="262">
        <v>0</v>
      </c>
      <c r="P466" s="260">
        <v>0</v>
      </c>
      <c r="Q466" s="262">
        <v>0</v>
      </c>
      <c r="R466" s="263">
        <v>0</v>
      </c>
      <c r="S466" s="260">
        <v>0</v>
      </c>
      <c r="T466" s="257">
        <v>0</v>
      </c>
      <c r="U466" s="264">
        <v>0</v>
      </c>
      <c r="V466" s="260">
        <v>1</v>
      </c>
      <c r="W466" s="260">
        <v>0</v>
      </c>
      <c r="X466" s="146">
        <f>+G466-(SUM(I466:N466,O466,P466:P466:T466,U466,V466,W466))</f>
        <v>92</v>
      </c>
      <c r="Y466" s="107"/>
      <c r="Z466" s="107"/>
      <c r="AA466" s="107"/>
      <c r="AB466" s="107"/>
      <c r="AC466" s="107"/>
      <c r="AD466" s="107"/>
      <c r="AE466" s="197">
        <f t="shared" si="27"/>
        <v>92</v>
      </c>
      <c r="AF466" s="108"/>
      <c r="AG466" s="104"/>
    </row>
    <row r="467" spans="1:33">
      <c r="A467" s="362">
        <v>42770</v>
      </c>
      <c r="B467" s="137">
        <v>3</v>
      </c>
      <c r="C467" s="137">
        <v>2004602</v>
      </c>
      <c r="D467" s="139">
        <v>51807</v>
      </c>
      <c r="E467" s="139" t="s">
        <v>102</v>
      </c>
      <c r="F467" s="137">
        <v>1975</v>
      </c>
      <c r="G467" s="140">
        <v>201</v>
      </c>
      <c r="H467" s="574" t="s">
        <v>146</v>
      </c>
      <c r="I467" s="257">
        <v>0</v>
      </c>
      <c r="J467" s="258">
        <v>0</v>
      </c>
      <c r="K467" s="259">
        <v>0</v>
      </c>
      <c r="L467" s="260">
        <v>0</v>
      </c>
      <c r="M467" s="257">
        <v>0</v>
      </c>
      <c r="N467" s="261">
        <v>0</v>
      </c>
      <c r="O467" s="262">
        <v>0</v>
      </c>
      <c r="P467" s="260">
        <v>0</v>
      </c>
      <c r="Q467" s="262">
        <v>0</v>
      </c>
      <c r="R467" s="263">
        <v>0</v>
      </c>
      <c r="S467" s="260">
        <v>0</v>
      </c>
      <c r="T467" s="257">
        <v>0</v>
      </c>
      <c r="U467" s="264">
        <v>0</v>
      </c>
      <c r="V467" s="260">
        <v>1</v>
      </c>
      <c r="W467" s="260">
        <v>0</v>
      </c>
      <c r="X467" s="146">
        <f>+G467-(SUM(I467:N467,O467,P467:P467:T467,U467,V467,W467))</f>
        <v>200</v>
      </c>
      <c r="Y467" s="107"/>
      <c r="Z467" s="107"/>
      <c r="AA467" s="107"/>
      <c r="AB467" s="107"/>
      <c r="AC467" s="107"/>
      <c r="AD467" s="107"/>
      <c r="AE467" s="197">
        <f t="shared" si="27"/>
        <v>200</v>
      </c>
      <c r="AF467" s="108"/>
      <c r="AG467" s="104"/>
    </row>
    <row r="468" spans="1:33">
      <c r="A468" s="362">
        <v>42772</v>
      </c>
      <c r="B468" s="137">
        <v>1</v>
      </c>
      <c r="C468" s="137">
        <v>2004602</v>
      </c>
      <c r="D468" s="139">
        <v>51807</v>
      </c>
      <c r="E468" s="139" t="s">
        <v>102</v>
      </c>
      <c r="F468" s="137">
        <v>1975</v>
      </c>
      <c r="G468" s="140">
        <v>124</v>
      </c>
      <c r="H468" s="575"/>
      <c r="I468" s="257">
        <v>0</v>
      </c>
      <c r="J468" s="258">
        <v>0</v>
      </c>
      <c r="K468" s="259">
        <v>0</v>
      </c>
      <c r="L468" s="260">
        <v>0</v>
      </c>
      <c r="M468" s="257">
        <v>0</v>
      </c>
      <c r="N468" s="261">
        <v>0</v>
      </c>
      <c r="O468" s="262">
        <v>1</v>
      </c>
      <c r="P468" s="260">
        <v>0</v>
      </c>
      <c r="Q468" s="262">
        <v>0</v>
      </c>
      <c r="R468" s="263">
        <v>0</v>
      </c>
      <c r="S468" s="260">
        <v>0</v>
      </c>
      <c r="T468" s="257">
        <v>0</v>
      </c>
      <c r="U468" s="264">
        <v>0</v>
      </c>
      <c r="V468" s="260">
        <v>0</v>
      </c>
      <c r="W468" s="260">
        <v>0</v>
      </c>
      <c r="X468" s="146">
        <f>+G468-(SUM(I468:N468,O468,P468:P468:T468,U468,V468,W468))</f>
        <v>123</v>
      </c>
      <c r="Y468" s="107"/>
      <c r="Z468" s="107"/>
      <c r="AA468" s="107"/>
      <c r="AB468" s="107"/>
      <c r="AC468" s="107"/>
      <c r="AD468" s="107"/>
      <c r="AE468" s="197">
        <f t="shared" si="27"/>
        <v>123</v>
      </c>
      <c r="AF468" s="108"/>
      <c r="AG468" s="104"/>
    </row>
    <row r="469" spans="1:33">
      <c r="A469" s="362">
        <v>42772</v>
      </c>
      <c r="B469" s="137">
        <v>1</v>
      </c>
      <c r="C469" s="137">
        <v>2004602</v>
      </c>
      <c r="D469" s="139">
        <v>51805</v>
      </c>
      <c r="E469" s="139" t="s">
        <v>102</v>
      </c>
      <c r="F469" s="137">
        <v>1976</v>
      </c>
      <c r="G469" s="140">
        <v>276</v>
      </c>
      <c r="H469" s="574" t="s">
        <v>282</v>
      </c>
      <c r="I469" s="257">
        <v>0</v>
      </c>
      <c r="J469" s="258">
        <v>0</v>
      </c>
      <c r="K469" s="259">
        <v>0</v>
      </c>
      <c r="L469" s="260">
        <v>0</v>
      </c>
      <c r="M469" s="257">
        <v>0</v>
      </c>
      <c r="N469" s="261">
        <v>0</v>
      </c>
      <c r="O469" s="262">
        <v>0</v>
      </c>
      <c r="P469" s="260">
        <v>0</v>
      </c>
      <c r="Q469" s="262">
        <v>0</v>
      </c>
      <c r="R469" s="263">
        <v>0</v>
      </c>
      <c r="S469" s="260">
        <v>0</v>
      </c>
      <c r="T469" s="257">
        <v>0</v>
      </c>
      <c r="U469" s="264">
        <v>0</v>
      </c>
      <c r="V469" s="260">
        <v>1</v>
      </c>
      <c r="W469" s="260">
        <v>0</v>
      </c>
      <c r="X469" s="146">
        <f>+G469-(SUM(I469:N469,O469,P469:P469:T469,U469,V469,W469))</f>
        <v>275</v>
      </c>
      <c r="Y469" s="107"/>
      <c r="Z469" s="107"/>
      <c r="AA469" s="107"/>
      <c r="AB469" s="107"/>
      <c r="AC469" s="107"/>
      <c r="AD469" s="107"/>
      <c r="AE469" s="197">
        <f t="shared" si="27"/>
        <v>275</v>
      </c>
      <c r="AF469" s="108"/>
      <c r="AG469" s="104"/>
    </row>
    <row r="470" spans="1:33">
      <c r="A470" s="362">
        <v>42772</v>
      </c>
      <c r="B470" s="137">
        <v>2</v>
      </c>
      <c r="C470" s="137">
        <v>2004602</v>
      </c>
      <c r="D470" s="139">
        <v>51805</v>
      </c>
      <c r="E470" s="139" t="s">
        <v>102</v>
      </c>
      <c r="F470" s="137">
        <v>1976</v>
      </c>
      <c r="G470" s="140">
        <v>99</v>
      </c>
      <c r="H470" s="575"/>
      <c r="I470" s="257">
        <v>0</v>
      </c>
      <c r="J470" s="258">
        <v>0</v>
      </c>
      <c r="K470" s="259">
        <v>0</v>
      </c>
      <c r="L470" s="260">
        <v>0</v>
      </c>
      <c r="M470" s="257">
        <v>0</v>
      </c>
      <c r="N470" s="261">
        <v>0</v>
      </c>
      <c r="O470" s="262">
        <v>0</v>
      </c>
      <c r="P470" s="260">
        <v>0</v>
      </c>
      <c r="Q470" s="262">
        <v>0</v>
      </c>
      <c r="R470" s="263">
        <v>0</v>
      </c>
      <c r="S470" s="260">
        <v>0</v>
      </c>
      <c r="T470" s="257">
        <v>0</v>
      </c>
      <c r="U470" s="264">
        <v>0</v>
      </c>
      <c r="V470" s="260">
        <v>1</v>
      </c>
      <c r="W470" s="260">
        <v>0</v>
      </c>
      <c r="X470" s="146">
        <f>+G470-(SUM(I470:N470,O470,P470:P470:T470,U470,V470,W470))</f>
        <v>98</v>
      </c>
      <c r="Y470" s="107"/>
      <c r="Z470" s="107"/>
      <c r="AA470" s="107"/>
      <c r="AB470" s="107"/>
      <c r="AC470" s="107"/>
      <c r="AD470" s="107"/>
      <c r="AE470" s="197">
        <f t="shared" si="27"/>
        <v>98</v>
      </c>
      <c r="AF470" s="108"/>
      <c r="AG470" s="104"/>
    </row>
    <row r="471" spans="1:33">
      <c r="A471" s="362">
        <v>42772</v>
      </c>
      <c r="B471" s="137">
        <v>2</v>
      </c>
      <c r="C471" s="137">
        <v>2004602</v>
      </c>
      <c r="D471" s="139">
        <v>51808</v>
      </c>
      <c r="E471" s="139" t="s">
        <v>102</v>
      </c>
      <c r="F471" s="137">
        <v>1977</v>
      </c>
      <c r="G471" s="140">
        <v>152</v>
      </c>
      <c r="H471" s="165" t="s">
        <v>217</v>
      </c>
      <c r="I471" s="257">
        <v>0</v>
      </c>
      <c r="J471" s="258">
        <v>0</v>
      </c>
      <c r="K471" s="259">
        <v>0</v>
      </c>
      <c r="L471" s="260">
        <v>0</v>
      </c>
      <c r="M471" s="257">
        <v>0</v>
      </c>
      <c r="N471" s="261">
        <v>0</v>
      </c>
      <c r="O471" s="262">
        <v>1</v>
      </c>
      <c r="P471" s="260">
        <v>0</v>
      </c>
      <c r="Q471" s="262">
        <v>0</v>
      </c>
      <c r="R471" s="263">
        <v>0</v>
      </c>
      <c r="S471" s="260">
        <v>0</v>
      </c>
      <c r="T471" s="257">
        <v>0</v>
      </c>
      <c r="U471" s="264">
        <v>0</v>
      </c>
      <c r="V471" s="260">
        <v>1</v>
      </c>
      <c r="W471" s="260">
        <v>0</v>
      </c>
      <c r="X471" s="146">
        <f>+G471-(SUM(I471:N471,O471,P471:P471:T471,U471,V471,W471))</f>
        <v>150</v>
      </c>
      <c r="Y471" s="107"/>
      <c r="Z471" s="107"/>
      <c r="AA471" s="107"/>
      <c r="AB471" s="107"/>
      <c r="AC471" s="107"/>
      <c r="AD471" s="107"/>
      <c r="AE471" s="197">
        <f t="shared" si="27"/>
        <v>150</v>
      </c>
      <c r="AF471" s="108"/>
      <c r="AG471" s="104"/>
    </row>
    <row r="472" spans="1:33">
      <c r="A472" s="362">
        <v>42822</v>
      </c>
      <c r="B472" s="30">
        <v>2</v>
      </c>
      <c r="C472" s="30">
        <v>2060701</v>
      </c>
      <c r="D472" s="104">
        <v>51958</v>
      </c>
      <c r="E472" s="139" t="s">
        <v>283</v>
      </c>
      <c r="F472" s="30">
        <v>2313</v>
      </c>
      <c r="G472" s="105">
        <v>227</v>
      </c>
      <c r="H472" s="564" t="s">
        <v>111</v>
      </c>
      <c r="I472" s="222">
        <v>0</v>
      </c>
      <c r="J472" s="223">
        <v>0</v>
      </c>
      <c r="K472" s="228">
        <v>0</v>
      </c>
      <c r="L472" s="224">
        <v>0</v>
      </c>
      <c r="M472" s="222">
        <v>0</v>
      </c>
      <c r="N472" s="229">
        <v>0</v>
      </c>
      <c r="O472" s="225">
        <v>1</v>
      </c>
      <c r="P472" s="224">
        <v>0</v>
      </c>
      <c r="Q472" s="225">
        <v>0</v>
      </c>
      <c r="R472" s="226">
        <v>0</v>
      </c>
      <c r="S472" s="224">
        <v>0</v>
      </c>
      <c r="T472" s="222">
        <v>0</v>
      </c>
      <c r="U472" s="227">
        <v>0</v>
      </c>
      <c r="V472" s="224">
        <v>1</v>
      </c>
      <c r="W472" s="224">
        <v>0</v>
      </c>
      <c r="X472" s="28">
        <f>+G472-(SUM(I472:N472,O472,P472:P472:T472,U472,V472,W472))</f>
        <v>225</v>
      </c>
      <c r="Y472" s="107"/>
      <c r="Z472" s="107"/>
      <c r="AA472" s="107"/>
      <c r="AB472" s="107"/>
      <c r="AC472" s="107"/>
      <c r="AD472" s="107"/>
      <c r="AE472" s="197">
        <f t="shared" si="27"/>
        <v>225</v>
      </c>
      <c r="AF472" s="108"/>
      <c r="AG472" s="104"/>
    </row>
    <row r="473" spans="1:33">
      <c r="A473" s="362">
        <v>42822</v>
      </c>
      <c r="B473" s="30">
        <v>3</v>
      </c>
      <c r="C473" s="30">
        <v>2060701</v>
      </c>
      <c r="D473" s="104">
        <v>51958</v>
      </c>
      <c r="E473" s="139" t="s">
        <v>283</v>
      </c>
      <c r="F473" s="30">
        <v>2313</v>
      </c>
      <c r="G473" s="105">
        <v>173</v>
      </c>
      <c r="H473" s="565"/>
      <c r="I473" s="222">
        <v>0</v>
      </c>
      <c r="J473" s="223">
        <v>0</v>
      </c>
      <c r="K473" s="228">
        <v>0</v>
      </c>
      <c r="L473" s="224">
        <v>0</v>
      </c>
      <c r="M473" s="222">
        <v>0</v>
      </c>
      <c r="N473" s="229">
        <v>0</v>
      </c>
      <c r="O473" s="225">
        <v>0</v>
      </c>
      <c r="P473" s="224">
        <v>0</v>
      </c>
      <c r="Q473" s="225">
        <v>0</v>
      </c>
      <c r="R473" s="226">
        <v>0</v>
      </c>
      <c r="S473" s="224">
        <v>0</v>
      </c>
      <c r="T473" s="222">
        <v>0</v>
      </c>
      <c r="U473" s="227">
        <v>0</v>
      </c>
      <c r="V473" s="224">
        <v>0</v>
      </c>
      <c r="W473" s="224">
        <v>0</v>
      </c>
      <c r="X473" s="28">
        <f>+G473-(SUM(I473:N473,O473,P473:P473:T473,U473,V473,W473))</f>
        <v>173</v>
      </c>
      <c r="Y473" s="107"/>
      <c r="Z473" s="107"/>
      <c r="AA473" s="107"/>
      <c r="AB473" s="107"/>
      <c r="AC473" s="107"/>
      <c r="AD473" s="107"/>
      <c r="AE473" s="197">
        <f t="shared" si="27"/>
        <v>173</v>
      </c>
      <c r="AF473" s="108"/>
      <c r="AG473" s="104"/>
    </row>
    <row r="474" spans="1:33">
      <c r="A474" s="362">
        <v>42822</v>
      </c>
      <c r="B474" s="30">
        <v>3</v>
      </c>
      <c r="C474" s="30">
        <v>2060701</v>
      </c>
      <c r="D474" s="104">
        <v>51958</v>
      </c>
      <c r="E474" s="139" t="s">
        <v>283</v>
      </c>
      <c r="F474" s="30">
        <v>2314</v>
      </c>
      <c r="G474" s="105">
        <v>269</v>
      </c>
      <c r="H474" s="113" t="s">
        <v>284</v>
      </c>
      <c r="I474" s="222">
        <v>0</v>
      </c>
      <c r="J474" s="223">
        <v>0</v>
      </c>
      <c r="K474" s="228">
        <v>0</v>
      </c>
      <c r="L474" s="224">
        <v>0</v>
      </c>
      <c r="M474" s="222">
        <v>0</v>
      </c>
      <c r="N474" s="229">
        <v>0</v>
      </c>
      <c r="O474" s="225">
        <v>0</v>
      </c>
      <c r="P474" s="224">
        <v>0</v>
      </c>
      <c r="Q474" s="225">
        <v>0</v>
      </c>
      <c r="R474" s="226">
        <v>0</v>
      </c>
      <c r="S474" s="224">
        <v>0</v>
      </c>
      <c r="T474" s="222">
        <v>0</v>
      </c>
      <c r="U474" s="227">
        <v>0</v>
      </c>
      <c r="V474" s="224">
        <v>1</v>
      </c>
      <c r="W474" s="224">
        <v>0</v>
      </c>
      <c r="X474" s="28">
        <f>+G474-(SUM(I474:N474,O474,P474:P474:T474,U474,V474,W474))</f>
        <v>268</v>
      </c>
      <c r="Y474" s="107"/>
      <c r="Z474" s="107"/>
      <c r="AA474" s="107"/>
      <c r="AB474" s="107"/>
      <c r="AC474" s="107"/>
      <c r="AD474" s="107"/>
      <c r="AE474" s="197">
        <f t="shared" si="27"/>
        <v>268</v>
      </c>
      <c r="AF474" s="108"/>
      <c r="AG474" s="104"/>
    </row>
    <row r="475" spans="1:33">
      <c r="A475" s="362">
        <v>42822</v>
      </c>
      <c r="B475" s="30">
        <v>3</v>
      </c>
      <c r="C475" s="30">
        <v>2060701</v>
      </c>
      <c r="D475" s="104">
        <v>51805</v>
      </c>
      <c r="E475" s="139" t="s">
        <v>283</v>
      </c>
      <c r="F475" s="30">
        <v>2315</v>
      </c>
      <c r="G475" s="105">
        <v>52</v>
      </c>
      <c r="H475" s="564" t="s">
        <v>217</v>
      </c>
      <c r="I475" s="222">
        <v>0</v>
      </c>
      <c r="J475" s="223">
        <v>0</v>
      </c>
      <c r="K475" s="228">
        <v>0</v>
      </c>
      <c r="L475" s="224">
        <v>0</v>
      </c>
      <c r="M475" s="222">
        <v>0</v>
      </c>
      <c r="N475" s="229">
        <v>0</v>
      </c>
      <c r="O475" s="225">
        <v>1</v>
      </c>
      <c r="P475" s="224">
        <v>0</v>
      </c>
      <c r="Q475" s="225">
        <v>0</v>
      </c>
      <c r="R475" s="226">
        <v>0</v>
      </c>
      <c r="S475" s="224">
        <v>0</v>
      </c>
      <c r="T475" s="222">
        <v>0</v>
      </c>
      <c r="U475" s="227">
        <v>0</v>
      </c>
      <c r="V475" s="224">
        <v>1</v>
      </c>
      <c r="W475" s="224">
        <v>0</v>
      </c>
      <c r="X475" s="28">
        <f>+G475-(SUM(I475:N475,O475,P475:P475:T475,U475,V475,W475))</f>
        <v>50</v>
      </c>
      <c r="Y475" s="107"/>
      <c r="Z475" s="107"/>
      <c r="AA475" s="107"/>
      <c r="AB475" s="107"/>
      <c r="AC475" s="107"/>
      <c r="AD475" s="107"/>
      <c r="AE475" s="197">
        <f t="shared" si="27"/>
        <v>50</v>
      </c>
      <c r="AF475" s="108"/>
      <c r="AG475" s="104"/>
    </row>
    <row r="476" spans="1:33">
      <c r="A476" s="362">
        <v>42823</v>
      </c>
      <c r="B476" s="30">
        <v>1</v>
      </c>
      <c r="C476" s="30">
        <v>2060701</v>
      </c>
      <c r="D476" s="104">
        <v>51805</v>
      </c>
      <c r="E476" s="139" t="s">
        <v>283</v>
      </c>
      <c r="F476" s="30">
        <v>2315</v>
      </c>
      <c r="G476" s="105">
        <v>100</v>
      </c>
      <c r="H476" s="565"/>
      <c r="I476" s="222">
        <v>0</v>
      </c>
      <c r="J476" s="223">
        <v>0</v>
      </c>
      <c r="K476" s="228">
        <v>0</v>
      </c>
      <c r="L476" s="224">
        <v>0</v>
      </c>
      <c r="M476" s="222">
        <v>0</v>
      </c>
      <c r="N476" s="229">
        <v>0</v>
      </c>
      <c r="O476" s="225">
        <v>0</v>
      </c>
      <c r="P476" s="224">
        <v>0</v>
      </c>
      <c r="Q476" s="225">
        <v>0</v>
      </c>
      <c r="R476" s="226">
        <v>0</v>
      </c>
      <c r="S476" s="224">
        <v>0</v>
      </c>
      <c r="T476" s="222">
        <v>0</v>
      </c>
      <c r="U476" s="227">
        <v>0</v>
      </c>
      <c r="V476" s="224">
        <v>0</v>
      </c>
      <c r="W476" s="224">
        <v>0</v>
      </c>
      <c r="X476" s="28">
        <f>+G476-(SUM(I476:N476,O476,P476:P476:T476,U476,V476,W476))</f>
        <v>100</v>
      </c>
      <c r="Y476" s="107"/>
      <c r="Z476" s="107"/>
      <c r="AA476" s="107"/>
      <c r="AB476" s="107"/>
      <c r="AC476" s="107"/>
      <c r="AD476" s="107"/>
      <c r="AE476" s="197">
        <f t="shared" si="27"/>
        <v>100</v>
      </c>
      <c r="AF476" s="108"/>
      <c r="AG476" s="104"/>
    </row>
    <row r="477" spans="1:33">
      <c r="A477" s="362">
        <v>42823</v>
      </c>
      <c r="B477" s="30">
        <v>1</v>
      </c>
      <c r="C477" s="30">
        <v>2004602</v>
      </c>
      <c r="D477" s="104">
        <v>51959</v>
      </c>
      <c r="E477" s="139" t="s">
        <v>283</v>
      </c>
      <c r="F477" s="30">
        <v>2316</v>
      </c>
      <c r="G477" s="105">
        <v>247</v>
      </c>
      <c r="H477" s="113" t="s">
        <v>286</v>
      </c>
      <c r="I477" s="222">
        <v>0</v>
      </c>
      <c r="J477" s="223">
        <v>0</v>
      </c>
      <c r="K477" s="228">
        <v>0</v>
      </c>
      <c r="L477" s="224">
        <v>0</v>
      </c>
      <c r="M477" s="222">
        <v>0</v>
      </c>
      <c r="N477" s="229">
        <v>0</v>
      </c>
      <c r="O477" s="225">
        <v>1</v>
      </c>
      <c r="P477" s="224">
        <v>0</v>
      </c>
      <c r="Q477" s="225">
        <v>0</v>
      </c>
      <c r="R477" s="226">
        <v>0</v>
      </c>
      <c r="S477" s="224">
        <v>0</v>
      </c>
      <c r="T477" s="222">
        <v>0</v>
      </c>
      <c r="U477" s="227">
        <v>0</v>
      </c>
      <c r="V477" s="224">
        <v>1</v>
      </c>
      <c r="W477" s="224">
        <v>0</v>
      </c>
      <c r="X477" s="28">
        <f>+G477-(SUM(I477:N477,O477,P477:P477:T477,U477,V477,W477))</f>
        <v>245</v>
      </c>
      <c r="Y477" s="107"/>
      <c r="Z477" s="107">
        <v>1</v>
      </c>
      <c r="AA477" s="107"/>
      <c r="AB477" s="107"/>
      <c r="AC477" s="107"/>
      <c r="AD477" s="107"/>
      <c r="AE477" s="197">
        <f t="shared" si="27"/>
        <v>244</v>
      </c>
      <c r="AF477" s="108"/>
      <c r="AG477" s="104"/>
    </row>
    <row r="478" spans="1:33">
      <c r="A478" s="362">
        <v>42823</v>
      </c>
      <c r="B478" s="30">
        <v>1</v>
      </c>
      <c r="C478" s="30">
        <v>2060701</v>
      </c>
      <c r="D478" s="104">
        <v>51959</v>
      </c>
      <c r="E478" s="139" t="s">
        <v>283</v>
      </c>
      <c r="F478" s="30">
        <v>2317</v>
      </c>
      <c r="G478" s="105">
        <v>176</v>
      </c>
      <c r="H478" s="564" t="s">
        <v>285</v>
      </c>
      <c r="I478" s="222">
        <v>0</v>
      </c>
      <c r="J478" s="223">
        <v>0</v>
      </c>
      <c r="K478" s="228">
        <v>0</v>
      </c>
      <c r="L478" s="224">
        <v>0</v>
      </c>
      <c r="M478" s="222">
        <v>0</v>
      </c>
      <c r="N478" s="229">
        <v>0</v>
      </c>
      <c r="O478" s="225">
        <v>0</v>
      </c>
      <c r="P478" s="224">
        <v>0</v>
      </c>
      <c r="Q478" s="225">
        <v>0</v>
      </c>
      <c r="R478" s="226">
        <v>0</v>
      </c>
      <c r="S478" s="224">
        <v>0</v>
      </c>
      <c r="T478" s="222">
        <v>0</v>
      </c>
      <c r="U478" s="227">
        <v>0</v>
      </c>
      <c r="V478" s="224">
        <v>1</v>
      </c>
      <c r="W478" s="224">
        <v>0</v>
      </c>
      <c r="X478" s="28">
        <f>+G478-(SUM(I478:N478,O478,P478:P478:T478,U478,V478,W478))</f>
        <v>175</v>
      </c>
      <c r="Y478" s="107"/>
      <c r="Z478" s="107"/>
      <c r="AA478" s="107"/>
      <c r="AB478" s="107"/>
      <c r="AC478" s="107"/>
      <c r="AD478" s="107"/>
      <c r="AE478" s="197">
        <f t="shared" si="27"/>
        <v>175</v>
      </c>
      <c r="AF478" s="108"/>
      <c r="AG478" s="104"/>
    </row>
    <row r="479" spans="1:33">
      <c r="A479" s="362">
        <v>42823</v>
      </c>
      <c r="B479" s="30">
        <v>2</v>
      </c>
      <c r="C479" s="30">
        <v>2060701</v>
      </c>
      <c r="D479" s="104">
        <v>51959</v>
      </c>
      <c r="E479" s="139" t="s">
        <v>283</v>
      </c>
      <c r="F479" s="30">
        <v>2317</v>
      </c>
      <c r="G479" s="105">
        <v>42</v>
      </c>
      <c r="H479" s="565"/>
      <c r="I479" s="222">
        <v>0</v>
      </c>
      <c r="J479" s="223">
        <v>0</v>
      </c>
      <c r="K479" s="228">
        <v>0</v>
      </c>
      <c r="L479" s="224">
        <v>0</v>
      </c>
      <c r="M479" s="222">
        <v>0</v>
      </c>
      <c r="N479" s="229">
        <v>0</v>
      </c>
      <c r="O479" s="225">
        <v>0</v>
      </c>
      <c r="P479" s="224">
        <v>1</v>
      </c>
      <c r="Q479" s="225">
        <v>0</v>
      </c>
      <c r="R479" s="226">
        <v>0</v>
      </c>
      <c r="S479" s="224">
        <v>0</v>
      </c>
      <c r="T479" s="222">
        <v>0</v>
      </c>
      <c r="U479" s="227">
        <v>0</v>
      </c>
      <c r="V479" s="224">
        <v>0</v>
      </c>
      <c r="W479" s="224">
        <v>0</v>
      </c>
      <c r="X479" s="28">
        <f>+G479-(SUM(I479:N479,O479,P479:P479:T479,U479,V479,W479))</f>
        <v>41</v>
      </c>
      <c r="Y479" s="107"/>
      <c r="Z479" s="107"/>
      <c r="AA479" s="107"/>
      <c r="AB479" s="107"/>
      <c r="AC479" s="107"/>
      <c r="AD479" s="107"/>
      <c r="AE479" s="197">
        <f t="shared" si="27"/>
        <v>41</v>
      </c>
      <c r="AF479" s="108"/>
      <c r="AG479" s="104"/>
    </row>
    <row r="480" spans="1:33">
      <c r="A480" s="357">
        <v>42824</v>
      </c>
      <c r="B480" s="30">
        <v>1</v>
      </c>
      <c r="C480" s="30">
        <v>2060701</v>
      </c>
      <c r="D480" s="104">
        <v>51960</v>
      </c>
      <c r="E480" s="104" t="s">
        <v>249</v>
      </c>
      <c r="F480" s="30">
        <v>2323</v>
      </c>
      <c r="G480" s="105">
        <v>26</v>
      </c>
      <c r="H480" s="564" t="s">
        <v>111</v>
      </c>
      <c r="I480" s="222">
        <v>0</v>
      </c>
      <c r="J480" s="223">
        <v>0</v>
      </c>
      <c r="K480" s="228">
        <v>0</v>
      </c>
      <c r="L480" s="224">
        <v>0</v>
      </c>
      <c r="M480" s="222">
        <v>0</v>
      </c>
      <c r="N480" s="229">
        <v>0</v>
      </c>
      <c r="O480" s="225">
        <v>0</v>
      </c>
      <c r="P480" s="224">
        <v>0</v>
      </c>
      <c r="Q480" s="225">
        <v>0</v>
      </c>
      <c r="R480" s="226">
        <v>0</v>
      </c>
      <c r="S480" s="224">
        <v>0</v>
      </c>
      <c r="T480" s="222">
        <v>0</v>
      </c>
      <c r="U480" s="227">
        <v>0</v>
      </c>
      <c r="V480" s="224">
        <v>1</v>
      </c>
      <c r="W480" s="224">
        <v>0</v>
      </c>
      <c r="X480" s="28">
        <f>+G480-(SUM(I480:N480,O480,P480:P480:T480,U480,V480,W480))</f>
        <v>25</v>
      </c>
      <c r="Y480" s="107"/>
      <c r="Z480" s="107"/>
      <c r="AA480" s="107"/>
      <c r="AB480" s="107"/>
      <c r="AC480" s="107"/>
      <c r="AD480" s="107"/>
      <c r="AE480" s="197">
        <f t="shared" si="27"/>
        <v>25</v>
      </c>
      <c r="AF480" s="108"/>
      <c r="AG480" s="104"/>
    </row>
    <row r="481" spans="1:33">
      <c r="A481" s="357">
        <v>42824</v>
      </c>
      <c r="B481" s="30">
        <v>2</v>
      </c>
      <c r="C481" s="30">
        <v>2060701</v>
      </c>
      <c r="D481" s="104">
        <v>51960</v>
      </c>
      <c r="E481" s="104" t="s">
        <v>249</v>
      </c>
      <c r="F481" s="30">
        <v>2323</v>
      </c>
      <c r="G481" s="105">
        <v>374</v>
      </c>
      <c r="H481" s="565"/>
      <c r="I481" s="222">
        <v>0</v>
      </c>
      <c r="J481" s="223">
        <v>0</v>
      </c>
      <c r="K481" s="228">
        <v>0</v>
      </c>
      <c r="L481" s="224">
        <v>0</v>
      </c>
      <c r="M481" s="222">
        <v>0</v>
      </c>
      <c r="N481" s="229">
        <v>0</v>
      </c>
      <c r="O481" s="225">
        <v>1</v>
      </c>
      <c r="P481" s="224">
        <v>0</v>
      </c>
      <c r="Q481" s="225">
        <v>0</v>
      </c>
      <c r="R481" s="226">
        <v>0</v>
      </c>
      <c r="S481" s="224">
        <v>0</v>
      </c>
      <c r="T481" s="222">
        <v>0</v>
      </c>
      <c r="U481" s="227">
        <v>0</v>
      </c>
      <c r="V481" s="224">
        <v>0</v>
      </c>
      <c r="W481" s="224">
        <v>0</v>
      </c>
      <c r="X481" s="28">
        <f>+G481-(SUM(I481:N481,O481,P481:P481:T481,U481,V481,W481))</f>
        <v>373</v>
      </c>
      <c r="Y481" s="107"/>
      <c r="Z481" s="107"/>
      <c r="AA481" s="107">
        <v>2</v>
      </c>
      <c r="AB481" s="107"/>
      <c r="AC481" s="107"/>
      <c r="AD481" s="107"/>
      <c r="AE481" s="197">
        <f t="shared" si="27"/>
        <v>371</v>
      </c>
      <c r="AF481" s="108"/>
      <c r="AG481" s="104"/>
    </row>
    <row r="482" spans="1:33">
      <c r="A482" s="357">
        <v>42824</v>
      </c>
      <c r="B482" s="30">
        <v>2</v>
      </c>
      <c r="C482" s="30">
        <v>2060701</v>
      </c>
      <c r="D482" s="104">
        <v>51960</v>
      </c>
      <c r="E482" s="104" t="s">
        <v>249</v>
      </c>
      <c r="F482" s="30">
        <v>2324</v>
      </c>
      <c r="G482" s="105">
        <v>151</v>
      </c>
      <c r="H482" s="564" t="s">
        <v>288</v>
      </c>
      <c r="I482" s="222">
        <v>0</v>
      </c>
      <c r="J482" s="223">
        <v>0</v>
      </c>
      <c r="K482" s="228">
        <v>0</v>
      </c>
      <c r="L482" s="224">
        <v>0</v>
      </c>
      <c r="M482" s="222">
        <v>0</v>
      </c>
      <c r="N482" s="229">
        <v>0</v>
      </c>
      <c r="O482" s="225">
        <v>0</v>
      </c>
      <c r="P482" s="224">
        <v>0</v>
      </c>
      <c r="Q482" s="225">
        <v>0</v>
      </c>
      <c r="R482" s="226">
        <v>0</v>
      </c>
      <c r="S482" s="224">
        <v>0</v>
      </c>
      <c r="T482" s="222">
        <v>0</v>
      </c>
      <c r="U482" s="227">
        <v>0</v>
      </c>
      <c r="V482" s="224">
        <v>1</v>
      </c>
      <c r="W482" s="224">
        <v>0</v>
      </c>
      <c r="X482" s="28">
        <f>+G482-(SUM(I482:N482,O482,P482:P482:T482,U482,V482,W482))</f>
        <v>150</v>
      </c>
      <c r="Y482" s="107"/>
      <c r="Z482" s="107"/>
      <c r="AA482" s="107"/>
      <c r="AB482" s="107"/>
      <c r="AC482" s="107"/>
      <c r="AD482" s="107"/>
      <c r="AE482" s="197">
        <f t="shared" si="27"/>
        <v>150</v>
      </c>
      <c r="AF482" s="108"/>
      <c r="AG482" s="104"/>
    </row>
    <row r="483" spans="1:33">
      <c r="A483" s="357">
        <v>42824</v>
      </c>
      <c r="B483" s="30">
        <v>3</v>
      </c>
      <c r="C483" s="30">
        <v>2060701</v>
      </c>
      <c r="D483" s="104">
        <v>51960</v>
      </c>
      <c r="E483" s="104" t="s">
        <v>249</v>
      </c>
      <c r="F483" s="30">
        <v>2324</v>
      </c>
      <c r="G483" s="105">
        <v>114</v>
      </c>
      <c r="H483" s="565"/>
      <c r="I483" s="222">
        <v>0</v>
      </c>
      <c r="J483" s="223">
        <v>0</v>
      </c>
      <c r="K483" s="228">
        <v>0</v>
      </c>
      <c r="L483" s="224">
        <v>0</v>
      </c>
      <c r="M483" s="222">
        <v>0</v>
      </c>
      <c r="N483" s="229">
        <v>0</v>
      </c>
      <c r="O483" s="225">
        <v>0</v>
      </c>
      <c r="P483" s="224">
        <v>0</v>
      </c>
      <c r="Q483" s="225">
        <v>0</v>
      </c>
      <c r="R483" s="226">
        <v>0</v>
      </c>
      <c r="S483" s="224">
        <v>0</v>
      </c>
      <c r="T483" s="222">
        <v>0</v>
      </c>
      <c r="U483" s="227">
        <v>0</v>
      </c>
      <c r="V483" s="224">
        <v>0</v>
      </c>
      <c r="W483" s="224">
        <v>0</v>
      </c>
      <c r="X483" s="28">
        <f>+G483-(SUM(I483:N483,O483,P483:P483:T483,U483,V483,W483))</f>
        <v>114</v>
      </c>
      <c r="Y483" s="107"/>
      <c r="Z483" s="107"/>
      <c r="AA483" s="107"/>
      <c r="AB483" s="107"/>
      <c r="AC483" s="107">
        <v>1</v>
      </c>
      <c r="AD483" s="107"/>
      <c r="AE483" s="197">
        <f t="shared" si="27"/>
        <v>113</v>
      </c>
      <c r="AF483" s="108"/>
      <c r="AG483" s="104"/>
    </row>
    <row r="484" spans="1:33" s="166" customFormat="1">
      <c r="A484" s="362">
        <v>42830</v>
      </c>
      <c r="B484" s="137">
        <v>1</v>
      </c>
      <c r="C484" s="137">
        <v>2004602</v>
      </c>
      <c r="D484" s="139">
        <v>51806</v>
      </c>
      <c r="E484" s="139" t="s">
        <v>249</v>
      </c>
      <c r="F484" s="137">
        <v>2377</v>
      </c>
      <c r="G484" s="140">
        <v>152</v>
      </c>
      <c r="H484" s="560" t="s">
        <v>210</v>
      </c>
      <c r="I484" s="257">
        <v>0</v>
      </c>
      <c r="J484" s="258">
        <v>0</v>
      </c>
      <c r="K484" s="259">
        <v>0</v>
      </c>
      <c r="L484" s="260">
        <v>0</v>
      </c>
      <c r="M484" s="257">
        <v>0</v>
      </c>
      <c r="N484" s="261">
        <v>0</v>
      </c>
      <c r="O484" s="262">
        <v>1</v>
      </c>
      <c r="P484" s="260">
        <v>0</v>
      </c>
      <c r="Q484" s="262">
        <v>0</v>
      </c>
      <c r="R484" s="263">
        <v>0</v>
      </c>
      <c r="S484" s="260">
        <v>0</v>
      </c>
      <c r="T484" s="257">
        <v>0</v>
      </c>
      <c r="U484" s="264">
        <v>0</v>
      </c>
      <c r="V484" s="260">
        <v>1</v>
      </c>
      <c r="W484" s="260">
        <v>0</v>
      </c>
      <c r="X484" s="146">
        <f>+G484-(SUM(I484:N484,O484,P484:P484:T484,U484,V484,W484))</f>
        <v>150</v>
      </c>
      <c r="Y484" s="147"/>
      <c r="Z484" s="147"/>
      <c r="AA484" s="147"/>
      <c r="AB484" s="147"/>
      <c r="AC484" s="147"/>
      <c r="AD484" s="147"/>
      <c r="AE484" s="198">
        <f t="shared" si="27"/>
        <v>150</v>
      </c>
      <c r="AF484" s="148"/>
      <c r="AG484" s="139"/>
    </row>
    <row r="485" spans="1:33" s="166" customFormat="1">
      <c r="A485" s="362">
        <v>42830</v>
      </c>
      <c r="B485" s="137">
        <v>2</v>
      </c>
      <c r="C485" s="137">
        <v>2004602</v>
      </c>
      <c r="D485" s="139">
        <v>51806</v>
      </c>
      <c r="E485" s="139" t="s">
        <v>249</v>
      </c>
      <c r="F485" s="137">
        <v>2377</v>
      </c>
      <c r="G485" s="140">
        <v>248</v>
      </c>
      <c r="H485" s="561"/>
      <c r="I485" s="257">
        <v>0</v>
      </c>
      <c r="J485" s="258">
        <v>0</v>
      </c>
      <c r="K485" s="259">
        <v>0</v>
      </c>
      <c r="L485" s="260">
        <v>0</v>
      </c>
      <c r="M485" s="257">
        <v>0</v>
      </c>
      <c r="N485" s="261">
        <v>0</v>
      </c>
      <c r="O485" s="262">
        <v>1</v>
      </c>
      <c r="P485" s="260">
        <v>0</v>
      </c>
      <c r="Q485" s="262">
        <v>0</v>
      </c>
      <c r="R485" s="263">
        <v>0</v>
      </c>
      <c r="S485" s="260">
        <v>0</v>
      </c>
      <c r="T485" s="257">
        <v>0</v>
      </c>
      <c r="U485" s="264">
        <v>0</v>
      </c>
      <c r="V485" s="260">
        <v>0</v>
      </c>
      <c r="W485" s="260">
        <v>0</v>
      </c>
      <c r="X485" s="146">
        <f>+G485-(SUM(I485:N485,O485,P485:P485:T485,U485,V485,W485))</f>
        <v>247</v>
      </c>
      <c r="Y485" s="147"/>
      <c r="Z485" s="147"/>
      <c r="AA485" s="147"/>
      <c r="AB485" s="147"/>
      <c r="AC485" s="147"/>
      <c r="AD485" s="147"/>
      <c r="AE485" s="198">
        <f t="shared" si="27"/>
        <v>247</v>
      </c>
      <c r="AF485" s="148"/>
      <c r="AG485" s="139"/>
    </row>
    <row r="486" spans="1:33" s="166" customFormat="1">
      <c r="A486" s="362">
        <v>42830</v>
      </c>
      <c r="B486" s="137">
        <v>2</v>
      </c>
      <c r="C486" s="137">
        <v>2004602</v>
      </c>
      <c r="D486" s="139">
        <v>51806</v>
      </c>
      <c r="E486" s="139" t="s">
        <v>249</v>
      </c>
      <c r="F486" s="137">
        <v>2378</v>
      </c>
      <c r="G486" s="140">
        <v>126</v>
      </c>
      <c r="H486" s="165" t="s">
        <v>289</v>
      </c>
      <c r="I486" s="257">
        <v>0</v>
      </c>
      <c r="J486" s="258">
        <v>0</v>
      </c>
      <c r="K486" s="259">
        <v>0</v>
      </c>
      <c r="L486" s="260">
        <v>0</v>
      </c>
      <c r="M486" s="257">
        <v>0</v>
      </c>
      <c r="N486" s="261">
        <v>0</v>
      </c>
      <c r="O486" s="262">
        <v>0</v>
      </c>
      <c r="P486" s="260">
        <v>0</v>
      </c>
      <c r="Q486" s="262">
        <v>0</v>
      </c>
      <c r="R486" s="263">
        <v>0</v>
      </c>
      <c r="S486" s="260">
        <v>0</v>
      </c>
      <c r="T486" s="257">
        <v>0</v>
      </c>
      <c r="U486" s="264">
        <v>0</v>
      </c>
      <c r="V486" s="260">
        <v>1</v>
      </c>
      <c r="W486" s="260">
        <v>0</v>
      </c>
      <c r="X486" s="146">
        <f>+G486-(SUM(I486:N486,O486,P486:P486:T486,U486,V486,W486))</f>
        <v>125</v>
      </c>
      <c r="Y486" s="147"/>
      <c r="Z486" s="147"/>
      <c r="AA486" s="147"/>
      <c r="AB486" s="147"/>
      <c r="AC486" s="147"/>
      <c r="AD486" s="147"/>
      <c r="AE486" s="198">
        <f t="shared" si="27"/>
        <v>125</v>
      </c>
      <c r="AF486" s="148"/>
      <c r="AG486" s="139"/>
    </row>
    <row r="487" spans="1:33" s="166" customFormat="1">
      <c r="A487" s="362">
        <v>42830</v>
      </c>
      <c r="B487" s="137">
        <v>2</v>
      </c>
      <c r="C487" s="137">
        <v>2004602</v>
      </c>
      <c r="D487" s="139">
        <v>51808</v>
      </c>
      <c r="E487" s="139" t="s">
        <v>249</v>
      </c>
      <c r="F487" s="137">
        <v>2379</v>
      </c>
      <c r="G487" s="140">
        <v>127</v>
      </c>
      <c r="H487" s="378" t="s">
        <v>290</v>
      </c>
      <c r="I487" s="257">
        <v>0</v>
      </c>
      <c r="J487" s="258">
        <v>0</v>
      </c>
      <c r="K487" s="259">
        <v>0</v>
      </c>
      <c r="L487" s="260">
        <v>0</v>
      </c>
      <c r="M487" s="257">
        <v>0</v>
      </c>
      <c r="N487" s="261">
        <v>0</v>
      </c>
      <c r="O487" s="262">
        <v>1</v>
      </c>
      <c r="P487" s="260">
        <v>0</v>
      </c>
      <c r="Q487" s="262">
        <v>0</v>
      </c>
      <c r="R487" s="263">
        <v>0</v>
      </c>
      <c r="S487" s="260">
        <v>0</v>
      </c>
      <c r="T487" s="257">
        <v>0</v>
      </c>
      <c r="U487" s="264">
        <v>0</v>
      </c>
      <c r="V487" s="260">
        <v>1</v>
      </c>
      <c r="W487" s="260">
        <v>0</v>
      </c>
      <c r="X487" s="146">
        <f>+G487-(SUM(I487:N487,O487,P487:P487:T487,U487,V487,W487))</f>
        <v>125</v>
      </c>
      <c r="Y487" s="147"/>
      <c r="Z487" s="147"/>
      <c r="AA487" s="147"/>
      <c r="AB487" s="147"/>
      <c r="AC487" s="147"/>
      <c r="AD487" s="147"/>
      <c r="AE487" s="198">
        <f t="shared" si="27"/>
        <v>125</v>
      </c>
      <c r="AF487" s="148"/>
      <c r="AG487" s="139"/>
    </row>
    <row r="488" spans="1:33" s="166" customFormat="1">
      <c r="A488" s="362">
        <v>42830</v>
      </c>
      <c r="B488" s="137">
        <v>3</v>
      </c>
      <c r="C488" s="137">
        <v>2004602</v>
      </c>
      <c r="D488" s="139">
        <v>51808</v>
      </c>
      <c r="E488" s="139" t="s">
        <v>249</v>
      </c>
      <c r="F488" s="137">
        <v>2379</v>
      </c>
      <c r="G488" s="140">
        <v>197</v>
      </c>
      <c r="H488" s="381"/>
      <c r="I488" s="257">
        <v>0</v>
      </c>
      <c r="J488" s="258">
        <v>0</v>
      </c>
      <c r="K488" s="259">
        <v>0</v>
      </c>
      <c r="L488" s="260">
        <v>0</v>
      </c>
      <c r="M488" s="257">
        <v>0</v>
      </c>
      <c r="N488" s="261">
        <v>0</v>
      </c>
      <c r="O488" s="262">
        <v>0</v>
      </c>
      <c r="P488" s="260">
        <v>0</v>
      </c>
      <c r="Q488" s="262">
        <v>0</v>
      </c>
      <c r="R488" s="263">
        <v>0</v>
      </c>
      <c r="S488" s="260">
        <v>0</v>
      </c>
      <c r="T488" s="257">
        <v>0</v>
      </c>
      <c r="U488" s="264">
        <v>0</v>
      </c>
      <c r="V488" s="260">
        <v>0</v>
      </c>
      <c r="W488" s="260">
        <v>0</v>
      </c>
      <c r="X488" s="146">
        <f>+G488-(SUM(I488:N488,O488,P488:P488:T488,U488,V488,W488))</f>
        <v>197</v>
      </c>
      <c r="Y488" s="147"/>
      <c r="Z488" s="147"/>
      <c r="AA488" s="147"/>
      <c r="AB488" s="147"/>
      <c r="AC488" s="147"/>
      <c r="AD488" s="147"/>
      <c r="AE488" s="198">
        <f t="shared" si="27"/>
        <v>197</v>
      </c>
      <c r="AF488" s="148"/>
      <c r="AG488" s="139"/>
    </row>
    <row r="489" spans="1:33" s="166" customFormat="1">
      <c r="A489" s="362">
        <v>42830</v>
      </c>
      <c r="B489" s="137">
        <v>3</v>
      </c>
      <c r="C489" s="137">
        <v>2004602</v>
      </c>
      <c r="D489" s="139">
        <v>51803</v>
      </c>
      <c r="E489" s="139" t="s">
        <v>249</v>
      </c>
      <c r="F489" s="137">
        <v>2380</v>
      </c>
      <c r="G489" s="140">
        <v>32</v>
      </c>
      <c r="H489" s="165" t="s">
        <v>146</v>
      </c>
      <c r="I489" s="257">
        <v>0</v>
      </c>
      <c r="J489" s="258">
        <v>0</v>
      </c>
      <c r="K489" s="259">
        <v>0</v>
      </c>
      <c r="L489" s="260">
        <v>0</v>
      </c>
      <c r="M489" s="257">
        <v>0</v>
      </c>
      <c r="N489" s="261">
        <v>0</v>
      </c>
      <c r="O489" s="262">
        <v>1</v>
      </c>
      <c r="P489" s="260">
        <v>0</v>
      </c>
      <c r="Q489" s="262">
        <v>0</v>
      </c>
      <c r="R489" s="263">
        <v>0</v>
      </c>
      <c r="S489" s="260">
        <v>0</v>
      </c>
      <c r="T489" s="257">
        <v>0</v>
      </c>
      <c r="U489" s="264">
        <v>0</v>
      </c>
      <c r="V489" s="260">
        <v>1</v>
      </c>
      <c r="W489" s="260">
        <v>0</v>
      </c>
      <c r="X489" s="146">
        <f>+G489-(SUM(I489:N489,O489,P489:P489:T489,U489,V489,W489))</f>
        <v>30</v>
      </c>
      <c r="Y489" s="147"/>
      <c r="Z489" s="147"/>
      <c r="AA489" s="147"/>
      <c r="AB489" s="147"/>
      <c r="AC489" s="147"/>
      <c r="AD489" s="147"/>
      <c r="AE489" s="198">
        <f t="shared" si="27"/>
        <v>30</v>
      </c>
      <c r="AF489" s="148"/>
      <c r="AG489" s="139"/>
    </row>
    <row r="490" spans="1:33">
      <c r="A490" s="357">
        <v>42830</v>
      </c>
      <c r="B490" s="30">
        <v>3</v>
      </c>
      <c r="C490" s="30">
        <v>2060701</v>
      </c>
      <c r="D490" s="104">
        <v>51952</v>
      </c>
      <c r="E490" s="104" t="s">
        <v>283</v>
      </c>
      <c r="F490" s="30">
        <v>2381</v>
      </c>
      <c r="G490" s="105">
        <v>244</v>
      </c>
      <c r="H490" s="122" t="s">
        <v>291</v>
      </c>
      <c r="I490" s="222">
        <v>0</v>
      </c>
      <c r="J490" s="223">
        <v>0</v>
      </c>
      <c r="K490" s="228">
        <v>0</v>
      </c>
      <c r="L490" s="224">
        <v>0</v>
      </c>
      <c r="M490" s="222">
        <v>0</v>
      </c>
      <c r="N490" s="229">
        <v>0</v>
      </c>
      <c r="O490" s="225">
        <v>1</v>
      </c>
      <c r="P490" s="224">
        <v>0</v>
      </c>
      <c r="Q490" s="225">
        <v>0</v>
      </c>
      <c r="R490" s="226">
        <v>0</v>
      </c>
      <c r="S490" s="224">
        <v>0</v>
      </c>
      <c r="T490" s="222">
        <v>0</v>
      </c>
      <c r="U490" s="227">
        <v>0</v>
      </c>
      <c r="V490" s="224">
        <v>1</v>
      </c>
      <c r="W490" s="224">
        <v>0</v>
      </c>
      <c r="X490" s="28">
        <f>+G490-(SUM(I490:N490,O490,P490:P490:T490,U490,V490,W490))</f>
        <v>242</v>
      </c>
      <c r="Y490" s="107"/>
      <c r="Z490" s="107"/>
      <c r="AA490" s="107"/>
      <c r="AB490" s="107"/>
      <c r="AC490" s="107"/>
      <c r="AD490" s="107"/>
      <c r="AE490" s="197">
        <f t="shared" si="27"/>
        <v>242</v>
      </c>
      <c r="AF490" s="108"/>
      <c r="AG490" s="104"/>
    </row>
    <row r="491" spans="1:33">
      <c r="A491" s="357">
        <v>42830</v>
      </c>
      <c r="B491" s="30">
        <v>3</v>
      </c>
      <c r="C491" s="30">
        <v>2060701</v>
      </c>
      <c r="D491" s="104">
        <v>51959</v>
      </c>
      <c r="E491" s="104" t="s">
        <v>283</v>
      </c>
      <c r="F491" s="30">
        <v>2381</v>
      </c>
      <c r="G491" s="105">
        <v>24</v>
      </c>
      <c r="H491" s="113" t="s">
        <v>292</v>
      </c>
      <c r="I491" s="222">
        <v>0</v>
      </c>
      <c r="J491" s="223">
        <v>0</v>
      </c>
      <c r="K491" s="228">
        <v>0</v>
      </c>
      <c r="L491" s="224">
        <v>0</v>
      </c>
      <c r="M491" s="222">
        <v>0</v>
      </c>
      <c r="N491" s="229">
        <v>0</v>
      </c>
      <c r="O491" s="225">
        <v>1</v>
      </c>
      <c r="P491" s="224">
        <v>0</v>
      </c>
      <c r="Q491" s="225">
        <v>0</v>
      </c>
      <c r="R491" s="226">
        <v>0</v>
      </c>
      <c r="S491" s="224">
        <v>0</v>
      </c>
      <c r="T491" s="222">
        <v>0</v>
      </c>
      <c r="U491" s="227">
        <v>0</v>
      </c>
      <c r="V491" s="224">
        <v>1</v>
      </c>
      <c r="W491" s="224">
        <v>0</v>
      </c>
      <c r="X491" s="28">
        <f>+G491-(SUM(I491:N491,O491,P491:P491:T491,U491,V491,W491))</f>
        <v>22</v>
      </c>
      <c r="Y491" s="107"/>
      <c r="Z491" s="107"/>
      <c r="AA491" s="107"/>
      <c r="AB491" s="107"/>
      <c r="AC491" s="107"/>
      <c r="AD491" s="107"/>
      <c r="AE491" s="197">
        <f t="shared" si="27"/>
        <v>22</v>
      </c>
      <c r="AF491" s="108"/>
      <c r="AG491" s="104"/>
    </row>
    <row r="492" spans="1:33" s="166" customFormat="1">
      <c r="A492" s="362">
        <v>42863</v>
      </c>
      <c r="B492" s="137">
        <v>3</v>
      </c>
      <c r="C492" s="137">
        <v>2068302</v>
      </c>
      <c r="D492" s="139">
        <v>12847</v>
      </c>
      <c r="E492" s="104" t="s">
        <v>862</v>
      </c>
      <c r="F492" s="137">
        <v>2676</v>
      </c>
      <c r="G492" s="140">
        <v>400</v>
      </c>
      <c r="H492" s="165" t="s">
        <v>111</v>
      </c>
      <c r="I492" s="257">
        <v>0</v>
      </c>
      <c r="J492" s="258">
        <v>0</v>
      </c>
      <c r="K492" s="259">
        <v>0</v>
      </c>
      <c r="L492" s="260">
        <v>0</v>
      </c>
      <c r="M492" s="257">
        <v>0</v>
      </c>
      <c r="N492" s="261">
        <v>0</v>
      </c>
      <c r="O492" s="262">
        <v>1</v>
      </c>
      <c r="P492" s="260">
        <v>1</v>
      </c>
      <c r="Q492" s="262">
        <v>0</v>
      </c>
      <c r="R492" s="263">
        <v>2</v>
      </c>
      <c r="S492" s="260">
        <v>0</v>
      </c>
      <c r="T492" s="257">
        <v>0</v>
      </c>
      <c r="U492" s="264">
        <v>0</v>
      </c>
      <c r="V492" s="260">
        <v>1</v>
      </c>
      <c r="W492" s="260">
        <v>0</v>
      </c>
      <c r="X492" s="146">
        <f>+G492-(SUM(I492:N492,O492,P492:P492:T492,U492,V492,W492))</f>
        <v>395</v>
      </c>
      <c r="Y492" s="147"/>
      <c r="Z492" s="147"/>
      <c r="AA492" s="147"/>
      <c r="AB492" s="147"/>
      <c r="AC492" s="147"/>
      <c r="AD492" s="147"/>
      <c r="AE492" s="198">
        <f t="shared" si="27"/>
        <v>395</v>
      </c>
      <c r="AF492" s="148"/>
      <c r="AG492" s="139"/>
    </row>
    <row r="493" spans="1:33" s="166" customFormat="1">
      <c r="A493" s="362">
        <v>42863</v>
      </c>
      <c r="B493" s="137">
        <v>3</v>
      </c>
      <c r="C493" s="137">
        <v>2068302</v>
      </c>
      <c r="D493" s="139">
        <v>12847</v>
      </c>
      <c r="E493" s="104" t="s">
        <v>862</v>
      </c>
      <c r="F493" s="137">
        <v>2677</v>
      </c>
      <c r="G493" s="140">
        <v>75</v>
      </c>
      <c r="H493" s="560" t="s">
        <v>293</v>
      </c>
      <c r="I493" s="257">
        <v>0</v>
      </c>
      <c r="J493" s="258">
        <v>0</v>
      </c>
      <c r="K493" s="259">
        <v>0</v>
      </c>
      <c r="L493" s="260">
        <v>0</v>
      </c>
      <c r="M493" s="257">
        <v>0</v>
      </c>
      <c r="N493" s="261">
        <v>0</v>
      </c>
      <c r="O493" s="262">
        <v>0</v>
      </c>
      <c r="P493" s="260">
        <v>0</v>
      </c>
      <c r="Q493" s="262">
        <v>0</v>
      </c>
      <c r="R493" s="263">
        <v>0</v>
      </c>
      <c r="S493" s="260">
        <v>0</v>
      </c>
      <c r="T493" s="257">
        <v>0</v>
      </c>
      <c r="U493" s="264">
        <v>0</v>
      </c>
      <c r="V493" s="260">
        <v>0</v>
      </c>
      <c r="W493" s="260">
        <v>0</v>
      </c>
      <c r="X493" s="146">
        <f>+G493-(SUM(I493:N493,O493,P493:P493:T493,U493,V493,W493))</f>
        <v>75</v>
      </c>
      <c r="Y493" s="147"/>
      <c r="Z493" s="147"/>
      <c r="AA493" s="147"/>
      <c r="AB493" s="147"/>
      <c r="AC493" s="147"/>
      <c r="AD493" s="147"/>
      <c r="AE493" s="198">
        <f t="shared" si="27"/>
        <v>75</v>
      </c>
      <c r="AF493" s="148"/>
      <c r="AG493" s="139"/>
    </row>
    <row r="494" spans="1:33" s="166" customFormat="1">
      <c r="A494" s="362">
        <v>42864</v>
      </c>
      <c r="B494" s="137">
        <v>1</v>
      </c>
      <c r="C494" s="137">
        <v>2068302</v>
      </c>
      <c r="D494" s="139">
        <v>12847</v>
      </c>
      <c r="E494" s="104" t="s">
        <v>862</v>
      </c>
      <c r="F494" s="137">
        <v>2677</v>
      </c>
      <c r="G494" s="140">
        <v>218</v>
      </c>
      <c r="H494" s="561"/>
      <c r="I494" s="257">
        <v>0</v>
      </c>
      <c r="J494" s="258">
        <v>0</v>
      </c>
      <c r="K494" s="259">
        <v>0</v>
      </c>
      <c r="L494" s="260">
        <v>0</v>
      </c>
      <c r="M494" s="257">
        <v>0</v>
      </c>
      <c r="N494" s="261">
        <v>0</v>
      </c>
      <c r="O494" s="262">
        <v>0</v>
      </c>
      <c r="P494" s="260">
        <v>0</v>
      </c>
      <c r="Q494" s="262">
        <v>0</v>
      </c>
      <c r="R494" s="263">
        <v>2</v>
      </c>
      <c r="S494" s="260">
        <v>0</v>
      </c>
      <c r="T494" s="257">
        <v>0</v>
      </c>
      <c r="U494" s="264">
        <v>0</v>
      </c>
      <c r="V494" s="260">
        <v>0</v>
      </c>
      <c r="W494" s="260">
        <v>0</v>
      </c>
      <c r="X494" s="146">
        <f>+G494-(SUM(I494:N494,O494,P494:P494:T494,U494,V494,W494))</f>
        <v>216</v>
      </c>
      <c r="Y494" s="147"/>
      <c r="Z494" s="147"/>
      <c r="AA494" s="147"/>
      <c r="AB494" s="147"/>
      <c r="AC494" s="147"/>
      <c r="AD494" s="147"/>
      <c r="AE494" s="198">
        <f t="shared" si="27"/>
        <v>216</v>
      </c>
      <c r="AF494" s="148"/>
      <c r="AG494" s="139"/>
    </row>
    <row r="495" spans="1:33">
      <c r="A495" s="357">
        <v>42864</v>
      </c>
      <c r="B495" s="30">
        <v>1</v>
      </c>
      <c r="C495" s="30">
        <v>2068302</v>
      </c>
      <c r="D495" s="104">
        <v>12848</v>
      </c>
      <c r="E495" s="104" t="s">
        <v>862</v>
      </c>
      <c r="F495" s="30">
        <v>2678</v>
      </c>
      <c r="G495" s="105">
        <v>306</v>
      </c>
      <c r="H495" s="374" t="s">
        <v>294</v>
      </c>
      <c r="I495" s="222">
        <v>0</v>
      </c>
      <c r="J495" s="223">
        <v>0</v>
      </c>
      <c r="K495" s="228">
        <v>0</v>
      </c>
      <c r="L495" s="224">
        <v>0</v>
      </c>
      <c r="M495" s="222">
        <v>0</v>
      </c>
      <c r="N495" s="229">
        <v>0</v>
      </c>
      <c r="O495" s="225">
        <v>1</v>
      </c>
      <c r="P495" s="224">
        <v>0</v>
      </c>
      <c r="Q495" s="225">
        <v>0</v>
      </c>
      <c r="R495" s="226">
        <v>2</v>
      </c>
      <c r="S495" s="224">
        <v>0</v>
      </c>
      <c r="T495" s="222">
        <v>0</v>
      </c>
      <c r="U495" s="227">
        <v>0</v>
      </c>
      <c r="V495" s="224">
        <v>1</v>
      </c>
      <c r="W495" s="224">
        <v>0</v>
      </c>
      <c r="X495" s="28">
        <f>+G495-(SUM(I495:N495,O495,P495:P495:T495,U495,V495,W495))</f>
        <v>302</v>
      </c>
      <c r="Y495" s="107"/>
      <c r="Z495" s="107"/>
      <c r="AA495" s="107"/>
      <c r="AB495" s="107"/>
      <c r="AC495" s="107"/>
      <c r="AD495" s="107"/>
      <c r="AE495" s="197">
        <f t="shared" si="27"/>
        <v>302</v>
      </c>
      <c r="AF495" s="108"/>
      <c r="AG495" s="104"/>
    </row>
    <row r="496" spans="1:33">
      <c r="A496" s="357">
        <v>42864</v>
      </c>
      <c r="B496" s="30">
        <v>2</v>
      </c>
      <c r="C496" s="30">
        <v>2068302</v>
      </c>
      <c r="D496" s="104">
        <v>12846</v>
      </c>
      <c r="E496" s="104" t="s">
        <v>862</v>
      </c>
      <c r="F496" s="30">
        <v>2679</v>
      </c>
      <c r="G496" s="105">
        <v>289</v>
      </c>
      <c r="H496" s="113" t="s">
        <v>295</v>
      </c>
      <c r="I496" s="222">
        <v>0</v>
      </c>
      <c r="J496" s="223">
        <v>0</v>
      </c>
      <c r="K496" s="228">
        <v>0</v>
      </c>
      <c r="L496" s="224">
        <v>0</v>
      </c>
      <c r="M496" s="222">
        <v>0</v>
      </c>
      <c r="N496" s="229">
        <v>0</v>
      </c>
      <c r="O496" s="225">
        <v>1</v>
      </c>
      <c r="P496" s="224">
        <v>0</v>
      </c>
      <c r="Q496" s="225">
        <v>0</v>
      </c>
      <c r="R496" s="226">
        <v>0</v>
      </c>
      <c r="S496" s="224">
        <v>0</v>
      </c>
      <c r="T496" s="222">
        <v>0</v>
      </c>
      <c r="U496" s="227">
        <v>0</v>
      </c>
      <c r="V496" s="224">
        <v>1</v>
      </c>
      <c r="W496" s="224">
        <v>0</v>
      </c>
      <c r="X496" s="28">
        <f>+G496-(SUM(I496:N496,O496,P496:P496:T496,U496,V496,W496))</f>
        <v>287</v>
      </c>
      <c r="Y496" s="107"/>
      <c r="Z496" s="107"/>
      <c r="AA496" s="107"/>
      <c r="AB496" s="107"/>
      <c r="AC496" s="107"/>
      <c r="AD496" s="107"/>
      <c r="AE496" s="197">
        <f t="shared" si="27"/>
        <v>287</v>
      </c>
      <c r="AF496" s="108"/>
      <c r="AG496" s="104"/>
    </row>
    <row r="497" spans="1:33">
      <c r="A497" s="357">
        <v>42864</v>
      </c>
      <c r="B497" s="30">
        <v>2</v>
      </c>
      <c r="C497" s="30">
        <v>2068302</v>
      </c>
      <c r="D497" s="104">
        <v>12848</v>
      </c>
      <c r="E497" s="104" t="s">
        <v>862</v>
      </c>
      <c r="F497" s="30">
        <v>2680</v>
      </c>
      <c r="G497" s="105">
        <v>225</v>
      </c>
      <c r="H497" s="113" t="s">
        <v>296</v>
      </c>
      <c r="I497" s="222">
        <v>0</v>
      </c>
      <c r="J497" s="223">
        <v>0</v>
      </c>
      <c r="K497" s="228">
        <v>0</v>
      </c>
      <c r="L497" s="224">
        <v>0</v>
      </c>
      <c r="M497" s="222">
        <v>0</v>
      </c>
      <c r="N497" s="229">
        <v>0</v>
      </c>
      <c r="O497" s="225">
        <v>0</v>
      </c>
      <c r="P497" s="224">
        <v>0</v>
      </c>
      <c r="Q497" s="225">
        <v>0</v>
      </c>
      <c r="R497" s="226">
        <v>2</v>
      </c>
      <c r="S497" s="224">
        <v>0</v>
      </c>
      <c r="T497" s="222">
        <v>0</v>
      </c>
      <c r="U497" s="227">
        <v>0</v>
      </c>
      <c r="V497" s="224">
        <v>1</v>
      </c>
      <c r="W497" s="224">
        <v>0</v>
      </c>
      <c r="X497" s="28">
        <f>+G497-(SUM(I497:N497,O497,P497:P497:T497,U497,V497,W497))</f>
        <v>222</v>
      </c>
      <c r="Y497" s="107"/>
      <c r="Z497" s="107"/>
      <c r="AA497" s="107"/>
      <c r="AB497" s="107"/>
      <c r="AC497" s="107"/>
      <c r="AD497" s="107"/>
      <c r="AE497" s="197">
        <f t="shared" si="27"/>
        <v>222</v>
      </c>
      <c r="AF497" s="108"/>
      <c r="AG497" s="104"/>
    </row>
    <row r="498" spans="1:33">
      <c r="A498" s="357">
        <v>42864</v>
      </c>
      <c r="B498" s="30">
        <v>2</v>
      </c>
      <c r="C498" s="30">
        <v>2068302</v>
      </c>
      <c r="D498" s="104">
        <v>12846</v>
      </c>
      <c r="E498" s="104" t="s">
        <v>862</v>
      </c>
      <c r="F498" s="30">
        <v>2681</v>
      </c>
      <c r="G498" s="105">
        <v>26</v>
      </c>
      <c r="H498" s="564" t="s">
        <v>297</v>
      </c>
      <c r="I498" s="222">
        <v>0</v>
      </c>
      <c r="J498" s="223">
        <v>0</v>
      </c>
      <c r="K498" s="228">
        <v>0</v>
      </c>
      <c r="L498" s="224">
        <v>0</v>
      </c>
      <c r="M498" s="222">
        <v>0</v>
      </c>
      <c r="N498" s="229">
        <v>0</v>
      </c>
      <c r="O498" s="225">
        <v>0</v>
      </c>
      <c r="P498" s="224">
        <v>0</v>
      </c>
      <c r="Q498" s="225">
        <v>0</v>
      </c>
      <c r="R498" s="226">
        <v>0</v>
      </c>
      <c r="S498" s="224">
        <v>0</v>
      </c>
      <c r="T498" s="222">
        <v>0</v>
      </c>
      <c r="U498" s="227">
        <v>0</v>
      </c>
      <c r="V498" s="224">
        <v>1</v>
      </c>
      <c r="W498" s="224">
        <v>0</v>
      </c>
      <c r="X498" s="28">
        <f>+G498-(SUM(I498:N498,O498,P498:P498:T498,U498,V498,W498))</f>
        <v>25</v>
      </c>
      <c r="Y498" s="107"/>
      <c r="Z498" s="107"/>
      <c r="AA498" s="107"/>
      <c r="AB498" s="107"/>
      <c r="AC498" s="107"/>
      <c r="AD498" s="107"/>
      <c r="AE498" s="197">
        <f t="shared" si="27"/>
        <v>25</v>
      </c>
      <c r="AF498" s="108"/>
      <c r="AG498" s="104"/>
    </row>
    <row r="499" spans="1:33">
      <c r="A499" s="357">
        <v>42864</v>
      </c>
      <c r="B499" s="30">
        <v>3</v>
      </c>
      <c r="C499" s="30">
        <v>2068302</v>
      </c>
      <c r="D499" s="104">
        <v>12846</v>
      </c>
      <c r="E499" s="104" t="s">
        <v>862</v>
      </c>
      <c r="F499" s="30">
        <v>2681</v>
      </c>
      <c r="G499" s="105">
        <v>80</v>
      </c>
      <c r="H499" s="565"/>
      <c r="I499" s="222">
        <v>0</v>
      </c>
      <c r="J499" s="223">
        <v>0</v>
      </c>
      <c r="K499" s="228">
        <v>0</v>
      </c>
      <c r="L499" s="224">
        <v>0</v>
      </c>
      <c r="M499" s="222">
        <v>0</v>
      </c>
      <c r="N499" s="229">
        <v>0</v>
      </c>
      <c r="O499" s="225">
        <v>0</v>
      </c>
      <c r="P499" s="224">
        <v>0</v>
      </c>
      <c r="Q499" s="225">
        <v>0</v>
      </c>
      <c r="R499" s="226">
        <v>1</v>
      </c>
      <c r="S499" s="224">
        <v>0</v>
      </c>
      <c r="T499" s="222">
        <v>0</v>
      </c>
      <c r="U499" s="227">
        <v>0</v>
      </c>
      <c r="V499" s="224">
        <v>0</v>
      </c>
      <c r="W499" s="224">
        <v>0</v>
      </c>
      <c r="X499" s="28">
        <f>+G499-(SUM(I499:N499,O499,P499:P499:T499,U499,V499,W499))</f>
        <v>79</v>
      </c>
      <c r="Y499" s="107"/>
      <c r="Z499" s="107"/>
      <c r="AA499" s="107"/>
      <c r="AB499" s="107"/>
      <c r="AC499" s="107"/>
      <c r="AD499" s="107"/>
      <c r="AE499" s="197">
        <f t="shared" si="27"/>
        <v>79</v>
      </c>
      <c r="AF499" s="108"/>
      <c r="AG499" s="104"/>
    </row>
    <row r="500" spans="1:33">
      <c r="A500" s="357">
        <v>42864</v>
      </c>
      <c r="B500" s="30">
        <v>3</v>
      </c>
      <c r="C500" s="30">
        <v>2068302</v>
      </c>
      <c r="D500" s="104">
        <v>12845</v>
      </c>
      <c r="E500" s="104" t="s">
        <v>862</v>
      </c>
      <c r="F500" s="30">
        <v>2682</v>
      </c>
      <c r="G500" s="105">
        <v>400</v>
      </c>
      <c r="H500" s="375" t="s">
        <v>111</v>
      </c>
      <c r="I500" s="222">
        <v>0</v>
      </c>
      <c r="J500" s="223">
        <v>0</v>
      </c>
      <c r="K500" s="228">
        <v>0</v>
      </c>
      <c r="L500" s="224">
        <v>0</v>
      </c>
      <c r="M500" s="222">
        <v>0</v>
      </c>
      <c r="N500" s="229">
        <v>0</v>
      </c>
      <c r="O500" s="225">
        <v>1</v>
      </c>
      <c r="P500" s="224">
        <v>0</v>
      </c>
      <c r="Q500" s="225">
        <v>0</v>
      </c>
      <c r="R500" s="226">
        <v>2</v>
      </c>
      <c r="S500" s="224">
        <v>0</v>
      </c>
      <c r="T500" s="222">
        <v>0</v>
      </c>
      <c r="U500" s="227">
        <v>0</v>
      </c>
      <c r="V500" s="224">
        <v>1</v>
      </c>
      <c r="W500" s="224">
        <v>0</v>
      </c>
      <c r="X500" s="28">
        <f>+G500-(SUM(I500:N500,O500,P500:P500:T500,U500,V500,W500))</f>
        <v>396</v>
      </c>
      <c r="Y500" s="107"/>
      <c r="Z500" s="107">
        <v>3</v>
      </c>
      <c r="AA500" s="107"/>
      <c r="AB500" s="107"/>
      <c r="AC500" s="107"/>
      <c r="AD500" s="107"/>
      <c r="AE500" s="197">
        <f t="shared" si="27"/>
        <v>393</v>
      </c>
      <c r="AF500" s="108"/>
      <c r="AG500" s="104"/>
    </row>
    <row r="501" spans="1:33">
      <c r="A501" s="357">
        <v>42864</v>
      </c>
      <c r="B501" s="30">
        <v>3</v>
      </c>
      <c r="C501" s="30">
        <v>2068302</v>
      </c>
      <c r="D501" s="104">
        <v>12845</v>
      </c>
      <c r="E501" s="104" t="s">
        <v>862</v>
      </c>
      <c r="F501" s="30">
        <v>2683</v>
      </c>
      <c r="G501" s="105">
        <v>35</v>
      </c>
      <c r="H501" s="375" t="s">
        <v>298</v>
      </c>
      <c r="I501" s="222">
        <v>0</v>
      </c>
      <c r="J501" s="223">
        <v>0</v>
      </c>
      <c r="K501" s="228">
        <v>0</v>
      </c>
      <c r="L501" s="224">
        <v>0</v>
      </c>
      <c r="M501" s="222">
        <v>0</v>
      </c>
      <c r="N501" s="229">
        <v>0</v>
      </c>
      <c r="O501" s="225">
        <v>0</v>
      </c>
      <c r="P501" s="224">
        <v>0</v>
      </c>
      <c r="Q501" s="225">
        <v>0</v>
      </c>
      <c r="R501" s="226">
        <v>0</v>
      </c>
      <c r="S501" s="224">
        <v>0</v>
      </c>
      <c r="T501" s="222">
        <v>0</v>
      </c>
      <c r="U501" s="227">
        <v>0</v>
      </c>
      <c r="V501" s="224">
        <v>1</v>
      </c>
      <c r="W501" s="224">
        <v>0</v>
      </c>
      <c r="X501" s="28">
        <f>+G501-(SUM(I501:N501,O501,P501:P501:T501,U501,V501,W501))</f>
        <v>34</v>
      </c>
      <c r="Y501" s="107"/>
      <c r="Z501" s="107"/>
      <c r="AA501" s="107"/>
      <c r="AB501" s="107"/>
      <c r="AC501" s="107"/>
      <c r="AD501" s="107"/>
      <c r="AE501" s="197">
        <f t="shared" si="27"/>
        <v>34</v>
      </c>
      <c r="AF501" s="108"/>
      <c r="AG501" s="104"/>
    </row>
    <row r="502" spans="1:33">
      <c r="A502" s="357">
        <v>42865</v>
      </c>
      <c r="B502" s="30">
        <v>2</v>
      </c>
      <c r="C502" s="30">
        <v>2068101</v>
      </c>
      <c r="D502" s="104">
        <v>51961</v>
      </c>
      <c r="E502" s="104" t="s">
        <v>102</v>
      </c>
      <c r="F502" s="30">
        <v>2686</v>
      </c>
      <c r="G502" s="105">
        <v>51</v>
      </c>
      <c r="H502" s="564" t="s">
        <v>299</v>
      </c>
      <c r="I502" s="222">
        <v>0</v>
      </c>
      <c r="J502" s="223">
        <v>0</v>
      </c>
      <c r="K502" s="228">
        <v>0</v>
      </c>
      <c r="L502" s="224">
        <v>0</v>
      </c>
      <c r="M502" s="222">
        <v>0</v>
      </c>
      <c r="N502" s="229">
        <v>0</v>
      </c>
      <c r="O502" s="225">
        <v>0</v>
      </c>
      <c r="P502" s="224">
        <v>0</v>
      </c>
      <c r="Q502" s="225">
        <v>0</v>
      </c>
      <c r="R502" s="226">
        <v>0</v>
      </c>
      <c r="S502" s="224">
        <v>0</v>
      </c>
      <c r="T502" s="222">
        <v>0</v>
      </c>
      <c r="U502" s="227">
        <v>0</v>
      </c>
      <c r="V502" s="224">
        <v>1</v>
      </c>
      <c r="W502" s="224">
        <v>0</v>
      </c>
      <c r="X502" s="28">
        <f>+G502-(SUM(I502:N502,O502,P502:P502:T502,U502,V502,W502))</f>
        <v>50</v>
      </c>
      <c r="Y502" s="107"/>
      <c r="Z502" s="107"/>
      <c r="AA502" s="107"/>
      <c r="AB502" s="107"/>
      <c r="AC502" s="107"/>
      <c r="AD502" s="107"/>
      <c r="AE502" s="197">
        <f t="shared" si="27"/>
        <v>50</v>
      </c>
      <c r="AF502" s="108"/>
      <c r="AG502" s="104"/>
    </row>
    <row r="503" spans="1:33">
      <c r="A503" s="357">
        <v>42865</v>
      </c>
      <c r="B503" s="30">
        <v>3</v>
      </c>
      <c r="C503" s="30">
        <v>2068101</v>
      </c>
      <c r="D503" s="104">
        <v>51961</v>
      </c>
      <c r="E503" s="104" t="s">
        <v>102</v>
      </c>
      <c r="F503" s="30">
        <v>2686</v>
      </c>
      <c r="G503" s="105">
        <v>330</v>
      </c>
      <c r="H503" s="565"/>
      <c r="I503" s="222">
        <v>0</v>
      </c>
      <c r="J503" s="223">
        <v>0</v>
      </c>
      <c r="K503" s="228">
        <v>0</v>
      </c>
      <c r="L503" s="224">
        <v>0</v>
      </c>
      <c r="M503" s="222">
        <v>0</v>
      </c>
      <c r="N503" s="229">
        <v>0</v>
      </c>
      <c r="O503" s="225">
        <v>1</v>
      </c>
      <c r="P503" s="224">
        <v>0</v>
      </c>
      <c r="Q503" s="225">
        <v>0</v>
      </c>
      <c r="R503" s="226">
        <v>0</v>
      </c>
      <c r="S503" s="224">
        <v>0</v>
      </c>
      <c r="T503" s="222">
        <v>0</v>
      </c>
      <c r="U503" s="227">
        <v>0</v>
      </c>
      <c r="V503" s="224">
        <v>0</v>
      </c>
      <c r="W503" s="224">
        <v>0</v>
      </c>
      <c r="X503" s="28">
        <f>+G503-(SUM(I503:N503,O503,P503:P503:T503,U503,V503,W503))</f>
        <v>329</v>
      </c>
      <c r="Y503" s="107"/>
      <c r="Z503" s="107"/>
      <c r="AA503" s="107"/>
      <c r="AB503" s="107"/>
      <c r="AC503" s="107"/>
      <c r="AD503" s="107"/>
      <c r="AE503" s="197">
        <f t="shared" si="27"/>
        <v>329</v>
      </c>
      <c r="AF503" s="108"/>
      <c r="AG503" s="104"/>
    </row>
    <row r="504" spans="1:33">
      <c r="A504" s="357">
        <v>42865</v>
      </c>
      <c r="B504" s="30">
        <v>3</v>
      </c>
      <c r="C504" s="30">
        <v>2068101</v>
      </c>
      <c r="D504" s="104">
        <v>51954</v>
      </c>
      <c r="E504" s="104" t="s">
        <v>102</v>
      </c>
      <c r="F504" s="30">
        <v>2687</v>
      </c>
      <c r="G504" s="105">
        <v>204</v>
      </c>
      <c r="H504" s="564" t="s">
        <v>300</v>
      </c>
      <c r="I504" s="222">
        <v>0</v>
      </c>
      <c r="J504" s="223">
        <v>0</v>
      </c>
      <c r="K504" s="228">
        <v>0</v>
      </c>
      <c r="L504" s="224">
        <v>0</v>
      </c>
      <c r="M504" s="222">
        <v>0</v>
      </c>
      <c r="N504" s="229">
        <v>0</v>
      </c>
      <c r="O504" s="225">
        <v>1</v>
      </c>
      <c r="P504" s="224">
        <v>0</v>
      </c>
      <c r="Q504" s="225">
        <v>0</v>
      </c>
      <c r="R504" s="226">
        <v>0</v>
      </c>
      <c r="S504" s="224">
        <v>0</v>
      </c>
      <c r="T504" s="222">
        <v>0</v>
      </c>
      <c r="U504" s="227">
        <v>0</v>
      </c>
      <c r="V504" s="224">
        <v>1</v>
      </c>
      <c r="W504" s="224">
        <v>0</v>
      </c>
      <c r="X504" s="28">
        <f>+G504-(SUM(I504:N504,O504,P504:P504:T504,U504,V504,W504))</f>
        <v>202</v>
      </c>
      <c r="Y504" s="107"/>
      <c r="Z504" s="107"/>
      <c r="AA504" s="107">
        <v>2</v>
      </c>
      <c r="AB504" s="107"/>
      <c r="AC504" s="107"/>
      <c r="AD504" s="107"/>
      <c r="AE504" s="197">
        <f t="shared" si="27"/>
        <v>200</v>
      </c>
      <c r="AF504" s="108"/>
      <c r="AG504" s="104"/>
    </row>
    <row r="505" spans="1:33">
      <c r="A505" s="357">
        <v>42866</v>
      </c>
      <c r="B505" s="30">
        <v>1</v>
      </c>
      <c r="C505" s="30">
        <v>2068101</v>
      </c>
      <c r="D505" s="104">
        <v>51954</v>
      </c>
      <c r="E505" s="104" t="s">
        <v>102</v>
      </c>
      <c r="F505" s="30">
        <v>2687</v>
      </c>
      <c r="G505" s="105">
        <v>193</v>
      </c>
      <c r="H505" s="565"/>
      <c r="I505" s="222">
        <v>0</v>
      </c>
      <c r="J505" s="223">
        <v>0</v>
      </c>
      <c r="K505" s="228">
        <v>0</v>
      </c>
      <c r="L505" s="224">
        <v>0</v>
      </c>
      <c r="M505" s="222">
        <v>0</v>
      </c>
      <c r="N505" s="229">
        <v>0</v>
      </c>
      <c r="O505" s="225">
        <v>0</v>
      </c>
      <c r="P505" s="224">
        <v>0</v>
      </c>
      <c r="Q505" s="225">
        <v>0</v>
      </c>
      <c r="R505" s="226">
        <v>0</v>
      </c>
      <c r="S505" s="224">
        <v>0</v>
      </c>
      <c r="T505" s="222">
        <v>0</v>
      </c>
      <c r="U505" s="227">
        <v>0</v>
      </c>
      <c r="V505" s="224">
        <v>0</v>
      </c>
      <c r="W505" s="224">
        <v>0</v>
      </c>
      <c r="X505" s="28">
        <f>+G505-(SUM(I505:N505,O505,P505:P505:T505,U505,V505,W505))</f>
        <v>193</v>
      </c>
      <c r="Y505" s="107"/>
      <c r="Z505" s="107"/>
      <c r="AA505" s="107"/>
      <c r="AB505" s="107"/>
      <c r="AC505" s="107"/>
      <c r="AD505" s="107"/>
      <c r="AE505" s="197">
        <f t="shared" si="27"/>
        <v>193</v>
      </c>
      <c r="AF505" s="108"/>
      <c r="AG505" s="104"/>
    </row>
    <row r="506" spans="1:33">
      <c r="A506" s="357">
        <v>42866</v>
      </c>
      <c r="B506" s="30">
        <v>1</v>
      </c>
      <c r="C506" s="30">
        <v>2068101</v>
      </c>
      <c r="D506" s="104">
        <v>51952</v>
      </c>
      <c r="E506" s="104" t="s">
        <v>102</v>
      </c>
      <c r="F506" s="30">
        <v>2688</v>
      </c>
      <c r="G506" s="105">
        <v>355</v>
      </c>
      <c r="H506" s="375" t="s">
        <v>301</v>
      </c>
      <c r="I506" s="222">
        <v>0</v>
      </c>
      <c r="J506" s="223">
        <v>0</v>
      </c>
      <c r="K506" s="228">
        <v>0</v>
      </c>
      <c r="L506" s="224">
        <v>0</v>
      </c>
      <c r="M506" s="222">
        <v>0</v>
      </c>
      <c r="N506" s="229">
        <v>0</v>
      </c>
      <c r="O506" s="225">
        <v>1</v>
      </c>
      <c r="P506" s="224">
        <v>0</v>
      </c>
      <c r="Q506" s="225">
        <v>0</v>
      </c>
      <c r="R506" s="226">
        <v>0</v>
      </c>
      <c r="S506" s="224">
        <v>0</v>
      </c>
      <c r="T506" s="222">
        <v>0</v>
      </c>
      <c r="U506" s="227">
        <v>0</v>
      </c>
      <c r="V506" s="224">
        <v>1</v>
      </c>
      <c r="W506" s="224">
        <v>0</v>
      </c>
      <c r="X506" s="28">
        <f>+G506-(SUM(I506:N506,O506,P506:P506:T506,U506,V506,W506))</f>
        <v>353</v>
      </c>
      <c r="Y506" s="107"/>
      <c r="Z506" s="107"/>
      <c r="AA506" s="107">
        <v>2</v>
      </c>
      <c r="AB506" s="107"/>
      <c r="AC506" s="107">
        <v>1</v>
      </c>
      <c r="AD506" s="107"/>
      <c r="AE506" s="197">
        <f t="shared" si="27"/>
        <v>350</v>
      </c>
      <c r="AF506" s="108"/>
      <c r="AG506" s="104"/>
    </row>
    <row r="507" spans="1:33">
      <c r="A507" s="357">
        <v>42866</v>
      </c>
      <c r="B507" s="30">
        <v>2</v>
      </c>
      <c r="C507" s="30">
        <v>2068101</v>
      </c>
      <c r="D507" s="104">
        <v>51952</v>
      </c>
      <c r="E507" s="104" t="s">
        <v>102</v>
      </c>
      <c r="F507" s="30">
        <v>2688</v>
      </c>
      <c r="G507" s="105">
        <v>22</v>
      </c>
      <c r="H507" s="375" t="s">
        <v>301</v>
      </c>
      <c r="I507" s="222">
        <v>0</v>
      </c>
      <c r="J507" s="223">
        <v>0</v>
      </c>
      <c r="K507" s="228">
        <v>0</v>
      </c>
      <c r="L507" s="224">
        <v>0</v>
      </c>
      <c r="M507" s="222">
        <v>0</v>
      </c>
      <c r="N507" s="229">
        <v>0</v>
      </c>
      <c r="O507" s="225">
        <v>0</v>
      </c>
      <c r="P507" s="224">
        <v>0</v>
      </c>
      <c r="Q507" s="225">
        <v>0</v>
      </c>
      <c r="R507" s="226">
        <v>0</v>
      </c>
      <c r="S507" s="224">
        <v>0</v>
      </c>
      <c r="T507" s="222">
        <v>0</v>
      </c>
      <c r="U507" s="227">
        <v>0</v>
      </c>
      <c r="V507" s="224">
        <v>0</v>
      </c>
      <c r="W507" s="224">
        <v>0</v>
      </c>
      <c r="X507" s="28">
        <f>+G507-(SUM(I507:N507,O507,P507:P507:T507,U507,V507,W507))</f>
        <v>22</v>
      </c>
      <c r="Y507" s="107"/>
      <c r="Z507" s="107"/>
      <c r="AA507" s="107"/>
      <c r="AB507" s="107"/>
      <c r="AC507" s="107"/>
      <c r="AD507" s="107"/>
      <c r="AE507" s="197">
        <f t="shared" si="27"/>
        <v>22</v>
      </c>
      <c r="AF507" s="108"/>
      <c r="AG507" s="104"/>
    </row>
    <row r="508" spans="1:33">
      <c r="A508" s="357">
        <v>42871</v>
      </c>
      <c r="B508" s="30">
        <v>1</v>
      </c>
      <c r="C508" s="30">
        <v>2087501</v>
      </c>
      <c r="D508" s="104">
        <v>52072</v>
      </c>
      <c r="E508" s="104" t="s">
        <v>102</v>
      </c>
      <c r="F508" s="30">
        <v>2747</v>
      </c>
      <c r="G508" s="105">
        <v>400</v>
      </c>
      <c r="H508" s="113" t="s">
        <v>111</v>
      </c>
      <c r="I508" s="222">
        <v>0</v>
      </c>
      <c r="J508" s="223">
        <v>0</v>
      </c>
      <c r="K508" s="228">
        <v>0</v>
      </c>
      <c r="L508" s="224">
        <v>0</v>
      </c>
      <c r="M508" s="222">
        <v>0</v>
      </c>
      <c r="N508" s="229">
        <v>0</v>
      </c>
      <c r="O508" s="225">
        <v>1</v>
      </c>
      <c r="P508" s="224">
        <v>0</v>
      </c>
      <c r="Q508" s="225">
        <v>0</v>
      </c>
      <c r="R508" s="226">
        <v>0</v>
      </c>
      <c r="S508" s="224">
        <v>0</v>
      </c>
      <c r="T508" s="222">
        <v>0</v>
      </c>
      <c r="U508" s="227">
        <v>0</v>
      </c>
      <c r="V508" s="224">
        <v>1</v>
      </c>
      <c r="W508" s="224">
        <v>0</v>
      </c>
      <c r="X508" s="28">
        <f>+G508-(SUM(I508:N508,O508,P508:P508:T508,U508,V508,W508))</f>
        <v>398</v>
      </c>
      <c r="Y508" s="107"/>
      <c r="Z508" s="107"/>
      <c r="AA508" s="107">
        <v>12</v>
      </c>
      <c r="AB508" s="107"/>
      <c r="AC508" s="107"/>
      <c r="AD508" s="107"/>
      <c r="AE508" s="197">
        <f t="shared" si="27"/>
        <v>386</v>
      </c>
      <c r="AF508" s="108"/>
      <c r="AG508" s="104"/>
    </row>
    <row r="509" spans="1:33">
      <c r="A509" s="357">
        <v>42871</v>
      </c>
      <c r="B509" s="30">
        <v>1</v>
      </c>
      <c r="C509" s="30">
        <v>2087501</v>
      </c>
      <c r="D509" s="104">
        <v>52072</v>
      </c>
      <c r="E509" s="104" t="s">
        <v>102</v>
      </c>
      <c r="F509" s="30">
        <v>2748</v>
      </c>
      <c r="G509" s="105">
        <v>51</v>
      </c>
      <c r="H509" s="564" t="s">
        <v>303</v>
      </c>
      <c r="I509" s="222">
        <v>0</v>
      </c>
      <c r="J509" s="223">
        <v>0</v>
      </c>
      <c r="K509" s="228">
        <v>0</v>
      </c>
      <c r="L509" s="224">
        <v>0</v>
      </c>
      <c r="M509" s="222">
        <v>0</v>
      </c>
      <c r="N509" s="229">
        <v>0</v>
      </c>
      <c r="O509" s="225">
        <v>0</v>
      </c>
      <c r="P509" s="224">
        <v>0</v>
      </c>
      <c r="Q509" s="225">
        <v>0</v>
      </c>
      <c r="R509" s="226">
        <v>0</v>
      </c>
      <c r="S509" s="224">
        <v>0</v>
      </c>
      <c r="T509" s="222">
        <v>0</v>
      </c>
      <c r="U509" s="227">
        <v>0</v>
      </c>
      <c r="V509" s="224">
        <v>1</v>
      </c>
      <c r="W509" s="224">
        <v>0</v>
      </c>
      <c r="X509" s="28">
        <f>+G509-(SUM(I509:N509,O509,P509:P509:T509,U509,V509,W509))</f>
        <v>50</v>
      </c>
      <c r="Y509" s="107"/>
      <c r="Z509" s="107"/>
      <c r="AA509" s="107"/>
      <c r="AB509" s="107"/>
      <c r="AC509" s="107"/>
      <c r="AD509" s="107"/>
      <c r="AE509" s="197">
        <f t="shared" si="27"/>
        <v>50</v>
      </c>
      <c r="AF509" s="108"/>
      <c r="AG509" s="104"/>
    </row>
    <row r="510" spans="1:33" s="166" customFormat="1">
      <c r="A510" s="362">
        <v>42871</v>
      </c>
      <c r="B510" s="137">
        <v>2</v>
      </c>
      <c r="C510" s="137">
        <v>2087501</v>
      </c>
      <c r="D510" s="139">
        <v>52072</v>
      </c>
      <c r="E510" s="139" t="s">
        <v>102</v>
      </c>
      <c r="F510" s="137">
        <v>2748</v>
      </c>
      <c r="G510" s="140">
        <v>320</v>
      </c>
      <c r="H510" s="565"/>
      <c r="I510" s="257">
        <v>0</v>
      </c>
      <c r="J510" s="258">
        <v>0</v>
      </c>
      <c r="K510" s="259">
        <v>0</v>
      </c>
      <c r="L510" s="260">
        <v>0</v>
      </c>
      <c r="M510" s="257">
        <v>0</v>
      </c>
      <c r="N510" s="261">
        <v>0</v>
      </c>
      <c r="O510" s="262">
        <v>0</v>
      </c>
      <c r="P510" s="260">
        <v>0</v>
      </c>
      <c r="Q510" s="262">
        <v>0</v>
      </c>
      <c r="R510" s="263">
        <v>0</v>
      </c>
      <c r="S510" s="260">
        <v>0</v>
      </c>
      <c r="T510" s="257">
        <v>0</v>
      </c>
      <c r="U510" s="264">
        <v>0</v>
      </c>
      <c r="V510" s="260">
        <v>0</v>
      </c>
      <c r="W510" s="260">
        <v>0</v>
      </c>
      <c r="X510" s="146">
        <f>+G510-(SUM(I510:N510,O510,P510:P510:T510,U510,V510,W510))</f>
        <v>320</v>
      </c>
      <c r="Y510" s="147"/>
      <c r="Z510" s="147">
        <v>1</v>
      </c>
      <c r="AA510" s="147"/>
      <c r="AB510" s="147"/>
      <c r="AC510" s="147"/>
      <c r="AD510" s="147"/>
      <c r="AE510" s="198">
        <f t="shared" si="27"/>
        <v>319</v>
      </c>
      <c r="AF510" s="148"/>
      <c r="AG510" s="139"/>
    </row>
    <row r="511" spans="1:33" s="166" customFormat="1">
      <c r="A511" s="362">
        <v>42871</v>
      </c>
      <c r="B511" s="137">
        <v>2</v>
      </c>
      <c r="C511" s="137">
        <v>2087501</v>
      </c>
      <c r="D511" s="139">
        <v>51957</v>
      </c>
      <c r="E511" s="139" t="s">
        <v>102</v>
      </c>
      <c r="F511" s="137">
        <v>2749</v>
      </c>
      <c r="G511" s="140">
        <v>180</v>
      </c>
      <c r="H511" s="165" t="s">
        <v>302</v>
      </c>
      <c r="I511" s="257">
        <v>0</v>
      </c>
      <c r="J511" s="258">
        <v>0</v>
      </c>
      <c r="K511" s="259">
        <v>0</v>
      </c>
      <c r="L511" s="260">
        <v>0</v>
      </c>
      <c r="M511" s="257">
        <v>0</v>
      </c>
      <c r="N511" s="261">
        <v>0</v>
      </c>
      <c r="O511" s="262">
        <v>1</v>
      </c>
      <c r="P511" s="260">
        <v>0</v>
      </c>
      <c r="Q511" s="262">
        <v>0</v>
      </c>
      <c r="R511" s="263">
        <v>0</v>
      </c>
      <c r="S511" s="260">
        <v>0</v>
      </c>
      <c r="T511" s="257">
        <v>0</v>
      </c>
      <c r="U511" s="264">
        <v>0</v>
      </c>
      <c r="V511" s="260">
        <v>1</v>
      </c>
      <c r="W511" s="260">
        <v>0</v>
      </c>
      <c r="X511" s="146">
        <f>+G511-(SUM(I511:N511,O511,P511:P511:T511,U511,V511,W511))</f>
        <v>178</v>
      </c>
      <c r="Y511" s="147"/>
      <c r="Z511" s="147"/>
      <c r="AA511" s="147"/>
      <c r="AB511" s="147"/>
      <c r="AC511" s="147"/>
      <c r="AD511" s="147"/>
      <c r="AE511" s="198">
        <f t="shared" si="27"/>
        <v>178</v>
      </c>
      <c r="AF511" s="148"/>
      <c r="AG511" s="139"/>
    </row>
    <row r="512" spans="1:33" s="166" customFormat="1">
      <c r="A512" s="362">
        <v>42871</v>
      </c>
      <c r="B512" s="137">
        <v>2</v>
      </c>
      <c r="C512" s="137">
        <v>2087501</v>
      </c>
      <c r="D512" s="139">
        <v>51956</v>
      </c>
      <c r="E512" s="139" t="s">
        <v>102</v>
      </c>
      <c r="F512" s="137">
        <v>2750</v>
      </c>
      <c r="G512" s="140">
        <v>26</v>
      </c>
      <c r="H512" s="165" t="s">
        <v>304</v>
      </c>
      <c r="I512" s="257">
        <v>0</v>
      </c>
      <c r="J512" s="258">
        <v>0</v>
      </c>
      <c r="K512" s="259">
        <v>0</v>
      </c>
      <c r="L512" s="260">
        <v>0</v>
      </c>
      <c r="M512" s="257">
        <v>0</v>
      </c>
      <c r="N512" s="261">
        <v>0</v>
      </c>
      <c r="O512" s="262">
        <v>1</v>
      </c>
      <c r="P512" s="260">
        <v>0</v>
      </c>
      <c r="Q512" s="262">
        <v>0</v>
      </c>
      <c r="R512" s="263">
        <v>0</v>
      </c>
      <c r="S512" s="260">
        <v>0</v>
      </c>
      <c r="T512" s="257">
        <v>0</v>
      </c>
      <c r="U512" s="264">
        <v>0</v>
      </c>
      <c r="V512" s="260">
        <v>0</v>
      </c>
      <c r="W512" s="260">
        <v>0</v>
      </c>
      <c r="X512" s="146">
        <f>+G512-(SUM(I512:N512,O512,P512:P512:T512,U512,V512,W512))</f>
        <v>25</v>
      </c>
      <c r="Y512" s="147"/>
      <c r="Z512" s="147"/>
      <c r="AA512" s="147"/>
      <c r="AB512" s="147"/>
      <c r="AC512" s="147"/>
      <c r="AD512" s="147"/>
      <c r="AE512" s="198">
        <f t="shared" si="27"/>
        <v>25</v>
      </c>
      <c r="AF512" s="148"/>
      <c r="AG512" s="139"/>
    </row>
    <row r="513" spans="1:33">
      <c r="A513" s="357">
        <v>42871</v>
      </c>
      <c r="B513" s="30">
        <v>3</v>
      </c>
      <c r="C513" s="30">
        <v>2087501</v>
      </c>
      <c r="D513" s="104">
        <v>51956</v>
      </c>
      <c r="E513" s="104" t="s">
        <v>102</v>
      </c>
      <c r="F513" s="30">
        <v>2750</v>
      </c>
      <c r="G513" s="105">
        <v>49</v>
      </c>
      <c r="H513" s="113" t="s">
        <v>304</v>
      </c>
      <c r="I513" s="222">
        <v>0</v>
      </c>
      <c r="J513" s="223">
        <v>0</v>
      </c>
      <c r="K513" s="228">
        <v>0</v>
      </c>
      <c r="L513" s="224">
        <v>0</v>
      </c>
      <c r="M513" s="222">
        <v>0</v>
      </c>
      <c r="N513" s="229">
        <v>0</v>
      </c>
      <c r="O513" s="225">
        <v>1</v>
      </c>
      <c r="P513" s="224">
        <v>0</v>
      </c>
      <c r="Q513" s="225">
        <v>0</v>
      </c>
      <c r="R513" s="226">
        <v>0</v>
      </c>
      <c r="S513" s="224">
        <v>0</v>
      </c>
      <c r="T513" s="222">
        <v>0</v>
      </c>
      <c r="U513" s="227">
        <v>0</v>
      </c>
      <c r="V513" s="224">
        <v>0</v>
      </c>
      <c r="W513" s="224">
        <v>0</v>
      </c>
      <c r="X513" s="28">
        <f>+G513-(SUM(I513:N513,O513,P513:P513:T513,U513,V513,W513))</f>
        <v>48</v>
      </c>
      <c r="Y513" s="107"/>
      <c r="Z513" s="107"/>
      <c r="AA513" s="107"/>
      <c r="AB513" s="107"/>
      <c r="AC513" s="107"/>
      <c r="AD513" s="107"/>
      <c r="AE513" s="197">
        <f t="shared" si="27"/>
        <v>48</v>
      </c>
      <c r="AF513" s="108"/>
      <c r="AG513" s="104"/>
    </row>
    <row r="514" spans="1:33">
      <c r="A514" s="357">
        <v>42871</v>
      </c>
      <c r="B514" s="30">
        <v>3</v>
      </c>
      <c r="C514" s="30">
        <v>2098004</v>
      </c>
      <c r="D514" s="104">
        <v>51951</v>
      </c>
      <c r="E514" s="104" t="s">
        <v>102</v>
      </c>
      <c r="F514" s="30">
        <v>2751</v>
      </c>
      <c r="G514" s="105">
        <v>337</v>
      </c>
      <c r="H514" s="113" t="s">
        <v>305</v>
      </c>
      <c r="I514" s="222">
        <v>0</v>
      </c>
      <c r="J514" s="223">
        <v>0</v>
      </c>
      <c r="K514" s="228">
        <v>0</v>
      </c>
      <c r="L514" s="224">
        <v>0</v>
      </c>
      <c r="M514" s="222">
        <v>0</v>
      </c>
      <c r="N514" s="229">
        <v>0</v>
      </c>
      <c r="O514" s="225">
        <v>1</v>
      </c>
      <c r="P514" s="224">
        <v>0</v>
      </c>
      <c r="Q514" s="225">
        <v>0</v>
      </c>
      <c r="R514" s="226">
        <v>0</v>
      </c>
      <c r="S514" s="224">
        <v>0</v>
      </c>
      <c r="T514" s="222">
        <v>0</v>
      </c>
      <c r="U514" s="227">
        <v>0</v>
      </c>
      <c r="V514" s="224">
        <v>1</v>
      </c>
      <c r="W514" s="224">
        <v>0</v>
      </c>
      <c r="X514" s="28">
        <f>+G514-(SUM(I514:N514,O514,P514:P514:T514,U514,V514,W514))</f>
        <v>335</v>
      </c>
      <c r="Y514" s="107"/>
      <c r="Z514" s="107">
        <v>1</v>
      </c>
      <c r="AA514" s="107"/>
      <c r="AB514" s="107"/>
      <c r="AC514" s="107">
        <v>1</v>
      </c>
      <c r="AD514" s="107"/>
      <c r="AE514" s="197">
        <f t="shared" si="27"/>
        <v>333</v>
      </c>
      <c r="AF514" s="108"/>
      <c r="AG514" s="104"/>
    </row>
    <row r="515" spans="1:33">
      <c r="A515" s="357">
        <v>42871</v>
      </c>
      <c r="B515" s="30">
        <v>3</v>
      </c>
      <c r="C515" s="30">
        <v>2098004</v>
      </c>
      <c r="D515" s="104">
        <v>51955</v>
      </c>
      <c r="E515" s="104" t="s">
        <v>102</v>
      </c>
      <c r="F515" s="30">
        <v>2752</v>
      </c>
      <c r="G515" s="105">
        <v>127</v>
      </c>
      <c r="H515" s="564" t="s">
        <v>111</v>
      </c>
      <c r="I515" s="222">
        <v>0</v>
      </c>
      <c r="J515" s="223">
        <v>0</v>
      </c>
      <c r="K515" s="228">
        <v>0</v>
      </c>
      <c r="L515" s="224">
        <v>0</v>
      </c>
      <c r="M515" s="222">
        <v>0</v>
      </c>
      <c r="N515" s="229">
        <v>0</v>
      </c>
      <c r="O515" s="225">
        <v>1</v>
      </c>
      <c r="P515" s="224">
        <v>0</v>
      </c>
      <c r="Q515" s="225">
        <v>0</v>
      </c>
      <c r="R515" s="226">
        <v>0</v>
      </c>
      <c r="S515" s="224">
        <v>0</v>
      </c>
      <c r="T515" s="222">
        <v>0</v>
      </c>
      <c r="U515" s="227">
        <v>0</v>
      </c>
      <c r="V515" s="224">
        <v>1</v>
      </c>
      <c r="W515" s="224">
        <v>0</v>
      </c>
      <c r="X515" s="28">
        <f>+G515-(SUM(I515:N515,O515,P515:P515:T515,U515,V515,W515))</f>
        <v>125</v>
      </c>
      <c r="Y515" s="107"/>
      <c r="Z515" s="107"/>
      <c r="AA515" s="107"/>
      <c r="AB515" s="107"/>
      <c r="AC515" s="107"/>
      <c r="AD515" s="107"/>
      <c r="AE515" s="197">
        <f t="shared" si="27"/>
        <v>125</v>
      </c>
      <c r="AF515" s="108"/>
      <c r="AG515" s="104"/>
    </row>
    <row r="516" spans="1:33">
      <c r="A516" s="357">
        <v>42872</v>
      </c>
      <c r="B516" s="30">
        <v>1</v>
      </c>
      <c r="C516" s="30">
        <v>2098004</v>
      </c>
      <c r="D516" s="104">
        <v>51955</v>
      </c>
      <c r="E516" s="104" t="s">
        <v>102</v>
      </c>
      <c r="F516" s="30">
        <v>2752</v>
      </c>
      <c r="G516" s="105">
        <v>273</v>
      </c>
      <c r="H516" s="565"/>
      <c r="I516" s="222">
        <v>0</v>
      </c>
      <c r="J516" s="223">
        <v>0</v>
      </c>
      <c r="K516" s="228">
        <v>0</v>
      </c>
      <c r="L516" s="224">
        <v>0</v>
      </c>
      <c r="M516" s="222">
        <v>0</v>
      </c>
      <c r="N516" s="229">
        <v>0</v>
      </c>
      <c r="O516" s="225">
        <v>0</v>
      </c>
      <c r="P516" s="224">
        <v>0</v>
      </c>
      <c r="Q516" s="225">
        <v>0</v>
      </c>
      <c r="R516" s="226">
        <v>0</v>
      </c>
      <c r="S516" s="224">
        <v>0</v>
      </c>
      <c r="T516" s="222">
        <v>0</v>
      </c>
      <c r="U516" s="227">
        <v>0</v>
      </c>
      <c r="V516" s="224">
        <v>0</v>
      </c>
      <c r="W516" s="224">
        <v>0</v>
      </c>
      <c r="X516" s="28">
        <f>+G516-(SUM(I516:N516,O516,P516:P516:T516,U516,V516,W516))</f>
        <v>273</v>
      </c>
      <c r="Y516" s="107"/>
      <c r="Z516" s="107"/>
      <c r="AA516" s="107"/>
      <c r="AB516" s="107"/>
      <c r="AC516" s="107"/>
      <c r="AD516" s="107"/>
      <c r="AE516" s="197">
        <f t="shared" si="27"/>
        <v>273</v>
      </c>
      <c r="AF516" s="108"/>
      <c r="AG516" s="104"/>
    </row>
    <row r="517" spans="1:33">
      <c r="A517" s="357">
        <v>42872</v>
      </c>
      <c r="B517" s="30">
        <v>1</v>
      </c>
      <c r="C517" s="30">
        <v>2098004</v>
      </c>
      <c r="D517" s="104">
        <v>51955</v>
      </c>
      <c r="E517" s="104" t="s">
        <v>102</v>
      </c>
      <c r="F517" s="30">
        <v>2753</v>
      </c>
      <c r="G517" s="105">
        <v>64</v>
      </c>
      <c r="H517" s="113" t="s">
        <v>310</v>
      </c>
      <c r="I517" s="222">
        <v>0</v>
      </c>
      <c r="J517" s="223">
        <v>0</v>
      </c>
      <c r="K517" s="228">
        <v>0</v>
      </c>
      <c r="L517" s="224">
        <v>0</v>
      </c>
      <c r="M517" s="222">
        <v>0</v>
      </c>
      <c r="N517" s="229">
        <v>0</v>
      </c>
      <c r="O517" s="225">
        <v>0</v>
      </c>
      <c r="P517" s="224">
        <v>0</v>
      </c>
      <c r="Q517" s="225">
        <v>0</v>
      </c>
      <c r="R517" s="226">
        <v>0</v>
      </c>
      <c r="S517" s="224">
        <v>0</v>
      </c>
      <c r="T517" s="222">
        <v>0</v>
      </c>
      <c r="U517" s="227">
        <v>0</v>
      </c>
      <c r="V517" s="224">
        <v>1</v>
      </c>
      <c r="W517" s="224">
        <v>0</v>
      </c>
      <c r="X517" s="28">
        <f>+G517-(SUM(I517:N517,O517,P517:P517:T517,U517,V517,W517))</f>
        <v>63</v>
      </c>
      <c r="Y517" s="107"/>
      <c r="Z517" s="107"/>
      <c r="AA517" s="107"/>
      <c r="AB517" s="107"/>
      <c r="AC517" s="107"/>
      <c r="AD517" s="107"/>
      <c r="AE517" s="197">
        <f t="shared" si="27"/>
        <v>63</v>
      </c>
      <c r="AF517" s="108"/>
      <c r="AG517" s="104"/>
    </row>
    <row r="518" spans="1:33">
      <c r="A518" s="357">
        <v>42872</v>
      </c>
      <c r="B518" s="30">
        <v>1</v>
      </c>
      <c r="C518" s="30">
        <v>2098004</v>
      </c>
      <c r="D518" s="104">
        <v>51951</v>
      </c>
      <c r="E518" s="104" t="s">
        <v>102</v>
      </c>
      <c r="F518" s="30">
        <v>2754</v>
      </c>
      <c r="G518" s="105">
        <v>176</v>
      </c>
      <c r="H518" s="564" t="s">
        <v>311</v>
      </c>
      <c r="I518" s="222">
        <v>0</v>
      </c>
      <c r="J518" s="223">
        <v>0</v>
      </c>
      <c r="K518" s="228">
        <v>0</v>
      </c>
      <c r="L518" s="224">
        <v>0</v>
      </c>
      <c r="M518" s="222">
        <v>0</v>
      </c>
      <c r="N518" s="229">
        <v>0</v>
      </c>
      <c r="O518" s="225">
        <v>0</v>
      </c>
      <c r="P518" s="224">
        <v>0</v>
      </c>
      <c r="Q518" s="225">
        <v>0</v>
      </c>
      <c r="R518" s="226">
        <v>0</v>
      </c>
      <c r="S518" s="224">
        <v>0</v>
      </c>
      <c r="T518" s="222">
        <v>0</v>
      </c>
      <c r="U518" s="227">
        <v>0</v>
      </c>
      <c r="V518" s="224">
        <v>1</v>
      </c>
      <c r="W518" s="224">
        <v>0</v>
      </c>
      <c r="X518" s="28">
        <f>+G518-(SUM(I518:N518,O518,P518:P518:T518,U518,V518,W518))</f>
        <v>175</v>
      </c>
      <c r="Y518" s="107"/>
      <c r="Z518" s="107"/>
      <c r="AA518" s="107"/>
      <c r="AB518" s="107"/>
      <c r="AC518" s="107"/>
      <c r="AD518" s="107"/>
      <c r="AE518" s="197">
        <f t="shared" si="27"/>
        <v>175</v>
      </c>
      <c r="AF518" s="108"/>
      <c r="AG518" s="104"/>
    </row>
    <row r="519" spans="1:33">
      <c r="A519" s="357">
        <v>42872</v>
      </c>
      <c r="B519" s="30">
        <v>2</v>
      </c>
      <c r="C519" s="30">
        <v>2098004</v>
      </c>
      <c r="D519" s="104">
        <v>51951</v>
      </c>
      <c r="E519" s="104" t="s">
        <v>102</v>
      </c>
      <c r="F519" s="30">
        <v>2754</v>
      </c>
      <c r="G519" s="105">
        <v>124</v>
      </c>
      <c r="H519" s="565"/>
      <c r="I519" s="222">
        <v>0</v>
      </c>
      <c r="J519" s="223">
        <v>0</v>
      </c>
      <c r="K519" s="228">
        <v>0</v>
      </c>
      <c r="L519" s="224">
        <v>0</v>
      </c>
      <c r="M519" s="222">
        <v>0</v>
      </c>
      <c r="N519" s="229">
        <v>0</v>
      </c>
      <c r="O519" s="225">
        <v>0</v>
      </c>
      <c r="P519" s="224">
        <v>0</v>
      </c>
      <c r="Q519" s="225">
        <v>0</v>
      </c>
      <c r="R519" s="226">
        <v>0</v>
      </c>
      <c r="S519" s="224">
        <v>0</v>
      </c>
      <c r="T519" s="222">
        <v>0</v>
      </c>
      <c r="U519" s="227">
        <v>0</v>
      </c>
      <c r="V519" s="224">
        <v>0</v>
      </c>
      <c r="W519" s="224">
        <v>0</v>
      </c>
      <c r="X519" s="28">
        <f>+G519-(SUM(I519:N519,O519,P519:P519:T519,U519,V519,W519))</f>
        <v>124</v>
      </c>
      <c r="Y519" s="107"/>
      <c r="Z519" s="107"/>
      <c r="AA519" s="107"/>
      <c r="AB519" s="107"/>
      <c r="AC519" s="107"/>
      <c r="AD519" s="107"/>
      <c r="AE519" s="197">
        <f t="shared" si="27"/>
        <v>124</v>
      </c>
      <c r="AF519" s="108"/>
      <c r="AG519" s="104"/>
    </row>
    <row r="520" spans="1:33">
      <c r="A520" s="357">
        <v>42872</v>
      </c>
      <c r="B520" s="30">
        <v>2</v>
      </c>
      <c r="C520" s="30">
        <v>2098004</v>
      </c>
      <c r="D520" s="104">
        <v>51953</v>
      </c>
      <c r="E520" s="104" t="s">
        <v>102</v>
      </c>
      <c r="F520" s="30">
        <v>2755</v>
      </c>
      <c r="G520" s="105">
        <v>380</v>
      </c>
      <c r="H520" s="564" t="s">
        <v>111</v>
      </c>
      <c r="I520" s="222">
        <v>0</v>
      </c>
      <c r="J520" s="223">
        <v>0</v>
      </c>
      <c r="K520" s="228">
        <v>0</v>
      </c>
      <c r="L520" s="224">
        <v>0</v>
      </c>
      <c r="M520" s="222">
        <v>0</v>
      </c>
      <c r="N520" s="229">
        <v>0</v>
      </c>
      <c r="O520" s="225">
        <v>1</v>
      </c>
      <c r="P520" s="224">
        <v>0</v>
      </c>
      <c r="Q520" s="225">
        <v>0</v>
      </c>
      <c r="R520" s="226">
        <v>0</v>
      </c>
      <c r="S520" s="224">
        <v>0</v>
      </c>
      <c r="T520" s="222">
        <v>0</v>
      </c>
      <c r="U520" s="227">
        <v>0</v>
      </c>
      <c r="V520" s="224">
        <v>2</v>
      </c>
      <c r="W520" s="224">
        <v>0</v>
      </c>
      <c r="X520" s="28">
        <f>+G520-(SUM(I520:N520,O520,P520:P520:T520,U520,V520,W520))</f>
        <v>377</v>
      </c>
      <c r="Y520" s="107"/>
      <c r="Z520" s="107">
        <v>1</v>
      </c>
      <c r="AA520" s="107">
        <v>1</v>
      </c>
      <c r="AB520" s="107"/>
      <c r="AC520" s="107"/>
      <c r="AD520" s="107"/>
      <c r="AE520" s="197">
        <f t="shared" si="27"/>
        <v>375</v>
      </c>
      <c r="AF520" s="108"/>
      <c r="AG520" s="104"/>
    </row>
    <row r="521" spans="1:33">
      <c r="A521" s="357">
        <v>42872</v>
      </c>
      <c r="B521" s="30">
        <v>3</v>
      </c>
      <c r="C521" s="30">
        <v>2098004</v>
      </c>
      <c r="D521" s="104">
        <v>51953</v>
      </c>
      <c r="E521" s="104" t="s">
        <v>102</v>
      </c>
      <c r="F521" s="30">
        <v>2755</v>
      </c>
      <c r="G521" s="105">
        <v>20</v>
      </c>
      <c r="H521" s="565"/>
      <c r="I521" s="222">
        <v>0</v>
      </c>
      <c r="J521" s="223">
        <v>0</v>
      </c>
      <c r="K521" s="228">
        <v>0</v>
      </c>
      <c r="L521" s="224">
        <v>0</v>
      </c>
      <c r="M521" s="222">
        <v>0</v>
      </c>
      <c r="N521" s="229">
        <v>0</v>
      </c>
      <c r="O521" s="225">
        <v>0</v>
      </c>
      <c r="P521" s="224">
        <v>0</v>
      </c>
      <c r="Q521" s="225">
        <v>0</v>
      </c>
      <c r="R521" s="226">
        <v>0</v>
      </c>
      <c r="S521" s="224">
        <v>0</v>
      </c>
      <c r="T521" s="222">
        <v>0</v>
      </c>
      <c r="U521" s="227">
        <v>0</v>
      </c>
      <c r="V521" s="224">
        <v>0</v>
      </c>
      <c r="W521" s="224">
        <v>0</v>
      </c>
      <c r="X521" s="28">
        <f>+G521-(SUM(I521:N521,O521,P521:P521:T521,U521,V521,W521))</f>
        <v>20</v>
      </c>
      <c r="Y521" s="107"/>
      <c r="Z521" s="107"/>
      <c r="AA521" s="107"/>
      <c r="AB521" s="107"/>
      <c r="AC521" s="107"/>
      <c r="AD521" s="107"/>
      <c r="AE521" s="197">
        <f t="shared" ref="AE521:AE584" si="28">X521-SUM(Z521:AD521)</f>
        <v>20</v>
      </c>
      <c r="AF521" s="108"/>
      <c r="AG521" s="104"/>
    </row>
    <row r="522" spans="1:33">
      <c r="A522" s="357">
        <v>42872</v>
      </c>
      <c r="B522" s="30">
        <v>3</v>
      </c>
      <c r="C522" s="30">
        <v>2098004</v>
      </c>
      <c r="D522" s="104">
        <v>51953</v>
      </c>
      <c r="E522" s="104" t="s">
        <v>102</v>
      </c>
      <c r="F522" s="30">
        <v>2756</v>
      </c>
      <c r="G522" s="105">
        <v>50</v>
      </c>
      <c r="H522" s="113" t="s">
        <v>307</v>
      </c>
      <c r="I522" s="222">
        <v>0</v>
      </c>
      <c r="J522" s="223">
        <v>0</v>
      </c>
      <c r="K522" s="228">
        <v>0</v>
      </c>
      <c r="L522" s="224">
        <v>0</v>
      </c>
      <c r="M522" s="222">
        <v>0</v>
      </c>
      <c r="N522" s="229">
        <v>0</v>
      </c>
      <c r="O522" s="225">
        <v>0</v>
      </c>
      <c r="P522" s="224">
        <v>0</v>
      </c>
      <c r="Q522" s="225">
        <v>0</v>
      </c>
      <c r="R522" s="226">
        <v>0</v>
      </c>
      <c r="S522" s="224">
        <v>0</v>
      </c>
      <c r="T522" s="222">
        <v>0</v>
      </c>
      <c r="U522" s="227">
        <v>0</v>
      </c>
      <c r="V522" s="224">
        <v>1</v>
      </c>
      <c r="W522" s="224">
        <v>0</v>
      </c>
      <c r="X522" s="28">
        <f>+G522-(SUM(I522:N522,O522,P522:P522:T522,U522,V522,W522))</f>
        <v>49</v>
      </c>
      <c r="Y522" s="107"/>
      <c r="Z522" s="107"/>
      <c r="AA522" s="107"/>
      <c r="AB522" s="107"/>
      <c r="AC522" s="107"/>
      <c r="AD522" s="107"/>
      <c r="AE522" s="197">
        <f t="shared" si="28"/>
        <v>49</v>
      </c>
      <c r="AF522" s="108"/>
      <c r="AG522" s="104"/>
    </row>
    <row r="523" spans="1:33">
      <c r="A523" s="357">
        <v>42872</v>
      </c>
      <c r="B523" s="30">
        <v>3</v>
      </c>
      <c r="C523" s="30">
        <v>2098004</v>
      </c>
      <c r="D523" s="104">
        <v>52073</v>
      </c>
      <c r="E523" s="104" t="s">
        <v>102</v>
      </c>
      <c r="F523" s="30">
        <v>2757</v>
      </c>
      <c r="G523" s="105">
        <v>344</v>
      </c>
      <c r="H523" s="113" t="s">
        <v>306</v>
      </c>
      <c r="I523" s="222">
        <v>0</v>
      </c>
      <c r="J523" s="223">
        <v>0</v>
      </c>
      <c r="K523" s="228">
        <v>0</v>
      </c>
      <c r="L523" s="224">
        <v>0</v>
      </c>
      <c r="M523" s="222">
        <v>0</v>
      </c>
      <c r="N523" s="229">
        <v>0</v>
      </c>
      <c r="O523" s="225">
        <v>2</v>
      </c>
      <c r="P523" s="224">
        <v>0</v>
      </c>
      <c r="Q523" s="225">
        <v>0</v>
      </c>
      <c r="R523" s="226">
        <v>0</v>
      </c>
      <c r="S523" s="224">
        <v>0</v>
      </c>
      <c r="T523" s="222">
        <v>0</v>
      </c>
      <c r="U523" s="227">
        <v>0</v>
      </c>
      <c r="V523" s="224">
        <v>2</v>
      </c>
      <c r="W523" s="224">
        <v>0</v>
      </c>
      <c r="X523" s="28">
        <f>+G523-(SUM(I523:N523,O523,P523:P523:T523,U523,V523,W523))</f>
        <v>340</v>
      </c>
      <c r="Y523" s="107"/>
      <c r="Z523" s="107">
        <v>1</v>
      </c>
      <c r="AA523" s="107"/>
      <c r="AB523" s="107"/>
      <c r="AC523" s="107"/>
      <c r="AD523" s="107"/>
      <c r="AE523" s="197">
        <f t="shared" si="28"/>
        <v>339</v>
      </c>
      <c r="AF523" s="108"/>
      <c r="AG523" s="104"/>
    </row>
    <row r="524" spans="1:33">
      <c r="A524" s="357">
        <v>42872</v>
      </c>
      <c r="B524" s="30">
        <v>3</v>
      </c>
      <c r="C524" s="30">
        <v>2098004</v>
      </c>
      <c r="D524" s="104">
        <v>51959</v>
      </c>
      <c r="E524" s="104" t="s">
        <v>102</v>
      </c>
      <c r="F524" s="30">
        <v>2758</v>
      </c>
      <c r="G524" s="105">
        <v>77</v>
      </c>
      <c r="H524" s="564" t="s">
        <v>119</v>
      </c>
      <c r="I524" s="222">
        <v>0</v>
      </c>
      <c r="J524" s="223">
        <v>0</v>
      </c>
      <c r="K524" s="228">
        <v>0</v>
      </c>
      <c r="L524" s="224">
        <v>0</v>
      </c>
      <c r="M524" s="222">
        <v>0</v>
      </c>
      <c r="N524" s="229">
        <v>0</v>
      </c>
      <c r="O524" s="225">
        <v>1</v>
      </c>
      <c r="P524" s="224">
        <v>0</v>
      </c>
      <c r="Q524" s="225">
        <v>0</v>
      </c>
      <c r="R524" s="226">
        <v>0</v>
      </c>
      <c r="S524" s="224">
        <v>0</v>
      </c>
      <c r="T524" s="222">
        <v>0</v>
      </c>
      <c r="U524" s="227">
        <v>0</v>
      </c>
      <c r="V524" s="224">
        <v>1</v>
      </c>
      <c r="W524" s="224">
        <v>0</v>
      </c>
      <c r="X524" s="28">
        <f>+G524-(SUM(I524:N524,O524,P524:P524:T524,U524,V524,W524))</f>
        <v>75</v>
      </c>
      <c r="Y524" s="107"/>
      <c r="Z524" s="107"/>
      <c r="AA524" s="107"/>
      <c r="AB524" s="107"/>
      <c r="AC524" s="107"/>
      <c r="AD524" s="107"/>
      <c r="AE524" s="197">
        <f t="shared" si="28"/>
        <v>75</v>
      </c>
      <c r="AF524" s="108"/>
      <c r="AG524" s="104"/>
    </row>
    <row r="525" spans="1:33">
      <c r="A525" s="357">
        <v>42873</v>
      </c>
      <c r="B525" s="30">
        <v>1</v>
      </c>
      <c r="C525" s="30">
        <v>2098004</v>
      </c>
      <c r="D525" s="104">
        <v>51959</v>
      </c>
      <c r="E525" s="104" t="s">
        <v>102</v>
      </c>
      <c r="F525" s="30">
        <v>2758</v>
      </c>
      <c r="G525" s="105">
        <v>163</v>
      </c>
      <c r="H525" s="565"/>
      <c r="I525" s="222">
        <v>0</v>
      </c>
      <c r="J525" s="223">
        <v>0</v>
      </c>
      <c r="K525" s="228">
        <v>0</v>
      </c>
      <c r="L525" s="224">
        <v>0</v>
      </c>
      <c r="M525" s="222">
        <v>0</v>
      </c>
      <c r="N525" s="229">
        <v>0</v>
      </c>
      <c r="O525" s="225">
        <v>0</v>
      </c>
      <c r="P525" s="224">
        <v>0</v>
      </c>
      <c r="Q525" s="225">
        <v>0</v>
      </c>
      <c r="R525" s="226">
        <v>0</v>
      </c>
      <c r="S525" s="224">
        <v>0</v>
      </c>
      <c r="T525" s="222">
        <v>0</v>
      </c>
      <c r="U525" s="227">
        <v>0</v>
      </c>
      <c r="V525" s="224">
        <v>0</v>
      </c>
      <c r="W525" s="224">
        <v>0</v>
      </c>
      <c r="X525" s="28">
        <f>+G525-(SUM(I525:N525,O525,P525:P525:T525,U525,V525,W525))</f>
        <v>163</v>
      </c>
      <c r="Y525" s="107"/>
      <c r="Z525" s="107"/>
      <c r="AA525" s="107"/>
      <c r="AB525" s="107"/>
      <c r="AC525" s="107"/>
      <c r="AD525" s="107"/>
      <c r="AE525" s="197">
        <f t="shared" si="28"/>
        <v>163</v>
      </c>
      <c r="AF525" s="108"/>
      <c r="AG525" s="104"/>
    </row>
    <row r="526" spans="1:33">
      <c r="A526" s="357">
        <v>42873</v>
      </c>
      <c r="B526" s="30">
        <v>1</v>
      </c>
      <c r="C526" s="30">
        <v>2098004</v>
      </c>
      <c r="D526" s="104">
        <v>51950</v>
      </c>
      <c r="E526" s="104" t="s">
        <v>102</v>
      </c>
      <c r="F526" s="30">
        <v>2759</v>
      </c>
      <c r="G526" s="105">
        <v>75</v>
      </c>
      <c r="H526" s="113" t="s">
        <v>304</v>
      </c>
      <c r="I526" s="222">
        <v>0</v>
      </c>
      <c r="J526" s="223">
        <v>0</v>
      </c>
      <c r="K526" s="228">
        <v>0</v>
      </c>
      <c r="L526" s="224">
        <v>0</v>
      </c>
      <c r="M526" s="222">
        <v>0</v>
      </c>
      <c r="N526" s="229">
        <v>0</v>
      </c>
      <c r="O526" s="225">
        <v>1</v>
      </c>
      <c r="P526" s="224">
        <v>0</v>
      </c>
      <c r="Q526" s="225">
        <v>0</v>
      </c>
      <c r="R526" s="226">
        <v>0</v>
      </c>
      <c r="S526" s="224">
        <v>0</v>
      </c>
      <c r="T526" s="222">
        <v>0</v>
      </c>
      <c r="U526" s="227">
        <v>0</v>
      </c>
      <c r="V526" s="224">
        <v>1</v>
      </c>
      <c r="W526" s="224">
        <v>0</v>
      </c>
      <c r="X526" s="28">
        <f>+G526-(SUM(I526:N526,O526,P526:P526:T526,U526,V526,W526))</f>
        <v>73</v>
      </c>
      <c r="Y526" s="107"/>
      <c r="Z526" s="107"/>
      <c r="AA526" s="107"/>
      <c r="AB526" s="107"/>
      <c r="AC526" s="107"/>
      <c r="AD526" s="107"/>
      <c r="AE526" s="197">
        <f t="shared" si="28"/>
        <v>73</v>
      </c>
      <c r="AF526" s="108"/>
      <c r="AG526" s="104"/>
    </row>
    <row r="527" spans="1:33">
      <c r="A527" s="357">
        <v>42873</v>
      </c>
      <c r="B527" s="30">
        <v>1</v>
      </c>
      <c r="C527" s="30">
        <v>2098004</v>
      </c>
      <c r="D527" s="104">
        <v>51961</v>
      </c>
      <c r="E527" s="104" t="s">
        <v>102</v>
      </c>
      <c r="F527" s="30">
        <v>2760</v>
      </c>
      <c r="G527" s="105">
        <v>79</v>
      </c>
      <c r="H527" s="113" t="s">
        <v>309</v>
      </c>
      <c r="I527" s="222">
        <v>0</v>
      </c>
      <c r="J527" s="223">
        <v>0</v>
      </c>
      <c r="K527" s="228">
        <v>0</v>
      </c>
      <c r="L527" s="224">
        <v>0</v>
      </c>
      <c r="M527" s="222">
        <v>0</v>
      </c>
      <c r="N527" s="229">
        <v>0</v>
      </c>
      <c r="O527" s="225">
        <v>1</v>
      </c>
      <c r="P527" s="224">
        <v>0</v>
      </c>
      <c r="Q527" s="225">
        <v>0</v>
      </c>
      <c r="R527" s="226">
        <v>0</v>
      </c>
      <c r="S527" s="224">
        <v>0</v>
      </c>
      <c r="T527" s="222">
        <v>0</v>
      </c>
      <c r="U527" s="227">
        <v>0</v>
      </c>
      <c r="V527" s="224">
        <v>1</v>
      </c>
      <c r="W527" s="224">
        <v>0</v>
      </c>
      <c r="X527" s="28">
        <f>+G527-(SUM(I527:N527,O527,P527:P527:T527,U527,V527,W527))</f>
        <v>77</v>
      </c>
      <c r="Y527" s="107"/>
      <c r="Z527" s="107"/>
      <c r="AA527" s="107"/>
      <c r="AB527" s="107"/>
      <c r="AC527" s="107"/>
      <c r="AD527" s="107"/>
      <c r="AE527" s="197">
        <f t="shared" si="28"/>
        <v>77</v>
      </c>
      <c r="AF527" s="108"/>
      <c r="AG527" s="104"/>
    </row>
    <row r="528" spans="1:33">
      <c r="A528" s="357">
        <v>42873</v>
      </c>
      <c r="B528" s="30">
        <v>1</v>
      </c>
      <c r="C528" s="30">
        <v>2111201</v>
      </c>
      <c r="D528" s="104">
        <v>51958</v>
      </c>
      <c r="E528" s="104" t="s">
        <v>102</v>
      </c>
      <c r="F528" s="30">
        <v>2761</v>
      </c>
      <c r="G528" s="105">
        <v>186</v>
      </c>
      <c r="H528" s="113" t="s">
        <v>313</v>
      </c>
      <c r="I528" s="222">
        <v>0</v>
      </c>
      <c r="J528" s="223">
        <v>0</v>
      </c>
      <c r="K528" s="228">
        <v>0</v>
      </c>
      <c r="L528" s="224">
        <v>0</v>
      </c>
      <c r="M528" s="222">
        <v>0</v>
      </c>
      <c r="N528" s="229">
        <v>0</v>
      </c>
      <c r="O528" s="225">
        <v>1</v>
      </c>
      <c r="P528" s="224">
        <v>0</v>
      </c>
      <c r="Q528" s="225">
        <v>0</v>
      </c>
      <c r="R528" s="226">
        <v>0</v>
      </c>
      <c r="S528" s="224">
        <v>0</v>
      </c>
      <c r="T528" s="222">
        <v>0</v>
      </c>
      <c r="U528" s="227">
        <v>0</v>
      </c>
      <c r="V528" s="224">
        <v>1</v>
      </c>
      <c r="W528" s="224">
        <v>0</v>
      </c>
      <c r="X528" s="28">
        <f>+G528-(SUM(I528:N528,O528,P528:P528:T528,U528,V528,W528))</f>
        <v>184</v>
      </c>
      <c r="Y528" s="107"/>
      <c r="Z528" s="107"/>
      <c r="AA528" s="107"/>
      <c r="AB528" s="107"/>
      <c r="AC528" s="107"/>
      <c r="AD528" s="107"/>
      <c r="AE528" s="197">
        <f t="shared" si="28"/>
        <v>184</v>
      </c>
      <c r="AF528" s="108"/>
      <c r="AG528" s="104"/>
    </row>
    <row r="529" spans="1:33">
      <c r="A529" s="357">
        <v>42873</v>
      </c>
      <c r="B529" s="30">
        <v>1</v>
      </c>
      <c r="C529" s="30">
        <v>2111201</v>
      </c>
      <c r="D529" s="104">
        <v>51960</v>
      </c>
      <c r="E529" s="104" t="s">
        <v>102</v>
      </c>
      <c r="F529" s="30">
        <v>2762</v>
      </c>
      <c r="G529" s="105">
        <v>26</v>
      </c>
      <c r="H529" s="564" t="s">
        <v>313</v>
      </c>
      <c r="I529" s="222">
        <v>0</v>
      </c>
      <c r="J529" s="223">
        <v>0</v>
      </c>
      <c r="K529" s="228">
        <v>0</v>
      </c>
      <c r="L529" s="224">
        <v>0</v>
      </c>
      <c r="M529" s="222">
        <v>0</v>
      </c>
      <c r="N529" s="229">
        <v>0</v>
      </c>
      <c r="O529" s="225">
        <v>0</v>
      </c>
      <c r="P529" s="224">
        <v>0</v>
      </c>
      <c r="Q529" s="225">
        <v>0</v>
      </c>
      <c r="R529" s="226">
        <v>0</v>
      </c>
      <c r="S529" s="224">
        <v>0</v>
      </c>
      <c r="T529" s="222">
        <v>0</v>
      </c>
      <c r="U529" s="227">
        <v>0</v>
      </c>
      <c r="V529" s="224">
        <v>1</v>
      </c>
      <c r="W529" s="224">
        <v>0</v>
      </c>
      <c r="X529" s="28">
        <f>+G529-(SUM(I529:N529,O529,P529:P529:T529,U529,V529,W529))</f>
        <v>25</v>
      </c>
      <c r="Y529" s="107"/>
      <c r="Z529" s="107"/>
      <c r="AA529" s="107"/>
      <c r="AB529" s="107"/>
      <c r="AC529" s="107"/>
      <c r="AD529" s="107"/>
      <c r="AE529" s="197">
        <f t="shared" si="28"/>
        <v>25</v>
      </c>
      <c r="AF529" s="108"/>
      <c r="AG529" s="104"/>
    </row>
    <row r="530" spans="1:33">
      <c r="A530" s="357">
        <v>42873</v>
      </c>
      <c r="B530" s="30">
        <v>2</v>
      </c>
      <c r="C530" s="30">
        <v>2111201</v>
      </c>
      <c r="D530" s="104">
        <v>51960</v>
      </c>
      <c r="E530" s="104" t="s">
        <v>102</v>
      </c>
      <c r="F530" s="30">
        <v>2762</v>
      </c>
      <c r="G530" s="105">
        <v>160</v>
      </c>
      <c r="H530" s="565"/>
      <c r="I530" s="222">
        <v>0</v>
      </c>
      <c r="J530" s="223">
        <v>0</v>
      </c>
      <c r="K530" s="228">
        <v>0</v>
      </c>
      <c r="L530" s="224">
        <v>0</v>
      </c>
      <c r="M530" s="222">
        <v>0</v>
      </c>
      <c r="N530" s="229">
        <v>0</v>
      </c>
      <c r="O530" s="225">
        <v>1</v>
      </c>
      <c r="P530" s="224">
        <v>0</v>
      </c>
      <c r="Q530" s="225">
        <v>0</v>
      </c>
      <c r="R530" s="226">
        <v>0</v>
      </c>
      <c r="S530" s="224">
        <v>0</v>
      </c>
      <c r="T530" s="222">
        <v>0</v>
      </c>
      <c r="U530" s="227">
        <v>0</v>
      </c>
      <c r="V530" s="224">
        <v>0</v>
      </c>
      <c r="W530" s="224">
        <v>0</v>
      </c>
      <c r="X530" s="28">
        <f>+G530-(SUM(I530:N530,O530,P530:P530:T530,U530,V530,W530))</f>
        <v>159</v>
      </c>
      <c r="Y530" s="107"/>
      <c r="Z530" s="107"/>
      <c r="AA530" s="107"/>
      <c r="AB530" s="107"/>
      <c r="AC530" s="107"/>
      <c r="AD530" s="107"/>
      <c r="AE530" s="197">
        <f t="shared" si="28"/>
        <v>159</v>
      </c>
      <c r="AF530" s="108"/>
      <c r="AG530" s="104"/>
    </row>
    <row r="531" spans="1:33">
      <c r="A531" s="357">
        <v>42873</v>
      </c>
      <c r="B531" s="30">
        <v>2</v>
      </c>
      <c r="C531" s="30">
        <v>2111201</v>
      </c>
      <c r="D531" s="104">
        <v>51950</v>
      </c>
      <c r="E531" s="104" t="s">
        <v>102</v>
      </c>
      <c r="F531" s="30">
        <v>2763</v>
      </c>
      <c r="G531" s="105">
        <v>49</v>
      </c>
      <c r="H531" s="113" t="s">
        <v>314</v>
      </c>
      <c r="I531" s="222">
        <v>0</v>
      </c>
      <c r="J531" s="223">
        <v>0</v>
      </c>
      <c r="K531" s="228">
        <v>0</v>
      </c>
      <c r="L531" s="224">
        <v>0</v>
      </c>
      <c r="M531" s="222">
        <v>0</v>
      </c>
      <c r="N531" s="229">
        <v>0</v>
      </c>
      <c r="O531" s="225">
        <v>0</v>
      </c>
      <c r="P531" s="224">
        <v>0</v>
      </c>
      <c r="Q531" s="225">
        <v>0</v>
      </c>
      <c r="R531" s="226">
        <v>0</v>
      </c>
      <c r="S531" s="224">
        <v>0</v>
      </c>
      <c r="T531" s="222">
        <v>0</v>
      </c>
      <c r="U531" s="227">
        <v>0</v>
      </c>
      <c r="V531" s="224">
        <v>1</v>
      </c>
      <c r="W531" s="224">
        <v>0</v>
      </c>
      <c r="X531" s="28">
        <f>+G531-(SUM(I531:N531,O531,P531:P531:T531,U531,V531,W531))</f>
        <v>48</v>
      </c>
      <c r="Y531" s="107"/>
      <c r="Z531" s="107"/>
      <c r="AA531" s="107"/>
      <c r="AB531" s="107"/>
      <c r="AC531" s="107"/>
      <c r="AD531" s="107"/>
      <c r="AE531" s="197">
        <f t="shared" si="28"/>
        <v>48</v>
      </c>
      <c r="AF531" s="108"/>
      <c r="AG531" s="104"/>
    </row>
    <row r="532" spans="1:33">
      <c r="A532" s="357">
        <v>42897</v>
      </c>
      <c r="B532" s="30">
        <v>1</v>
      </c>
      <c r="C532" s="30">
        <v>2111201</v>
      </c>
      <c r="D532" s="104">
        <v>52105</v>
      </c>
      <c r="E532" s="104" t="s">
        <v>102</v>
      </c>
      <c r="F532" s="30">
        <v>2914</v>
      </c>
      <c r="G532" s="105">
        <v>75</v>
      </c>
      <c r="H532" s="113" t="s">
        <v>304</v>
      </c>
      <c r="I532" s="222">
        <v>0</v>
      </c>
      <c r="J532" s="223">
        <v>0</v>
      </c>
      <c r="K532" s="228">
        <v>0</v>
      </c>
      <c r="L532" s="224">
        <v>0</v>
      </c>
      <c r="M532" s="222">
        <v>0</v>
      </c>
      <c r="N532" s="229">
        <v>0</v>
      </c>
      <c r="O532" s="225">
        <v>1</v>
      </c>
      <c r="P532" s="224">
        <v>0</v>
      </c>
      <c r="Q532" s="225">
        <v>0</v>
      </c>
      <c r="R532" s="226">
        <v>0</v>
      </c>
      <c r="S532" s="224">
        <v>0</v>
      </c>
      <c r="T532" s="222">
        <v>0</v>
      </c>
      <c r="U532" s="227">
        <v>0</v>
      </c>
      <c r="V532" s="224">
        <v>1</v>
      </c>
      <c r="W532" s="224">
        <v>0</v>
      </c>
      <c r="X532" s="28">
        <f>+G532-(SUM(I532:N532,O532,P532:P532:T532,U532,V532,W532))</f>
        <v>73</v>
      </c>
      <c r="Y532" s="107"/>
      <c r="Z532" s="107"/>
      <c r="AA532" s="107"/>
      <c r="AB532" s="107"/>
      <c r="AC532" s="107"/>
      <c r="AD532" s="107"/>
      <c r="AE532" s="197">
        <f t="shared" si="28"/>
        <v>73</v>
      </c>
      <c r="AF532" s="108"/>
      <c r="AG532" s="104"/>
    </row>
    <row r="533" spans="1:33">
      <c r="A533" s="357">
        <v>42897</v>
      </c>
      <c r="B533" s="30">
        <v>2</v>
      </c>
      <c r="C533" s="30">
        <v>2111201</v>
      </c>
      <c r="D533" s="104">
        <v>52107</v>
      </c>
      <c r="E533" s="104" t="s">
        <v>102</v>
      </c>
      <c r="F533" s="30">
        <v>2915</v>
      </c>
      <c r="G533" s="105">
        <v>61</v>
      </c>
      <c r="H533" s="113" t="s">
        <v>315</v>
      </c>
      <c r="I533" s="222">
        <v>0</v>
      </c>
      <c r="J533" s="223">
        <v>0</v>
      </c>
      <c r="K533" s="228">
        <v>0</v>
      </c>
      <c r="L533" s="224">
        <v>0</v>
      </c>
      <c r="M533" s="222">
        <v>0</v>
      </c>
      <c r="N533" s="229">
        <v>0</v>
      </c>
      <c r="O533" s="225">
        <v>1</v>
      </c>
      <c r="P533" s="224">
        <v>0</v>
      </c>
      <c r="Q533" s="225">
        <v>0</v>
      </c>
      <c r="R533" s="226">
        <v>0</v>
      </c>
      <c r="S533" s="224">
        <v>0</v>
      </c>
      <c r="T533" s="222">
        <v>0</v>
      </c>
      <c r="U533" s="227">
        <v>0</v>
      </c>
      <c r="V533" s="224">
        <v>1</v>
      </c>
      <c r="W533" s="224">
        <v>0</v>
      </c>
      <c r="X533" s="28">
        <f>+G533-(SUM(I533:N533,O533,P533:P533:T533,U533,V533,W533))</f>
        <v>59</v>
      </c>
      <c r="Y533" s="107"/>
      <c r="Z533" s="107"/>
      <c r="AA533" s="107"/>
      <c r="AB533" s="107"/>
      <c r="AC533" s="107"/>
      <c r="AD533" s="107"/>
      <c r="AE533" s="197">
        <f t="shared" si="28"/>
        <v>59</v>
      </c>
      <c r="AF533" s="108"/>
      <c r="AG533" s="104"/>
    </row>
    <row r="534" spans="1:33">
      <c r="A534" s="357">
        <v>42897</v>
      </c>
      <c r="B534" s="30">
        <v>2</v>
      </c>
      <c r="C534" s="30">
        <v>2111201</v>
      </c>
      <c r="D534" s="104">
        <v>52101</v>
      </c>
      <c r="E534" s="104" t="s">
        <v>102</v>
      </c>
      <c r="F534" s="30">
        <v>2916</v>
      </c>
      <c r="G534" s="105">
        <v>223</v>
      </c>
      <c r="H534" s="113" t="s">
        <v>316</v>
      </c>
      <c r="I534" s="222">
        <v>0</v>
      </c>
      <c r="J534" s="223">
        <v>0</v>
      </c>
      <c r="K534" s="228">
        <v>0</v>
      </c>
      <c r="L534" s="224">
        <v>0</v>
      </c>
      <c r="M534" s="222">
        <v>0</v>
      </c>
      <c r="N534" s="229">
        <v>0</v>
      </c>
      <c r="O534" s="225">
        <v>1</v>
      </c>
      <c r="P534" s="224">
        <v>0</v>
      </c>
      <c r="Q534" s="225">
        <v>0</v>
      </c>
      <c r="R534" s="226">
        <v>0</v>
      </c>
      <c r="S534" s="224">
        <v>0</v>
      </c>
      <c r="T534" s="222">
        <v>0</v>
      </c>
      <c r="U534" s="227">
        <v>0</v>
      </c>
      <c r="V534" s="224">
        <v>1</v>
      </c>
      <c r="W534" s="224">
        <v>0</v>
      </c>
      <c r="X534" s="28">
        <f>+G534-(SUM(I534:N534,O534,P534:P534:T534,U534,V534,W534))</f>
        <v>221</v>
      </c>
      <c r="Y534" s="107"/>
      <c r="Z534" s="107"/>
      <c r="AA534" s="107"/>
      <c r="AB534" s="107"/>
      <c r="AC534" s="107"/>
      <c r="AD534" s="107"/>
      <c r="AE534" s="197">
        <f t="shared" si="28"/>
        <v>221</v>
      </c>
      <c r="AF534" s="108"/>
      <c r="AG534" s="104"/>
    </row>
    <row r="535" spans="1:33">
      <c r="A535" s="357">
        <v>42897</v>
      </c>
      <c r="B535" s="30">
        <v>2</v>
      </c>
      <c r="C535" s="30">
        <v>2111201</v>
      </c>
      <c r="D535" s="104">
        <v>52106</v>
      </c>
      <c r="E535" s="104" t="s">
        <v>102</v>
      </c>
      <c r="F535" s="30">
        <v>2917</v>
      </c>
      <c r="G535" s="105">
        <v>25</v>
      </c>
      <c r="H535" s="113" t="s">
        <v>231</v>
      </c>
      <c r="I535" s="222">
        <v>0</v>
      </c>
      <c r="J535" s="223">
        <v>0</v>
      </c>
      <c r="K535" s="228">
        <v>0</v>
      </c>
      <c r="L535" s="224">
        <v>0</v>
      </c>
      <c r="M535" s="222">
        <v>0</v>
      </c>
      <c r="N535" s="229">
        <v>0</v>
      </c>
      <c r="O535" s="225">
        <v>1</v>
      </c>
      <c r="P535" s="224">
        <v>0</v>
      </c>
      <c r="Q535" s="225">
        <v>0</v>
      </c>
      <c r="R535" s="226">
        <v>0</v>
      </c>
      <c r="S535" s="224">
        <v>0</v>
      </c>
      <c r="T535" s="222">
        <v>0</v>
      </c>
      <c r="U535" s="227">
        <v>0</v>
      </c>
      <c r="V535" s="224">
        <v>1</v>
      </c>
      <c r="W535" s="224">
        <v>0</v>
      </c>
      <c r="X535" s="28">
        <f>+G535-(SUM(I535:N535,O535,P535:P535:T535,U535,V535,W535))</f>
        <v>23</v>
      </c>
      <c r="Y535" s="107"/>
      <c r="Z535" s="107"/>
      <c r="AA535" s="107"/>
      <c r="AB535" s="107"/>
      <c r="AC535" s="107"/>
      <c r="AD535" s="107"/>
      <c r="AE535" s="197">
        <f t="shared" si="28"/>
        <v>23</v>
      </c>
      <c r="AF535" s="108"/>
      <c r="AG535" s="104"/>
    </row>
    <row r="536" spans="1:33">
      <c r="A536" s="357">
        <v>42897</v>
      </c>
      <c r="B536" s="30">
        <v>2</v>
      </c>
      <c r="C536" s="30">
        <v>2111201</v>
      </c>
      <c r="D536" s="104">
        <v>52106</v>
      </c>
      <c r="E536" s="104" t="s">
        <v>102</v>
      </c>
      <c r="F536" s="30">
        <v>2918</v>
      </c>
      <c r="G536" s="105">
        <v>226</v>
      </c>
      <c r="H536" s="564" t="s">
        <v>317</v>
      </c>
      <c r="I536" s="222">
        <v>0</v>
      </c>
      <c r="J536" s="223">
        <v>0</v>
      </c>
      <c r="K536" s="228">
        <v>0</v>
      </c>
      <c r="L536" s="224">
        <v>0</v>
      </c>
      <c r="M536" s="222">
        <v>0</v>
      </c>
      <c r="N536" s="229">
        <v>0</v>
      </c>
      <c r="O536" s="225">
        <v>0</v>
      </c>
      <c r="P536" s="224">
        <v>0</v>
      </c>
      <c r="Q536" s="225">
        <v>0</v>
      </c>
      <c r="R536" s="226">
        <v>0</v>
      </c>
      <c r="S536" s="224">
        <v>0</v>
      </c>
      <c r="T536" s="222">
        <v>0</v>
      </c>
      <c r="U536" s="227">
        <v>0</v>
      </c>
      <c r="V536" s="224">
        <v>1</v>
      </c>
      <c r="W536" s="224">
        <v>0</v>
      </c>
      <c r="X536" s="28">
        <f>+G536-(SUM(I536:N536,O536,P536:P536:T536,U536,V536,W536))</f>
        <v>225</v>
      </c>
      <c r="Y536" s="107"/>
      <c r="Z536" s="107"/>
      <c r="AA536" s="107"/>
      <c r="AB536" s="107"/>
      <c r="AC536" s="107"/>
      <c r="AD536" s="107"/>
      <c r="AE536" s="197">
        <f t="shared" si="28"/>
        <v>225</v>
      </c>
      <c r="AF536" s="108"/>
      <c r="AG536" s="104"/>
    </row>
    <row r="537" spans="1:33">
      <c r="A537" s="357">
        <v>42898</v>
      </c>
      <c r="B537" s="30">
        <v>1</v>
      </c>
      <c r="C537" s="30">
        <v>2111201</v>
      </c>
      <c r="D537" s="104">
        <v>52106</v>
      </c>
      <c r="E537" s="104" t="s">
        <v>102</v>
      </c>
      <c r="F537" s="30">
        <v>2918</v>
      </c>
      <c r="G537" s="105">
        <v>85</v>
      </c>
      <c r="H537" s="565"/>
      <c r="I537" s="222">
        <v>0</v>
      </c>
      <c r="J537" s="223">
        <v>0</v>
      </c>
      <c r="K537" s="228">
        <v>0</v>
      </c>
      <c r="L537" s="224">
        <v>0</v>
      </c>
      <c r="M537" s="222">
        <v>0</v>
      </c>
      <c r="N537" s="229">
        <v>0</v>
      </c>
      <c r="O537" s="225">
        <v>0</v>
      </c>
      <c r="P537" s="224">
        <v>0</v>
      </c>
      <c r="Q537" s="225">
        <v>0</v>
      </c>
      <c r="R537" s="226">
        <v>0</v>
      </c>
      <c r="S537" s="224">
        <v>0</v>
      </c>
      <c r="T537" s="222">
        <v>0</v>
      </c>
      <c r="U537" s="227">
        <v>0</v>
      </c>
      <c r="V537" s="224">
        <v>0</v>
      </c>
      <c r="W537" s="224">
        <v>0</v>
      </c>
      <c r="X537" s="28">
        <f>+G537-(SUM(I537:N537,O537,P537:P537:T537,U537,V537,W537))</f>
        <v>85</v>
      </c>
      <c r="Y537" s="107"/>
      <c r="Z537" s="107"/>
      <c r="AA537" s="107"/>
      <c r="AB537" s="107"/>
      <c r="AC537" s="107"/>
      <c r="AD537" s="107"/>
      <c r="AE537" s="197">
        <f t="shared" si="28"/>
        <v>85</v>
      </c>
      <c r="AF537" s="108"/>
      <c r="AG537" s="104"/>
    </row>
    <row r="538" spans="1:33">
      <c r="A538" s="357">
        <v>42898</v>
      </c>
      <c r="B538" s="30">
        <v>1</v>
      </c>
      <c r="C538" s="30">
        <v>2111201</v>
      </c>
      <c r="D538" s="104">
        <v>52104</v>
      </c>
      <c r="E538" s="104" t="s">
        <v>102</v>
      </c>
      <c r="F538" s="30">
        <v>2919</v>
      </c>
      <c r="G538" s="105">
        <v>303</v>
      </c>
      <c r="H538" s="113"/>
      <c r="I538" s="222">
        <v>0</v>
      </c>
      <c r="J538" s="223">
        <v>0</v>
      </c>
      <c r="K538" s="228">
        <v>0</v>
      </c>
      <c r="L538" s="224">
        <v>0</v>
      </c>
      <c r="M538" s="222">
        <v>0</v>
      </c>
      <c r="N538" s="229">
        <v>0</v>
      </c>
      <c r="O538" s="225">
        <v>1</v>
      </c>
      <c r="P538" s="224">
        <v>1</v>
      </c>
      <c r="Q538" s="225">
        <v>0</v>
      </c>
      <c r="R538" s="226">
        <v>0</v>
      </c>
      <c r="S538" s="224">
        <v>0</v>
      </c>
      <c r="T538" s="222">
        <v>0</v>
      </c>
      <c r="U538" s="227">
        <v>0</v>
      </c>
      <c r="V538" s="224">
        <v>1</v>
      </c>
      <c r="W538" s="224">
        <v>0</v>
      </c>
      <c r="X538" s="28">
        <f>+G538-(SUM(I538:N538,O538,P538:P538:T538,U538,V538,W538))</f>
        <v>300</v>
      </c>
      <c r="Y538" s="107"/>
      <c r="Z538" s="107"/>
      <c r="AA538" s="107">
        <v>12</v>
      </c>
      <c r="AB538" s="107"/>
      <c r="AC538" s="107"/>
      <c r="AD538" s="107"/>
      <c r="AE538" s="197">
        <f t="shared" si="28"/>
        <v>288</v>
      </c>
      <c r="AF538" s="108"/>
      <c r="AG538" s="104"/>
    </row>
    <row r="539" spans="1:33">
      <c r="A539" s="357">
        <v>42898</v>
      </c>
      <c r="B539" s="30">
        <v>2</v>
      </c>
      <c r="C539" s="30">
        <v>2111201</v>
      </c>
      <c r="D539" s="104">
        <v>52104</v>
      </c>
      <c r="E539" s="104" t="s">
        <v>102</v>
      </c>
      <c r="F539" s="30">
        <v>2919</v>
      </c>
      <c r="G539" s="105">
        <v>59</v>
      </c>
      <c r="H539" s="113"/>
      <c r="I539" s="222">
        <v>0</v>
      </c>
      <c r="J539" s="223">
        <v>0</v>
      </c>
      <c r="K539" s="228">
        <v>0</v>
      </c>
      <c r="L539" s="224">
        <v>0</v>
      </c>
      <c r="M539" s="222">
        <v>0</v>
      </c>
      <c r="N539" s="229">
        <v>0</v>
      </c>
      <c r="O539" s="225">
        <v>0</v>
      </c>
      <c r="P539" s="224">
        <v>0</v>
      </c>
      <c r="Q539" s="225">
        <v>0</v>
      </c>
      <c r="R539" s="226">
        <v>0</v>
      </c>
      <c r="S539" s="224">
        <v>0</v>
      </c>
      <c r="T539" s="222">
        <v>0</v>
      </c>
      <c r="U539" s="227">
        <v>0</v>
      </c>
      <c r="V539" s="224">
        <v>0</v>
      </c>
      <c r="W539" s="224">
        <v>0</v>
      </c>
      <c r="X539" s="28">
        <f>+G539-(SUM(I539:N539,O539,P539:P539:T539,U539,V539,W539))</f>
        <v>59</v>
      </c>
      <c r="Y539" s="107"/>
      <c r="Z539" s="107"/>
      <c r="AA539" s="107"/>
      <c r="AB539" s="107"/>
      <c r="AC539" s="107"/>
      <c r="AD539" s="107"/>
      <c r="AE539" s="197">
        <f t="shared" si="28"/>
        <v>59</v>
      </c>
      <c r="AF539" s="108"/>
      <c r="AG539" s="104"/>
    </row>
    <row r="540" spans="1:33">
      <c r="A540" s="357">
        <v>42898</v>
      </c>
      <c r="B540" s="30">
        <v>2</v>
      </c>
      <c r="C540" s="30">
        <v>2111201</v>
      </c>
      <c r="D540" s="104">
        <v>52103</v>
      </c>
      <c r="E540" s="104" t="s">
        <v>102</v>
      </c>
      <c r="F540" s="30">
        <v>2920</v>
      </c>
      <c r="G540" s="105">
        <v>184</v>
      </c>
      <c r="H540" s="113" t="s">
        <v>318</v>
      </c>
      <c r="I540" s="222">
        <v>0</v>
      </c>
      <c r="J540" s="223">
        <v>0</v>
      </c>
      <c r="K540" s="228">
        <v>0</v>
      </c>
      <c r="L540" s="224">
        <v>0</v>
      </c>
      <c r="M540" s="222">
        <v>0</v>
      </c>
      <c r="N540" s="229">
        <v>0</v>
      </c>
      <c r="O540" s="225">
        <v>1</v>
      </c>
      <c r="P540" s="224">
        <v>1</v>
      </c>
      <c r="Q540" s="225">
        <v>0</v>
      </c>
      <c r="R540" s="226">
        <v>0</v>
      </c>
      <c r="S540" s="224">
        <v>0</v>
      </c>
      <c r="T540" s="222">
        <v>0</v>
      </c>
      <c r="U540" s="227">
        <v>0</v>
      </c>
      <c r="V540" s="224">
        <v>0</v>
      </c>
      <c r="W540" s="224">
        <v>0</v>
      </c>
      <c r="X540" s="28">
        <f>+G540-(SUM(I540:N540,O540,P540:P540:T540,U540,V540,W540))</f>
        <v>182</v>
      </c>
      <c r="Y540" s="107"/>
      <c r="Z540" s="107"/>
      <c r="AA540" s="107"/>
      <c r="AB540" s="107"/>
      <c r="AC540" s="107"/>
      <c r="AD540" s="107"/>
      <c r="AE540" s="197">
        <f t="shared" si="28"/>
        <v>182</v>
      </c>
      <c r="AF540" s="108"/>
      <c r="AG540" s="104"/>
    </row>
    <row r="541" spans="1:33">
      <c r="A541" s="357">
        <v>42898</v>
      </c>
      <c r="B541" s="30">
        <v>3</v>
      </c>
      <c r="C541" s="30">
        <v>2111201</v>
      </c>
      <c r="D541" s="104">
        <v>52102</v>
      </c>
      <c r="E541" s="104" t="s">
        <v>102</v>
      </c>
      <c r="F541" s="30">
        <v>2921</v>
      </c>
      <c r="G541" s="105">
        <v>12</v>
      </c>
      <c r="H541" s="113"/>
      <c r="I541" s="222">
        <v>0</v>
      </c>
      <c r="J541" s="223">
        <v>0</v>
      </c>
      <c r="K541" s="228">
        <v>0</v>
      </c>
      <c r="L541" s="224">
        <v>0</v>
      </c>
      <c r="M541" s="222">
        <v>0</v>
      </c>
      <c r="N541" s="229">
        <v>0</v>
      </c>
      <c r="O541" s="225">
        <v>1</v>
      </c>
      <c r="P541" s="224">
        <v>1</v>
      </c>
      <c r="Q541" s="225">
        <v>0</v>
      </c>
      <c r="R541" s="226">
        <v>0</v>
      </c>
      <c r="S541" s="224">
        <v>0</v>
      </c>
      <c r="T541" s="222">
        <v>0</v>
      </c>
      <c r="U541" s="227">
        <v>0</v>
      </c>
      <c r="V541" s="224">
        <v>0</v>
      </c>
      <c r="W541" s="224">
        <v>0</v>
      </c>
      <c r="X541" s="28">
        <f>+G541-(SUM(I541:N541,O541,P541:P541:T541,U541,V541,W541))</f>
        <v>10</v>
      </c>
      <c r="Y541" s="107"/>
      <c r="Z541" s="107"/>
      <c r="AA541" s="107"/>
      <c r="AB541" s="107"/>
      <c r="AC541" s="107"/>
      <c r="AD541" s="107"/>
      <c r="AE541" s="197">
        <f t="shared" si="28"/>
        <v>10</v>
      </c>
      <c r="AF541" s="108"/>
      <c r="AG541" s="104"/>
    </row>
    <row r="542" spans="1:33" s="166" customFormat="1">
      <c r="A542" s="362">
        <v>42898</v>
      </c>
      <c r="B542" s="137">
        <v>3</v>
      </c>
      <c r="C542" s="137">
        <v>2098102</v>
      </c>
      <c r="D542" s="139">
        <v>12868</v>
      </c>
      <c r="E542" s="104" t="s">
        <v>862</v>
      </c>
      <c r="F542" s="137">
        <v>2922</v>
      </c>
      <c r="G542" s="140">
        <v>400</v>
      </c>
      <c r="H542" s="165" t="s">
        <v>210</v>
      </c>
      <c r="I542" s="257">
        <v>0</v>
      </c>
      <c r="J542" s="258">
        <v>0</v>
      </c>
      <c r="K542" s="259">
        <v>0</v>
      </c>
      <c r="L542" s="260">
        <v>0</v>
      </c>
      <c r="M542" s="257">
        <v>0</v>
      </c>
      <c r="N542" s="261">
        <v>0</v>
      </c>
      <c r="O542" s="262">
        <v>1</v>
      </c>
      <c r="P542" s="260">
        <v>1</v>
      </c>
      <c r="Q542" s="262">
        <v>0</v>
      </c>
      <c r="R542" s="263">
        <v>2</v>
      </c>
      <c r="S542" s="260">
        <v>0</v>
      </c>
      <c r="T542" s="257">
        <v>0</v>
      </c>
      <c r="U542" s="264">
        <v>0</v>
      </c>
      <c r="V542" s="260">
        <v>0</v>
      </c>
      <c r="W542" s="260">
        <v>0</v>
      </c>
      <c r="X542" s="146">
        <f>+G542-(SUM(I542:N542,O542,P542:P542:T542,U542,V542,W542))</f>
        <v>396</v>
      </c>
      <c r="Y542" s="147"/>
      <c r="Z542" s="147"/>
      <c r="AA542" s="147"/>
      <c r="AB542" s="147"/>
      <c r="AC542" s="147"/>
      <c r="AD542" s="147"/>
      <c r="AE542" s="198">
        <f t="shared" si="28"/>
        <v>396</v>
      </c>
      <c r="AF542" s="148"/>
      <c r="AG542" s="139"/>
    </row>
    <row r="543" spans="1:33" s="166" customFormat="1">
      <c r="A543" s="362">
        <v>42898</v>
      </c>
      <c r="B543" s="137">
        <v>3</v>
      </c>
      <c r="C543" s="137">
        <v>2098102</v>
      </c>
      <c r="D543" s="139">
        <v>12868</v>
      </c>
      <c r="E543" s="104" t="s">
        <v>862</v>
      </c>
      <c r="F543" s="137">
        <v>2923</v>
      </c>
      <c r="G543" s="140">
        <v>127</v>
      </c>
      <c r="H543" s="560" t="s">
        <v>114</v>
      </c>
      <c r="I543" s="257">
        <v>0</v>
      </c>
      <c r="J543" s="258">
        <v>0</v>
      </c>
      <c r="K543" s="259">
        <v>0</v>
      </c>
      <c r="L543" s="260">
        <v>0</v>
      </c>
      <c r="M543" s="257">
        <v>0</v>
      </c>
      <c r="N543" s="261">
        <v>0</v>
      </c>
      <c r="O543" s="262">
        <v>0</v>
      </c>
      <c r="P543" s="260">
        <v>1</v>
      </c>
      <c r="Q543" s="262">
        <v>0</v>
      </c>
      <c r="R543" s="263">
        <v>1</v>
      </c>
      <c r="S543" s="260">
        <v>0</v>
      </c>
      <c r="T543" s="257">
        <v>0</v>
      </c>
      <c r="U543" s="264">
        <v>0</v>
      </c>
      <c r="V543" s="260">
        <v>0</v>
      </c>
      <c r="W543" s="260">
        <v>0</v>
      </c>
      <c r="X543" s="146">
        <f>+G543-(SUM(I543:N543,O543,P543:P543:T543,U543,V543,W543))</f>
        <v>125</v>
      </c>
      <c r="Y543" s="147"/>
      <c r="Z543" s="147"/>
      <c r="AA543" s="147"/>
      <c r="AB543" s="147"/>
      <c r="AC543" s="147"/>
      <c r="AD543" s="147"/>
      <c r="AE543" s="198">
        <f t="shared" si="28"/>
        <v>125</v>
      </c>
      <c r="AF543" s="148"/>
      <c r="AG543" s="139"/>
    </row>
    <row r="544" spans="1:33" s="166" customFormat="1">
      <c r="A544" s="362">
        <v>42899</v>
      </c>
      <c r="B544" s="137">
        <v>1</v>
      </c>
      <c r="C544" s="137">
        <v>2098102</v>
      </c>
      <c r="D544" s="139">
        <v>12868</v>
      </c>
      <c r="E544" s="104" t="s">
        <v>862</v>
      </c>
      <c r="F544" s="137">
        <v>2923</v>
      </c>
      <c r="G544" s="140">
        <v>273</v>
      </c>
      <c r="H544" s="561"/>
      <c r="I544" s="257">
        <v>0</v>
      </c>
      <c r="J544" s="258">
        <v>0</v>
      </c>
      <c r="K544" s="259">
        <v>0</v>
      </c>
      <c r="L544" s="260">
        <v>0</v>
      </c>
      <c r="M544" s="257">
        <v>0</v>
      </c>
      <c r="N544" s="261">
        <v>0</v>
      </c>
      <c r="O544" s="262">
        <v>0</v>
      </c>
      <c r="P544" s="260">
        <v>0</v>
      </c>
      <c r="Q544" s="262">
        <v>0</v>
      </c>
      <c r="R544" s="263">
        <v>2</v>
      </c>
      <c r="S544" s="260">
        <v>0</v>
      </c>
      <c r="T544" s="257">
        <v>0</v>
      </c>
      <c r="U544" s="264">
        <v>0</v>
      </c>
      <c r="V544" s="260">
        <v>0</v>
      </c>
      <c r="W544" s="260">
        <v>0</v>
      </c>
      <c r="X544" s="146">
        <f>+G544-(SUM(I544:N544,O544,P544:P544:T544,U544,V544,W544))</f>
        <v>271</v>
      </c>
      <c r="Y544" s="147"/>
      <c r="Z544" s="147"/>
      <c r="AA544" s="147"/>
      <c r="AB544" s="147"/>
      <c r="AC544" s="147"/>
      <c r="AD544" s="147"/>
      <c r="AE544" s="198">
        <f t="shared" si="28"/>
        <v>271</v>
      </c>
      <c r="AF544" s="148"/>
      <c r="AG544" s="139"/>
    </row>
    <row r="545" spans="1:33" s="166" customFormat="1">
      <c r="A545" s="362">
        <v>42899</v>
      </c>
      <c r="B545" s="137">
        <v>1</v>
      </c>
      <c r="C545" s="137">
        <v>2098102</v>
      </c>
      <c r="D545" s="139">
        <v>12868</v>
      </c>
      <c r="E545" s="104" t="s">
        <v>862</v>
      </c>
      <c r="F545" s="137">
        <v>2924</v>
      </c>
      <c r="G545" s="140">
        <v>61</v>
      </c>
      <c r="H545" s="165" t="s">
        <v>320</v>
      </c>
      <c r="I545" s="257">
        <v>0</v>
      </c>
      <c r="J545" s="258">
        <v>0</v>
      </c>
      <c r="K545" s="259">
        <v>0</v>
      </c>
      <c r="L545" s="260">
        <v>0</v>
      </c>
      <c r="M545" s="257">
        <v>0</v>
      </c>
      <c r="N545" s="261">
        <v>0</v>
      </c>
      <c r="O545" s="262">
        <v>0</v>
      </c>
      <c r="P545" s="260">
        <v>0</v>
      </c>
      <c r="Q545" s="262">
        <v>0</v>
      </c>
      <c r="R545" s="263">
        <v>0</v>
      </c>
      <c r="S545" s="260">
        <v>0</v>
      </c>
      <c r="T545" s="257">
        <v>0</v>
      </c>
      <c r="U545" s="264">
        <v>0</v>
      </c>
      <c r="V545" s="260">
        <v>1</v>
      </c>
      <c r="W545" s="260">
        <v>0</v>
      </c>
      <c r="X545" s="146">
        <f>+G545-(SUM(I545:N545,O545,P545:P545:T545,U545,V545,W545))</f>
        <v>60</v>
      </c>
      <c r="Y545" s="147"/>
      <c r="Z545" s="147"/>
      <c r="AA545" s="147"/>
      <c r="AB545" s="147"/>
      <c r="AC545" s="147"/>
      <c r="AD545" s="147"/>
      <c r="AE545" s="198">
        <f t="shared" si="28"/>
        <v>60</v>
      </c>
      <c r="AF545" s="148"/>
      <c r="AG545" s="139"/>
    </row>
    <row r="546" spans="1:33" s="166" customFormat="1">
      <c r="A546" s="362">
        <v>42899</v>
      </c>
      <c r="B546" s="137">
        <v>1</v>
      </c>
      <c r="C546" s="137">
        <v>2098102</v>
      </c>
      <c r="D546" s="139">
        <v>12869</v>
      </c>
      <c r="E546" s="104" t="s">
        <v>862</v>
      </c>
      <c r="F546" s="137">
        <v>2925</v>
      </c>
      <c r="G546" s="140">
        <v>202</v>
      </c>
      <c r="H546" s="560" t="s">
        <v>111</v>
      </c>
      <c r="I546" s="257">
        <v>0</v>
      </c>
      <c r="J546" s="258">
        <v>0</v>
      </c>
      <c r="K546" s="259">
        <v>0</v>
      </c>
      <c r="L546" s="260">
        <v>0</v>
      </c>
      <c r="M546" s="257">
        <v>0</v>
      </c>
      <c r="N546" s="261">
        <v>0</v>
      </c>
      <c r="O546" s="262">
        <v>0</v>
      </c>
      <c r="P546" s="260">
        <v>1</v>
      </c>
      <c r="Q546" s="262">
        <v>0</v>
      </c>
      <c r="R546" s="263">
        <v>1</v>
      </c>
      <c r="S546" s="260">
        <v>0</v>
      </c>
      <c r="T546" s="257">
        <v>0</v>
      </c>
      <c r="U546" s="264">
        <v>0</v>
      </c>
      <c r="V546" s="260">
        <v>0</v>
      </c>
      <c r="W546" s="260">
        <v>0</v>
      </c>
      <c r="X546" s="146">
        <f>+G546-(SUM(I546:N546,O546,P546:P546:T546,U546,V546,W546))</f>
        <v>200</v>
      </c>
      <c r="Y546" s="147"/>
      <c r="Z546" s="147"/>
      <c r="AA546" s="147"/>
      <c r="AB546" s="147"/>
      <c r="AC546" s="147"/>
      <c r="AD546" s="147"/>
      <c r="AE546" s="198">
        <f t="shared" si="28"/>
        <v>200</v>
      </c>
      <c r="AF546" s="148"/>
      <c r="AG546" s="139"/>
    </row>
    <row r="547" spans="1:33" s="166" customFormat="1">
      <c r="A547" s="362">
        <v>42899</v>
      </c>
      <c r="B547" s="137">
        <v>2</v>
      </c>
      <c r="C547" s="137">
        <v>2098102</v>
      </c>
      <c r="D547" s="139">
        <v>12869</v>
      </c>
      <c r="E547" s="104" t="s">
        <v>862</v>
      </c>
      <c r="F547" s="137">
        <v>2925</v>
      </c>
      <c r="G547" s="140">
        <v>168</v>
      </c>
      <c r="H547" s="569"/>
      <c r="I547" s="257">
        <v>0</v>
      </c>
      <c r="J547" s="258">
        <v>0</v>
      </c>
      <c r="K547" s="259">
        <v>0</v>
      </c>
      <c r="L547" s="260">
        <v>0</v>
      </c>
      <c r="M547" s="257">
        <v>0</v>
      </c>
      <c r="N547" s="261">
        <v>0</v>
      </c>
      <c r="O547" s="262">
        <v>0</v>
      </c>
      <c r="P547" s="260">
        <v>0</v>
      </c>
      <c r="Q547" s="262">
        <v>0</v>
      </c>
      <c r="R547" s="263">
        <v>2</v>
      </c>
      <c r="S547" s="260">
        <v>0</v>
      </c>
      <c r="T547" s="257">
        <v>0</v>
      </c>
      <c r="U547" s="264">
        <v>0</v>
      </c>
      <c r="V547" s="260">
        <v>0</v>
      </c>
      <c r="W547" s="260">
        <v>0</v>
      </c>
      <c r="X547" s="146">
        <f>+G547-(SUM(I547:N547,O547,P547:P547:T547,U547,V547,W547))</f>
        <v>166</v>
      </c>
      <c r="Y547" s="147"/>
      <c r="Z547" s="147"/>
      <c r="AA547" s="147">
        <v>21</v>
      </c>
      <c r="AB547" s="147"/>
      <c r="AC547" s="147"/>
      <c r="AD547" s="147"/>
      <c r="AE547" s="198">
        <f t="shared" si="28"/>
        <v>145</v>
      </c>
      <c r="AF547" s="148"/>
      <c r="AG547" s="139"/>
    </row>
    <row r="548" spans="1:33" s="166" customFormat="1">
      <c r="A548" s="362">
        <v>42899</v>
      </c>
      <c r="B548" s="137">
        <v>3</v>
      </c>
      <c r="C548" s="137">
        <v>2098102</v>
      </c>
      <c r="D548" s="139">
        <v>12869</v>
      </c>
      <c r="E548" s="104" t="s">
        <v>862</v>
      </c>
      <c r="F548" s="137">
        <v>2925</v>
      </c>
      <c r="G548" s="140">
        <v>30</v>
      </c>
      <c r="H548" s="561"/>
      <c r="I548" s="257">
        <v>0</v>
      </c>
      <c r="J548" s="258">
        <v>0</v>
      </c>
      <c r="K548" s="259">
        <v>0</v>
      </c>
      <c r="L548" s="260">
        <v>0</v>
      </c>
      <c r="M548" s="257">
        <v>0</v>
      </c>
      <c r="N548" s="261">
        <v>0</v>
      </c>
      <c r="O548" s="262">
        <v>0</v>
      </c>
      <c r="P548" s="260">
        <v>0</v>
      </c>
      <c r="Q548" s="262">
        <v>0</v>
      </c>
      <c r="R548" s="263">
        <v>0</v>
      </c>
      <c r="S548" s="260">
        <v>0</v>
      </c>
      <c r="T548" s="257">
        <v>0</v>
      </c>
      <c r="U548" s="264">
        <v>0</v>
      </c>
      <c r="V548" s="260">
        <v>0</v>
      </c>
      <c r="W548" s="260">
        <v>0</v>
      </c>
      <c r="X548" s="146">
        <f>+G548-(SUM(I548:N548,O548,P548:P548:T548,U548,V548,W548))</f>
        <v>30</v>
      </c>
      <c r="Y548" s="147"/>
      <c r="Z548" s="147"/>
      <c r="AA548" s="147"/>
      <c r="AB548" s="147"/>
      <c r="AC548" s="147"/>
      <c r="AD548" s="147"/>
      <c r="AE548" s="198">
        <f t="shared" si="28"/>
        <v>30</v>
      </c>
      <c r="AF548" s="148"/>
      <c r="AG548" s="139"/>
    </row>
    <row r="549" spans="1:33" s="166" customFormat="1">
      <c r="A549" s="362">
        <v>42899</v>
      </c>
      <c r="B549" s="137">
        <v>3</v>
      </c>
      <c r="C549" s="137">
        <v>2098102</v>
      </c>
      <c r="D549" s="139">
        <v>12869</v>
      </c>
      <c r="E549" s="104" t="s">
        <v>862</v>
      </c>
      <c r="F549" s="137">
        <v>2926</v>
      </c>
      <c r="G549" s="140">
        <v>286</v>
      </c>
      <c r="H549" s="165" t="s">
        <v>322</v>
      </c>
      <c r="I549" s="257">
        <v>0</v>
      </c>
      <c r="J549" s="258">
        <v>0</v>
      </c>
      <c r="K549" s="259">
        <v>0</v>
      </c>
      <c r="L549" s="260">
        <v>0</v>
      </c>
      <c r="M549" s="257">
        <v>0</v>
      </c>
      <c r="N549" s="261">
        <v>0</v>
      </c>
      <c r="O549" s="262">
        <v>0</v>
      </c>
      <c r="P549" s="260">
        <v>0</v>
      </c>
      <c r="Q549" s="262">
        <v>0</v>
      </c>
      <c r="R549" s="263">
        <v>2</v>
      </c>
      <c r="S549" s="260">
        <v>0</v>
      </c>
      <c r="T549" s="257">
        <v>0</v>
      </c>
      <c r="U549" s="264">
        <v>0</v>
      </c>
      <c r="V549" s="260">
        <v>1</v>
      </c>
      <c r="W549" s="260">
        <v>0</v>
      </c>
      <c r="X549" s="146">
        <f>+G549-(SUM(I549:N549,O549,P549:P549:T549,U549,V549,W549))</f>
        <v>283</v>
      </c>
      <c r="Y549" s="147"/>
      <c r="Z549" s="147"/>
      <c r="AA549" s="147"/>
      <c r="AB549" s="147"/>
      <c r="AC549" s="147"/>
      <c r="AD549" s="147"/>
      <c r="AE549" s="198">
        <f t="shared" si="28"/>
        <v>283</v>
      </c>
      <c r="AF549" s="148"/>
      <c r="AG549" s="139"/>
    </row>
    <row r="550" spans="1:33" s="166" customFormat="1">
      <c r="A550" s="362">
        <v>42899</v>
      </c>
      <c r="B550" s="137">
        <v>3</v>
      </c>
      <c r="C550" s="137">
        <v>2098102</v>
      </c>
      <c r="D550" s="139">
        <v>12870</v>
      </c>
      <c r="E550" s="104" t="s">
        <v>862</v>
      </c>
      <c r="F550" s="137">
        <v>2927</v>
      </c>
      <c r="G550" s="140">
        <v>177</v>
      </c>
      <c r="H550" s="560" t="s">
        <v>111</v>
      </c>
      <c r="I550" s="257">
        <v>0</v>
      </c>
      <c r="J550" s="258">
        <v>0</v>
      </c>
      <c r="K550" s="259">
        <v>0</v>
      </c>
      <c r="L550" s="260">
        <v>0</v>
      </c>
      <c r="M550" s="257">
        <v>0</v>
      </c>
      <c r="N550" s="261">
        <v>0</v>
      </c>
      <c r="O550" s="262">
        <v>1</v>
      </c>
      <c r="P550" s="260">
        <v>0</v>
      </c>
      <c r="Q550" s="262">
        <v>0</v>
      </c>
      <c r="R550" s="263">
        <v>0</v>
      </c>
      <c r="S550" s="260">
        <v>0</v>
      </c>
      <c r="T550" s="257">
        <v>0</v>
      </c>
      <c r="U550" s="264">
        <v>0</v>
      </c>
      <c r="V550" s="260">
        <v>1</v>
      </c>
      <c r="W550" s="260">
        <v>0</v>
      </c>
      <c r="X550" s="146">
        <f>+G550-(SUM(I550:N550,O550,P550:P550:T550,U550,V550,W550))</f>
        <v>175</v>
      </c>
      <c r="Y550" s="147"/>
      <c r="Z550" s="147"/>
      <c r="AA550" s="147"/>
      <c r="AB550" s="147"/>
      <c r="AC550" s="147"/>
      <c r="AD550" s="147"/>
      <c r="AE550" s="198">
        <f t="shared" si="28"/>
        <v>175</v>
      </c>
      <c r="AF550" s="148"/>
      <c r="AG550" s="139"/>
    </row>
    <row r="551" spans="1:33" s="166" customFormat="1">
      <c r="A551" s="362">
        <v>42900</v>
      </c>
      <c r="B551" s="137">
        <v>1</v>
      </c>
      <c r="C551" s="137">
        <v>2098102</v>
      </c>
      <c r="D551" s="139">
        <v>12870</v>
      </c>
      <c r="E551" s="104" t="s">
        <v>862</v>
      </c>
      <c r="F551" s="137">
        <v>2927</v>
      </c>
      <c r="G551" s="140">
        <v>223</v>
      </c>
      <c r="H551" s="561"/>
      <c r="I551" s="257">
        <v>0</v>
      </c>
      <c r="J551" s="258">
        <v>0</v>
      </c>
      <c r="K551" s="259">
        <v>0</v>
      </c>
      <c r="L551" s="260">
        <v>0</v>
      </c>
      <c r="M551" s="257">
        <v>0</v>
      </c>
      <c r="N551" s="261">
        <v>0</v>
      </c>
      <c r="O551" s="262">
        <v>0</v>
      </c>
      <c r="P551" s="260">
        <v>0</v>
      </c>
      <c r="Q551" s="262">
        <v>0</v>
      </c>
      <c r="R551" s="263">
        <v>2</v>
      </c>
      <c r="S551" s="260">
        <v>0</v>
      </c>
      <c r="T551" s="257">
        <v>0</v>
      </c>
      <c r="U551" s="264">
        <v>0</v>
      </c>
      <c r="V551" s="260">
        <v>0</v>
      </c>
      <c r="W551" s="260">
        <v>0</v>
      </c>
      <c r="X551" s="146">
        <f>+G551-(SUM(I551:N551,O551,P551:P551:T551,U551,V551,W551))</f>
        <v>221</v>
      </c>
      <c r="Y551" s="147"/>
      <c r="Z551" s="147"/>
      <c r="AA551" s="147"/>
      <c r="AB551" s="147"/>
      <c r="AC551" s="147"/>
      <c r="AD551" s="147"/>
      <c r="AE551" s="198">
        <f t="shared" si="28"/>
        <v>221</v>
      </c>
      <c r="AF551" s="148"/>
      <c r="AG551" s="139"/>
    </row>
    <row r="552" spans="1:33" s="166" customFormat="1">
      <c r="A552" s="362">
        <v>42900</v>
      </c>
      <c r="B552" s="137">
        <v>1</v>
      </c>
      <c r="C552" s="137">
        <v>2098102</v>
      </c>
      <c r="D552" s="139">
        <v>12870</v>
      </c>
      <c r="E552" s="104" t="s">
        <v>862</v>
      </c>
      <c r="F552" s="137">
        <v>2928</v>
      </c>
      <c r="G552" s="140">
        <v>182</v>
      </c>
      <c r="H552" s="165" t="s">
        <v>323</v>
      </c>
      <c r="I552" s="257">
        <v>0</v>
      </c>
      <c r="J552" s="258">
        <v>0</v>
      </c>
      <c r="K552" s="259">
        <v>0</v>
      </c>
      <c r="L552" s="260">
        <v>0</v>
      </c>
      <c r="M552" s="257">
        <v>0</v>
      </c>
      <c r="N552" s="261">
        <v>0</v>
      </c>
      <c r="O552" s="262">
        <v>0</v>
      </c>
      <c r="P552" s="260">
        <v>0</v>
      </c>
      <c r="Q552" s="262">
        <v>0</v>
      </c>
      <c r="R552" s="263">
        <v>1</v>
      </c>
      <c r="S552" s="260">
        <v>0</v>
      </c>
      <c r="T552" s="257">
        <v>0</v>
      </c>
      <c r="U552" s="264">
        <v>0</v>
      </c>
      <c r="V552" s="260">
        <v>1</v>
      </c>
      <c r="W552" s="260">
        <v>0</v>
      </c>
      <c r="X552" s="146">
        <f>+G552-(SUM(I552:N552,O552,P552:P552:T552,U552,V552,W552))</f>
        <v>180</v>
      </c>
      <c r="Y552" s="147"/>
      <c r="Z552" s="147"/>
      <c r="AA552" s="147"/>
      <c r="AB552" s="147"/>
      <c r="AC552" s="147"/>
      <c r="AD552" s="147"/>
      <c r="AE552" s="198">
        <f t="shared" si="28"/>
        <v>180</v>
      </c>
      <c r="AF552" s="148"/>
      <c r="AG552" s="139"/>
    </row>
    <row r="553" spans="1:33" s="166" customFormat="1">
      <c r="A553" s="362">
        <v>42900</v>
      </c>
      <c r="B553" s="137">
        <v>1</v>
      </c>
      <c r="C553" s="137">
        <v>2098102</v>
      </c>
      <c r="D553" s="139">
        <v>12871</v>
      </c>
      <c r="E553" s="104" t="s">
        <v>862</v>
      </c>
      <c r="F553" s="137">
        <v>2929</v>
      </c>
      <c r="G553" s="140">
        <v>127</v>
      </c>
      <c r="H553" s="560" t="s">
        <v>111</v>
      </c>
      <c r="I553" s="257">
        <v>0</v>
      </c>
      <c r="J553" s="258">
        <v>0</v>
      </c>
      <c r="K553" s="259">
        <v>0</v>
      </c>
      <c r="L553" s="260">
        <v>0</v>
      </c>
      <c r="M553" s="257">
        <v>0</v>
      </c>
      <c r="N553" s="261">
        <v>0</v>
      </c>
      <c r="O553" s="262">
        <v>1</v>
      </c>
      <c r="P553" s="260">
        <v>0</v>
      </c>
      <c r="Q553" s="262">
        <v>0</v>
      </c>
      <c r="R553" s="263">
        <v>0</v>
      </c>
      <c r="S553" s="260">
        <v>0</v>
      </c>
      <c r="T553" s="257">
        <v>0</v>
      </c>
      <c r="U553" s="264">
        <v>0</v>
      </c>
      <c r="V553" s="260">
        <v>1</v>
      </c>
      <c r="W553" s="260">
        <v>0</v>
      </c>
      <c r="X553" s="146">
        <f>+G553-(SUM(I553:N553,O553,P553:P553:T553,U553,V553,W553))</f>
        <v>125</v>
      </c>
      <c r="Y553" s="147"/>
      <c r="Z553" s="147"/>
      <c r="AA553" s="147"/>
      <c r="AB553" s="147"/>
      <c r="AC553" s="147"/>
      <c r="AD553" s="147"/>
      <c r="AE553" s="198">
        <f t="shared" si="28"/>
        <v>125</v>
      </c>
      <c r="AF553" s="148"/>
      <c r="AG553" s="139"/>
    </row>
    <row r="554" spans="1:33" s="166" customFormat="1">
      <c r="A554" s="362">
        <v>42900</v>
      </c>
      <c r="B554" s="137">
        <v>2</v>
      </c>
      <c r="C554" s="137">
        <v>2098102</v>
      </c>
      <c r="D554" s="139">
        <v>12871</v>
      </c>
      <c r="E554" s="104" t="s">
        <v>862</v>
      </c>
      <c r="F554" s="137">
        <v>2929</v>
      </c>
      <c r="G554" s="140">
        <v>273</v>
      </c>
      <c r="H554" s="561"/>
      <c r="I554" s="257">
        <v>0</v>
      </c>
      <c r="J554" s="258">
        <v>0</v>
      </c>
      <c r="K554" s="259">
        <v>0</v>
      </c>
      <c r="L554" s="260">
        <v>0</v>
      </c>
      <c r="M554" s="257">
        <v>0</v>
      </c>
      <c r="N554" s="261">
        <v>0</v>
      </c>
      <c r="O554" s="262">
        <v>0</v>
      </c>
      <c r="P554" s="260">
        <v>0</v>
      </c>
      <c r="Q554" s="262">
        <v>0</v>
      </c>
      <c r="R554" s="263">
        <v>3</v>
      </c>
      <c r="S554" s="260">
        <v>0</v>
      </c>
      <c r="T554" s="257">
        <v>0</v>
      </c>
      <c r="U554" s="264">
        <v>0</v>
      </c>
      <c r="V554" s="260">
        <v>0</v>
      </c>
      <c r="W554" s="260">
        <v>0</v>
      </c>
      <c r="X554" s="146">
        <f>+G554-(SUM(I554:N554,O554,P554:P554:T554,U554,V554,W554))</f>
        <v>270</v>
      </c>
      <c r="Y554" s="147"/>
      <c r="Z554" s="147"/>
      <c r="AA554" s="147"/>
      <c r="AB554" s="147"/>
      <c r="AC554" s="147"/>
      <c r="AD554" s="147"/>
      <c r="AE554" s="198">
        <f t="shared" si="28"/>
        <v>270</v>
      </c>
      <c r="AF554" s="148"/>
      <c r="AG554" s="139"/>
    </row>
    <row r="555" spans="1:33" s="166" customFormat="1">
      <c r="A555" s="362">
        <v>42900</v>
      </c>
      <c r="B555" s="137">
        <v>2</v>
      </c>
      <c r="C555" s="137">
        <v>2098102</v>
      </c>
      <c r="D555" s="139">
        <v>12871</v>
      </c>
      <c r="E555" s="104" t="s">
        <v>862</v>
      </c>
      <c r="F555" s="137">
        <v>2930</v>
      </c>
      <c r="G555" s="140">
        <v>229</v>
      </c>
      <c r="H555" s="165" t="s">
        <v>114</v>
      </c>
      <c r="I555" s="257">
        <v>0</v>
      </c>
      <c r="J555" s="258">
        <v>0</v>
      </c>
      <c r="K555" s="259">
        <v>0</v>
      </c>
      <c r="L555" s="260">
        <v>0</v>
      </c>
      <c r="M555" s="257">
        <v>0</v>
      </c>
      <c r="N555" s="261">
        <v>0</v>
      </c>
      <c r="O555" s="262">
        <v>0</v>
      </c>
      <c r="P555" s="260">
        <v>0</v>
      </c>
      <c r="Q555" s="262">
        <v>0</v>
      </c>
      <c r="R555" s="263">
        <v>3</v>
      </c>
      <c r="S555" s="260">
        <v>0</v>
      </c>
      <c r="T555" s="257">
        <v>0</v>
      </c>
      <c r="U555" s="264">
        <v>0</v>
      </c>
      <c r="V555" s="260">
        <v>1</v>
      </c>
      <c r="W555" s="260">
        <v>0</v>
      </c>
      <c r="X555" s="146">
        <f>+G555-(SUM(I555:N555,O555,P555:P555:T555,U555,V555,W555))</f>
        <v>225</v>
      </c>
      <c r="Y555" s="147"/>
      <c r="Z555" s="147"/>
      <c r="AA555" s="147">
        <v>1</v>
      </c>
      <c r="AB555" s="147"/>
      <c r="AC555" s="147"/>
      <c r="AD555" s="147"/>
      <c r="AE555" s="198">
        <f t="shared" si="28"/>
        <v>224</v>
      </c>
      <c r="AF555" s="148"/>
      <c r="AG555" s="139"/>
    </row>
    <row r="556" spans="1:33" s="166" customFormat="1">
      <c r="A556" s="362">
        <v>42900</v>
      </c>
      <c r="B556" s="137">
        <v>3</v>
      </c>
      <c r="C556" s="137">
        <v>2098102</v>
      </c>
      <c r="D556" s="139">
        <v>12871</v>
      </c>
      <c r="E556" s="104" t="s">
        <v>862</v>
      </c>
      <c r="F556" s="137">
        <v>2930</v>
      </c>
      <c r="G556" s="140">
        <v>171</v>
      </c>
      <c r="H556" s="165" t="s">
        <v>114</v>
      </c>
      <c r="I556" s="257">
        <v>0</v>
      </c>
      <c r="J556" s="258">
        <v>0</v>
      </c>
      <c r="K556" s="259">
        <v>0</v>
      </c>
      <c r="L556" s="260">
        <v>0</v>
      </c>
      <c r="M556" s="257">
        <v>0</v>
      </c>
      <c r="N556" s="261">
        <v>0</v>
      </c>
      <c r="O556" s="262">
        <v>0</v>
      </c>
      <c r="P556" s="260">
        <v>0</v>
      </c>
      <c r="Q556" s="262">
        <v>0</v>
      </c>
      <c r="R556" s="263">
        <v>0</v>
      </c>
      <c r="S556" s="260">
        <v>0</v>
      </c>
      <c r="T556" s="257">
        <v>0</v>
      </c>
      <c r="U556" s="264">
        <v>0</v>
      </c>
      <c r="V556" s="260">
        <v>0</v>
      </c>
      <c r="W556" s="260">
        <v>0</v>
      </c>
      <c r="X556" s="146">
        <f>+G556-(SUM(I556:N556,O556,P556:P556:T556,U556,V556,W556))</f>
        <v>171</v>
      </c>
      <c r="Y556" s="147"/>
      <c r="Z556" s="147"/>
      <c r="AA556" s="147"/>
      <c r="AB556" s="147"/>
      <c r="AC556" s="147"/>
      <c r="AD556" s="147"/>
      <c r="AE556" s="198">
        <f t="shared" si="28"/>
        <v>171</v>
      </c>
      <c r="AF556" s="148"/>
      <c r="AG556" s="139"/>
    </row>
    <row r="557" spans="1:33" s="166" customFormat="1">
      <c r="A557" s="362">
        <v>42900</v>
      </c>
      <c r="B557" s="137">
        <v>3</v>
      </c>
      <c r="C557" s="137">
        <v>2098102</v>
      </c>
      <c r="D557" s="139">
        <v>12871</v>
      </c>
      <c r="E557" s="104" t="s">
        <v>862</v>
      </c>
      <c r="F557" s="137">
        <v>2931</v>
      </c>
      <c r="G557" s="140">
        <v>185</v>
      </c>
      <c r="H557" s="165" t="s">
        <v>326</v>
      </c>
      <c r="I557" s="257">
        <v>0</v>
      </c>
      <c r="J557" s="258">
        <v>0</v>
      </c>
      <c r="K557" s="259">
        <v>0</v>
      </c>
      <c r="L557" s="260">
        <v>0</v>
      </c>
      <c r="M557" s="257">
        <v>0</v>
      </c>
      <c r="N557" s="261">
        <v>0</v>
      </c>
      <c r="O557" s="262">
        <v>0</v>
      </c>
      <c r="P557" s="260">
        <v>0</v>
      </c>
      <c r="Q557" s="262">
        <v>0</v>
      </c>
      <c r="R557" s="263">
        <v>1</v>
      </c>
      <c r="S557" s="260">
        <v>0</v>
      </c>
      <c r="T557" s="257">
        <v>0</v>
      </c>
      <c r="U557" s="264">
        <v>0</v>
      </c>
      <c r="V557" s="260">
        <v>1</v>
      </c>
      <c r="W557" s="260">
        <v>0</v>
      </c>
      <c r="X557" s="146">
        <f>+G557-(SUM(I557:N557,O557,P557:P557:T557,U557,V557,W557))</f>
        <v>183</v>
      </c>
      <c r="Y557" s="147"/>
      <c r="Z557" s="147"/>
      <c r="AA557" s="147"/>
      <c r="AB557" s="147"/>
      <c r="AC557" s="147"/>
      <c r="AD557" s="147"/>
      <c r="AE557" s="198">
        <f t="shared" si="28"/>
        <v>183</v>
      </c>
      <c r="AF557" s="148"/>
      <c r="AG557" s="139"/>
    </row>
    <row r="558" spans="1:33" s="166" customFormat="1">
      <c r="A558" s="362">
        <v>42900</v>
      </c>
      <c r="B558" s="137">
        <v>3</v>
      </c>
      <c r="C558" s="137">
        <v>2098102</v>
      </c>
      <c r="D558" s="139">
        <v>12867</v>
      </c>
      <c r="E558" s="104" t="s">
        <v>862</v>
      </c>
      <c r="F558" s="137">
        <v>2932</v>
      </c>
      <c r="G558" s="140">
        <v>177</v>
      </c>
      <c r="H558" s="560" t="s">
        <v>111</v>
      </c>
      <c r="I558" s="257">
        <v>0</v>
      </c>
      <c r="J558" s="258">
        <v>0</v>
      </c>
      <c r="K558" s="259">
        <v>0</v>
      </c>
      <c r="L558" s="260">
        <v>0</v>
      </c>
      <c r="M558" s="257">
        <v>0</v>
      </c>
      <c r="N558" s="261">
        <v>0</v>
      </c>
      <c r="O558" s="262">
        <v>1</v>
      </c>
      <c r="P558" s="260">
        <v>0</v>
      </c>
      <c r="Q558" s="262">
        <v>0</v>
      </c>
      <c r="R558" s="263">
        <v>0</v>
      </c>
      <c r="S558" s="260">
        <v>0</v>
      </c>
      <c r="T558" s="257">
        <v>0</v>
      </c>
      <c r="U558" s="264">
        <v>0</v>
      </c>
      <c r="V558" s="260">
        <v>1</v>
      </c>
      <c r="W558" s="260">
        <v>0</v>
      </c>
      <c r="X558" s="146">
        <f>+G558-(SUM(I558:N558,O558,P558:P558:T558,U558,V558,W558))</f>
        <v>175</v>
      </c>
      <c r="Y558" s="147"/>
      <c r="Z558" s="147"/>
      <c r="AA558" s="147"/>
      <c r="AB558" s="147"/>
      <c r="AC558" s="147"/>
      <c r="AD558" s="147"/>
      <c r="AE558" s="198">
        <f t="shared" si="28"/>
        <v>175</v>
      </c>
      <c r="AF558" s="148"/>
      <c r="AG558" s="139"/>
    </row>
    <row r="559" spans="1:33" s="166" customFormat="1">
      <c r="A559" s="362">
        <v>42901</v>
      </c>
      <c r="B559" s="137">
        <v>1</v>
      </c>
      <c r="C559" s="137">
        <v>2098102</v>
      </c>
      <c r="D559" s="139">
        <v>12867</v>
      </c>
      <c r="E559" s="104" t="s">
        <v>862</v>
      </c>
      <c r="F559" s="137">
        <v>2932</v>
      </c>
      <c r="G559" s="140">
        <v>223</v>
      </c>
      <c r="H559" s="561"/>
      <c r="I559" s="257">
        <v>0</v>
      </c>
      <c r="J559" s="258">
        <v>0</v>
      </c>
      <c r="K559" s="259">
        <v>0</v>
      </c>
      <c r="L559" s="260">
        <v>0</v>
      </c>
      <c r="M559" s="257">
        <v>0</v>
      </c>
      <c r="N559" s="261">
        <v>0</v>
      </c>
      <c r="O559" s="262">
        <v>0</v>
      </c>
      <c r="P559" s="260">
        <v>0</v>
      </c>
      <c r="Q559" s="262">
        <v>0</v>
      </c>
      <c r="R559" s="263">
        <v>2</v>
      </c>
      <c r="S559" s="260">
        <v>0</v>
      </c>
      <c r="T559" s="257">
        <v>0</v>
      </c>
      <c r="U559" s="264">
        <v>0</v>
      </c>
      <c r="V559" s="260">
        <v>0</v>
      </c>
      <c r="W559" s="260">
        <v>0</v>
      </c>
      <c r="X559" s="146">
        <f>+G559-(SUM(I559:N559,O559,P559:P559:T559,U559,V559,W559))</f>
        <v>221</v>
      </c>
      <c r="Y559" s="147"/>
      <c r="Z559" s="147"/>
      <c r="AA559" s="147"/>
      <c r="AB559" s="147"/>
      <c r="AC559" s="147"/>
      <c r="AD559" s="147"/>
      <c r="AE559" s="198">
        <f t="shared" si="28"/>
        <v>221</v>
      </c>
      <c r="AF559" s="148"/>
      <c r="AG559" s="139"/>
    </row>
    <row r="560" spans="1:33" s="166" customFormat="1" ht="18" customHeight="1">
      <c r="A560" s="362">
        <v>42901</v>
      </c>
      <c r="B560" s="137">
        <v>1</v>
      </c>
      <c r="C560" s="137">
        <v>2098102</v>
      </c>
      <c r="D560" s="139">
        <v>12867</v>
      </c>
      <c r="E560" s="104" t="s">
        <v>862</v>
      </c>
      <c r="F560" s="137">
        <v>2933</v>
      </c>
      <c r="G560" s="140">
        <v>146</v>
      </c>
      <c r="H560" s="165" t="s">
        <v>327</v>
      </c>
      <c r="I560" s="257">
        <v>0</v>
      </c>
      <c r="J560" s="258">
        <v>0</v>
      </c>
      <c r="K560" s="259">
        <v>0</v>
      </c>
      <c r="L560" s="260">
        <v>0</v>
      </c>
      <c r="M560" s="257">
        <v>0</v>
      </c>
      <c r="N560" s="261">
        <v>0</v>
      </c>
      <c r="O560" s="262">
        <v>0</v>
      </c>
      <c r="P560" s="260">
        <v>0</v>
      </c>
      <c r="Q560" s="262">
        <v>0</v>
      </c>
      <c r="R560" s="263">
        <v>1</v>
      </c>
      <c r="S560" s="260">
        <v>0</v>
      </c>
      <c r="T560" s="257">
        <v>0</v>
      </c>
      <c r="U560" s="264">
        <v>0</v>
      </c>
      <c r="V560" s="260">
        <v>1</v>
      </c>
      <c r="W560" s="260">
        <v>0</v>
      </c>
      <c r="X560" s="146">
        <f>+G560-(SUM(I560:N560,O560,P560:P560:T560,U560,V560,W560))</f>
        <v>144</v>
      </c>
      <c r="Y560" s="147"/>
      <c r="Z560" s="147"/>
      <c r="AA560" s="147"/>
      <c r="AB560" s="147"/>
      <c r="AC560" s="147"/>
      <c r="AD560" s="147"/>
      <c r="AE560" s="198">
        <f t="shared" si="28"/>
        <v>144</v>
      </c>
      <c r="AF560" s="148"/>
      <c r="AG560" s="139"/>
    </row>
    <row r="561" spans="1:33" s="166" customFormat="1">
      <c r="A561" s="362">
        <v>42901</v>
      </c>
      <c r="B561" s="137">
        <v>1</v>
      </c>
      <c r="C561" s="137">
        <v>2135706</v>
      </c>
      <c r="D561" s="139">
        <v>12872</v>
      </c>
      <c r="E561" s="104" t="s">
        <v>862</v>
      </c>
      <c r="F561" s="137">
        <v>2934</v>
      </c>
      <c r="G561" s="140">
        <v>178</v>
      </c>
      <c r="H561" s="165" t="s">
        <v>328</v>
      </c>
      <c r="I561" s="257">
        <v>0</v>
      </c>
      <c r="J561" s="258">
        <v>0</v>
      </c>
      <c r="K561" s="259">
        <v>0</v>
      </c>
      <c r="L561" s="260">
        <v>0</v>
      </c>
      <c r="M561" s="257">
        <v>0</v>
      </c>
      <c r="N561" s="261">
        <v>0</v>
      </c>
      <c r="O561" s="262">
        <v>0</v>
      </c>
      <c r="P561" s="260">
        <v>0</v>
      </c>
      <c r="Q561" s="262">
        <v>0</v>
      </c>
      <c r="R561" s="263">
        <v>1</v>
      </c>
      <c r="S561" s="260">
        <v>0</v>
      </c>
      <c r="T561" s="257">
        <v>0</v>
      </c>
      <c r="U561" s="264">
        <v>0</v>
      </c>
      <c r="V561" s="260">
        <v>1</v>
      </c>
      <c r="W561" s="260">
        <v>0</v>
      </c>
      <c r="X561" s="146">
        <f>+G561-(SUM(I561:N561,O561,P561:P561:T561,U561,V561,W561))</f>
        <v>176</v>
      </c>
      <c r="Y561" s="147"/>
      <c r="Z561" s="147"/>
      <c r="AA561" s="147"/>
      <c r="AB561" s="147"/>
      <c r="AC561" s="147"/>
      <c r="AD561" s="147"/>
      <c r="AE561" s="198">
        <f t="shared" si="28"/>
        <v>176</v>
      </c>
      <c r="AF561" s="148"/>
      <c r="AG561" s="139"/>
    </row>
    <row r="562" spans="1:33" s="166" customFormat="1">
      <c r="A562" s="362">
        <v>42901</v>
      </c>
      <c r="B562" s="137">
        <v>2</v>
      </c>
      <c r="C562" s="137">
        <v>2135706</v>
      </c>
      <c r="D562" s="139">
        <v>12872</v>
      </c>
      <c r="E562" s="104" t="s">
        <v>862</v>
      </c>
      <c r="F562" s="137">
        <v>2935</v>
      </c>
      <c r="G562" s="140">
        <v>166</v>
      </c>
      <c r="H562" s="165" t="s">
        <v>329</v>
      </c>
      <c r="I562" s="257">
        <v>0</v>
      </c>
      <c r="J562" s="258">
        <v>0</v>
      </c>
      <c r="K562" s="259">
        <v>0</v>
      </c>
      <c r="L562" s="260">
        <v>0</v>
      </c>
      <c r="M562" s="257">
        <v>0</v>
      </c>
      <c r="N562" s="261">
        <v>0</v>
      </c>
      <c r="O562" s="262">
        <v>0</v>
      </c>
      <c r="P562" s="260">
        <v>0</v>
      </c>
      <c r="Q562" s="262">
        <v>0</v>
      </c>
      <c r="R562" s="263">
        <v>1</v>
      </c>
      <c r="S562" s="260">
        <v>0</v>
      </c>
      <c r="T562" s="257">
        <v>0</v>
      </c>
      <c r="U562" s="264">
        <v>0</v>
      </c>
      <c r="V562" s="260">
        <v>1</v>
      </c>
      <c r="W562" s="260">
        <v>0</v>
      </c>
      <c r="X562" s="146">
        <f>+G562-(SUM(I562:N562,O562,P562:P562:T562,U562,V562,W562))</f>
        <v>164</v>
      </c>
      <c r="Y562" s="147"/>
      <c r="Z562" s="147"/>
      <c r="AA562" s="147"/>
      <c r="AB562" s="147"/>
      <c r="AC562" s="147"/>
      <c r="AD562" s="147"/>
      <c r="AE562" s="198">
        <f t="shared" si="28"/>
        <v>164</v>
      </c>
      <c r="AF562" s="148"/>
      <c r="AG562" s="139"/>
    </row>
    <row r="563" spans="1:33" s="166" customFormat="1">
      <c r="A563" s="362">
        <v>42901</v>
      </c>
      <c r="B563" s="137">
        <v>2</v>
      </c>
      <c r="C563" s="137">
        <v>2135706</v>
      </c>
      <c r="D563" s="139">
        <v>12872</v>
      </c>
      <c r="E563" s="104" t="s">
        <v>862</v>
      </c>
      <c r="F563" s="137">
        <v>2936</v>
      </c>
      <c r="G563" s="140">
        <v>355</v>
      </c>
      <c r="H563" s="560" t="s">
        <v>331</v>
      </c>
      <c r="I563" s="257">
        <v>0</v>
      </c>
      <c r="J563" s="258">
        <v>0</v>
      </c>
      <c r="K563" s="259">
        <v>0</v>
      </c>
      <c r="L563" s="260">
        <v>0</v>
      </c>
      <c r="M563" s="257">
        <v>0</v>
      </c>
      <c r="N563" s="261">
        <v>0</v>
      </c>
      <c r="O563" s="262">
        <v>0</v>
      </c>
      <c r="P563" s="260">
        <v>0</v>
      </c>
      <c r="Q563" s="262">
        <v>0</v>
      </c>
      <c r="R563" s="263">
        <v>2</v>
      </c>
      <c r="S563" s="260">
        <v>0</v>
      </c>
      <c r="T563" s="257">
        <v>0</v>
      </c>
      <c r="U563" s="264">
        <v>0</v>
      </c>
      <c r="V563" s="260">
        <v>1</v>
      </c>
      <c r="W563" s="260">
        <v>0</v>
      </c>
      <c r="X563" s="146">
        <f>+G563-(SUM(I563:N563,O563,P563:P563:T563,U563,V563,W563))</f>
        <v>352</v>
      </c>
      <c r="Y563" s="147"/>
      <c r="Z563" s="147">
        <v>2</v>
      </c>
      <c r="AA563" s="147"/>
      <c r="AB563" s="147"/>
      <c r="AC563" s="147"/>
      <c r="AD563" s="147"/>
      <c r="AE563" s="198">
        <f t="shared" si="28"/>
        <v>350</v>
      </c>
      <c r="AF563" s="148"/>
      <c r="AG563" s="139"/>
    </row>
    <row r="564" spans="1:33" s="166" customFormat="1">
      <c r="A564" s="362">
        <v>42901</v>
      </c>
      <c r="B564" s="137">
        <v>3</v>
      </c>
      <c r="C564" s="137">
        <v>2135706</v>
      </c>
      <c r="D564" s="139">
        <v>12872</v>
      </c>
      <c r="E564" s="104" t="s">
        <v>862</v>
      </c>
      <c r="F564" s="137">
        <v>2936</v>
      </c>
      <c r="G564" s="140">
        <v>45</v>
      </c>
      <c r="H564" s="566"/>
      <c r="I564" s="257">
        <v>0</v>
      </c>
      <c r="J564" s="258">
        <v>0</v>
      </c>
      <c r="K564" s="259">
        <v>0</v>
      </c>
      <c r="L564" s="260">
        <v>0</v>
      </c>
      <c r="M564" s="257">
        <v>0</v>
      </c>
      <c r="N564" s="261">
        <v>0</v>
      </c>
      <c r="O564" s="262">
        <v>0</v>
      </c>
      <c r="P564" s="260">
        <v>0</v>
      </c>
      <c r="Q564" s="262">
        <v>0</v>
      </c>
      <c r="R564" s="263">
        <v>1</v>
      </c>
      <c r="S564" s="260">
        <v>0</v>
      </c>
      <c r="T564" s="257">
        <v>0</v>
      </c>
      <c r="U564" s="264">
        <v>0</v>
      </c>
      <c r="V564" s="260">
        <v>0</v>
      </c>
      <c r="W564" s="260">
        <v>0</v>
      </c>
      <c r="X564" s="146">
        <f>+G564-(SUM(I564:N564,O564,P564:P564:T564,U564,V564,W564))</f>
        <v>44</v>
      </c>
      <c r="Y564" s="147"/>
      <c r="Z564" s="147"/>
      <c r="AA564" s="147"/>
      <c r="AB564" s="147"/>
      <c r="AC564" s="147"/>
      <c r="AD564" s="147"/>
      <c r="AE564" s="198">
        <f t="shared" si="28"/>
        <v>44</v>
      </c>
      <c r="AF564" s="148"/>
      <c r="AG564" s="139"/>
    </row>
    <row r="565" spans="1:33" s="166" customFormat="1">
      <c r="A565" s="362">
        <v>42901</v>
      </c>
      <c r="B565" s="137">
        <v>3</v>
      </c>
      <c r="C565" s="137">
        <v>2135706</v>
      </c>
      <c r="D565" s="139">
        <v>12872</v>
      </c>
      <c r="E565" s="104" t="s">
        <v>862</v>
      </c>
      <c r="F565" s="137">
        <v>2937</v>
      </c>
      <c r="G565" s="140">
        <v>8</v>
      </c>
      <c r="H565" s="379" t="s">
        <v>330</v>
      </c>
      <c r="I565" s="257">
        <v>0</v>
      </c>
      <c r="J565" s="258">
        <v>0</v>
      </c>
      <c r="K565" s="259">
        <v>0</v>
      </c>
      <c r="L565" s="260">
        <v>0</v>
      </c>
      <c r="M565" s="257">
        <v>0</v>
      </c>
      <c r="N565" s="261">
        <v>0</v>
      </c>
      <c r="O565" s="262">
        <v>0</v>
      </c>
      <c r="P565" s="260">
        <v>0</v>
      </c>
      <c r="Q565" s="262">
        <v>0</v>
      </c>
      <c r="R565" s="263">
        <v>0</v>
      </c>
      <c r="S565" s="260">
        <v>0</v>
      </c>
      <c r="T565" s="257">
        <v>0</v>
      </c>
      <c r="U565" s="264">
        <v>0</v>
      </c>
      <c r="V565" s="260">
        <v>1</v>
      </c>
      <c r="W565" s="260">
        <v>0</v>
      </c>
      <c r="X565" s="146">
        <f>+G565-(SUM(I565:N565,O565,P565:P565:T565,U565,V565,W565))</f>
        <v>7</v>
      </c>
      <c r="Y565" s="147"/>
      <c r="Z565" s="147"/>
      <c r="AA565" s="147"/>
      <c r="AB565" s="147"/>
      <c r="AC565" s="147"/>
      <c r="AD565" s="147"/>
      <c r="AE565" s="198">
        <f t="shared" si="28"/>
        <v>7</v>
      </c>
      <c r="AF565" s="148"/>
      <c r="AG565" s="139"/>
    </row>
    <row r="566" spans="1:33" s="166" customFormat="1">
      <c r="A566" s="362">
        <v>42901</v>
      </c>
      <c r="B566" s="137">
        <v>3</v>
      </c>
      <c r="C566" s="137">
        <v>2135706</v>
      </c>
      <c r="D566" s="139">
        <v>12875</v>
      </c>
      <c r="E566" s="104" t="s">
        <v>862</v>
      </c>
      <c r="F566" s="137">
        <v>2938</v>
      </c>
      <c r="G566" s="140">
        <v>399</v>
      </c>
      <c r="H566" s="165" t="s">
        <v>332</v>
      </c>
      <c r="I566" s="257">
        <v>0</v>
      </c>
      <c r="J566" s="258">
        <v>0</v>
      </c>
      <c r="K566" s="259">
        <v>0</v>
      </c>
      <c r="L566" s="260">
        <v>0</v>
      </c>
      <c r="M566" s="257">
        <v>0</v>
      </c>
      <c r="N566" s="261">
        <v>0</v>
      </c>
      <c r="O566" s="262">
        <v>0</v>
      </c>
      <c r="P566" s="260">
        <v>0</v>
      </c>
      <c r="Q566" s="262">
        <v>0</v>
      </c>
      <c r="R566" s="263">
        <v>3</v>
      </c>
      <c r="S566" s="260">
        <v>0</v>
      </c>
      <c r="T566" s="257">
        <v>0</v>
      </c>
      <c r="U566" s="264">
        <v>0</v>
      </c>
      <c r="V566" s="260">
        <v>1</v>
      </c>
      <c r="W566" s="260">
        <v>0</v>
      </c>
      <c r="X566" s="146">
        <f>+G566-(SUM(I566:N566,O566,P566:P566:T566,U566,V566,W566))</f>
        <v>395</v>
      </c>
      <c r="Y566" s="147"/>
      <c r="Z566" s="147"/>
      <c r="AA566" s="147"/>
      <c r="AB566" s="147"/>
      <c r="AC566" s="147"/>
      <c r="AD566" s="147"/>
      <c r="AE566" s="198">
        <f t="shared" si="28"/>
        <v>395</v>
      </c>
      <c r="AF566" s="148"/>
      <c r="AG566" s="139"/>
    </row>
    <row r="567" spans="1:33" s="166" customFormat="1">
      <c r="A567" s="362">
        <v>42901</v>
      </c>
      <c r="B567" s="137">
        <v>3</v>
      </c>
      <c r="C567" s="137">
        <v>2135706</v>
      </c>
      <c r="D567" s="139">
        <v>12875</v>
      </c>
      <c r="E567" s="104" t="s">
        <v>862</v>
      </c>
      <c r="F567" s="137">
        <v>2939</v>
      </c>
      <c r="G567" s="140">
        <v>1</v>
      </c>
      <c r="H567" s="165">
        <v>401</v>
      </c>
      <c r="I567" s="257">
        <v>0</v>
      </c>
      <c r="J567" s="258">
        <v>0</v>
      </c>
      <c r="K567" s="259">
        <v>0</v>
      </c>
      <c r="L567" s="260">
        <v>0</v>
      </c>
      <c r="M567" s="257">
        <v>0</v>
      </c>
      <c r="N567" s="261">
        <v>0</v>
      </c>
      <c r="O567" s="262">
        <v>0</v>
      </c>
      <c r="P567" s="260">
        <v>0</v>
      </c>
      <c r="Q567" s="262">
        <v>0</v>
      </c>
      <c r="R567" s="263">
        <v>0</v>
      </c>
      <c r="S567" s="260">
        <v>0</v>
      </c>
      <c r="T567" s="257">
        <v>0</v>
      </c>
      <c r="U567" s="264">
        <v>0</v>
      </c>
      <c r="V567" s="260">
        <v>0</v>
      </c>
      <c r="W567" s="260">
        <v>0</v>
      </c>
      <c r="X567" s="146">
        <f>+G567-(SUM(I567:N567,O567,P567:P567:T567,U567,V567,W567))</f>
        <v>1</v>
      </c>
      <c r="Y567" s="147"/>
      <c r="Z567" s="147">
        <v>1</v>
      </c>
      <c r="AA567" s="147"/>
      <c r="AB567" s="147"/>
      <c r="AC567" s="147"/>
      <c r="AD567" s="147"/>
      <c r="AE567" s="198">
        <f t="shared" si="28"/>
        <v>0</v>
      </c>
      <c r="AF567" s="148"/>
      <c r="AG567" s="139"/>
    </row>
    <row r="568" spans="1:33" s="166" customFormat="1">
      <c r="A568" s="362">
        <v>42901</v>
      </c>
      <c r="B568" s="137">
        <v>3</v>
      </c>
      <c r="C568" s="137">
        <v>2135706</v>
      </c>
      <c r="D568" s="139">
        <v>12875</v>
      </c>
      <c r="E568" s="104" t="s">
        <v>862</v>
      </c>
      <c r="F568" s="137">
        <v>2940</v>
      </c>
      <c r="G568" s="140">
        <v>76</v>
      </c>
      <c r="H568" s="560" t="s">
        <v>333</v>
      </c>
      <c r="I568" s="257">
        <v>0</v>
      </c>
      <c r="J568" s="258">
        <v>0</v>
      </c>
      <c r="K568" s="259">
        <v>0</v>
      </c>
      <c r="L568" s="260">
        <v>0</v>
      </c>
      <c r="M568" s="257">
        <v>0</v>
      </c>
      <c r="N568" s="261">
        <v>0</v>
      </c>
      <c r="O568" s="262">
        <v>0</v>
      </c>
      <c r="P568" s="260">
        <v>0</v>
      </c>
      <c r="Q568" s="262">
        <v>0</v>
      </c>
      <c r="R568" s="263">
        <v>0</v>
      </c>
      <c r="S568" s="260">
        <v>0</v>
      </c>
      <c r="T568" s="257">
        <v>0</v>
      </c>
      <c r="U568" s="264">
        <v>0</v>
      </c>
      <c r="V568" s="260">
        <v>1</v>
      </c>
      <c r="W568" s="260">
        <v>0</v>
      </c>
      <c r="X568" s="146">
        <f>+G568-(SUM(I568:N568,O568,P568:P568:T568,U568,V568,W568))</f>
        <v>75</v>
      </c>
      <c r="Y568" s="147"/>
      <c r="Z568" s="147"/>
      <c r="AA568" s="147"/>
      <c r="AB568" s="147"/>
      <c r="AC568" s="147"/>
      <c r="AD568" s="147"/>
      <c r="AE568" s="198">
        <f t="shared" si="28"/>
        <v>75</v>
      </c>
      <c r="AF568" s="148"/>
      <c r="AG568" s="139"/>
    </row>
    <row r="569" spans="1:33" s="166" customFormat="1">
      <c r="A569" s="362">
        <v>42902</v>
      </c>
      <c r="B569" s="137">
        <v>1</v>
      </c>
      <c r="C569" s="137">
        <v>2135706</v>
      </c>
      <c r="D569" s="139">
        <v>12875</v>
      </c>
      <c r="E569" s="104" t="s">
        <v>862</v>
      </c>
      <c r="F569" s="137">
        <v>2940</v>
      </c>
      <c r="G569" s="140">
        <v>21</v>
      </c>
      <c r="H569" s="561"/>
      <c r="I569" s="257">
        <v>0</v>
      </c>
      <c r="J569" s="258">
        <v>0</v>
      </c>
      <c r="K569" s="259">
        <v>0</v>
      </c>
      <c r="L569" s="260">
        <v>0</v>
      </c>
      <c r="M569" s="257">
        <v>0</v>
      </c>
      <c r="N569" s="261">
        <v>0</v>
      </c>
      <c r="O569" s="262">
        <v>0</v>
      </c>
      <c r="P569" s="260">
        <v>0</v>
      </c>
      <c r="Q569" s="262">
        <v>0</v>
      </c>
      <c r="R569" s="263">
        <v>0</v>
      </c>
      <c r="S569" s="260">
        <v>0</v>
      </c>
      <c r="T569" s="257">
        <v>0</v>
      </c>
      <c r="U569" s="264">
        <v>0</v>
      </c>
      <c r="V569" s="260">
        <v>0</v>
      </c>
      <c r="W569" s="260">
        <v>0</v>
      </c>
      <c r="X569" s="146">
        <f>+G569-(SUM(I569:N569,O569,P569:P569:T569,U569,V569,W569))</f>
        <v>21</v>
      </c>
      <c r="Y569" s="147"/>
      <c r="Z569" s="147"/>
      <c r="AA569" s="147"/>
      <c r="AB569" s="147"/>
      <c r="AC569" s="147"/>
      <c r="AD569" s="147"/>
      <c r="AE569" s="198">
        <f t="shared" si="28"/>
        <v>21</v>
      </c>
      <c r="AF569" s="148"/>
      <c r="AG569" s="139"/>
    </row>
    <row r="570" spans="1:33" s="166" customFormat="1">
      <c r="A570" s="362">
        <v>42902</v>
      </c>
      <c r="B570" s="137">
        <v>1</v>
      </c>
      <c r="C570" s="137">
        <v>2135706</v>
      </c>
      <c r="D570" s="139">
        <v>12873</v>
      </c>
      <c r="E570" s="104" t="s">
        <v>862</v>
      </c>
      <c r="F570" s="137">
        <v>2941</v>
      </c>
      <c r="G570" s="140">
        <v>276</v>
      </c>
      <c r="H570" s="165" t="s">
        <v>334</v>
      </c>
      <c r="I570" s="257">
        <v>0</v>
      </c>
      <c r="J570" s="258">
        <v>0</v>
      </c>
      <c r="K570" s="259">
        <v>0</v>
      </c>
      <c r="L570" s="260">
        <v>0</v>
      </c>
      <c r="M570" s="257">
        <v>0</v>
      </c>
      <c r="N570" s="261">
        <v>0</v>
      </c>
      <c r="O570" s="262">
        <v>1</v>
      </c>
      <c r="P570" s="260">
        <v>0</v>
      </c>
      <c r="Q570" s="262">
        <v>0</v>
      </c>
      <c r="R570" s="263">
        <v>0</v>
      </c>
      <c r="S570" s="260">
        <v>0</v>
      </c>
      <c r="T570" s="257">
        <v>0</v>
      </c>
      <c r="U570" s="264">
        <v>0</v>
      </c>
      <c r="V570" s="260">
        <v>1</v>
      </c>
      <c r="W570" s="260">
        <v>0</v>
      </c>
      <c r="X570" s="146">
        <f>+G570-(SUM(I570:N570,O570,P570:P570:T570,U570,V570,W570))</f>
        <v>274</v>
      </c>
      <c r="Y570" s="147"/>
      <c r="Z570" s="147"/>
      <c r="AA570" s="147"/>
      <c r="AB570" s="147"/>
      <c r="AC570" s="147"/>
      <c r="AD570" s="147"/>
      <c r="AE570" s="198">
        <f t="shared" si="28"/>
        <v>274</v>
      </c>
      <c r="AF570" s="148"/>
      <c r="AG570" s="139"/>
    </row>
    <row r="571" spans="1:33" s="166" customFormat="1">
      <c r="A571" s="362">
        <v>42902</v>
      </c>
      <c r="B571" s="137">
        <v>1</v>
      </c>
      <c r="C571" s="137">
        <v>2135706</v>
      </c>
      <c r="D571" s="139">
        <v>12873</v>
      </c>
      <c r="E571" s="104" t="s">
        <v>862</v>
      </c>
      <c r="F571" s="137">
        <v>2942</v>
      </c>
      <c r="G571" s="140">
        <v>201</v>
      </c>
      <c r="H571" s="560" t="s">
        <v>335</v>
      </c>
      <c r="I571" s="257">
        <v>0</v>
      </c>
      <c r="J571" s="258">
        <v>0</v>
      </c>
      <c r="K571" s="259">
        <v>0</v>
      </c>
      <c r="L571" s="260">
        <v>0</v>
      </c>
      <c r="M571" s="257">
        <v>0</v>
      </c>
      <c r="N571" s="261">
        <v>0</v>
      </c>
      <c r="O571" s="262">
        <v>0</v>
      </c>
      <c r="P571" s="260">
        <v>0</v>
      </c>
      <c r="Q571" s="262">
        <v>0</v>
      </c>
      <c r="R571" s="263">
        <v>1</v>
      </c>
      <c r="S571" s="260">
        <v>0</v>
      </c>
      <c r="T571" s="257">
        <v>0</v>
      </c>
      <c r="U571" s="264">
        <v>0</v>
      </c>
      <c r="V571" s="260">
        <v>1</v>
      </c>
      <c r="W571" s="260">
        <v>0</v>
      </c>
      <c r="X571" s="146">
        <f>+G571-(SUM(I571:N571,O571,P571:P571:T571,U571,V571,W571))</f>
        <v>199</v>
      </c>
      <c r="Y571" s="147"/>
      <c r="Z571" s="147"/>
      <c r="AA571" s="147"/>
      <c r="AB571" s="147"/>
      <c r="AC571" s="147"/>
      <c r="AD571" s="147"/>
      <c r="AE571" s="198">
        <f t="shared" si="28"/>
        <v>199</v>
      </c>
      <c r="AF571" s="148"/>
      <c r="AG571" s="139"/>
    </row>
    <row r="572" spans="1:33" s="166" customFormat="1">
      <c r="A572" s="362">
        <v>42902</v>
      </c>
      <c r="B572" s="137">
        <v>2</v>
      </c>
      <c r="C572" s="137">
        <v>2135706</v>
      </c>
      <c r="D572" s="139">
        <v>12873</v>
      </c>
      <c r="E572" s="104" t="s">
        <v>862</v>
      </c>
      <c r="F572" s="137">
        <v>2942</v>
      </c>
      <c r="G572" s="140">
        <v>197</v>
      </c>
      <c r="H572" s="561"/>
      <c r="I572" s="257">
        <v>0</v>
      </c>
      <c r="J572" s="258">
        <v>0</v>
      </c>
      <c r="K572" s="259">
        <v>0</v>
      </c>
      <c r="L572" s="260">
        <v>0</v>
      </c>
      <c r="M572" s="257">
        <v>0</v>
      </c>
      <c r="N572" s="261">
        <v>0</v>
      </c>
      <c r="O572" s="262">
        <v>0</v>
      </c>
      <c r="P572" s="260">
        <v>0</v>
      </c>
      <c r="Q572" s="262">
        <v>0</v>
      </c>
      <c r="R572" s="263">
        <v>2</v>
      </c>
      <c r="S572" s="260">
        <v>0</v>
      </c>
      <c r="T572" s="257">
        <v>0</v>
      </c>
      <c r="U572" s="264">
        <v>0</v>
      </c>
      <c r="V572" s="260">
        <v>0</v>
      </c>
      <c r="W572" s="260">
        <v>0</v>
      </c>
      <c r="X572" s="146">
        <f>+G572-(SUM(I572:N572,O572,P572:P572:T572,U572,V572,W572))</f>
        <v>195</v>
      </c>
      <c r="Y572" s="147"/>
      <c r="Z572" s="147"/>
      <c r="AA572" s="147"/>
      <c r="AB572" s="147"/>
      <c r="AC572" s="147"/>
      <c r="AD572" s="147"/>
      <c r="AE572" s="198">
        <f t="shared" si="28"/>
        <v>195</v>
      </c>
      <c r="AF572" s="148"/>
      <c r="AG572" s="139"/>
    </row>
    <row r="573" spans="1:33" s="166" customFormat="1">
      <c r="A573" s="362">
        <v>42902</v>
      </c>
      <c r="B573" s="137">
        <v>2</v>
      </c>
      <c r="C573" s="137">
        <v>2135706</v>
      </c>
      <c r="D573" s="139">
        <v>12873</v>
      </c>
      <c r="E573" s="104" t="s">
        <v>862</v>
      </c>
      <c r="F573" s="137">
        <v>2943</v>
      </c>
      <c r="G573" s="140">
        <v>1</v>
      </c>
      <c r="H573" s="143">
        <v>677</v>
      </c>
      <c r="I573" s="257">
        <v>0</v>
      </c>
      <c r="J573" s="258">
        <v>0</v>
      </c>
      <c r="K573" s="259">
        <v>0</v>
      </c>
      <c r="L573" s="260">
        <v>0</v>
      </c>
      <c r="M573" s="257">
        <v>0</v>
      </c>
      <c r="N573" s="261">
        <v>0</v>
      </c>
      <c r="O573" s="262">
        <v>0</v>
      </c>
      <c r="P573" s="260">
        <v>0</v>
      </c>
      <c r="Q573" s="262">
        <v>0</v>
      </c>
      <c r="R573" s="263">
        <v>0</v>
      </c>
      <c r="S573" s="260">
        <v>0</v>
      </c>
      <c r="T573" s="257">
        <v>0</v>
      </c>
      <c r="U573" s="264">
        <v>0</v>
      </c>
      <c r="V573" s="260">
        <v>0</v>
      </c>
      <c r="W573" s="260">
        <v>0</v>
      </c>
      <c r="X573" s="146">
        <f>+G573-(SUM(I573:N573,O573,P573:P573:T573,U573,V573,W573))</f>
        <v>1</v>
      </c>
      <c r="Y573" s="147"/>
      <c r="Z573" s="147">
        <v>1</v>
      </c>
      <c r="AA573" s="147"/>
      <c r="AB573" s="147"/>
      <c r="AC573" s="147"/>
      <c r="AD573" s="147"/>
      <c r="AE573" s="198">
        <f t="shared" si="28"/>
        <v>0</v>
      </c>
      <c r="AF573" s="148"/>
      <c r="AG573" s="139"/>
    </row>
    <row r="574" spans="1:33" s="166" customFormat="1">
      <c r="A574" s="362">
        <v>42902</v>
      </c>
      <c r="B574" s="137">
        <v>2</v>
      </c>
      <c r="C574" s="137">
        <v>2135706</v>
      </c>
      <c r="D574" s="139">
        <v>12873</v>
      </c>
      <c r="E574" s="104" t="s">
        <v>862</v>
      </c>
      <c r="F574" s="137">
        <v>2944</v>
      </c>
      <c r="G574" s="140">
        <v>13</v>
      </c>
      <c r="H574" s="377" t="s">
        <v>337</v>
      </c>
      <c r="I574" s="257">
        <v>0</v>
      </c>
      <c r="J574" s="258">
        <v>0</v>
      </c>
      <c r="K574" s="259">
        <v>0</v>
      </c>
      <c r="L574" s="260">
        <v>0</v>
      </c>
      <c r="M574" s="257">
        <v>0</v>
      </c>
      <c r="N574" s="261">
        <v>0</v>
      </c>
      <c r="O574" s="262">
        <v>0</v>
      </c>
      <c r="P574" s="260">
        <v>0</v>
      </c>
      <c r="Q574" s="262">
        <v>0</v>
      </c>
      <c r="R574" s="263">
        <v>0</v>
      </c>
      <c r="S574" s="260">
        <v>0</v>
      </c>
      <c r="T574" s="257">
        <v>0</v>
      </c>
      <c r="U574" s="264">
        <v>0</v>
      </c>
      <c r="V574" s="260">
        <v>1</v>
      </c>
      <c r="W574" s="260">
        <v>0</v>
      </c>
      <c r="X574" s="146">
        <f>+G574-(SUM(I574:N574,O574,P574:P574:T574,U574,V574,W574))</f>
        <v>12</v>
      </c>
      <c r="Y574" s="147"/>
      <c r="Z574" s="147"/>
      <c r="AA574" s="147"/>
      <c r="AB574" s="147"/>
      <c r="AC574" s="147"/>
      <c r="AD574" s="147"/>
      <c r="AE574" s="198">
        <f t="shared" si="28"/>
        <v>12</v>
      </c>
      <c r="AF574" s="148"/>
      <c r="AG574" s="139"/>
    </row>
    <row r="575" spans="1:33" s="166" customFormat="1">
      <c r="A575" s="362">
        <v>42902</v>
      </c>
      <c r="B575" s="137">
        <v>2</v>
      </c>
      <c r="C575" s="137">
        <v>2135706</v>
      </c>
      <c r="D575" s="139">
        <v>12876</v>
      </c>
      <c r="E575" s="104" t="s">
        <v>862</v>
      </c>
      <c r="F575" s="137">
        <v>2945</v>
      </c>
      <c r="G575" s="140">
        <v>152</v>
      </c>
      <c r="H575" s="560" t="s">
        <v>111</v>
      </c>
      <c r="I575" s="257">
        <v>0</v>
      </c>
      <c r="J575" s="258">
        <v>0</v>
      </c>
      <c r="K575" s="259">
        <v>0</v>
      </c>
      <c r="L575" s="260">
        <v>0</v>
      </c>
      <c r="M575" s="257">
        <v>0</v>
      </c>
      <c r="N575" s="261">
        <v>0</v>
      </c>
      <c r="O575" s="262">
        <v>1</v>
      </c>
      <c r="P575" s="260">
        <v>0</v>
      </c>
      <c r="Q575" s="262">
        <v>0</v>
      </c>
      <c r="R575" s="263">
        <v>0</v>
      </c>
      <c r="S575" s="260">
        <v>0</v>
      </c>
      <c r="T575" s="257">
        <v>0</v>
      </c>
      <c r="U575" s="264">
        <v>0</v>
      </c>
      <c r="V575" s="260">
        <v>1</v>
      </c>
      <c r="W575" s="260">
        <v>0</v>
      </c>
      <c r="X575" s="146">
        <f>+G575-(SUM(I575:N575,O575,P575:P575:T575,U575,V575,W575))</f>
        <v>150</v>
      </c>
      <c r="Y575" s="147"/>
      <c r="Z575" s="147"/>
      <c r="AA575" s="147"/>
      <c r="AB575" s="147"/>
      <c r="AC575" s="147"/>
      <c r="AD575" s="147"/>
      <c r="AE575" s="198">
        <f t="shared" si="28"/>
        <v>150</v>
      </c>
      <c r="AF575" s="148"/>
      <c r="AG575" s="139"/>
    </row>
    <row r="576" spans="1:33" s="166" customFormat="1">
      <c r="A576" s="362">
        <v>42902</v>
      </c>
      <c r="B576" s="137">
        <v>3</v>
      </c>
      <c r="C576" s="137">
        <v>2135706</v>
      </c>
      <c r="D576" s="139">
        <v>12876</v>
      </c>
      <c r="E576" s="104" t="s">
        <v>862</v>
      </c>
      <c r="F576" s="137">
        <v>2945</v>
      </c>
      <c r="G576" s="140">
        <v>248</v>
      </c>
      <c r="H576" s="561"/>
      <c r="I576" s="257">
        <v>0</v>
      </c>
      <c r="J576" s="258">
        <v>0</v>
      </c>
      <c r="K576" s="259">
        <v>0</v>
      </c>
      <c r="L576" s="260">
        <v>0</v>
      </c>
      <c r="M576" s="257">
        <v>0</v>
      </c>
      <c r="N576" s="261">
        <v>0</v>
      </c>
      <c r="O576" s="262">
        <v>0</v>
      </c>
      <c r="P576" s="260">
        <v>0</v>
      </c>
      <c r="Q576" s="262">
        <v>0</v>
      </c>
      <c r="R576" s="263">
        <v>2</v>
      </c>
      <c r="S576" s="260">
        <v>0</v>
      </c>
      <c r="T576" s="257">
        <v>0</v>
      </c>
      <c r="U576" s="264">
        <v>0</v>
      </c>
      <c r="V576" s="260">
        <v>0</v>
      </c>
      <c r="W576" s="260">
        <v>0</v>
      </c>
      <c r="X576" s="146">
        <f>+G576-(SUM(I576:N576,O576,P576:P576:T576,U576,V576,W576))</f>
        <v>246</v>
      </c>
      <c r="Y576" s="147"/>
      <c r="Z576" s="147"/>
      <c r="AA576" s="147"/>
      <c r="AB576" s="147"/>
      <c r="AC576" s="147"/>
      <c r="AD576" s="147"/>
      <c r="AE576" s="198">
        <f t="shared" si="28"/>
        <v>246</v>
      </c>
      <c r="AF576" s="148"/>
      <c r="AG576" s="139"/>
    </row>
    <row r="577" spans="1:33" s="166" customFormat="1">
      <c r="A577" s="362">
        <v>42902</v>
      </c>
      <c r="B577" s="137">
        <v>3</v>
      </c>
      <c r="C577" s="137">
        <v>2135706</v>
      </c>
      <c r="D577" s="139">
        <v>12876</v>
      </c>
      <c r="E577" s="104" t="s">
        <v>862</v>
      </c>
      <c r="F577" s="137">
        <v>2946</v>
      </c>
      <c r="G577" s="140">
        <v>112</v>
      </c>
      <c r="H577" s="165" t="s">
        <v>336</v>
      </c>
      <c r="I577" s="257">
        <v>0</v>
      </c>
      <c r="J577" s="258">
        <v>0</v>
      </c>
      <c r="K577" s="259">
        <v>0</v>
      </c>
      <c r="L577" s="260">
        <v>0</v>
      </c>
      <c r="M577" s="257">
        <v>0</v>
      </c>
      <c r="N577" s="261">
        <v>0</v>
      </c>
      <c r="O577" s="262">
        <v>0</v>
      </c>
      <c r="P577" s="260">
        <v>0</v>
      </c>
      <c r="Q577" s="262">
        <v>0</v>
      </c>
      <c r="R577" s="263">
        <v>1</v>
      </c>
      <c r="S577" s="260">
        <v>0</v>
      </c>
      <c r="T577" s="257">
        <v>0</v>
      </c>
      <c r="U577" s="264">
        <v>0</v>
      </c>
      <c r="V577" s="260">
        <v>1</v>
      </c>
      <c r="W577" s="260">
        <v>0</v>
      </c>
      <c r="X577" s="146">
        <f>+G577-(SUM(I577:N577,O577,P577:P577:T577,U577,V577,W577))</f>
        <v>110</v>
      </c>
      <c r="Y577" s="147"/>
      <c r="Z577" s="147"/>
      <c r="AA577" s="147"/>
      <c r="AB577" s="147"/>
      <c r="AC577" s="147"/>
      <c r="AD577" s="147"/>
      <c r="AE577" s="198">
        <f t="shared" si="28"/>
        <v>110</v>
      </c>
      <c r="AF577" s="148"/>
      <c r="AG577" s="139"/>
    </row>
    <row r="578" spans="1:33" s="166" customFormat="1">
      <c r="A578" s="362">
        <v>42902</v>
      </c>
      <c r="B578" s="137">
        <v>3</v>
      </c>
      <c r="C578" s="137">
        <v>2135706</v>
      </c>
      <c r="D578" s="139">
        <v>12878</v>
      </c>
      <c r="E578" s="104" t="s">
        <v>862</v>
      </c>
      <c r="F578" s="137">
        <v>2947</v>
      </c>
      <c r="G578" s="140">
        <v>202</v>
      </c>
      <c r="H578" s="560" t="s">
        <v>111</v>
      </c>
      <c r="I578" s="257">
        <v>0</v>
      </c>
      <c r="J578" s="258">
        <v>0</v>
      </c>
      <c r="K578" s="259">
        <v>0</v>
      </c>
      <c r="L578" s="260">
        <v>0</v>
      </c>
      <c r="M578" s="257">
        <v>0</v>
      </c>
      <c r="N578" s="261">
        <v>0</v>
      </c>
      <c r="O578" s="262">
        <v>0</v>
      </c>
      <c r="P578" s="260">
        <v>0</v>
      </c>
      <c r="Q578" s="262">
        <v>0</v>
      </c>
      <c r="R578" s="263">
        <v>1</v>
      </c>
      <c r="S578" s="260">
        <v>0</v>
      </c>
      <c r="T578" s="257">
        <v>0</v>
      </c>
      <c r="U578" s="264">
        <v>0</v>
      </c>
      <c r="V578" s="260">
        <v>1</v>
      </c>
      <c r="W578" s="260">
        <v>0</v>
      </c>
      <c r="X578" s="146">
        <f>+G578-(SUM(I578:N578,O578,P578:P578:T578,U578,V578,W578))</f>
        <v>200</v>
      </c>
      <c r="Y578" s="147"/>
      <c r="Z578" s="147"/>
      <c r="AA578" s="147"/>
      <c r="AB578" s="147"/>
      <c r="AC578" s="147"/>
      <c r="AD578" s="147"/>
      <c r="AE578" s="198">
        <f t="shared" si="28"/>
        <v>200</v>
      </c>
      <c r="AF578" s="148"/>
      <c r="AG578" s="139"/>
    </row>
    <row r="579" spans="1:33" s="166" customFormat="1">
      <c r="A579" s="362">
        <v>42903</v>
      </c>
      <c r="B579" s="137">
        <v>1</v>
      </c>
      <c r="C579" s="137">
        <v>2135706</v>
      </c>
      <c r="D579" s="139">
        <v>12878</v>
      </c>
      <c r="E579" s="104" t="s">
        <v>862</v>
      </c>
      <c r="F579" s="137">
        <v>2947</v>
      </c>
      <c r="G579" s="140">
        <v>198</v>
      </c>
      <c r="H579" s="561"/>
      <c r="I579" s="257">
        <v>0</v>
      </c>
      <c r="J579" s="258">
        <v>0</v>
      </c>
      <c r="K579" s="259">
        <v>0</v>
      </c>
      <c r="L579" s="260">
        <v>0</v>
      </c>
      <c r="M579" s="257">
        <v>0</v>
      </c>
      <c r="N579" s="261">
        <v>0</v>
      </c>
      <c r="O579" s="262">
        <v>0</v>
      </c>
      <c r="P579" s="260">
        <v>0</v>
      </c>
      <c r="Q579" s="262">
        <v>0</v>
      </c>
      <c r="R579" s="263">
        <v>1</v>
      </c>
      <c r="S579" s="260">
        <v>0</v>
      </c>
      <c r="T579" s="257">
        <v>0</v>
      </c>
      <c r="U579" s="264">
        <v>0</v>
      </c>
      <c r="V579" s="260">
        <v>1</v>
      </c>
      <c r="W579" s="260">
        <v>0</v>
      </c>
      <c r="X579" s="146">
        <f>+G579-(SUM(I579:N579,O579,P579:P579:T579,U579,V579,W579))</f>
        <v>196</v>
      </c>
      <c r="Y579" s="147"/>
      <c r="Z579" s="147"/>
      <c r="AA579" s="147"/>
      <c r="AB579" s="147"/>
      <c r="AC579" s="147"/>
      <c r="AD579" s="147"/>
      <c r="AE579" s="198">
        <f t="shared" si="28"/>
        <v>196</v>
      </c>
      <c r="AF579" s="148"/>
      <c r="AG579" s="139"/>
    </row>
    <row r="580" spans="1:33" s="166" customFormat="1">
      <c r="A580" s="362">
        <v>42903</v>
      </c>
      <c r="B580" s="137">
        <v>1</v>
      </c>
      <c r="C580" s="137">
        <v>2135706</v>
      </c>
      <c r="D580" s="139">
        <v>12878</v>
      </c>
      <c r="E580" s="104" t="s">
        <v>862</v>
      </c>
      <c r="F580" s="137">
        <v>2948</v>
      </c>
      <c r="G580" s="140">
        <v>221</v>
      </c>
      <c r="H580" s="165" t="s">
        <v>338</v>
      </c>
      <c r="I580" s="257">
        <v>0</v>
      </c>
      <c r="J580" s="258">
        <v>0</v>
      </c>
      <c r="K580" s="259">
        <v>0</v>
      </c>
      <c r="L580" s="260">
        <v>0</v>
      </c>
      <c r="M580" s="257">
        <v>0</v>
      </c>
      <c r="N580" s="261">
        <v>0</v>
      </c>
      <c r="O580" s="262">
        <v>0</v>
      </c>
      <c r="P580" s="260">
        <v>0</v>
      </c>
      <c r="Q580" s="262">
        <v>0</v>
      </c>
      <c r="R580" s="263">
        <v>2</v>
      </c>
      <c r="S580" s="260">
        <v>0</v>
      </c>
      <c r="T580" s="257">
        <v>0</v>
      </c>
      <c r="U580" s="264">
        <v>0</v>
      </c>
      <c r="V580" s="260">
        <v>1</v>
      </c>
      <c r="W580" s="260">
        <v>0</v>
      </c>
      <c r="X580" s="146">
        <f>+G580-(SUM(I580:N580,O580,P580:P580:T580,U580,V580,W580))</f>
        <v>218</v>
      </c>
      <c r="Y580" s="147"/>
      <c r="Z580" s="147"/>
      <c r="AA580" s="147"/>
      <c r="AB580" s="147"/>
      <c r="AC580" s="147"/>
      <c r="AD580" s="147"/>
      <c r="AE580" s="198">
        <f t="shared" si="28"/>
        <v>218</v>
      </c>
      <c r="AF580" s="148"/>
      <c r="AG580" s="139"/>
    </row>
    <row r="581" spans="1:33" s="166" customFormat="1">
      <c r="A581" s="362">
        <v>42903</v>
      </c>
      <c r="B581" s="137">
        <v>1</v>
      </c>
      <c r="C581" s="137">
        <v>2135706</v>
      </c>
      <c r="D581" s="139">
        <v>12877</v>
      </c>
      <c r="E581" s="104" t="s">
        <v>862</v>
      </c>
      <c r="F581" s="137">
        <v>2949</v>
      </c>
      <c r="G581" s="140">
        <v>127</v>
      </c>
      <c r="H581" s="560" t="s">
        <v>111</v>
      </c>
      <c r="I581" s="257">
        <v>0</v>
      </c>
      <c r="J581" s="258">
        <v>0</v>
      </c>
      <c r="K581" s="259">
        <v>0</v>
      </c>
      <c r="L581" s="260">
        <v>0</v>
      </c>
      <c r="M581" s="257">
        <v>0</v>
      </c>
      <c r="N581" s="261">
        <v>0</v>
      </c>
      <c r="O581" s="262">
        <v>0</v>
      </c>
      <c r="P581" s="260">
        <v>0</v>
      </c>
      <c r="Q581" s="262">
        <v>0</v>
      </c>
      <c r="R581" s="263">
        <v>1</v>
      </c>
      <c r="S581" s="260">
        <v>0</v>
      </c>
      <c r="T581" s="257">
        <v>0</v>
      </c>
      <c r="U581" s="264">
        <v>0</v>
      </c>
      <c r="V581" s="260">
        <v>1</v>
      </c>
      <c r="W581" s="260">
        <v>0</v>
      </c>
      <c r="X581" s="146">
        <f>+G581-(SUM(I581:N581,O581,P581:P581:T581,U581,V581,W581))</f>
        <v>125</v>
      </c>
      <c r="Y581" s="147"/>
      <c r="Z581" s="147"/>
      <c r="AA581" s="147"/>
      <c r="AB581" s="147"/>
      <c r="AC581" s="147"/>
      <c r="AD581" s="147"/>
      <c r="AE581" s="198">
        <f t="shared" si="28"/>
        <v>125</v>
      </c>
      <c r="AF581" s="148"/>
      <c r="AG581" s="139"/>
    </row>
    <row r="582" spans="1:33" s="166" customFormat="1">
      <c r="A582" s="362">
        <v>42903</v>
      </c>
      <c r="B582" s="137">
        <v>2</v>
      </c>
      <c r="C582" s="137">
        <v>2135706</v>
      </c>
      <c r="D582" s="139">
        <v>12877</v>
      </c>
      <c r="E582" s="104" t="s">
        <v>862</v>
      </c>
      <c r="F582" s="137">
        <v>2949</v>
      </c>
      <c r="G582" s="140">
        <v>273</v>
      </c>
      <c r="H582" s="561"/>
      <c r="I582" s="257">
        <v>0</v>
      </c>
      <c r="J582" s="258">
        <v>0</v>
      </c>
      <c r="K582" s="259">
        <v>0</v>
      </c>
      <c r="L582" s="260">
        <v>0</v>
      </c>
      <c r="M582" s="257">
        <v>0</v>
      </c>
      <c r="N582" s="261">
        <v>0</v>
      </c>
      <c r="O582" s="262">
        <v>0</v>
      </c>
      <c r="P582" s="260">
        <v>0</v>
      </c>
      <c r="Q582" s="262">
        <v>0</v>
      </c>
      <c r="R582" s="263">
        <v>2</v>
      </c>
      <c r="S582" s="260">
        <v>0</v>
      </c>
      <c r="T582" s="257">
        <v>0</v>
      </c>
      <c r="U582" s="264">
        <v>0</v>
      </c>
      <c r="V582" s="260">
        <v>0</v>
      </c>
      <c r="W582" s="260">
        <v>0</v>
      </c>
      <c r="X582" s="146">
        <f>+G582-(SUM(I582:N582,O582,P582:P582:T582,U582,V582,W582))</f>
        <v>271</v>
      </c>
      <c r="Y582" s="147"/>
      <c r="Z582" s="147"/>
      <c r="AA582" s="147"/>
      <c r="AB582" s="147"/>
      <c r="AC582" s="147"/>
      <c r="AD582" s="147"/>
      <c r="AE582" s="198">
        <f t="shared" si="28"/>
        <v>271</v>
      </c>
      <c r="AF582" s="148"/>
      <c r="AG582" s="139"/>
    </row>
    <row r="583" spans="1:33" s="166" customFormat="1">
      <c r="A583" s="362">
        <v>42903</v>
      </c>
      <c r="B583" s="137">
        <v>2</v>
      </c>
      <c r="C583" s="137">
        <v>2135706</v>
      </c>
      <c r="D583" s="139">
        <v>12877</v>
      </c>
      <c r="E583" s="104" t="s">
        <v>862</v>
      </c>
      <c r="F583" s="137">
        <v>2950</v>
      </c>
      <c r="G583" s="140">
        <v>278</v>
      </c>
      <c r="H583" s="560" t="s">
        <v>114</v>
      </c>
      <c r="I583" s="257">
        <v>0</v>
      </c>
      <c r="J583" s="258">
        <v>0</v>
      </c>
      <c r="K583" s="259">
        <v>0</v>
      </c>
      <c r="L583" s="260">
        <v>0</v>
      </c>
      <c r="M583" s="257">
        <v>0</v>
      </c>
      <c r="N583" s="261">
        <v>0</v>
      </c>
      <c r="O583" s="262">
        <v>0</v>
      </c>
      <c r="P583" s="260">
        <v>0</v>
      </c>
      <c r="Q583" s="262">
        <v>0</v>
      </c>
      <c r="R583" s="263">
        <v>2</v>
      </c>
      <c r="S583" s="260">
        <v>0</v>
      </c>
      <c r="T583" s="257">
        <v>0</v>
      </c>
      <c r="U583" s="264">
        <v>0</v>
      </c>
      <c r="V583" s="260">
        <v>1</v>
      </c>
      <c r="W583" s="260">
        <v>0</v>
      </c>
      <c r="X583" s="146">
        <f>+G583-(SUM(I583:N583,O583,P583:P583:T583,U583,V583,W583))</f>
        <v>275</v>
      </c>
      <c r="Y583" s="147"/>
      <c r="Z583" s="147"/>
      <c r="AA583" s="147"/>
      <c r="AB583" s="147"/>
      <c r="AC583" s="147"/>
      <c r="AD583" s="147"/>
      <c r="AE583" s="198">
        <f t="shared" si="28"/>
        <v>275</v>
      </c>
      <c r="AF583" s="148"/>
      <c r="AG583" s="139"/>
    </row>
    <row r="584" spans="1:33" s="166" customFormat="1">
      <c r="A584" s="362">
        <v>42903</v>
      </c>
      <c r="B584" s="137">
        <v>3</v>
      </c>
      <c r="C584" s="137">
        <v>2135706</v>
      </c>
      <c r="D584" s="139">
        <v>12877</v>
      </c>
      <c r="E584" s="104" t="s">
        <v>862</v>
      </c>
      <c r="F584" s="137">
        <v>2950</v>
      </c>
      <c r="G584" s="140">
        <v>122</v>
      </c>
      <c r="H584" s="561"/>
      <c r="I584" s="257">
        <v>0</v>
      </c>
      <c r="J584" s="258">
        <v>0</v>
      </c>
      <c r="K584" s="259">
        <v>0</v>
      </c>
      <c r="L584" s="260">
        <v>0</v>
      </c>
      <c r="M584" s="257">
        <v>0</v>
      </c>
      <c r="N584" s="261">
        <v>0</v>
      </c>
      <c r="O584" s="262">
        <v>0</v>
      </c>
      <c r="P584" s="260">
        <v>0</v>
      </c>
      <c r="Q584" s="262">
        <v>0</v>
      </c>
      <c r="R584" s="263">
        <v>1</v>
      </c>
      <c r="S584" s="260">
        <v>0</v>
      </c>
      <c r="T584" s="257">
        <v>0</v>
      </c>
      <c r="U584" s="264">
        <v>0</v>
      </c>
      <c r="V584" s="260">
        <v>0</v>
      </c>
      <c r="W584" s="260">
        <v>0</v>
      </c>
      <c r="X584" s="146">
        <f>+G584-(SUM(I584:N584,O584,P584:P584:T584,U584,V584,W584))</f>
        <v>121</v>
      </c>
      <c r="Y584" s="147"/>
      <c r="Z584" s="147"/>
      <c r="AA584" s="147"/>
      <c r="AB584" s="147"/>
      <c r="AC584" s="147"/>
      <c r="AD584" s="147"/>
      <c r="AE584" s="198">
        <f t="shared" si="28"/>
        <v>121</v>
      </c>
      <c r="AF584" s="148"/>
      <c r="AG584" s="139"/>
    </row>
    <row r="585" spans="1:33" s="166" customFormat="1">
      <c r="A585" s="362">
        <v>42903</v>
      </c>
      <c r="B585" s="137">
        <v>3</v>
      </c>
      <c r="C585" s="137">
        <v>2135706</v>
      </c>
      <c r="D585" s="139">
        <v>12877</v>
      </c>
      <c r="E585" s="104" t="s">
        <v>862</v>
      </c>
      <c r="F585" s="137">
        <v>2951</v>
      </c>
      <c r="G585" s="140">
        <v>69</v>
      </c>
      <c r="H585" s="377" t="s">
        <v>339</v>
      </c>
      <c r="I585" s="257">
        <v>0</v>
      </c>
      <c r="J585" s="258">
        <v>0</v>
      </c>
      <c r="K585" s="259">
        <v>0</v>
      </c>
      <c r="L585" s="260">
        <v>0</v>
      </c>
      <c r="M585" s="257">
        <v>0</v>
      </c>
      <c r="N585" s="261">
        <v>0</v>
      </c>
      <c r="O585" s="262">
        <v>0</v>
      </c>
      <c r="P585" s="260">
        <v>0</v>
      </c>
      <c r="Q585" s="262">
        <v>0</v>
      </c>
      <c r="R585" s="263">
        <v>0</v>
      </c>
      <c r="S585" s="260">
        <v>0</v>
      </c>
      <c r="T585" s="257">
        <v>0</v>
      </c>
      <c r="U585" s="264">
        <v>0</v>
      </c>
      <c r="V585" s="260">
        <v>1</v>
      </c>
      <c r="W585" s="260">
        <v>0</v>
      </c>
      <c r="X585" s="146">
        <f>+G585-(SUM(I585:N585,O585,P585:P585:T585,U585,V585,W585))</f>
        <v>68</v>
      </c>
      <c r="Y585" s="147"/>
      <c r="Z585" s="147"/>
      <c r="AA585" s="147"/>
      <c r="AB585" s="147"/>
      <c r="AC585" s="147"/>
      <c r="AD585" s="147"/>
      <c r="AE585" s="198">
        <f t="shared" ref="AE585:AE595" si="29">X585-SUM(Z585:AD585)</f>
        <v>68</v>
      </c>
      <c r="AF585" s="148"/>
      <c r="AG585" s="139"/>
    </row>
    <row r="586" spans="1:33" s="166" customFormat="1">
      <c r="A586" s="362">
        <v>42903</v>
      </c>
      <c r="B586" s="137">
        <v>3</v>
      </c>
      <c r="C586" s="137">
        <v>2098102</v>
      </c>
      <c r="D586" s="139">
        <v>12847</v>
      </c>
      <c r="E586" s="104" t="s">
        <v>862</v>
      </c>
      <c r="F586" s="137">
        <v>2952</v>
      </c>
      <c r="G586" s="140">
        <v>20</v>
      </c>
      <c r="H586" s="377" t="s">
        <v>156</v>
      </c>
      <c r="I586" s="257">
        <v>0</v>
      </c>
      <c r="J586" s="258">
        <v>0</v>
      </c>
      <c r="K586" s="259">
        <v>0</v>
      </c>
      <c r="L586" s="260">
        <v>0</v>
      </c>
      <c r="M586" s="257">
        <v>0</v>
      </c>
      <c r="N586" s="261">
        <v>0</v>
      </c>
      <c r="O586" s="262">
        <v>1</v>
      </c>
      <c r="P586" s="260">
        <v>0</v>
      </c>
      <c r="Q586" s="262">
        <v>0</v>
      </c>
      <c r="R586" s="263">
        <v>0</v>
      </c>
      <c r="S586" s="260">
        <v>0</v>
      </c>
      <c r="T586" s="257">
        <v>0</v>
      </c>
      <c r="U586" s="264">
        <v>0</v>
      </c>
      <c r="V586" s="260">
        <v>1</v>
      </c>
      <c r="W586" s="260">
        <v>0</v>
      </c>
      <c r="X586" s="146">
        <f>+G586-(SUM(I586:N586,O586,P586:P586:T586,U586,V586,W586))</f>
        <v>18</v>
      </c>
      <c r="Y586" s="147"/>
      <c r="Z586" s="147"/>
      <c r="AA586" s="147"/>
      <c r="AB586" s="147"/>
      <c r="AC586" s="147"/>
      <c r="AD586" s="147"/>
      <c r="AE586" s="198">
        <f t="shared" si="29"/>
        <v>18</v>
      </c>
      <c r="AF586" s="148"/>
      <c r="AG586" s="139"/>
    </row>
    <row r="587" spans="1:33" s="166" customFormat="1">
      <c r="A587" s="362">
        <v>42903</v>
      </c>
      <c r="B587" s="137">
        <v>3</v>
      </c>
      <c r="C587" s="137">
        <v>2098102</v>
      </c>
      <c r="D587" s="139">
        <v>12846</v>
      </c>
      <c r="E587" s="104" t="s">
        <v>862</v>
      </c>
      <c r="F587" s="137">
        <v>2953</v>
      </c>
      <c r="G587" s="140">
        <v>21</v>
      </c>
      <c r="H587" s="377" t="s">
        <v>340</v>
      </c>
      <c r="I587" s="257">
        <v>0</v>
      </c>
      <c r="J587" s="258">
        <v>0</v>
      </c>
      <c r="K587" s="259">
        <v>0</v>
      </c>
      <c r="L587" s="260">
        <v>0</v>
      </c>
      <c r="M587" s="257">
        <v>0</v>
      </c>
      <c r="N587" s="261">
        <v>0</v>
      </c>
      <c r="O587" s="262">
        <v>1</v>
      </c>
      <c r="P587" s="260">
        <v>0</v>
      </c>
      <c r="Q587" s="262">
        <v>0</v>
      </c>
      <c r="R587" s="263">
        <v>0</v>
      </c>
      <c r="S587" s="260">
        <v>0</v>
      </c>
      <c r="T587" s="257">
        <v>0</v>
      </c>
      <c r="U587" s="264">
        <v>0</v>
      </c>
      <c r="V587" s="260">
        <v>1</v>
      </c>
      <c r="W587" s="260">
        <v>0</v>
      </c>
      <c r="X587" s="146">
        <f>+G587-(SUM(I587:N587,O587,P587:P587:T587,U587,V587,W587))</f>
        <v>19</v>
      </c>
      <c r="Y587" s="147"/>
      <c r="Z587" s="147"/>
      <c r="AA587" s="147"/>
      <c r="AB587" s="147"/>
      <c r="AC587" s="147"/>
      <c r="AD587" s="147"/>
      <c r="AE587" s="198">
        <f t="shared" si="29"/>
        <v>19</v>
      </c>
      <c r="AF587" s="148"/>
      <c r="AG587" s="139"/>
    </row>
    <row r="588" spans="1:33" s="166" customFormat="1">
      <c r="A588" s="362">
        <v>42903</v>
      </c>
      <c r="B588" s="137">
        <v>3</v>
      </c>
      <c r="C588" s="137">
        <v>2135706</v>
      </c>
      <c r="D588" s="139">
        <v>12874</v>
      </c>
      <c r="E588" s="104" t="s">
        <v>862</v>
      </c>
      <c r="F588" s="137">
        <v>2954</v>
      </c>
      <c r="G588" s="140">
        <v>278</v>
      </c>
      <c r="H588" s="560" t="s">
        <v>341</v>
      </c>
      <c r="I588" s="257">
        <v>0</v>
      </c>
      <c r="J588" s="258">
        <v>0</v>
      </c>
      <c r="K588" s="259">
        <v>0</v>
      </c>
      <c r="L588" s="260">
        <v>0</v>
      </c>
      <c r="M588" s="257">
        <v>0</v>
      </c>
      <c r="N588" s="261">
        <v>0</v>
      </c>
      <c r="O588" s="262">
        <v>1</v>
      </c>
      <c r="P588" s="260">
        <v>0</v>
      </c>
      <c r="Q588" s="262">
        <v>0</v>
      </c>
      <c r="R588" s="263">
        <v>1</v>
      </c>
      <c r="S588" s="260">
        <v>0</v>
      </c>
      <c r="T588" s="257">
        <v>0</v>
      </c>
      <c r="U588" s="264">
        <v>0</v>
      </c>
      <c r="V588" s="260">
        <v>1</v>
      </c>
      <c r="W588" s="260">
        <v>0</v>
      </c>
      <c r="X588" s="146">
        <f>+G588-(SUM(I588:N588,O588,P588:P588:T588,U588,V588,W588))</f>
        <v>275</v>
      </c>
      <c r="Y588" s="147"/>
      <c r="Z588" s="147"/>
      <c r="AA588" s="147"/>
      <c r="AB588" s="147"/>
      <c r="AC588" s="147"/>
      <c r="AD588" s="147"/>
      <c r="AE588" s="198">
        <f t="shared" si="29"/>
        <v>275</v>
      </c>
      <c r="AF588" s="148"/>
      <c r="AG588" s="139"/>
    </row>
    <row r="589" spans="1:33" s="166" customFormat="1">
      <c r="A589" s="362">
        <v>42905</v>
      </c>
      <c r="B589" s="137">
        <v>3</v>
      </c>
      <c r="C589" s="137">
        <v>2135706</v>
      </c>
      <c r="D589" s="139">
        <v>12874</v>
      </c>
      <c r="E589" s="104" t="s">
        <v>862</v>
      </c>
      <c r="F589" s="137">
        <v>2954</v>
      </c>
      <c r="G589" s="140">
        <v>49</v>
      </c>
      <c r="H589" s="561"/>
      <c r="I589" s="257">
        <v>0</v>
      </c>
      <c r="J589" s="258">
        <v>0</v>
      </c>
      <c r="K589" s="259">
        <v>0</v>
      </c>
      <c r="L589" s="260">
        <v>0</v>
      </c>
      <c r="M589" s="257">
        <v>0</v>
      </c>
      <c r="N589" s="261">
        <v>0</v>
      </c>
      <c r="O589" s="262">
        <v>0</v>
      </c>
      <c r="P589" s="260">
        <v>0</v>
      </c>
      <c r="Q589" s="262">
        <v>0</v>
      </c>
      <c r="R589" s="263">
        <v>1</v>
      </c>
      <c r="S589" s="260">
        <v>0</v>
      </c>
      <c r="T589" s="257">
        <v>0</v>
      </c>
      <c r="U589" s="264">
        <v>0</v>
      </c>
      <c r="V589" s="260">
        <v>0</v>
      </c>
      <c r="W589" s="260">
        <v>0</v>
      </c>
      <c r="X589" s="146">
        <f>+G589-(SUM(I589:N589,O589,P589:P589:T589,U589,V589,W589))</f>
        <v>48</v>
      </c>
      <c r="Y589" s="147"/>
      <c r="Z589" s="147"/>
      <c r="AA589" s="147"/>
      <c r="AB589" s="147"/>
      <c r="AC589" s="147"/>
      <c r="AD589" s="147"/>
      <c r="AE589" s="198">
        <f t="shared" si="29"/>
        <v>48</v>
      </c>
      <c r="AF589" s="148"/>
      <c r="AG589" s="139"/>
    </row>
    <row r="590" spans="1:33" s="166" customFormat="1">
      <c r="A590" s="362">
        <v>42905</v>
      </c>
      <c r="B590" s="137">
        <v>3</v>
      </c>
      <c r="C590" s="137">
        <v>2135706</v>
      </c>
      <c r="D590" s="139">
        <v>12874</v>
      </c>
      <c r="E590" s="104" t="s">
        <v>862</v>
      </c>
      <c r="F590" s="137">
        <v>2955</v>
      </c>
      <c r="G590" s="140">
        <v>330</v>
      </c>
      <c r="H590" s="165" t="s">
        <v>342</v>
      </c>
      <c r="I590" s="257">
        <v>0</v>
      </c>
      <c r="J590" s="258">
        <v>0</v>
      </c>
      <c r="K590" s="259">
        <v>0</v>
      </c>
      <c r="L590" s="260">
        <v>0</v>
      </c>
      <c r="M590" s="257">
        <v>0</v>
      </c>
      <c r="N590" s="261">
        <v>0</v>
      </c>
      <c r="O590" s="262">
        <v>0</v>
      </c>
      <c r="P590" s="260">
        <v>0</v>
      </c>
      <c r="Q590" s="262">
        <v>0</v>
      </c>
      <c r="R590" s="263">
        <v>3</v>
      </c>
      <c r="S590" s="260">
        <v>0</v>
      </c>
      <c r="T590" s="257">
        <v>0</v>
      </c>
      <c r="U590" s="264">
        <v>0</v>
      </c>
      <c r="V590" s="260">
        <v>1</v>
      </c>
      <c r="W590" s="260">
        <v>0</v>
      </c>
      <c r="X590" s="146">
        <f>+G590-(SUM(I590:N590,O590,P590:P590:T590,U590,V590,W590))</f>
        <v>326</v>
      </c>
      <c r="Y590" s="147"/>
      <c r="Z590" s="147"/>
      <c r="AA590" s="147">
        <v>1</v>
      </c>
      <c r="AB590" s="147"/>
      <c r="AC590" s="147"/>
      <c r="AD590" s="147"/>
      <c r="AE590" s="198">
        <f t="shared" si="29"/>
        <v>325</v>
      </c>
      <c r="AF590" s="148"/>
      <c r="AG590" s="139"/>
    </row>
    <row r="591" spans="1:33" s="166" customFormat="1">
      <c r="A591" s="362">
        <v>42906</v>
      </c>
      <c r="B591" s="137">
        <v>1</v>
      </c>
      <c r="C591" s="137">
        <v>2135706</v>
      </c>
      <c r="D591" s="139">
        <v>12874</v>
      </c>
      <c r="E591" s="104" t="s">
        <v>862</v>
      </c>
      <c r="F591" s="137">
        <v>2955</v>
      </c>
      <c r="G591" s="140">
        <v>70</v>
      </c>
      <c r="H591" s="165" t="s">
        <v>342</v>
      </c>
      <c r="I591" s="257">
        <v>0</v>
      </c>
      <c r="J591" s="258">
        <v>0</v>
      </c>
      <c r="K591" s="259">
        <v>0</v>
      </c>
      <c r="L591" s="260">
        <v>0</v>
      </c>
      <c r="M591" s="257">
        <v>0</v>
      </c>
      <c r="N591" s="261">
        <v>0</v>
      </c>
      <c r="O591" s="262">
        <v>0</v>
      </c>
      <c r="P591" s="260">
        <v>0</v>
      </c>
      <c r="Q591" s="262">
        <v>0</v>
      </c>
      <c r="R591" s="263">
        <v>0</v>
      </c>
      <c r="S591" s="260">
        <v>0</v>
      </c>
      <c r="T591" s="257">
        <v>0</v>
      </c>
      <c r="U591" s="264">
        <v>0</v>
      </c>
      <c r="V591" s="260">
        <v>0</v>
      </c>
      <c r="W591" s="260">
        <v>0</v>
      </c>
      <c r="X591" s="146">
        <f>+G591-(SUM(I591:N591,O591,P591:P591:T591,U591,V591,W591))</f>
        <v>70</v>
      </c>
      <c r="Y591" s="147"/>
      <c r="Z591" s="147"/>
      <c r="AA591" s="147"/>
      <c r="AB591" s="147"/>
      <c r="AC591" s="147"/>
      <c r="AD591" s="147"/>
      <c r="AE591" s="198">
        <f t="shared" si="29"/>
        <v>70</v>
      </c>
      <c r="AF591" s="148"/>
      <c r="AG591" s="139"/>
    </row>
    <row r="592" spans="1:33" s="166" customFormat="1">
      <c r="A592" s="362">
        <v>42906</v>
      </c>
      <c r="B592" s="137">
        <v>1</v>
      </c>
      <c r="C592" s="137">
        <v>2135706</v>
      </c>
      <c r="D592" s="139">
        <v>12874</v>
      </c>
      <c r="E592" s="104" t="s">
        <v>862</v>
      </c>
      <c r="F592" s="137">
        <v>2956</v>
      </c>
      <c r="G592" s="140">
        <v>126</v>
      </c>
      <c r="H592" s="165" t="s">
        <v>342</v>
      </c>
      <c r="I592" s="257">
        <v>0</v>
      </c>
      <c r="J592" s="258">
        <v>0</v>
      </c>
      <c r="K592" s="259">
        <v>0</v>
      </c>
      <c r="L592" s="260">
        <v>0</v>
      </c>
      <c r="M592" s="257">
        <v>0</v>
      </c>
      <c r="N592" s="261">
        <v>0</v>
      </c>
      <c r="O592" s="262">
        <v>0</v>
      </c>
      <c r="P592" s="260">
        <v>0</v>
      </c>
      <c r="Q592" s="262">
        <v>0</v>
      </c>
      <c r="R592" s="263">
        <v>1</v>
      </c>
      <c r="S592" s="260">
        <v>0</v>
      </c>
      <c r="T592" s="257">
        <v>0</v>
      </c>
      <c r="U592" s="264">
        <v>0</v>
      </c>
      <c r="V592" s="260">
        <v>1</v>
      </c>
      <c r="W592" s="260">
        <v>0</v>
      </c>
      <c r="X592" s="146">
        <f>+G592-(SUM(I592:N592,O592,P592:P592:T592,U592,V592,W592))</f>
        <v>124</v>
      </c>
      <c r="Y592" s="147"/>
      <c r="Z592" s="147">
        <v>2</v>
      </c>
      <c r="AA592" s="147"/>
      <c r="AB592" s="147"/>
      <c r="AC592" s="147"/>
      <c r="AD592" s="147"/>
      <c r="AE592" s="198">
        <f t="shared" si="29"/>
        <v>122</v>
      </c>
      <c r="AF592" s="148"/>
      <c r="AG592" s="139"/>
    </row>
    <row r="593" spans="1:33" s="166" customFormat="1">
      <c r="A593" s="362">
        <v>42906</v>
      </c>
      <c r="B593" s="137">
        <v>1</v>
      </c>
      <c r="C593" s="137">
        <v>2098102</v>
      </c>
      <c r="D593" s="139">
        <v>12869</v>
      </c>
      <c r="E593" s="104" t="s">
        <v>862</v>
      </c>
      <c r="F593" s="137">
        <v>2957</v>
      </c>
      <c r="G593" s="140">
        <v>33</v>
      </c>
      <c r="H593" s="165" t="s">
        <v>343</v>
      </c>
      <c r="I593" s="257">
        <v>0</v>
      </c>
      <c r="J593" s="258">
        <v>0</v>
      </c>
      <c r="K593" s="259">
        <v>0</v>
      </c>
      <c r="L593" s="260">
        <v>0</v>
      </c>
      <c r="M593" s="257">
        <v>0</v>
      </c>
      <c r="N593" s="261">
        <v>0</v>
      </c>
      <c r="O593" s="262">
        <v>0</v>
      </c>
      <c r="P593" s="260">
        <v>0</v>
      </c>
      <c r="Q593" s="262">
        <v>0</v>
      </c>
      <c r="R593" s="263">
        <v>0</v>
      </c>
      <c r="S593" s="260">
        <v>0</v>
      </c>
      <c r="T593" s="257">
        <v>0</v>
      </c>
      <c r="U593" s="264">
        <v>0</v>
      </c>
      <c r="V593" s="260">
        <v>1</v>
      </c>
      <c r="W593" s="260">
        <v>0</v>
      </c>
      <c r="X593" s="146">
        <f>+G593-(SUM(I593:N593,O593,P593:P593:T593,U593,V593,W593))</f>
        <v>32</v>
      </c>
      <c r="Y593" s="147"/>
      <c r="Z593" s="147"/>
      <c r="AA593" s="147"/>
      <c r="AB593" s="147"/>
      <c r="AC593" s="147"/>
      <c r="AD593" s="147"/>
      <c r="AE593" s="198">
        <f t="shared" si="29"/>
        <v>32</v>
      </c>
      <c r="AF593" s="148"/>
      <c r="AG593" s="139"/>
    </row>
    <row r="594" spans="1:33" s="166" customFormat="1">
      <c r="A594" s="362">
        <v>42906</v>
      </c>
      <c r="B594" s="137">
        <v>1</v>
      </c>
      <c r="C594" s="137">
        <v>2135706</v>
      </c>
      <c r="D594" s="139">
        <v>12872</v>
      </c>
      <c r="E594" s="104" t="s">
        <v>862</v>
      </c>
      <c r="F594" s="137">
        <v>2958</v>
      </c>
      <c r="G594" s="140">
        <v>79</v>
      </c>
      <c r="H594" s="165" t="s">
        <v>344</v>
      </c>
      <c r="I594" s="257">
        <v>0</v>
      </c>
      <c r="J594" s="258">
        <v>0</v>
      </c>
      <c r="K594" s="259">
        <v>0</v>
      </c>
      <c r="L594" s="260">
        <v>0</v>
      </c>
      <c r="M594" s="257">
        <v>0</v>
      </c>
      <c r="N594" s="261">
        <v>0</v>
      </c>
      <c r="O594" s="262">
        <v>0</v>
      </c>
      <c r="P594" s="260">
        <v>0</v>
      </c>
      <c r="Q594" s="262">
        <v>0</v>
      </c>
      <c r="R594" s="263">
        <v>0</v>
      </c>
      <c r="S594" s="260">
        <v>0</v>
      </c>
      <c r="T594" s="257">
        <v>0</v>
      </c>
      <c r="U594" s="264">
        <v>0</v>
      </c>
      <c r="V594" s="260">
        <v>1</v>
      </c>
      <c r="W594" s="260">
        <v>0</v>
      </c>
      <c r="X594" s="146">
        <f>+G594-(SUM(I594:N594,O594,P594:P594:T594,U594,V594,W594))</f>
        <v>78</v>
      </c>
      <c r="Y594" s="147"/>
      <c r="Z594" s="147"/>
      <c r="AA594" s="147"/>
      <c r="AB594" s="147"/>
      <c r="AC594" s="147"/>
      <c r="AD594" s="147"/>
      <c r="AE594" s="198">
        <f t="shared" si="29"/>
        <v>78</v>
      </c>
      <c r="AF594" s="148"/>
      <c r="AG594" s="139"/>
    </row>
    <row r="595" spans="1:33" s="166" customFormat="1">
      <c r="A595" s="362">
        <v>42906</v>
      </c>
      <c r="B595" s="137">
        <v>1</v>
      </c>
      <c r="C595" s="137">
        <v>2135706</v>
      </c>
      <c r="D595" s="139">
        <v>12877</v>
      </c>
      <c r="E595" s="104" t="s">
        <v>862</v>
      </c>
      <c r="F595" s="137">
        <v>2959</v>
      </c>
      <c r="G595" s="140">
        <v>29</v>
      </c>
      <c r="H595" s="165" t="s">
        <v>345</v>
      </c>
      <c r="I595" s="257">
        <v>0</v>
      </c>
      <c r="J595" s="258">
        <v>0</v>
      </c>
      <c r="K595" s="259">
        <v>0</v>
      </c>
      <c r="L595" s="260">
        <v>0</v>
      </c>
      <c r="M595" s="257">
        <v>0</v>
      </c>
      <c r="N595" s="261">
        <v>0</v>
      </c>
      <c r="O595" s="262">
        <v>0</v>
      </c>
      <c r="P595" s="260">
        <v>0</v>
      </c>
      <c r="Q595" s="262">
        <v>0</v>
      </c>
      <c r="R595" s="263">
        <v>0</v>
      </c>
      <c r="S595" s="260">
        <v>0</v>
      </c>
      <c r="T595" s="257">
        <v>0</v>
      </c>
      <c r="U595" s="264">
        <v>0</v>
      </c>
      <c r="V595" s="260">
        <v>1</v>
      </c>
      <c r="W595" s="260">
        <v>0</v>
      </c>
      <c r="X595" s="146">
        <f>+G595-(SUM(I595:N595,O595,P595:P595:T595,U595,V595,W595))</f>
        <v>28</v>
      </c>
      <c r="Y595" s="147"/>
      <c r="Z595" s="147"/>
      <c r="AA595" s="147">
        <v>13</v>
      </c>
      <c r="AB595" s="147"/>
      <c r="AC595" s="147"/>
      <c r="AD595" s="147"/>
      <c r="AE595" s="198">
        <f t="shared" si="29"/>
        <v>15</v>
      </c>
      <c r="AF595" s="148"/>
      <c r="AG595" s="139"/>
    </row>
    <row r="596" spans="1:33" s="166" customFormat="1">
      <c r="A596" s="362">
        <v>42906</v>
      </c>
      <c r="B596" s="137">
        <v>1</v>
      </c>
      <c r="C596" s="137">
        <v>2135706</v>
      </c>
      <c r="D596" s="139">
        <v>12876</v>
      </c>
      <c r="E596" s="104" t="s">
        <v>862</v>
      </c>
      <c r="F596" s="137">
        <v>2960</v>
      </c>
      <c r="G596" s="140">
        <v>38</v>
      </c>
      <c r="H596" s="165" t="s">
        <v>346</v>
      </c>
      <c r="I596" s="257">
        <v>0</v>
      </c>
      <c r="J596" s="258">
        <v>0</v>
      </c>
      <c r="K596" s="259">
        <v>0</v>
      </c>
      <c r="L596" s="260">
        <v>0</v>
      </c>
      <c r="M596" s="257">
        <v>0</v>
      </c>
      <c r="N596" s="261">
        <v>0</v>
      </c>
      <c r="O596" s="262">
        <v>0</v>
      </c>
      <c r="P596" s="260">
        <v>0</v>
      </c>
      <c r="Q596" s="262">
        <v>0</v>
      </c>
      <c r="R596" s="263">
        <v>0</v>
      </c>
      <c r="S596" s="260">
        <v>0</v>
      </c>
      <c r="T596" s="257">
        <v>0</v>
      </c>
      <c r="U596" s="264">
        <v>0</v>
      </c>
      <c r="V596" s="260">
        <v>1</v>
      </c>
      <c r="W596" s="260">
        <v>0</v>
      </c>
      <c r="X596" s="146">
        <f>+G596-(SUM(I596:N596,O596,P596:P596:T596,U596,V596,W596))</f>
        <v>37</v>
      </c>
      <c r="Y596" s="147"/>
      <c r="Z596" s="147"/>
      <c r="AA596" s="147">
        <v>20</v>
      </c>
      <c r="AB596" s="147"/>
      <c r="AC596" s="147"/>
      <c r="AD596" s="147"/>
      <c r="AE596" s="198">
        <v>17</v>
      </c>
      <c r="AF596" s="148"/>
      <c r="AG596" s="139"/>
    </row>
    <row r="597" spans="1:33" s="166" customFormat="1">
      <c r="A597" s="362">
        <v>42906</v>
      </c>
      <c r="B597" s="137">
        <v>2</v>
      </c>
      <c r="C597" s="137">
        <v>2135706</v>
      </c>
      <c r="D597" s="139">
        <v>12873</v>
      </c>
      <c r="E597" s="104" t="s">
        <v>862</v>
      </c>
      <c r="F597" s="137">
        <v>2961</v>
      </c>
      <c r="G597" s="140">
        <v>41</v>
      </c>
      <c r="H597" s="165" t="s">
        <v>347</v>
      </c>
      <c r="I597" s="257">
        <v>0</v>
      </c>
      <c r="J597" s="258">
        <v>0</v>
      </c>
      <c r="K597" s="259">
        <v>0</v>
      </c>
      <c r="L597" s="260">
        <v>0</v>
      </c>
      <c r="M597" s="257">
        <v>0</v>
      </c>
      <c r="N597" s="261">
        <v>0</v>
      </c>
      <c r="O597" s="262">
        <v>1</v>
      </c>
      <c r="P597" s="260">
        <v>0</v>
      </c>
      <c r="Q597" s="262">
        <v>0</v>
      </c>
      <c r="R597" s="263">
        <v>0</v>
      </c>
      <c r="S597" s="260">
        <v>0</v>
      </c>
      <c r="T597" s="257">
        <v>0</v>
      </c>
      <c r="U597" s="264">
        <v>0</v>
      </c>
      <c r="V597" s="260">
        <v>3</v>
      </c>
      <c r="W597" s="260">
        <v>0</v>
      </c>
      <c r="X597" s="146">
        <f>+G597-(SUM(I597:N597,O597,P597:P597:T597,U597,V597,W597))</f>
        <v>37</v>
      </c>
      <c r="Y597" s="147"/>
      <c r="Z597" s="147"/>
      <c r="AA597" s="147"/>
      <c r="AB597" s="147"/>
      <c r="AC597" s="147"/>
      <c r="AD597" s="147"/>
      <c r="AE597" s="198">
        <v>37</v>
      </c>
      <c r="AF597" s="148"/>
      <c r="AG597" s="139"/>
    </row>
    <row r="598" spans="1:33" s="217" customFormat="1">
      <c r="A598" s="365">
        <v>42908</v>
      </c>
      <c r="B598" s="209">
        <v>2</v>
      </c>
      <c r="C598" s="209">
        <v>2150001</v>
      </c>
      <c r="D598" s="210">
        <v>52111</v>
      </c>
      <c r="E598" s="210" t="s">
        <v>102</v>
      </c>
      <c r="F598" s="209">
        <v>2976</v>
      </c>
      <c r="G598" s="211">
        <v>304</v>
      </c>
      <c r="H598" s="212" t="s">
        <v>200</v>
      </c>
      <c r="I598" s="314">
        <v>0</v>
      </c>
      <c r="J598" s="315">
        <v>0</v>
      </c>
      <c r="K598" s="316">
        <v>0</v>
      </c>
      <c r="L598" s="317">
        <v>0</v>
      </c>
      <c r="M598" s="314">
        <v>0</v>
      </c>
      <c r="N598" s="318">
        <v>0</v>
      </c>
      <c r="O598" s="319">
        <v>1</v>
      </c>
      <c r="P598" s="317">
        <v>0</v>
      </c>
      <c r="Q598" s="319">
        <v>0</v>
      </c>
      <c r="R598" s="320">
        <v>0</v>
      </c>
      <c r="S598" s="317">
        <v>0</v>
      </c>
      <c r="T598" s="314">
        <v>0</v>
      </c>
      <c r="U598" s="321">
        <v>0</v>
      </c>
      <c r="V598" s="317">
        <v>2</v>
      </c>
      <c r="W598" s="317">
        <v>0</v>
      </c>
      <c r="X598" s="213">
        <f>+G598-(SUM(I598:N598,O598,P598:P598:T598,U598,V598,W598))</f>
        <v>301</v>
      </c>
      <c r="Y598" s="214"/>
      <c r="Z598" s="214"/>
      <c r="AA598" s="214"/>
      <c r="AB598" s="214"/>
      <c r="AC598" s="214"/>
      <c r="AD598" s="214"/>
      <c r="AE598" s="215">
        <f t="shared" ref="AE598:AE661" si="30">X598-SUM(Z598:AD598)</f>
        <v>301</v>
      </c>
      <c r="AF598" s="216"/>
      <c r="AG598" s="210"/>
    </row>
    <row r="599" spans="1:33" s="217" customFormat="1">
      <c r="A599" s="365">
        <v>42908</v>
      </c>
      <c r="B599" s="209">
        <v>2</v>
      </c>
      <c r="C599" s="209">
        <v>2150001</v>
      </c>
      <c r="D599" s="210">
        <v>52112</v>
      </c>
      <c r="E599" s="210" t="s">
        <v>102</v>
      </c>
      <c r="F599" s="209">
        <v>2977</v>
      </c>
      <c r="G599" s="211">
        <v>26</v>
      </c>
      <c r="H599" s="572" t="s">
        <v>351</v>
      </c>
      <c r="I599" s="314">
        <v>0</v>
      </c>
      <c r="J599" s="315">
        <v>0</v>
      </c>
      <c r="K599" s="316">
        <v>0</v>
      </c>
      <c r="L599" s="317">
        <v>0</v>
      </c>
      <c r="M599" s="314">
        <v>0</v>
      </c>
      <c r="N599" s="318">
        <v>0</v>
      </c>
      <c r="O599" s="319">
        <v>0</v>
      </c>
      <c r="P599" s="317">
        <v>0</v>
      </c>
      <c r="Q599" s="319">
        <v>0</v>
      </c>
      <c r="R599" s="320">
        <v>0</v>
      </c>
      <c r="S599" s="317">
        <v>0</v>
      </c>
      <c r="T599" s="314">
        <v>0</v>
      </c>
      <c r="U599" s="321">
        <v>0</v>
      </c>
      <c r="V599" s="317">
        <v>1</v>
      </c>
      <c r="W599" s="317">
        <v>0</v>
      </c>
      <c r="X599" s="213">
        <f>+G599-(SUM(I599:N599,O599,P599:P599:T599,U599,V599,W599))</f>
        <v>25</v>
      </c>
      <c r="Y599" s="214"/>
      <c r="Z599" s="214"/>
      <c r="AA599" s="214"/>
      <c r="AB599" s="214"/>
      <c r="AC599" s="214"/>
      <c r="AD599" s="214"/>
      <c r="AE599" s="215">
        <f t="shared" si="30"/>
        <v>25</v>
      </c>
      <c r="AF599" s="216"/>
      <c r="AG599" s="210"/>
    </row>
    <row r="600" spans="1:33" s="217" customFormat="1">
      <c r="A600" s="365">
        <v>42908</v>
      </c>
      <c r="B600" s="209">
        <v>3</v>
      </c>
      <c r="C600" s="209">
        <v>2150001</v>
      </c>
      <c r="D600" s="210">
        <v>52112</v>
      </c>
      <c r="E600" s="210" t="s">
        <v>102</v>
      </c>
      <c r="F600" s="209">
        <v>2977</v>
      </c>
      <c r="G600" s="211">
        <v>202</v>
      </c>
      <c r="H600" s="573"/>
      <c r="I600" s="314">
        <v>0</v>
      </c>
      <c r="J600" s="315">
        <v>0</v>
      </c>
      <c r="K600" s="316">
        <v>0</v>
      </c>
      <c r="L600" s="317">
        <v>0</v>
      </c>
      <c r="M600" s="314">
        <v>0</v>
      </c>
      <c r="N600" s="318">
        <v>0</v>
      </c>
      <c r="O600" s="319">
        <v>1</v>
      </c>
      <c r="P600" s="317">
        <v>0</v>
      </c>
      <c r="Q600" s="319">
        <v>0</v>
      </c>
      <c r="R600" s="320">
        <v>0</v>
      </c>
      <c r="S600" s="317">
        <v>0</v>
      </c>
      <c r="T600" s="314">
        <v>0</v>
      </c>
      <c r="U600" s="321">
        <v>0</v>
      </c>
      <c r="V600" s="317">
        <v>0</v>
      </c>
      <c r="W600" s="317">
        <v>0</v>
      </c>
      <c r="X600" s="213">
        <f>+G600-(SUM(I600:N600,O600,P600:P600:T600,U600,V600,W600))</f>
        <v>201</v>
      </c>
      <c r="Y600" s="214"/>
      <c r="Z600" s="214"/>
      <c r="AA600" s="214"/>
      <c r="AB600" s="214"/>
      <c r="AC600" s="214"/>
      <c r="AD600" s="214"/>
      <c r="AE600" s="215">
        <f t="shared" si="30"/>
        <v>201</v>
      </c>
      <c r="AF600" s="216"/>
      <c r="AG600" s="210"/>
    </row>
    <row r="601" spans="1:33" s="217" customFormat="1">
      <c r="A601" s="365">
        <v>42908</v>
      </c>
      <c r="B601" s="209">
        <v>3</v>
      </c>
      <c r="C601" s="209">
        <v>2150001</v>
      </c>
      <c r="D601" s="210">
        <v>52117</v>
      </c>
      <c r="E601" s="210" t="s">
        <v>102</v>
      </c>
      <c r="F601" s="209">
        <v>2978</v>
      </c>
      <c r="G601" s="211">
        <v>352</v>
      </c>
      <c r="H601" s="572" t="s">
        <v>111</v>
      </c>
      <c r="I601" s="314">
        <v>0</v>
      </c>
      <c r="J601" s="315">
        <v>0</v>
      </c>
      <c r="K601" s="316">
        <v>0</v>
      </c>
      <c r="L601" s="317">
        <v>0</v>
      </c>
      <c r="M601" s="314">
        <v>0</v>
      </c>
      <c r="N601" s="318">
        <v>0</v>
      </c>
      <c r="O601" s="319">
        <v>1</v>
      </c>
      <c r="P601" s="317">
        <v>0</v>
      </c>
      <c r="Q601" s="319">
        <v>0</v>
      </c>
      <c r="R601" s="320">
        <v>0</v>
      </c>
      <c r="S601" s="317">
        <v>0</v>
      </c>
      <c r="T601" s="314">
        <v>0</v>
      </c>
      <c r="U601" s="321">
        <v>0</v>
      </c>
      <c r="V601" s="317">
        <v>1</v>
      </c>
      <c r="W601" s="317">
        <v>0</v>
      </c>
      <c r="X601" s="213">
        <f>+G601-(SUM(I601:N601,O601,P601:P601:T601,U601,V601,W601))</f>
        <v>350</v>
      </c>
      <c r="Y601" s="214"/>
      <c r="Z601" s="214"/>
      <c r="AA601" s="214"/>
      <c r="AB601" s="214"/>
      <c r="AC601" s="214"/>
      <c r="AD601" s="214"/>
      <c r="AE601" s="215">
        <f t="shared" si="30"/>
        <v>350</v>
      </c>
      <c r="AF601" s="216"/>
      <c r="AG601" s="210"/>
    </row>
    <row r="602" spans="1:33" s="217" customFormat="1">
      <c r="A602" s="365">
        <v>42909</v>
      </c>
      <c r="B602" s="209">
        <v>1</v>
      </c>
      <c r="C602" s="209">
        <v>2150001</v>
      </c>
      <c r="D602" s="210">
        <v>52117</v>
      </c>
      <c r="E602" s="210" t="s">
        <v>102</v>
      </c>
      <c r="F602" s="209">
        <v>2978</v>
      </c>
      <c r="G602" s="211">
        <v>48</v>
      </c>
      <c r="H602" s="573"/>
      <c r="I602" s="314">
        <v>0</v>
      </c>
      <c r="J602" s="315">
        <v>0</v>
      </c>
      <c r="K602" s="316">
        <v>0</v>
      </c>
      <c r="L602" s="317">
        <v>0</v>
      </c>
      <c r="M602" s="314">
        <v>0</v>
      </c>
      <c r="N602" s="318">
        <v>0</v>
      </c>
      <c r="O602" s="319">
        <v>0</v>
      </c>
      <c r="P602" s="317">
        <v>0</v>
      </c>
      <c r="Q602" s="319">
        <v>0</v>
      </c>
      <c r="R602" s="320">
        <v>0</v>
      </c>
      <c r="S602" s="317">
        <v>0</v>
      </c>
      <c r="T602" s="314">
        <v>0</v>
      </c>
      <c r="U602" s="321">
        <v>0</v>
      </c>
      <c r="V602" s="317">
        <v>0</v>
      </c>
      <c r="W602" s="317">
        <v>0</v>
      </c>
      <c r="X602" s="213">
        <f>+G602-(SUM(I602:N602,O602,P602:P602:T602,U602,V602,W602))</f>
        <v>48</v>
      </c>
      <c r="Y602" s="214"/>
      <c r="Z602" s="214"/>
      <c r="AA602" s="214"/>
      <c r="AB602" s="214"/>
      <c r="AC602" s="214"/>
      <c r="AD602" s="214"/>
      <c r="AE602" s="215">
        <f t="shared" si="30"/>
        <v>48</v>
      </c>
      <c r="AF602" s="216"/>
      <c r="AG602" s="210"/>
    </row>
    <row r="603" spans="1:33" s="217" customFormat="1">
      <c r="A603" s="365">
        <v>42909</v>
      </c>
      <c r="B603" s="209">
        <v>1</v>
      </c>
      <c r="C603" s="209">
        <v>2150001</v>
      </c>
      <c r="D603" s="210">
        <v>52117</v>
      </c>
      <c r="E603" s="210" t="s">
        <v>102</v>
      </c>
      <c r="F603" s="209">
        <v>2979</v>
      </c>
      <c r="G603" s="211">
        <v>11</v>
      </c>
      <c r="H603" s="212" t="s">
        <v>352</v>
      </c>
      <c r="I603" s="314">
        <v>0</v>
      </c>
      <c r="J603" s="315">
        <v>0</v>
      </c>
      <c r="K603" s="316">
        <v>0</v>
      </c>
      <c r="L603" s="317">
        <v>0</v>
      </c>
      <c r="M603" s="314">
        <v>0</v>
      </c>
      <c r="N603" s="318">
        <v>0</v>
      </c>
      <c r="O603" s="319">
        <v>0</v>
      </c>
      <c r="P603" s="317">
        <v>0</v>
      </c>
      <c r="Q603" s="319">
        <v>0</v>
      </c>
      <c r="R603" s="320">
        <v>0</v>
      </c>
      <c r="S603" s="317">
        <v>0</v>
      </c>
      <c r="T603" s="314">
        <v>0</v>
      </c>
      <c r="U603" s="321">
        <v>0</v>
      </c>
      <c r="V603" s="317">
        <v>1</v>
      </c>
      <c r="W603" s="317">
        <v>0</v>
      </c>
      <c r="X603" s="213">
        <f>+G603-(SUM(I603:N603,O603,P603:P603:T603,U603,V603,W603))</f>
        <v>10</v>
      </c>
      <c r="Y603" s="214"/>
      <c r="Z603" s="214"/>
      <c r="AA603" s="214"/>
      <c r="AB603" s="214"/>
      <c r="AC603" s="214"/>
      <c r="AD603" s="214"/>
      <c r="AE603" s="215">
        <f t="shared" si="30"/>
        <v>10</v>
      </c>
      <c r="AF603" s="216"/>
      <c r="AG603" s="210"/>
    </row>
    <row r="604" spans="1:33" s="217" customFormat="1">
      <c r="A604" s="365">
        <v>42909</v>
      </c>
      <c r="B604" s="209">
        <v>1</v>
      </c>
      <c r="C604" s="209">
        <v>2150001</v>
      </c>
      <c r="D604" s="210">
        <v>52116</v>
      </c>
      <c r="E604" s="210" t="s">
        <v>102</v>
      </c>
      <c r="F604" s="209">
        <v>2980</v>
      </c>
      <c r="G604" s="211">
        <v>189</v>
      </c>
      <c r="H604" s="212" t="s">
        <v>354</v>
      </c>
      <c r="I604" s="314">
        <v>0</v>
      </c>
      <c r="J604" s="315">
        <v>0</v>
      </c>
      <c r="K604" s="316">
        <v>0</v>
      </c>
      <c r="L604" s="317">
        <v>0</v>
      </c>
      <c r="M604" s="314">
        <v>0</v>
      </c>
      <c r="N604" s="318">
        <v>0</v>
      </c>
      <c r="O604" s="319">
        <v>1</v>
      </c>
      <c r="P604" s="317">
        <v>0</v>
      </c>
      <c r="Q604" s="319">
        <v>0</v>
      </c>
      <c r="R604" s="320">
        <v>0</v>
      </c>
      <c r="S604" s="317">
        <v>0</v>
      </c>
      <c r="T604" s="314">
        <v>0</v>
      </c>
      <c r="U604" s="321">
        <v>0</v>
      </c>
      <c r="V604" s="317">
        <v>1</v>
      </c>
      <c r="W604" s="317">
        <v>0</v>
      </c>
      <c r="X604" s="213">
        <f>+G604-(SUM(I604:N604,O604,P604:P604:T604,U604,V604,W604))</f>
        <v>187</v>
      </c>
      <c r="Y604" s="214"/>
      <c r="Z604" s="214"/>
      <c r="AA604" s="214"/>
      <c r="AB604" s="214"/>
      <c r="AC604" s="214"/>
      <c r="AD604" s="214"/>
      <c r="AE604" s="215">
        <f t="shared" si="30"/>
        <v>187</v>
      </c>
      <c r="AF604" s="216"/>
      <c r="AG604" s="210"/>
    </row>
    <row r="605" spans="1:33" s="217" customFormat="1">
      <c r="A605" s="365">
        <v>42909</v>
      </c>
      <c r="B605" s="209">
        <v>1</v>
      </c>
      <c r="C605" s="209">
        <v>2150001</v>
      </c>
      <c r="D605" s="210">
        <v>52104</v>
      </c>
      <c r="E605" s="210" t="s">
        <v>102</v>
      </c>
      <c r="F605" s="209">
        <v>2981</v>
      </c>
      <c r="G605" s="211">
        <v>8</v>
      </c>
      <c r="H605" s="212" t="s">
        <v>353</v>
      </c>
      <c r="I605" s="314">
        <v>0</v>
      </c>
      <c r="J605" s="315">
        <v>0</v>
      </c>
      <c r="K605" s="316">
        <v>0</v>
      </c>
      <c r="L605" s="317">
        <v>0</v>
      </c>
      <c r="M605" s="314">
        <v>0</v>
      </c>
      <c r="N605" s="318">
        <v>0</v>
      </c>
      <c r="O605" s="319">
        <v>1</v>
      </c>
      <c r="P605" s="317">
        <v>0</v>
      </c>
      <c r="Q605" s="319">
        <v>0</v>
      </c>
      <c r="R605" s="320">
        <v>0</v>
      </c>
      <c r="S605" s="317">
        <v>0</v>
      </c>
      <c r="T605" s="314">
        <v>0</v>
      </c>
      <c r="U605" s="321">
        <v>0</v>
      </c>
      <c r="V605" s="317">
        <v>1</v>
      </c>
      <c r="W605" s="317">
        <v>0</v>
      </c>
      <c r="X605" s="213">
        <f>+G605-(SUM(I605:N605,O605,P605:P605:T605,U605,V605,W605))</f>
        <v>6</v>
      </c>
      <c r="Y605" s="214"/>
      <c r="Z605" s="214"/>
      <c r="AA605" s="214"/>
      <c r="AB605" s="214"/>
      <c r="AC605" s="214"/>
      <c r="AD605" s="214"/>
      <c r="AE605" s="215">
        <f t="shared" si="30"/>
        <v>6</v>
      </c>
      <c r="AF605" s="216"/>
      <c r="AG605" s="210"/>
    </row>
    <row r="606" spans="1:33" s="217" customFormat="1">
      <c r="A606" s="365">
        <v>42909</v>
      </c>
      <c r="B606" s="209">
        <v>1</v>
      </c>
      <c r="C606" s="209">
        <v>2150001</v>
      </c>
      <c r="D606" s="210">
        <v>52107</v>
      </c>
      <c r="E606" s="210" t="s">
        <v>102</v>
      </c>
      <c r="F606" s="209">
        <v>2982</v>
      </c>
      <c r="G606" s="211">
        <v>50</v>
      </c>
      <c r="H606" s="212" t="s">
        <v>154</v>
      </c>
      <c r="I606" s="314">
        <v>0</v>
      </c>
      <c r="J606" s="315">
        <v>0</v>
      </c>
      <c r="K606" s="316">
        <v>0</v>
      </c>
      <c r="L606" s="317">
        <v>0</v>
      </c>
      <c r="M606" s="314">
        <v>0</v>
      </c>
      <c r="N606" s="318">
        <v>0</v>
      </c>
      <c r="O606" s="319">
        <v>1</v>
      </c>
      <c r="P606" s="317">
        <v>0</v>
      </c>
      <c r="Q606" s="319">
        <v>0</v>
      </c>
      <c r="R606" s="320">
        <v>0</v>
      </c>
      <c r="S606" s="317">
        <v>0</v>
      </c>
      <c r="T606" s="314">
        <v>0</v>
      </c>
      <c r="U606" s="321">
        <v>0</v>
      </c>
      <c r="V606" s="317">
        <v>1</v>
      </c>
      <c r="W606" s="317">
        <v>0</v>
      </c>
      <c r="X606" s="213">
        <f>+G606-(SUM(I606:N606,O606,P606:P606:T606,U606,V606,W606))</f>
        <v>48</v>
      </c>
      <c r="Y606" s="214"/>
      <c r="Z606" s="214"/>
      <c r="AA606" s="214"/>
      <c r="AB606" s="214"/>
      <c r="AC606" s="214"/>
      <c r="AD606" s="214"/>
      <c r="AE606" s="215">
        <f t="shared" si="30"/>
        <v>48</v>
      </c>
      <c r="AF606" s="216"/>
      <c r="AG606" s="210"/>
    </row>
    <row r="607" spans="1:33" s="217" customFormat="1">
      <c r="A607" s="365">
        <v>42909</v>
      </c>
      <c r="B607" s="209">
        <v>1</v>
      </c>
      <c r="C607" s="209">
        <v>2150001</v>
      </c>
      <c r="D607" s="210">
        <v>52114</v>
      </c>
      <c r="E607" s="210" t="s">
        <v>102</v>
      </c>
      <c r="F607" s="209">
        <v>2983</v>
      </c>
      <c r="G607" s="211">
        <v>227</v>
      </c>
      <c r="H607" s="572" t="s">
        <v>355</v>
      </c>
      <c r="I607" s="314">
        <v>0</v>
      </c>
      <c r="J607" s="315">
        <v>0</v>
      </c>
      <c r="K607" s="316">
        <v>0</v>
      </c>
      <c r="L607" s="317">
        <v>0</v>
      </c>
      <c r="M607" s="314">
        <v>0</v>
      </c>
      <c r="N607" s="318">
        <v>0</v>
      </c>
      <c r="O607" s="319">
        <v>1</v>
      </c>
      <c r="P607" s="317">
        <v>0</v>
      </c>
      <c r="Q607" s="319">
        <v>0</v>
      </c>
      <c r="R607" s="320">
        <v>0</v>
      </c>
      <c r="S607" s="317">
        <v>0</v>
      </c>
      <c r="T607" s="314">
        <v>0</v>
      </c>
      <c r="U607" s="321">
        <v>0</v>
      </c>
      <c r="V607" s="317">
        <v>1</v>
      </c>
      <c r="W607" s="317">
        <v>0</v>
      </c>
      <c r="X607" s="213">
        <f>+G607-(SUM(I607:N607,O607,P607:P607:T607,U607,V607,W607))</f>
        <v>225</v>
      </c>
      <c r="Y607" s="214"/>
      <c r="Z607" s="214"/>
      <c r="AA607" s="214"/>
      <c r="AB607" s="214"/>
      <c r="AC607" s="214"/>
      <c r="AD607" s="214"/>
      <c r="AE607" s="215">
        <f t="shared" si="30"/>
        <v>225</v>
      </c>
      <c r="AF607" s="216"/>
      <c r="AG607" s="210"/>
    </row>
    <row r="608" spans="1:33" s="217" customFormat="1">
      <c r="A608" s="365">
        <v>42909</v>
      </c>
      <c r="B608" s="209">
        <v>2</v>
      </c>
      <c r="C608" s="209">
        <v>2150001</v>
      </c>
      <c r="D608" s="210">
        <v>52114</v>
      </c>
      <c r="E608" s="210" t="s">
        <v>102</v>
      </c>
      <c r="F608" s="209">
        <v>2983</v>
      </c>
      <c r="G608" s="211">
        <v>12</v>
      </c>
      <c r="H608" s="573"/>
      <c r="I608" s="314">
        <v>0</v>
      </c>
      <c r="J608" s="315">
        <v>0</v>
      </c>
      <c r="K608" s="316">
        <v>0</v>
      </c>
      <c r="L608" s="317">
        <v>0</v>
      </c>
      <c r="M608" s="314">
        <v>0</v>
      </c>
      <c r="N608" s="318">
        <v>0</v>
      </c>
      <c r="O608" s="319">
        <v>0</v>
      </c>
      <c r="P608" s="317">
        <v>0</v>
      </c>
      <c r="Q608" s="319">
        <v>0</v>
      </c>
      <c r="R608" s="320">
        <v>0</v>
      </c>
      <c r="S608" s="317">
        <v>0</v>
      </c>
      <c r="T608" s="314">
        <v>0</v>
      </c>
      <c r="U608" s="321">
        <v>0</v>
      </c>
      <c r="V608" s="317">
        <v>0</v>
      </c>
      <c r="W608" s="317">
        <v>0</v>
      </c>
      <c r="X608" s="213">
        <f>+G608-(SUM(I608:N608,O608,P608:P608:T608,U608,V608,W608))</f>
        <v>12</v>
      </c>
      <c r="Y608" s="214"/>
      <c r="Z608" s="214"/>
      <c r="AA608" s="214"/>
      <c r="AB608" s="214"/>
      <c r="AC608" s="214"/>
      <c r="AD608" s="214"/>
      <c r="AE608" s="215">
        <f t="shared" si="30"/>
        <v>12</v>
      </c>
      <c r="AF608" s="216"/>
      <c r="AG608" s="210"/>
    </row>
    <row r="609" spans="1:33" s="217" customFormat="1">
      <c r="A609" s="365">
        <v>42909</v>
      </c>
      <c r="B609" s="209">
        <v>2</v>
      </c>
      <c r="C609" s="209">
        <v>2150001</v>
      </c>
      <c r="D609" s="210">
        <v>52115</v>
      </c>
      <c r="E609" s="210" t="s">
        <v>102</v>
      </c>
      <c r="F609" s="209">
        <v>2984</v>
      </c>
      <c r="G609" s="211">
        <v>400</v>
      </c>
      <c r="H609" s="212" t="s">
        <v>111</v>
      </c>
      <c r="I609" s="314">
        <v>0</v>
      </c>
      <c r="J609" s="315">
        <v>0</v>
      </c>
      <c r="K609" s="316">
        <v>0</v>
      </c>
      <c r="L609" s="317">
        <v>0</v>
      </c>
      <c r="M609" s="314">
        <v>0</v>
      </c>
      <c r="N609" s="318">
        <v>0</v>
      </c>
      <c r="O609" s="319">
        <v>1</v>
      </c>
      <c r="P609" s="317">
        <v>0</v>
      </c>
      <c r="Q609" s="319">
        <v>0</v>
      </c>
      <c r="R609" s="320">
        <v>0</v>
      </c>
      <c r="S609" s="317">
        <v>0</v>
      </c>
      <c r="T609" s="314">
        <v>0</v>
      </c>
      <c r="U609" s="321">
        <v>0</v>
      </c>
      <c r="V609" s="317">
        <v>1</v>
      </c>
      <c r="W609" s="317">
        <v>0</v>
      </c>
      <c r="X609" s="213">
        <f>+G609-(SUM(I609:N609,O609,P609:P609:T609,U609,V609,W609))</f>
        <v>398</v>
      </c>
      <c r="Y609" s="214"/>
      <c r="Z609" s="214"/>
      <c r="AA609" s="214"/>
      <c r="AB609" s="214"/>
      <c r="AC609" s="214"/>
      <c r="AD609" s="214"/>
      <c r="AE609" s="215">
        <f t="shared" si="30"/>
        <v>398</v>
      </c>
      <c r="AF609" s="216"/>
      <c r="AG609" s="210"/>
    </row>
    <row r="610" spans="1:33" s="217" customFormat="1">
      <c r="A610" s="365">
        <v>42909</v>
      </c>
      <c r="B610" s="209">
        <v>2</v>
      </c>
      <c r="C610" s="209">
        <v>2150001</v>
      </c>
      <c r="D610" s="210">
        <v>52115</v>
      </c>
      <c r="E610" s="210" t="s">
        <v>102</v>
      </c>
      <c r="F610" s="209">
        <v>2985</v>
      </c>
      <c r="G610" s="211">
        <v>49</v>
      </c>
      <c r="H610" s="212" t="s">
        <v>356</v>
      </c>
      <c r="I610" s="314">
        <v>0</v>
      </c>
      <c r="J610" s="315">
        <v>0</v>
      </c>
      <c r="K610" s="316">
        <v>0</v>
      </c>
      <c r="L610" s="317">
        <v>0</v>
      </c>
      <c r="M610" s="314">
        <v>0</v>
      </c>
      <c r="N610" s="318">
        <v>0</v>
      </c>
      <c r="O610" s="319">
        <v>0</v>
      </c>
      <c r="P610" s="317">
        <v>0</v>
      </c>
      <c r="Q610" s="319">
        <v>0</v>
      </c>
      <c r="R610" s="320">
        <v>0</v>
      </c>
      <c r="S610" s="317">
        <v>0</v>
      </c>
      <c r="T610" s="314">
        <v>0</v>
      </c>
      <c r="U610" s="321">
        <v>0</v>
      </c>
      <c r="V610" s="317">
        <v>1</v>
      </c>
      <c r="W610" s="317">
        <v>0</v>
      </c>
      <c r="X610" s="213">
        <f>+G610-(SUM(I610:N610,O610,P610:P610:T610,U610,V610,W610))</f>
        <v>48</v>
      </c>
      <c r="Y610" s="214"/>
      <c r="Z610" s="214"/>
      <c r="AA610" s="214"/>
      <c r="AB610" s="214"/>
      <c r="AC610" s="214"/>
      <c r="AD610" s="214"/>
      <c r="AE610" s="215">
        <f t="shared" si="30"/>
        <v>48</v>
      </c>
      <c r="AF610" s="216"/>
      <c r="AG610" s="210"/>
    </row>
    <row r="611" spans="1:33" s="217" customFormat="1">
      <c r="A611" s="365">
        <v>42909</v>
      </c>
      <c r="B611" s="209">
        <v>2</v>
      </c>
      <c r="C611" s="209">
        <v>2150001</v>
      </c>
      <c r="D611" s="210">
        <v>52113</v>
      </c>
      <c r="E611" s="210" t="s">
        <v>102</v>
      </c>
      <c r="F611" s="209">
        <v>2986</v>
      </c>
      <c r="G611" s="211">
        <v>77</v>
      </c>
      <c r="H611" s="572" t="s">
        <v>357</v>
      </c>
      <c r="I611" s="314">
        <v>0</v>
      </c>
      <c r="J611" s="315">
        <v>0</v>
      </c>
      <c r="K611" s="316">
        <v>0</v>
      </c>
      <c r="L611" s="317">
        <v>0</v>
      </c>
      <c r="M611" s="314">
        <v>0</v>
      </c>
      <c r="N611" s="318">
        <v>0</v>
      </c>
      <c r="O611" s="319">
        <v>1</v>
      </c>
      <c r="P611" s="317">
        <v>0</v>
      </c>
      <c r="Q611" s="319">
        <v>0</v>
      </c>
      <c r="R611" s="320">
        <v>0</v>
      </c>
      <c r="S611" s="317">
        <v>0</v>
      </c>
      <c r="T611" s="314">
        <v>0</v>
      </c>
      <c r="U611" s="321">
        <v>0</v>
      </c>
      <c r="V611" s="317">
        <v>1</v>
      </c>
      <c r="W611" s="317">
        <v>0</v>
      </c>
      <c r="X611" s="213">
        <f>+G611-(SUM(I611:N611,O611,P611:P611:T611,U611,V611,W611))</f>
        <v>75</v>
      </c>
      <c r="Y611" s="214"/>
      <c r="Z611" s="214"/>
      <c r="AA611" s="214"/>
      <c r="AB611" s="214"/>
      <c r="AC611" s="214"/>
      <c r="AD611" s="214"/>
      <c r="AE611" s="215">
        <f t="shared" si="30"/>
        <v>75</v>
      </c>
      <c r="AF611" s="216"/>
      <c r="AG611" s="210"/>
    </row>
    <row r="612" spans="1:33" s="217" customFormat="1">
      <c r="A612" s="365">
        <v>42909</v>
      </c>
      <c r="B612" s="209">
        <v>3</v>
      </c>
      <c r="C612" s="209">
        <v>2150001</v>
      </c>
      <c r="D612" s="210">
        <v>52113</v>
      </c>
      <c r="E612" s="210" t="s">
        <v>102</v>
      </c>
      <c r="F612" s="209">
        <v>2986</v>
      </c>
      <c r="G612" s="211">
        <v>203</v>
      </c>
      <c r="H612" s="573"/>
      <c r="I612" s="314">
        <v>0</v>
      </c>
      <c r="J612" s="315">
        <v>0</v>
      </c>
      <c r="K612" s="316">
        <v>0</v>
      </c>
      <c r="L612" s="317">
        <v>0</v>
      </c>
      <c r="M612" s="314">
        <v>0</v>
      </c>
      <c r="N612" s="318">
        <v>0</v>
      </c>
      <c r="O612" s="319">
        <v>0</v>
      </c>
      <c r="P612" s="317">
        <v>0</v>
      </c>
      <c r="Q612" s="319">
        <v>0</v>
      </c>
      <c r="R612" s="320">
        <v>0</v>
      </c>
      <c r="S612" s="317">
        <v>0</v>
      </c>
      <c r="T612" s="314">
        <v>0</v>
      </c>
      <c r="U612" s="321">
        <v>0</v>
      </c>
      <c r="V612" s="317">
        <v>0</v>
      </c>
      <c r="W612" s="317">
        <v>0</v>
      </c>
      <c r="X612" s="213">
        <f>+G612-(SUM(I612:N612,O612,P612:P612:T612,U612,V612,W612))</f>
        <v>203</v>
      </c>
      <c r="Y612" s="214"/>
      <c r="Z612" s="214"/>
      <c r="AA612" s="214">
        <v>34</v>
      </c>
      <c r="AB612" s="214"/>
      <c r="AC612" s="214"/>
      <c r="AD612" s="214"/>
      <c r="AE612" s="215">
        <f t="shared" si="30"/>
        <v>169</v>
      </c>
      <c r="AF612" s="216"/>
      <c r="AG612" s="210"/>
    </row>
    <row r="613" spans="1:33" s="217" customFormat="1">
      <c r="A613" s="365">
        <v>42909</v>
      </c>
      <c r="B613" s="209">
        <v>3</v>
      </c>
      <c r="C613" s="209">
        <v>2150001</v>
      </c>
      <c r="D613" s="210">
        <v>60091</v>
      </c>
      <c r="E613" s="210" t="s">
        <v>102</v>
      </c>
      <c r="F613" s="209">
        <v>2987</v>
      </c>
      <c r="G613" s="211">
        <v>58</v>
      </c>
      <c r="H613" s="212" t="s">
        <v>358</v>
      </c>
      <c r="I613" s="314">
        <v>0</v>
      </c>
      <c r="J613" s="315">
        <v>0</v>
      </c>
      <c r="K613" s="316">
        <v>0</v>
      </c>
      <c r="L613" s="317">
        <v>0</v>
      </c>
      <c r="M613" s="314">
        <v>0</v>
      </c>
      <c r="N613" s="318">
        <v>0</v>
      </c>
      <c r="O613" s="319">
        <v>1</v>
      </c>
      <c r="P613" s="317">
        <v>0</v>
      </c>
      <c r="Q613" s="319">
        <v>0</v>
      </c>
      <c r="R613" s="320">
        <v>0</v>
      </c>
      <c r="S613" s="317">
        <v>0</v>
      </c>
      <c r="T613" s="314">
        <v>0</v>
      </c>
      <c r="U613" s="321">
        <v>0</v>
      </c>
      <c r="V613" s="317">
        <v>1</v>
      </c>
      <c r="W613" s="317">
        <v>0</v>
      </c>
      <c r="X613" s="213">
        <f>+G613-(SUM(I613:N613,O613,P613:P613:T613,U613,V613,W613))</f>
        <v>56</v>
      </c>
      <c r="Y613" s="214"/>
      <c r="Z613" s="214"/>
      <c r="AA613" s="214"/>
      <c r="AB613" s="214"/>
      <c r="AC613" s="214"/>
      <c r="AD613" s="214"/>
      <c r="AE613" s="215">
        <f t="shared" si="30"/>
        <v>56</v>
      </c>
      <c r="AF613" s="216"/>
      <c r="AG613" s="210"/>
    </row>
    <row r="614" spans="1:33" s="217" customFormat="1">
      <c r="A614" s="365">
        <v>42909</v>
      </c>
      <c r="B614" s="209">
        <v>3</v>
      </c>
      <c r="C614" s="209">
        <v>2150001</v>
      </c>
      <c r="D614" s="210">
        <v>60099</v>
      </c>
      <c r="E614" s="210" t="s">
        <v>102</v>
      </c>
      <c r="F614" s="209">
        <v>2988</v>
      </c>
      <c r="G614" s="211">
        <v>40</v>
      </c>
      <c r="H614" s="212" t="s">
        <v>359</v>
      </c>
      <c r="I614" s="314">
        <v>0</v>
      </c>
      <c r="J614" s="315">
        <v>0</v>
      </c>
      <c r="K614" s="316">
        <v>0</v>
      </c>
      <c r="L614" s="317">
        <v>0</v>
      </c>
      <c r="M614" s="314">
        <v>0</v>
      </c>
      <c r="N614" s="318">
        <v>0</v>
      </c>
      <c r="O614" s="319">
        <v>1</v>
      </c>
      <c r="P614" s="317">
        <v>0</v>
      </c>
      <c r="Q614" s="319">
        <v>0</v>
      </c>
      <c r="R614" s="320">
        <v>0</v>
      </c>
      <c r="S614" s="317">
        <v>0</v>
      </c>
      <c r="T614" s="314">
        <v>0</v>
      </c>
      <c r="U614" s="321">
        <v>0</v>
      </c>
      <c r="V614" s="317">
        <v>1</v>
      </c>
      <c r="W614" s="317">
        <v>0</v>
      </c>
      <c r="X614" s="213">
        <f>+G614-(SUM(I614:N614,O614,P614:P614:T614,U614,V614,W614))</f>
        <v>38</v>
      </c>
      <c r="Y614" s="214"/>
      <c r="Z614" s="214"/>
      <c r="AA614" s="214"/>
      <c r="AB614" s="214"/>
      <c r="AC614" s="214"/>
      <c r="AD614" s="214"/>
      <c r="AE614" s="215">
        <f t="shared" si="30"/>
        <v>38</v>
      </c>
      <c r="AF614" s="216"/>
      <c r="AG614" s="210"/>
    </row>
    <row r="615" spans="1:33" s="217" customFormat="1">
      <c r="A615" s="365">
        <v>42909</v>
      </c>
      <c r="B615" s="209">
        <v>3</v>
      </c>
      <c r="C615" s="209">
        <v>2150001</v>
      </c>
      <c r="D615" s="210">
        <v>52113</v>
      </c>
      <c r="E615" s="210" t="s">
        <v>102</v>
      </c>
      <c r="F615" s="209">
        <v>2989</v>
      </c>
      <c r="G615" s="211">
        <v>34</v>
      </c>
      <c r="H615" s="212" t="s">
        <v>360</v>
      </c>
      <c r="I615" s="314">
        <v>0</v>
      </c>
      <c r="J615" s="315">
        <v>0</v>
      </c>
      <c r="K615" s="316">
        <v>0</v>
      </c>
      <c r="L615" s="317">
        <v>0</v>
      </c>
      <c r="M615" s="314">
        <v>0</v>
      </c>
      <c r="N615" s="318">
        <v>0</v>
      </c>
      <c r="O615" s="319">
        <v>0</v>
      </c>
      <c r="P615" s="317">
        <v>0</v>
      </c>
      <c r="Q615" s="319">
        <v>0</v>
      </c>
      <c r="R615" s="320">
        <v>0</v>
      </c>
      <c r="S615" s="317">
        <v>0</v>
      </c>
      <c r="T615" s="314">
        <v>0</v>
      </c>
      <c r="U615" s="321">
        <v>0</v>
      </c>
      <c r="V615" s="317">
        <v>1</v>
      </c>
      <c r="W615" s="317">
        <v>0</v>
      </c>
      <c r="X615" s="213">
        <f>+G615-(SUM(I615:N615,O615,P615:P615:T615,U615,V615,W615))</f>
        <v>33</v>
      </c>
      <c r="Y615" s="214"/>
      <c r="Z615" s="214"/>
      <c r="AA615" s="214"/>
      <c r="AB615" s="214"/>
      <c r="AC615" s="214"/>
      <c r="AD615" s="214"/>
      <c r="AE615" s="215">
        <f t="shared" si="30"/>
        <v>33</v>
      </c>
      <c r="AF615" s="216"/>
      <c r="AG615" s="210"/>
    </row>
    <row r="616" spans="1:33" s="166" customFormat="1">
      <c r="A616" s="362">
        <v>42909</v>
      </c>
      <c r="B616" s="137">
        <v>3</v>
      </c>
      <c r="C616" s="137">
        <v>2135706</v>
      </c>
      <c r="D616" s="139">
        <v>12872</v>
      </c>
      <c r="E616" s="104" t="s">
        <v>862</v>
      </c>
      <c r="F616" s="137">
        <v>2990</v>
      </c>
      <c r="G616" s="140">
        <v>47</v>
      </c>
      <c r="H616" s="165" t="s">
        <v>361</v>
      </c>
      <c r="I616" s="257">
        <v>0</v>
      </c>
      <c r="J616" s="258">
        <v>0</v>
      </c>
      <c r="K616" s="259">
        <v>0</v>
      </c>
      <c r="L616" s="260">
        <v>0</v>
      </c>
      <c r="M616" s="257">
        <v>0</v>
      </c>
      <c r="N616" s="261">
        <v>0</v>
      </c>
      <c r="O616" s="262">
        <v>1</v>
      </c>
      <c r="P616" s="260">
        <v>0</v>
      </c>
      <c r="Q616" s="262">
        <v>0</v>
      </c>
      <c r="R616" s="263">
        <v>0</v>
      </c>
      <c r="S616" s="260">
        <v>0</v>
      </c>
      <c r="T616" s="257">
        <v>0</v>
      </c>
      <c r="U616" s="264">
        <v>0</v>
      </c>
      <c r="V616" s="260">
        <v>1</v>
      </c>
      <c r="W616" s="260">
        <v>0</v>
      </c>
      <c r="X616" s="146">
        <f>+G616-(SUM(I616:N616,O616,P616:P616:T616,U616,V616,W616))</f>
        <v>45</v>
      </c>
      <c r="Y616" s="147"/>
      <c r="Z616" s="147"/>
      <c r="AA616" s="147"/>
      <c r="AB616" s="147"/>
      <c r="AC616" s="147"/>
      <c r="AD616" s="147"/>
      <c r="AE616" s="198">
        <f t="shared" si="30"/>
        <v>45</v>
      </c>
      <c r="AF616" s="148"/>
      <c r="AG616" s="139"/>
    </row>
    <row r="617" spans="1:33" s="166" customFormat="1">
      <c r="A617" s="362">
        <v>42910</v>
      </c>
      <c r="B617" s="137">
        <v>1</v>
      </c>
      <c r="C617" s="137">
        <v>2135706</v>
      </c>
      <c r="D617" s="139">
        <v>12875</v>
      </c>
      <c r="E617" s="104" t="s">
        <v>862</v>
      </c>
      <c r="F617" s="137">
        <v>2991</v>
      </c>
      <c r="G617" s="140">
        <v>60</v>
      </c>
      <c r="H617" s="165" t="s">
        <v>362</v>
      </c>
      <c r="I617" s="257">
        <v>0</v>
      </c>
      <c r="J617" s="258">
        <v>0</v>
      </c>
      <c r="K617" s="259">
        <v>0</v>
      </c>
      <c r="L617" s="260">
        <v>0</v>
      </c>
      <c r="M617" s="257">
        <v>0</v>
      </c>
      <c r="N617" s="261">
        <v>0</v>
      </c>
      <c r="O617" s="262">
        <v>1</v>
      </c>
      <c r="P617" s="260">
        <v>0</v>
      </c>
      <c r="Q617" s="262">
        <v>0</v>
      </c>
      <c r="R617" s="263">
        <v>0</v>
      </c>
      <c r="S617" s="260">
        <v>0</v>
      </c>
      <c r="T617" s="257">
        <v>0</v>
      </c>
      <c r="U617" s="264">
        <v>0</v>
      </c>
      <c r="V617" s="260">
        <v>1</v>
      </c>
      <c r="W617" s="260">
        <v>0</v>
      </c>
      <c r="X617" s="146">
        <f>+G617-(SUM(I617:N617,O617,P617:P617:T617,U617,V617,W617))</f>
        <v>58</v>
      </c>
      <c r="Y617" s="147"/>
      <c r="Z617" s="147"/>
      <c r="AA617" s="147"/>
      <c r="AB617" s="147"/>
      <c r="AC617" s="147"/>
      <c r="AD617" s="147"/>
      <c r="AE617" s="198">
        <f t="shared" si="30"/>
        <v>58</v>
      </c>
      <c r="AF617" s="148"/>
      <c r="AG617" s="139"/>
    </row>
    <row r="618" spans="1:33" s="166" customFormat="1">
      <c r="A618" s="362">
        <v>42910</v>
      </c>
      <c r="B618" s="137">
        <v>1</v>
      </c>
      <c r="C618" s="137">
        <v>2098102</v>
      </c>
      <c r="D618" s="139">
        <v>12871</v>
      </c>
      <c r="E618" s="104" t="s">
        <v>862</v>
      </c>
      <c r="F618" s="137">
        <v>2992</v>
      </c>
      <c r="G618" s="140">
        <v>41</v>
      </c>
      <c r="H618" s="165" t="s">
        <v>363</v>
      </c>
      <c r="I618" s="257">
        <v>0</v>
      </c>
      <c r="J618" s="258">
        <v>0</v>
      </c>
      <c r="K618" s="259">
        <v>0</v>
      </c>
      <c r="L618" s="260">
        <v>0</v>
      </c>
      <c r="M618" s="257">
        <v>0</v>
      </c>
      <c r="N618" s="261">
        <v>0</v>
      </c>
      <c r="O618" s="262">
        <v>1</v>
      </c>
      <c r="P618" s="260">
        <v>0</v>
      </c>
      <c r="Q618" s="262">
        <v>0</v>
      </c>
      <c r="R618" s="263">
        <v>0</v>
      </c>
      <c r="S618" s="260">
        <v>0</v>
      </c>
      <c r="T618" s="257">
        <v>0</v>
      </c>
      <c r="U618" s="264">
        <v>0</v>
      </c>
      <c r="V618" s="260">
        <v>1</v>
      </c>
      <c r="W618" s="260">
        <v>0</v>
      </c>
      <c r="X618" s="146">
        <f>+G618-(SUM(I618:N618,O618,P618:P618:T618,U618,V618,W618))</f>
        <v>39</v>
      </c>
      <c r="Y618" s="147"/>
      <c r="Z618" s="147"/>
      <c r="AA618" s="147"/>
      <c r="AB618" s="147"/>
      <c r="AC618" s="147"/>
      <c r="AD618" s="147"/>
      <c r="AE618" s="198">
        <f t="shared" si="30"/>
        <v>39</v>
      </c>
      <c r="AF618" s="148"/>
      <c r="AG618" s="139"/>
    </row>
    <row r="619" spans="1:33" s="166" customFormat="1">
      <c r="A619" s="362">
        <v>42910</v>
      </c>
      <c r="B619" s="137">
        <v>1</v>
      </c>
      <c r="C619" s="137">
        <v>2135706</v>
      </c>
      <c r="D619" s="139">
        <v>12876</v>
      </c>
      <c r="E619" s="104" t="s">
        <v>862</v>
      </c>
      <c r="F619" s="137">
        <v>2993</v>
      </c>
      <c r="G619" s="140">
        <v>20</v>
      </c>
      <c r="H619" s="165" t="s">
        <v>364</v>
      </c>
      <c r="I619" s="257">
        <v>0</v>
      </c>
      <c r="J619" s="258">
        <v>0</v>
      </c>
      <c r="K619" s="259">
        <v>0</v>
      </c>
      <c r="L619" s="260">
        <v>0</v>
      </c>
      <c r="M619" s="257">
        <v>0</v>
      </c>
      <c r="N619" s="261">
        <v>0</v>
      </c>
      <c r="O619" s="262">
        <v>1</v>
      </c>
      <c r="P619" s="260">
        <v>0</v>
      </c>
      <c r="Q619" s="262">
        <v>0</v>
      </c>
      <c r="R619" s="263">
        <v>0</v>
      </c>
      <c r="S619" s="260">
        <v>0</v>
      </c>
      <c r="T619" s="257">
        <v>0</v>
      </c>
      <c r="U619" s="264">
        <v>0</v>
      </c>
      <c r="V619" s="260">
        <v>1</v>
      </c>
      <c r="W619" s="260">
        <v>0</v>
      </c>
      <c r="X619" s="146">
        <f>+G619-(SUM(I619:N619,O619,P619:P619:T619,U619,V619,W619))</f>
        <v>18</v>
      </c>
      <c r="Y619" s="147"/>
      <c r="Z619" s="147"/>
      <c r="AA619" s="147"/>
      <c r="AB619" s="147"/>
      <c r="AC619" s="147"/>
      <c r="AD619" s="147"/>
      <c r="AE619" s="198">
        <f t="shared" si="30"/>
        <v>18</v>
      </c>
      <c r="AF619" s="148"/>
      <c r="AG619" s="139"/>
    </row>
    <row r="620" spans="1:33" s="166" customFormat="1">
      <c r="A620" s="362">
        <v>42910</v>
      </c>
      <c r="B620" s="137">
        <v>1</v>
      </c>
      <c r="C620" s="137">
        <v>2135706</v>
      </c>
      <c r="D620" s="139">
        <v>12877</v>
      </c>
      <c r="E620" s="104" t="s">
        <v>862</v>
      </c>
      <c r="F620" s="137">
        <v>2994</v>
      </c>
      <c r="G620" s="140">
        <v>24</v>
      </c>
      <c r="H620" s="165" t="s">
        <v>365</v>
      </c>
      <c r="I620" s="257">
        <v>0</v>
      </c>
      <c r="J620" s="258">
        <v>0</v>
      </c>
      <c r="K620" s="259">
        <v>0</v>
      </c>
      <c r="L620" s="260">
        <v>0</v>
      </c>
      <c r="M620" s="257">
        <v>0</v>
      </c>
      <c r="N620" s="261">
        <v>0</v>
      </c>
      <c r="O620" s="262">
        <v>1</v>
      </c>
      <c r="P620" s="260">
        <v>0</v>
      </c>
      <c r="Q620" s="262">
        <v>0</v>
      </c>
      <c r="R620" s="263">
        <v>0</v>
      </c>
      <c r="S620" s="260">
        <v>0</v>
      </c>
      <c r="T620" s="257">
        <v>0</v>
      </c>
      <c r="U620" s="264">
        <v>0</v>
      </c>
      <c r="V620" s="260">
        <v>1</v>
      </c>
      <c r="W620" s="260">
        <v>0</v>
      </c>
      <c r="X620" s="146">
        <f>+G620-(SUM(I620:N620,O620,P620:P620:T620,U620,V620,W620))</f>
        <v>22</v>
      </c>
      <c r="Y620" s="147"/>
      <c r="Z620" s="147"/>
      <c r="AA620" s="147"/>
      <c r="AB620" s="147"/>
      <c r="AC620" s="147"/>
      <c r="AD620" s="147"/>
      <c r="AE620" s="198">
        <f t="shared" si="30"/>
        <v>22</v>
      </c>
      <c r="AF620" s="148"/>
      <c r="AG620" s="139"/>
    </row>
    <row r="621" spans="1:33" s="166" customFormat="1">
      <c r="A621" s="362">
        <v>42910</v>
      </c>
      <c r="B621" s="137">
        <v>1</v>
      </c>
      <c r="C621" s="137">
        <v>2135706</v>
      </c>
      <c r="D621" s="139">
        <v>12878</v>
      </c>
      <c r="E621" s="104" t="s">
        <v>862</v>
      </c>
      <c r="F621" s="137">
        <v>2995</v>
      </c>
      <c r="G621" s="140">
        <v>44</v>
      </c>
      <c r="H621" s="165" t="s">
        <v>366</v>
      </c>
      <c r="I621" s="257">
        <v>0</v>
      </c>
      <c r="J621" s="258">
        <v>0</v>
      </c>
      <c r="K621" s="259">
        <v>0</v>
      </c>
      <c r="L621" s="260">
        <v>0</v>
      </c>
      <c r="M621" s="257">
        <v>0</v>
      </c>
      <c r="N621" s="261">
        <v>0</v>
      </c>
      <c r="O621" s="262">
        <v>1</v>
      </c>
      <c r="P621" s="260">
        <v>0</v>
      </c>
      <c r="Q621" s="262">
        <v>0</v>
      </c>
      <c r="R621" s="263">
        <v>0</v>
      </c>
      <c r="S621" s="260">
        <v>0</v>
      </c>
      <c r="T621" s="257">
        <v>0</v>
      </c>
      <c r="U621" s="264">
        <v>0</v>
      </c>
      <c r="V621" s="260">
        <v>1</v>
      </c>
      <c r="W621" s="260">
        <v>0</v>
      </c>
      <c r="X621" s="146">
        <f>+G621-(SUM(I621:N621,O621,P621:P621:T621,U621,V621,W621))</f>
        <v>42</v>
      </c>
      <c r="Y621" s="147"/>
      <c r="Z621" s="147"/>
      <c r="AA621" s="147"/>
      <c r="AB621" s="147"/>
      <c r="AC621" s="147"/>
      <c r="AD621" s="147"/>
      <c r="AE621" s="198">
        <f t="shared" si="30"/>
        <v>42</v>
      </c>
      <c r="AF621" s="148"/>
      <c r="AG621" s="139"/>
    </row>
    <row r="622" spans="1:33" s="166" customFormat="1">
      <c r="A622" s="362">
        <v>42910</v>
      </c>
      <c r="B622" s="137">
        <v>1</v>
      </c>
      <c r="C622" s="137">
        <v>2098102</v>
      </c>
      <c r="D622" s="139">
        <v>40327</v>
      </c>
      <c r="E622" s="104" t="s">
        <v>862</v>
      </c>
      <c r="F622" s="137">
        <v>2996</v>
      </c>
      <c r="G622" s="140">
        <v>33</v>
      </c>
      <c r="H622" s="165" t="s">
        <v>367</v>
      </c>
      <c r="I622" s="257">
        <v>0</v>
      </c>
      <c r="J622" s="258">
        <v>0</v>
      </c>
      <c r="K622" s="259">
        <v>0</v>
      </c>
      <c r="L622" s="260">
        <v>0</v>
      </c>
      <c r="M622" s="257">
        <v>0</v>
      </c>
      <c r="N622" s="261">
        <v>0</v>
      </c>
      <c r="O622" s="262">
        <v>1</v>
      </c>
      <c r="P622" s="260">
        <v>0</v>
      </c>
      <c r="Q622" s="262">
        <v>0</v>
      </c>
      <c r="R622" s="263">
        <v>0</v>
      </c>
      <c r="S622" s="260">
        <v>0</v>
      </c>
      <c r="T622" s="257">
        <v>0</v>
      </c>
      <c r="U622" s="264">
        <v>0</v>
      </c>
      <c r="V622" s="260">
        <v>1</v>
      </c>
      <c r="W622" s="260">
        <v>0</v>
      </c>
      <c r="X622" s="146">
        <f>+G622-(SUM(I622:N622,O622,P622:P622:T622,U622,V622,W622))</f>
        <v>31</v>
      </c>
      <c r="Y622" s="147"/>
      <c r="Z622" s="147"/>
      <c r="AA622" s="147"/>
      <c r="AB622" s="147"/>
      <c r="AC622" s="147"/>
      <c r="AD622" s="147"/>
      <c r="AE622" s="198">
        <f t="shared" si="30"/>
        <v>31</v>
      </c>
      <c r="AF622" s="148"/>
      <c r="AG622" s="139"/>
    </row>
    <row r="623" spans="1:33" s="166" customFormat="1">
      <c r="A623" s="362">
        <v>42935</v>
      </c>
      <c r="B623" s="137">
        <v>3</v>
      </c>
      <c r="C623" s="137">
        <v>2193702</v>
      </c>
      <c r="D623" s="139">
        <v>52169</v>
      </c>
      <c r="E623" s="139" t="s">
        <v>368</v>
      </c>
      <c r="F623" s="137">
        <v>3169</v>
      </c>
      <c r="G623" s="140">
        <v>178</v>
      </c>
      <c r="H623" s="560" t="s">
        <v>369</v>
      </c>
      <c r="I623" s="257">
        <v>0</v>
      </c>
      <c r="J623" s="258">
        <v>0</v>
      </c>
      <c r="K623" s="259">
        <v>0</v>
      </c>
      <c r="L623" s="260">
        <v>0</v>
      </c>
      <c r="M623" s="257">
        <v>0</v>
      </c>
      <c r="N623" s="261">
        <v>0</v>
      </c>
      <c r="O623" s="262">
        <v>1</v>
      </c>
      <c r="P623" s="260">
        <v>0</v>
      </c>
      <c r="Q623" s="262">
        <v>0</v>
      </c>
      <c r="R623" s="263">
        <v>0</v>
      </c>
      <c r="S623" s="260">
        <v>0</v>
      </c>
      <c r="T623" s="257">
        <v>0</v>
      </c>
      <c r="U623" s="264">
        <v>0</v>
      </c>
      <c r="V623" s="260">
        <v>1</v>
      </c>
      <c r="W623" s="260">
        <v>0</v>
      </c>
      <c r="X623" s="146">
        <f>+G623-(SUM(I623:N623,O623,P623:P623:T623,U623,V623,W623))</f>
        <v>176</v>
      </c>
      <c r="Y623" s="147"/>
      <c r="Z623" s="147"/>
      <c r="AA623" s="147">
        <v>1</v>
      </c>
      <c r="AB623" s="147"/>
      <c r="AC623" s="147"/>
      <c r="AD623" s="147"/>
      <c r="AE623" s="198">
        <f t="shared" si="30"/>
        <v>175</v>
      </c>
      <c r="AF623" s="148"/>
      <c r="AG623" s="139"/>
    </row>
    <row r="624" spans="1:33" s="166" customFormat="1">
      <c r="A624" s="362">
        <v>42936</v>
      </c>
      <c r="B624" s="137">
        <v>1</v>
      </c>
      <c r="C624" s="137">
        <v>2193702</v>
      </c>
      <c r="D624" s="139">
        <v>52169</v>
      </c>
      <c r="E624" s="139" t="s">
        <v>368</v>
      </c>
      <c r="F624" s="137">
        <v>3169</v>
      </c>
      <c r="G624" s="140">
        <v>50</v>
      </c>
      <c r="H624" s="569"/>
      <c r="I624" s="257">
        <v>0</v>
      </c>
      <c r="J624" s="258">
        <v>0</v>
      </c>
      <c r="K624" s="259">
        <v>0</v>
      </c>
      <c r="L624" s="260">
        <v>0</v>
      </c>
      <c r="M624" s="257">
        <v>0</v>
      </c>
      <c r="N624" s="261">
        <v>0</v>
      </c>
      <c r="O624" s="262">
        <v>0</v>
      </c>
      <c r="P624" s="260">
        <v>0</v>
      </c>
      <c r="Q624" s="262">
        <v>0</v>
      </c>
      <c r="R624" s="263">
        <v>0</v>
      </c>
      <c r="S624" s="260">
        <v>0</v>
      </c>
      <c r="T624" s="257">
        <v>0</v>
      </c>
      <c r="U624" s="264">
        <v>0</v>
      </c>
      <c r="V624" s="260">
        <v>0</v>
      </c>
      <c r="W624" s="260">
        <v>0</v>
      </c>
      <c r="X624" s="146">
        <f>+G624-(SUM(I624:N624,O624,P624:P624:T624,U624,V624,W624))</f>
        <v>50</v>
      </c>
      <c r="Y624" s="147"/>
      <c r="Z624" s="147"/>
      <c r="AA624" s="147"/>
      <c r="AB624" s="147"/>
      <c r="AC624" s="147"/>
      <c r="AD624" s="147"/>
      <c r="AE624" s="198">
        <f t="shared" si="30"/>
        <v>50</v>
      </c>
      <c r="AF624" s="148"/>
      <c r="AG624" s="139"/>
    </row>
    <row r="625" spans="1:33" s="166" customFormat="1">
      <c r="A625" s="362">
        <v>42937</v>
      </c>
      <c r="B625" s="137">
        <v>1</v>
      </c>
      <c r="C625" s="137">
        <v>2193702</v>
      </c>
      <c r="D625" s="139">
        <v>52169</v>
      </c>
      <c r="E625" s="139" t="s">
        <v>368</v>
      </c>
      <c r="F625" s="137">
        <v>3169</v>
      </c>
      <c r="G625" s="140">
        <v>47</v>
      </c>
      <c r="H625" s="561"/>
      <c r="I625" s="257">
        <v>0</v>
      </c>
      <c r="J625" s="258">
        <v>0</v>
      </c>
      <c r="K625" s="259">
        <v>0</v>
      </c>
      <c r="L625" s="260">
        <v>0</v>
      </c>
      <c r="M625" s="257">
        <v>0</v>
      </c>
      <c r="N625" s="261">
        <v>0</v>
      </c>
      <c r="O625" s="262">
        <v>0</v>
      </c>
      <c r="P625" s="260">
        <v>0</v>
      </c>
      <c r="Q625" s="262">
        <v>0</v>
      </c>
      <c r="R625" s="263">
        <v>0</v>
      </c>
      <c r="S625" s="260">
        <v>0</v>
      </c>
      <c r="T625" s="257">
        <v>0</v>
      </c>
      <c r="U625" s="264">
        <v>0</v>
      </c>
      <c r="V625" s="260">
        <v>0</v>
      </c>
      <c r="W625" s="260">
        <v>0</v>
      </c>
      <c r="X625" s="146">
        <f>+G625-(SUM(I625:N625,O625,P625:P625:T625,U625,V625,W625))</f>
        <v>47</v>
      </c>
      <c r="Y625" s="147"/>
      <c r="Z625" s="147"/>
      <c r="AA625" s="147"/>
      <c r="AB625" s="147"/>
      <c r="AC625" s="147"/>
      <c r="AD625" s="147"/>
      <c r="AE625" s="198">
        <f t="shared" si="30"/>
        <v>47</v>
      </c>
      <c r="AF625" s="148"/>
      <c r="AG625" s="139"/>
    </row>
    <row r="626" spans="1:33">
      <c r="A626" s="362">
        <v>42937</v>
      </c>
      <c r="B626" s="137">
        <v>1</v>
      </c>
      <c r="C626" s="137">
        <v>2193702</v>
      </c>
      <c r="D626" s="139">
        <v>52169</v>
      </c>
      <c r="E626" s="139" t="s">
        <v>368</v>
      </c>
      <c r="F626" s="30">
        <v>3171</v>
      </c>
      <c r="G626" s="105">
        <v>63</v>
      </c>
      <c r="H626" s="113" t="s">
        <v>370</v>
      </c>
      <c r="I626" s="222">
        <v>0</v>
      </c>
      <c r="J626" s="223">
        <v>0</v>
      </c>
      <c r="K626" s="228">
        <v>0</v>
      </c>
      <c r="L626" s="224">
        <v>0</v>
      </c>
      <c r="M626" s="222">
        <v>0</v>
      </c>
      <c r="N626" s="229">
        <v>0</v>
      </c>
      <c r="O626" s="225">
        <v>0</v>
      </c>
      <c r="P626" s="224">
        <v>0</v>
      </c>
      <c r="Q626" s="225">
        <v>0</v>
      </c>
      <c r="R626" s="226">
        <v>0</v>
      </c>
      <c r="S626" s="224">
        <v>0</v>
      </c>
      <c r="T626" s="222">
        <v>0</v>
      </c>
      <c r="U626" s="227">
        <v>0</v>
      </c>
      <c r="V626" s="224">
        <v>1</v>
      </c>
      <c r="W626" s="224">
        <v>0</v>
      </c>
      <c r="X626" s="28">
        <f>+G626-(SUM(I626:N626,O626,P626:P626:T626,U626,V626,W626))</f>
        <v>62</v>
      </c>
      <c r="Y626" s="107"/>
      <c r="Z626" s="107"/>
      <c r="AA626" s="107"/>
      <c r="AB626" s="107"/>
      <c r="AC626" s="107"/>
      <c r="AD626" s="107"/>
      <c r="AE626" s="197">
        <f t="shared" si="30"/>
        <v>62</v>
      </c>
      <c r="AF626" s="108"/>
      <c r="AG626" s="104"/>
    </row>
    <row r="627" spans="1:33">
      <c r="A627" s="362">
        <v>42937</v>
      </c>
      <c r="B627" s="137">
        <v>1</v>
      </c>
      <c r="C627" s="137">
        <v>2193702</v>
      </c>
      <c r="D627" s="104">
        <v>52172</v>
      </c>
      <c r="E627" s="139" t="s">
        <v>368</v>
      </c>
      <c r="F627" s="30">
        <v>3172</v>
      </c>
      <c r="G627" s="105">
        <v>55</v>
      </c>
      <c r="H627" s="113" t="s">
        <v>371</v>
      </c>
      <c r="I627" s="222">
        <v>0</v>
      </c>
      <c r="J627" s="223">
        <v>1</v>
      </c>
      <c r="K627" s="228">
        <v>0</v>
      </c>
      <c r="L627" s="224">
        <v>0</v>
      </c>
      <c r="M627" s="222">
        <v>0</v>
      </c>
      <c r="N627" s="229">
        <v>0</v>
      </c>
      <c r="O627" s="225">
        <v>0</v>
      </c>
      <c r="P627" s="224">
        <v>2</v>
      </c>
      <c r="Q627" s="225">
        <v>0</v>
      </c>
      <c r="R627" s="226">
        <v>0</v>
      </c>
      <c r="S627" s="224">
        <v>0</v>
      </c>
      <c r="T627" s="222">
        <v>0</v>
      </c>
      <c r="U627" s="227">
        <v>0</v>
      </c>
      <c r="V627" s="224">
        <v>0</v>
      </c>
      <c r="W627" s="224">
        <v>0</v>
      </c>
      <c r="X627" s="28">
        <f>+G627-(SUM(I627:N627,O627,P627:P627:T627,U627,V627,W627))</f>
        <v>52</v>
      </c>
      <c r="Y627" s="107"/>
      <c r="Z627" s="107"/>
      <c r="AA627" s="107"/>
      <c r="AB627" s="107"/>
      <c r="AC627" s="107"/>
      <c r="AD627" s="107"/>
      <c r="AE627" s="197">
        <f t="shared" si="30"/>
        <v>52</v>
      </c>
      <c r="AF627" s="108"/>
      <c r="AG627" s="104"/>
    </row>
    <row r="628" spans="1:33">
      <c r="A628" s="362">
        <v>42937</v>
      </c>
      <c r="B628" s="137">
        <v>1</v>
      </c>
      <c r="C628" s="137">
        <v>2193702</v>
      </c>
      <c r="D628" s="104">
        <v>52151</v>
      </c>
      <c r="E628" s="139" t="s">
        <v>368</v>
      </c>
      <c r="F628" s="30">
        <v>3173</v>
      </c>
      <c r="G628" s="105">
        <v>25</v>
      </c>
      <c r="H628" s="113" t="s">
        <v>231</v>
      </c>
      <c r="I628" s="222">
        <v>0</v>
      </c>
      <c r="J628" s="223">
        <v>0</v>
      </c>
      <c r="K628" s="228">
        <v>0</v>
      </c>
      <c r="L628" s="224">
        <v>0</v>
      </c>
      <c r="M628" s="222">
        <v>0</v>
      </c>
      <c r="N628" s="229">
        <v>0</v>
      </c>
      <c r="O628" s="225">
        <v>1</v>
      </c>
      <c r="P628" s="224">
        <v>0</v>
      </c>
      <c r="Q628" s="225">
        <v>0</v>
      </c>
      <c r="R628" s="226">
        <v>0</v>
      </c>
      <c r="S628" s="224">
        <v>0</v>
      </c>
      <c r="T628" s="222">
        <v>0</v>
      </c>
      <c r="U628" s="227">
        <v>0</v>
      </c>
      <c r="V628" s="224">
        <v>1</v>
      </c>
      <c r="W628" s="224">
        <v>0</v>
      </c>
      <c r="X628" s="28">
        <f>+G628-(SUM(I628:N628,O628,P628:P628:T628,U628,V628,W628))</f>
        <v>23</v>
      </c>
      <c r="Y628" s="107"/>
      <c r="Z628" s="107"/>
      <c r="AA628" s="107"/>
      <c r="AB628" s="107"/>
      <c r="AC628" s="107"/>
      <c r="AD628" s="107"/>
      <c r="AE628" s="197">
        <f t="shared" si="30"/>
        <v>23</v>
      </c>
      <c r="AF628" s="108"/>
      <c r="AG628" s="104"/>
    </row>
    <row r="629" spans="1:33">
      <c r="A629" s="362">
        <v>42937</v>
      </c>
      <c r="B629" s="137">
        <v>1</v>
      </c>
      <c r="C629" s="137">
        <v>2193702</v>
      </c>
      <c r="D629" s="104">
        <v>52151</v>
      </c>
      <c r="E629" s="139" t="s">
        <v>368</v>
      </c>
      <c r="F629" s="30">
        <v>3174</v>
      </c>
      <c r="G629" s="105">
        <v>176</v>
      </c>
      <c r="H629" s="564" t="s">
        <v>372</v>
      </c>
      <c r="I629" s="222">
        <v>0</v>
      </c>
      <c r="J629" s="223">
        <v>0</v>
      </c>
      <c r="K629" s="228">
        <v>0</v>
      </c>
      <c r="L629" s="224">
        <v>0</v>
      </c>
      <c r="M629" s="222">
        <v>0</v>
      </c>
      <c r="N629" s="229">
        <v>0</v>
      </c>
      <c r="O629" s="225">
        <v>0</v>
      </c>
      <c r="P629" s="224">
        <v>0</v>
      </c>
      <c r="Q629" s="225">
        <v>0</v>
      </c>
      <c r="R629" s="226">
        <v>0</v>
      </c>
      <c r="S629" s="224">
        <v>0</v>
      </c>
      <c r="T629" s="222">
        <v>0</v>
      </c>
      <c r="U629" s="227">
        <v>0</v>
      </c>
      <c r="V629" s="224">
        <v>1</v>
      </c>
      <c r="W629" s="224">
        <v>0</v>
      </c>
      <c r="X629" s="28">
        <f>+G629-(SUM(I629:N629,O629,P629:P629:T629,U629,V629,W629))</f>
        <v>175</v>
      </c>
      <c r="Y629" s="107"/>
      <c r="Z629" s="107"/>
      <c r="AA629" s="107"/>
      <c r="AB629" s="107"/>
      <c r="AC629" s="107"/>
      <c r="AD629" s="107"/>
      <c r="AE629" s="197">
        <f t="shared" si="30"/>
        <v>175</v>
      </c>
      <c r="AF629" s="108"/>
      <c r="AG629" s="104"/>
    </row>
    <row r="630" spans="1:33">
      <c r="A630" s="362">
        <v>42937</v>
      </c>
      <c r="B630" s="137">
        <v>2</v>
      </c>
      <c r="C630" s="137">
        <v>2193702</v>
      </c>
      <c r="D630" s="104">
        <v>52151</v>
      </c>
      <c r="E630" s="139" t="s">
        <v>368</v>
      </c>
      <c r="F630" s="30">
        <v>3174</v>
      </c>
      <c r="G630" s="105">
        <v>15</v>
      </c>
      <c r="H630" s="565"/>
      <c r="I630" s="222">
        <v>0</v>
      </c>
      <c r="J630" s="223">
        <v>0</v>
      </c>
      <c r="K630" s="228">
        <v>0</v>
      </c>
      <c r="L630" s="224">
        <v>0</v>
      </c>
      <c r="M630" s="222">
        <v>0</v>
      </c>
      <c r="N630" s="229">
        <v>0</v>
      </c>
      <c r="O630" s="225">
        <v>0</v>
      </c>
      <c r="P630" s="224">
        <v>0</v>
      </c>
      <c r="Q630" s="225">
        <v>0</v>
      </c>
      <c r="R630" s="226">
        <v>0</v>
      </c>
      <c r="S630" s="224">
        <v>0</v>
      </c>
      <c r="T630" s="222">
        <v>0</v>
      </c>
      <c r="U630" s="227">
        <v>0</v>
      </c>
      <c r="V630" s="224">
        <v>0</v>
      </c>
      <c r="W630" s="224">
        <v>0</v>
      </c>
      <c r="X630" s="28">
        <f>+G630-(SUM(I630:N630,O630,P630:P630:T630,U630,V630,W630))</f>
        <v>15</v>
      </c>
      <c r="Y630" s="107"/>
      <c r="Z630" s="107"/>
      <c r="AA630" s="107"/>
      <c r="AB630" s="107"/>
      <c r="AC630" s="107"/>
      <c r="AD630" s="107"/>
      <c r="AE630" s="197">
        <f t="shared" si="30"/>
        <v>15</v>
      </c>
      <c r="AF630" s="108"/>
      <c r="AG630" s="104"/>
    </row>
    <row r="631" spans="1:33">
      <c r="A631" s="362">
        <v>42937</v>
      </c>
      <c r="B631" s="137">
        <v>2</v>
      </c>
      <c r="C631" s="137">
        <v>2193702</v>
      </c>
      <c r="D631" s="104">
        <v>52157</v>
      </c>
      <c r="E631" s="139" t="s">
        <v>368</v>
      </c>
      <c r="F631" s="30">
        <v>3175</v>
      </c>
      <c r="G631" s="105">
        <v>147</v>
      </c>
      <c r="H631" s="113" t="s">
        <v>373</v>
      </c>
      <c r="I631" s="222">
        <v>0</v>
      </c>
      <c r="J631" s="223">
        <v>0</v>
      </c>
      <c r="K631" s="228">
        <v>0</v>
      </c>
      <c r="L631" s="224">
        <v>0</v>
      </c>
      <c r="M631" s="222">
        <v>0</v>
      </c>
      <c r="N631" s="229">
        <v>0</v>
      </c>
      <c r="O631" s="225">
        <v>1</v>
      </c>
      <c r="P631" s="224">
        <v>0</v>
      </c>
      <c r="Q631" s="225">
        <v>0</v>
      </c>
      <c r="R631" s="226">
        <v>0</v>
      </c>
      <c r="S631" s="224">
        <v>0</v>
      </c>
      <c r="T631" s="222">
        <v>0</v>
      </c>
      <c r="U631" s="227">
        <v>0</v>
      </c>
      <c r="V631" s="224">
        <v>2</v>
      </c>
      <c r="W631" s="224">
        <v>0</v>
      </c>
      <c r="X631" s="28">
        <f>+G631-(SUM(I631:N631,O631,P631:P631:T631,U631,V631,W631))</f>
        <v>144</v>
      </c>
      <c r="Y631" s="107"/>
      <c r="Z631" s="107"/>
      <c r="AA631" s="107"/>
      <c r="AB631" s="107"/>
      <c r="AC631" s="107"/>
      <c r="AD631" s="107"/>
      <c r="AE631" s="197">
        <f t="shared" si="30"/>
        <v>144</v>
      </c>
      <c r="AF631" s="108"/>
      <c r="AG631" s="104"/>
    </row>
    <row r="632" spans="1:33">
      <c r="A632" s="362">
        <v>42937</v>
      </c>
      <c r="B632" s="137">
        <v>2</v>
      </c>
      <c r="C632" s="30">
        <v>2193701</v>
      </c>
      <c r="D632" s="104">
        <v>52168</v>
      </c>
      <c r="E632" s="139" t="s">
        <v>368</v>
      </c>
      <c r="F632" s="30">
        <v>3176</v>
      </c>
      <c r="G632" s="105">
        <v>152</v>
      </c>
      <c r="H632" s="113"/>
      <c r="I632" s="222">
        <v>0</v>
      </c>
      <c r="J632" s="223">
        <v>0</v>
      </c>
      <c r="K632" s="228">
        <v>0</v>
      </c>
      <c r="L632" s="224">
        <v>0</v>
      </c>
      <c r="M632" s="222">
        <v>0</v>
      </c>
      <c r="N632" s="229">
        <v>0</v>
      </c>
      <c r="O632" s="225">
        <v>1</v>
      </c>
      <c r="P632" s="224">
        <v>0</v>
      </c>
      <c r="Q632" s="225">
        <v>0</v>
      </c>
      <c r="R632" s="226">
        <v>0</v>
      </c>
      <c r="S632" s="224">
        <v>0</v>
      </c>
      <c r="T632" s="222">
        <v>0</v>
      </c>
      <c r="U632" s="227">
        <v>0</v>
      </c>
      <c r="V632" s="224">
        <v>2</v>
      </c>
      <c r="W632" s="224">
        <v>0</v>
      </c>
      <c r="X632" s="28">
        <f>+G632-(SUM(I632:N632,O632,P632:P632:T632,U632,V632,W632))</f>
        <v>149</v>
      </c>
      <c r="Y632" s="107"/>
      <c r="Z632" s="107"/>
      <c r="AA632" s="107">
        <v>53</v>
      </c>
      <c r="AB632" s="107"/>
      <c r="AC632" s="107"/>
      <c r="AD632" s="107"/>
      <c r="AE632" s="197">
        <f t="shared" si="30"/>
        <v>96</v>
      </c>
      <c r="AF632" s="108"/>
      <c r="AG632" s="104"/>
    </row>
    <row r="633" spans="1:33">
      <c r="A633" s="362">
        <v>42937</v>
      </c>
      <c r="B633" s="137">
        <v>2</v>
      </c>
      <c r="C633" s="30">
        <v>2193701</v>
      </c>
      <c r="D633" s="104">
        <v>52167</v>
      </c>
      <c r="E633" s="139" t="s">
        <v>368</v>
      </c>
      <c r="F633" s="30">
        <v>3177</v>
      </c>
      <c r="G633" s="105">
        <v>114</v>
      </c>
      <c r="H633" s="113"/>
      <c r="I633" s="222">
        <v>0</v>
      </c>
      <c r="J633" s="223">
        <v>0</v>
      </c>
      <c r="K633" s="228">
        <v>0</v>
      </c>
      <c r="L633" s="224">
        <v>0</v>
      </c>
      <c r="M633" s="222">
        <v>0</v>
      </c>
      <c r="N633" s="229">
        <v>0</v>
      </c>
      <c r="O633" s="225">
        <v>1</v>
      </c>
      <c r="P633" s="224">
        <v>0</v>
      </c>
      <c r="Q633" s="225">
        <v>0</v>
      </c>
      <c r="R633" s="226">
        <v>0</v>
      </c>
      <c r="S633" s="224">
        <v>0</v>
      </c>
      <c r="T633" s="222">
        <v>0</v>
      </c>
      <c r="U633" s="227">
        <v>0</v>
      </c>
      <c r="V633" s="224">
        <v>1</v>
      </c>
      <c r="W633" s="224">
        <v>0</v>
      </c>
      <c r="X633" s="28">
        <f>+G633-(SUM(I633:N633,O633,P633:P633:T633,U633,V633,W633))</f>
        <v>112</v>
      </c>
      <c r="Y633" s="107"/>
      <c r="Z633" s="107"/>
      <c r="AA633" s="107"/>
      <c r="AB633" s="107"/>
      <c r="AC633" s="107"/>
      <c r="AD633" s="107"/>
      <c r="AE633" s="197">
        <f t="shared" si="30"/>
        <v>112</v>
      </c>
      <c r="AF633" s="108"/>
      <c r="AG633" s="104"/>
    </row>
    <row r="634" spans="1:33">
      <c r="A634" s="362">
        <v>42937</v>
      </c>
      <c r="B634" s="137">
        <v>3</v>
      </c>
      <c r="C634" s="30">
        <v>2193701</v>
      </c>
      <c r="D634" s="104">
        <v>52164</v>
      </c>
      <c r="E634" s="104" t="s">
        <v>374</v>
      </c>
      <c r="F634" s="30">
        <v>3178</v>
      </c>
      <c r="G634" s="105">
        <v>140</v>
      </c>
      <c r="H634" s="113" t="s">
        <v>376</v>
      </c>
      <c r="I634" s="222">
        <v>0</v>
      </c>
      <c r="J634" s="223">
        <v>0</v>
      </c>
      <c r="K634" s="228">
        <v>0</v>
      </c>
      <c r="L634" s="224">
        <v>0</v>
      </c>
      <c r="M634" s="222">
        <v>0</v>
      </c>
      <c r="N634" s="229">
        <v>0</v>
      </c>
      <c r="O634" s="225">
        <v>1</v>
      </c>
      <c r="P634" s="224">
        <v>0</v>
      </c>
      <c r="Q634" s="225">
        <v>0</v>
      </c>
      <c r="R634" s="226">
        <v>0</v>
      </c>
      <c r="S634" s="224">
        <v>0</v>
      </c>
      <c r="T634" s="222">
        <v>0</v>
      </c>
      <c r="U634" s="227">
        <v>0</v>
      </c>
      <c r="V634" s="224">
        <v>1</v>
      </c>
      <c r="W634" s="224">
        <v>0</v>
      </c>
      <c r="X634" s="28">
        <f>+G634-(SUM(I634:N634,O634,P634:P634:T634,U634,V634,W634))</f>
        <v>138</v>
      </c>
      <c r="Y634" s="107"/>
      <c r="Z634" s="107">
        <v>1</v>
      </c>
      <c r="AA634" s="107">
        <v>39</v>
      </c>
      <c r="AB634" s="107"/>
      <c r="AC634" s="107"/>
      <c r="AD634" s="107"/>
      <c r="AE634" s="197">
        <f t="shared" si="30"/>
        <v>98</v>
      </c>
      <c r="AF634" s="108"/>
      <c r="AG634" s="104"/>
    </row>
    <row r="635" spans="1:33">
      <c r="A635" s="362">
        <v>42937</v>
      </c>
      <c r="B635" s="137">
        <v>3</v>
      </c>
      <c r="C635" s="30">
        <v>2193701</v>
      </c>
      <c r="D635" s="104">
        <v>52162</v>
      </c>
      <c r="E635" s="104" t="s">
        <v>374</v>
      </c>
      <c r="F635" s="30">
        <v>3179</v>
      </c>
      <c r="G635" s="105">
        <v>185</v>
      </c>
      <c r="H635" s="113" t="s">
        <v>375</v>
      </c>
      <c r="I635" s="222">
        <v>0</v>
      </c>
      <c r="J635" s="223">
        <v>0</v>
      </c>
      <c r="K635" s="228">
        <v>0</v>
      </c>
      <c r="L635" s="224">
        <v>0</v>
      </c>
      <c r="M635" s="222">
        <v>0</v>
      </c>
      <c r="N635" s="229">
        <v>0</v>
      </c>
      <c r="O635" s="225">
        <v>1</v>
      </c>
      <c r="P635" s="224">
        <v>0</v>
      </c>
      <c r="Q635" s="225">
        <v>0</v>
      </c>
      <c r="R635" s="226">
        <v>0</v>
      </c>
      <c r="S635" s="224">
        <v>0</v>
      </c>
      <c r="T635" s="222">
        <v>0</v>
      </c>
      <c r="U635" s="227">
        <v>0</v>
      </c>
      <c r="V635" s="224">
        <v>2</v>
      </c>
      <c r="W635" s="224">
        <v>0</v>
      </c>
      <c r="X635" s="28">
        <f>+G635-(SUM(I635:N635,O635,P635:P635:T635,U635,V635,W635))</f>
        <v>182</v>
      </c>
      <c r="Y635" s="107"/>
      <c r="Z635" s="107">
        <v>1</v>
      </c>
      <c r="AB635" s="107"/>
      <c r="AC635" s="107"/>
      <c r="AD635" s="107"/>
      <c r="AE635" s="197">
        <f t="shared" si="30"/>
        <v>181</v>
      </c>
      <c r="AF635" s="108"/>
      <c r="AG635" s="104"/>
    </row>
    <row r="636" spans="1:33">
      <c r="A636" s="362">
        <v>42938</v>
      </c>
      <c r="B636" s="30">
        <v>1</v>
      </c>
      <c r="C636" s="30">
        <v>2193701</v>
      </c>
      <c r="D636" s="104">
        <v>52162</v>
      </c>
      <c r="E636" s="104" t="s">
        <v>374</v>
      </c>
      <c r="F636" s="30">
        <v>3179</v>
      </c>
      <c r="G636" s="105">
        <v>117</v>
      </c>
      <c r="H636" s="113"/>
      <c r="I636" s="222">
        <v>0</v>
      </c>
      <c r="J636" s="223">
        <v>0</v>
      </c>
      <c r="K636" s="228">
        <v>0</v>
      </c>
      <c r="L636" s="224">
        <v>0</v>
      </c>
      <c r="M636" s="222">
        <v>0</v>
      </c>
      <c r="N636" s="229">
        <v>0</v>
      </c>
      <c r="O636" s="225">
        <v>0</v>
      </c>
      <c r="P636" s="224">
        <v>0</v>
      </c>
      <c r="Q636" s="225">
        <v>0</v>
      </c>
      <c r="R636" s="226">
        <v>0</v>
      </c>
      <c r="S636" s="224">
        <v>0</v>
      </c>
      <c r="T636" s="222">
        <v>0</v>
      </c>
      <c r="U636" s="227">
        <v>0</v>
      </c>
      <c r="V636" s="224">
        <v>0</v>
      </c>
      <c r="W636" s="224">
        <v>0</v>
      </c>
      <c r="X636" s="28">
        <f>+G636-(SUM(I636:N636,O636,P636:P636:T636,U636,V636,W636))</f>
        <v>117</v>
      </c>
      <c r="Y636" s="107"/>
      <c r="Z636" s="107"/>
      <c r="AA636" s="107"/>
      <c r="AB636" s="107"/>
      <c r="AC636" s="107"/>
      <c r="AD636" s="107"/>
      <c r="AE636" s="197">
        <f t="shared" si="30"/>
        <v>117</v>
      </c>
      <c r="AF636" s="108"/>
      <c r="AG636" s="104"/>
    </row>
    <row r="637" spans="1:33">
      <c r="A637" s="362">
        <v>42938</v>
      </c>
      <c r="B637" s="30">
        <v>1</v>
      </c>
      <c r="C637" s="30">
        <v>2193701</v>
      </c>
      <c r="D637" s="104">
        <v>52165</v>
      </c>
      <c r="E637" s="104" t="s">
        <v>374</v>
      </c>
      <c r="F637" s="30">
        <v>3180</v>
      </c>
      <c r="G637" s="105">
        <v>114</v>
      </c>
      <c r="H637" s="113" t="s">
        <v>379</v>
      </c>
      <c r="I637" s="222">
        <v>0</v>
      </c>
      <c r="J637" s="223">
        <v>0</v>
      </c>
      <c r="K637" s="228">
        <v>0</v>
      </c>
      <c r="L637" s="224">
        <v>0</v>
      </c>
      <c r="M637" s="222">
        <v>0</v>
      </c>
      <c r="N637" s="229">
        <v>0</v>
      </c>
      <c r="O637" s="225">
        <v>1</v>
      </c>
      <c r="P637" s="224">
        <v>0</v>
      </c>
      <c r="Q637" s="225">
        <v>0</v>
      </c>
      <c r="R637" s="226">
        <v>0</v>
      </c>
      <c r="S637" s="224">
        <v>0</v>
      </c>
      <c r="T637" s="222">
        <v>0</v>
      </c>
      <c r="U637" s="227">
        <v>0</v>
      </c>
      <c r="V637" s="224">
        <v>1</v>
      </c>
      <c r="W637" s="224">
        <v>0</v>
      </c>
      <c r="X637" s="28">
        <f>+G637-(SUM(I637:N637,O637,P637:P637:T637,U637,V637,W637))</f>
        <v>112</v>
      </c>
      <c r="Y637" s="107"/>
      <c r="Z637" s="107"/>
      <c r="AA637" s="107"/>
      <c r="AB637" s="107"/>
      <c r="AC637" s="107"/>
      <c r="AD637" s="107" t="s">
        <v>0</v>
      </c>
      <c r="AE637" s="197">
        <f t="shared" si="30"/>
        <v>112</v>
      </c>
      <c r="AF637" s="108"/>
      <c r="AG637" s="104"/>
    </row>
    <row r="638" spans="1:33">
      <c r="A638" s="362">
        <v>42938</v>
      </c>
      <c r="B638" s="30">
        <v>1</v>
      </c>
      <c r="C638" s="30">
        <v>2193701</v>
      </c>
      <c r="D638" s="104">
        <v>52168</v>
      </c>
      <c r="E638" s="104" t="s">
        <v>374</v>
      </c>
      <c r="F638" s="30">
        <v>3181</v>
      </c>
      <c r="G638" s="105">
        <v>53</v>
      </c>
      <c r="H638" s="113" t="s">
        <v>382</v>
      </c>
      <c r="I638" s="222">
        <v>0</v>
      </c>
      <c r="J638" s="223">
        <v>0</v>
      </c>
      <c r="K638" s="228">
        <v>0</v>
      </c>
      <c r="L638" s="224">
        <v>0</v>
      </c>
      <c r="M638" s="222">
        <v>0</v>
      </c>
      <c r="N638" s="229">
        <v>0</v>
      </c>
      <c r="O638" s="225">
        <v>0</v>
      </c>
      <c r="P638" s="224">
        <v>0</v>
      </c>
      <c r="Q638" s="225">
        <v>0</v>
      </c>
      <c r="R638" s="226">
        <v>0</v>
      </c>
      <c r="S638" s="224">
        <v>0</v>
      </c>
      <c r="T638" s="222">
        <v>0</v>
      </c>
      <c r="U638" s="227">
        <v>0</v>
      </c>
      <c r="V638" s="224">
        <v>1</v>
      </c>
      <c r="W638" s="224">
        <v>0</v>
      </c>
      <c r="X638" s="28">
        <f>+G638-(SUM(I638:N638,O638,P638:P638:T638,U638,V638,W638))</f>
        <v>52</v>
      </c>
      <c r="Y638" s="107"/>
      <c r="Z638" s="107"/>
      <c r="AA638" s="107"/>
      <c r="AB638" s="107"/>
      <c r="AC638" s="107"/>
      <c r="AD638" s="107"/>
      <c r="AE638" s="197">
        <f t="shared" si="30"/>
        <v>52</v>
      </c>
      <c r="AF638" s="108"/>
      <c r="AG638" s="104"/>
    </row>
    <row r="639" spans="1:33">
      <c r="A639" s="362">
        <v>42938</v>
      </c>
      <c r="B639" s="30">
        <v>1</v>
      </c>
      <c r="C639" s="30">
        <v>2193701</v>
      </c>
      <c r="D639" s="104">
        <v>52164</v>
      </c>
      <c r="E639" s="104" t="s">
        <v>374</v>
      </c>
      <c r="F639" s="30">
        <v>3182</v>
      </c>
      <c r="G639" s="105">
        <v>39</v>
      </c>
      <c r="H639" s="113" t="s">
        <v>381</v>
      </c>
      <c r="I639" s="222">
        <v>0</v>
      </c>
      <c r="J639" s="223">
        <v>0</v>
      </c>
      <c r="K639" s="228">
        <v>0</v>
      </c>
      <c r="L639" s="224">
        <v>0</v>
      </c>
      <c r="M639" s="222">
        <v>0</v>
      </c>
      <c r="N639" s="229">
        <v>0</v>
      </c>
      <c r="O639" s="225">
        <v>0</v>
      </c>
      <c r="P639" s="224">
        <v>0</v>
      </c>
      <c r="Q639" s="225">
        <v>0</v>
      </c>
      <c r="R639" s="226">
        <v>0</v>
      </c>
      <c r="S639" s="224">
        <v>0</v>
      </c>
      <c r="T639" s="222">
        <v>0</v>
      </c>
      <c r="U639" s="227">
        <v>0</v>
      </c>
      <c r="V639" s="224">
        <v>1</v>
      </c>
      <c r="W639" s="224">
        <v>0</v>
      </c>
      <c r="X639" s="28">
        <f>+G639-(SUM(I639:N639,O639,P639:P639:T639,U639,V639,W639))</f>
        <v>38</v>
      </c>
      <c r="Y639" s="107"/>
      <c r="Z639" s="107"/>
      <c r="AA639" s="107"/>
      <c r="AB639" s="107"/>
      <c r="AC639" s="107"/>
      <c r="AD639" s="107"/>
      <c r="AE639" s="197">
        <f t="shared" si="30"/>
        <v>38</v>
      </c>
      <c r="AF639" s="108"/>
      <c r="AG639" s="104"/>
    </row>
    <row r="640" spans="1:33">
      <c r="A640" s="362">
        <v>42938</v>
      </c>
      <c r="B640" s="30">
        <v>1</v>
      </c>
      <c r="C640" s="30">
        <v>2161402</v>
      </c>
      <c r="D640" s="104">
        <v>12879</v>
      </c>
      <c r="E640" s="104" t="s">
        <v>862</v>
      </c>
      <c r="F640" s="30">
        <v>3183</v>
      </c>
      <c r="G640" s="105">
        <v>152</v>
      </c>
      <c r="H640" s="570" t="s">
        <v>111</v>
      </c>
      <c r="I640" s="222">
        <v>0</v>
      </c>
      <c r="J640" s="223">
        <v>0</v>
      </c>
      <c r="K640" s="228">
        <v>0</v>
      </c>
      <c r="L640" s="224">
        <v>0</v>
      </c>
      <c r="M640" s="222">
        <v>0</v>
      </c>
      <c r="N640" s="229">
        <v>0</v>
      </c>
      <c r="O640" s="225">
        <v>1</v>
      </c>
      <c r="P640" s="224">
        <v>0</v>
      </c>
      <c r="Q640" s="225">
        <v>0</v>
      </c>
      <c r="R640" s="226">
        <v>0</v>
      </c>
      <c r="S640" s="224">
        <v>0</v>
      </c>
      <c r="T640" s="222">
        <v>0</v>
      </c>
      <c r="U640" s="227">
        <v>0</v>
      </c>
      <c r="V640" s="224">
        <v>1</v>
      </c>
      <c r="W640" s="224">
        <v>0</v>
      </c>
      <c r="X640" s="28">
        <f>+G640-(SUM(I640:N640,O640,P640:P640:T640,U640,V640,W640))</f>
        <v>150</v>
      </c>
      <c r="Y640" s="107"/>
      <c r="Z640" s="107"/>
      <c r="AA640" s="107"/>
      <c r="AB640" s="107"/>
      <c r="AC640" s="107"/>
      <c r="AD640" s="107"/>
      <c r="AE640" s="197">
        <f t="shared" si="30"/>
        <v>150</v>
      </c>
      <c r="AF640" s="108"/>
      <c r="AG640" s="104"/>
    </row>
    <row r="641" spans="1:33">
      <c r="A641" s="362">
        <v>42938</v>
      </c>
      <c r="B641" s="30">
        <v>2</v>
      </c>
      <c r="C641" s="30">
        <v>2161402</v>
      </c>
      <c r="D641" s="104">
        <v>12879</v>
      </c>
      <c r="E641" s="104" t="s">
        <v>862</v>
      </c>
      <c r="F641" s="30">
        <v>3183</v>
      </c>
      <c r="G641" s="105">
        <v>248</v>
      </c>
      <c r="H641" s="571"/>
      <c r="I641" s="222">
        <v>0</v>
      </c>
      <c r="J641" s="223">
        <v>0</v>
      </c>
      <c r="K641" s="228">
        <v>0</v>
      </c>
      <c r="L641" s="224">
        <v>0</v>
      </c>
      <c r="M641" s="222">
        <v>0</v>
      </c>
      <c r="N641" s="229">
        <v>0</v>
      </c>
      <c r="O641" s="225">
        <v>0</v>
      </c>
      <c r="P641" s="224">
        <v>0</v>
      </c>
      <c r="Q641" s="225">
        <v>0</v>
      </c>
      <c r="R641" s="226">
        <v>0</v>
      </c>
      <c r="S641" s="224">
        <v>0</v>
      </c>
      <c r="T641" s="222">
        <v>0</v>
      </c>
      <c r="U641" s="227">
        <v>0</v>
      </c>
      <c r="V641" s="224">
        <v>2</v>
      </c>
      <c r="W641" s="224">
        <v>0</v>
      </c>
      <c r="X641" s="28">
        <f>+G641-(SUM(I641:N641,O641,P641:P641:T641,U641,V641,W641))</f>
        <v>246</v>
      </c>
      <c r="Y641" s="107"/>
      <c r="Z641" s="107"/>
      <c r="AA641" s="107"/>
      <c r="AB641" s="107"/>
      <c r="AC641" s="107"/>
      <c r="AD641" s="107"/>
      <c r="AE641" s="197">
        <f t="shared" si="30"/>
        <v>246</v>
      </c>
      <c r="AF641" s="108"/>
      <c r="AG641" s="104"/>
    </row>
    <row r="642" spans="1:33">
      <c r="A642" s="362">
        <v>42938</v>
      </c>
      <c r="B642" s="30">
        <v>2</v>
      </c>
      <c r="C642" s="30">
        <v>2161402</v>
      </c>
      <c r="D642" s="104">
        <v>12879</v>
      </c>
      <c r="E642" s="104" t="s">
        <v>862</v>
      </c>
      <c r="F642" s="30">
        <v>3184</v>
      </c>
      <c r="G642" s="105">
        <v>215</v>
      </c>
      <c r="H642" s="570" t="s">
        <v>384</v>
      </c>
      <c r="I642" s="222">
        <v>0</v>
      </c>
      <c r="J642" s="223">
        <v>0</v>
      </c>
      <c r="K642" s="228">
        <v>0</v>
      </c>
      <c r="L642" s="224">
        <v>0</v>
      </c>
      <c r="M642" s="222">
        <v>0</v>
      </c>
      <c r="N642" s="229">
        <v>0</v>
      </c>
      <c r="O642" s="225">
        <v>1</v>
      </c>
      <c r="P642" s="224">
        <v>0</v>
      </c>
      <c r="Q642" s="225">
        <v>0</v>
      </c>
      <c r="R642" s="226">
        <v>0</v>
      </c>
      <c r="S642" s="224">
        <v>0</v>
      </c>
      <c r="T642" s="222">
        <v>0</v>
      </c>
      <c r="U642" s="227">
        <v>0</v>
      </c>
      <c r="V642" s="224">
        <v>3</v>
      </c>
      <c r="W642" s="224">
        <v>0</v>
      </c>
      <c r="X642" s="28">
        <f>+G642-(SUM(I642:N642,O642,P642:P642:T642,U642,V642,W642))</f>
        <v>211</v>
      </c>
      <c r="Y642" s="107"/>
      <c r="Z642" s="107"/>
      <c r="AA642" s="107">
        <v>1</v>
      </c>
      <c r="AB642" s="107"/>
      <c r="AC642" s="107"/>
      <c r="AD642" s="107"/>
      <c r="AE642" s="197">
        <f t="shared" si="30"/>
        <v>210</v>
      </c>
      <c r="AF642" s="108"/>
      <c r="AG642" s="104"/>
    </row>
    <row r="643" spans="1:33">
      <c r="A643" s="362">
        <v>42938</v>
      </c>
      <c r="B643" s="30">
        <v>3</v>
      </c>
      <c r="C643" s="30">
        <v>2161402</v>
      </c>
      <c r="D643" s="104">
        <v>12879</v>
      </c>
      <c r="E643" s="104" t="s">
        <v>862</v>
      </c>
      <c r="F643" s="30">
        <v>3184</v>
      </c>
      <c r="G643" s="105">
        <v>109</v>
      </c>
      <c r="H643" s="571"/>
      <c r="I643" s="222">
        <v>0</v>
      </c>
      <c r="J643" s="223">
        <v>0</v>
      </c>
      <c r="K643" s="228">
        <v>0</v>
      </c>
      <c r="L643" s="224">
        <v>0</v>
      </c>
      <c r="M643" s="222">
        <v>0</v>
      </c>
      <c r="N643" s="229">
        <v>0</v>
      </c>
      <c r="O643" s="225">
        <v>0</v>
      </c>
      <c r="P643" s="224">
        <v>0</v>
      </c>
      <c r="Q643" s="225">
        <v>0</v>
      </c>
      <c r="R643" s="226">
        <v>0</v>
      </c>
      <c r="S643" s="224">
        <v>0</v>
      </c>
      <c r="T643" s="222">
        <v>0</v>
      </c>
      <c r="U643" s="227">
        <v>0</v>
      </c>
      <c r="V643" s="224">
        <v>1</v>
      </c>
      <c r="W643" s="224">
        <v>0</v>
      </c>
      <c r="X643" s="28">
        <f>+G643-(SUM(I643:N643,O643,P643:P643:T643,U643,V643,W643))</f>
        <v>108</v>
      </c>
      <c r="Y643" s="107"/>
      <c r="Z643" s="107"/>
      <c r="AA643" s="107"/>
      <c r="AB643" s="107"/>
      <c r="AC643" s="107"/>
      <c r="AD643" s="107"/>
      <c r="AE643" s="197">
        <f t="shared" si="30"/>
        <v>108</v>
      </c>
      <c r="AF643" s="108"/>
      <c r="AG643" s="104"/>
    </row>
    <row r="644" spans="1:33">
      <c r="A644" s="362">
        <v>42938</v>
      </c>
      <c r="B644" s="30">
        <v>3</v>
      </c>
      <c r="C644" s="30">
        <v>2161402</v>
      </c>
      <c r="D644" s="104">
        <v>12880</v>
      </c>
      <c r="E644" s="104" t="s">
        <v>862</v>
      </c>
      <c r="F644" s="30">
        <v>3185</v>
      </c>
      <c r="G644" s="105">
        <v>354</v>
      </c>
      <c r="H644" s="570" t="s">
        <v>111</v>
      </c>
      <c r="I644" s="222">
        <v>0</v>
      </c>
      <c r="J644" s="223">
        <v>0</v>
      </c>
      <c r="K644" s="228">
        <v>0</v>
      </c>
      <c r="L644" s="224">
        <v>0</v>
      </c>
      <c r="M644" s="222">
        <v>0</v>
      </c>
      <c r="N644" s="229">
        <v>0</v>
      </c>
      <c r="O644" s="225">
        <v>1</v>
      </c>
      <c r="P644" s="224">
        <v>0</v>
      </c>
      <c r="Q644" s="225">
        <v>0</v>
      </c>
      <c r="R644" s="226">
        <v>0</v>
      </c>
      <c r="S644" s="224">
        <v>0</v>
      </c>
      <c r="T644" s="222">
        <v>0</v>
      </c>
      <c r="U644" s="227">
        <v>0</v>
      </c>
      <c r="V644" s="224">
        <v>3</v>
      </c>
      <c r="W644" s="224">
        <v>0</v>
      </c>
      <c r="X644" s="28">
        <f>+G644-(SUM(I644:N644,O644,P644:P644:T644,U644,V644,W644))</f>
        <v>350</v>
      </c>
      <c r="Y644" s="107"/>
      <c r="Z644" s="107"/>
      <c r="AA644" s="107"/>
      <c r="AB644" s="107"/>
      <c r="AC644" s="107"/>
      <c r="AD644" s="107"/>
      <c r="AE644" s="197">
        <f t="shared" si="30"/>
        <v>350</v>
      </c>
      <c r="AF644" s="108"/>
      <c r="AG644" s="104"/>
    </row>
    <row r="645" spans="1:33">
      <c r="A645" s="357">
        <v>42940</v>
      </c>
      <c r="B645" s="30">
        <v>1</v>
      </c>
      <c r="C645" s="30">
        <v>2161402</v>
      </c>
      <c r="D645" s="104">
        <v>12880</v>
      </c>
      <c r="E645" s="104" t="s">
        <v>862</v>
      </c>
      <c r="F645" s="30">
        <v>3185</v>
      </c>
      <c r="G645" s="105">
        <v>46</v>
      </c>
      <c r="H645" s="571"/>
      <c r="I645" s="222">
        <v>0</v>
      </c>
      <c r="J645" s="223">
        <v>0</v>
      </c>
      <c r="K645" s="228">
        <v>0</v>
      </c>
      <c r="L645" s="224">
        <v>0</v>
      </c>
      <c r="M645" s="222">
        <v>0</v>
      </c>
      <c r="N645" s="229">
        <v>0</v>
      </c>
      <c r="O645" s="225">
        <v>0</v>
      </c>
      <c r="P645" s="224">
        <v>0</v>
      </c>
      <c r="Q645" s="225">
        <v>0</v>
      </c>
      <c r="R645" s="226">
        <v>0</v>
      </c>
      <c r="S645" s="224">
        <v>0</v>
      </c>
      <c r="T645" s="222">
        <v>0</v>
      </c>
      <c r="U645" s="227">
        <v>0</v>
      </c>
      <c r="V645" s="224">
        <v>0</v>
      </c>
      <c r="W645" s="224">
        <v>0</v>
      </c>
      <c r="X645" s="28">
        <f>+G645-(SUM(I645:N645,O645,P645:P645:T645,U645,V645,W645))</f>
        <v>46</v>
      </c>
      <c r="Y645" s="107"/>
      <c r="Z645" s="107"/>
      <c r="AA645" s="107"/>
      <c r="AB645" s="107"/>
      <c r="AC645" s="107"/>
      <c r="AD645" s="107"/>
      <c r="AE645" s="197">
        <f t="shared" si="30"/>
        <v>46</v>
      </c>
      <c r="AF645" s="108"/>
      <c r="AG645" s="104"/>
    </row>
    <row r="646" spans="1:33">
      <c r="A646" s="357">
        <v>42940</v>
      </c>
      <c r="B646" s="30">
        <v>1</v>
      </c>
      <c r="C646" s="30">
        <v>2161402</v>
      </c>
      <c r="D646" s="104">
        <v>12880</v>
      </c>
      <c r="E646" s="104" t="s">
        <v>862</v>
      </c>
      <c r="F646" s="30">
        <v>3186</v>
      </c>
      <c r="G646" s="105">
        <v>400</v>
      </c>
      <c r="H646" s="113" t="s">
        <v>114</v>
      </c>
      <c r="I646" s="222">
        <v>0</v>
      </c>
      <c r="J646" s="223">
        <v>0</v>
      </c>
      <c r="K646" s="228">
        <v>0</v>
      </c>
      <c r="L646" s="224">
        <v>0</v>
      </c>
      <c r="M646" s="222">
        <v>0</v>
      </c>
      <c r="N646" s="229">
        <v>0</v>
      </c>
      <c r="O646" s="225">
        <v>0</v>
      </c>
      <c r="P646" s="224">
        <v>0</v>
      </c>
      <c r="Q646" s="225">
        <v>0</v>
      </c>
      <c r="R646" s="226">
        <v>0</v>
      </c>
      <c r="S646" s="224">
        <v>0</v>
      </c>
      <c r="T646" s="222">
        <v>0</v>
      </c>
      <c r="U646" s="227">
        <v>0</v>
      </c>
      <c r="V646" s="224">
        <v>4</v>
      </c>
      <c r="W646" s="224">
        <v>0</v>
      </c>
      <c r="X646" s="28">
        <f>+G646-(SUM(I646:N646,O646,P646:P646:T646,U646,V646,W646))</f>
        <v>396</v>
      </c>
      <c r="Y646" s="107"/>
      <c r="Z646" s="107"/>
      <c r="AA646" s="107"/>
      <c r="AB646" s="107"/>
      <c r="AC646" s="107"/>
      <c r="AD646" s="107"/>
      <c r="AE646" s="197">
        <f t="shared" si="30"/>
        <v>396</v>
      </c>
      <c r="AF646" s="108"/>
      <c r="AG646" s="104"/>
    </row>
    <row r="647" spans="1:33">
      <c r="A647" s="357">
        <v>42940</v>
      </c>
      <c r="B647" s="30">
        <v>1</v>
      </c>
      <c r="C647" s="30">
        <v>2161402</v>
      </c>
      <c r="D647" s="104">
        <v>12880</v>
      </c>
      <c r="E647" s="104" t="s">
        <v>862</v>
      </c>
      <c r="F647" s="30">
        <v>3187</v>
      </c>
      <c r="G647" s="105">
        <v>51</v>
      </c>
      <c r="H647" s="570" t="s">
        <v>385</v>
      </c>
      <c r="I647" s="222">
        <v>0</v>
      </c>
      <c r="J647" s="223">
        <v>0</v>
      </c>
      <c r="K647" s="228">
        <v>0</v>
      </c>
      <c r="L647" s="224">
        <v>0</v>
      </c>
      <c r="M647" s="222">
        <v>0</v>
      </c>
      <c r="N647" s="229">
        <v>0</v>
      </c>
      <c r="O647" s="225">
        <v>0</v>
      </c>
      <c r="P647" s="224">
        <v>0</v>
      </c>
      <c r="Q647" s="225">
        <v>0</v>
      </c>
      <c r="R647" s="226">
        <v>0</v>
      </c>
      <c r="S647" s="224">
        <v>0</v>
      </c>
      <c r="T647" s="222">
        <v>0</v>
      </c>
      <c r="U647" s="227">
        <v>0</v>
      </c>
      <c r="V647" s="224">
        <v>1</v>
      </c>
      <c r="W647" s="224">
        <v>0</v>
      </c>
      <c r="X647" s="28">
        <f>+G647-(SUM(I647:N647,O647,P647:P647:T647,U647,V647,W647))</f>
        <v>50</v>
      </c>
      <c r="Y647" s="107"/>
      <c r="Z647" s="107"/>
      <c r="AA647" s="107"/>
      <c r="AB647" s="107"/>
      <c r="AC647" s="107"/>
      <c r="AD647" s="107"/>
      <c r="AE647" s="197">
        <f t="shared" si="30"/>
        <v>50</v>
      </c>
      <c r="AF647" s="108"/>
      <c r="AG647" s="104"/>
    </row>
    <row r="648" spans="1:33">
      <c r="A648" s="357">
        <v>42940</v>
      </c>
      <c r="B648" s="30">
        <v>2</v>
      </c>
      <c r="C648" s="30">
        <v>2161402</v>
      </c>
      <c r="D648" s="104">
        <v>12880</v>
      </c>
      <c r="E648" s="104" t="s">
        <v>862</v>
      </c>
      <c r="F648" s="30">
        <v>3187</v>
      </c>
      <c r="G648" s="105">
        <v>349</v>
      </c>
      <c r="H648" s="571"/>
      <c r="I648" s="222">
        <v>0</v>
      </c>
      <c r="J648" s="223">
        <v>0</v>
      </c>
      <c r="K648" s="228">
        <v>0</v>
      </c>
      <c r="L648" s="224">
        <v>0</v>
      </c>
      <c r="M648" s="222">
        <v>0</v>
      </c>
      <c r="N648" s="229">
        <v>0</v>
      </c>
      <c r="O648" s="225">
        <v>0</v>
      </c>
      <c r="P648" s="224">
        <v>0</v>
      </c>
      <c r="Q648" s="225">
        <v>0</v>
      </c>
      <c r="R648" s="226">
        <v>0</v>
      </c>
      <c r="S648" s="224">
        <v>0</v>
      </c>
      <c r="T648" s="222">
        <v>0</v>
      </c>
      <c r="U648" s="227">
        <v>0</v>
      </c>
      <c r="V648" s="224">
        <v>3</v>
      </c>
      <c r="W648" s="224">
        <v>0</v>
      </c>
      <c r="X648" s="28">
        <f>+G648-(SUM(I648:N648,O648,P648:P648:T648,U648,V648,W648))</f>
        <v>346</v>
      </c>
      <c r="Y648" s="107"/>
      <c r="Z648" s="107"/>
      <c r="AA648" s="107"/>
      <c r="AB648" s="107"/>
      <c r="AC648" s="107"/>
      <c r="AD648" s="107"/>
      <c r="AE648" s="197">
        <f t="shared" si="30"/>
        <v>346</v>
      </c>
      <c r="AF648" s="108"/>
      <c r="AG648" s="104"/>
    </row>
    <row r="649" spans="1:33">
      <c r="A649" s="357">
        <v>42940</v>
      </c>
      <c r="B649" s="30">
        <v>2</v>
      </c>
      <c r="C649" s="30">
        <v>2161402</v>
      </c>
      <c r="D649" s="104">
        <v>12880</v>
      </c>
      <c r="E649" s="104" t="s">
        <v>862</v>
      </c>
      <c r="F649" s="30">
        <v>3188</v>
      </c>
      <c r="G649" s="105">
        <v>86</v>
      </c>
      <c r="H649" s="113" t="s">
        <v>386</v>
      </c>
      <c r="I649" s="222">
        <v>0</v>
      </c>
      <c r="J649" s="223">
        <v>0</v>
      </c>
      <c r="K649" s="228">
        <v>0</v>
      </c>
      <c r="L649" s="224">
        <v>0</v>
      </c>
      <c r="M649" s="222">
        <v>0</v>
      </c>
      <c r="N649" s="229">
        <v>0</v>
      </c>
      <c r="O649" s="225">
        <v>0</v>
      </c>
      <c r="P649" s="224">
        <v>0</v>
      </c>
      <c r="Q649" s="225">
        <v>0</v>
      </c>
      <c r="R649" s="226">
        <v>0</v>
      </c>
      <c r="S649" s="224">
        <v>0</v>
      </c>
      <c r="T649" s="222">
        <v>0</v>
      </c>
      <c r="U649" s="227">
        <v>0</v>
      </c>
      <c r="V649" s="224">
        <v>1</v>
      </c>
      <c r="W649" s="224">
        <v>0</v>
      </c>
      <c r="X649" s="28">
        <f>+G649-(SUM(I649:N649,O649,P649:P649:T649,U649,V649,W649))</f>
        <v>85</v>
      </c>
      <c r="Y649" s="107"/>
      <c r="Z649" s="107"/>
      <c r="AA649" s="107"/>
      <c r="AB649" s="107"/>
      <c r="AC649" s="107"/>
      <c r="AD649" s="107"/>
      <c r="AE649" s="197">
        <f t="shared" si="30"/>
        <v>85</v>
      </c>
      <c r="AF649" s="108"/>
      <c r="AG649" s="104"/>
    </row>
    <row r="650" spans="1:33">
      <c r="A650" s="357">
        <v>42940</v>
      </c>
      <c r="B650" s="30">
        <v>2</v>
      </c>
      <c r="C650" s="30">
        <v>2161402</v>
      </c>
      <c r="D650" s="104">
        <v>12881</v>
      </c>
      <c r="E650" s="104" t="s">
        <v>862</v>
      </c>
      <c r="F650" s="30">
        <v>3189</v>
      </c>
      <c r="G650" s="105">
        <v>102</v>
      </c>
      <c r="H650" s="564" t="s">
        <v>111</v>
      </c>
      <c r="I650" s="222">
        <v>0</v>
      </c>
      <c r="J650" s="223">
        <v>0</v>
      </c>
      <c r="K650" s="228">
        <v>0</v>
      </c>
      <c r="L650" s="224">
        <v>0</v>
      </c>
      <c r="M650" s="222">
        <v>0</v>
      </c>
      <c r="N650" s="229">
        <v>0</v>
      </c>
      <c r="O650" s="225">
        <v>1</v>
      </c>
      <c r="P650" s="224">
        <v>0</v>
      </c>
      <c r="Q650" s="225">
        <v>0</v>
      </c>
      <c r="R650" s="226">
        <v>0</v>
      </c>
      <c r="S650" s="224">
        <v>0</v>
      </c>
      <c r="T650" s="222">
        <v>0</v>
      </c>
      <c r="U650" s="227">
        <v>0</v>
      </c>
      <c r="V650" s="224">
        <v>1</v>
      </c>
      <c r="W650" s="224">
        <v>0</v>
      </c>
      <c r="X650" s="28">
        <f>+G650-(SUM(I650:N650,O650,P650:P650:T650,U650,V650,W650))</f>
        <v>100</v>
      </c>
      <c r="Y650" s="107"/>
      <c r="Z650" s="107"/>
      <c r="AA650" s="107"/>
      <c r="AB650" s="107"/>
      <c r="AC650" s="107"/>
      <c r="AD650" s="107"/>
      <c r="AE650" s="197">
        <f t="shared" si="30"/>
        <v>100</v>
      </c>
      <c r="AF650" s="108"/>
      <c r="AG650" s="104"/>
    </row>
    <row r="651" spans="1:33">
      <c r="A651" s="357">
        <v>42940</v>
      </c>
      <c r="B651" s="30">
        <v>3</v>
      </c>
      <c r="C651" s="30">
        <v>2161402</v>
      </c>
      <c r="D651" s="104">
        <v>12881</v>
      </c>
      <c r="E651" s="104" t="s">
        <v>862</v>
      </c>
      <c r="F651" s="30">
        <v>3189</v>
      </c>
      <c r="G651" s="105">
        <v>298</v>
      </c>
      <c r="H651" s="565"/>
      <c r="I651" s="222">
        <v>0</v>
      </c>
      <c r="J651" s="223">
        <v>0</v>
      </c>
      <c r="K651" s="228">
        <v>0</v>
      </c>
      <c r="L651" s="224">
        <v>0</v>
      </c>
      <c r="M651" s="222">
        <v>0</v>
      </c>
      <c r="N651" s="229">
        <v>0</v>
      </c>
      <c r="O651" s="225">
        <v>0</v>
      </c>
      <c r="P651" s="224">
        <v>0</v>
      </c>
      <c r="Q651" s="225">
        <v>0</v>
      </c>
      <c r="R651" s="226">
        <v>2</v>
      </c>
      <c r="S651" s="224">
        <v>0</v>
      </c>
      <c r="T651" s="222">
        <v>0</v>
      </c>
      <c r="U651" s="227">
        <v>0</v>
      </c>
      <c r="V651" s="224">
        <v>0</v>
      </c>
      <c r="W651" s="224">
        <v>0</v>
      </c>
      <c r="X651" s="28">
        <f>+G651-(SUM(I651:N651,O651,P651:P651:T651,U651,V651,W651))</f>
        <v>296</v>
      </c>
      <c r="Y651" s="107"/>
      <c r="Z651" s="107"/>
      <c r="AA651" s="107"/>
      <c r="AB651" s="107"/>
      <c r="AC651" s="107"/>
      <c r="AD651" s="107"/>
      <c r="AE651" s="197">
        <f t="shared" si="30"/>
        <v>296</v>
      </c>
      <c r="AF651" s="108"/>
      <c r="AG651" s="104"/>
    </row>
    <row r="652" spans="1:33">
      <c r="A652" s="357">
        <v>42940</v>
      </c>
      <c r="B652" s="30">
        <v>3</v>
      </c>
      <c r="C652" s="30">
        <v>2161402</v>
      </c>
      <c r="D652" s="104">
        <v>12881</v>
      </c>
      <c r="E652" s="104" t="s">
        <v>862</v>
      </c>
      <c r="F652" s="30">
        <v>3190</v>
      </c>
      <c r="G652" s="105">
        <v>39</v>
      </c>
      <c r="H652" s="113" t="s">
        <v>387</v>
      </c>
      <c r="I652" s="222">
        <v>0</v>
      </c>
      <c r="J652" s="223">
        <v>0</v>
      </c>
      <c r="K652" s="228">
        <v>0</v>
      </c>
      <c r="L652" s="224">
        <v>0</v>
      </c>
      <c r="M652" s="222">
        <v>0</v>
      </c>
      <c r="N652" s="229">
        <v>0</v>
      </c>
      <c r="O652" s="225">
        <v>0</v>
      </c>
      <c r="P652" s="224">
        <v>0</v>
      </c>
      <c r="Q652" s="225">
        <v>0</v>
      </c>
      <c r="R652" s="226">
        <v>0</v>
      </c>
      <c r="S652" s="224">
        <v>0</v>
      </c>
      <c r="T652" s="222">
        <v>0</v>
      </c>
      <c r="U652" s="227">
        <v>0</v>
      </c>
      <c r="V652" s="224">
        <v>1</v>
      </c>
      <c r="W652" s="224">
        <v>0</v>
      </c>
      <c r="X652" s="28">
        <f>+G652-(SUM(I652:N652,O652,P652:P652:T652,U652,V652,W652))</f>
        <v>38</v>
      </c>
      <c r="Y652" s="107"/>
      <c r="Z652" s="107"/>
      <c r="AA652" s="107"/>
      <c r="AB652" s="107"/>
      <c r="AC652" s="107"/>
      <c r="AD652" s="107"/>
      <c r="AE652" s="197">
        <f t="shared" si="30"/>
        <v>38</v>
      </c>
      <c r="AF652" s="108"/>
      <c r="AG652" s="104"/>
    </row>
    <row r="653" spans="1:33">
      <c r="A653" s="357">
        <v>42940</v>
      </c>
      <c r="B653" s="30">
        <v>3</v>
      </c>
      <c r="C653" s="30">
        <v>2161402</v>
      </c>
      <c r="D653" s="104">
        <v>12882</v>
      </c>
      <c r="E653" s="104" t="s">
        <v>862</v>
      </c>
      <c r="F653" s="30">
        <v>3191</v>
      </c>
      <c r="G653" s="105">
        <v>202</v>
      </c>
      <c r="H653" s="570" t="s">
        <v>388</v>
      </c>
      <c r="I653" s="222">
        <v>0</v>
      </c>
      <c r="J653" s="223">
        <v>0</v>
      </c>
      <c r="K653" s="228">
        <v>0</v>
      </c>
      <c r="L653" s="224">
        <v>0</v>
      </c>
      <c r="M653" s="222">
        <v>0</v>
      </c>
      <c r="N653" s="229">
        <v>0</v>
      </c>
      <c r="O653" s="225">
        <v>1</v>
      </c>
      <c r="P653" s="224">
        <v>0</v>
      </c>
      <c r="Q653" s="225">
        <v>0</v>
      </c>
      <c r="R653" s="226">
        <v>0</v>
      </c>
      <c r="S653" s="224">
        <v>0</v>
      </c>
      <c r="T653" s="222">
        <v>0</v>
      </c>
      <c r="U653" s="227">
        <v>0</v>
      </c>
      <c r="V653" s="224">
        <v>1</v>
      </c>
      <c r="W653" s="224">
        <v>0</v>
      </c>
      <c r="X653" s="28">
        <f>+G653-(SUM(I653:N653,O653,P653:P653:T653,U653,V653,W653))</f>
        <v>200</v>
      </c>
      <c r="Y653" s="107"/>
      <c r="Z653" s="107"/>
      <c r="AA653" s="107"/>
      <c r="AB653" s="107"/>
      <c r="AC653" s="107"/>
      <c r="AD653" s="107"/>
      <c r="AE653" s="197">
        <f t="shared" si="30"/>
        <v>200</v>
      </c>
      <c r="AF653" s="108"/>
      <c r="AG653" s="104"/>
    </row>
    <row r="654" spans="1:33">
      <c r="A654" s="357">
        <v>42941</v>
      </c>
      <c r="B654" s="30">
        <v>1</v>
      </c>
      <c r="C654" s="30">
        <v>2161402</v>
      </c>
      <c r="D654" s="104">
        <v>12882</v>
      </c>
      <c r="E654" s="104" t="s">
        <v>862</v>
      </c>
      <c r="F654" s="30">
        <v>3191</v>
      </c>
      <c r="G654" s="105">
        <v>71</v>
      </c>
      <c r="H654" s="571"/>
      <c r="I654" s="222">
        <v>0</v>
      </c>
      <c r="J654" s="223">
        <v>0</v>
      </c>
      <c r="K654" s="228">
        <v>0</v>
      </c>
      <c r="L654" s="224">
        <v>0</v>
      </c>
      <c r="M654" s="222">
        <v>0</v>
      </c>
      <c r="N654" s="229">
        <v>0</v>
      </c>
      <c r="O654" s="225">
        <v>0</v>
      </c>
      <c r="P654" s="224">
        <v>0</v>
      </c>
      <c r="Q654" s="225">
        <v>0</v>
      </c>
      <c r="R654" s="226">
        <v>0</v>
      </c>
      <c r="S654" s="224">
        <v>0</v>
      </c>
      <c r="T654" s="222">
        <v>0</v>
      </c>
      <c r="U654" s="227">
        <v>0</v>
      </c>
      <c r="V654" s="224">
        <v>0</v>
      </c>
      <c r="W654" s="224">
        <v>0</v>
      </c>
      <c r="X654" s="28">
        <f>+G654-(SUM(I654:N654,O654,P654:P654:T654,U654,V654,W654))</f>
        <v>71</v>
      </c>
      <c r="Y654" s="107"/>
      <c r="Z654" s="107"/>
      <c r="AA654" s="107"/>
      <c r="AB654" s="107"/>
      <c r="AC654" s="107"/>
      <c r="AD654" s="107"/>
      <c r="AE654" s="197">
        <f t="shared" si="30"/>
        <v>71</v>
      </c>
      <c r="AF654" s="108"/>
      <c r="AG654" s="104"/>
    </row>
    <row r="655" spans="1:33">
      <c r="A655" s="357">
        <v>42941</v>
      </c>
      <c r="B655" s="30">
        <v>1</v>
      </c>
      <c r="C655" s="30">
        <v>2161402</v>
      </c>
      <c r="D655" s="104">
        <v>12878</v>
      </c>
      <c r="E655" s="104" t="s">
        <v>862</v>
      </c>
      <c r="F655" s="30">
        <v>3192</v>
      </c>
      <c r="G655" s="105">
        <v>400</v>
      </c>
      <c r="H655" s="113" t="s">
        <v>389</v>
      </c>
      <c r="I655" s="222">
        <v>0</v>
      </c>
      <c r="J655" s="223">
        <v>0</v>
      </c>
      <c r="K655" s="228">
        <v>0</v>
      </c>
      <c r="L655" s="224">
        <v>0</v>
      </c>
      <c r="M655" s="222">
        <v>0</v>
      </c>
      <c r="N655" s="229">
        <v>0</v>
      </c>
      <c r="O655" s="225">
        <v>1</v>
      </c>
      <c r="P655" s="224">
        <v>0</v>
      </c>
      <c r="Q655" s="225">
        <v>0</v>
      </c>
      <c r="R655" s="226">
        <v>0</v>
      </c>
      <c r="S655" s="224">
        <v>0</v>
      </c>
      <c r="T655" s="222">
        <v>0</v>
      </c>
      <c r="U655" s="227">
        <v>0</v>
      </c>
      <c r="V655" s="224">
        <v>3</v>
      </c>
      <c r="W655" s="224">
        <v>0</v>
      </c>
      <c r="X655" s="28">
        <f>+G655-(SUM(I655:N655,O655,P655:P655:T655,U655,V655,W655))</f>
        <v>396</v>
      </c>
      <c r="Y655" s="107"/>
      <c r="Z655" s="107"/>
      <c r="AA655" s="107"/>
      <c r="AB655" s="107"/>
      <c r="AC655" s="107"/>
      <c r="AD655" s="107"/>
      <c r="AE655" s="197">
        <f t="shared" si="30"/>
        <v>396</v>
      </c>
      <c r="AF655" s="108"/>
      <c r="AG655" s="104"/>
    </row>
    <row r="656" spans="1:33">
      <c r="A656" s="357">
        <v>42941</v>
      </c>
      <c r="B656" s="30">
        <v>1</v>
      </c>
      <c r="C656" s="30">
        <v>2161402</v>
      </c>
      <c r="D656" s="104">
        <v>12878</v>
      </c>
      <c r="E656" s="104" t="s">
        <v>862</v>
      </c>
      <c r="F656" s="30">
        <v>3193</v>
      </c>
      <c r="G656" s="105">
        <v>76</v>
      </c>
      <c r="H656" s="570" t="s">
        <v>390</v>
      </c>
      <c r="I656" s="222">
        <v>0</v>
      </c>
      <c r="J656" s="223">
        <v>0</v>
      </c>
      <c r="K656" s="228">
        <v>0</v>
      </c>
      <c r="L656" s="224">
        <v>0</v>
      </c>
      <c r="M656" s="222">
        <v>0</v>
      </c>
      <c r="N656" s="229">
        <v>0</v>
      </c>
      <c r="O656" s="225">
        <v>0</v>
      </c>
      <c r="P656" s="224">
        <v>0</v>
      </c>
      <c r="Q656" s="225">
        <v>0</v>
      </c>
      <c r="R656" s="226">
        <v>0</v>
      </c>
      <c r="S656" s="224">
        <v>0</v>
      </c>
      <c r="T656" s="222">
        <v>0</v>
      </c>
      <c r="U656" s="227">
        <v>0</v>
      </c>
      <c r="V656" s="224">
        <v>1</v>
      </c>
      <c r="W656" s="224">
        <v>0</v>
      </c>
      <c r="X656" s="28">
        <f>+G656-(SUM(I656:N656,O656,P656:P656:T656,U656,V656,W656))</f>
        <v>75</v>
      </c>
      <c r="Y656" s="107"/>
      <c r="Z656" s="107"/>
      <c r="AA656" s="107"/>
      <c r="AB656" s="107"/>
      <c r="AC656" s="107"/>
      <c r="AD656" s="107"/>
      <c r="AE656" s="197">
        <f t="shared" si="30"/>
        <v>75</v>
      </c>
      <c r="AF656" s="108"/>
      <c r="AG656" s="104"/>
    </row>
    <row r="657" spans="1:33">
      <c r="A657" s="357">
        <v>42941</v>
      </c>
      <c r="B657" s="30">
        <v>2</v>
      </c>
      <c r="C657" s="30">
        <v>2161402</v>
      </c>
      <c r="D657" s="104">
        <v>12878</v>
      </c>
      <c r="E657" s="104" t="s">
        <v>862</v>
      </c>
      <c r="F657" s="30">
        <v>3193</v>
      </c>
      <c r="G657" s="105">
        <v>134</v>
      </c>
      <c r="H657" s="571"/>
      <c r="I657" s="222">
        <v>0</v>
      </c>
      <c r="J657" s="223">
        <v>0</v>
      </c>
      <c r="K657" s="228">
        <v>0</v>
      </c>
      <c r="L657" s="224">
        <v>0</v>
      </c>
      <c r="M657" s="222">
        <v>0</v>
      </c>
      <c r="N657" s="229">
        <v>0</v>
      </c>
      <c r="O657" s="225">
        <v>0</v>
      </c>
      <c r="P657" s="224">
        <v>0</v>
      </c>
      <c r="Q657" s="225">
        <v>0</v>
      </c>
      <c r="R657" s="226">
        <v>0</v>
      </c>
      <c r="S657" s="224">
        <v>0</v>
      </c>
      <c r="T657" s="222">
        <v>0</v>
      </c>
      <c r="U657" s="227">
        <v>0</v>
      </c>
      <c r="V657" s="224">
        <v>2</v>
      </c>
      <c r="W657" s="224">
        <v>0</v>
      </c>
      <c r="X657" s="28">
        <f>+G657-(SUM(I657:N657,O657,P657:P657:T657,U657,V657,W657))</f>
        <v>132</v>
      </c>
      <c r="Y657" s="107"/>
      <c r="Z657" s="107"/>
      <c r="AA657" s="107"/>
      <c r="AB657" s="107"/>
      <c r="AC657" s="107"/>
      <c r="AD657" s="107"/>
      <c r="AE657" s="197">
        <f t="shared" si="30"/>
        <v>132</v>
      </c>
      <c r="AF657" s="108"/>
      <c r="AG657" s="104"/>
    </row>
    <row r="658" spans="1:33">
      <c r="A658" s="357">
        <v>42941</v>
      </c>
      <c r="B658" s="30">
        <v>2</v>
      </c>
      <c r="C658" s="30">
        <v>2198502</v>
      </c>
      <c r="D658" s="104">
        <v>12882</v>
      </c>
      <c r="E658" s="104" t="s">
        <v>862</v>
      </c>
      <c r="F658" s="30">
        <v>3194</v>
      </c>
      <c r="G658" s="105">
        <v>379</v>
      </c>
      <c r="H658" s="564" t="s">
        <v>111</v>
      </c>
      <c r="I658" s="222">
        <v>0</v>
      </c>
      <c r="J658" s="223">
        <v>0</v>
      </c>
      <c r="K658" s="228">
        <v>0</v>
      </c>
      <c r="L658" s="224">
        <v>0</v>
      </c>
      <c r="M658" s="222">
        <v>0</v>
      </c>
      <c r="N658" s="229">
        <v>0</v>
      </c>
      <c r="O658" s="225">
        <v>0</v>
      </c>
      <c r="P658" s="224">
        <v>0</v>
      </c>
      <c r="Q658" s="225">
        <v>0</v>
      </c>
      <c r="R658" s="226">
        <v>0</v>
      </c>
      <c r="S658" s="224">
        <v>0</v>
      </c>
      <c r="T658" s="222">
        <v>0</v>
      </c>
      <c r="U658" s="227">
        <v>0</v>
      </c>
      <c r="V658" s="224">
        <v>4</v>
      </c>
      <c r="W658" s="224">
        <v>0</v>
      </c>
      <c r="X658" s="28">
        <f>+G658-(SUM(I658:N658,O658,P658:P658:T658,U658,V658,W658))</f>
        <v>375</v>
      </c>
      <c r="Y658" s="107"/>
      <c r="Z658" s="107"/>
      <c r="AA658" s="107"/>
      <c r="AB658" s="107"/>
      <c r="AC658" s="107"/>
      <c r="AD658" s="107"/>
      <c r="AE658" s="197">
        <f t="shared" si="30"/>
        <v>375</v>
      </c>
      <c r="AF658" s="108"/>
      <c r="AG658" s="104"/>
    </row>
    <row r="659" spans="1:33">
      <c r="A659" s="357">
        <v>42941</v>
      </c>
      <c r="B659" s="30">
        <v>3</v>
      </c>
      <c r="C659" s="30">
        <v>2198502</v>
      </c>
      <c r="D659" s="104">
        <v>12882</v>
      </c>
      <c r="E659" s="104" t="s">
        <v>862</v>
      </c>
      <c r="F659" s="30">
        <v>3194</v>
      </c>
      <c r="G659" s="105">
        <v>21</v>
      </c>
      <c r="H659" s="565"/>
      <c r="I659" s="222">
        <v>0</v>
      </c>
      <c r="J659" s="223">
        <v>0</v>
      </c>
      <c r="K659" s="228">
        <v>0</v>
      </c>
      <c r="L659" s="224">
        <v>0</v>
      </c>
      <c r="M659" s="222">
        <v>0</v>
      </c>
      <c r="N659" s="229">
        <v>0</v>
      </c>
      <c r="O659" s="225">
        <v>0</v>
      </c>
      <c r="P659" s="224">
        <v>0</v>
      </c>
      <c r="Q659" s="225">
        <v>0</v>
      </c>
      <c r="R659" s="226">
        <v>0</v>
      </c>
      <c r="S659" s="224">
        <v>0</v>
      </c>
      <c r="T659" s="222">
        <v>0</v>
      </c>
      <c r="U659" s="227">
        <v>0</v>
      </c>
      <c r="V659" s="224">
        <v>0</v>
      </c>
      <c r="W659" s="224">
        <v>0</v>
      </c>
      <c r="X659" s="28">
        <f>+G659-(SUM(I659:N659,O659,P659:P659:T659,U659,V659,W659))</f>
        <v>21</v>
      </c>
      <c r="Y659" s="107"/>
      <c r="Z659" s="107"/>
      <c r="AA659" s="107"/>
      <c r="AB659" s="107"/>
      <c r="AC659" s="107"/>
      <c r="AD659" s="107"/>
      <c r="AE659" s="197">
        <f t="shared" si="30"/>
        <v>21</v>
      </c>
      <c r="AF659" s="108"/>
      <c r="AG659" s="104"/>
    </row>
    <row r="660" spans="1:33">
      <c r="A660" s="357">
        <v>42941</v>
      </c>
      <c r="B660" s="30">
        <v>3</v>
      </c>
      <c r="C660" s="30">
        <v>2198502</v>
      </c>
      <c r="D660" s="104">
        <v>12882</v>
      </c>
      <c r="E660" s="104" t="s">
        <v>862</v>
      </c>
      <c r="F660" s="30">
        <v>3195</v>
      </c>
      <c r="G660" s="105">
        <v>164</v>
      </c>
      <c r="H660" s="113" t="s">
        <v>391</v>
      </c>
      <c r="I660" s="222">
        <v>0</v>
      </c>
      <c r="J660" s="223">
        <v>0</v>
      </c>
      <c r="K660" s="228">
        <v>0</v>
      </c>
      <c r="L660" s="224">
        <v>0</v>
      </c>
      <c r="M660" s="222">
        <v>0</v>
      </c>
      <c r="N660" s="229">
        <v>0</v>
      </c>
      <c r="O660" s="225">
        <v>0</v>
      </c>
      <c r="P660" s="224">
        <v>0</v>
      </c>
      <c r="Q660" s="225">
        <v>0</v>
      </c>
      <c r="R660" s="226">
        <v>1</v>
      </c>
      <c r="S660" s="224">
        <v>0</v>
      </c>
      <c r="T660" s="222">
        <v>0</v>
      </c>
      <c r="U660" s="227">
        <v>0</v>
      </c>
      <c r="V660" s="224">
        <v>1</v>
      </c>
      <c r="W660" s="224">
        <v>0</v>
      </c>
      <c r="X660" s="28">
        <f>+G660-(SUM(I660:N660,O660,P660:P660:T660,U660,V660,W660))</f>
        <v>162</v>
      </c>
      <c r="Y660" s="107"/>
      <c r="Z660" s="107"/>
      <c r="AA660" s="107"/>
      <c r="AB660" s="107"/>
      <c r="AC660" s="107"/>
      <c r="AD660" s="107"/>
      <c r="AE660" s="197">
        <f t="shared" si="30"/>
        <v>162</v>
      </c>
      <c r="AF660" s="108"/>
      <c r="AG660" s="104"/>
    </row>
    <row r="661" spans="1:33">
      <c r="A661" s="357">
        <v>42941</v>
      </c>
      <c r="B661" s="30">
        <v>3</v>
      </c>
      <c r="C661" s="30">
        <v>2198502</v>
      </c>
      <c r="D661" s="104">
        <v>12883</v>
      </c>
      <c r="E661" s="104" t="s">
        <v>862</v>
      </c>
      <c r="F661" s="30">
        <v>3196</v>
      </c>
      <c r="G661" s="105">
        <v>354</v>
      </c>
      <c r="H661" s="570" t="s">
        <v>111</v>
      </c>
      <c r="I661" s="222">
        <v>0</v>
      </c>
      <c r="J661" s="223">
        <v>0</v>
      </c>
      <c r="K661" s="228">
        <v>0</v>
      </c>
      <c r="L661" s="224">
        <v>0</v>
      </c>
      <c r="M661" s="222">
        <v>0</v>
      </c>
      <c r="N661" s="229">
        <v>0</v>
      </c>
      <c r="O661" s="225">
        <v>1</v>
      </c>
      <c r="P661" s="224">
        <v>0</v>
      </c>
      <c r="Q661" s="225">
        <v>0</v>
      </c>
      <c r="R661" s="226">
        <v>2</v>
      </c>
      <c r="S661" s="224">
        <v>0</v>
      </c>
      <c r="T661" s="222">
        <v>0</v>
      </c>
      <c r="U661" s="227">
        <v>0</v>
      </c>
      <c r="V661" s="224">
        <v>1</v>
      </c>
      <c r="W661" s="224">
        <v>0</v>
      </c>
      <c r="X661" s="28">
        <f>+G661-(SUM(I661:N661,O661,P661:P661:T661,U661,V661,W661))</f>
        <v>350</v>
      </c>
      <c r="Y661" s="107"/>
      <c r="Z661" s="107"/>
      <c r="AA661" s="107"/>
      <c r="AB661" s="107"/>
      <c r="AC661" s="107"/>
      <c r="AD661" s="107"/>
      <c r="AE661" s="197">
        <f t="shared" si="30"/>
        <v>350</v>
      </c>
      <c r="AF661" s="108"/>
      <c r="AG661" s="104"/>
    </row>
    <row r="662" spans="1:33">
      <c r="A662" s="357">
        <v>42942</v>
      </c>
      <c r="B662" s="30">
        <v>1</v>
      </c>
      <c r="C662" s="30">
        <v>2198502</v>
      </c>
      <c r="D662" s="104">
        <v>12883</v>
      </c>
      <c r="E662" s="104" t="s">
        <v>862</v>
      </c>
      <c r="F662" s="30">
        <v>3196</v>
      </c>
      <c r="G662" s="105">
        <v>46</v>
      </c>
      <c r="H662" s="571"/>
      <c r="I662" s="222">
        <v>0</v>
      </c>
      <c r="J662" s="223">
        <v>0</v>
      </c>
      <c r="K662" s="228">
        <v>0</v>
      </c>
      <c r="L662" s="224">
        <v>0</v>
      </c>
      <c r="M662" s="222">
        <v>0</v>
      </c>
      <c r="N662" s="229">
        <v>0</v>
      </c>
      <c r="O662" s="225">
        <v>0</v>
      </c>
      <c r="P662" s="224">
        <v>0</v>
      </c>
      <c r="Q662" s="225">
        <v>0</v>
      </c>
      <c r="R662" s="226">
        <v>0</v>
      </c>
      <c r="S662" s="224">
        <v>0</v>
      </c>
      <c r="T662" s="222">
        <v>0</v>
      </c>
      <c r="U662" s="227">
        <v>0</v>
      </c>
      <c r="V662" s="224">
        <v>0</v>
      </c>
      <c r="W662" s="224">
        <v>0</v>
      </c>
      <c r="X662" s="28">
        <f>+G662-(SUM(I662:N662,O662,P662:P662:T662,U662,V662,W662))</f>
        <v>46</v>
      </c>
      <c r="Y662" s="107"/>
      <c r="Z662" s="107"/>
      <c r="AA662" s="107"/>
      <c r="AB662" s="107"/>
      <c r="AC662" s="107"/>
      <c r="AD662" s="107"/>
      <c r="AE662" s="197">
        <f t="shared" ref="AE662:AE725" si="31">X662-SUM(Z662:AD662)</f>
        <v>46</v>
      </c>
      <c r="AF662" s="108"/>
      <c r="AG662" s="104"/>
    </row>
    <row r="663" spans="1:33">
      <c r="A663" s="357">
        <v>42942</v>
      </c>
      <c r="B663" s="30">
        <v>1</v>
      </c>
      <c r="C663" s="30">
        <v>2198502</v>
      </c>
      <c r="D663" s="104">
        <v>12883</v>
      </c>
      <c r="E663" s="104" t="s">
        <v>862</v>
      </c>
      <c r="F663" s="30">
        <v>3197</v>
      </c>
      <c r="G663" s="105">
        <v>400</v>
      </c>
      <c r="H663" s="113" t="s">
        <v>114</v>
      </c>
      <c r="I663" s="222">
        <v>0</v>
      </c>
      <c r="J663" s="223">
        <v>0</v>
      </c>
      <c r="K663" s="228">
        <v>0</v>
      </c>
      <c r="L663" s="224">
        <v>0</v>
      </c>
      <c r="M663" s="222">
        <v>0</v>
      </c>
      <c r="N663" s="229">
        <v>0</v>
      </c>
      <c r="O663" s="225">
        <v>0</v>
      </c>
      <c r="P663" s="224">
        <v>0</v>
      </c>
      <c r="Q663" s="225">
        <v>0</v>
      </c>
      <c r="R663" s="226">
        <v>0</v>
      </c>
      <c r="S663" s="224">
        <v>0</v>
      </c>
      <c r="T663" s="222">
        <v>0</v>
      </c>
      <c r="U663" s="227">
        <v>0</v>
      </c>
      <c r="V663" s="224">
        <v>4</v>
      </c>
      <c r="W663" s="224">
        <v>0</v>
      </c>
      <c r="X663" s="28">
        <f>+G663-(SUM(I663:N663,O663,P663:P663:T663,U663,V663,W663))</f>
        <v>396</v>
      </c>
      <c r="Y663" s="107"/>
      <c r="Z663" s="107"/>
      <c r="AA663" s="107"/>
      <c r="AB663" s="107"/>
      <c r="AC663" s="107"/>
      <c r="AD663" s="107"/>
      <c r="AE663" s="197">
        <f t="shared" si="31"/>
        <v>396</v>
      </c>
      <c r="AF663" s="108"/>
      <c r="AG663" s="104"/>
    </row>
    <row r="664" spans="1:33">
      <c r="A664" s="357">
        <v>42942</v>
      </c>
      <c r="B664" s="30">
        <v>1</v>
      </c>
      <c r="C664" s="30">
        <v>2198502</v>
      </c>
      <c r="D664" s="104">
        <v>12883</v>
      </c>
      <c r="E664" s="104" t="s">
        <v>862</v>
      </c>
      <c r="F664" s="30">
        <v>3198</v>
      </c>
      <c r="G664" s="105">
        <v>62</v>
      </c>
      <c r="H664" s="113" t="s">
        <v>392</v>
      </c>
      <c r="I664" s="222">
        <v>0</v>
      </c>
      <c r="J664" s="223">
        <v>0</v>
      </c>
      <c r="K664" s="228">
        <v>0</v>
      </c>
      <c r="L664" s="224">
        <v>0</v>
      </c>
      <c r="M664" s="222">
        <v>0</v>
      </c>
      <c r="N664" s="229">
        <v>0</v>
      </c>
      <c r="O664" s="225">
        <v>0</v>
      </c>
      <c r="P664" s="224">
        <v>0</v>
      </c>
      <c r="Q664" s="225">
        <v>0</v>
      </c>
      <c r="R664" s="226">
        <v>0</v>
      </c>
      <c r="S664" s="224">
        <v>0</v>
      </c>
      <c r="T664" s="222">
        <v>0</v>
      </c>
      <c r="U664" s="227">
        <v>0</v>
      </c>
      <c r="V664" s="224">
        <v>1</v>
      </c>
      <c r="W664" s="224">
        <v>0</v>
      </c>
      <c r="X664" s="28">
        <f>+G664-(SUM(I664:N664,O664,P664:P664:T664,U664,V664,W664))</f>
        <v>61</v>
      </c>
      <c r="Y664" s="107"/>
      <c r="Z664" s="107"/>
      <c r="AA664" s="107"/>
      <c r="AB664" s="107"/>
      <c r="AC664" s="107"/>
      <c r="AD664" s="107"/>
      <c r="AE664" s="197">
        <f t="shared" si="31"/>
        <v>61</v>
      </c>
      <c r="AF664" s="108"/>
      <c r="AG664" s="104"/>
    </row>
    <row r="665" spans="1:33">
      <c r="A665" s="357">
        <v>42942</v>
      </c>
      <c r="B665" s="30">
        <v>1</v>
      </c>
      <c r="C665" s="30">
        <v>2198502</v>
      </c>
      <c r="D665" s="104">
        <v>12884</v>
      </c>
      <c r="E665" s="104" t="s">
        <v>862</v>
      </c>
      <c r="F665" s="30">
        <v>3199</v>
      </c>
      <c r="G665" s="105">
        <v>25</v>
      </c>
      <c r="H665" s="564" t="s">
        <v>111</v>
      </c>
      <c r="I665" s="222">
        <v>0</v>
      </c>
      <c r="J665" s="223">
        <v>0</v>
      </c>
      <c r="K665" s="228">
        <v>0</v>
      </c>
      <c r="L665" s="224">
        <v>0</v>
      </c>
      <c r="M665" s="222">
        <v>0</v>
      </c>
      <c r="N665" s="229">
        <v>0</v>
      </c>
      <c r="O665" s="225">
        <v>0</v>
      </c>
      <c r="P665" s="224">
        <v>0</v>
      </c>
      <c r="Q665" s="225">
        <v>0</v>
      </c>
      <c r="R665" s="226">
        <v>0</v>
      </c>
      <c r="S665" s="224">
        <v>0</v>
      </c>
      <c r="T665" s="222">
        <v>0</v>
      </c>
      <c r="U665" s="227">
        <v>0</v>
      </c>
      <c r="V665" s="224">
        <v>0</v>
      </c>
      <c r="W665" s="224">
        <v>0</v>
      </c>
      <c r="X665" s="28">
        <f>+G665-(SUM(I665:N665,O665,P665:P665:T665,U665,V665,W665))</f>
        <v>25</v>
      </c>
      <c r="Y665" s="107"/>
      <c r="Z665" s="107"/>
      <c r="AA665" s="107"/>
      <c r="AB665" s="107"/>
      <c r="AC665" s="107"/>
      <c r="AD665" s="107"/>
      <c r="AE665" s="197">
        <f t="shared" si="31"/>
        <v>25</v>
      </c>
      <c r="AF665" s="108"/>
      <c r="AG665" s="104"/>
    </row>
    <row r="666" spans="1:33">
      <c r="A666" s="357">
        <v>42942</v>
      </c>
      <c r="B666" s="30">
        <v>2</v>
      </c>
      <c r="C666" s="30">
        <v>2198502</v>
      </c>
      <c r="D666" s="104">
        <v>12884</v>
      </c>
      <c r="E666" s="104" t="s">
        <v>862</v>
      </c>
      <c r="F666" s="30">
        <v>3199</v>
      </c>
      <c r="G666" s="105">
        <v>375</v>
      </c>
      <c r="H666" s="565"/>
      <c r="I666" s="222">
        <v>0</v>
      </c>
      <c r="J666" s="223">
        <v>0</v>
      </c>
      <c r="K666" s="228">
        <v>0</v>
      </c>
      <c r="L666" s="224">
        <v>0</v>
      </c>
      <c r="M666" s="222">
        <v>0</v>
      </c>
      <c r="N666" s="229">
        <v>0</v>
      </c>
      <c r="O666" s="225">
        <v>0</v>
      </c>
      <c r="P666" s="224">
        <v>0</v>
      </c>
      <c r="Q666" s="225">
        <v>0</v>
      </c>
      <c r="R666" s="226">
        <v>0</v>
      </c>
      <c r="S666" s="224">
        <v>0</v>
      </c>
      <c r="T666" s="222">
        <v>0</v>
      </c>
      <c r="U666" s="227">
        <v>0</v>
      </c>
      <c r="V666" s="224">
        <v>4</v>
      </c>
      <c r="W666" s="224">
        <v>0</v>
      </c>
      <c r="X666" s="28">
        <f>+G666-(SUM(I666:N666,O666,P666:P666:T666,U666,V666,W666))</f>
        <v>371</v>
      </c>
      <c r="Y666" s="107"/>
      <c r="Z666" s="107"/>
      <c r="AA666" s="107"/>
      <c r="AB666" s="107"/>
      <c r="AC666" s="107"/>
      <c r="AD666" s="107"/>
      <c r="AE666" s="197">
        <f t="shared" si="31"/>
        <v>371</v>
      </c>
      <c r="AF666" s="108"/>
      <c r="AG666" s="104"/>
    </row>
    <row r="667" spans="1:33">
      <c r="A667" s="357">
        <v>42942</v>
      </c>
      <c r="B667" s="30">
        <v>2</v>
      </c>
      <c r="C667" s="30">
        <v>2198502</v>
      </c>
      <c r="D667" s="104">
        <v>12884</v>
      </c>
      <c r="E667" s="104" t="s">
        <v>862</v>
      </c>
      <c r="F667" s="30">
        <v>3200</v>
      </c>
      <c r="G667" s="105">
        <v>152</v>
      </c>
      <c r="H667" s="564" t="s">
        <v>393</v>
      </c>
      <c r="I667" s="222">
        <v>0</v>
      </c>
      <c r="J667" s="223">
        <v>0</v>
      </c>
      <c r="K667" s="228">
        <v>0</v>
      </c>
      <c r="L667" s="224">
        <v>0</v>
      </c>
      <c r="M667" s="222">
        <v>0</v>
      </c>
      <c r="N667" s="229">
        <v>0</v>
      </c>
      <c r="O667" s="225">
        <v>0</v>
      </c>
      <c r="P667" s="224">
        <v>0</v>
      </c>
      <c r="Q667" s="225">
        <v>0</v>
      </c>
      <c r="R667" s="226">
        <v>1</v>
      </c>
      <c r="S667" s="224">
        <v>0</v>
      </c>
      <c r="T667" s="222">
        <v>0</v>
      </c>
      <c r="U667" s="227">
        <v>0</v>
      </c>
      <c r="V667" s="224">
        <v>1</v>
      </c>
      <c r="W667" s="224">
        <v>0</v>
      </c>
      <c r="X667" s="28">
        <f>+G667-(SUM(I667:N667,O667,P667:P667:T667,U667,V667,W667))</f>
        <v>150</v>
      </c>
      <c r="Y667" s="107"/>
      <c r="Z667" s="107"/>
      <c r="AA667" s="107"/>
      <c r="AB667" s="107"/>
      <c r="AC667" s="107"/>
      <c r="AD667" s="107"/>
      <c r="AE667" s="197">
        <f t="shared" si="31"/>
        <v>150</v>
      </c>
      <c r="AF667" s="108"/>
      <c r="AG667" s="104"/>
    </row>
    <row r="668" spans="1:33">
      <c r="A668" s="357">
        <v>42942</v>
      </c>
      <c r="B668" s="30">
        <v>3</v>
      </c>
      <c r="C668" s="30">
        <v>2198502</v>
      </c>
      <c r="D668" s="104">
        <v>12884</v>
      </c>
      <c r="E668" s="104" t="s">
        <v>862</v>
      </c>
      <c r="F668" s="30">
        <v>3200</v>
      </c>
      <c r="G668" s="105">
        <v>169</v>
      </c>
      <c r="H668" s="565"/>
      <c r="I668" s="222">
        <v>0</v>
      </c>
      <c r="J668" s="223">
        <v>0</v>
      </c>
      <c r="K668" s="228">
        <v>0</v>
      </c>
      <c r="L668" s="224">
        <v>0</v>
      </c>
      <c r="M668" s="222">
        <v>0</v>
      </c>
      <c r="N668" s="229">
        <v>0</v>
      </c>
      <c r="O668" s="225">
        <v>0</v>
      </c>
      <c r="P668" s="224">
        <v>0</v>
      </c>
      <c r="Q668" s="225">
        <v>0</v>
      </c>
      <c r="R668" s="226">
        <v>2</v>
      </c>
      <c r="S668" s="224">
        <v>0</v>
      </c>
      <c r="T668" s="222">
        <v>0</v>
      </c>
      <c r="U668" s="227">
        <v>0</v>
      </c>
      <c r="V668" s="224">
        <v>0</v>
      </c>
      <c r="W668" s="224">
        <v>0</v>
      </c>
      <c r="X668" s="28">
        <f>+G668-(SUM(I668:N668,O668,P668:P668:T668,U668,V668,W668))</f>
        <v>167</v>
      </c>
      <c r="Y668" s="107"/>
      <c r="Z668" s="107"/>
      <c r="AA668" s="107"/>
      <c r="AB668" s="107"/>
      <c r="AC668" s="107"/>
      <c r="AD668" s="107"/>
      <c r="AE668" s="197">
        <f t="shared" si="31"/>
        <v>167</v>
      </c>
      <c r="AF668" s="108"/>
      <c r="AG668" s="104"/>
    </row>
    <row r="669" spans="1:33">
      <c r="A669" s="357">
        <v>42942</v>
      </c>
      <c r="B669" s="30">
        <v>3</v>
      </c>
      <c r="C669" s="30">
        <v>2198502</v>
      </c>
      <c r="D669" s="104">
        <v>12885</v>
      </c>
      <c r="E669" s="104" t="s">
        <v>862</v>
      </c>
      <c r="F669" s="30">
        <v>3201</v>
      </c>
      <c r="G669" s="105">
        <v>354</v>
      </c>
      <c r="H669" s="564" t="s">
        <v>111</v>
      </c>
      <c r="I669" s="222">
        <v>0</v>
      </c>
      <c r="J669" s="223">
        <v>0</v>
      </c>
      <c r="K669" s="228">
        <v>0</v>
      </c>
      <c r="L669" s="224">
        <v>0</v>
      </c>
      <c r="M669" s="222">
        <v>0</v>
      </c>
      <c r="N669" s="229">
        <v>0</v>
      </c>
      <c r="O669" s="225">
        <v>1</v>
      </c>
      <c r="P669" s="224">
        <v>0</v>
      </c>
      <c r="Q669" s="225">
        <v>0</v>
      </c>
      <c r="R669" s="226">
        <v>2</v>
      </c>
      <c r="S669" s="224">
        <v>0</v>
      </c>
      <c r="T669" s="222">
        <v>0</v>
      </c>
      <c r="U669" s="227">
        <v>0</v>
      </c>
      <c r="V669" s="224">
        <v>1</v>
      </c>
      <c r="W669" s="224">
        <v>0</v>
      </c>
      <c r="X669" s="28">
        <f>+G669-(SUM(I669:N669,O669,P669:P669:T669,U669,V669,W669))</f>
        <v>350</v>
      </c>
      <c r="Y669" s="107"/>
      <c r="Z669" s="107"/>
      <c r="AA669" s="107"/>
      <c r="AB669" s="107"/>
      <c r="AC669" s="107"/>
      <c r="AD669" s="107"/>
      <c r="AE669" s="197">
        <f t="shared" si="31"/>
        <v>350</v>
      </c>
      <c r="AF669" s="108"/>
      <c r="AG669" s="104"/>
    </row>
    <row r="670" spans="1:33">
      <c r="A670" s="357">
        <v>42943</v>
      </c>
      <c r="B670" s="30">
        <v>1</v>
      </c>
      <c r="C670" s="30">
        <v>2198502</v>
      </c>
      <c r="D670" s="104">
        <v>12885</v>
      </c>
      <c r="E670" s="104" t="s">
        <v>862</v>
      </c>
      <c r="F670" s="30">
        <v>3201</v>
      </c>
      <c r="G670" s="105">
        <v>46</v>
      </c>
      <c r="H670" s="565"/>
      <c r="I670" s="222">
        <v>0</v>
      </c>
      <c r="J670" s="223">
        <v>0</v>
      </c>
      <c r="K670" s="228">
        <v>0</v>
      </c>
      <c r="L670" s="224">
        <v>0</v>
      </c>
      <c r="M670" s="222">
        <v>0</v>
      </c>
      <c r="N670" s="229">
        <v>0</v>
      </c>
      <c r="O670" s="225">
        <v>0</v>
      </c>
      <c r="P670" s="224">
        <v>0</v>
      </c>
      <c r="Q670" s="225">
        <v>0</v>
      </c>
      <c r="R670" s="226">
        <v>0</v>
      </c>
      <c r="S670" s="224">
        <v>0</v>
      </c>
      <c r="T670" s="222">
        <v>0</v>
      </c>
      <c r="U670" s="227">
        <v>0</v>
      </c>
      <c r="V670" s="224">
        <v>0</v>
      </c>
      <c r="W670" s="224">
        <v>0</v>
      </c>
      <c r="X670" s="28">
        <f>+G670-(SUM(I670:N670,O670,P670:P670:T670,U670,V670,W670))</f>
        <v>46</v>
      </c>
      <c r="Y670" s="107"/>
      <c r="Z670" s="107"/>
      <c r="AA670" s="107"/>
      <c r="AB670" s="107"/>
      <c r="AC670" s="107"/>
      <c r="AD670" s="107"/>
      <c r="AE670" s="197">
        <f t="shared" si="31"/>
        <v>46</v>
      </c>
      <c r="AF670" s="108"/>
      <c r="AG670" s="104"/>
    </row>
    <row r="671" spans="1:33">
      <c r="A671" s="357">
        <v>42943</v>
      </c>
      <c r="B671" s="30">
        <v>1</v>
      </c>
      <c r="C671" s="30">
        <v>2198502</v>
      </c>
      <c r="D671" s="104">
        <v>12885</v>
      </c>
      <c r="E671" s="104" t="s">
        <v>862</v>
      </c>
      <c r="F671" s="30">
        <v>3202</v>
      </c>
      <c r="G671" s="105">
        <v>331</v>
      </c>
      <c r="H671" s="113"/>
      <c r="I671" s="222">
        <v>0</v>
      </c>
      <c r="J671" s="223">
        <v>0</v>
      </c>
      <c r="K671" s="228">
        <v>0</v>
      </c>
      <c r="L671" s="224">
        <v>0</v>
      </c>
      <c r="M671" s="222">
        <v>0</v>
      </c>
      <c r="N671" s="229">
        <v>0</v>
      </c>
      <c r="O671" s="225">
        <v>0</v>
      </c>
      <c r="P671" s="224">
        <v>0</v>
      </c>
      <c r="Q671" s="225">
        <v>0</v>
      </c>
      <c r="R671" s="226">
        <v>0</v>
      </c>
      <c r="S671" s="224">
        <v>0</v>
      </c>
      <c r="T671" s="222">
        <v>0</v>
      </c>
      <c r="U671" s="227">
        <v>0</v>
      </c>
      <c r="V671" s="224">
        <v>4</v>
      </c>
      <c r="W671" s="224">
        <v>0</v>
      </c>
      <c r="X671" s="28">
        <f>+G671-(SUM(I671:N671,O671,P671:P671:T671,U671,V671,W671))</f>
        <v>327</v>
      </c>
      <c r="Y671" s="107"/>
      <c r="Z671" s="107"/>
      <c r="AA671" s="107"/>
      <c r="AB671" s="107"/>
      <c r="AC671" s="107"/>
      <c r="AD671" s="107"/>
      <c r="AE671" s="197">
        <f t="shared" si="31"/>
        <v>327</v>
      </c>
      <c r="AF671" s="108"/>
      <c r="AG671" s="104"/>
    </row>
    <row r="672" spans="1:33">
      <c r="A672" s="357">
        <v>42943</v>
      </c>
      <c r="B672" s="30">
        <v>1</v>
      </c>
      <c r="C672" s="30">
        <v>2198502</v>
      </c>
      <c r="D672" s="104">
        <v>12886</v>
      </c>
      <c r="E672" s="104" t="s">
        <v>862</v>
      </c>
      <c r="F672" s="30">
        <v>3203</v>
      </c>
      <c r="G672" s="105">
        <v>118</v>
      </c>
      <c r="H672" s="113"/>
      <c r="I672" s="222">
        <v>0</v>
      </c>
      <c r="J672" s="223">
        <v>0</v>
      </c>
      <c r="K672" s="228">
        <v>0</v>
      </c>
      <c r="L672" s="224">
        <v>0</v>
      </c>
      <c r="M672" s="222">
        <v>0</v>
      </c>
      <c r="N672" s="229">
        <v>0</v>
      </c>
      <c r="O672" s="225">
        <v>2</v>
      </c>
      <c r="P672" s="224">
        <v>0</v>
      </c>
      <c r="Q672" s="225">
        <v>0</v>
      </c>
      <c r="R672" s="226">
        <v>0</v>
      </c>
      <c r="S672" s="224">
        <v>0</v>
      </c>
      <c r="T672" s="222">
        <v>0</v>
      </c>
      <c r="U672" s="227">
        <v>0</v>
      </c>
      <c r="V672" s="224">
        <v>2</v>
      </c>
      <c r="W672" s="224">
        <v>0</v>
      </c>
      <c r="X672" s="28">
        <f>+G672-(SUM(I672:N672,O672,P672:P672:T672,U672,V672,W672))</f>
        <v>114</v>
      </c>
      <c r="Y672" s="107"/>
      <c r="Z672" s="107">
        <v>1</v>
      </c>
      <c r="AB672" s="107"/>
      <c r="AC672" s="107"/>
      <c r="AD672" s="107"/>
      <c r="AE672" s="197">
        <f t="shared" si="31"/>
        <v>113</v>
      </c>
      <c r="AF672" s="108"/>
      <c r="AG672" s="104"/>
    </row>
    <row r="673" spans="1:33">
      <c r="A673" s="357">
        <v>42943</v>
      </c>
      <c r="B673" s="30">
        <v>2</v>
      </c>
      <c r="C673" s="30">
        <v>2198502</v>
      </c>
      <c r="D673" s="104">
        <v>12886</v>
      </c>
      <c r="E673" s="104" t="s">
        <v>862</v>
      </c>
      <c r="F673" s="30">
        <v>3203</v>
      </c>
      <c r="G673" s="105">
        <v>27</v>
      </c>
      <c r="H673" s="113"/>
      <c r="I673" s="222">
        <v>0</v>
      </c>
      <c r="J673" s="223">
        <v>0</v>
      </c>
      <c r="K673" s="228">
        <v>0</v>
      </c>
      <c r="L673" s="224">
        <v>0</v>
      </c>
      <c r="M673" s="222">
        <v>0</v>
      </c>
      <c r="N673" s="229">
        <v>0</v>
      </c>
      <c r="O673" s="225">
        <v>0</v>
      </c>
      <c r="P673" s="224">
        <v>0</v>
      </c>
      <c r="Q673" s="225">
        <v>0</v>
      </c>
      <c r="R673" s="226">
        <v>0</v>
      </c>
      <c r="S673" s="224">
        <v>0</v>
      </c>
      <c r="T673" s="222">
        <v>0</v>
      </c>
      <c r="U673" s="227">
        <v>0</v>
      </c>
      <c r="V673" s="224">
        <v>0</v>
      </c>
      <c r="W673" s="224">
        <v>0</v>
      </c>
      <c r="X673" s="28">
        <f>+G673-(SUM(I673:N673,O673,P673:P673:T673,U673,V673,W673))</f>
        <v>27</v>
      </c>
      <c r="Y673" s="107"/>
      <c r="Z673" s="107"/>
      <c r="AA673" s="107"/>
      <c r="AB673" s="107"/>
      <c r="AC673" s="107"/>
      <c r="AD673" s="107"/>
      <c r="AE673" s="197">
        <f t="shared" si="31"/>
        <v>27</v>
      </c>
      <c r="AF673" s="108"/>
      <c r="AG673" s="104"/>
    </row>
    <row r="674" spans="1:33">
      <c r="A674" s="357">
        <v>42943</v>
      </c>
      <c r="B674" s="30">
        <v>2</v>
      </c>
      <c r="C674" s="30">
        <v>2161402</v>
      </c>
      <c r="D674" s="104">
        <v>12872</v>
      </c>
      <c r="E674" s="104" t="s">
        <v>862</v>
      </c>
      <c r="F674" s="30">
        <v>3204</v>
      </c>
      <c r="G674" s="105">
        <v>36</v>
      </c>
      <c r="H674" s="113"/>
      <c r="I674" s="222">
        <v>0</v>
      </c>
      <c r="J674" s="223">
        <v>0</v>
      </c>
      <c r="K674" s="228">
        <v>0</v>
      </c>
      <c r="L674" s="224">
        <v>0</v>
      </c>
      <c r="M674" s="222">
        <v>0</v>
      </c>
      <c r="N674" s="229">
        <v>0</v>
      </c>
      <c r="O674" s="225">
        <v>1</v>
      </c>
      <c r="P674" s="224">
        <v>0</v>
      </c>
      <c r="Q674" s="225">
        <v>0</v>
      </c>
      <c r="R674" s="226">
        <v>0</v>
      </c>
      <c r="S674" s="224">
        <v>0</v>
      </c>
      <c r="T674" s="222">
        <v>0</v>
      </c>
      <c r="U674" s="227">
        <v>0</v>
      </c>
      <c r="V674" s="224">
        <v>1</v>
      </c>
      <c r="W674" s="224">
        <v>0</v>
      </c>
      <c r="X674" s="28">
        <f>+G674-(SUM(I674:N674,O674,P674:P674:T674,U674,V674,W674))</f>
        <v>34</v>
      </c>
      <c r="Y674" s="107"/>
      <c r="Z674" s="107"/>
      <c r="AA674" s="107"/>
      <c r="AB674" s="107"/>
      <c r="AC674" s="107"/>
      <c r="AD674" s="107"/>
      <c r="AE674" s="197">
        <f t="shared" si="31"/>
        <v>34</v>
      </c>
      <c r="AF674" s="108"/>
      <c r="AG674" s="104"/>
    </row>
    <row r="675" spans="1:33">
      <c r="A675" s="357">
        <v>42943</v>
      </c>
      <c r="B675" s="30">
        <v>2</v>
      </c>
      <c r="C675" s="30">
        <v>2161402</v>
      </c>
      <c r="D675" s="104">
        <v>40341</v>
      </c>
      <c r="E675" s="104" t="s">
        <v>862</v>
      </c>
      <c r="F675" s="30">
        <v>3205</v>
      </c>
      <c r="G675" s="105">
        <v>40</v>
      </c>
      <c r="H675" s="113"/>
      <c r="I675" s="222">
        <v>0</v>
      </c>
      <c r="J675" s="223">
        <v>0</v>
      </c>
      <c r="K675" s="228">
        <v>0</v>
      </c>
      <c r="L675" s="224">
        <v>0</v>
      </c>
      <c r="M675" s="222">
        <v>0</v>
      </c>
      <c r="N675" s="229">
        <v>0</v>
      </c>
      <c r="O675" s="225">
        <v>1</v>
      </c>
      <c r="P675" s="224">
        <v>0</v>
      </c>
      <c r="Q675" s="225">
        <v>0</v>
      </c>
      <c r="R675" s="226">
        <v>0</v>
      </c>
      <c r="S675" s="224">
        <v>0</v>
      </c>
      <c r="T675" s="222">
        <v>0</v>
      </c>
      <c r="U675" s="227">
        <v>0</v>
      </c>
      <c r="V675" s="224">
        <v>1</v>
      </c>
      <c r="W675" s="224">
        <v>0</v>
      </c>
      <c r="X675" s="28">
        <f>+G675-(SUM(I675:N675,O675,P675:P675:T675,U675,V675,W675))</f>
        <v>38</v>
      </c>
      <c r="Y675" s="107"/>
      <c r="Z675" s="107"/>
      <c r="AA675" s="107"/>
      <c r="AB675" s="107"/>
      <c r="AC675" s="107"/>
      <c r="AD675" s="107"/>
      <c r="AE675" s="197">
        <f t="shared" si="31"/>
        <v>38</v>
      </c>
      <c r="AF675" s="108"/>
      <c r="AG675" s="104"/>
    </row>
    <row r="676" spans="1:33">
      <c r="A676" s="357">
        <v>42943</v>
      </c>
      <c r="B676" s="30">
        <v>2</v>
      </c>
      <c r="C676" s="30">
        <v>2161402</v>
      </c>
      <c r="D676" s="104">
        <v>40342</v>
      </c>
      <c r="E676" s="104" t="s">
        <v>862</v>
      </c>
      <c r="F676" s="30">
        <v>3206</v>
      </c>
      <c r="G676" s="105">
        <v>57</v>
      </c>
      <c r="H676" s="113"/>
      <c r="I676" s="222">
        <v>0</v>
      </c>
      <c r="J676" s="223">
        <v>0</v>
      </c>
      <c r="K676" s="228">
        <v>0</v>
      </c>
      <c r="L676" s="224">
        <v>0</v>
      </c>
      <c r="M676" s="222">
        <v>0</v>
      </c>
      <c r="N676" s="229">
        <v>0</v>
      </c>
      <c r="O676" s="225">
        <v>1</v>
      </c>
      <c r="P676" s="224">
        <v>0</v>
      </c>
      <c r="Q676" s="225">
        <v>0</v>
      </c>
      <c r="R676" s="226">
        <v>0</v>
      </c>
      <c r="S676" s="224">
        <v>0</v>
      </c>
      <c r="T676" s="222">
        <v>0</v>
      </c>
      <c r="U676" s="227">
        <v>0</v>
      </c>
      <c r="V676" s="224">
        <v>1</v>
      </c>
      <c r="W676" s="224">
        <v>0</v>
      </c>
      <c r="X676" s="28">
        <f>+G676-(SUM(I676:N676,O676,P676:P676:T676,U676,V676,W676))</f>
        <v>55</v>
      </c>
      <c r="Y676" s="107"/>
      <c r="Z676" s="107"/>
      <c r="AA676" s="107"/>
      <c r="AB676" s="107"/>
      <c r="AC676" s="107"/>
      <c r="AD676" s="107"/>
      <c r="AE676" s="197">
        <f t="shared" si="31"/>
        <v>55</v>
      </c>
      <c r="AF676" s="108"/>
      <c r="AG676" s="104"/>
    </row>
    <row r="677" spans="1:33">
      <c r="A677" s="357">
        <v>42943</v>
      </c>
      <c r="B677" s="30">
        <v>2</v>
      </c>
      <c r="C677" s="30">
        <v>2161402</v>
      </c>
      <c r="D677" s="104">
        <v>40340</v>
      </c>
      <c r="E677" s="104" t="s">
        <v>862</v>
      </c>
      <c r="F677" s="30">
        <v>3207</v>
      </c>
      <c r="G677" s="105">
        <v>58</v>
      </c>
      <c r="H677" s="113"/>
      <c r="I677" s="222">
        <v>0</v>
      </c>
      <c r="J677" s="223">
        <v>0</v>
      </c>
      <c r="K677" s="228">
        <v>0</v>
      </c>
      <c r="L677" s="224">
        <v>0</v>
      </c>
      <c r="M677" s="222">
        <v>0</v>
      </c>
      <c r="N677" s="229">
        <v>0</v>
      </c>
      <c r="O677" s="225">
        <v>1</v>
      </c>
      <c r="P677" s="224">
        <v>0</v>
      </c>
      <c r="Q677" s="225">
        <v>0</v>
      </c>
      <c r="R677" s="226">
        <v>0</v>
      </c>
      <c r="S677" s="224">
        <v>0</v>
      </c>
      <c r="T677" s="222">
        <v>0</v>
      </c>
      <c r="U677" s="227">
        <v>0</v>
      </c>
      <c r="V677" s="224">
        <v>1</v>
      </c>
      <c r="W677" s="224">
        <v>0</v>
      </c>
      <c r="X677" s="28">
        <f>+G677-(SUM(I677:N677,O677,P677:P677:T677,U677,V677,W677))</f>
        <v>56</v>
      </c>
      <c r="Y677" s="107"/>
      <c r="Z677" s="107"/>
      <c r="AA677" s="107"/>
      <c r="AB677" s="107"/>
      <c r="AC677" s="107"/>
      <c r="AD677" s="107"/>
      <c r="AE677" s="197">
        <f t="shared" si="31"/>
        <v>56</v>
      </c>
      <c r="AF677" s="108"/>
      <c r="AG677" s="104"/>
    </row>
    <row r="678" spans="1:33">
      <c r="A678" s="357">
        <v>42945</v>
      </c>
      <c r="B678" s="30">
        <v>2</v>
      </c>
      <c r="C678" s="30">
        <v>2193701</v>
      </c>
      <c r="D678" s="104">
        <v>52153</v>
      </c>
      <c r="E678" s="104" t="s">
        <v>368</v>
      </c>
      <c r="F678" s="30">
        <v>3219</v>
      </c>
      <c r="G678" s="105">
        <v>78</v>
      </c>
      <c r="H678" s="564" t="s">
        <v>394</v>
      </c>
      <c r="I678" s="222">
        <v>0</v>
      </c>
      <c r="J678" s="223">
        <v>0</v>
      </c>
      <c r="K678" s="228">
        <v>0</v>
      </c>
      <c r="L678" s="224">
        <v>0</v>
      </c>
      <c r="M678" s="222">
        <v>0</v>
      </c>
      <c r="N678" s="229">
        <v>0</v>
      </c>
      <c r="O678" s="225">
        <v>1</v>
      </c>
      <c r="P678" s="224">
        <v>0</v>
      </c>
      <c r="Q678" s="225">
        <v>0</v>
      </c>
      <c r="R678" s="226">
        <v>0</v>
      </c>
      <c r="S678" s="224">
        <v>0</v>
      </c>
      <c r="T678" s="222">
        <v>0</v>
      </c>
      <c r="U678" s="227">
        <v>0</v>
      </c>
      <c r="V678" s="224">
        <v>1</v>
      </c>
      <c r="W678" s="224">
        <v>0</v>
      </c>
      <c r="X678" s="28">
        <f>+G678-(SUM(I678:N678,O678,P678:P678:T678,U678,V678,W678))</f>
        <v>76</v>
      </c>
      <c r="Y678" s="107"/>
      <c r="Z678" s="107">
        <v>1</v>
      </c>
      <c r="AA678" s="107"/>
      <c r="AB678" s="107"/>
      <c r="AC678" s="107"/>
      <c r="AD678" s="107"/>
      <c r="AE678" s="197">
        <f t="shared" si="31"/>
        <v>75</v>
      </c>
      <c r="AF678" s="108"/>
      <c r="AG678" s="104"/>
    </row>
    <row r="679" spans="1:33">
      <c r="A679" s="357">
        <v>42945</v>
      </c>
      <c r="B679" s="30">
        <v>3</v>
      </c>
      <c r="C679" s="30">
        <v>2193701</v>
      </c>
      <c r="D679" s="104">
        <v>52153</v>
      </c>
      <c r="E679" s="104" t="s">
        <v>368</v>
      </c>
      <c r="F679" s="30">
        <v>3219</v>
      </c>
      <c r="G679" s="105">
        <v>178</v>
      </c>
      <c r="H679" s="565"/>
      <c r="I679" s="222">
        <v>0</v>
      </c>
      <c r="J679" s="223">
        <v>0</v>
      </c>
      <c r="K679" s="228">
        <v>0</v>
      </c>
      <c r="L679" s="224">
        <v>0</v>
      </c>
      <c r="M679" s="222">
        <v>0</v>
      </c>
      <c r="N679" s="229">
        <v>0</v>
      </c>
      <c r="O679" s="225">
        <v>0</v>
      </c>
      <c r="P679" s="224">
        <v>0</v>
      </c>
      <c r="Q679" s="225">
        <v>0</v>
      </c>
      <c r="R679" s="226">
        <v>0</v>
      </c>
      <c r="S679" s="224">
        <v>0</v>
      </c>
      <c r="T679" s="222">
        <v>0</v>
      </c>
      <c r="U679" s="227">
        <v>0</v>
      </c>
      <c r="V679" s="224">
        <v>0</v>
      </c>
      <c r="W679" s="224">
        <v>0</v>
      </c>
      <c r="X679" s="28">
        <f>+G679-(SUM(I679:N679,O679,P679:P679:T679,U679,V679,W679))</f>
        <v>178</v>
      </c>
      <c r="Y679" s="107"/>
      <c r="Z679" s="107"/>
      <c r="AA679" s="107"/>
      <c r="AB679" s="107"/>
      <c r="AC679" s="107"/>
      <c r="AD679" s="107"/>
      <c r="AE679" s="197">
        <f t="shared" si="31"/>
        <v>178</v>
      </c>
      <c r="AF679" s="108"/>
      <c r="AG679" s="104"/>
    </row>
    <row r="680" spans="1:33">
      <c r="A680" s="357">
        <v>42969</v>
      </c>
      <c r="B680" s="30">
        <v>3</v>
      </c>
      <c r="C680" s="30">
        <v>2197201</v>
      </c>
      <c r="D680" s="104">
        <v>52160</v>
      </c>
      <c r="E680" s="104" t="s">
        <v>368</v>
      </c>
      <c r="F680" s="30">
        <v>3378</v>
      </c>
      <c r="G680" s="105">
        <v>22</v>
      </c>
      <c r="H680" s="564" t="s">
        <v>111</v>
      </c>
      <c r="I680" s="222">
        <v>0</v>
      </c>
      <c r="J680" s="223">
        <v>0</v>
      </c>
      <c r="K680" s="228">
        <v>0</v>
      </c>
      <c r="L680" s="224">
        <v>0</v>
      </c>
      <c r="M680" s="222">
        <v>0</v>
      </c>
      <c r="N680" s="229">
        <v>0</v>
      </c>
      <c r="O680" s="225">
        <v>1</v>
      </c>
      <c r="P680" s="224">
        <v>0</v>
      </c>
      <c r="Q680" s="225">
        <v>0</v>
      </c>
      <c r="R680" s="226">
        <v>0</v>
      </c>
      <c r="S680" s="224">
        <v>0</v>
      </c>
      <c r="T680" s="222">
        <v>0</v>
      </c>
      <c r="U680" s="227">
        <v>0</v>
      </c>
      <c r="V680" s="224">
        <v>1</v>
      </c>
      <c r="W680" s="224">
        <v>0</v>
      </c>
      <c r="X680" s="28">
        <f>+G680-(SUM(I680:N680,O680,P680:P680:T680,U680,V680,W680))</f>
        <v>20</v>
      </c>
      <c r="Y680" s="107"/>
      <c r="Z680" s="107"/>
      <c r="AA680" s="107"/>
      <c r="AB680" s="107"/>
      <c r="AC680" s="107"/>
      <c r="AD680" s="107"/>
      <c r="AE680" s="197">
        <f t="shared" si="31"/>
        <v>20</v>
      </c>
      <c r="AF680" s="108"/>
      <c r="AG680" s="104"/>
    </row>
    <row r="681" spans="1:33">
      <c r="A681" s="357">
        <v>42970</v>
      </c>
      <c r="B681" s="30">
        <v>1</v>
      </c>
      <c r="C681" s="30">
        <v>2197201</v>
      </c>
      <c r="D681" s="104">
        <v>52160</v>
      </c>
      <c r="E681" s="104" t="s">
        <v>368</v>
      </c>
      <c r="F681" s="30">
        <v>3378</v>
      </c>
      <c r="G681" s="105">
        <v>378</v>
      </c>
      <c r="H681" s="565"/>
      <c r="I681" s="222">
        <v>0</v>
      </c>
      <c r="J681" s="223">
        <v>0</v>
      </c>
      <c r="K681" s="228">
        <v>0</v>
      </c>
      <c r="L681" s="224">
        <v>0</v>
      </c>
      <c r="M681" s="222">
        <v>0</v>
      </c>
      <c r="N681" s="229">
        <v>0</v>
      </c>
      <c r="O681" s="225">
        <v>1</v>
      </c>
      <c r="P681" s="224">
        <v>0</v>
      </c>
      <c r="Q681" s="225">
        <v>0</v>
      </c>
      <c r="R681" s="226">
        <v>0</v>
      </c>
      <c r="S681" s="224">
        <v>0</v>
      </c>
      <c r="T681" s="222">
        <v>0</v>
      </c>
      <c r="U681" s="227">
        <v>0</v>
      </c>
      <c r="V681" s="224">
        <v>1</v>
      </c>
      <c r="W681" s="224">
        <v>0</v>
      </c>
      <c r="X681" s="28">
        <f>+G681-(SUM(I681:N681,O681,P681:P681:T681,U681,V681,W681))</f>
        <v>376</v>
      </c>
      <c r="Y681" s="107"/>
      <c r="Z681" s="107">
        <v>1</v>
      </c>
      <c r="AA681" s="107">
        <v>3</v>
      </c>
      <c r="AB681" s="107"/>
      <c r="AC681" s="107"/>
      <c r="AD681" s="107"/>
      <c r="AE681" s="197">
        <f t="shared" si="31"/>
        <v>372</v>
      </c>
      <c r="AF681" s="108"/>
      <c r="AG681" s="104"/>
    </row>
    <row r="682" spans="1:33">
      <c r="A682" s="357">
        <v>42970</v>
      </c>
      <c r="B682" s="30">
        <v>1</v>
      </c>
      <c r="C682" s="30">
        <v>2197201</v>
      </c>
      <c r="D682" s="104">
        <v>51952</v>
      </c>
      <c r="E682" s="104" t="s">
        <v>283</v>
      </c>
      <c r="F682" s="30">
        <v>3379</v>
      </c>
      <c r="G682" s="105">
        <v>34</v>
      </c>
      <c r="H682" s="113" t="s">
        <v>247</v>
      </c>
      <c r="I682" s="222">
        <v>0</v>
      </c>
      <c r="J682" s="223">
        <v>0</v>
      </c>
      <c r="K682" s="228">
        <v>0</v>
      </c>
      <c r="L682" s="224">
        <v>0</v>
      </c>
      <c r="M682" s="222">
        <v>0</v>
      </c>
      <c r="N682" s="229">
        <v>0</v>
      </c>
      <c r="O682" s="225">
        <v>1</v>
      </c>
      <c r="P682" s="224">
        <v>0</v>
      </c>
      <c r="Q682" s="225">
        <v>0</v>
      </c>
      <c r="R682" s="226">
        <v>0</v>
      </c>
      <c r="S682" s="224">
        <v>0</v>
      </c>
      <c r="T682" s="222">
        <v>0</v>
      </c>
      <c r="U682" s="227">
        <v>0</v>
      </c>
      <c r="V682" s="224">
        <v>1</v>
      </c>
      <c r="W682" s="224">
        <v>0</v>
      </c>
      <c r="X682" s="28">
        <f>+G682-(SUM(I682:N682,O682,P682:P682:T682,U682,V682,W682))</f>
        <v>32</v>
      </c>
      <c r="Y682" s="107"/>
      <c r="Z682" s="107"/>
      <c r="AA682" s="107"/>
      <c r="AB682" s="107"/>
      <c r="AC682" s="107"/>
      <c r="AD682" s="107"/>
      <c r="AE682" s="197">
        <f t="shared" si="31"/>
        <v>32</v>
      </c>
      <c r="AF682" s="108"/>
      <c r="AG682" s="104"/>
    </row>
    <row r="683" spans="1:33">
      <c r="A683" s="357">
        <v>42970</v>
      </c>
      <c r="B683" s="30">
        <v>1</v>
      </c>
      <c r="C683" s="30">
        <v>2197201</v>
      </c>
      <c r="D683" s="104">
        <v>52160</v>
      </c>
      <c r="E683" s="104" t="s">
        <v>368</v>
      </c>
      <c r="F683" s="30">
        <v>3380</v>
      </c>
      <c r="G683" s="105">
        <v>3</v>
      </c>
      <c r="H683" s="113" t="s">
        <v>395</v>
      </c>
      <c r="I683" s="222">
        <v>0</v>
      </c>
      <c r="J683" s="223">
        <v>0</v>
      </c>
      <c r="K683" s="228">
        <v>0</v>
      </c>
      <c r="L683" s="224">
        <v>0</v>
      </c>
      <c r="M683" s="222">
        <v>0</v>
      </c>
      <c r="N683" s="229">
        <v>0</v>
      </c>
      <c r="O683" s="225">
        <v>0</v>
      </c>
      <c r="P683" s="224">
        <v>0</v>
      </c>
      <c r="Q683" s="225">
        <v>0</v>
      </c>
      <c r="R683" s="226">
        <v>0</v>
      </c>
      <c r="S683" s="224">
        <v>0</v>
      </c>
      <c r="T683" s="222">
        <v>0</v>
      </c>
      <c r="U683" s="227">
        <v>0</v>
      </c>
      <c r="V683" s="224">
        <v>0</v>
      </c>
      <c r="W683" s="224">
        <v>0</v>
      </c>
      <c r="X683" s="28">
        <f>+G683-(SUM(I683:N683,O683,P683:P683:T683,U683,V683,W683))</f>
        <v>3</v>
      </c>
      <c r="Y683" s="107"/>
      <c r="Z683" s="107">
        <v>3</v>
      </c>
      <c r="AA683" s="107"/>
      <c r="AB683" s="107"/>
      <c r="AC683" s="107"/>
      <c r="AD683" s="107"/>
      <c r="AE683" s="197">
        <f t="shared" si="31"/>
        <v>0</v>
      </c>
      <c r="AF683" s="108"/>
      <c r="AG683" s="104"/>
    </row>
    <row r="684" spans="1:33">
      <c r="A684" s="357">
        <v>42970</v>
      </c>
      <c r="B684" s="30">
        <v>1</v>
      </c>
      <c r="C684" s="30">
        <v>2197201</v>
      </c>
      <c r="D684" s="104">
        <v>60114</v>
      </c>
      <c r="E684" s="104" t="s">
        <v>283</v>
      </c>
      <c r="F684" s="30">
        <v>3381</v>
      </c>
      <c r="G684" s="105">
        <v>38</v>
      </c>
      <c r="H684" s="113" t="s">
        <v>396</v>
      </c>
      <c r="I684" s="222">
        <v>0</v>
      </c>
      <c r="J684" s="223">
        <v>0</v>
      </c>
      <c r="K684" s="228">
        <v>0</v>
      </c>
      <c r="L684" s="224">
        <v>0</v>
      </c>
      <c r="M684" s="222">
        <v>0</v>
      </c>
      <c r="N684" s="229">
        <v>0</v>
      </c>
      <c r="O684" s="225">
        <v>1</v>
      </c>
      <c r="P684" s="224">
        <v>0</v>
      </c>
      <c r="Q684" s="225">
        <v>0</v>
      </c>
      <c r="R684" s="226">
        <v>0</v>
      </c>
      <c r="S684" s="224">
        <v>0</v>
      </c>
      <c r="T684" s="222">
        <v>0</v>
      </c>
      <c r="U684" s="227">
        <v>0</v>
      </c>
      <c r="V684" s="224">
        <v>1</v>
      </c>
      <c r="W684" s="224">
        <v>0</v>
      </c>
      <c r="X684" s="28">
        <f>+G684-(SUM(I684:N684,O684,P684:P684:T684,U684,V684,W684))</f>
        <v>36</v>
      </c>
      <c r="Y684" s="107"/>
      <c r="Z684" s="107"/>
      <c r="AA684" s="107"/>
      <c r="AB684" s="107"/>
      <c r="AC684" s="107">
        <v>1</v>
      </c>
      <c r="AD684" s="107"/>
      <c r="AE684" s="197">
        <f t="shared" si="31"/>
        <v>35</v>
      </c>
      <c r="AF684" s="108"/>
      <c r="AG684" s="104"/>
    </row>
    <row r="685" spans="1:33">
      <c r="A685" s="357">
        <v>42970</v>
      </c>
      <c r="B685" s="30">
        <v>2</v>
      </c>
      <c r="C685" s="30">
        <v>2197201</v>
      </c>
      <c r="D685" s="104">
        <v>60119</v>
      </c>
      <c r="E685" s="104" t="s">
        <v>283</v>
      </c>
      <c r="F685" s="30">
        <v>3382</v>
      </c>
      <c r="G685" s="105">
        <v>64</v>
      </c>
      <c r="H685" s="113" t="s">
        <v>101</v>
      </c>
      <c r="I685" s="222">
        <v>0</v>
      </c>
      <c r="J685" s="223">
        <v>0</v>
      </c>
      <c r="K685" s="228">
        <v>0</v>
      </c>
      <c r="L685" s="224">
        <v>0</v>
      </c>
      <c r="M685" s="222">
        <v>0</v>
      </c>
      <c r="N685" s="229">
        <v>0</v>
      </c>
      <c r="O685" s="225">
        <v>1</v>
      </c>
      <c r="P685" s="224">
        <v>0</v>
      </c>
      <c r="Q685" s="225">
        <v>0</v>
      </c>
      <c r="R685" s="226">
        <v>0</v>
      </c>
      <c r="S685" s="224">
        <v>0</v>
      </c>
      <c r="T685" s="222">
        <v>0</v>
      </c>
      <c r="U685" s="227">
        <v>0</v>
      </c>
      <c r="V685" s="224">
        <v>1</v>
      </c>
      <c r="W685" s="224">
        <v>0</v>
      </c>
      <c r="X685" s="28">
        <f>+G685-(SUM(I685:N685,O685,P685:P685:T685,U685,V685,W685))</f>
        <v>62</v>
      </c>
      <c r="Y685" s="107"/>
      <c r="Z685" s="107"/>
      <c r="AA685" s="107"/>
      <c r="AB685" s="107"/>
      <c r="AC685" s="107"/>
      <c r="AD685" s="107"/>
      <c r="AE685" s="197">
        <f t="shared" si="31"/>
        <v>62</v>
      </c>
      <c r="AF685" s="108"/>
      <c r="AG685" s="104"/>
    </row>
    <row r="686" spans="1:33">
      <c r="A686" s="357">
        <v>42970</v>
      </c>
      <c r="B686" s="30">
        <v>2</v>
      </c>
      <c r="C686" s="30">
        <v>2197201</v>
      </c>
      <c r="D686" s="104">
        <v>60117</v>
      </c>
      <c r="E686" s="104" t="s">
        <v>283</v>
      </c>
      <c r="F686" s="30">
        <v>3383</v>
      </c>
      <c r="G686" s="105">
        <v>16</v>
      </c>
      <c r="H686" s="113" t="s">
        <v>397</v>
      </c>
      <c r="I686" s="222">
        <v>0</v>
      </c>
      <c r="J686" s="223">
        <v>0</v>
      </c>
      <c r="K686" s="228">
        <v>0</v>
      </c>
      <c r="L686" s="224">
        <v>0</v>
      </c>
      <c r="M686" s="222">
        <v>0</v>
      </c>
      <c r="N686" s="229">
        <v>0</v>
      </c>
      <c r="O686" s="225">
        <v>1</v>
      </c>
      <c r="P686" s="224">
        <v>0</v>
      </c>
      <c r="Q686" s="225">
        <v>0</v>
      </c>
      <c r="R686" s="226">
        <v>0</v>
      </c>
      <c r="S686" s="224">
        <v>0</v>
      </c>
      <c r="T686" s="222">
        <v>0</v>
      </c>
      <c r="U686" s="227">
        <v>0</v>
      </c>
      <c r="V686" s="224">
        <v>1</v>
      </c>
      <c r="W686" s="224">
        <v>0</v>
      </c>
      <c r="X686" s="28">
        <f>+G686-(SUM(I686:N686,O686,P686:P686:T686,U686,V686,W686))</f>
        <v>14</v>
      </c>
      <c r="Y686" s="107"/>
      <c r="Z686" s="107"/>
      <c r="AA686" s="107"/>
      <c r="AB686" s="107"/>
      <c r="AC686" s="107"/>
      <c r="AD686" s="107"/>
      <c r="AE686" s="197">
        <f t="shared" si="31"/>
        <v>14</v>
      </c>
      <c r="AF686" s="108"/>
      <c r="AG686" s="104"/>
    </row>
    <row r="687" spans="1:33">
      <c r="A687" s="357">
        <v>42970</v>
      </c>
      <c r="B687" s="30">
        <v>2</v>
      </c>
      <c r="C687" s="30">
        <v>2197201</v>
      </c>
      <c r="D687" s="104">
        <v>60115</v>
      </c>
      <c r="E687" s="104" t="s">
        <v>283</v>
      </c>
      <c r="F687" s="30">
        <v>3384</v>
      </c>
      <c r="G687" s="105">
        <v>38</v>
      </c>
      <c r="H687" s="113" t="s">
        <v>396</v>
      </c>
      <c r="I687" s="222">
        <v>0</v>
      </c>
      <c r="J687" s="223">
        <v>0</v>
      </c>
      <c r="K687" s="228">
        <v>0</v>
      </c>
      <c r="L687" s="224">
        <v>0</v>
      </c>
      <c r="M687" s="222">
        <v>0</v>
      </c>
      <c r="N687" s="229">
        <v>0</v>
      </c>
      <c r="O687" s="225">
        <v>1</v>
      </c>
      <c r="P687" s="224">
        <v>0</v>
      </c>
      <c r="Q687" s="225">
        <v>0</v>
      </c>
      <c r="R687" s="226">
        <v>0</v>
      </c>
      <c r="S687" s="224">
        <v>0</v>
      </c>
      <c r="T687" s="222">
        <v>0</v>
      </c>
      <c r="U687" s="227">
        <v>0</v>
      </c>
      <c r="V687" s="224">
        <v>1</v>
      </c>
      <c r="W687" s="224">
        <v>0</v>
      </c>
      <c r="X687" s="28">
        <f>+G687-(SUM(I687:N687,O687,P687:P687:T687,U687,V687,W687))</f>
        <v>36</v>
      </c>
      <c r="Y687" s="107"/>
      <c r="Z687" s="107"/>
      <c r="AA687" s="107"/>
      <c r="AB687" s="107"/>
      <c r="AC687" s="107">
        <v>3</v>
      </c>
      <c r="AD687" s="107"/>
      <c r="AE687" s="197">
        <f t="shared" si="31"/>
        <v>33</v>
      </c>
      <c r="AF687" s="108"/>
      <c r="AG687" s="104"/>
    </row>
    <row r="688" spans="1:33">
      <c r="A688" s="357">
        <v>42970</v>
      </c>
      <c r="B688" s="30">
        <v>2</v>
      </c>
      <c r="C688" s="30">
        <v>2197201</v>
      </c>
      <c r="D688" s="104">
        <v>60116</v>
      </c>
      <c r="E688" s="104" t="s">
        <v>283</v>
      </c>
      <c r="F688" s="30">
        <v>3385</v>
      </c>
      <c r="G688" s="105">
        <v>38</v>
      </c>
      <c r="H688" s="113" t="s">
        <v>396</v>
      </c>
      <c r="I688" s="222">
        <v>0</v>
      </c>
      <c r="J688" s="223">
        <v>0</v>
      </c>
      <c r="K688" s="228">
        <v>0</v>
      </c>
      <c r="L688" s="224">
        <v>0</v>
      </c>
      <c r="M688" s="222">
        <v>0</v>
      </c>
      <c r="N688" s="229">
        <v>0</v>
      </c>
      <c r="O688" s="225">
        <v>1</v>
      </c>
      <c r="P688" s="224">
        <v>0</v>
      </c>
      <c r="Q688" s="225">
        <v>0</v>
      </c>
      <c r="R688" s="226">
        <v>0</v>
      </c>
      <c r="S688" s="224">
        <v>0</v>
      </c>
      <c r="T688" s="222">
        <v>0</v>
      </c>
      <c r="U688" s="227">
        <v>0</v>
      </c>
      <c r="V688" s="224">
        <v>1</v>
      </c>
      <c r="W688" s="224">
        <v>0</v>
      </c>
      <c r="X688" s="28">
        <f>+G688-(SUM(I688:N688,O688,P688:P688:T688,U688,V688,W688))</f>
        <v>36</v>
      </c>
      <c r="Y688" s="107"/>
      <c r="Z688" s="107"/>
      <c r="AA688" s="107"/>
      <c r="AB688" s="107"/>
      <c r="AC688" s="107">
        <v>2</v>
      </c>
      <c r="AD688" s="107"/>
      <c r="AE688" s="197">
        <f t="shared" si="31"/>
        <v>34</v>
      </c>
      <c r="AF688" s="108"/>
      <c r="AG688" s="104"/>
    </row>
    <row r="689" spans="1:33">
      <c r="A689" s="357">
        <v>42970</v>
      </c>
      <c r="B689" s="30">
        <v>2</v>
      </c>
      <c r="C689" s="30">
        <v>2197201</v>
      </c>
      <c r="D689" s="104">
        <v>60123</v>
      </c>
      <c r="E689" s="104" t="s">
        <v>283</v>
      </c>
      <c r="F689" s="30">
        <v>3386</v>
      </c>
      <c r="G689" s="105">
        <v>56</v>
      </c>
      <c r="H689" s="113" t="s">
        <v>398</v>
      </c>
      <c r="I689" s="222">
        <v>0</v>
      </c>
      <c r="J689" s="223">
        <v>0</v>
      </c>
      <c r="K689" s="228">
        <v>0</v>
      </c>
      <c r="L689" s="224">
        <v>0</v>
      </c>
      <c r="M689" s="222">
        <v>0</v>
      </c>
      <c r="N689" s="229">
        <v>0</v>
      </c>
      <c r="O689" s="225">
        <v>1</v>
      </c>
      <c r="P689" s="224">
        <v>0</v>
      </c>
      <c r="Q689" s="225">
        <v>0</v>
      </c>
      <c r="R689" s="226">
        <v>0</v>
      </c>
      <c r="S689" s="224">
        <v>0</v>
      </c>
      <c r="T689" s="222">
        <v>0</v>
      </c>
      <c r="U689" s="227">
        <v>0</v>
      </c>
      <c r="V689" s="224">
        <v>1</v>
      </c>
      <c r="W689" s="224">
        <v>0</v>
      </c>
      <c r="X689" s="28">
        <f>+G689-(SUM(I689:N689,O689,P689:P689:T689,U689,V689,W689))</f>
        <v>54</v>
      </c>
      <c r="Y689" s="107"/>
      <c r="Z689" s="107"/>
      <c r="AA689" s="107"/>
      <c r="AB689" s="107"/>
      <c r="AC689" s="107"/>
      <c r="AD689" s="107"/>
      <c r="AE689" s="197">
        <f t="shared" si="31"/>
        <v>54</v>
      </c>
      <c r="AF689" s="108"/>
      <c r="AG689" s="104"/>
    </row>
    <row r="690" spans="1:33">
      <c r="A690" s="357">
        <v>42970</v>
      </c>
      <c r="B690" s="30">
        <v>2</v>
      </c>
      <c r="C690" s="30">
        <v>2197201</v>
      </c>
      <c r="D690" s="104">
        <v>60100</v>
      </c>
      <c r="E690" s="104" t="s">
        <v>283</v>
      </c>
      <c r="F690" s="30">
        <v>3387</v>
      </c>
      <c r="G690" s="105">
        <v>18</v>
      </c>
      <c r="H690" s="113" t="s">
        <v>399</v>
      </c>
      <c r="I690" s="222">
        <v>0</v>
      </c>
      <c r="J690" s="223">
        <v>0</v>
      </c>
      <c r="K690" s="228">
        <v>0</v>
      </c>
      <c r="L690" s="224">
        <v>0</v>
      </c>
      <c r="M690" s="222">
        <v>0</v>
      </c>
      <c r="N690" s="229">
        <v>0</v>
      </c>
      <c r="O690" s="225">
        <v>1</v>
      </c>
      <c r="P690" s="224">
        <v>0</v>
      </c>
      <c r="Q690" s="225">
        <v>0</v>
      </c>
      <c r="R690" s="226">
        <v>0</v>
      </c>
      <c r="S690" s="224">
        <v>0</v>
      </c>
      <c r="T690" s="222">
        <v>0</v>
      </c>
      <c r="U690" s="227">
        <v>0</v>
      </c>
      <c r="V690" s="224">
        <v>1</v>
      </c>
      <c r="W690" s="224">
        <v>0</v>
      </c>
      <c r="X690" s="28">
        <f>+G690-(SUM(I690:N690,O690,P690:P690:T690,U690,V690,W690))</f>
        <v>16</v>
      </c>
      <c r="Y690" s="107"/>
      <c r="Z690" s="107"/>
      <c r="AA690" s="107"/>
      <c r="AB690" s="107"/>
      <c r="AC690" s="107"/>
      <c r="AD690" s="107"/>
      <c r="AE690" s="197">
        <f t="shared" si="31"/>
        <v>16</v>
      </c>
      <c r="AF690" s="108"/>
      <c r="AG690" s="104"/>
    </row>
    <row r="691" spans="1:33">
      <c r="A691" s="357">
        <v>42970</v>
      </c>
      <c r="B691" s="30">
        <v>2</v>
      </c>
      <c r="C691" s="30">
        <v>2197201</v>
      </c>
      <c r="D691" s="104">
        <v>60122</v>
      </c>
      <c r="E691" s="104" t="s">
        <v>283</v>
      </c>
      <c r="F691" s="30">
        <v>3388</v>
      </c>
      <c r="G691" s="105">
        <v>31</v>
      </c>
      <c r="H691" s="113" t="s">
        <v>400</v>
      </c>
      <c r="I691" s="222">
        <v>0</v>
      </c>
      <c r="J691" s="223">
        <v>0</v>
      </c>
      <c r="K691" s="228">
        <v>0</v>
      </c>
      <c r="L691" s="224">
        <v>0</v>
      </c>
      <c r="M691" s="222">
        <v>0</v>
      </c>
      <c r="N691" s="229">
        <v>0</v>
      </c>
      <c r="O691" s="225">
        <v>1</v>
      </c>
      <c r="P691" s="224">
        <v>0</v>
      </c>
      <c r="Q691" s="225">
        <v>0</v>
      </c>
      <c r="R691" s="226">
        <v>0</v>
      </c>
      <c r="S691" s="224">
        <v>0</v>
      </c>
      <c r="T691" s="222">
        <v>0</v>
      </c>
      <c r="U691" s="227">
        <v>0</v>
      </c>
      <c r="V691" s="224">
        <v>1</v>
      </c>
      <c r="W691" s="224">
        <v>0</v>
      </c>
      <c r="X691" s="28">
        <f>+G691-(SUM(I691:N691,O691,P691:P691:T691,U691,V691,W691))</f>
        <v>29</v>
      </c>
      <c r="Y691" s="107"/>
      <c r="Z691" s="107"/>
      <c r="AA691" s="107"/>
      <c r="AB691" s="107"/>
      <c r="AC691" s="107"/>
      <c r="AD691" s="107"/>
      <c r="AE691" s="197">
        <f t="shared" si="31"/>
        <v>29</v>
      </c>
      <c r="AF691" s="108"/>
      <c r="AG691" s="104"/>
    </row>
    <row r="692" spans="1:33">
      <c r="A692" s="357">
        <v>42970</v>
      </c>
      <c r="B692" s="30">
        <v>2</v>
      </c>
      <c r="C692" s="30">
        <v>2193703</v>
      </c>
      <c r="D692" s="104">
        <v>52158</v>
      </c>
      <c r="E692" s="104" t="s">
        <v>368</v>
      </c>
      <c r="F692" s="30">
        <v>3389</v>
      </c>
      <c r="G692" s="105">
        <v>172</v>
      </c>
      <c r="H692" s="570" t="s">
        <v>401</v>
      </c>
      <c r="I692" s="222">
        <v>0</v>
      </c>
      <c r="J692" s="223">
        <v>0</v>
      </c>
      <c r="K692" s="228">
        <v>0</v>
      </c>
      <c r="L692" s="224">
        <v>0</v>
      </c>
      <c r="M692" s="222">
        <v>0</v>
      </c>
      <c r="N692" s="229">
        <v>0</v>
      </c>
      <c r="O692" s="225">
        <v>1</v>
      </c>
      <c r="P692" s="224">
        <v>0</v>
      </c>
      <c r="Q692" s="225">
        <v>0</v>
      </c>
      <c r="R692" s="226">
        <v>0</v>
      </c>
      <c r="S692" s="224">
        <v>0</v>
      </c>
      <c r="T692" s="222">
        <v>0</v>
      </c>
      <c r="U692" s="227">
        <v>0</v>
      </c>
      <c r="V692" s="224">
        <v>1</v>
      </c>
      <c r="W692" s="224">
        <v>0</v>
      </c>
      <c r="X692" s="28">
        <f>+G692-(SUM(I692:N692,O692,P692:P692:T692,U692,V692,W692))</f>
        <v>170</v>
      </c>
      <c r="Y692" s="107"/>
      <c r="Z692" s="107"/>
      <c r="AA692" s="107">
        <v>22</v>
      </c>
      <c r="AB692" s="107"/>
      <c r="AC692" s="107"/>
      <c r="AD692" s="107"/>
      <c r="AE692" s="197">
        <f t="shared" si="31"/>
        <v>148</v>
      </c>
      <c r="AF692" s="108"/>
      <c r="AG692" s="104"/>
    </row>
    <row r="693" spans="1:33">
      <c r="A693" s="357">
        <v>42970</v>
      </c>
      <c r="B693" s="30">
        <v>3</v>
      </c>
      <c r="C693" s="30">
        <v>2193703</v>
      </c>
      <c r="D693" s="104">
        <v>52158</v>
      </c>
      <c r="E693" s="104" t="s">
        <v>368</v>
      </c>
      <c r="F693" s="30">
        <v>3389</v>
      </c>
      <c r="G693" s="105">
        <v>143</v>
      </c>
      <c r="H693" s="571"/>
      <c r="I693" s="222">
        <v>0</v>
      </c>
      <c r="J693" s="223">
        <v>0</v>
      </c>
      <c r="K693" s="228">
        <v>0</v>
      </c>
      <c r="L693" s="224">
        <v>0</v>
      </c>
      <c r="M693" s="222">
        <v>0</v>
      </c>
      <c r="N693" s="229">
        <v>0</v>
      </c>
      <c r="O693" s="225">
        <v>0</v>
      </c>
      <c r="P693" s="224">
        <v>0</v>
      </c>
      <c r="Q693" s="225">
        <v>0</v>
      </c>
      <c r="R693" s="226">
        <v>0</v>
      </c>
      <c r="S693" s="224">
        <v>0</v>
      </c>
      <c r="T693" s="222">
        <v>0</v>
      </c>
      <c r="U693" s="227">
        <v>0</v>
      </c>
      <c r="V693" s="224">
        <v>0</v>
      </c>
      <c r="W693" s="224">
        <v>0</v>
      </c>
      <c r="X693" s="28">
        <f>+G693-(SUM(I693:N693,O693,P693:P693:T693,U693,V693,W693))</f>
        <v>143</v>
      </c>
      <c r="Y693" s="107"/>
      <c r="Z693" s="107"/>
      <c r="AA693" s="107"/>
      <c r="AB693" s="107"/>
      <c r="AC693" s="107"/>
      <c r="AD693" s="107"/>
      <c r="AE693" s="197">
        <f t="shared" si="31"/>
        <v>143</v>
      </c>
      <c r="AF693" s="108"/>
      <c r="AG693" s="104"/>
    </row>
    <row r="694" spans="1:33">
      <c r="A694" s="357">
        <v>42970</v>
      </c>
      <c r="B694" s="30">
        <v>3</v>
      </c>
      <c r="C694" s="30">
        <v>2193703</v>
      </c>
      <c r="D694" s="104">
        <v>52155</v>
      </c>
      <c r="E694" s="104" t="s">
        <v>368</v>
      </c>
      <c r="F694" s="30">
        <v>3390</v>
      </c>
      <c r="G694" s="105">
        <v>352</v>
      </c>
      <c r="H694" s="570" t="s">
        <v>402</v>
      </c>
      <c r="I694" s="222">
        <v>0</v>
      </c>
      <c r="J694" s="223">
        <v>0</v>
      </c>
      <c r="K694" s="228">
        <v>0</v>
      </c>
      <c r="L694" s="224">
        <v>0</v>
      </c>
      <c r="M694" s="222">
        <v>0</v>
      </c>
      <c r="N694" s="229">
        <v>0</v>
      </c>
      <c r="O694" s="225">
        <v>1</v>
      </c>
      <c r="P694" s="224">
        <v>0</v>
      </c>
      <c r="Q694" s="225">
        <v>0</v>
      </c>
      <c r="R694" s="226">
        <v>0</v>
      </c>
      <c r="S694" s="224">
        <v>0</v>
      </c>
      <c r="T694" s="222">
        <v>0</v>
      </c>
      <c r="U694" s="227">
        <v>0</v>
      </c>
      <c r="V694" s="224">
        <v>1</v>
      </c>
      <c r="W694" s="224">
        <v>0</v>
      </c>
      <c r="X694" s="28">
        <f>+G694-(SUM(I694:N694,O694,P694:P694:T694,U694,V694,W694))</f>
        <v>350</v>
      </c>
      <c r="Y694" s="107"/>
      <c r="Z694" s="107"/>
      <c r="AA694" s="107"/>
      <c r="AB694" s="107"/>
      <c r="AC694" s="107"/>
      <c r="AD694" s="107"/>
      <c r="AE694" s="197">
        <f t="shared" si="31"/>
        <v>350</v>
      </c>
      <c r="AF694" s="108"/>
      <c r="AG694" s="104"/>
    </row>
    <row r="695" spans="1:33">
      <c r="A695" s="357">
        <v>42971</v>
      </c>
      <c r="B695" s="30">
        <v>1</v>
      </c>
      <c r="C695" s="30">
        <v>2193703</v>
      </c>
      <c r="D695" s="104">
        <v>52155</v>
      </c>
      <c r="E695" s="104" t="s">
        <v>368</v>
      </c>
      <c r="F695" s="30">
        <v>3390</v>
      </c>
      <c r="G695" s="105">
        <v>26</v>
      </c>
      <c r="H695" s="571"/>
      <c r="I695" s="222">
        <v>0</v>
      </c>
      <c r="J695" s="223">
        <v>0</v>
      </c>
      <c r="K695" s="228">
        <v>0</v>
      </c>
      <c r="L695" s="224">
        <v>0</v>
      </c>
      <c r="M695" s="222">
        <v>0</v>
      </c>
      <c r="N695" s="229">
        <v>0</v>
      </c>
      <c r="O695" s="225">
        <v>0</v>
      </c>
      <c r="P695" s="224">
        <v>0</v>
      </c>
      <c r="Q695" s="225">
        <v>0</v>
      </c>
      <c r="R695" s="226">
        <v>0</v>
      </c>
      <c r="S695" s="224">
        <v>0</v>
      </c>
      <c r="T695" s="222">
        <v>0</v>
      </c>
      <c r="U695" s="227">
        <v>0</v>
      </c>
      <c r="V695" s="224">
        <v>0</v>
      </c>
      <c r="W695" s="224">
        <v>0</v>
      </c>
      <c r="X695" s="28">
        <f>+G695-(SUM(I695:N695,O695,P695:P695:T695,U695,V695,W695))</f>
        <v>26</v>
      </c>
      <c r="Y695" s="107"/>
      <c r="Z695" s="107"/>
      <c r="AA695" s="107"/>
      <c r="AB695" s="107"/>
      <c r="AC695" s="107"/>
      <c r="AD695" s="107"/>
      <c r="AE695" s="197">
        <f t="shared" si="31"/>
        <v>26</v>
      </c>
      <c r="AF695" s="108"/>
      <c r="AG695" s="104"/>
    </row>
    <row r="696" spans="1:33">
      <c r="A696" s="357">
        <v>42971</v>
      </c>
      <c r="B696" s="30">
        <v>1</v>
      </c>
      <c r="C696" s="30">
        <v>2193703</v>
      </c>
      <c r="D696" s="104">
        <v>52149</v>
      </c>
      <c r="E696" s="104" t="s">
        <v>368</v>
      </c>
      <c r="F696" s="30">
        <v>3391</v>
      </c>
      <c r="G696" s="105">
        <v>248</v>
      </c>
      <c r="H696" s="113" t="s">
        <v>130</v>
      </c>
      <c r="I696" s="222">
        <v>0</v>
      </c>
      <c r="J696" s="223">
        <v>0</v>
      </c>
      <c r="K696" s="228">
        <v>0</v>
      </c>
      <c r="L696" s="224">
        <v>0</v>
      </c>
      <c r="M696" s="222">
        <v>0</v>
      </c>
      <c r="N696" s="229">
        <v>0</v>
      </c>
      <c r="O696" s="225">
        <v>1</v>
      </c>
      <c r="P696" s="224">
        <v>0</v>
      </c>
      <c r="Q696" s="225">
        <v>0</v>
      </c>
      <c r="R696" s="226">
        <v>0</v>
      </c>
      <c r="S696" s="224">
        <v>0</v>
      </c>
      <c r="T696" s="222">
        <v>0</v>
      </c>
      <c r="U696" s="227">
        <v>0</v>
      </c>
      <c r="V696" s="224">
        <v>1</v>
      </c>
      <c r="W696" s="224">
        <v>0</v>
      </c>
      <c r="X696" s="28">
        <f>+G696-(SUM(I696:N696,O696,P696:P696:T696,U696,V696,W696))</f>
        <v>246</v>
      </c>
      <c r="Y696" s="107"/>
      <c r="Z696" s="107">
        <v>3</v>
      </c>
      <c r="AA696" s="107">
        <v>21</v>
      </c>
      <c r="AB696" s="107"/>
      <c r="AC696" s="107"/>
      <c r="AD696" s="107"/>
      <c r="AE696" s="197">
        <f t="shared" si="31"/>
        <v>222</v>
      </c>
      <c r="AF696" s="108"/>
      <c r="AG696" s="104"/>
    </row>
    <row r="697" spans="1:33">
      <c r="A697" s="357">
        <v>42971</v>
      </c>
      <c r="B697" s="30">
        <v>1</v>
      </c>
      <c r="C697" s="30">
        <v>2193703</v>
      </c>
      <c r="D697" s="104">
        <v>52152</v>
      </c>
      <c r="E697" s="104" t="s">
        <v>368</v>
      </c>
      <c r="F697" s="30">
        <v>3392</v>
      </c>
      <c r="G697" s="105">
        <v>127</v>
      </c>
      <c r="H697" s="564" t="s">
        <v>403</v>
      </c>
      <c r="I697" s="222">
        <v>0</v>
      </c>
      <c r="J697" s="223">
        <v>0</v>
      </c>
      <c r="K697" s="228">
        <v>0</v>
      </c>
      <c r="L697" s="224">
        <v>0</v>
      </c>
      <c r="M697" s="222">
        <v>0</v>
      </c>
      <c r="N697" s="229">
        <v>0</v>
      </c>
      <c r="O697" s="225">
        <v>1</v>
      </c>
      <c r="P697" s="224">
        <v>0</v>
      </c>
      <c r="Q697" s="225">
        <v>0</v>
      </c>
      <c r="R697" s="226">
        <v>0</v>
      </c>
      <c r="S697" s="224">
        <v>0</v>
      </c>
      <c r="T697" s="222">
        <v>0</v>
      </c>
      <c r="U697" s="227">
        <v>0</v>
      </c>
      <c r="V697" s="224">
        <v>1</v>
      </c>
      <c r="W697" s="224">
        <v>0</v>
      </c>
      <c r="X697" s="28">
        <f>+G697-(SUM(I697:N697,O697,P697:P697:T697,U697,V697,W697))</f>
        <v>125</v>
      </c>
      <c r="Y697" s="107"/>
      <c r="Z697" s="107"/>
      <c r="AA697" s="107"/>
      <c r="AB697" s="107"/>
      <c r="AC697" s="107"/>
      <c r="AD697" s="107"/>
      <c r="AE697" s="197">
        <f t="shared" si="31"/>
        <v>125</v>
      </c>
      <c r="AF697" s="108"/>
      <c r="AG697" s="104"/>
    </row>
    <row r="698" spans="1:33">
      <c r="A698" s="357">
        <v>42971</v>
      </c>
      <c r="B698" s="30">
        <v>2</v>
      </c>
      <c r="C698" s="30">
        <v>2193703</v>
      </c>
      <c r="D698" s="104">
        <v>52152</v>
      </c>
      <c r="E698" s="104" t="s">
        <v>368</v>
      </c>
      <c r="F698" s="30">
        <v>3392</v>
      </c>
      <c r="G698" s="105">
        <v>28</v>
      </c>
      <c r="H698" s="565"/>
      <c r="I698" s="222">
        <v>0</v>
      </c>
      <c r="J698" s="223">
        <v>0</v>
      </c>
      <c r="K698" s="228">
        <v>0</v>
      </c>
      <c r="L698" s="224">
        <v>0</v>
      </c>
      <c r="M698" s="222">
        <v>0</v>
      </c>
      <c r="N698" s="229">
        <v>0</v>
      </c>
      <c r="O698" s="225">
        <v>0</v>
      </c>
      <c r="P698" s="224">
        <v>0</v>
      </c>
      <c r="Q698" s="225">
        <v>0</v>
      </c>
      <c r="R698" s="226">
        <v>0</v>
      </c>
      <c r="S698" s="224">
        <v>0</v>
      </c>
      <c r="T698" s="222">
        <v>0</v>
      </c>
      <c r="U698" s="227">
        <v>0</v>
      </c>
      <c r="V698" s="224">
        <v>0</v>
      </c>
      <c r="W698" s="224">
        <v>0</v>
      </c>
      <c r="X698" s="28">
        <f>+G698-(SUM(I698:N698,O698,P698:P698:T698,U698,V698,W698))</f>
        <v>28</v>
      </c>
      <c r="Y698" s="107"/>
      <c r="Z698" s="107"/>
      <c r="AA698" s="107"/>
      <c r="AB698" s="107"/>
      <c r="AC698" s="107"/>
      <c r="AD698" s="107"/>
      <c r="AE698" s="197">
        <f t="shared" si="31"/>
        <v>28</v>
      </c>
      <c r="AF698" s="108"/>
      <c r="AG698" s="104"/>
    </row>
    <row r="699" spans="1:33">
      <c r="A699" s="357">
        <v>42971</v>
      </c>
      <c r="B699" s="30">
        <v>2</v>
      </c>
      <c r="C699" s="30">
        <v>2193703</v>
      </c>
      <c r="D699" s="104">
        <v>52166</v>
      </c>
      <c r="E699" s="104" t="s">
        <v>368</v>
      </c>
      <c r="F699" s="30">
        <v>3393</v>
      </c>
      <c r="G699" s="105">
        <v>247</v>
      </c>
      <c r="H699" s="113" t="s">
        <v>404</v>
      </c>
      <c r="I699" s="222">
        <v>0</v>
      </c>
      <c r="J699" s="223">
        <v>0</v>
      </c>
      <c r="K699" s="228">
        <v>0</v>
      </c>
      <c r="L699" s="224">
        <v>0</v>
      </c>
      <c r="M699" s="222">
        <v>0</v>
      </c>
      <c r="N699" s="229">
        <v>0</v>
      </c>
      <c r="O699" s="225">
        <v>1</v>
      </c>
      <c r="P699" s="224">
        <v>0</v>
      </c>
      <c r="Q699" s="225">
        <v>0</v>
      </c>
      <c r="R699" s="226">
        <v>0</v>
      </c>
      <c r="S699" s="224">
        <v>0</v>
      </c>
      <c r="T699" s="222">
        <v>0</v>
      </c>
      <c r="U699" s="227">
        <v>0</v>
      </c>
      <c r="V699" s="224">
        <v>1</v>
      </c>
      <c r="W699" s="224">
        <v>0</v>
      </c>
      <c r="X699" s="28">
        <f>+G699-(SUM(I699:N699,O699,P699:P699:T699,U699,V699,W699))</f>
        <v>245</v>
      </c>
      <c r="Y699" s="107"/>
      <c r="Z699" s="107"/>
      <c r="AA699" s="107"/>
      <c r="AB699" s="107"/>
      <c r="AC699" s="107"/>
      <c r="AD699" s="107"/>
      <c r="AE699" s="197">
        <f t="shared" si="31"/>
        <v>245</v>
      </c>
      <c r="AF699" s="108"/>
      <c r="AG699" s="104"/>
    </row>
    <row r="700" spans="1:33">
      <c r="A700" s="357">
        <v>42971</v>
      </c>
      <c r="B700" s="30">
        <v>2</v>
      </c>
      <c r="C700" s="30">
        <v>2193703</v>
      </c>
      <c r="D700" s="104">
        <v>52163</v>
      </c>
      <c r="E700" s="104" t="s">
        <v>368</v>
      </c>
      <c r="F700" s="30">
        <v>3394</v>
      </c>
      <c r="G700" s="105">
        <v>171</v>
      </c>
      <c r="H700" s="113" t="s">
        <v>405</v>
      </c>
      <c r="I700" s="222">
        <v>0</v>
      </c>
      <c r="J700" s="223">
        <v>0</v>
      </c>
      <c r="K700" s="228">
        <v>0</v>
      </c>
      <c r="L700" s="224">
        <v>0</v>
      </c>
      <c r="M700" s="222">
        <v>0</v>
      </c>
      <c r="N700" s="229">
        <v>0</v>
      </c>
      <c r="O700" s="225">
        <v>1</v>
      </c>
      <c r="P700" s="224">
        <v>0</v>
      </c>
      <c r="Q700" s="225">
        <v>0</v>
      </c>
      <c r="R700" s="226">
        <v>0</v>
      </c>
      <c r="S700" s="224">
        <v>0</v>
      </c>
      <c r="T700" s="222">
        <v>0</v>
      </c>
      <c r="U700" s="227">
        <v>0</v>
      </c>
      <c r="V700" s="224">
        <v>1</v>
      </c>
      <c r="W700" s="224">
        <v>0</v>
      </c>
      <c r="X700" s="28">
        <f>+G700-(SUM(I700:N700,O700,P700:P700:T700,U700,V700,W700))</f>
        <v>169</v>
      </c>
      <c r="Y700" s="107"/>
      <c r="Z700" s="107"/>
      <c r="AA700" s="107"/>
      <c r="AB700" s="107"/>
      <c r="AC700" s="107"/>
      <c r="AD700" s="107"/>
      <c r="AE700" s="197">
        <f t="shared" si="31"/>
        <v>169</v>
      </c>
      <c r="AF700" s="108"/>
      <c r="AG700" s="104"/>
    </row>
    <row r="701" spans="1:33">
      <c r="A701" s="357">
        <v>42971</v>
      </c>
      <c r="B701" s="30">
        <v>2</v>
      </c>
      <c r="C701" s="30">
        <v>2193703</v>
      </c>
      <c r="D701" s="104">
        <v>52159</v>
      </c>
      <c r="E701" s="104" t="s">
        <v>368</v>
      </c>
      <c r="F701" s="30">
        <v>3395</v>
      </c>
      <c r="G701" s="105">
        <v>103</v>
      </c>
      <c r="H701" s="374" t="s">
        <v>406</v>
      </c>
      <c r="I701" s="222">
        <v>0</v>
      </c>
      <c r="J701" s="223">
        <v>0</v>
      </c>
      <c r="K701" s="228">
        <v>0</v>
      </c>
      <c r="L701" s="224">
        <v>0</v>
      </c>
      <c r="M701" s="222">
        <v>0</v>
      </c>
      <c r="N701" s="229">
        <v>0</v>
      </c>
      <c r="O701" s="225">
        <v>1</v>
      </c>
      <c r="P701" s="224">
        <v>0</v>
      </c>
      <c r="Q701" s="225">
        <v>0</v>
      </c>
      <c r="R701" s="226">
        <v>0</v>
      </c>
      <c r="S701" s="224">
        <v>0</v>
      </c>
      <c r="T701" s="222">
        <v>0</v>
      </c>
      <c r="U701" s="227">
        <v>0</v>
      </c>
      <c r="V701" s="224">
        <v>1</v>
      </c>
      <c r="W701" s="224">
        <v>0</v>
      </c>
      <c r="X701" s="28">
        <f>+G701-(SUM(I701:N701,O701,P701:P701:T701,U701,V701,W701))</f>
        <v>101</v>
      </c>
      <c r="Y701" s="107"/>
      <c r="Z701" s="107"/>
      <c r="AA701" s="107"/>
      <c r="AB701" s="107"/>
      <c r="AC701" s="107"/>
      <c r="AD701" s="107"/>
      <c r="AE701" s="197">
        <f t="shared" si="31"/>
        <v>101</v>
      </c>
      <c r="AF701" s="108"/>
      <c r="AG701" s="104"/>
    </row>
    <row r="702" spans="1:33">
      <c r="A702" s="357">
        <v>42971</v>
      </c>
      <c r="B702" s="30">
        <v>3</v>
      </c>
      <c r="C702" s="30">
        <v>2193703</v>
      </c>
      <c r="D702" s="104">
        <v>52150</v>
      </c>
      <c r="E702" s="104" t="s">
        <v>368</v>
      </c>
      <c r="F702" s="30">
        <v>3396</v>
      </c>
      <c r="G702" s="105">
        <v>21</v>
      </c>
      <c r="H702" s="113" t="s">
        <v>340</v>
      </c>
      <c r="I702" s="222">
        <v>0</v>
      </c>
      <c r="J702" s="223">
        <v>0</v>
      </c>
      <c r="K702" s="228">
        <v>0</v>
      </c>
      <c r="L702" s="224">
        <v>0</v>
      </c>
      <c r="M702" s="222">
        <v>0</v>
      </c>
      <c r="N702" s="229">
        <v>0</v>
      </c>
      <c r="O702" s="225">
        <v>1</v>
      </c>
      <c r="P702" s="224">
        <v>0</v>
      </c>
      <c r="Q702" s="225">
        <v>0</v>
      </c>
      <c r="R702" s="226">
        <v>0</v>
      </c>
      <c r="S702" s="224">
        <v>0</v>
      </c>
      <c r="T702" s="222">
        <v>0</v>
      </c>
      <c r="U702" s="227">
        <v>0</v>
      </c>
      <c r="V702" s="224">
        <v>1</v>
      </c>
      <c r="W702" s="224">
        <v>0</v>
      </c>
      <c r="X702" s="28">
        <f>+G702-(SUM(I702:N702,O702,P702:P702:T702,U702,V702,W702))</f>
        <v>19</v>
      </c>
      <c r="Y702" s="107"/>
      <c r="Z702" s="107"/>
      <c r="AA702" s="107"/>
      <c r="AB702" s="107"/>
      <c r="AC702" s="107"/>
      <c r="AD702" s="107"/>
      <c r="AE702" s="197">
        <f t="shared" si="31"/>
        <v>19</v>
      </c>
      <c r="AF702" s="108"/>
      <c r="AG702" s="104"/>
    </row>
    <row r="703" spans="1:33">
      <c r="A703" s="357">
        <v>42971</v>
      </c>
      <c r="B703" s="30">
        <v>3</v>
      </c>
      <c r="C703" s="30">
        <v>2193701</v>
      </c>
      <c r="D703" s="104">
        <v>52164</v>
      </c>
      <c r="E703" s="104" t="s">
        <v>368</v>
      </c>
      <c r="F703" s="30">
        <v>3397</v>
      </c>
      <c r="G703" s="105">
        <v>101</v>
      </c>
      <c r="H703" s="113" t="s">
        <v>407</v>
      </c>
      <c r="I703" s="222">
        <v>0</v>
      </c>
      <c r="J703" s="223">
        <v>0</v>
      </c>
      <c r="K703" s="228">
        <v>0</v>
      </c>
      <c r="L703" s="224">
        <v>0</v>
      </c>
      <c r="M703" s="222">
        <v>0</v>
      </c>
      <c r="N703" s="229">
        <v>0</v>
      </c>
      <c r="O703" s="225">
        <v>1</v>
      </c>
      <c r="P703" s="224">
        <v>0</v>
      </c>
      <c r="Q703" s="225">
        <v>0</v>
      </c>
      <c r="R703" s="226">
        <v>0</v>
      </c>
      <c r="S703" s="224">
        <v>0</v>
      </c>
      <c r="T703" s="222">
        <v>0</v>
      </c>
      <c r="U703" s="227">
        <v>0</v>
      </c>
      <c r="V703" s="224">
        <v>1</v>
      </c>
      <c r="W703" s="224">
        <v>0</v>
      </c>
      <c r="X703" s="28">
        <f>+G703-(SUM(I703:N703,O703,P703:P703:T703,U703,V703,W703))</f>
        <v>99</v>
      </c>
      <c r="Y703" s="107"/>
      <c r="Z703" s="107"/>
      <c r="AA703" s="107"/>
      <c r="AB703" s="107"/>
      <c r="AC703" s="107"/>
      <c r="AD703" s="107"/>
      <c r="AE703" s="197">
        <f t="shared" si="31"/>
        <v>99</v>
      </c>
      <c r="AF703" s="108"/>
      <c r="AG703" s="104"/>
    </row>
    <row r="704" spans="1:33">
      <c r="A704" s="357">
        <v>42971</v>
      </c>
      <c r="B704" s="30">
        <v>3</v>
      </c>
      <c r="C704" s="30">
        <v>2193701</v>
      </c>
      <c r="D704" s="104">
        <v>52153</v>
      </c>
      <c r="E704" s="104" t="s">
        <v>368</v>
      </c>
      <c r="F704" s="30">
        <v>3398</v>
      </c>
      <c r="G704" s="105">
        <v>49</v>
      </c>
      <c r="H704" s="113" t="s">
        <v>408</v>
      </c>
      <c r="I704" s="222">
        <v>0</v>
      </c>
      <c r="J704" s="223">
        <v>0</v>
      </c>
      <c r="K704" s="228">
        <v>0</v>
      </c>
      <c r="L704" s="224">
        <v>0</v>
      </c>
      <c r="M704" s="222">
        <v>0</v>
      </c>
      <c r="N704" s="229">
        <v>0</v>
      </c>
      <c r="O704" s="225">
        <v>1</v>
      </c>
      <c r="P704" s="224">
        <v>0</v>
      </c>
      <c r="Q704" s="225">
        <v>0</v>
      </c>
      <c r="R704" s="226">
        <v>0</v>
      </c>
      <c r="S704" s="224">
        <v>0</v>
      </c>
      <c r="T704" s="222">
        <v>0</v>
      </c>
      <c r="U704" s="227">
        <v>0</v>
      </c>
      <c r="V704" s="224">
        <v>1</v>
      </c>
      <c r="W704" s="224">
        <v>0</v>
      </c>
      <c r="X704" s="28">
        <f>+G704-(SUM(I704:N704,O704,P704:P704:T704,U704,V704,W704))</f>
        <v>47</v>
      </c>
      <c r="Y704" s="107"/>
      <c r="Z704" s="107"/>
      <c r="AA704" s="107"/>
      <c r="AB704" s="107"/>
      <c r="AC704" s="107"/>
      <c r="AD704" s="107"/>
      <c r="AE704" s="197">
        <f t="shared" si="31"/>
        <v>47</v>
      </c>
      <c r="AF704" s="108"/>
      <c r="AG704" s="104"/>
    </row>
    <row r="705" spans="1:33" s="166" customFormat="1">
      <c r="A705" s="362">
        <v>43002</v>
      </c>
      <c r="B705" s="137">
        <v>1</v>
      </c>
      <c r="C705" s="137">
        <v>2217305</v>
      </c>
      <c r="D705" s="139">
        <v>12886</v>
      </c>
      <c r="E705" s="104" t="s">
        <v>862</v>
      </c>
      <c r="F705" s="137">
        <v>3618</v>
      </c>
      <c r="G705" s="140">
        <v>323</v>
      </c>
      <c r="H705" s="560" t="s">
        <v>111</v>
      </c>
      <c r="I705" s="257">
        <v>0</v>
      </c>
      <c r="J705" s="258">
        <v>0</v>
      </c>
      <c r="K705" s="259">
        <v>0</v>
      </c>
      <c r="L705" s="260">
        <v>0</v>
      </c>
      <c r="M705" s="257">
        <v>0</v>
      </c>
      <c r="N705" s="261">
        <v>0</v>
      </c>
      <c r="O705" s="262">
        <v>1</v>
      </c>
      <c r="P705" s="260">
        <v>0</v>
      </c>
      <c r="Q705" s="262">
        <v>0</v>
      </c>
      <c r="R705" s="263">
        <v>1</v>
      </c>
      <c r="S705" s="260">
        <v>0</v>
      </c>
      <c r="T705" s="257">
        <v>0</v>
      </c>
      <c r="U705" s="264">
        <v>0</v>
      </c>
      <c r="V705" s="260">
        <v>1</v>
      </c>
      <c r="W705" s="260">
        <v>0</v>
      </c>
      <c r="X705" s="146">
        <f>+G705-(SUM(I705:N705,O705,P705:P705:T705,U705,V705,W705))</f>
        <v>320</v>
      </c>
      <c r="Y705" s="147"/>
      <c r="Z705" s="147"/>
      <c r="AA705" s="147">
        <v>2</v>
      </c>
      <c r="AB705" s="147"/>
      <c r="AC705" s="147"/>
      <c r="AD705" s="147"/>
      <c r="AE705" s="198">
        <f t="shared" si="31"/>
        <v>318</v>
      </c>
      <c r="AF705" s="148"/>
      <c r="AG705" s="139"/>
    </row>
    <row r="706" spans="1:33" s="166" customFormat="1">
      <c r="A706" s="362">
        <v>43003</v>
      </c>
      <c r="B706" s="137">
        <v>1</v>
      </c>
      <c r="C706" s="137">
        <v>2217305</v>
      </c>
      <c r="D706" s="139">
        <v>12886</v>
      </c>
      <c r="E706" s="104" t="s">
        <v>862</v>
      </c>
      <c r="F706" s="137">
        <v>3618</v>
      </c>
      <c r="G706" s="140">
        <v>77</v>
      </c>
      <c r="H706" s="561"/>
      <c r="I706" s="257">
        <v>0</v>
      </c>
      <c r="J706" s="258">
        <v>0</v>
      </c>
      <c r="K706" s="259">
        <v>0</v>
      </c>
      <c r="L706" s="260">
        <v>0</v>
      </c>
      <c r="M706" s="257">
        <v>0</v>
      </c>
      <c r="N706" s="261">
        <v>0</v>
      </c>
      <c r="O706" s="262">
        <v>0</v>
      </c>
      <c r="P706" s="260">
        <v>0</v>
      </c>
      <c r="Q706" s="262">
        <v>0</v>
      </c>
      <c r="R706" s="263">
        <v>1</v>
      </c>
      <c r="S706" s="260">
        <v>0</v>
      </c>
      <c r="T706" s="257">
        <v>0</v>
      </c>
      <c r="U706" s="264">
        <v>0</v>
      </c>
      <c r="V706" s="260">
        <v>0</v>
      </c>
      <c r="W706" s="260">
        <v>0</v>
      </c>
      <c r="X706" s="146">
        <f>+G706-(SUM(I706:N706,O706,P706:P706:T706,U706,V706,W706))</f>
        <v>76</v>
      </c>
      <c r="Y706" s="147"/>
      <c r="Z706" s="147"/>
      <c r="AA706" s="147"/>
      <c r="AB706" s="147"/>
      <c r="AC706" s="147"/>
      <c r="AD706" s="147"/>
      <c r="AE706" s="198">
        <f t="shared" si="31"/>
        <v>76</v>
      </c>
      <c r="AF706" s="148"/>
      <c r="AG706" s="139"/>
    </row>
    <row r="707" spans="1:33" s="166" customFormat="1">
      <c r="A707" s="362">
        <v>43003</v>
      </c>
      <c r="B707" s="137">
        <v>1</v>
      </c>
      <c r="C707" s="137">
        <v>2217305</v>
      </c>
      <c r="D707" s="139">
        <v>12886</v>
      </c>
      <c r="E707" s="104" t="s">
        <v>862</v>
      </c>
      <c r="F707" s="137">
        <v>3619</v>
      </c>
      <c r="G707" s="140">
        <v>379</v>
      </c>
      <c r="H707" s="560" t="s">
        <v>114</v>
      </c>
      <c r="I707" s="257">
        <v>0</v>
      </c>
      <c r="J707" s="258">
        <v>0</v>
      </c>
      <c r="K707" s="259">
        <v>0</v>
      </c>
      <c r="L707" s="260">
        <v>0</v>
      </c>
      <c r="M707" s="257">
        <v>0</v>
      </c>
      <c r="N707" s="261">
        <v>0</v>
      </c>
      <c r="O707" s="262">
        <v>1</v>
      </c>
      <c r="P707" s="260">
        <v>0</v>
      </c>
      <c r="Q707" s="262">
        <v>0</v>
      </c>
      <c r="R707" s="263">
        <v>0</v>
      </c>
      <c r="S707" s="260">
        <v>0</v>
      </c>
      <c r="T707" s="257">
        <v>0</v>
      </c>
      <c r="U707" s="264">
        <v>0</v>
      </c>
      <c r="V707" s="260">
        <v>3</v>
      </c>
      <c r="W707" s="260">
        <v>0</v>
      </c>
      <c r="X707" s="146">
        <f>+G707-(SUM(I707:N707,O707,P707:P707:T707,U707,V707,W707))</f>
        <v>375</v>
      </c>
      <c r="Y707" s="147"/>
      <c r="Z707" s="147"/>
      <c r="AA707" s="147"/>
      <c r="AB707" s="147"/>
      <c r="AC707" s="147"/>
      <c r="AD707" s="147"/>
      <c r="AE707" s="198">
        <f t="shared" si="31"/>
        <v>375</v>
      </c>
      <c r="AF707" s="148"/>
      <c r="AG707" s="139"/>
    </row>
    <row r="708" spans="1:33" s="166" customFormat="1">
      <c r="A708" s="362">
        <v>43003</v>
      </c>
      <c r="B708" s="137">
        <v>2</v>
      </c>
      <c r="C708" s="137">
        <v>2217305</v>
      </c>
      <c r="D708" s="139">
        <v>12886</v>
      </c>
      <c r="E708" s="104" t="s">
        <v>862</v>
      </c>
      <c r="F708" s="137">
        <v>3619</v>
      </c>
      <c r="G708" s="140">
        <v>21</v>
      </c>
      <c r="H708" s="561"/>
      <c r="I708" s="257">
        <v>0</v>
      </c>
      <c r="J708" s="258">
        <v>0</v>
      </c>
      <c r="K708" s="259">
        <v>0</v>
      </c>
      <c r="L708" s="260">
        <v>0</v>
      </c>
      <c r="M708" s="257">
        <v>0</v>
      </c>
      <c r="N708" s="261">
        <v>0</v>
      </c>
      <c r="O708" s="262">
        <v>0</v>
      </c>
      <c r="P708" s="260">
        <v>0</v>
      </c>
      <c r="Q708" s="262">
        <v>0</v>
      </c>
      <c r="R708" s="263">
        <v>0</v>
      </c>
      <c r="S708" s="260">
        <v>0</v>
      </c>
      <c r="T708" s="257">
        <v>0</v>
      </c>
      <c r="U708" s="264">
        <v>0</v>
      </c>
      <c r="V708" s="260">
        <v>0</v>
      </c>
      <c r="W708" s="260">
        <v>0</v>
      </c>
      <c r="X708" s="146">
        <f>+G708-(SUM(I708:N708,O708,P708:P708:T708,U708,V708,W708))</f>
        <v>21</v>
      </c>
      <c r="Y708" s="147"/>
      <c r="Z708" s="147"/>
      <c r="AA708" s="147"/>
      <c r="AB708" s="147"/>
      <c r="AC708" s="147"/>
      <c r="AD708" s="147"/>
      <c r="AE708" s="198">
        <f t="shared" si="31"/>
        <v>21</v>
      </c>
      <c r="AF708" s="148"/>
      <c r="AG708" s="139"/>
    </row>
    <row r="709" spans="1:33" s="166" customFormat="1">
      <c r="A709" s="362">
        <v>43003</v>
      </c>
      <c r="B709" s="137">
        <v>2</v>
      </c>
      <c r="C709" s="137">
        <v>2217305</v>
      </c>
      <c r="D709" s="139">
        <v>12886</v>
      </c>
      <c r="E709" s="104" t="s">
        <v>862</v>
      </c>
      <c r="F709" s="137">
        <v>3620</v>
      </c>
      <c r="G709" s="140">
        <v>400</v>
      </c>
      <c r="H709" s="165" t="s">
        <v>385</v>
      </c>
      <c r="I709" s="257">
        <v>0</v>
      </c>
      <c r="J709" s="258">
        <v>0</v>
      </c>
      <c r="K709" s="259">
        <v>0</v>
      </c>
      <c r="L709" s="260">
        <v>0</v>
      </c>
      <c r="M709" s="257">
        <v>0</v>
      </c>
      <c r="N709" s="261">
        <v>0</v>
      </c>
      <c r="O709" s="262">
        <v>0</v>
      </c>
      <c r="P709" s="260">
        <v>0</v>
      </c>
      <c r="Q709" s="262">
        <v>0</v>
      </c>
      <c r="R709" s="263">
        <v>3</v>
      </c>
      <c r="S709" s="260">
        <v>0</v>
      </c>
      <c r="T709" s="257">
        <v>0</v>
      </c>
      <c r="U709" s="264">
        <v>0</v>
      </c>
      <c r="V709" s="260">
        <v>1</v>
      </c>
      <c r="W709" s="260">
        <v>0</v>
      </c>
      <c r="X709" s="146">
        <f>+G709-(SUM(I709:N709,O709,P709:P709:T709,U709,V709,W709))</f>
        <v>396</v>
      </c>
      <c r="Y709" s="147"/>
      <c r="Z709" s="147"/>
      <c r="AA709" s="147"/>
      <c r="AB709" s="147"/>
      <c r="AC709" s="147"/>
      <c r="AD709" s="147"/>
      <c r="AE709" s="198">
        <f t="shared" si="31"/>
        <v>396</v>
      </c>
      <c r="AF709" s="148"/>
      <c r="AG709" s="139"/>
    </row>
    <row r="710" spans="1:33" s="166" customFormat="1">
      <c r="A710" s="362">
        <v>43003</v>
      </c>
      <c r="B710" s="137">
        <v>2</v>
      </c>
      <c r="C710" s="137">
        <v>2217305</v>
      </c>
      <c r="D710" s="139">
        <v>12886</v>
      </c>
      <c r="E710" s="104" t="s">
        <v>862</v>
      </c>
      <c r="F710" s="137">
        <v>3621</v>
      </c>
      <c r="G710" s="140">
        <v>109</v>
      </c>
      <c r="H710" s="165" t="s">
        <v>410</v>
      </c>
      <c r="I710" s="257">
        <v>0</v>
      </c>
      <c r="J710" s="258">
        <v>1</v>
      </c>
      <c r="K710" s="259">
        <v>0</v>
      </c>
      <c r="L710" s="260">
        <v>0</v>
      </c>
      <c r="M710" s="257">
        <v>0</v>
      </c>
      <c r="N710" s="261">
        <v>0</v>
      </c>
      <c r="O710" s="262">
        <v>0</v>
      </c>
      <c r="P710" s="260">
        <v>0</v>
      </c>
      <c r="Q710" s="262">
        <v>0</v>
      </c>
      <c r="R710" s="263">
        <v>1</v>
      </c>
      <c r="S710" s="260">
        <v>0</v>
      </c>
      <c r="T710" s="257">
        <v>0</v>
      </c>
      <c r="U710" s="264">
        <v>0</v>
      </c>
      <c r="V710" s="260">
        <v>1</v>
      </c>
      <c r="W710" s="260">
        <v>0</v>
      </c>
      <c r="X710" s="146">
        <f>+G710-(SUM(I710:N710,O710,P710:P710:T710,U710,V710,W710))</f>
        <v>106</v>
      </c>
      <c r="Y710" s="147"/>
      <c r="Z710" s="147"/>
      <c r="AA710" s="147"/>
      <c r="AB710" s="147"/>
      <c r="AC710" s="147"/>
      <c r="AD710" s="147"/>
      <c r="AE710" s="198">
        <f t="shared" si="31"/>
        <v>106</v>
      </c>
      <c r="AF710" s="148"/>
      <c r="AG710" s="139"/>
    </row>
    <row r="711" spans="1:33" s="166" customFormat="1">
      <c r="A711" s="362">
        <v>43003</v>
      </c>
      <c r="B711" s="137">
        <v>3</v>
      </c>
      <c r="C711" s="137">
        <v>2217305</v>
      </c>
      <c r="D711" s="139">
        <v>12907</v>
      </c>
      <c r="E711" s="104" t="s">
        <v>862</v>
      </c>
      <c r="F711" s="137">
        <v>3622</v>
      </c>
      <c r="G711" s="140">
        <v>400</v>
      </c>
      <c r="H711" s="165" t="s">
        <v>111</v>
      </c>
      <c r="I711" s="257">
        <v>0</v>
      </c>
      <c r="J711" s="258">
        <v>0</v>
      </c>
      <c r="K711" s="259">
        <v>0</v>
      </c>
      <c r="L711" s="260">
        <v>0</v>
      </c>
      <c r="M711" s="257">
        <v>0</v>
      </c>
      <c r="N711" s="261">
        <v>0</v>
      </c>
      <c r="O711" s="262">
        <v>1</v>
      </c>
      <c r="P711" s="260">
        <v>0</v>
      </c>
      <c r="Q711" s="262">
        <v>0</v>
      </c>
      <c r="R711" s="263">
        <v>3</v>
      </c>
      <c r="S711" s="260">
        <v>0</v>
      </c>
      <c r="T711" s="257">
        <v>0</v>
      </c>
      <c r="U711" s="264">
        <v>0</v>
      </c>
      <c r="V711" s="260">
        <v>1</v>
      </c>
      <c r="W711" s="260">
        <v>0</v>
      </c>
      <c r="X711" s="146">
        <f>+G711-(SUM(I711:N711,O711,P711:P711:T711,U711,V711,W711))</f>
        <v>395</v>
      </c>
      <c r="Y711" s="147"/>
      <c r="Z711" s="147"/>
      <c r="AA711" s="147"/>
      <c r="AB711" s="147"/>
      <c r="AC711" s="147"/>
      <c r="AD711" s="147"/>
      <c r="AE711" s="198">
        <f t="shared" si="31"/>
        <v>395</v>
      </c>
      <c r="AF711" s="148"/>
      <c r="AG711" s="139"/>
    </row>
    <row r="712" spans="1:33" s="166" customFormat="1">
      <c r="A712" s="362">
        <v>43003</v>
      </c>
      <c r="B712" s="137">
        <v>3</v>
      </c>
      <c r="C712" s="137">
        <v>2217305</v>
      </c>
      <c r="D712" s="139">
        <v>12907</v>
      </c>
      <c r="E712" s="104" t="s">
        <v>862</v>
      </c>
      <c r="F712" s="137">
        <v>3623</v>
      </c>
      <c r="G712" s="140">
        <v>105</v>
      </c>
      <c r="H712" s="165" t="s">
        <v>411</v>
      </c>
      <c r="I712" s="257">
        <v>0</v>
      </c>
      <c r="J712" s="258">
        <v>0</v>
      </c>
      <c r="K712" s="259">
        <v>0</v>
      </c>
      <c r="L712" s="260">
        <v>0</v>
      </c>
      <c r="M712" s="257">
        <v>0</v>
      </c>
      <c r="N712" s="261">
        <v>0</v>
      </c>
      <c r="O712" s="262">
        <v>0</v>
      </c>
      <c r="P712" s="260">
        <v>0</v>
      </c>
      <c r="Q712" s="262">
        <v>0</v>
      </c>
      <c r="R712" s="263">
        <v>1</v>
      </c>
      <c r="S712" s="260">
        <v>0</v>
      </c>
      <c r="T712" s="257">
        <v>0</v>
      </c>
      <c r="U712" s="264">
        <v>0</v>
      </c>
      <c r="V712" s="260">
        <v>1</v>
      </c>
      <c r="W712" s="260">
        <v>0</v>
      </c>
      <c r="X712" s="146">
        <f>+G712-(SUM(I712:N712,O712,P712:P712:T712,U712,V712,W712))</f>
        <v>103</v>
      </c>
      <c r="Y712" s="147"/>
      <c r="Z712" s="147"/>
      <c r="AA712" s="147"/>
      <c r="AB712" s="147"/>
      <c r="AC712" s="147"/>
      <c r="AD712" s="147"/>
      <c r="AE712" s="198">
        <f t="shared" si="31"/>
        <v>103</v>
      </c>
      <c r="AF712" s="148"/>
      <c r="AG712" s="139"/>
    </row>
    <row r="713" spans="1:33" s="166" customFormat="1">
      <c r="A713" s="362">
        <v>43003</v>
      </c>
      <c r="B713" s="137">
        <v>3</v>
      </c>
      <c r="C713" s="137">
        <v>2217305</v>
      </c>
      <c r="D713" s="139">
        <v>12909</v>
      </c>
      <c r="E713" s="104" t="s">
        <v>862</v>
      </c>
      <c r="F713" s="137">
        <v>3624</v>
      </c>
      <c r="G713" s="140">
        <v>51</v>
      </c>
      <c r="H713" s="560" t="s">
        <v>412</v>
      </c>
      <c r="I713" s="257">
        <v>0</v>
      </c>
      <c r="J713" s="258">
        <v>0</v>
      </c>
      <c r="K713" s="259">
        <v>0</v>
      </c>
      <c r="L713" s="260">
        <v>0</v>
      </c>
      <c r="M713" s="257">
        <v>0</v>
      </c>
      <c r="N713" s="261">
        <v>0</v>
      </c>
      <c r="O713" s="262">
        <v>0</v>
      </c>
      <c r="P713" s="260">
        <v>0</v>
      </c>
      <c r="Q713" s="262">
        <v>0</v>
      </c>
      <c r="R713" s="263">
        <v>0</v>
      </c>
      <c r="S713" s="260">
        <v>0</v>
      </c>
      <c r="T713" s="257">
        <v>0</v>
      </c>
      <c r="U713" s="264">
        <v>0</v>
      </c>
      <c r="V713" s="260">
        <v>1</v>
      </c>
      <c r="W713" s="260">
        <v>0</v>
      </c>
      <c r="X713" s="146">
        <f>+G713-(SUM(I713:N713,O713,P713:P713:T713,U713,V713,W713))</f>
        <v>50</v>
      </c>
      <c r="Y713" s="147"/>
      <c r="Z713" s="147"/>
      <c r="AA713" s="147"/>
      <c r="AB713" s="147"/>
      <c r="AC713" s="147"/>
      <c r="AD713" s="147"/>
      <c r="AE713" s="198">
        <f t="shared" si="31"/>
        <v>50</v>
      </c>
      <c r="AF713" s="148"/>
      <c r="AG713" s="139"/>
    </row>
    <row r="714" spans="1:33" s="166" customFormat="1">
      <c r="A714" s="362">
        <v>43004</v>
      </c>
      <c r="B714" s="137">
        <v>1</v>
      </c>
      <c r="C714" s="137">
        <v>2217305</v>
      </c>
      <c r="D714" s="139">
        <v>12909</v>
      </c>
      <c r="E714" s="104" t="s">
        <v>862</v>
      </c>
      <c r="F714" s="137">
        <v>3624</v>
      </c>
      <c r="G714" s="140">
        <f>144-51</f>
        <v>93</v>
      </c>
      <c r="H714" s="561"/>
      <c r="I714" s="257">
        <v>0</v>
      </c>
      <c r="J714" s="258">
        <v>0</v>
      </c>
      <c r="K714" s="259">
        <v>0</v>
      </c>
      <c r="L714" s="260">
        <v>0</v>
      </c>
      <c r="M714" s="257">
        <v>0</v>
      </c>
      <c r="N714" s="261">
        <v>0</v>
      </c>
      <c r="O714" s="262">
        <v>0</v>
      </c>
      <c r="P714" s="260">
        <v>0</v>
      </c>
      <c r="Q714" s="262">
        <v>0</v>
      </c>
      <c r="R714" s="263">
        <v>0</v>
      </c>
      <c r="S714" s="260">
        <v>0</v>
      </c>
      <c r="T714" s="257">
        <v>0</v>
      </c>
      <c r="U714" s="264">
        <v>0</v>
      </c>
      <c r="V714" s="260">
        <v>1</v>
      </c>
      <c r="W714" s="260">
        <v>0</v>
      </c>
      <c r="X714" s="146">
        <f>+G714-(SUM(I714:N714,O714,P714:P714:T714,U714,V714,W714))</f>
        <v>92</v>
      </c>
      <c r="Y714" s="147"/>
      <c r="Z714" s="147"/>
      <c r="AA714" s="147"/>
      <c r="AB714" s="147"/>
      <c r="AC714" s="147"/>
      <c r="AD714" s="147"/>
      <c r="AE714" s="198">
        <f t="shared" si="31"/>
        <v>92</v>
      </c>
      <c r="AF714" s="148"/>
      <c r="AG714" s="139"/>
    </row>
    <row r="715" spans="1:33" s="166" customFormat="1">
      <c r="A715" s="362">
        <v>43004</v>
      </c>
      <c r="B715" s="137">
        <v>1</v>
      </c>
      <c r="C715" s="137">
        <v>2217305</v>
      </c>
      <c r="D715" s="139">
        <v>12908</v>
      </c>
      <c r="E715" s="104" t="s">
        <v>862</v>
      </c>
      <c r="F715" s="137">
        <v>3625</v>
      </c>
      <c r="G715" s="140">
        <v>131</v>
      </c>
      <c r="H715" s="165" t="s">
        <v>413</v>
      </c>
      <c r="I715" s="257">
        <v>0</v>
      </c>
      <c r="J715" s="258">
        <v>0</v>
      </c>
      <c r="K715" s="259">
        <v>0</v>
      </c>
      <c r="L715" s="260">
        <v>0</v>
      </c>
      <c r="M715" s="257">
        <v>0</v>
      </c>
      <c r="N715" s="261">
        <v>0</v>
      </c>
      <c r="O715" s="262">
        <v>1</v>
      </c>
      <c r="P715" s="260">
        <v>0</v>
      </c>
      <c r="Q715" s="262">
        <v>0</v>
      </c>
      <c r="R715" s="263">
        <v>0</v>
      </c>
      <c r="S715" s="260">
        <v>0</v>
      </c>
      <c r="T715" s="257">
        <v>0</v>
      </c>
      <c r="U715" s="264">
        <v>0</v>
      </c>
      <c r="V715" s="260">
        <v>1</v>
      </c>
      <c r="W715" s="260">
        <v>0</v>
      </c>
      <c r="X715" s="146">
        <f>+G715-(SUM(I715:N715,O715,P715:P715:T715,U715,V715,W715))</f>
        <v>129</v>
      </c>
      <c r="Y715" s="147"/>
      <c r="Z715" s="147"/>
      <c r="AA715" s="147"/>
      <c r="AB715" s="147"/>
      <c r="AC715" s="147"/>
      <c r="AD715" s="147"/>
      <c r="AE715" s="198">
        <f t="shared" si="31"/>
        <v>129</v>
      </c>
      <c r="AF715" s="148"/>
      <c r="AG715" s="139"/>
    </row>
    <row r="716" spans="1:33" s="166" customFormat="1">
      <c r="A716" s="362">
        <v>43004</v>
      </c>
      <c r="B716" s="137">
        <v>1</v>
      </c>
      <c r="C716" s="137">
        <v>2217305</v>
      </c>
      <c r="D716" s="139">
        <v>40333</v>
      </c>
      <c r="E716" s="104" t="s">
        <v>862</v>
      </c>
      <c r="F716" s="137">
        <v>3626</v>
      </c>
      <c r="G716" s="140">
        <v>36</v>
      </c>
      <c r="H716" s="165" t="s">
        <v>414</v>
      </c>
      <c r="I716" s="257">
        <v>0</v>
      </c>
      <c r="J716" s="258">
        <v>0</v>
      </c>
      <c r="K716" s="259">
        <v>0</v>
      </c>
      <c r="L716" s="260">
        <v>0</v>
      </c>
      <c r="M716" s="257">
        <v>0</v>
      </c>
      <c r="N716" s="261">
        <v>0</v>
      </c>
      <c r="O716" s="262">
        <v>1</v>
      </c>
      <c r="P716" s="260">
        <v>0</v>
      </c>
      <c r="Q716" s="262">
        <v>0</v>
      </c>
      <c r="R716" s="263">
        <v>0</v>
      </c>
      <c r="S716" s="260">
        <v>0</v>
      </c>
      <c r="T716" s="257">
        <v>0</v>
      </c>
      <c r="U716" s="264">
        <v>0</v>
      </c>
      <c r="V716" s="260">
        <v>1</v>
      </c>
      <c r="W716" s="260">
        <v>0</v>
      </c>
      <c r="X716" s="146">
        <f>+G716-(SUM(I716:N716,O716,P716:P716:T716,U716,V716,W716))</f>
        <v>34</v>
      </c>
      <c r="Y716" s="147"/>
      <c r="Z716" s="147"/>
      <c r="AA716" s="147"/>
      <c r="AB716" s="147"/>
      <c r="AC716" s="147"/>
      <c r="AD716" s="147"/>
      <c r="AE716" s="198">
        <f t="shared" si="31"/>
        <v>34</v>
      </c>
      <c r="AF716" s="148"/>
      <c r="AG716" s="139"/>
    </row>
    <row r="717" spans="1:33" s="166" customFormat="1">
      <c r="A717" s="362">
        <v>43004</v>
      </c>
      <c r="B717" s="137">
        <v>1</v>
      </c>
      <c r="C717" s="137">
        <v>2217305</v>
      </c>
      <c r="D717" s="139">
        <v>40334</v>
      </c>
      <c r="E717" s="104" t="s">
        <v>862</v>
      </c>
      <c r="F717" s="137">
        <v>3627</v>
      </c>
      <c r="G717" s="140">
        <v>26</v>
      </c>
      <c r="H717" s="165" t="s">
        <v>415</v>
      </c>
      <c r="I717" s="257">
        <v>0</v>
      </c>
      <c r="J717" s="258">
        <v>0</v>
      </c>
      <c r="K717" s="259">
        <v>0</v>
      </c>
      <c r="L717" s="260">
        <v>0</v>
      </c>
      <c r="M717" s="257">
        <v>0</v>
      </c>
      <c r="N717" s="261">
        <v>0</v>
      </c>
      <c r="O717" s="262">
        <v>1</v>
      </c>
      <c r="P717" s="260">
        <v>0</v>
      </c>
      <c r="Q717" s="262">
        <v>0</v>
      </c>
      <c r="R717" s="263">
        <v>0</v>
      </c>
      <c r="S717" s="260">
        <v>0</v>
      </c>
      <c r="T717" s="257">
        <v>0</v>
      </c>
      <c r="U717" s="264">
        <v>0</v>
      </c>
      <c r="V717" s="260">
        <v>1</v>
      </c>
      <c r="W717" s="260">
        <v>0</v>
      </c>
      <c r="X717" s="146">
        <f>+G717-(SUM(I717:N717,O717,P717:P717:T717,U717,V717,W717))</f>
        <v>24</v>
      </c>
      <c r="Y717" s="147"/>
      <c r="Z717" s="147"/>
      <c r="AA717" s="147"/>
      <c r="AB717" s="147"/>
      <c r="AC717" s="147"/>
      <c r="AD717" s="147"/>
      <c r="AE717" s="198">
        <f t="shared" si="31"/>
        <v>24</v>
      </c>
      <c r="AF717" s="148"/>
      <c r="AG717" s="139"/>
    </row>
    <row r="718" spans="1:33" s="166" customFormat="1">
      <c r="A718" s="362">
        <v>43004</v>
      </c>
      <c r="B718" s="137">
        <v>1</v>
      </c>
      <c r="C718" s="137">
        <v>2217305</v>
      </c>
      <c r="D718" s="139">
        <v>40345</v>
      </c>
      <c r="E718" s="104" t="s">
        <v>862</v>
      </c>
      <c r="F718" s="137">
        <v>3628</v>
      </c>
      <c r="G718" s="140">
        <v>58</v>
      </c>
      <c r="H718" s="165" t="s">
        <v>358</v>
      </c>
      <c r="I718" s="257">
        <v>0</v>
      </c>
      <c r="J718" s="258">
        <v>0</v>
      </c>
      <c r="K718" s="259">
        <v>0</v>
      </c>
      <c r="L718" s="260">
        <v>0</v>
      </c>
      <c r="M718" s="257">
        <v>0</v>
      </c>
      <c r="N718" s="261">
        <v>0</v>
      </c>
      <c r="O718" s="262">
        <v>1</v>
      </c>
      <c r="P718" s="260">
        <v>0</v>
      </c>
      <c r="Q718" s="262">
        <v>0</v>
      </c>
      <c r="R718" s="263">
        <v>0</v>
      </c>
      <c r="S718" s="260">
        <v>0</v>
      </c>
      <c r="T718" s="257">
        <v>0</v>
      </c>
      <c r="U718" s="264">
        <v>0</v>
      </c>
      <c r="V718" s="260">
        <v>1</v>
      </c>
      <c r="W718" s="260">
        <v>0</v>
      </c>
      <c r="X718" s="146">
        <f>+G718-(SUM(I718:N718,O718,P718:P718:T718,U718,V718,W718))</f>
        <v>56</v>
      </c>
      <c r="Y718" s="147"/>
      <c r="Z718" s="147"/>
      <c r="AA718" s="147"/>
      <c r="AB718" s="147"/>
      <c r="AC718" s="147"/>
      <c r="AD718" s="147"/>
      <c r="AE718" s="198">
        <f t="shared" si="31"/>
        <v>56</v>
      </c>
      <c r="AF718" s="148"/>
      <c r="AG718" s="139"/>
    </row>
    <row r="719" spans="1:33" s="166" customFormat="1">
      <c r="A719" s="362">
        <v>43004</v>
      </c>
      <c r="B719" s="137">
        <v>1</v>
      </c>
      <c r="C719" s="137">
        <v>2217305</v>
      </c>
      <c r="D719" s="139">
        <v>40330</v>
      </c>
      <c r="E719" s="104" t="s">
        <v>862</v>
      </c>
      <c r="F719" s="137">
        <v>3629</v>
      </c>
      <c r="G719" s="140">
        <v>85</v>
      </c>
      <c r="H719" s="165" t="s">
        <v>416</v>
      </c>
      <c r="I719" s="257">
        <v>0</v>
      </c>
      <c r="J719" s="258">
        <v>0</v>
      </c>
      <c r="K719" s="259">
        <v>0</v>
      </c>
      <c r="L719" s="260">
        <v>0</v>
      </c>
      <c r="M719" s="257">
        <v>0</v>
      </c>
      <c r="N719" s="261">
        <v>0</v>
      </c>
      <c r="O719" s="262">
        <v>1</v>
      </c>
      <c r="P719" s="260">
        <v>0</v>
      </c>
      <c r="Q719" s="262">
        <v>0</v>
      </c>
      <c r="R719" s="263">
        <v>0</v>
      </c>
      <c r="S719" s="260">
        <v>0</v>
      </c>
      <c r="T719" s="257">
        <v>0</v>
      </c>
      <c r="U719" s="264">
        <v>0</v>
      </c>
      <c r="V719" s="260">
        <v>1</v>
      </c>
      <c r="W719" s="260">
        <v>0</v>
      </c>
      <c r="X719" s="146">
        <f>+G719-(SUM(I719:N719,O719,P719:P719:T719,U719,V719,W719))</f>
        <v>83</v>
      </c>
      <c r="Y719" s="147"/>
      <c r="Z719" s="147"/>
      <c r="AA719" s="147"/>
      <c r="AB719" s="147"/>
      <c r="AC719" s="147"/>
      <c r="AD719" s="147"/>
      <c r="AE719" s="198">
        <f t="shared" si="31"/>
        <v>83</v>
      </c>
      <c r="AF719" s="148"/>
      <c r="AG719" s="139"/>
    </row>
    <row r="720" spans="1:33" s="166" customFormat="1">
      <c r="A720" s="362">
        <v>43004</v>
      </c>
      <c r="B720" s="137">
        <v>1</v>
      </c>
      <c r="C720" s="137">
        <v>2241802</v>
      </c>
      <c r="D720" s="139">
        <v>12909</v>
      </c>
      <c r="E720" s="104" t="s">
        <v>862</v>
      </c>
      <c r="F720" s="137">
        <v>3630</v>
      </c>
      <c r="G720" s="140">
        <v>76</v>
      </c>
      <c r="H720" s="560" t="s">
        <v>111</v>
      </c>
      <c r="I720" s="257">
        <v>0</v>
      </c>
      <c r="J720" s="258">
        <v>0</v>
      </c>
      <c r="K720" s="259">
        <v>0</v>
      </c>
      <c r="L720" s="260">
        <v>0</v>
      </c>
      <c r="M720" s="257">
        <v>0</v>
      </c>
      <c r="N720" s="261">
        <v>0</v>
      </c>
      <c r="O720" s="262">
        <v>0</v>
      </c>
      <c r="P720" s="260">
        <v>0</v>
      </c>
      <c r="Q720" s="262">
        <v>0</v>
      </c>
      <c r="R720" s="263">
        <v>0</v>
      </c>
      <c r="S720" s="260">
        <v>0</v>
      </c>
      <c r="T720" s="257">
        <v>0</v>
      </c>
      <c r="U720" s="264">
        <v>0</v>
      </c>
      <c r="V720" s="260">
        <v>1</v>
      </c>
      <c r="W720" s="260">
        <v>0</v>
      </c>
      <c r="X720" s="146">
        <f>+G720-(SUM(I720:N720,O720,P720:P720:T720,U720,V720,W720))</f>
        <v>75</v>
      </c>
      <c r="Y720" s="147"/>
      <c r="Z720" s="147"/>
      <c r="AA720" s="147"/>
      <c r="AB720" s="147"/>
      <c r="AC720" s="147"/>
      <c r="AD720" s="147"/>
      <c r="AE720" s="198">
        <f t="shared" si="31"/>
        <v>75</v>
      </c>
      <c r="AF720" s="148"/>
      <c r="AG720" s="139"/>
    </row>
    <row r="721" spans="1:33" s="166" customFormat="1">
      <c r="A721" s="362">
        <v>43004</v>
      </c>
      <c r="B721" s="137">
        <v>2</v>
      </c>
      <c r="C721" s="137">
        <v>2241802</v>
      </c>
      <c r="D721" s="139">
        <v>12909</v>
      </c>
      <c r="E721" s="104" t="s">
        <v>862</v>
      </c>
      <c r="F721" s="137">
        <v>3630</v>
      </c>
      <c r="G721" s="140">
        <v>324</v>
      </c>
      <c r="H721" s="561"/>
      <c r="I721" s="257">
        <v>0</v>
      </c>
      <c r="J721" s="258">
        <v>0</v>
      </c>
      <c r="K721" s="259">
        <v>0</v>
      </c>
      <c r="L721" s="260">
        <v>0</v>
      </c>
      <c r="M721" s="257">
        <v>0</v>
      </c>
      <c r="N721" s="261">
        <v>0</v>
      </c>
      <c r="O721" s="262">
        <v>0</v>
      </c>
      <c r="P721" s="260">
        <v>0</v>
      </c>
      <c r="Q721" s="262">
        <v>0</v>
      </c>
      <c r="R721" s="263">
        <v>3</v>
      </c>
      <c r="S721" s="260">
        <v>0</v>
      </c>
      <c r="T721" s="257">
        <v>0</v>
      </c>
      <c r="U721" s="264">
        <v>0</v>
      </c>
      <c r="V721" s="260">
        <v>0</v>
      </c>
      <c r="W721" s="260">
        <v>0</v>
      </c>
      <c r="X721" s="146">
        <f>+G721-(SUM(I721:N721,O721,P721:P721:T721,U721,V721,W721))</f>
        <v>321</v>
      </c>
      <c r="Y721" s="147"/>
      <c r="Z721" s="147"/>
      <c r="AA721" s="147"/>
      <c r="AB721" s="147"/>
      <c r="AC721" s="147"/>
      <c r="AD721" s="147"/>
      <c r="AE721" s="198">
        <f t="shared" si="31"/>
        <v>321</v>
      </c>
      <c r="AF721" s="148"/>
      <c r="AG721" s="139"/>
    </row>
    <row r="722" spans="1:33" s="166" customFormat="1">
      <c r="A722" s="362">
        <v>43004</v>
      </c>
      <c r="B722" s="137">
        <v>2</v>
      </c>
      <c r="C722" s="137">
        <v>2241802</v>
      </c>
      <c r="D722" s="139">
        <v>12909</v>
      </c>
      <c r="E722" s="104" t="s">
        <v>862</v>
      </c>
      <c r="F722" s="137">
        <v>3631</v>
      </c>
      <c r="G722" s="140">
        <v>228</v>
      </c>
      <c r="H722" s="560" t="s">
        <v>114</v>
      </c>
      <c r="I722" s="257">
        <v>0</v>
      </c>
      <c r="J722" s="258">
        <v>0</v>
      </c>
      <c r="K722" s="259">
        <v>0</v>
      </c>
      <c r="L722" s="260">
        <v>0</v>
      </c>
      <c r="M722" s="257">
        <v>0</v>
      </c>
      <c r="N722" s="261">
        <v>0</v>
      </c>
      <c r="O722" s="262">
        <v>0</v>
      </c>
      <c r="P722" s="260">
        <v>0</v>
      </c>
      <c r="Q722" s="262">
        <v>0</v>
      </c>
      <c r="R722" s="263">
        <v>2</v>
      </c>
      <c r="S722" s="260">
        <v>0</v>
      </c>
      <c r="T722" s="257">
        <v>0</v>
      </c>
      <c r="U722" s="264">
        <v>0</v>
      </c>
      <c r="V722" s="260">
        <v>1</v>
      </c>
      <c r="W722" s="260">
        <v>0</v>
      </c>
      <c r="X722" s="146">
        <f>+G722-(SUM(I722:N722,O722,P722:P722:T722,U722,V722,W722))</f>
        <v>225</v>
      </c>
      <c r="Y722" s="147"/>
      <c r="Z722" s="147"/>
      <c r="AA722" s="147"/>
      <c r="AB722" s="147"/>
      <c r="AC722" s="147"/>
      <c r="AD722" s="147"/>
      <c r="AE722" s="198">
        <f t="shared" si="31"/>
        <v>225</v>
      </c>
      <c r="AF722" s="148"/>
      <c r="AG722" s="139"/>
    </row>
    <row r="723" spans="1:33" s="166" customFormat="1">
      <c r="A723" s="362">
        <v>43004</v>
      </c>
      <c r="B723" s="137">
        <v>3</v>
      </c>
      <c r="C723" s="137">
        <v>2241802</v>
      </c>
      <c r="D723" s="139">
        <v>12909</v>
      </c>
      <c r="E723" s="104" t="s">
        <v>862</v>
      </c>
      <c r="F723" s="137">
        <v>3631</v>
      </c>
      <c r="G723" s="140">
        <v>172</v>
      </c>
      <c r="H723" s="561"/>
      <c r="I723" s="257">
        <v>0</v>
      </c>
      <c r="J723" s="258">
        <v>0</v>
      </c>
      <c r="K723" s="259">
        <v>0</v>
      </c>
      <c r="L723" s="260">
        <v>0</v>
      </c>
      <c r="M723" s="257">
        <v>0</v>
      </c>
      <c r="N723" s="261">
        <v>0</v>
      </c>
      <c r="O723" s="262">
        <v>0</v>
      </c>
      <c r="P723" s="260">
        <v>0</v>
      </c>
      <c r="Q723" s="262">
        <v>0</v>
      </c>
      <c r="R723" s="263">
        <v>1</v>
      </c>
      <c r="S723" s="260">
        <v>0</v>
      </c>
      <c r="T723" s="257">
        <v>0</v>
      </c>
      <c r="U723" s="264">
        <v>0</v>
      </c>
      <c r="V723" s="260">
        <v>0</v>
      </c>
      <c r="W723" s="260">
        <v>0</v>
      </c>
      <c r="X723" s="146">
        <f>+G723-(SUM(I723:N723,O723,P723:P723:T723,U723,V723,W723))</f>
        <v>171</v>
      </c>
      <c r="Y723" s="147"/>
      <c r="Z723" s="147"/>
      <c r="AA723" s="147"/>
      <c r="AB723" s="147"/>
      <c r="AC723" s="147"/>
      <c r="AD723" s="147"/>
      <c r="AE723" s="198">
        <f t="shared" si="31"/>
        <v>171</v>
      </c>
      <c r="AF723" s="148"/>
      <c r="AG723" s="139"/>
    </row>
    <row r="724" spans="1:33" s="166" customFormat="1">
      <c r="A724" s="362">
        <v>43004</v>
      </c>
      <c r="B724" s="137">
        <v>3</v>
      </c>
      <c r="C724" s="137">
        <v>2241802</v>
      </c>
      <c r="D724" s="139">
        <v>12909</v>
      </c>
      <c r="E724" s="104" t="s">
        <v>862</v>
      </c>
      <c r="F724" s="137">
        <v>3632</v>
      </c>
      <c r="G724" s="140">
        <v>379</v>
      </c>
      <c r="H724" s="560" t="s">
        <v>385</v>
      </c>
      <c r="I724" s="257">
        <v>0</v>
      </c>
      <c r="J724" s="258">
        <v>0</v>
      </c>
      <c r="K724" s="259">
        <v>0</v>
      </c>
      <c r="L724" s="260">
        <v>0</v>
      </c>
      <c r="M724" s="257">
        <v>0</v>
      </c>
      <c r="N724" s="261">
        <v>0</v>
      </c>
      <c r="O724" s="262">
        <v>0</v>
      </c>
      <c r="P724" s="260">
        <v>0</v>
      </c>
      <c r="Q724" s="262">
        <v>0</v>
      </c>
      <c r="R724" s="263">
        <v>3</v>
      </c>
      <c r="S724" s="260">
        <v>0</v>
      </c>
      <c r="T724" s="257">
        <v>0</v>
      </c>
      <c r="U724" s="264">
        <v>0</v>
      </c>
      <c r="V724" s="260">
        <v>1</v>
      </c>
      <c r="W724" s="260">
        <v>0</v>
      </c>
      <c r="X724" s="146">
        <f>+G724-(SUM(I724:N724,O724,P724:P724:T724,U724,V724,W724))</f>
        <v>375</v>
      </c>
      <c r="Y724" s="147"/>
      <c r="Z724" s="147"/>
      <c r="AA724" s="147"/>
      <c r="AB724" s="147"/>
      <c r="AC724" s="147"/>
      <c r="AD724" s="147"/>
      <c r="AE724" s="198">
        <f t="shared" si="31"/>
        <v>375</v>
      </c>
      <c r="AF724" s="148"/>
      <c r="AG724" s="139"/>
    </row>
    <row r="725" spans="1:33" s="166" customFormat="1">
      <c r="A725" s="362">
        <v>43005</v>
      </c>
      <c r="B725" s="137">
        <v>1</v>
      </c>
      <c r="C725" s="137">
        <v>2241802</v>
      </c>
      <c r="D725" s="139">
        <v>12909</v>
      </c>
      <c r="E725" s="104" t="s">
        <v>862</v>
      </c>
      <c r="F725" s="137">
        <v>3632</v>
      </c>
      <c r="G725" s="140">
        <v>21</v>
      </c>
      <c r="H725" s="561"/>
      <c r="I725" s="257">
        <v>0</v>
      </c>
      <c r="J725" s="258">
        <v>0</v>
      </c>
      <c r="K725" s="259">
        <v>0</v>
      </c>
      <c r="L725" s="260">
        <v>0</v>
      </c>
      <c r="M725" s="257">
        <v>0</v>
      </c>
      <c r="N725" s="261">
        <v>0</v>
      </c>
      <c r="O725" s="262">
        <v>0</v>
      </c>
      <c r="P725" s="260">
        <v>0</v>
      </c>
      <c r="Q725" s="262">
        <v>0</v>
      </c>
      <c r="R725" s="263">
        <v>0</v>
      </c>
      <c r="S725" s="260">
        <v>0</v>
      </c>
      <c r="T725" s="257">
        <v>0</v>
      </c>
      <c r="U725" s="264">
        <v>0</v>
      </c>
      <c r="V725" s="260">
        <v>0</v>
      </c>
      <c r="W725" s="260">
        <v>0</v>
      </c>
      <c r="X725" s="146">
        <f>+G725-(SUM(I725:N725,O725,P725:P725:T725,U725,V725,W725))</f>
        <v>21</v>
      </c>
      <c r="Y725" s="147"/>
      <c r="Z725" s="147"/>
      <c r="AA725" s="147"/>
      <c r="AB725" s="147"/>
      <c r="AC725" s="147"/>
      <c r="AD725" s="147"/>
      <c r="AE725" s="198">
        <f t="shared" si="31"/>
        <v>21</v>
      </c>
      <c r="AF725" s="148"/>
      <c r="AG725" s="139"/>
    </row>
    <row r="726" spans="1:33" s="166" customFormat="1">
      <c r="A726" s="362">
        <v>43005</v>
      </c>
      <c r="B726" s="137">
        <v>1</v>
      </c>
      <c r="C726" s="137">
        <v>2241802</v>
      </c>
      <c r="D726" s="139">
        <v>12909</v>
      </c>
      <c r="E726" s="104" t="s">
        <v>862</v>
      </c>
      <c r="F726" s="137">
        <v>3633</v>
      </c>
      <c r="G726" s="140">
        <v>380</v>
      </c>
      <c r="H726" s="165" t="s">
        <v>417</v>
      </c>
      <c r="I726" s="257">
        <v>0</v>
      </c>
      <c r="J726" s="258">
        <v>0</v>
      </c>
      <c r="K726" s="259">
        <v>0</v>
      </c>
      <c r="L726" s="260">
        <v>0</v>
      </c>
      <c r="M726" s="257">
        <v>0</v>
      </c>
      <c r="N726" s="261">
        <v>0</v>
      </c>
      <c r="O726" s="262">
        <v>0</v>
      </c>
      <c r="P726" s="260">
        <v>0</v>
      </c>
      <c r="Q726" s="262">
        <v>0</v>
      </c>
      <c r="R726" s="263">
        <v>0</v>
      </c>
      <c r="S726" s="260">
        <v>0</v>
      </c>
      <c r="T726" s="257">
        <v>0</v>
      </c>
      <c r="U726" s="264">
        <v>0</v>
      </c>
      <c r="V726" s="260">
        <v>4</v>
      </c>
      <c r="W726" s="260">
        <v>0</v>
      </c>
      <c r="X726" s="146">
        <f>+G726-(SUM(I726:N726,O726,P726:P726:T726,U726,V726,W726))</f>
        <v>376</v>
      </c>
      <c r="Y726" s="147"/>
      <c r="Z726" s="147"/>
      <c r="AA726" s="147"/>
      <c r="AB726" s="147"/>
      <c r="AC726" s="147"/>
      <c r="AD726" s="147"/>
      <c r="AE726" s="198">
        <f t="shared" ref="AE726:AE789" si="32">X726-SUM(Z726:AD726)</f>
        <v>376</v>
      </c>
      <c r="AF726" s="148"/>
      <c r="AG726" s="139"/>
    </row>
    <row r="727" spans="1:33" s="166" customFormat="1">
      <c r="A727" s="362">
        <v>43005</v>
      </c>
      <c r="B727" s="137">
        <v>1</v>
      </c>
      <c r="C727" s="137">
        <v>2241802</v>
      </c>
      <c r="D727" s="139">
        <v>12910</v>
      </c>
      <c r="E727" s="104" t="s">
        <v>862</v>
      </c>
      <c r="F727" s="137">
        <v>3634</v>
      </c>
      <c r="G727" s="140">
        <v>126</v>
      </c>
      <c r="H727" s="560" t="s">
        <v>111</v>
      </c>
      <c r="I727" s="257">
        <v>0</v>
      </c>
      <c r="J727" s="258">
        <v>0</v>
      </c>
      <c r="K727" s="259">
        <v>0</v>
      </c>
      <c r="L727" s="260">
        <v>0</v>
      </c>
      <c r="M727" s="257">
        <v>0</v>
      </c>
      <c r="N727" s="261">
        <v>0</v>
      </c>
      <c r="O727" s="262">
        <v>0</v>
      </c>
      <c r="P727" s="260">
        <v>0</v>
      </c>
      <c r="Q727" s="262">
        <v>0</v>
      </c>
      <c r="R727" s="263">
        <v>0</v>
      </c>
      <c r="S727" s="260">
        <v>0</v>
      </c>
      <c r="T727" s="257">
        <v>0</v>
      </c>
      <c r="U727" s="264">
        <v>0</v>
      </c>
      <c r="V727" s="260">
        <v>2</v>
      </c>
      <c r="W727" s="260">
        <v>0</v>
      </c>
      <c r="X727" s="146">
        <f>+G727-(SUM(I727:N727,O727,P727:P727:T727,U727,V727,W727))</f>
        <v>124</v>
      </c>
      <c r="Y727" s="147"/>
      <c r="Z727" s="147"/>
      <c r="AA727" s="147"/>
      <c r="AB727" s="147"/>
      <c r="AC727" s="147"/>
      <c r="AD727" s="147"/>
      <c r="AE727" s="198">
        <f t="shared" si="32"/>
        <v>124</v>
      </c>
      <c r="AF727" s="148"/>
      <c r="AG727" s="139"/>
    </row>
    <row r="728" spans="1:33" s="166" customFormat="1">
      <c r="A728" s="362">
        <v>43005</v>
      </c>
      <c r="B728" s="137">
        <v>2</v>
      </c>
      <c r="C728" s="137">
        <v>2241802</v>
      </c>
      <c r="D728" s="139">
        <v>12910</v>
      </c>
      <c r="E728" s="104" t="s">
        <v>862</v>
      </c>
      <c r="F728" s="137">
        <v>3634</v>
      </c>
      <c r="G728" s="140">
        <v>274</v>
      </c>
      <c r="H728" s="561"/>
      <c r="I728" s="257">
        <v>0</v>
      </c>
      <c r="J728" s="258">
        <v>0</v>
      </c>
      <c r="K728" s="259">
        <v>0</v>
      </c>
      <c r="L728" s="260">
        <v>0</v>
      </c>
      <c r="M728" s="257">
        <v>0</v>
      </c>
      <c r="N728" s="261">
        <v>0</v>
      </c>
      <c r="O728" s="262">
        <v>0</v>
      </c>
      <c r="P728" s="260">
        <v>0</v>
      </c>
      <c r="Q728" s="262">
        <v>0</v>
      </c>
      <c r="R728" s="263">
        <v>0</v>
      </c>
      <c r="S728" s="260">
        <v>0</v>
      </c>
      <c r="T728" s="257">
        <v>0</v>
      </c>
      <c r="U728" s="264">
        <v>0</v>
      </c>
      <c r="V728" s="260">
        <v>2</v>
      </c>
      <c r="W728" s="260">
        <v>0</v>
      </c>
      <c r="X728" s="146">
        <f>+G728-(SUM(I728:N728,O728,P728:P728:T728,U728,V728,W728))</f>
        <v>272</v>
      </c>
      <c r="Y728" s="147"/>
      <c r="Z728" s="147"/>
      <c r="AA728" s="147"/>
      <c r="AB728" s="147"/>
      <c r="AC728" s="147"/>
      <c r="AD728" s="147"/>
      <c r="AE728" s="198">
        <f t="shared" si="32"/>
        <v>272</v>
      </c>
      <c r="AF728" s="148"/>
      <c r="AG728" s="139"/>
    </row>
    <row r="729" spans="1:33" s="166" customFormat="1">
      <c r="A729" s="362">
        <v>43005</v>
      </c>
      <c r="B729" s="137">
        <v>2</v>
      </c>
      <c r="C729" s="137">
        <v>2241802</v>
      </c>
      <c r="D729" s="139">
        <v>12910</v>
      </c>
      <c r="E729" s="104" t="s">
        <v>862</v>
      </c>
      <c r="F729" s="137">
        <v>3635</v>
      </c>
      <c r="G729" s="140">
        <v>278</v>
      </c>
      <c r="H729" s="560" t="s">
        <v>114</v>
      </c>
      <c r="I729" s="257">
        <v>0</v>
      </c>
      <c r="J729" s="258">
        <v>0</v>
      </c>
      <c r="K729" s="259">
        <v>0</v>
      </c>
      <c r="L729" s="260">
        <v>0</v>
      </c>
      <c r="M729" s="257">
        <v>0</v>
      </c>
      <c r="N729" s="261">
        <v>0</v>
      </c>
      <c r="O729" s="262">
        <v>0</v>
      </c>
      <c r="P729" s="260">
        <v>0</v>
      </c>
      <c r="Q729" s="262">
        <v>0</v>
      </c>
      <c r="R729" s="263">
        <v>2</v>
      </c>
      <c r="S729" s="260">
        <v>0</v>
      </c>
      <c r="T729" s="257">
        <v>0</v>
      </c>
      <c r="U729" s="264">
        <v>0</v>
      </c>
      <c r="V729" s="260">
        <v>1</v>
      </c>
      <c r="W729" s="260">
        <v>0</v>
      </c>
      <c r="X729" s="146">
        <f>+G729-(SUM(I729:N729,O729,P729:P729:T729,U729,V729,W729))</f>
        <v>275</v>
      </c>
      <c r="Y729" s="147"/>
      <c r="Z729" s="147"/>
      <c r="AA729" s="147"/>
      <c r="AB729" s="147"/>
      <c r="AC729" s="147"/>
      <c r="AD729" s="147"/>
      <c r="AE729" s="198">
        <f t="shared" si="32"/>
        <v>275</v>
      </c>
      <c r="AF729" s="148"/>
      <c r="AG729" s="139"/>
    </row>
    <row r="730" spans="1:33" s="166" customFormat="1">
      <c r="A730" s="362">
        <v>43005</v>
      </c>
      <c r="B730" s="137">
        <v>3</v>
      </c>
      <c r="C730" s="137">
        <v>2241802</v>
      </c>
      <c r="D730" s="139">
        <v>12910</v>
      </c>
      <c r="E730" s="104" t="s">
        <v>862</v>
      </c>
      <c r="F730" s="137">
        <v>3635</v>
      </c>
      <c r="G730" s="140">
        <v>122</v>
      </c>
      <c r="H730" s="561"/>
      <c r="I730" s="257">
        <v>0</v>
      </c>
      <c r="J730" s="258">
        <v>0</v>
      </c>
      <c r="K730" s="259">
        <v>0</v>
      </c>
      <c r="L730" s="260">
        <v>0</v>
      </c>
      <c r="M730" s="257">
        <v>0</v>
      </c>
      <c r="N730" s="261">
        <v>0</v>
      </c>
      <c r="O730" s="262">
        <v>0</v>
      </c>
      <c r="P730" s="260">
        <v>0</v>
      </c>
      <c r="Q730" s="262">
        <v>0</v>
      </c>
      <c r="R730" s="263">
        <v>1</v>
      </c>
      <c r="S730" s="260">
        <v>0</v>
      </c>
      <c r="T730" s="257">
        <v>0</v>
      </c>
      <c r="U730" s="264">
        <v>0</v>
      </c>
      <c r="V730" s="260">
        <v>0</v>
      </c>
      <c r="W730" s="260">
        <v>0</v>
      </c>
      <c r="X730" s="146">
        <f>+G730-(SUM(I730:N730,O730,P730:P730:T730,U730,V730,W730))</f>
        <v>121</v>
      </c>
      <c r="Y730" s="147"/>
      <c r="Z730" s="147"/>
      <c r="AA730" s="147"/>
      <c r="AB730" s="147"/>
      <c r="AC730" s="147"/>
      <c r="AD730" s="147"/>
      <c r="AE730" s="198">
        <f t="shared" si="32"/>
        <v>121</v>
      </c>
      <c r="AF730" s="148"/>
      <c r="AG730" s="139"/>
    </row>
    <row r="731" spans="1:33" s="166" customFormat="1">
      <c r="A731" s="362">
        <v>43005</v>
      </c>
      <c r="B731" s="137">
        <v>3</v>
      </c>
      <c r="C731" s="137">
        <v>2241802</v>
      </c>
      <c r="D731" s="139">
        <v>12910</v>
      </c>
      <c r="E731" s="104" t="s">
        <v>862</v>
      </c>
      <c r="F731" s="137">
        <v>3636</v>
      </c>
      <c r="G731" s="140">
        <v>366</v>
      </c>
      <c r="H731" s="165" t="s">
        <v>418</v>
      </c>
      <c r="I731" s="257">
        <v>0</v>
      </c>
      <c r="J731" s="258">
        <v>0</v>
      </c>
      <c r="K731" s="259">
        <v>0</v>
      </c>
      <c r="L731" s="260">
        <v>0</v>
      </c>
      <c r="M731" s="257">
        <v>0</v>
      </c>
      <c r="N731" s="261">
        <v>0</v>
      </c>
      <c r="O731" s="262">
        <v>0</v>
      </c>
      <c r="P731" s="260">
        <v>0</v>
      </c>
      <c r="Q731" s="262">
        <v>0</v>
      </c>
      <c r="R731" s="263">
        <v>3</v>
      </c>
      <c r="S731" s="260">
        <v>0</v>
      </c>
      <c r="T731" s="257">
        <v>0</v>
      </c>
      <c r="U731" s="264">
        <v>0</v>
      </c>
      <c r="V731" s="260">
        <v>1</v>
      </c>
      <c r="W731" s="260">
        <v>0</v>
      </c>
      <c r="X731" s="146">
        <f>+G731-(SUM(I731:N731,O731,P731:P731:T731,U731,V731,W731))</f>
        <v>362</v>
      </c>
      <c r="Y731" s="147"/>
      <c r="Z731" s="147"/>
      <c r="AA731" s="147"/>
      <c r="AB731" s="147"/>
      <c r="AC731" s="147"/>
      <c r="AD731" s="147"/>
      <c r="AE731" s="198">
        <f t="shared" si="32"/>
        <v>362</v>
      </c>
      <c r="AF731" s="148"/>
      <c r="AG731" s="139"/>
    </row>
    <row r="732" spans="1:33" s="166" customFormat="1">
      <c r="A732" s="362">
        <v>43005</v>
      </c>
      <c r="B732" s="137">
        <v>3</v>
      </c>
      <c r="C732" s="137">
        <v>2241802</v>
      </c>
      <c r="D732" s="139">
        <v>12909</v>
      </c>
      <c r="E732" s="104" t="s">
        <v>862</v>
      </c>
      <c r="F732" s="137">
        <v>3637</v>
      </c>
      <c r="G732" s="140">
        <v>20</v>
      </c>
      <c r="H732" s="165" t="s">
        <v>419</v>
      </c>
      <c r="I732" s="257">
        <v>0</v>
      </c>
      <c r="J732" s="258">
        <v>0</v>
      </c>
      <c r="K732" s="259">
        <v>0</v>
      </c>
      <c r="L732" s="260">
        <v>0</v>
      </c>
      <c r="M732" s="257">
        <v>0</v>
      </c>
      <c r="N732" s="261">
        <v>0</v>
      </c>
      <c r="O732" s="262">
        <v>0</v>
      </c>
      <c r="P732" s="260">
        <v>0</v>
      </c>
      <c r="Q732" s="262">
        <v>0</v>
      </c>
      <c r="R732" s="263">
        <v>0</v>
      </c>
      <c r="S732" s="260">
        <v>0</v>
      </c>
      <c r="T732" s="257">
        <v>0</v>
      </c>
      <c r="U732" s="264">
        <v>0</v>
      </c>
      <c r="V732" s="260">
        <v>1</v>
      </c>
      <c r="W732" s="260">
        <v>0</v>
      </c>
      <c r="X732" s="146">
        <f>+G732-(SUM(I732:N732,O732,P732:P732:T732,U732,V732,W732))</f>
        <v>19</v>
      </c>
      <c r="Y732" s="147"/>
      <c r="Z732" s="147"/>
      <c r="AA732" s="147"/>
      <c r="AB732" s="147"/>
      <c r="AC732" s="147"/>
      <c r="AD732" s="147"/>
      <c r="AE732" s="198">
        <f t="shared" si="32"/>
        <v>19</v>
      </c>
      <c r="AF732" s="148"/>
      <c r="AG732" s="139"/>
    </row>
    <row r="733" spans="1:33" s="166" customFormat="1">
      <c r="A733" s="362">
        <v>43006</v>
      </c>
      <c r="B733" s="137">
        <v>1</v>
      </c>
      <c r="C733" s="137">
        <v>2258001</v>
      </c>
      <c r="D733" s="139">
        <v>52292</v>
      </c>
      <c r="E733" s="139" t="s">
        <v>368</v>
      </c>
      <c r="F733" s="137">
        <v>3638</v>
      </c>
      <c r="G733" s="140">
        <v>281</v>
      </c>
      <c r="H733" s="165" t="s">
        <v>420</v>
      </c>
      <c r="I733" s="257">
        <v>0</v>
      </c>
      <c r="J733" s="258">
        <v>0</v>
      </c>
      <c r="K733" s="259">
        <v>0</v>
      </c>
      <c r="L733" s="260">
        <v>0</v>
      </c>
      <c r="M733" s="257">
        <v>0</v>
      </c>
      <c r="N733" s="261">
        <v>0</v>
      </c>
      <c r="O733" s="262">
        <v>1</v>
      </c>
      <c r="P733" s="260">
        <v>0</v>
      </c>
      <c r="Q733" s="262">
        <v>0</v>
      </c>
      <c r="R733" s="263">
        <v>0</v>
      </c>
      <c r="S733" s="260">
        <v>0</v>
      </c>
      <c r="T733" s="257">
        <v>0</v>
      </c>
      <c r="U733" s="264">
        <v>0</v>
      </c>
      <c r="V733" s="260">
        <v>1</v>
      </c>
      <c r="W733" s="260">
        <v>0</v>
      </c>
      <c r="X733" s="146">
        <f>+G733-(SUM(I733:N733,O733,P733:P733:T733,U733,V733,W733))</f>
        <v>279</v>
      </c>
      <c r="Y733" s="147"/>
      <c r="Z733" s="147"/>
      <c r="AA733" s="147"/>
      <c r="AB733" s="147"/>
      <c r="AC733" s="147"/>
      <c r="AD733" s="147"/>
      <c r="AE733" s="198">
        <f t="shared" si="32"/>
        <v>279</v>
      </c>
      <c r="AF733" s="148"/>
      <c r="AG733" s="139"/>
    </row>
    <row r="734" spans="1:33" s="166" customFormat="1">
      <c r="A734" s="362">
        <v>43006</v>
      </c>
      <c r="B734" s="137">
        <v>1</v>
      </c>
      <c r="C734" s="137">
        <v>2258001</v>
      </c>
      <c r="D734" s="139">
        <v>52293</v>
      </c>
      <c r="E734" s="139" t="s">
        <v>368</v>
      </c>
      <c r="F734" s="137">
        <v>3639</v>
      </c>
      <c r="G734" s="140">
        <v>190</v>
      </c>
      <c r="H734" s="165" t="s">
        <v>421</v>
      </c>
      <c r="I734" s="257">
        <v>0</v>
      </c>
      <c r="J734" s="258">
        <v>0</v>
      </c>
      <c r="K734" s="259">
        <v>0</v>
      </c>
      <c r="L734" s="260">
        <v>0</v>
      </c>
      <c r="M734" s="257">
        <v>0</v>
      </c>
      <c r="N734" s="261">
        <v>0</v>
      </c>
      <c r="O734" s="262">
        <v>1</v>
      </c>
      <c r="P734" s="260">
        <v>0</v>
      </c>
      <c r="Q734" s="262">
        <v>0</v>
      </c>
      <c r="R734" s="263">
        <v>0</v>
      </c>
      <c r="S734" s="260">
        <v>0</v>
      </c>
      <c r="T734" s="257">
        <v>0</v>
      </c>
      <c r="U734" s="264">
        <v>0</v>
      </c>
      <c r="V734" s="260">
        <v>1</v>
      </c>
      <c r="W734" s="260">
        <v>0</v>
      </c>
      <c r="X734" s="146">
        <f>+G734-(SUM(I734:N734,O734,P734:P734:T734,U734,V734,W734))</f>
        <v>188</v>
      </c>
      <c r="Y734" s="147"/>
      <c r="Z734" s="147"/>
      <c r="AA734" s="147"/>
      <c r="AB734" s="147"/>
      <c r="AC734" s="147"/>
      <c r="AD734" s="147"/>
      <c r="AE734" s="198">
        <f t="shared" si="32"/>
        <v>188</v>
      </c>
      <c r="AF734" s="148"/>
      <c r="AG734" s="139"/>
    </row>
    <row r="735" spans="1:33" s="166" customFormat="1">
      <c r="A735" s="362">
        <v>43006</v>
      </c>
      <c r="B735" s="137">
        <v>1</v>
      </c>
      <c r="C735" s="137">
        <v>2258001</v>
      </c>
      <c r="D735" s="139">
        <v>52163</v>
      </c>
      <c r="E735" s="139" t="s">
        <v>368</v>
      </c>
      <c r="F735" s="137">
        <v>3640</v>
      </c>
      <c r="G735" s="140">
        <v>77</v>
      </c>
      <c r="H735" s="560" t="s">
        <v>379</v>
      </c>
      <c r="I735" s="257">
        <v>0</v>
      </c>
      <c r="J735" s="258">
        <v>0</v>
      </c>
      <c r="K735" s="259">
        <v>0</v>
      </c>
      <c r="L735" s="260">
        <v>0</v>
      </c>
      <c r="M735" s="257">
        <v>0</v>
      </c>
      <c r="N735" s="261">
        <v>0</v>
      </c>
      <c r="O735" s="262">
        <v>1</v>
      </c>
      <c r="P735" s="260">
        <v>0</v>
      </c>
      <c r="Q735" s="262">
        <v>0</v>
      </c>
      <c r="R735" s="263">
        <v>0</v>
      </c>
      <c r="S735" s="260">
        <v>0</v>
      </c>
      <c r="T735" s="257">
        <v>0</v>
      </c>
      <c r="U735" s="264">
        <v>0</v>
      </c>
      <c r="V735" s="260">
        <v>1</v>
      </c>
      <c r="W735" s="260">
        <v>0</v>
      </c>
      <c r="X735" s="146">
        <f>+G735-(SUM(I735:N735,O735,P735:P735:T735,U735,V735,W735))</f>
        <v>75</v>
      </c>
      <c r="Y735" s="147"/>
      <c r="Z735" s="147"/>
      <c r="AA735" s="147"/>
      <c r="AB735" s="147"/>
      <c r="AC735" s="147"/>
      <c r="AD735" s="147"/>
      <c r="AE735" s="198">
        <f t="shared" si="32"/>
        <v>75</v>
      </c>
      <c r="AF735" s="148"/>
      <c r="AG735" s="139"/>
    </row>
    <row r="736" spans="1:33" s="166" customFormat="1">
      <c r="A736" s="362">
        <v>43006</v>
      </c>
      <c r="B736" s="137">
        <v>2</v>
      </c>
      <c r="C736" s="137">
        <v>2258001</v>
      </c>
      <c r="D736" s="139">
        <v>52163</v>
      </c>
      <c r="E736" s="139" t="s">
        <v>368</v>
      </c>
      <c r="F736" s="137">
        <v>3640</v>
      </c>
      <c r="G736" s="140">
        <v>37</v>
      </c>
      <c r="H736" s="561"/>
      <c r="I736" s="257">
        <v>0</v>
      </c>
      <c r="J736" s="258">
        <v>0</v>
      </c>
      <c r="K736" s="259">
        <v>0</v>
      </c>
      <c r="L736" s="260">
        <v>0</v>
      </c>
      <c r="M736" s="257">
        <v>0</v>
      </c>
      <c r="N736" s="261">
        <v>0</v>
      </c>
      <c r="O736" s="262">
        <v>0</v>
      </c>
      <c r="P736" s="260">
        <v>0</v>
      </c>
      <c r="Q736" s="262">
        <v>0</v>
      </c>
      <c r="R736" s="263">
        <v>0</v>
      </c>
      <c r="S736" s="260">
        <v>0</v>
      </c>
      <c r="T736" s="257">
        <v>0</v>
      </c>
      <c r="U736" s="264">
        <v>0</v>
      </c>
      <c r="V736" s="260">
        <v>0</v>
      </c>
      <c r="W736" s="260">
        <v>0</v>
      </c>
      <c r="X736" s="146">
        <f>+G736-(SUM(I736:N736,O736,P736:P736:T736,U736,V736,W736))</f>
        <v>37</v>
      </c>
      <c r="Y736" s="147"/>
      <c r="Z736" s="147"/>
      <c r="AA736" s="147"/>
      <c r="AB736" s="147"/>
      <c r="AC736" s="147"/>
      <c r="AD736" s="147"/>
      <c r="AE736" s="198">
        <f t="shared" si="32"/>
        <v>37</v>
      </c>
      <c r="AF736" s="148"/>
      <c r="AG736" s="139"/>
    </row>
    <row r="737" spans="1:33" s="166" customFormat="1">
      <c r="A737" s="362">
        <v>43006</v>
      </c>
      <c r="B737" s="137">
        <v>2</v>
      </c>
      <c r="C737" s="137">
        <v>2258001</v>
      </c>
      <c r="D737" s="139">
        <v>52152</v>
      </c>
      <c r="E737" s="139" t="s">
        <v>368</v>
      </c>
      <c r="F737" s="137">
        <v>3641</v>
      </c>
      <c r="G737" s="140">
        <v>228</v>
      </c>
      <c r="H737" s="165" t="s">
        <v>351</v>
      </c>
      <c r="I737" s="257">
        <v>0</v>
      </c>
      <c r="J737" s="258">
        <v>0</v>
      </c>
      <c r="K737" s="259">
        <v>0</v>
      </c>
      <c r="L737" s="260">
        <v>0</v>
      </c>
      <c r="M737" s="257">
        <v>0</v>
      </c>
      <c r="N737" s="261">
        <v>0</v>
      </c>
      <c r="O737" s="262">
        <v>1</v>
      </c>
      <c r="P737" s="260">
        <v>0</v>
      </c>
      <c r="Q737" s="262">
        <v>0</v>
      </c>
      <c r="R737" s="263">
        <v>0</v>
      </c>
      <c r="S737" s="260">
        <v>0</v>
      </c>
      <c r="T737" s="257">
        <v>0</v>
      </c>
      <c r="U737" s="264">
        <v>0</v>
      </c>
      <c r="V737" s="260">
        <v>1</v>
      </c>
      <c r="W737" s="260">
        <v>0</v>
      </c>
      <c r="X737" s="146">
        <f>+G737-(SUM(I737:N737,O737,P737:P737:T737,U737,V737,W737))</f>
        <v>226</v>
      </c>
      <c r="Y737" s="147"/>
      <c r="Z737" s="147"/>
      <c r="AA737" s="147"/>
      <c r="AB737" s="147"/>
      <c r="AC737" s="147"/>
      <c r="AD737" s="147"/>
      <c r="AE737" s="198">
        <f t="shared" si="32"/>
        <v>226</v>
      </c>
      <c r="AF737" s="148"/>
      <c r="AG737" s="139"/>
    </row>
    <row r="738" spans="1:33" s="166" customFormat="1">
      <c r="A738" s="362">
        <v>43006</v>
      </c>
      <c r="B738" s="137">
        <v>2</v>
      </c>
      <c r="C738" s="137">
        <v>2258001</v>
      </c>
      <c r="D738" s="139">
        <v>52161</v>
      </c>
      <c r="E738" s="139" t="s">
        <v>368</v>
      </c>
      <c r="F738" s="137">
        <v>3642</v>
      </c>
      <c r="G738" s="140">
        <v>76</v>
      </c>
      <c r="H738" s="165" t="s">
        <v>422</v>
      </c>
      <c r="I738" s="257">
        <v>0</v>
      </c>
      <c r="J738" s="258">
        <v>0</v>
      </c>
      <c r="K738" s="259">
        <v>0</v>
      </c>
      <c r="L738" s="260">
        <v>0</v>
      </c>
      <c r="M738" s="257">
        <v>0</v>
      </c>
      <c r="N738" s="261">
        <v>0</v>
      </c>
      <c r="O738" s="262">
        <v>1</v>
      </c>
      <c r="P738" s="260">
        <v>0</v>
      </c>
      <c r="Q738" s="262">
        <v>0</v>
      </c>
      <c r="R738" s="263">
        <v>0</v>
      </c>
      <c r="S738" s="260">
        <v>0</v>
      </c>
      <c r="T738" s="257">
        <v>0</v>
      </c>
      <c r="U738" s="264">
        <v>0</v>
      </c>
      <c r="V738" s="260">
        <v>1</v>
      </c>
      <c r="W738" s="260">
        <v>0</v>
      </c>
      <c r="X738" s="146">
        <f>+G738-(SUM(I738:N738,O738,P738:P738:T738,U738,V738,W738))</f>
        <v>74</v>
      </c>
      <c r="Y738" s="147"/>
      <c r="Z738" s="147"/>
      <c r="AA738" s="147"/>
      <c r="AB738" s="147"/>
      <c r="AC738" s="147"/>
      <c r="AD738" s="147"/>
      <c r="AE738" s="198">
        <f t="shared" si="32"/>
        <v>74</v>
      </c>
      <c r="AF738" s="148"/>
      <c r="AG738" s="139"/>
    </row>
    <row r="739" spans="1:33" s="166" customFormat="1">
      <c r="A739" s="362">
        <v>43006</v>
      </c>
      <c r="B739" s="137">
        <v>2</v>
      </c>
      <c r="C739" s="137">
        <v>2258001</v>
      </c>
      <c r="D739" s="139">
        <v>52172</v>
      </c>
      <c r="E739" s="139" t="s">
        <v>368</v>
      </c>
      <c r="F739" s="137">
        <v>3643</v>
      </c>
      <c r="G739" s="140">
        <v>50</v>
      </c>
      <c r="H739" s="165" t="s">
        <v>154</v>
      </c>
      <c r="I739" s="257">
        <v>0</v>
      </c>
      <c r="J739" s="258">
        <v>0</v>
      </c>
      <c r="K739" s="259">
        <v>0</v>
      </c>
      <c r="L739" s="260">
        <v>0</v>
      </c>
      <c r="M739" s="257">
        <v>0</v>
      </c>
      <c r="N739" s="261">
        <v>0</v>
      </c>
      <c r="O739" s="262">
        <v>1</v>
      </c>
      <c r="P739" s="260">
        <v>0</v>
      </c>
      <c r="Q739" s="262">
        <v>0</v>
      </c>
      <c r="R739" s="263">
        <v>0</v>
      </c>
      <c r="S739" s="260">
        <v>0</v>
      </c>
      <c r="T739" s="257">
        <v>0</v>
      </c>
      <c r="U739" s="264">
        <v>0</v>
      </c>
      <c r="V739" s="260">
        <v>1</v>
      </c>
      <c r="W739" s="260">
        <v>0</v>
      </c>
      <c r="X739" s="146">
        <f>+G739-(SUM(I739:N739,O739,P739:P739:T739,U739,V739,W739))</f>
        <v>48</v>
      </c>
      <c r="Y739" s="147"/>
      <c r="Z739" s="147"/>
      <c r="AA739" s="147"/>
      <c r="AB739" s="147"/>
      <c r="AC739" s="147"/>
      <c r="AD739" s="147"/>
      <c r="AE739" s="198">
        <f t="shared" si="32"/>
        <v>48</v>
      </c>
      <c r="AF739" s="148"/>
      <c r="AG739" s="139"/>
    </row>
    <row r="740" spans="1:33" s="166" customFormat="1">
      <c r="A740" s="362">
        <v>43006</v>
      </c>
      <c r="B740" s="137">
        <v>2</v>
      </c>
      <c r="C740" s="137">
        <v>2258001</v>
      </c>
      <c r="D740" s="139">
        <v>52172</v>
      </c>
      <c r="E740" s="139" t="s">
        <v>368</v>
      </c>
      <c r="F740" s="137">
        <v>3644</v>
      </c>
      <c r="G740" s="140">
        <v>12</v>
      </c>
      <c r="H740" s="165" t="s">
        <v>423</v>
      </c>
      <c r="I740" s="257">
        <v>0</v>
      </c>
      <c r="J740" s="258">
        <v>0</v>
      </c>
      <c r="K740" s="259">
        <v>0</v>
      </c>
      <c r="L740" s="260">
        <v>0</v>
      </c>
      <c r="M740" s="257">
        <v>0</v>
      </c>
      <c r="N740" s="261">
        <v>0</v>
      </c>
      <c r="O740" s="262">
        <v>0</v>
      </c>
      <c r="P740" s="260">
        <v>0</v>
      </c>
      <c r="Q740" s="262">
        <v>0</v>
      </c>
      <c r="R740" s="263">
        <v>0</v>
      </c>
      <c r="S740" s="260">
        <v>0</v>
      </c>
      <c r="T740" s="257">
        <v>0</v>
      </c>
      <c r="U740" s="264">
        <v>0</v>
      </c>
      <c r="V740" s="260">
        <v>1</v>
      </c>
      <c r="W740" s="260">
        <v>0</v>
      </c>
      <c r="X740" s="146">
        <f>+G740-(SUM(I740:N740,O740,P740:P740:T740,U740,V740,W740))</f>
        <v>11</v>
      </c>
      <c r="Y740" s="147"/>
      <c r="Z740" s="147"/>
      <c r="AA740" s="147"/>
      <c r="AB740" s="147"/>
      <c r="AC740" s="147"/>
      <c r="AD740" s="147"/>
      <c r="AE740" s="198">
        <f t="shared" si="32"/>
        <v>11</v>
      </c>
      <c r="AF740" s="148"/>
      <c r="AG740" s="139"/>
    </row>
    <row r="741" spans="1:33" s="166" customFormat="1">
      <c r="A741" s="362">
        <v>43006</v>
      </c>
      <c r="B741" s="137">
        <v>2</v>
      </c>
      <c r="C741" s="137">
        <v>2258001</v>
      </c>
      <c r="D741" s="139">
        <v>52154</v>
      </c>
      <c r="E741" s="139" t="s">
        <v>368</v>
      </c>
      <c r="F741" s="137">
        <v>3645</v>
      </c>
      <c r="G741" s="140">
        <v>127</v>
      </c>
      <c r="H741" s="560" t="s">
        <v>424</v>
      </c>
      <c r="I741" s="257">
        <v>0</v>
      </c>
      <c r="J741" s="258">
        <v>0</v>
      </c>
      <c r="K741" s="259">
        <v>0</v>
      </c>
      <c r="L741" s="260">
        <v>0</v>
      </c>
      <c r="M741" s="257">
        <v>0</v>
      </c>
      <c r="N741" s="261">
        <v>0</v>
      </c>
      <c r="O741" s="262">
        <v>1</v>
      </c>
      <c r="P741" s="260">
        <v>0</v>
      </c>
      <c r="Q741" s="262">
        <v>0</v>
      </c>
      <c r="R741" s="263">
        <v>0</v>
      </c>
      <c r="S741" s="260">
        <v>0</v>
      </c>
      <c r="T741" s="257">
        <v>0</v>
      </c>
      <c r="U741" s="264">
        <v>0</v>
      </c>
      <c r="V741" s="260">
        <v>1</v>
      </c>
      <c r="W741" s="260">
        <v>0</v>
      </c>
      <c r="X741" s="146">
        <f>+G741-(SUM(I741:N741,O741,P741:P741:T741,U741,V741,W741))</f>
        <v>125</v>
      </c>
      <c r="Y741" s="147"/>
      <c r="Z741" s="147"/>
      <c r="AA741" s="147"/>
      <c r="AB741" s="147"/>
      <c r="AC741" s="147"/>
      <c r="AD741" s="147"/>
      <c r="AE741" s="198">
        <f t="shared" si="32"/>
        <v>125</v>
      </c>
      <c r="AF741" s="148"/>
      <c r="AG741" s="139"/>
    </row>
    <row r="742" spans="1:33" s="166" customFormat="1">
      <c r="A742" s="362">
        <v>43006</v>
      </c>
      <c r="B742" s="137">
        <v>3</v>
      </c>
      <c r="C742" s="137">
        <v>2258001</v>
      </c>
      <c r="D742" s="139">
        <v>52154</v>
      </c>
      <c r="E742" s="139" t="s">
        <v>368</v>
      </c>
      <c r="F742" s="137">
        <v>3645</v>
      </c>
      <c r="G742" s="140">
        <v>79</v>
      </c>
      <c r="H742" s="561"/>
      <c r="I742" s="257">
        <v>0</v>
      </c>
      <c r="J742" s="258">
        <v>0</v>
      </c>
      <c r="K742" s="259">
        <v>0</v>
      </c>
      <c r="L742" s="260">
        <v>0</v>
      </c>
      <c r="M742" s="257">
        <v>0</v>
      </c>
      <c r="N742" s="261">
        <v>0</v>
      </c>
      <c r="O742" s="262">
        <v>0</v>
      </c>
      <c r="P742" s="260">
        <v>0</v>
      </c>
      <c r="Q742" s="262">
        <v>0</v>
      </c>
      <c r="R742" s="263">
        <v>0</v>
      </c>
      <c r="S742" s="260">
        <v>0</v>
      </c>
      <c r="T742" s="257">
        <v>0</v>
      </c>
      <c r="U742" s="264">
        <v>0</v>
      </c>
      <c r="V742" s="260">
        <v>0</v>
      </c>
      <c r="W742" s="260">
        <v>0</v>
      </c>
      <c r="X742" s="146">
        <f>+G742-(SUM(I742:N742,O742,P742:P742:T742,U742,V742,W742))</f>
        <v>79</v>
      </c>
      <c r="Y742" s="147"/>
      <c r="Z742" s="147"/>
      <c r="AA742" s="147"/>
      <c r="AB742" s="147"/>
      <c r="AC742" s="147"/>
      <c r="AD742" s="147"/>
      <c r="AE742" s="198">
        <f t="shared" si="32"/>
        <v>79</v>
      </c>
      <c r="AF742" s="148"/>
      <c r="AG742" s="139"/>
    </row>
    <row r="743" spans="1:33" s="166" customFormat="1">
      <c r="A743" s="362">
        <v>43006</v>
      </c>
      <c r="B743" s="137">
        <v>3</v>
      </c>
      <c r="C743" s="137">
        <v>2258001</v>
      </c>
      <c r="D743" s="139">
        <v>52157</v>
      </c>
      <c r="E743" s="139" t="s">
        <v>368</v>
      </c>
      <c r="F743" s="137">
        <v>3646</v>
      </c>
      <c r="G743" s="140">
        <v>39</v>
      </c>
      <c r="H743" s="165" t="s">
        <v>425</v>
      </c>
      <c r="I743" s="257">
        <v>0</v>
      </c>
      <c r="J743" s="258">
        <v>0</v>
      </c>
      <c r="K743" s="259">
        <v>0</v>
      </c>
      <c r="L743" s="260">
        <v>0</v>
      </c>
      <c r="M743" s="257">
        <v>0</v>
      </c>
      <c r="N743" s="261">
        <v>0</v>
      </c>
      <c r="O743" s="262">
        <v>1</v>
      </c>
      <c r="P743" s="260">
        <v>0</v>
      </c>
      <c r="Q743" s="262">
        <v>0</v>
      </c>
      <c r="R743" s="263">
        <v>0</v>
      </c>
      <c r="S743" s="260">
        <v>0</v>
      </c>
      <c r="T743" s="257">
        <v>0</v>
      </c>
      <c r="U743" s="264">
        <v>0</v>
      </c>
      <c r="V743" s="260">
        <v>1</v>
      </c>
      <c r="W743" s="260">
        <v>0</v>
      </c>
      <c r="X743" s="146">
        <f>+G743-(SUM(I743:N743,O743,P743:P743:T743,U743,V743,W743))</f>
        <v>37</v>
      </c>
      <c r="Y743" s="147"/>
      <c r="Z743" s="147"/>
      <c r="AA743" s="147"/>
      <c r="AB743" s="147"/>
      <c r="AC743" s="147"/>
      <c r="AD743" s="147"/>
      <c r="AE743" s="198">
        <f t="shared" si="32"/>
        <v>37</v>
      </c>
      <c r="AF743" s="148"/>
      <c r="AG743" s="139"/>
    </row>
    <row r="744" spans="1:33" s="166" customFormat="1">
      <c r="A744" s="362">
        <v>43006</v>
      </c>
      <c r="B744" s="137">
        <v>3</v>
      </c>
      <c r="C744" s="137">
        <v>2258001</v>
      </c>
      <c r="D744" s="139">
        <v>52160</v>
      </c>
      <c r="E744" s="139" t="s">
        <v>368</v>
      </c>
      <c r="F744" s="137">
        <v>3647</v>
      </c>
      <c r="G744" s="140">
        <v>5</v>
      </c>
      <c r="H744" s="165" t="s">
        <v>426</v>
      </c>
      <c r="I744" s="257">
        <v>0</v>
      </c>
      <c r="J744" s="258">
        <v>0</v>
      </c>
      <c r="K744" s="259">
        <v>0</v>
      </c>
      <c r="L744" s="260">
        <v>0</v>
      </c>
      <c r="M744" s="257">
        <v>0</v>
      </c>
      <c r="N744" s="261">
        <v>0</v>
      </c>
      <c r="O744" s="262">
        <v>1</v>
      </c>
      <c r="P744" s="260">
        <v>0</v>
      </c>
      <c r="Q744" s="262">
        <v>0</v>
      </c>
      <c r="R744" s="263">
        <v>0</v>
      </c>
      <c r="S744" s="260">
        <v>0</v>
      </c>
      <c r="T744" s="257">
        <v>0</v>
      </c>
      <c r="U744" s="264">
        <v>0</v>
      </c>
      <c r="V744" s="260">
        <v>1</v>
      </c>
      <c r="W744" s="260">
        <v>0</v>
      </c>
      <c r="X744" s="146">
        <f>+G744-(SUM(I744:N744,O744,P744:P744:T744,U744,V744,W744))</f>
        <v>3</v>
      </c>
      <c r="Y744" s="147"/>
      <c r="Z744" s="147"/>
      <c r="AA744" s="147"/>
      <c r="AB744" s="147"/>
      <c r="AC744" s="147"/>
      <c r="AD744" s="147"/>
      <c r="AE744" s="198">
        <f t="shared" si="32"/>
        <v>3</v>
      </c>
      <c r="AF744" s="148"/>
      <c r="AG744" s="139"/>
    </row>
    <row r="745" spans="1:33" s="166" customFormat="1">
      <c r="A745" s="362">
        <v>43006</v>
      </c>
      <c r="B745" s="137">
        <v>3</v>
      </c>
      <c r="C745" s="137">
        <v>2258001</v>
      </c>
      <c r="D745" s="139">
        <v>52151</v>
      </c>
      <c r="E745" s="139" t="s">
        <v>368</v>
      </c>
      <c r="F745" s="137">
        <v>3648</v>
      </c>
      <c r="G745" s="140">
        <v>54</v>
      </c>
      <c r="H745" s="165" t="s">
        <v>258</v>
      </c>
      <c r="I745" s="257">
        <v>0</v>
      </c>
      <c r="J745" s="258">
        <v>0</v>
      </c>
      <c r="K745" s="259">
        <v>0</v>
      </c>
      <c r="L745" s="260">
        <v>0</v>
      </c>
      <c r="M745" s="257">
        <v>0</v>
      </c>
      <c r="N745" s="261">
        <v>0</v>
      </c>
      <c r="O745" s="262">
        <v>1</v>
      </c>
      <c r="P745" s="260">
        <v>0</v>
      </c>
      <c r="Q745" s="262">
        <v>0</v>
      </c>
      <c r="R745" s="263">
        <v>0</v>
      </c>
      <c r="S745" s="260">
        <v>0</v>
      </c>
      <c r="T745" s="257">
        <v>0</v>
      </c>
      <c r="U745" s="264">
        <v>0</v>
      </c>
      <c r="V745" s="260">
        <v>1</v>
      </c>
      <c r="W745" s="260">
        <v>0</v>
      </c>
      <c r="X745" s="146">
        <f>+G745-(SUM(I745:N745,O745,P745:P745:T745,U745,V745,W745))</f>
        <v>52</v>
      </c>
      <c r="Y745" s="147"/>
      <c r="Z745" s="147">
        <v>2</v>
      </c>
      <c r="AA745" s="147"/>
      <c r="AB745" s="147"/>
      <c r="AC745" s="147"/>
      <c r="AD745" s="147"/>
      <c r="AE745" s="198">
        <f t="shared" si="32"/>
        <v>50</v>
      </c>
      <c r="AF745" s="148"/>
      <c r="AG745" s="139"/>
    </row>
    <row r="746" spans="1:33" s="166" customFormat="1">
      <c r="A746" s="362">
        <v>43006</v>
      </c>
      <c r="B746" s="137">
        <v>3</v>
      </c>
      <c r="C746" s="137">
        <v>2258001</v>
      </c>
      <c r="D746" s="139">
        <v>52156</v>
      </c>
      <c r="E746" s="139" t="s">
        <v>368</v>
      </c>
      <c r="F746" s="137">
        <v>3649</v>
      </c>
      <c r="G746" s="140">
        <v>22</v>
      </c>
      <c r="H746" s="165" t="s">
        <v>427</v>
      </c>
      <c r="I746" s="257">
        <v>0</v>
      </c>
      <c r="J746" s="258">
        <v>0</v>
      </c>
      <c r="K746" s="259">
        <v>0</v>
      </c>
      <c r="L746" s="260">
        <v>0</v>
      </c>
      <c r="M746" s="257">
        <v>0</v>
      </c>
      <c r="N746" s="261">
        <v>0</v>
      </c>
      <c r="O746" s="262">
        <v>1</v>
      </c>
      <c r="P746" s="260">
        <v>0</v>
      </c>
      <c r="Q746" s="262">
        <v>0</v>
      </c>
      <c r="R746" s="263">
        <v>0</v>
      </c>
      <c r="S746" s="260">
        <v>0</v>
      </c>
      <c r="T746" s="257">
        <v>0</v>
      </c>
      <c r="U746" s="264">
        <v>0</v>
      </c>
      <c r="V746" s="260">
        <v>1</v>
      </c>
      <c r="W746" s="260">
        <v>0</v>
      </c>
      <c r="X746" s="146">
        <f>+G746-(SUM(I746:N746,O746,P746:P746:T746,U746,V746,W746))</f>
        <v>20</v>
      </c>
      <c r="Y746" s="147"/>
      <c r="Z746" s="147"/>
      <c r="AA746" s="147"/>
      <c r="AB746" s="147"/>
      <c r="AC746" s="147"/>
      <c r="AD746" s="147"/>
      <c r="AE746" s="198">
        <f t="shared" si="32"/>
        <v>20</v>
      </c>
      <c r="AF746" s="148"/>
      <c r="AG746" s="139"/>
    </row>
    <row r="747" spans="1:33" s="166" customFormat="1">
      <c r="A747" s="362">
        <v>43006</v>
      </c>
      <c r="B747" s="137">
        <v>3</v>
      </c>
      <c r="C747" s="137">
        <v>2258001</v>
      </c>
      <c r="D747" s="139">
        <v>60128</v>
      </c>
      <c r="E747" s="139" t="s">
        <v>368</v>
      </c>
      <c r="F747" s="137">
        <v>3650</v>
      </c>
      <c r="G747" s="140">
        <v>19</v>
      </c>
      <c r="H747" s="165" t="s">
        <v>421</v>
      </c>
      <c r="I747" s="257">
        <v>0</v>
      </c>
      <c r="J747" s="258">
        <v>0</v>
      </c>
      <c r="K747" s="259">
        <v>0</v>
      </c>
      <c r="L747" s="260">
        <v>0</v>
      </c>
      <c r="M747" s="257">
        <v>0</v>
      </c>
      <c r="N747" s="261">
        <v>0</v>
      </c>
      <c r="O747" s="262">
        <v>1</v>
      </c>
      <c r="P747" s="260">
        <v>0</v>
      </c>
      <c r="Q747" s="262">
        <v>0</v>
      </c>
      <c r="R747" s="263">
        <v>0</v>
      </c>
      <c r="S747" s="260">
        <v>0</v>
      </c>
      <c r="T747" s="257">
        <v>0</v>
      </c>
      <c r="U747" s="264">
        <v>0</v>
      </c>
      <c r="V747" s="260">
        <v>1</v>
      </c>
      <c r="W747" s="260">
        <v>0</v>
      </c>
      <c r="X747" s="146">
        <f>+G747-(SUM(I747:N747,O747,P747:P747:T747,U747,V747,W747))</f>
        <v>17</v>
      </c>
      <c r="Y747" s="147"/>
      <c r="Z747" s="147"/>
      <c r="AA747" s="147"/>
      <c r="AB747" s="147"/>
      <c r="AC747" s="147"/>
      <c r="AD747" s="147"/>
      <c r="AE747" s="198">
        <f t="shared" si="32"/>
        <v>17</v>
      </c>
      <c r="AF747" s="148"/>
      <c r="AG747" s="139"/>
    </row>
    <row r="748" spans="1:33">
      <c r="A748" s="362">
        <v>43006</v>
      </c>
      <c r="B748" s="137">
        <v>3</v>
      </c>
      <c r="C748" s="137">
        <v>2258001</v>
      </c>
      <c r="D748" s="139">
        <v>60129</v>
      </c>
      <c r="E748" s="139" t="s">
        <v>368</v>
      </c>
      <c r="F748" s="137">
        <v>3651</v>
      </c>
      <c r="G748" s="105">
        <v>66</v>
      </c>
      <c r="H748" s="113" t="s">
        <v>428</v>
      </c>
      <c r="I748" s="222">
        <v>0</v>
      </c>
      <c r="J748" s="223">
        <v>0</v>
      </c>
      <c r="K748" s="228">
        <v>0</v>
      </c>
      <c r="L748" s="224">
        <v>0</v>
      </c>
      <c r="M748" s="222">
        <v>0</v>
      </c>
      <c r="N748" s="229">
        <v>0</v>
      </c>
      <c r="O748" s="262">
        <v>1</v>
      </c>
      <c r="P748" s="224">
        <v>0</v>
      </c>
      <c r="Q748" s="225">
        <v>0</v>
      </c>
      <c r="R748" s="226">
        <v>0</v>
      </c>
      <c r="S748" s="224">
        <v>0</v>
      </c>
      <c r="T748" s="222">
        <v>0</v>
      </c>
      <c r="U748" s="227">
        <v>0</v>
      </c>
      <c r="V748" s="260">
        <v>1</v>
      </c>
      <c r="W748" s="224">
        <v>0</v>
      </c>
      <c r="X748" s="28">
        <f>+G748-(SUM(I748:N748,O748,P748:P748:T748,U748,V748,W748))</f>
        <v>64</v>
      </c>
      <c r="Y748" s="107"/>
      <c r="Z748" s="107"/>
      <c r="AA748" s="107"/>
      <c r="AB748" s="107"/>
      <c r="AC748" s="107"/>
      <c r="AD748" s="107"/>
      <c r="AE748" s="198">
        <f t="shared" si="32"/>
        <v>64</v>
      </c>
      <c r="AF748" s="108"/>
      <c r="AG748" s="104"/>
    </row>
    <row r="749" spans="1:33">
      <c r="A749" s="362">
        <v>43049</v>
      </c>
      <c r="B749" s="30">
        <v>2</v>
      </c>
      <c r="C749" s="30">
        <v>2241802</v>
      </c>
      <c r="D749" s="104">
        <v>12912</v>
      </c>
      <c r="E749" s="104" t="s">
        <v>862</v>
      </c>
      <c r="F749" s="30">
        <v>3986</v>
      </c>
      <c r="G749" s="105">
        <v>258</v>
      </c>
      <c r="H749" s="113" t="s">
        <v>111</v>
      </c>
      <c r="I749" s="222">
        <v>0</v>
      </c>
      <c r="J749" s="223">
        <v>0</v>
      </c>
      <c r="K749" s="228">
        <v>0</v>
      </c>
      <c r="L749" s="224">
        <v>0</v>
      </c>
      <c r="M749" s="222">
        <v>0</v>
      </c>
      <c r="N749" s="229">
        <v>0</v>
      </c>
      <c r="O749" s="225">
        <v>1</v>
      </c>
      <c r="P749" s="224">
        <v>0</v>
      </c>
      <c r="Q749" s="225">
        <v>0</v>
      </c>
      <c r="R749" s="226">
        <v>0</v>
      </c>
      <c r="S749" s="224">
        <v>0</v>
      </c>
      <c r="T749" s="222">
        <v>0</v>
      </c>
      <c r="U749" s="227">
        <v>0</v>
      </c>
      <c r="V749" s="224">
        <v>1</v>
      </c>
      <c r="W749" s="224">
        <v>0</v>
      </c>
      <c r="X749" s="28">
        <f>+G749-(SUM(I749:N749,O749,P749:P749:T749,U749,V749,W749))</f>
        <v>256</v>
      </c>
      <c r="Y749" s="107"/>
      <c r="Z749" s="107"/>
      <c r="AA749" s="107">
        <v>61</v>
      </c>
      <c r="AB749" s="107"/>
      <c r="AC749" s="107"/>
      <c r="AD749" s="107"/>
      <c r="AE749" s="198">
        <f t="shared" si="32"/>
        <v>195</v>
      </c>
      <c r="AF749" s="108"/>
      <c r="AG749" s="104"/>
    </row>
    <row r="750" spans="1:33">
      <c r="A750" s="362">
        <v>43049</v>
      </c>
      <c r="B750" s="30">
        <v>3</v>
      </c>
      <c r="C750" s="30">
        <v>2241802</v>
      </c>
      <c r="D750" s="104">
        <v>12912</v>
      </c>
      <c r="E750" s="104" t="s">
        <v>862</v>
      </c>
      <c r="F750" s="30">
        <v>3986</v>
      </c>
      <c r="G750" s="105">
        <v>142</v>
      </c>
      <c r="H750" s="113" t="s">
        <v>111</v>
      </c>
      <c r="I750" s="222">
        <v>0</v>
      </c>
      <c r="J750" s="223">
        <v>0</v>
      </c>
      <c r="K750" s="228">
        <v>0</v>
      </c>
      <c r="L750" s="224">
        <v>0</v>
      </c>
      <c r="M750" s="222">
        <v>0</v>
      </c>
      <c r="N750" s="229">
        <v>0</v>
      </c>
      <c r="O750" s="225">
        <v>0</v>
      </c>
      <c r="P750" s="224">
        <v>0</v>
      </c>
      <c r="Q750" s="225">
        <v>0</v>
      </c>
      <c r="R750" s="226">
        <v>2</v>
      </c>
      <c r="S750" s="224">
        <v>0</v>
      </c>
      <c r="T750" s="222">
        <v>0</v>
      </c>
      <c r="U750" s="227">
        <v>0</v>
      </c>
      <c r="V750" s="224">
        <v>0</v>
      </c>
      <c r="W750" s="224">
        <v>0</v>
      </c>
      <c r="X750" s="28">
        <f>+G750-(SUM(I750:N750,O750,P750:P750:T750,U750,V750,W750))</f>
        <v>140</v>
      </c>
      <c r="Y750" s="107"/>
      <c r="Z750" s="107"/>
      <c r="AA750" s="107">
        <v>1</v>
      </c>
      <c r="AB750" s="107"/>
      <c r="AC750" s="107"/>
      <c r="AD750" s="107"/>
      <c r="AE750" s="198">
        <f t="shared" si="32"/>
        <v>139</v>
      </c>
      <c r="AF750" s="108"/>
      <c r="AG750" s="104"/>
    </row>
    <row r="751" spans="1:33">
      <c r="A751" s="362">
        <v>43049</v>
      </c>
      <c r="B751" s="30">
        <v>3</v>
      </c>
      <c r="C751" s="30">
        <v>2241802</v>
      </c>
      <c r="D751" s="104">
        <v>12912</v>
      </c>
      <c r="E751" s="104" t="s">
        <v>862</v>
      </c>
      <c r="F751" s="30">
        <v>3987</v>
      </c>
      <c r="G751" s="105">
        <v>204</v>
      </c>
      <c r="H751" s="113" t="s">
        <v>431</v>
      </c>
      <c r="I751" s="222">
        <v>0</v>
      </c>
      <c r="J751" s="223">
        <v>0</v>
      </c>
      <c r="K751" s="228">
        <v>0</v>
      </c>
      <c r="L751" s="224">
        <v>0</v>
      </c>
      <c r="M751" s="222">
        <v>0</v>
      </c>
      <c r="N751" s="229">
        <v>0</v>
      </c>
      <c r="O751" s="225">
        <v>0</v>
      </c>
      <c r="P751" s="224">
        <v>0</v>
      </c>
      <c r="Q751" s="225">
        <v>0</v>
      </c>
      <c r="R751" s="226">
        <v>2</v>
      </c>
      <c r="S751" s="224">
        <v>0</v>
      </c>
      <c r="T751" s="222">
        <v>0</v>
      </c>
      <c r="U751" s="227">
        <v>0</v>
      </c>
      <c r="V751" s="224">
        <v>1</v>
      </c>
      <c r="W751" s="224">
        <v>0</v>
      </c>
      <c r="X751" s="28">
        <f>+G751-(SUM(I751:N751,O751,P751:P751:T751,U751,V751,W751))</f>
        <v>201</v>
      </c>
      <c r="Y751" s="107"/>
      <c r="Z751" s="107"/>
      <c r="AA751" s="107"/>
      <c r="AB751" s="107"/>
      <c r="AC751" s="107"/>
      <c r="AD751" s="107"/>
      <c r="AE751" s="198">
        <f t="shared" si="32"/>
        <v>201</v>
      </c>
      <c r="AF751" s="108"/>
      <c r="AG751" s="104"/>
    </row>
    <row r="752" spans="1:33">
      <c r="A752" s="362">
        <v>43049</v>
      </c>
      <c r="B752" s="30">
        <v>3</v>
      </c>
      <c r="C752" s="30">
        <v>2241802</v>
      </c>
      <c r="D752" s="104">
        <v>12910</v>
      </c>
      <c r="E752" s="104" t="s">
        <v>862</v>
      </c>
      <c r="F752" s="30">
        <v>3988</v>
      </c>
      <c r="G752" s="105">
        <v>228</v>
      </c>
      <c r="H752" s="564" t="s">
        <v>432</v>
      </c>
      <c r="I752" s="222">
        <v>0</v>
      </c>
      <c r="J752" s="223">
        <v>0</v>
      </c>
      <c r="K752" s="228">
        <v>0</v>
      </c>
      <c r="L752" s="224">
        <v>0</v>
      </c>
      <c r="M752" s="222">
        <v>0</v>
      </c>
      <c r="N752" s="229">
        <v>0</v>
      </c>
      <c r="O752" s="225">
        <v>0</v>
      </c>
      <c r="P752" s="224">
        <v>0</v>
      </c>
      <c r="Q752" s="225">
        <v>0</v>
      </c>
      <c r="R752" s="226">
        <v>2</v>
      </c>
      <c r="S752" s="224">
        <v>0</v>
      </c>
      <c r="T752" s="222">
        <v>0</v>
      </c>
      <c r="U752" s="227">
        <v>0</v>
      </c>
      <c r="V752" s="224">
        <v>1</v>
      </c>
      <c r="W752" s="224">
        <v>0</v>
      </c>
      <c r="X752" s="28">
        <f>+G752-(SUM(I752:N752,O752,P752:P752:T752,U752,V752,W752))</f>
        <v>225</v>
      </c>
      <c r="Y752" s="107"/>
      <c r="Z752" s="107"/>
      <c r="AA752" s="107"/>
      <c r="AB752" s="107"/>
      <c r="AC752" s="107"/>
      <c r="AD752" s="107"/>
      <c r="AE752" s="198">
        <f t="shared" si="32"/>
        <v>225</v>
      </c>
      <c r="AF752" s="108"/>
      <c r="AG752" s="104"/>
    </row>
    <row r="753" spans="1:33">
      <c r="A753" s="362">
        <v>43050</v>
      </c>
      <c r="B753" s="30">
        <v>1</v>
      </c>
      <c r="C753" s="30">
        <v>2241802</v>
      </c>
      <c r="D753" s="104">
        <v>12910</v>
      </c>
      <c r="E753" s="104" t="s">
        <v>862</v>
      </c>
      <c r="F753" s="30">
        <v>3988</v>
      </c>
      <c r="G753" s="105">
        <v>41</v>
      </c>
      <c r="H753" s="565"/>
      <c r="I753" s="222">
        <v>0</v>
      </c>
      <c r="J753" s="223">
        <v>0</v>
      </c>
      <c r="K753" s="228">
        <v>0</v>
      </c>
      <c r="L753" s="224">
        <v>0</v>
      </c>
      <c r="M753" s="222">
        <v>0</v>
      </c>
      <c r="N753" s="229">
        <v>0</v>
      </c>
      <c r="O753" s="225">
        <v>0</v>
      </c>
      <c r="P753" s="224">
        <v>0</v>
      </c>
      <c r="Q753" s="225">
        <v>0</v>
      </c>
      <c r="R753" s="226">
        <v>0</v>
      </c>
      <c r="S753" s="224">
        <v>0</v>
      </c>
      <c r="T753" s="222">
        <v>0</v>
      </c>
      <c r="U753" s="227">
        <v>0</v>
      </c>
      <c r="V753" s="224">
        <v>0</v>
      </c>
      <c r="W753" s="224">
        <v>0</v>
      </c>
      <c r="X753" s="28">
        <f>+G753-(SUM(I753:N753,O753,P753:P753:T753,U753,V753,W753))</f>
        <v>41</v>
      </c>
      <c r="Y753" s="107"/>
      <c r="Z753" s="107"/>
      <c r="AA753" s="107"/>
      <c r="AB753" s="107"/>
      <c r="AC753" s="107"/>
      <c r="AD753" s="107"/>
      <c r="AE753" s="197">
        <f t="shared" si="32"/>
        <v>41</v>
      </c>
      <c r="AF753" s="108"/>
      <c r="AG753" s="104"/>
    </row>
    <row r="754" spans="1:33">
      <c r="A754" s="362">
        <v>43050</v>
      </c>
      <c r="B754" s="30">
        <v>1</v>
      </c>
      <c r="C754" s="30">
        <v>2241802</v>
      </c>
      <c r="D754" s="104">
        <v>12911</v>
      </c>
      <c r="E754" s="104" t="s">
        <v>862</v>
      </c>
      <c r="F754" s="30">
        <v>3989</v>
      </c>
      <c r="G754" s="105">
        <v>249</v>
      </c>
      <c r="H754" s="113" t="s">
        <v>433</v>
      </c>
      <c r="I754" s="222">
        <v>0</v>
      </c>
      <c r="J754" s="223">
        <v>0</v>
      </c>
      <c r="K754" s="228">
        <v>0</v>
      </c>
      <c r="L754" s="224">
        <v>0</v>
      </c>
      <c r="M754" s="222">
        <v>0</v>
      </c>
      <c r="N754" s="229">
        <v>0</v>
      </c>
      <c r="O754" s="225">
        <v>1</v>
      </c>
      <c r="P754" s="224">
        <v>0</v>
      </c>
      <c r="Q754" s="225">
        <v>0</v>
      </c>
      <c r="R754" s="226">
        <v>0</v>
      </c>
      <c r="S754" s="224">
        <v>0</v>
      </c>
      <c r="T754" s="222">
        <v>0</v>
      </c>
      <c r="U754" s="227">
        <v>0</v>
      </c>
      <c r="V754" s="224">
        <v>2</v>
      </c>
      <c r="W754" s="224">
        <v>0</v>
      </c>
      <c r="X754" s="28">
        <f>+G754-(SUM(I754:N754,O754,P754:P754:T754,U754,V754,W754))</f>
        <v>246</v>
      </c>
      <c r="Y754" s="107"/>
      <c r="Z754" s="107"/>
      <c r="AA754" s="107"/>
      <c r="AB754" s="107"/>
      <c r="AC754" s="107"/>
      <c r="AD754" s="107"/>
      <c r="AE754" s="197">
        <f t="shared" si="32"/>
        <v>246</v>
      </c>
      <c r="AF754" s="108"/>
      <c r="AG754" s="104"/>
    </row>
    <row r="755" spans="1:33">
      <c r="A755" s="362">
        <v>43050</v>
      </c>
      <c r="B755" s="30">
        <v>1</v>
      </c>
      <c r="C755" s="30">
        <v>2241802</v>
      </c>
      <c r="D755" s="104">
        <v>12913</v>
      </c>
      <c r="E755" s="104" t="s">
        <v>862</v>
      </c>
      <c r="F755" s="30">
        <v>3990</v>
      </c>
      <c r="G755" s="105">
        <v>142</v>
      </c>
      <c r="H755" s="113" t="s">
        <v>434</v>
      </c>
      <c r="I755" s="222">
        <v>0</v>
      </c>
      <c r="J755" s="223">
        <v>0</v>
      </c>
      <c r="K755" s="228">
        <v>0</v>
      </c>
      <c r="L755" s="224">
        <v>0</v>
      </c>
      <c r="M755" s="222">
        <v>0</v>
      </c>
      <c r="N755" s="229">
        <v>0</v>
      </c>
      <c r="O755" s="225">
        <v>1</v>
      </c>
      <c r="P755" s="224">
        <v>0</v>
      </c>
      <c r="Q755" s="225">
        <v>0</v>
      </c>
      <c r="R755" s="226">
        <v>0</v>
      </c>
      <c r="S755" s="224">
        <v>0</v>
      </c>
      <c r="T755" s="222">
        <v>0</v>
      </c>
      <c r="U755" s="227">
        <v>0</v>
      </c>
      <c r="V755" s="224">
        <v>1</v>
      </c>
      <c r="W755" s="224">
        <v>0</v>
      </c>
      <c r="X755" s="28">
        <f>+G755-(SUM(I755:N755,O755,P755:P755:T755,U755,V755,W755))</f>
        <v>140</v>
      </c>
      <c r="Y755" s="107"/>
      <c r="Z755" s="107"/>
      <c r="AA755" s="107"/>
      <c r="AB755" s="107"/>
      <c r="AC755" s="107"/>
      <c r="AD755" s="107"/>
      <c r="AE755" s="197">
        <f t="shared" si="32"/>
        <v>140</v>
      </c>
      <c r="AF755" s="108"/>
      <c r="AG755" s="104"/>
    </row>
    <row r="756" spans="1:33">
      <c r="A756" s="362">
        <v>43050</v>
      </c>
      <c r="B756" s="30">
        <v>1</v>
      </c>
      <c r="C756" s="30">
        <v>2267601</v>
      </c>
      <c r="D756" s="104">
        <v>12915</v>
      </c>
      <c r="E756" s="104" t="s">
        <v>862</v>
      </c>
      <c r="F756" s="30">
        <v>3991</v>
      </c>
      <c r="G756" s="105">
        <v>76</v>
      </c>
      <c r="H756" s="564" t="s">
        <v>111</v>
      </c>
      <c r="I756" s="222">
        <v>0</v>
      </c>
      <c r="J756" s="223">
        <v>0</v>
      </c>
      <c r="K756" s="228">
        <v>0</v>
      </c>
      <c r="L756" s="224">
        <v>0</v>
      </c>
      <c r="M756" s="222">
        <v>0</v>
      </c>
      <c r="N756" s="229">
        <v>0</v>
      </c>
      <c r="O756" s="225">
        <v>0</v>
      </c>
      <c r="P756" s="224">
        <v>0</v>
      </c>
      <c r="Q756" s="225">
        <v>0</v>
      </c>
      <c r="R756" s="226">
        <v>0</v>
      </c>
      <c r="S756" s="224">
        <v>0</v>
      </c>
      <c r="T756" s="222">
        <v>0</v>
      </c>
      <c r="U756" s="227">
        <v>0</v>
      </c>
      <c r="V756" s="224">
        <v>1</v>
      </c>
      <c r="W756" s="224">
        <v>0</v>
      </c>
      <c r="X756" s="28">
        <f>+G756-(SUM(I756:N756,O756,P756:P756:T756,U756,V756,W756))</f>
        <v>75</v>
      </c>
      <c r="Y756" s="107"/>
      <c r="Z756" s="107"/>
      <c r="AA756" s="107"/>
      <c r="AB756" s="107"/>
      <c r="AC756" s="107"/>
      <c r="AD756" s="107"/>
      <c r="AE756" s="197">
        <f t="shared" si="32"/>
        <v>75</v>
      </c>
      <c r="AF756" s="108"/>
      <c r="AG756" s="104"/>
    </row>
    <row r="757" spans="1:33">
      <c r="A757" s="362">
        <v>43050</v>
      </c>
      <c r="B757" s="30">
        <v>2</v>
      </c>
      <c r="C757" s="30">
        <v>2267601</v>
      </c>
      <c r="D757" s="104">
        <v>12915</v>
      </c>
      <c r="E757" s="104" t="s">
        <v>862</v>
      </c>
      <c r="F757" s="30">
        <v>3991</v>
      </c>
      <c r="G757" s="105">
        <v>324</v>
      </c>
      <c r="H757" s="565"/>
      <c r="I757" s="222">
        <v>0</v>
      </c>
      <c r="J757" s="223">
        <v>0</v>
      </c>
      <c r="K757" s="228">
        <v>0</v>
      </c>
      <c r="L757" s="224">
        <v>0</v>
      </c>
      <c r="M757" s="222">
        <v>0</v>
      </c>
      <c r="N757" s="229">
        <v>0</v>
      </c>
      <c r="O757" s="225">
        <v>1</v>
      </c>
      <c r="P757" s="224">
        <v>0</v>
      </c>
      <c r="Q757" s="225">
        <v>0</v>
      </c>
      <c r="R757" s="226">
        <v>0</v>
      </c>
      <c r="S757" s="224">
        <v>0</v>
      </c>
      <c r="T757" s="222">
        <v>0</v>
      </c>
      <c r="U757" s="227">
        <v>0</v>
      </c>
      <c r="V757" s="224">
        <v>2</v>
      </c>
      <c r="W757" s="224">
        <v>0</v>
      </c>
      <c r="X757" s="28">
        <f>+G757-(SUM(I757:N757,O757,P757:P757:T757,U757,V757,W757))</f>
        <v>321</v>
      </c>
      <c r="Y757" s="107"/>
      <c r="Z757" s="107"/>
      <c r="AA757" s="107"/>
      <c r="AB757" s="107"/>
      <c r="AC757" s="107"/>
      <c r="AD757" s="107"/>
      <c r="AE757" s="197">
        <f t="shared" si="32"/>
        <v>321</v>
      </c>
      <c r="AF757" s="108"/>
      <c r="AG757" s="104"/>
    </row>
    <row r="758" spans="1:33">
      <c r="A758" s="362">
        <v>43050</v>
      </c>
      <c r="B758" s="30">
        <v>2</v>
      </c>
      <c r="C758" s="30">
        <v>2267601</v>
      </c>
      <c r="D758" s="104">
        <v>12915</v>
      </c>
      <c r="E758" s="104" t="s">
        <v>862</v>
      </c>
      <c r="F758" s="30">
        <v>3992</v>
      </c>
      <c r="G758" s="105">
        <v>228</v>
      </c>
      <c r="H758" s="113" t="s">
        <v>114</v>
      </c>
      <c r="I758" s="222">
        <v>0</v>
      </c>
      <c r="J758" s="223">
        <v>0</v>
      </c>
      <c r="K758" s="228">
        <v>0</v>
      </c>
      <c r="L758" s="224">
        <v>0</v>
      </c>
      <c r="M758" s="222">
        <v>0</v>
      </c>
      <c r="N758" s="229">
        <v>0</v>
      </c>
      <c r="O758" s="225">
        <v>0</v>
      </c>
      <c r="P758" s="224">
        <v>0</v>
      </c>
      <c r="Q758" s="225">
        <v>0</v>
      </c>
      <c r="R758" s="226">
        <v>0</v>
      </c>
      <c r="S758" s="224">
        <v>0</v>
      </c>
      <c r="T758" s="222">
        <v>0</v>
      </c>
      <c r="U758" s="227">
        <v>0</v>
      </c>
      <c r="V758" s="224">
        <v>3</v>
      </c>
      <c r="W758" s="224">
        <v>0</v>
      </c>
      <c r="X758" s="28">
        <f>+G758-(SUM(I758:N758,O758,P758:P758:T758,U758,V758,W758))</f>
        <v>225</v>
      </c>
      <c r="Y758" s="107"/>
      <c r="Z758" s="107"/>
      <c r="AA758" s="107"/>
      <c r="AB758" s="107"/>
      <c r="AC758" s="107"/>
      <c r="AD758" s="107"/>
      <c r="AE758" s="197">
        <f t="shared" si="32"/>
        <v>225</v>
      </c>
      <c r="AF758" s="108"/>
      <c r="AG758" s="104"/>
    </row>
    <row r="759" spans="1:33">
      <c r="A759" s="362">
        <v>43050</v>
      </c>
      <c r="B759" s="30">
        <v>3</v>
      </c>
      <c r="C759" s="30">
        <v>2267601</v>
      </c>
      <c r="D759" s="104">
        <v>12915</v>
      </c>
      <c r="E759" s="104" t="s">
        <v>862</v>
      </c>
      <c r="F759" s="30">
        <v>3992</v>
      </c>
      <c r="G759" s="105">
        <v>172</v>
      </c>
      <c r="H759" s="113" t="s">
        <v>114</v>
      </c>
      <c r="I759" s="222">
        <v>0</v>
      </c>
      <c r="J759" s="223">
        <v>0</v>
      </c>
      <c r="K759" s="228">
        <v>0</v>
      </c>
      <c r="L759" s="224">
        <v>0</v>
      </c>
      <c r="M759" s="222">
        <v>0</v>
      </c>
      <c r="N759" s="229">
        <v>0</v>
      </c>
      <c r="O759" s="225">
        <v>0</v>
      </c>
      <c r="P759" s="224">
        <v>0</v>
      </c>
      <c r="Q759" s="225">
        <v>0</v>
      </c>
      <c r="R759" s="226">
        <v>1</v>
      </c>
      <c r="S759" s="224">
        <v>0</v>
      </c>
      <c r="T759" s="222">
        <v>0</v>
      </c>
      <c r="U759" s="227">
        <v>0</v>
      </c>
      <c r="V759" s="224">
        <v>0</v>
      </c>
      <c r="W759" s="224">
        <v>0</v>
      </c>
      <c r="X759" s="28">
        <f>+G759-(SUM(I759:N759,O759,P759:P759:T759,U759,V759,W759))</f>
        <v>171</v>
      </c>
      <c r="Y759" s="107"/>
      <c r="Z759" s="107"/>
      <c r="AA759" s="107"/>
      <c r="AB759" s="107"/>
      <c r="AC759" s="107"/>
      <c r="AD759" s="107"/>
      <c r="AE759" s="197">
        <f t="shared" si="32"/>
        <v>171</v>
      </c>
      <c r="AF759" s="108"/>
      <c r="AG759" s="104"/>
    </row>
    <row r="760" spans="1:33">
      <c r="A760" s="362">
        <v>43050</v>
      </c>
      <c r="B760" s="30">
        <v>3</v>
      </c>
      <c r="C760" s="30">
        <v>2267601</v>
      </c>
      <c r="D760" s="104">
        <v>12915</v>
      </c>
      <c r="E760" s="104" t="s">
        <v>862</v>
      </c>
      <c r="F760" s="30">
        <v>3993</v>
      </c>
      <c r="G760" s="105">
        <v>22</v>
      </c>
      <c r="H760" s="113" t="s">
        <v>435</v>
      </c>
      <c r="I760" s="222">
        <v>0</v>
      </c>
      <c r="J760" s="223">
        <v>0</v>
      </c>
      <c r="K760" s="228">
        <v>0</v>
      </c>
      <c r="L760" s="224">
        <v>0</v>
      </c>
      <c r="M760" s="222">
        <v>0</v>
      </c>
      <c r="N760" s="229">
        <v>0</v>
      </c>
      <c r="O760" s="225">
        <v>0</v>
      </c>
      <c r="P760" s="224">
        <v>0</v>
      </c>
      <c r="Q760" s="225">
        <v>0</v>
      </c>
      <c r="R760" s="226">
        <v>0</v>
      </c>
      <c r="S760" s="224">
        <v>0</v>
      </c>
      <c r="T760" s="222">
        <v>0</v>
      </c>
      <c r="U760" s="227">
        <v>0</v>
      </c>
      <c r="V760" s="224">
        <v>1</v>
      </c>
      <c r="W760" s="224">
        <v>0</v>
      </c>
      <c r="X760" s="28">
        <f>+G760-(SUM(I760:N760,O760,P760:P760:T760,U760,V760,W760))</f>
        <v>21</v>
      </c>
      <c r="Y760" s="107"/>
      <c r="Z760" s="107"/>
      <c r="AA760" s="107"/>
      <c r="AB760" s="107"/>
      <c r="AC760" s="107"/>
      <c r="AD760" s="107"/>
      <c r="AE760" s="197">
        <f t="shared" si="32"/>
        <v>21</v>
      </c>
      <c r="AF760" s="108"/>
      <c r="AG760" s="104"/>
    </row>
    <row r="761" spans="1:33">
      <c r="A761" s="362">
        <v>43050</v>
      </c>
      <c r="B761" s="30">
        <v>3</v>
      </c>
      <c r="C761" s="30">
        <v>2241802</v>
      </c>
      <c r="D761" s="104">
        <v>12912</v>
      </c>
      <c r="E761" s="104" t="s">
        <v>862</v>
      </c>
      <c r="F761" s="30">
        <v>3994</v>
      </c>
      <c r="G761" s="105">
        <v>62</v>
      </c>
      <c r="H761" s="113" t="s">
        <v>436</v>
      </c>
      <c r="I761" s="222">
        <v>0</v>
      </c>
      <c r="J761" s="223">
        <v>0</v>
      </c>
      <c r="K761" s="228">
        <v>0</v>
      </c>
      <c r="L761" s="224">
        <v>0</v>
      </c>
      <c r="M761" s="222">
        <v>0</v>
      </c>
      <c r="N761" s="229">
        <v>0</v>
      </c>
      <c r="O761" s="225">
        <v>0</v>
      </c>
      <c r="P761" s="224">
        <v>0</v>
      </c>
      <c r="Q761" s="225">
        <v>0</v>
      </c>
      <c r="R761" s="226">
        <v>0</v>
      </c>
      <c r="S761" s="224">
        <v>0</v>
      </c>
      <c r="T761" s="222">
        <v>0</v>
      </c>
      <c r="U761" s="227">
        <v>0</v>
      </c>
      <c r="V761" s="224">
        <v>1</v>
      </c>
      <c r="W761" s="224">
        <v>0</v>
      </c>
      <c r="X761" s="28">
        <f>+G761-(SUM(I761:N761,O761,P761:P761:T761,U761,V761,W761))</f>
        <v>61</v>
      </c>
      <c r="Y761" s="107"/>
      <c r="Z761" s="107">
        <v>1</v>
      </c>
      <c r="AA761" s="107"/>
      <c r="AB761" s="107"/>
      <c r="AC761" s="107"/>
      <c r="AD761" s="107"/>
      <c r="AE761" s="197">
        <f t="shared" si="32"/>
        <v>60</v>
      </c>
      <c r="AF761" s="108"/>
      <c r="AG761" s="104"/>
    </row>
    <row r="762" spans="1:33">
      <c r="A762" s="362">
        <v>43050</v>
      </c>
      <c r="B762" s="30">
        <v>3</v>
      </c>
      <c r="C762" s="30">
        <v>2267601</v>
      </c>
      <c r="D762" s="104">
        <v>12916</v>
      </c>
      <c r="E762" s="104" t="s">
        <v>862</v>
      </c>
      <c r="F762" s="30">
        <v>3995</v>
      </c>
      <c r="G762" s="105">
        <v>278</v>
      </c>
      <c r="H762" s="564" t="s">
        <v>111</v>
      </c>
      <c r="I762" s="222">
        <v>0</v>
      </c>
      <c r="J762" s="223">
        <v>0</v>
      </c>
      <c r="K762" s="228">
        <v>0</v>
      </c>
      <c r="L762" s="224">
        <v>0</v>
      </c>
      <c r="M762" s="222">
        <v>0</v>
      </c>
      <c r="N762" s="229">
        <v>0</v>
      </c>
      <c r="O762" s="225">
        <v>1</v>
      </c>
      <c r="P762" s="224">
        <v>0</v>
      </c>
      <c r="Q762" s="225">
        <v>0</v>
      </c>
      <c r="R762" s="226">
        <v>1</v>
      </c>
      <c r="S762" s="224">
        <v>0</v>
      </c>
      <c r="T762" s="222">
        <v>0</v>
      </c>
      <c r="U762" s="227">
        <v>0</v>
      </c>
      <c r="V762" s="224">
        <v>1</v>
      </c>
      <c r="W762" s="224">
        <v>0</v>
      </c>
      <c r="X762" s="28">
        <f>+G762-(SUM(I762:N762,O762,P762:P762:T762,U762,V762,W762))</f>
        <v>275</v>
      </c>
      <c r="Y762" s="107"/>
      <c r="Z762" s="107"/>
      <c r="AA762" s="107"/>
      <c r="AB762" s="107"/>
      <c r="AC762" s="107"/>
      <c r="AD762" s="107"/>
      <c r="AE762" s="197">
        <f t="shared" si="32"/>
        <v>275</v>
      </c>
      <c r="AF762" s="108"/>
      <c r="AG762" s="104"/>
    </row>
    <row r="763" spans="1:33">
      <c r="A763" s="362">
        <v>43051</v>
      </c>
      <c r="B763" s="30">
        <v>1</v>
      </c>
      <c r="C763" s="30">
        <v>2267601</v>
      </c>
      <c r="D763" s="104">
        <v>12916</v>
      </c>
      <c r="E763" s="104" t="s">
        <v>862</v>
      </c>
      <c r="F763" s="30">
        <v>3995</v>
      </c>
      <c r="G763" s="105">
        <f>400-278</f>
        <v>122</v>
      </c>
      <c r="H763" s="565"/>
      <c r="I763" s="222">
        <v>0</v>
      </c>
      <c r="J763" s="223">
        <v>0</v>
      </c>
      <c r="K763" s="228">
        <v>0</v>
      </c>
      <c r="L763" s="224">
        <v>0</v>
      </c>
      <c r="M763" s="222">
        <v>0</v>
      </c>
      <c r="N763" s="229">
        <v>0</v>
      </c>
      <c r="O763" s="225">
        <v>0</v>
      </c>
      <c r="P763" s="224">
        <v>0</v>
      </c>
      <c r="Q763" s="225">
        <v>0</v>
      </c>
      <c r="R763" s="226">
        <v>0</v>
      </c>
      <c r="S763" s="224">
        <v>0</v>
      </c>
      <c r="T763" s="222">
        <v>0</v>
      </c>
      <c r="U763" s="227">
        <v>0</v>
      </c>
      <c r="V763" s="224">
        <v>0</v>
      </c>
      <c r="W763" s="224">
        <v>0</v>
      </c>
      <c r="X763" s="28">
        <f>+G763-(SUM(I763:N763,O763,P763:P763:T763,U763,V763,W763))</f>
        <v>122</v>
      </c>
      <c r="Y763" s="107"/>
      <c r="Z763" s="107"/>
      <c r="AA763" s="107"/>
      <c r="AB763" s="107"/>
      <c r="AC763" s="107"/>
      <c r="AD763" s="107"/>
      <c r="AE763" s="197">
        <f t="shared" si="32"/>
        <v>122</v>
      </c>
      <c r="AF763" s="108"/>
      <c r="AG763" s="104"/>
    </row>
    <row r="764" spans="1:33">
      <c r="A764" s="362">
        <v>43051</v>
      </c>
      <c r="B764" s="30">
        <v>1</v>
      </c>
      <c r="C764" s="30">
        <v>2267601</v>
      </c>
      <c r="D764" s="104">
        <v>12916</v>
      </c>
      <c r="E764" s="104" t="s">
        <v>862</v>
      </c>
      <c r="F764" s="30">
        <v>3996</v>
      </c>
      <c r="G764" s="105">
        <v>400</v>
      </c>
      <c r="H764" s="113" t="s">
        <v>114</v>
      </c>
      <c r="I764" s="222">
        <v>0</v>
      </c>
      <c r="J764" s="223">
        <v>0</v>
      </c>
      <c r="K764" s="228">
        <v>0</v>
      </c>
      <c r="L764" s="224">
        <v>0</v>
      </c>
      <c r="M764" s="222">
        <v>0</v>
      </c>
      <c r="N764" s="229">
        <v>0</v>
      </c>
      <c r="O764" s="225">
        <v>0</v>
      </c>
      <c r="P764" s="224">
        <v>0</v>
      </c>
      <c r="Q764" s="225">
        <v>0</v>
      </c>
      <c r="R764" s="226">
        <v>0</v>
      </c>
      <c r="S764" s="224">
        <v>0</v>
      </c>
      <c r="T764" s="222">
        <v>0</v>
      </c>
      <c r="U764" s="227">
        <v>0</v>
      </c>
      <c r="V764" s="224">
        <v>4</v>
      </c>
      <c r="W764" s="224">
        <v>0</v>
      </c>
      <c r="X764" s="28">
        <f>+G764-(SUM(I764:N764,O764,P764:P764:T764,U764,V764,W764))</f>
        <v>396</v>
      </c>
      <c r="Y764" s="107"/>
      <c r="Z764" s="107"/>
      <c r="AA764" s="107"/>
      <c r="AB764" s="107"/>
      <c r="AC764" s="107"/>
      <c r="AD764" s="107"/>
      <c r="AE764" s="197">
        <f t="shared" si="32"/>
        <v>396</v>
      </c>
      <c r="AF764" s="108"/>
      <c r="AG764" s="104"/>
    </row>
    <row r="765" spans="1:33">
      <c r="A765" s="362">
        <v>43051</v>
      </c>
      <c r="B765" s="30">
        <v>1</v>
      </c>
      <c r="C765" s="30">
        <v>2267601</v>
      </c>
      <c r="D765" s="104">
        <v>12916</v>
      </c>
      <c r="E765" s="104" t="s">
        <v>862</v>
      </c>
      <c r="F765" s="30">
        <v>3997</v>
      </c>
      <c r="G765" s="105">
        <v>26</v>
      </c>
      <c r="H765" s="564" t="s">
        <v>438</v>
      </c>
      <c r="I765" s="222">
        <v>0</v>
      </c>
      <c r="J765" s="223">
        <v>0</v>
      </c>
      <c r="K765" s="228">
        <v>0</v>
      </c>
      <c r="L765" s="224">
        <v>0</v>
      </c>
      <c r="M765" s="222">
        <v>0</v>
      </c>
      <c r="N765" s="229">
        <v>0</v>
      </c>
      <c r="O765" s="225">
        <v>0</v>
      </c>
      <c r="P765" s="224">
        <v>0</v>
      </c>
      <c r="Q765" s="225">
        <v>0</v>
      </c>
      <c r="R765" s="226">
        <v>0</v>
      </c>
      <c r="S765" s="224">
        <v>0</v>
      </c>
      <c r="T765" s="222">
        <v>0</v>
      </c>
      <c r="U765" s="227">
        <v>0</v>
      </c>
      <c r="V765" s="224">
        <v>1</v>
      </c>
      <c r="W765" s="224">
        <v>0</v>
      </c>
      <c r="X765" s="28">
        <f>+G765-(SUM(I765:N765,O765,P765:P765:T765,U765,V765,W765))</f>
        <v>25</v>
      </c>
      <c r="Y765" s="107"/>
      <c r="Z765" s="107"/>
      <c r="AA765" s="107"/>
      <c r="AB765" s="107"/>
      <c r="AC765" s="107"/>
      <c r="AD765" s="107"/>
      <c r="AE765" s="197">
        <f t="shared" si="32"/>
        <v>25</v>
      </c>
      <c r="AF765" s="108"/>
      <c r="AG765" s="104"/>
    </row>
    <row r="766" spans="1:33">
      <c r="A766" s="362">
        <v>43051</v>
      </c>
      <c r="B766" s="30">
        <v>2</v>
      </c>
      <c r="C766" s="30">
        <v>2267601</v>
      </c>
      <c r="D766" s="104">
        <v>12916</v>
      </c>
      <c r="E766" s="104" t="s">
        <v>862</v>
      </c>
      <c r="F766" s="30">
        <v>3997</v>
      </c>
      <c r="G766" s="105">
        <v>7</v>
      </c>
      <c r="H766" s="565"/>
      <c r="I766" s="222">
        <v>0</v>
      </c>
      <c r="J766" s="223">
        <v>0</v>
      </c>
      <c r="K766" s="228">
        <v>0</v>
      </c>
      <c r="L766" s="224">
        <v>0</v>
      </c>
      <c r="M766" s="222">
        <v>0</v>
      </c>
      <c r="N766" s="229">
        <v>0</v>
      </c>
      <c r="O766" s="225">
        <v>0</v>
      </c>
      <c r="P766" s="224">
        <v>0</v>
      </c>
      <c r="Q766" s="225">
        <v>0</v>
      </c>
      <c r="R766" s="226">
        <v>0</v>
      </c>
      <c r="S766" s="224">
        <v>0</v>
      </c>
      <c r="T766" s="222">
        <v>0</v>
      </c>
      <c r="U766" s="227">
        <v>0</v>
      </c>
      <c r="V766" s="224">
        <v>0</v>
      </c>
      <c r="W766" s="224">
        <v>0</v>
      </c>
      <c r="X766" s="28">
        <f>+G766-(SUM(I766:N766,O766,P766:P766:T766,U766,V766,W766))</f>
        <v>7</v>
      </c>
      <c r="Y766" s="107"/>
      <c r="Z766" s="107"/>
      <c r="AA766" s="107"/>
      <c r="AB766" s="107"/>
      <c r="AC766" s="107"/>
      <c r="AD766" s="107"/>
      <c r="AE766" s="197">
        <f t="shared" si="32"/>
        <v>7</v>
      </c>
      <c r="AF766" s="108"/>
      <c r="AG766" s="104"/>
    </row>
    <row r="767" spans="1:33">
      <c r="A767" s="362">
        <v>43051</v>
      </c>
      <c r="B767" s="30">
        <v>2</v>
      </c>
      <c r="C767" s="30">
        <v>2267601</v>
      </c>
      <c r="D767" s="104">
        <v>12914</v>
      </c>
      <c r="E767" s="104" t="s">
        <v>862</v>
      </c>
      <c r="F767" s="30">
        <v>3998</v>
      </c>
      <c r="G767" s="105">
        <v>333</v>
      </c>
      <c r="H767" s="113" t="s">
        <v>437</v>
      </c>
      <c r="I767" s="222">
        <v>0</v>
      </c>
      <c r="J767" s="223">
        <v>0</v>
      </c>
      <c r="K767" s="228">
        <v>0</v>
      </c>
      <c r="L767" s="224">
        <v>0</v>
      </c>
      <c r="M767" s="222">
        <v>0</v>
      </c>
      <c r="N767" s="229">
        <v>0</v>
      </c>
      <c r="O767" s="225">
        <v>1</v>
      </c>
      <c r="P767" s="224">
        <v>0</v>
      </c>
      <c r="Q767" s="225">
        <v>0</v>
      </c>
      <c r="R767" s="226">
        <v>2</v>
      </c>
      <c r="S767" s="224">
        <v>0</v>
      </c>
      <c r="T767" s="222">
        <v>0</v>
      </c>
      <c r="U767" s="227">
        <v>0</v>
      </c>
      <c r="V767" s="224">
        <v>1</v>
      </c>
      <c r="W767" s="224">
        <v>0</v>
      </c>
      <c r="X767" s="28">
        <f>+G767-(SUM(I767:N767,O767,P767:P767:T767,U767,V767,W767))</f>
        <v>329</v>
      </c>
      <c r="Y767" s="107"/>
      <c r="Z767" s="107"/>
      <c r="AA767" s="107">
        <v>24</v>
      </c>
      <c r="AB767" s="107"/>
      <c r="AC767" s="107"/>
      <c r="AD767" s="107"/>
      <c r="AE767" s="197">
        <f t="shared" si="32"/>
        <v>305</v>
      </c>
      <c r="AF767" s="108"/>
      <c r="AG767" s="104"/>
    </row>
    <row r="768" spans="1:33">
      <c r="A768" s="362">
        <v>43051</v>
      </c>
      <c r="B768" s="30">
        <v>2</v>
      </c>
      <c r="C768" s="30">
        <v>2267601</v>
      </c>
      <c r="D768" s="104">
        <v>12918</v>
      </c>
      <c r="E768" s="104" t="s">
        <v>862</v>
      </c>
      <c r="F768" s="30">
        <v>3999</v>
      </c>
      <c r="G768" s="105">
        <v>102</v>
      </c>
      <c r="H768" s="564" t="s">
        <v>111</v>
      </c>
      <c r="I768" s="222">
        <v>0</v>
      </c>
      <c r="J768" s="223">
        <v>0</v>
      </c>
      <c r="K768" s="228">
        <v>0</v>
      </c>
      <c r="L768" s="224">
        <v>0</v>
      </c>
      <c r="M768" s="222">
        <v>0</v>
      </c>
      <c r="N768" s="229">
        <v>0</v>
      </c>
      <c r="O768" s="225">
        <v>1</v>
      </c>
      <c r="P768" s="224">
        <v>0</v>
      </c>
      <c r="Q768" s="225">
        <v>0</v>
      </c>
      <c r="R768" s="226">
        <v>0</v>
      </c>
      <c r="S768" s="224">
        <v>0</v>
      </c>
      <c r="T768" s="222">
        <v>0</v>
      </c>
      <c r="U768" s="227">
        <v>0</v>
      </c>
      <c r="V768" s="224">
        <v>1</v>
      </c>
      <c r="W768" s="224">
        <v>0</v>
      </c>
      <c r="X768" s="28">
        <f>+G768-(SUM(I768:N768,O768,P768:P768:T768,U768,V768,W768))</f>
        <v>100</v>
      </c>
      <c r="Y768" s="107"/>
      <c r="Z768" s="107"/>
      <c r="AA768" s="107"/>
      <c r="AB768" s="107"/>
      <c r="AC768" s="107"/>
      <c r="AD768" s="107"/>
      <c r="AE768" s="197">
        <f t="shared" si="32"/>
        <v>100</v>
      </c>
      <c r="AF768" s="108"/>
      <c r="AG768" s="104"/>
    </row>
    <row r="769" spans="1:33">
      <c r="A769" s="362">
        <v>43051</v>
      </c>
      <c r="B769" s="30">
        <v>3</v>
      </c>
      <c r="C769" s="30">
        <v>2267601</v>
      </c>
      <c r="D769" s="104">
        <v>12918</v>
      </c>
      <c r="E769" s="104" t="s">
        <v>862</v>
      </c>
      <c r="F769" s="30">
        <v>3999</v>
      </c>
      <c r="G769" s="105">
        <v>298</v>
      </c>
      <c r="H769" s="565"/>
      <c r="I769" s="222">
        <v>0</v>
      </c>
      <c r="J769" s="223">
        <v>0</v>
      </c>
      <c r="K769" s="228">
        <v>0</v>
      </c>
      <c r="L769" s="224">
        <v>0</v>
      </c>
      <c r="M769" s="222">
        <v>0</v>
      </c>
      <c r="N769" s="229">
        <v>0</v>
      </c>
      <c r="O769" s="225">
        <v>1</v>
      </c>
      <c r="P769" s="224">
        <v>0</v>
      </c>
      <c r="Q769" s="225">
        <v>0</v>
      </c>
      <c r="R769" s="226">
        <v>0</v>
      </c>
      <c r="S769" s="224">
        <v>0</v>
      </c>
      <c r="T769" s="222">
        <v>0</v>
      </c>
      <c r="U769" s="227">
        <v>0</v>
      </c>
      <c r="V769" s="224">
        <v>1</v>
      </c>
      <c r="W769" s="224">
        <v>0</v>
      </c>
      <c r="X769" s="28">
        <f>+G769-(SUM(I769:N769,O769,P769:P769:T769,U769,V769,W769))</f>
        <v>296</v>
      </c>
      <c r="Y769" s="107"/>
      <c r="Z769" s="107"/>
      <c r="AA769" s="107"/>
      <c r="AB769" s="107"/>
      <c r="AC769" s="107"/>
      <c r="AD769" s="107"/>
      <c r="AE769" s="197">
        <f t="shared" si="32"/>
        <v>296</v>
      </c>
      <c r="AF769" s="108"/>
      <c r="AG769" s="104"/>
    </row>
    <row r="770" spans="1:33">
      <c r="A770" s="362">
        <v>43051</v>
      </c>
      <c r="B770" s="30">
        <v>3</v>
      </c>
      <c r="C770" s="30">
        <v>2267601</v>
      </c>
      <c r="D770" s="104">
        <v>12918</v>
      </c>
      <c r="E770" s="104" t="s">
        <v>862</v>
      </c>
      <c r="F770" s="30">
        <v>4000</v>
      </c>
      <c r="G770" s="105">
        <v>228</v>
      </c>
      <c r="H770" s="564" t="s">
        <v>439</v>
      </c>
      <c r="I770" s="222">
        <v>0</v>
      </c>
      <c r="J770" s="223">
        <v>0</v>
      </c>
      <c r="K770" s="228">
        <v>0</v>
      </c>
      <c r="L770" s="224">
        <v>0</v>
      </c>
      <c r="M770" s="222">
        <v>0</v>
      </c>
      <c r="N770" s="229">
        <v>0</v>
      </c>
      <c r="O770" s="225">
        <v>0</v>
      </c>
      <c r="P770" s="224">
        <v>0</v>
      </c>
      <c r="Q770" s="225">
        <v>0</v>
      </c>
      <c r="R770" s="226">
        <v>2</v>
      </c>
      <c r="S770" s="224">
        <v>0</v>
      </c>
      <c r="T770" s="222">
        <v>0</v>
      </c>
      <c r="U770" s="227">
        <v>0</v>
      </c>
      <c r="V770" s="224">
        <v>1</v>
      </c>
      <c r="W770" s="224">
        <v>0</v>
      </c>
      <c r="X770" s="28">
        <f>+G770-(SUM(I770:N770,O770,P770:P770:T770,U770,V770,W770))</f>
        <v>225</v>
      </c>
      <c r="Y770" s="107"/>
      <c r="Z770" s="107"/>
      <c r="AA770" s="107"/>
      <c r="AB770" s="107"/>
      <c r="AC770" s="107"/>
      <c r="AD770" s="107"/>
      <c r="AE770" s="197">
        <f t="shared" si="32"/>
        <v>225</v>
      </c>
      <c r="AF770" s="108"/>
      <c r="AG770" s="104"/>
    </row>
    <row r="771" spans="1:33">
      <c r="A771" s="362">
        <v>43052</v>
      </c>
      <c r="B771" s="30">
        <v>1</v>
      </c>
      <c r="C771" s="30">
        <v>2267601</v>
      </c>
      <c r="D771" s="104">
        <v>12918</v>
      </c>
      <c r="E771" s="104" t="s">
        <v>862</v>
      </c>
      <c r="F771" s="30">
        <v>4000</v>
      </c>
      <c r="G771" s="105">
        <v>15</v>
      </c>
      <c r="H771" s="565"/>
      <c r="I771" s="222">
        <v>0</v>
      </c>
      <c r="J771" s="223">
        <v>0</v>
      </c>
      <c r="K771" s="228">
        <v>0</v>
      </c>
      <c r="L771" s="224">
        <v>0</v>
      </c>
      <c r="M771" s="222">
        <v>0</v>
      </c>
      <c r="N771" s="229">
        <v>0</v>
      </c>
      <c r="O771" s="225">
        <v>0</v>
      </c>
      <c r="P771" s="224">
        <v>0</v>
      </c>
      <c r="Q771" s="225">
        <v>0</v>
      </c>
      <c r="R771" s="226">
        <v>0</v>
      </c>
      <c r="S771" s="224">
        <v>0</v>
      </c>
      <c r="T771" s="222">
        <v>0</v>
      </c>
      <c r="U771" s="227">
        <v>0</v>
      </c>
      <c r="V771" s="224">
        <v>0</v>
      </c>
      <c r="W771" s="224">
        <v>0</v>
      </c>
      <c r="X771" s="28">
        <f>+G771-(SUM(I771:N771,O771,P771:P771:T771,U771,V771,W771))</f>
        <v>15</v>
      </c>
      <c r="Y771" s="107"/>
      <c r="Z771" s="107"/>
      <c r="AA771" s="107"/>
      <c r="AB771" s="107"/>
      <c r="AC771" s="107"/>
      <c r="AD771" s="107"/>
      <c r="AE771" s="197">
        <f t="shared" si="32"/>
        <v>15</v>
      </c>
      <c r="AF771" s="108"/>
      <c r="AG771" s="104"/>
    </row>
    <row r="772" spans="1:33">
      <c r="A772" s="362">
        <v>43052</v>
      </c>
      <c r="B772" s="30">
        <v>1</v>
      </c>
      <c r="C772" s="30">
        <v>2267601</v>
      </c>
      <c r="D772" s="104">
        <v>12917</v>
      </c>
      <c r="E772" s="104" t="s">
        <v>862</v>
      </c>
      <c r="F772" s="30">
        <v>4001</v>
      </c>
      <c r="G772" s="105">
        <v>400</v>
      </c>
      <c r="H772" s="113" t="s">
        <v>111</v>
      </c>
      <c r="I772" s="222">
        <v>0</v>
      </c>
      <c r="J772" s="223">
        <v>0</v>
      </c>
      <c r="K772" s="228">
        <v>0</v>
      </c>
      <c r="L772" s="224">
        <v>0</v>
      </c>
      <c r="M772" s="222">
        <v>0</v>
      </c>
      <c r="N772" s="229">
        <v>0</v>
      </c>
      <c r="O772" s="225">
        <v>1</v>
      </c>
      <c r="P772" s="224">
        <v>0</v>
      </c>
      <c r="Q772" s="225">
        <v>0</v>
      </c>
      <c r="R772" s="226">
        <v>2</v>
      </c>
      <c r="S772" s="224">
        <v>0</v>
      </c>
      <c r="T772" s="222">
        <v>0</v>
      </c>
      <c r="U772" s="227">
        <v>0</v>
      </c>
      <c r="V772" s="224">
        <v>1</v>
      </c>
      <c r="W772" s="224">
        <v>0</v>
      </c>
      <c r="X772" s="28">
        <f>+G772-(SUM(I772:N772,O772,P772:P772:T772,U772,V772,W772))</f>
        <v>396</v>
      </c>
      <c r="Y772" s="107"/>
      <c r="Z772" s="107"/>
      <c r="AA772" s="107"/>
      <c r="AB772" s="107"/>
      <c r="AC772" s="107"/>
      <c r="AD772" s="107"/>
      <c r="AE772" s="197">
        <f t="shared" si="32"/>
        <v>396</v>
      </c>
      <c r="AF772" s="108"/>
      <c r="AG772" s="104"/>
    </row>
    <row r="773" spans="1:33">
      <c r="A773" s="362">
        <v>43052</v>
      </c>
      <c r="B773" s="30">
        <v>1</v>
      </c>
      <c r="C773" s="30">
        <v>2267601</v>
      </c>
      <c r="D773" s="104">
        <v>12917</v>
      </c>
      <c r="E773" s="104" t="s">
        <v>862</v>
      </c>
      <c r="F773" s="30">
        <v>4002</v>
      </c>
      <c r="G773" s="105">
        <v>127</v>
      </c>
      <c r="H773" s="113" t="s">
        <v>440</v>
      </c>
      <c r="I773" s="222">
        <v>0</v>
      </c>
      <c r="J773" s="223">
        <v>0</v>
      </c>
      <c r="K773" s="228">
        <v>0</v>
      </c>
      <c r="L773" s="224">
        <v>0</v>
      </c>
      <c r="M773" s="222">
        <v>0</v>
      </c>
      <c r="N773" s="229">
        <v>0</v>
      </c>
      <c r="O773" s="225">
        <v>0</v>
      </c>
      <c r="P773" s="224">
        <v>0</v>
      </c>
      <c r="Q773" s="225">
        <v>0</v>
      </c>
      <c r="R773" s="226">
        <v>1</v>
      </c>
      <c r="S773" s="224">
        <v>0</v>
      </c>
      <c r="T773" s="222">
        <v>0</v>
      </c>
      <c r="U773" s="227">
        <v>0</v>
      </c>
      <c r="V773" s="224">
        <v>1</v>
      </c>
      <c r="W773" s="224">
        <v>0</v>
      </c>
      <c r="X773" s="28">
        <f>+G773-(SUM(I773:N773,O773,P773:P773:T773,U773,V773,W773))</f>
        <v>125</v>
      </c>
      <c r="Y773" s="107"/>
      <c r="Z773" s="107"/>
      <c r="AA773" s="107"/>
      <c r="AB773" s="107"/>
      <c r="AC773" s="107"/>
      <c r="AD773" s="107"/>
      <c r="AE773" s="197">
        <f t="shared" si="32"/>
        <v>125</v>
      </c>
      <c r="AF773" s="108"/>
      <c r="AG773" s="104"/>
    </row>
    <row r="774" spans="1:33">
      <c r="A774" s="362">
        <v>43052</v>
      </c>
      <c r="B774" s="30">
        <v>2</v>
      </c>
      <c r="C774" s="30">
        <v>2267601</v>
      </c>
      <c r="D774" s="104">
        <v>12917</v>
      </c>
      <c r="E774" s="104" t="s">
        <v>862</v>
      </c>
      <c r="F774" s="30">
        <v>4002</v>
      </c>
      <c r="G774" s="105">
        <v>57</v>
      </c>
      <c r="H774" s="113" t="s">
        <v>440</v>
      </c>
      <c r="I774" s="222">
        <v>0</v>
      </c>
      <c r="J774" s="223">
        <v>0</v>
      </c>
      <c r="K774" s="228">
        <v>0</v>
      </c>
      <c r="L774" s="224">
        <v>0</v>
      </c>
      <c r="M774" s="222">
        <v>0</v>
      </c>
      <c r="N774" s="229">
        <v>0</v>
      </c>
      <c r="O774" s="225">
        <v>0</v>
      </c>
      <c r="P774" s="224">
        <v>0</v>
      </c>
      <c r="Q774" s="225">
        <v>0</v>
      </c>
      <c r="R774" s="226">
        <v>0</v>
      </c>
      <c r="S774" s="224">
        <v>0</v>
      </c>
      <c r="T774" s="222">
        <v>0</v>
      </c>
      <c r="U774" s="227">
        <v>0</v>
      </c>
      <c r="V774" s="224">
        <v>0</v>
      </c>
      <c r="W774" s="224">
        <v>0</v>
      </c>
      <c r="X774" s="28">
        <f>+G774-(SUM(I774:N774,O774,P774:P774:T774,U774,V774,W774))</f>
        <v>57</v>
      </c>
      <c r="Y774" s="107"/>
      <c r="Z774" s="107"/>
      <c r="AA774" s="107"/>
      <c r="AB774" s="107"/>
      <c r="AC774" s="107"/>
      <c r="AD774" s="107"/>
      <c r="AE774" s="197">
        <f t="shared" si="32"/>
        <v>57</v>
      </c>
      <c r="AF774" s="108"/>
      <c r="AG774" s="104"/>
    </row>
    <row r="775" spans="1:33">
      <c r="A775" s="362">
        <v>43052</v>
      </c>
      <c r="B775" s="30">
        <v>2</v>
      </c>
      <c r="C775" s="30">
        <v>2297901</v>
      </c>
      <c r="D775" s="104">
        <v>12917</v>
      </c>
      <c r="E775" s="104" t="s">
        <v>862</v>
      </c>
      <c r="F775" s="30">
        <v>4003</v>
      </c>
      <c r="G775" s="105">
        <v>400</v>
      </c>
      <c r="H775" s="113" t="s">
        <v>111</v>
      </c>
      <c r="I775" s="222">
        <v>0</v>
      </c>
      <c r="J775" s="223">
        <v>0</v>
      </c>
      <c r="K775" s="228">
        <v>0</v>
      </c>
      <c r="L775" s="224">
        <v>0</v>
      </c>
      <c r="M775" s="222">
        <v>0</v>
      </c>
      <c r="N775" s="229">
        <v>0</v>
      </c>
      <c r="O775" s="225">
        <v>0</v>
      </c>
      <c r="P775" s="224">
        <v>0</v>
      </c>
      <c r="Q775" s="225">
        <v>0</v>
      </c>
      <c r="R775" s="226">
        <v>3</v>
      </c>
      <c r="S775" s="224">
        <v>0</v>
      </c>
      <c r="T775" s="222">
        <v>0</v>
      </c>
      <c r="U775" s="227">
        <v>0</v>
      </c>
      <c r="V775" s="224">
        <v>1</v>
      </c>
      <c r="W775" s="224">
        <v>0</v>
      </c>
      <c r="X775" s="28">
        <f>+G775-(SUM(I775:N775,O775,P775:P775:T775,U775,V775,W775))</f>
        <v>396</v>
      </c>
      <c r="Y775" s="107"/>
      <c r="Z775" s="107"/>
      <c r="AA775" s="107"/>
      <c r="AB775" s="107"/>
      <c r="AC775" s="107"/>
      <c r="AD775" s="107"/>
      <c r="AE775" s="197">
        <f t="shared" si="32"/>
        <v>396</v>
      </c>
      <c r="AF775" s="108"/>
      <c r="AG775" s="104"/>
    </row>
    <row r="776" spans="1:33">
      <c r="A776" s="362">
        <v>43052</v>
      </c>
      <c r="B776" s="30">
        <v>2</v>
      </c>
      <c r="C776" s="30">
        <v>2297901</v>
      </c>
      <c r="D776" s="104">
        <v>12917</v>
      </c>
      <c r="E776" s="104" t="s">
        <v>862</v>
      </c>
      <c r="F776" s="30">
        <v>4004</v>
      </c>
      <c r="G776" s="105">
        <v>101</v>
      </c>
      <c r="H776" s="113" t="s">
        <v>114</v>
      </c>
      <c r="I776" s="222">
        <v>0</v>
      </c>
      <c r="J776" s="223">
        <v>0</v>
      </c>
      <c r="K776" s="228">
        <v>0</v>
      </c>
      <c r="L776" s="224">
        <v>0</v>
      </c>
      <c r="M776" s="222">
        <v>0</v>
      </c>
      <c r="N776" s="229">
        <v>0</v>
      </c>
      <c r="O776" s="225">
        <v>0</v>
      </c>
      <c r="P776" s="224">
        <v>0</v>
      </c>
      <c r="Q776" s="225">
        <v>0</v>
      </c>
      <c r="R776" s="226">
        <v>0</v>
      </c>
      <c r="S776" s="224">
        <v>0</v>
      </c>
      <c r="T776" s="222">
        <v>0</v>
      </c>
      <c r="U776" s="227">
        <v>0</v>
      </c>
      <c r="V776" s="224">
        <v>1</v>
      </c>
      <c r="W776" s="224">
        <v>0</v>
      </c>
      <c r="X776" s="28">
        <f>+G776-(SUM(I776:N776,O776,P776:P776:T776,U776,V776,W776))</f>
        <v>100</v>
      </c>
      <c r="Y776" s="107"/>
      <c r="Z776" s="107"/>
      <c r="AA776" s="107"/>
      <c r="AB776" s="107"/>
      <c r="AC776" s="107"/>
      <c r="AD776" s="107"/>
      <c r="AE776" s="197">
        <f t="shared" si="32"/>
        <v>100</v>
      </c>
      <c r="AF776" s="108"/>
      <c r="AG776" s="104"/>
    </row>
    <row r="777" spans="1:33">
      <c r="A777" s="362">
        <v>43052</v>
      </c>
      <c r="B777" s="30">
        <v>3</v>
      </c>
      <c r="C777" s="30">
        <v>2297901</v>
      </c>
      <c r="D777" s="104">
        <v>12917</v>
      </c>
      <c r="E777" s="104" t="s">
        <v>862</v>
      </c>
      <c r="F777" s="30">
        <v>4004</v>
      </c>
      <c r="G777" s="105">
        <v>299</v>
      </c>
      <c r="H777" s="113" t="s">
        <v>441</v>
      </c>
      <c r="I777" s="222">
        <v>0</v>
      </c>
      <c r="J777" s="223">
        <v>0</v>
      </c>
      <c r="K777" s="228">
        <v>0</v>
      </c>
      <c r="L777" s="224">
        <v>0</v>
      </c>
      <c r="M777" s="222">
        <v>0</v>
      </c>
      <c r="N777" s="229">
        <v>0</v>
      </c>
      <c r="O777" s="225">
        <v>0</v>
      </c>
      <c r="P777" s="224">
        <v>0</v>
      </c>
      <c r="Q777" s="225">
        <v>0</v>
      </c>
      <c r="R777" s="226">
        <v>3</v>
      </c>
      <c r="S777" s="224">
        <v>0</v>
      </c>
      <c r="T777" s="222">
        <v>0</v>
      </c>
      <c r="U777" s="227">
        <v>0</v>
      </c>
      <c r="V777" s="224">
        <v>0</v>
      </c>
      <c r="W777" s="224">
        <v>0</v>
      </c>
      <c r="X777" s="28">
        <f>+G777-(SUM(I777:N777,O777,P777:P777:T777,U777,V777,W777))</f>
        <v>296</v>
      </c>
      <c r="Y777" s="107"/>
      <c r="Z777" s="107"/>
      <c r="AA777" s="107"/>
      <c r="AB777" s="107"/>
      <c r="AC777" s="107"/>
      <c r="AD777" s="107"/>
      <c r="AE777" s="197">
        <f t="shared" si="32"/>
        <v>296</v>
      </c>
      <c r="AF777" s="108"/>
      <c r="AG777" s="104"/>
    </row>
    <row r="778" spans="1:33">
      <c r="A778" s="362">
        <v>43052</v>
      </c>
      <c r="B778" s="30">
        <v>3</v>
      </c>
      <c r="C778" s="30">
        <v>2297901</v>
      </c>
      <c r="D778" s="104">
        <v>12917</v>
      </c>
      <c r="E778" s="104" t="s">
        <v>862</v>
      </c>
      <c r="F778" s="30">
        <v>4005</v>
      </c>
      <c r="G778" s="105">
        <v>9</v>
      </c>
      <c r="H778" s="113" t="s">
        <v>441</v>
      </c>
      <c r="I778" s="222">
        <v>0</v>
      </c>
      <c r="J778" s="223">
        <v>0</v>
      </c>
      <c r="K778" s="228">
        <v>0</v>
      </c>
      <c r="L778" s="224">
        <v>0</v>
      </c>
      <c r="M778" s="222">
        <v>0</v>
      </c>
      <c r="N778" s="229">
        <v>0</v>
      </c>
      <c r="O778" s="225">
        <v>0</v>
      </c>
      <c r="P778" s="224">
        <v>0</v>
      </c>
      <c r="Q778" s="225">
        <v>0</v>
      </c>
      <c r="R778" s="226">
        <v>0</v>
      </c>
      <c r="S778" s="224">
        <v>0</v>
      </c>
      <c r="T778" s="222">
        <v>0</v>
      </c>
      <c r="U778" s="227">
        <v>0</v>
      </c>
      <c r="V778" s="224">
        <v>1</v>
      </c>
      <c r="W778" s="224">
        <v>0</v>
      </c>
      <c r="X778" s="28">
        <f>+G778-(SUM(I778:N778,O778,P778:P778:T778,U778,V778,W778))</f>
        <v>8</v>
      </c>
      <c r="Y778" s="107"/>
      <c r="Z778" s="107"/>
      <c r="AA778" s="107"/>
      <c r="AB778" s="107"/>
      <c r="AC778" s="107"/>
      <c r="AD778" s="107"/>
      <c r="AE778" s="197">
        <f t="shared" si="32"/>
        <v>8</v>
      </c>
      <c r="AF778" s="108"/>
      <c r="AG778" s="104"/>
    </row>
    <row r="779" spans="1:33">
      <c r="A779" s="362">
        <v>43052</v>
      </c>
      <c r="B779" s="30">
        <v>3</v>
      </c>
      <c r="C779" s="30">
        <v>2258001</v>
      </c>
      <c r="D779" s="104">
        <v>60132</v>
      </c>
      <c r="E779" s="104" t="s">
        <v>368</v>
      </c>
      <c r="F779" s="30">
        <v>4006</v>
      </c>
      <c r="G779" s="105">
        <v>28</v>
      </c>
      <c r="H779" s="113" t="s">
        <v>442</v>
      </c>
      <c r="I779" s="222">
        <v>0</v>
      </c>
      <c r="J779" s="223">
        <v>0</v>
      </c>
      <c r="K779" s="228">
        <v>0</v>
      </c>
      <c r="L779" s="224">
        <v>0</v>
      </c>
      <c r="M779" s="222">
        <v>0</v>
      </c>
      <c r="N779" s="229">
        <v>0</v>
      </c>
      <c r="O779" s="225">
        <v>1</v>
      </c>
      <c r="P779" s="224">
        <v>0</v>
      </c>
      <c r="Q779" s="225">
        <v>0</v>
      </c>
      <c r="R779" s="226">
        <v>0</v>
      </c>
      <c r="S779" s="224">
        <v>0</v>
      </c>
      <c r="T779" s="222">
        <v>0</v>
      </c>
      <c r="U779" s="227">
        <v>0</v>
      </c>
      <c r="V779" s="224">
        <v>1</v>
      </c>
      <c r="W779" s="224">
        <v>0</v>
      </c>
      <c r="X779" s="28">
        <f>+G779-(SUM(I779:N779,O779,P779:P779:T779,U779,V779,W779))</f>
        <v>26</v>
      </c>
      <c r="Y779" s="107"/>
      <c r="Z779" s="107"/>
      <c r="AA779" s="107"/>
      <c r="AB779" s="107"/>
      <c r="AC779" s="107"/>
      <c r="AD779" s="107"/>
      <c r="AE779" s="197">
        <f t="shared" si="32"/>
        <v>26</v>
      </c>
      <c r="AF779" s="108"/>
      <c r="AG779" s="104"/>
    </row>
    <row r="780" spans="1:33">
      <c r="A780" s="362">
        <v>43056</v>
      </c>
      <c r="B780" s="30">
        <v>1</v>
      </c>
      <c r="C780" s="30">
        <v>2267601</v>
      </c>
      <c r="D780" s="104">
        <v>12914</v>
      </c>
      <c r="E780" s="104" t="s">
        <v>862</v>
      </c>
      <c r="F780" s="30">
        <v>4044</v>
      </c>
      <c r="G780" s="105">
        <v>101</v>
      </c>
      <c r="H780" s="113"/>
      <c r="I780" s="222">
        <v>0</v>
      </c>
      <c r="J780" s="223">
        <v>0</v>
      </c>
      <c r="K780" s="228">
        <v>0</v>
      </c>
      <c r="L780" s="224">
        <v>0</v>
      </c>
      <c r="M780" s="222">
        <v>0</v>
      </c>
      <c r="N780" s="229">
        <v>0</v>
      </c>
      <c r="O780" s="225">
        <v>1</v>
      </c>
      <c r="P780" s="224">
        <v>0</v>
      </c>
      <c r="Q780" s="225">
        <v>0</v>
      </c>
      <c r="R780" s="226">
        <v>0</v>
      </c>
      <c r="S780" s="224">
        <v>0</v>
      </c>
      <c r="T780" s="222">
        <v>0</v>
      </c>
      <c r="U780" s="227">
        <v>0</v>
      </c>
      <c r="V780" s="224">
        <v>1</v>
      </c>
      <c r="W780" s="224">
        <v>0</v>
      </c>
      <c r="X780" s="28">
        <f>+G780-(SUM(I780:N780,O780,P780:P780:T780,U780,V780,W780))</f>
        <v>99</v>
      </c>
      <c r="Y780" s="107"/>
      <c r="Z780" s="107">
        <v>1</v>
      </c>
      <c r="AA780" s="107"/>
      <c r="AB780" s="107"/>
      <c r="AC780" s="107"/>
      <c r="AD780" s="107"/>
      <c r="AE780" s="197">
        <f t="shared" si="32"/>
        <v>98</v>
      </c>
      <c r="AF780" s="108"/>
      <c r="AG780" s="104"/>
    </row>
    <row r="781" spans="1:33">
      <c r="A781" s="362">
        <v>43056</v>
      </c>
      <c r="B781" s="30">
        <v>1</v>
      </c>
      <c r="C781" s="30">
        <v>2267601</v>
      </c>
      <c r="D781" s="104">
        <v>12916</v>
      </c>
      <c r="E781" s="104" t="s">
        <v>862</v>
      </c>
      <c r="F781" s="30">
        <v>4045</v>
      </c>
      <c r="G781" s="105">
        <v>44</v>
      </c>
      <c r="H781" s="113"/>
      <c r="I781" s="222">
        <v>0</v>
      </c>
      <c r="J781" s="223">
        <v>0</v>
      </c>
      <c r="K781" s="228">
        <v>0</v>
      </c>
      <c r="L781" s="224">
        <v>0</v>
      </c>
      <c r="M781" s="222">
        <v>0</v>
      </c>
      <c r="N781" s="229">
        <v>0</v>
      </c>
      <c r="O781" s="225">
        <v>1</v>
      </c>
      <c r="P781" s="224">
        <v>0</v>
      </c>
      <c r="Q781" s="225">
        <v>0</v>
      </c>
      <c r="R781" s="226">
        <v>0</v>
      </c>
      <c r="S781" s="224">
        <v>0</v>
      </c>
      <c r="T781" s="222">
        <v>0</v>
      </c>
      <c r="U781" s="227">
        <v>0</v>
      </c>
      <c r="V781" s="224">
        <v>1</v>
      </c>
      <c r="W781" s="224">
        <v>0</v>
      </c>
      <c r="X781" s="28">
        <f>+G781-(SUM(I781:N781,O781,P781:P781:T781,U781,V781,W781))</f>
        <v>42</v>
      </c>
      <c r="Y781" s="107"/>
      <c r="Z781" s="107"/>
      <c r="AA781" s="107"/>
      <c r="AB781" s="107"/>
      <c r="AC781" s="107"/>
      <c r="AD781" s="107"/>
      <c r="AE781" s="197">
        <f t="shared" si="32"/>
        <v>42</v>
      </c>
      <c r="AF781" s="108"/>
      <c r="AG781" s="104"/>
    </row>
    <row r="782" spans="1:33">
      <c r="A782" s="362">
        <v>43056</v>
      </c>
      <c r="B782" s="30">
        <v>1</v>
      </c>
      <c r="C782" s="30">
        <v>2267601</v>
      </c>
      <c r="D782" s="104">
        <v>12917</v>
      </c>
      <c r="E782" s="104" t="s">
        <v>862</v>
      </c>
      <c r="F782" s="30">
        <v>4046</v>
      </c>
      <c r="G782" s="105">
        <v>69</v>
      </c>
      <c r="H782" s="113"/>
      <c r="I782" s="222">
        <v>0</v>
      </c>
      <c r="J782" s="223">
        <v>0</v>
      </c>
      <c r="K782" s="228">
        <v>0</v>
      </c>
      <c r="L782" s="224">
        <v>0</v>
      </c>
      <c r="M782" s="222">
        <v>0</v>
      </c>
      <c r="N782" s="229">
        <v>0</v>
      </c>
      <c r="O782" s="225">
        <v>1</v>
      </c>
      <c r="P782" s="224">
        <v>0</v>
      </c>
      <c r="Q782" s="225">
        <v>0</v>
      </c>
      <c r="R782" s="226">
        <v>0</v>
      </c>
      <c r="S782" s="224">
        <v>0</v>
      </c>
      <c r="T782" s="222">
        <v>0</v>
      </c>
      <c r="U782" s="227">
        <v>0</v>
      </c>
      <c r="V782" s="224">
        <v>1</v>
      </c>
      <c r="W782" s="224">
        <v>0</v>
      </c>
      <c r="X782" s="28">
        <f>+G782-(SUM(I782:N782,O782,P782:P782:T782,U782,V782,W782))</f>
        <v>67</v>
      </c>
      <c r="Y782" s="107"/>
      <c r="Z782" s="107">
        <v>3</v>
      </c>
      <c r="AA782" s="107"/>
      <c r="AB782" s="107"/>
      <c r="AC782" s="107"/>
      <c r="AD782" s="107"/>
      <c r="AE782" s="197">
        <f t="shared" si="32"/>
        <v>64</v>
      </c>
      <c r="AF782" s="108"/>
      <c r="AG782" s="104"/>
    </row>
    <row r="783" spans="1:33">
      <c r="A783" s="362">
        <v>43056</v>
      </c>
      <c r="B783" s="30">
        <v>1</v>
      </c>
      <c r="C783" s="30">
        <v>2267601</v>
      </c>
      <c r="D783" s="104">
        <v>12918</v>
      </c>
      <c r="E783" s="104" t="s">
        <v>862</v>
      </c>
      <c r="F783" s="30">
        <v>4047</v>
      </c>
      <c r="G783" s="105">
        <v>42</v>
      </c>
      <c r="H783" s="113"/>
      <c r="I783" s="222">
        <v>0</v>
      </c>
      <c r="J783" s="223">
        <v>0</v>
      </c>
      <c r="K783" s="228">
        <v>0</v>
      </c>
      <c r="L783" s="224">
        <v>0</v>
      </c>
      <c r="M783" s="222">
        <v>0</v>
      </c>
      <c r="N783" s="229">
        <v>0</v>
      </c>
      <c r="O783" s="225">
        <v>1</v>
      </c>
      <c r="P783" s="224">
        <v>0</v>
      </c>
      <c r="Q783" s="225">
        <v>0</v>
      </c>
      <c r="R783" s="226">
        <v>0</v>
      </c>
      <c r="S783" s="224">
        <v>0</v>
      </c>
      <c r="T783" s="222">
        <v>0</v>
      </c>
      <c r="U783" s="227">
        <v>0</v>
      </c>
      <c r="V783" s="224">
        <v>1</v>
      </c>
      <c r="W783" s="224">
        <v>0</v>
      </c>
      <c r="X783" s="28">
        <f>+G783-(SUM(I783:N783,O783,P783:P783:T783,U783,V783,W783))</f>
        <v>40</v>
      </c>
      <c r="Y783" s="107"/>
      <c r="Z783" s="107"/>
      <c r="AA783" s="107"/>
      <c r="AB783" s="107"/>
      <c r="AC783" s="107"/>
      <c r="AD783" s="107"/>
      <c r="AE783" s="197">
        <f t="shared" si="32"/>
        <v>40</v>
      </c>
      <c r="AF783" s="108"/>
      <c r="AG783" s="104"/>
    </row>
    <row r="784" spans="1:33">
      <c r="A784" s="362">
        <v>43056</v>
      </c>
      <c r="B784" s="30">
        <v>1</v>
      </c>
      <c r="C784" s="30">
        <v>2241802</v>
      </c>
      <c r="D784" s="104">
        <v>12909</v>
      </c>
      <c r="E784" s="104" t="s">
        <v>862</v>
      </c>
      <c r="F784" s="30">
        <v>4048</v>
      </c>
      <c r="G784" s="105">
        <v>25</v>
      </c>
      <c r="H784" s="113"/>
      <c r="I784" s="222">
        <v>0</v>
      </c>
      <c r="J784" s="223">
        <v>0</v>
      </c>
      <c r="K784" s="228">
        <v>0</v>
      </c>
      <c r="L784" s="224">
        <v>0</v>
      </c>
      <c r="M784" s="222">
        <v>0</v>
      </c>
      <c r="N784" s="229">
        <v>0</v>
      </c>
      <c r="O784" s="225">
        <v>1</v>
      </c>
      <c r="P784" s="224">
        <v>0</v>
      </c>
      <c r="Q784" s="225">
        <v>0</v>
      </c>
      <c r="R784" s="226">
        <v>0</v>
      </c>
      <c r="S784" s="224">
        <v>0</v>
      </c>
      <c r="T784" s="222">
        <v>0</v>
      </c>
      <c r="U784" s="227">
        <v>0</v>
      </c>
      <c r="V784" s="224">
        <v>1</v>
      </c>
      <c r="W784" s="224">
        <v>0</v>
      </c>
      <c r="X784" s="28">
        <f>+G784-(SUM(I784:N784,O784,P784:P784:T784,U784,V784,W784))</f>
        <v>23</v>
      </c>
      <c r="Y784" s="107"/>
      <c r="Z784" s="107"/>
      <c r="AA784" s="107"/>
      <c r="AB784" s="107"/>
      <c r="AC784" s="107"/>
      <c r="AD784" s="107"/>
      <c r="AE784" s="197">
        <f t="shared" si="32"/>
        <v>23</v>
      </c>
      <c r="AF784" s="108"/>
      <c r="AG784" s="104"/>
    </row>
    <row r="785" spans="1:33">
      <c r="A785" s="362">
        <v>43056</v>
      </c>
      <c r="B785" s="30">
        <v>1</v>
      </c>
      <c r="C785" s="30">
        <v>2241802</v>
      </c>
      <c r="D785" s="104">
        <v>40350</v>
      </c>
      <c r="E785" s="104" t="s">
        <v>862</v>
      </c>
      <c r="F785" s="30">
        <v>4049</v>
      </c>
      <c r="G785" s="105">
        <v>31</v>
      </c>
      <c r="H785" s="113" t="s">
        <v>400</v>
      </c>
      <c r="I785" s="222">
        <v>0</v>
      </c>
      <c r="J785" s="223">
        <v>0</v>
      </c>
      <c r="K785" s="228">
        <v>0</v>
      </c>
      <c r="L785" s="224">
        <v>0</v>
      </c>
      <c r="M785" s="222">
        <v>0</v>
      </c>
      <c r="N785" s="229">
        <v>0</v>
      </c>
      <c r="O785" s="225">
        <v>1</v>
      </c>
      <c r="P785" s="224">
        <v>0</v>
      </c>
      <c r="Q785" s="225">
        <v>0</v>
      </c>
      <c r="R785" s="226">
        <v>0</v>
      </c>
      <c r="S785" s="224">
        <v>0</v>
      </c>
      <c r="T785" s="222">
        <v>0</v>
      </c>
      <c r="U785" s="227">
        <v>0</v>
      </c>
      <c r="V785" s="224">
        <v>1</v>
      </c>
      <c r="W785" s="224">
        <v>0</v>
      </c>
      <c r="X785" s="28">
        <f>+G785-(SUM(I785:N785,O785,P785:P785:T785,U785,V785,W785))</f>
        <v>29</v>
      </c>
      <c r="Y785" s="107"/>
      <c r="Z785" s="107"/>
      <c r="AA785" s="107"/>
      <c r="AB785" s="107"/>
      <c r="AC785" s="107"/>
      <c r="AD785" s="107"/>
      <c r="AE785" s="197">
        <f t="shared" si="32"/>
        <v>29</v>
      </c>
      <c r="AF785" s="108"/>
      <c r="AG785" s="104"/>
    </row>
    <row r="786" spans="1:33">
      <c r="A786" s="362">
        <v>43056</v>
      </c>
      <c r="B786" s="30">
        <v>1</v>
      </c>
      <c r="C786" s="30">
        <v>2241802</v>
      </c>
      <c r="D786" s="104">
        <v>12912</v>
      </c>
      <c r="E786" s="104" t="s">
        <v>862</v>
      </c>
      <c r="F786" s="30">
        <v>4050</v>
      </c>
      <c r="G786" s="105">
        <v>125</v>
      </c>
      <c r="H786" s="113" t="s">
        <v>444</v>
      </c>
      <c r="I786" s="222">
        <v>0</v>
      </c>
      <c r="J786" s="223">
        <v>0</v>
      </c>
      <c r="K786" s="228">
        <v>0</v>
      </c>
      <c r="L786" s="224">
        <v>0</v>
      </c>
      <c r="M786" s="222">
        <v>0</v>
      </c>
      <c r="N786" s="229">
        <v>0</v>
      </c>
      <c r="O786" s="225">
        <v>1</v>
      </c>
      <c r="P786" s="224">
        <v>0</v>
      </c>
      <c r="Q786" s="225">
        <v>0</v>
      </c>
      <c r="R786" s="226">
        <v>0</v>
      </c>
      <c r="S786" s="224">
        <v>0</v>
      </c>
      <c r="T786" s="222">
        <v>0</v>
      </c>
      <c r="U786" s="227">
        <v>0</v>
      </c>
      <c r="V786" s="224">
        <v>1</v>
      </c>
      <c r="W786" s="224">
        <v>0</v>
      </c>
      <c r="X786" s="28">
        <f>+G786-(SUM(I786:N786,O786,P786:P786:T786,U786,V786,W786))</f>
        <v>123</v>
      </c>
      <c r="Y786" s="107"/>
      <c r="Z786" s="107"/>
      <c r="AA786" s="107"/>
      <c r="AB786" s="107"/>
      <c r="AC786" s="107"/>
      <c r="AD786" s="107"/>
      <c r="AE786" s="197">
        <f t="shared" si="32"/>
        <v>123</v>
      </c>
      <c r="AF786" s="108"/>
      <c r="AG786" s="104"/>
    </row>
    <row r="787" spans="1:33">
      <c r="A787" s="362">
        <v>43056</v>
      </c>
      <c r="B787" s="30">
        <v>2</v>
      </c>
      <c r="C787" s="30">
        <v>2241802</v>
      </c>
      <c r="D787" s="104">
        <v>12909</v>
      </c>
      <c r="E787" s="104" t="s">
        <v>862</v>
      </c>
      <c r="F787" s="30">
        <v>4051</v>
      </c>
      <c r="G787" s="105">
        <v>13</v>
      </c>
      <c r="H787" s="113" t="s">
        <v>445</v>
      </c>
      <c r="I787" s="222">
        <v>0</v>
      </c>
      <c r="J787" s="223">
        <v>0</v>
      </c>
      <c r="K787" s="228">
        <v>0</v>
      </c>
      <c r="L787" s="224">
        <v>0</v>
      </c>
      <c r="M787" s="222">
        <v>0</v>
      </c>
      <c r="N787" s="229">
        <v>0</v>
      </c>
      <c r="O787" s="225">
        <v>0</v>
      </c>
      <c r="P787" s="224">
        <v>0</v>
      </c>
      <c r="Q787" s="225">
        <v>0</v>
      </c>
      <c r="R787" s="226">
        <v>0</v>
      </c>
      <c r="S787" s="224">
        <v>0</v>
      </c>
      <c r="T787" s="222">
        <v>0</v>
      </c>
      <c r="U787" s="227">
        <v>0</v>
      </c>
      <c r="V787" s="224">
        <v>1</v>
      </c>
      <c r="W787" s="224">
        <v>0</v>
      </c>
      <c r="X787" s="28">
        <f>+G787-(SUM(I787:N787,O787,P787:P787:T787,U787,V787,W787))</f>
        <v>12</v>
      </c>
      <c r="Y787" s="107"/>
      <c r="Z787" s="107"/>
      <c r="AA787" s="107"/>
      <c r="AB787" s="107"/>
      <c r="AC787" s="107"/>
      <c r="AD787" s="107"/>
      <c r="AE787" s="197">
        <f t="shared" si="32"/>
        <v>12</v>
      </c>
      <c r="AF787" s="108"/>
      <c r="AG787" s="104"/>
    </row>
    <row r="788" spans="1:33">
      <c r="A788" s="362">
        <v>43056</v>
      </c>
      <c r="B788" s="30">
        <v>2</v>
      </c>
      <c r="C788" s="30">
        <v>2241802</v>
      </c>
      <c r="D788" s="104">
        <v>40355</v>
      </c>
      <c r="E788" s="104" t="s">
        <v>862</v>
      </c>
      <c r="F788" s="30">
        <v>4052</v>
      </c>
      <c r="G788" s="105">
        <v>62</v>
      </c>
      <c r="H788" s="113" t="s">
        <v>443</v>
      </c>
      <c r="I788" s="222">
        <v>0</v>
      </c>
      <c r="J788" s="223">
        <v>0</v>
      </c>
      <c r="K788" s="228">
        <v>0</v>
      </c>
      <c r="L788" s="224">
        <v>0</v>
      </c>
      <c r="M788" s="222">
        <v>0</v>
      </c>
      <c r="N788" s="229">
        <v>0</v>
      </c>
      <c r="O788" s="225">
        <v>1</v>
      </c>
      <c r="P788" s="224">
        <v>0</v>
      </c>
      <c r="Q788" s="225">
        <v>0</v>
      </c>
      <c r="R788" s="226">
        <v>0</v>
      </c>
      <c r="S788" s="224">
        <v>0</v>
      </c>
      <c r="T788" s="222">
        <v>0</v>
      </c>
      <c r="U788" s="227">
        <v>0</v>
      </c>
      <c r="V788" s="224">
        <v>1</v>
      </c>
      <c r="W788" s="224">
        <v>0</v>
      </c>
      <c r="X788" s="28">
        <f>+G788-(SUM(I788:N788,O788,P788:P788:T788,U788,V788,W788))</f>
        <v>60</v>
      </c>
      <c r="Y788" s="107"/>
      <c r="Z788" s="107"/>
      <c r="AA788" s="107"/>
      <c r="AB788" s="107"/>
      <c r="AC788" s="107"/>
      <c r="AD788" s="107"/>
      <c r="AE788" s="197">
        <f t="shared" si="32"/>
        <v>60</v>
      </c>
      <c r="AF788" s="108"/>
      <c r="AG788" s="104"/>
    </row>
    <row r="789" spans="1:33">
      <c r="A789" s="362">
        <v>43056</v>
      </c>
      <c r="B789" s="30">
        <v>2</v>
      </c>
      <c r="C789" s="30">
        <v>2241802</v>
      </c>
      <c r="D789" s="104">
        <v>12911</v>
      </c>
      <c r="E789" s="104" t="s">
        <v>862</v>
      </c>
      <c r="F789" s="30">
        <v>4053</v>
      </c>
      <c r="G789" s="105">
        <v>30</v>
      </c>
      <c r="H789" s="113"/>
      <c r="I789" s="222">
        <v>0</v>
      </c>
      <c r="J789" s="223">
        <v>0</v>
      </c>
      <c r="K789" s="228">
        <v>0</v>
      </c>
      <c r="L789" s="224">
        <v>0</v>
      </c>
      <c r="M789" s="222">
        <v>0</v>
      </c>
      <c r="N789" s="229">
        <v>0</v>
      </c>
      <c r="O789" s="225">
        <v>1</v>
      </c>
      <c r="P789" s="224">
        <v>0</v>
      </c>
      <c r="Q789" s="225">
        <v>0</v>
      </c>
      <c r="R789" s="226">
        <v>0</v>
      </c>
      <c r="S789" s="224">
        <v>0</v>
      </c>
      <c r="T789" s="222">
        <v>0</v>
      </c>
      <c r="U789" s="227">
        <v>0</v>
      </c>
      <c r="V789" s="224">
        <v>1</v>
      </c>
      <c r="W789" s="224">
        <v>0</v>
      </c>
      <c r="X789" s="28">
        <f>+G789-(SUM(I789:N789,O789,P789:P789:T789,U789,V789,W789))</f>
        <v>28</v>
      </c>
      <c r="Y789" s="107"/>
      <c r="Z789" s="107"/>
      <c r="AA789" s="107"/>
      <c r="AB789" s="107"/>
      <c r="AC789" s="107"/>
      <c r="AD789" s="107"/>
      <c r="AE789" s="197">
        <f t="shared" si="32"/>
        <v>28</v>
      </c>
      <c r="AF789" s="108"/>
      <c r="AG789" s="104"/>
    </row>
    <row r="790" spans="1:33" s="166" customFormat="1">
      <c r="A790" s="362">
        <v>43079</v>
      </c>
      <c r="B790" s="137">
        <v>3</v>
      </c>
      <c r="C790" s="137">
        <v>2419701</v>
      </c>
      <c r="D790" s="139">
        <v>52156</v>
      </c>
      <c r="E790" s="139" t="s">
        <v>368</v>
      </c>
      <c r="F790" s="137">
        <v>4249</v>
      </c>
      <c r="G790" s="140">
        <v>175</v>
      </c>
      <c r="H790" s="560" t="s">
        <v>446</v>
      </c>
      <c r="I790" s="257">
        <v>0</v>
      </c>
      <c r="J790" s="258">
        <v>0</v>
      </c>
      <c r="K790" s="259">
        <v>0</v>
      </c>
      <c r="L790" s="260">
        <v>0</v>
      </c>
      <c r="M790" s="257">
        <v>0</v>
      </c>
      <c r="N790" s="261">
        <v>0</v>
      </c>
      <c r="O790" s="262">
        <v>0</v>
      </c>
      <c r="P790" s="260">
        <v>0</v>
      </c>
      <c r="Q790" s="262">
        <v>0</v>
      </c>
      <c r="R790" s="263">
        <v>0</v>
      </c>
      <c r="S790" s="260">
        <v>0</v>
      </c>
      <c r="T790" s="257">
        <v>0</v>
      </c>
      <c r="U790" s="264">
        <v>0</v>
      </c>
      <c r="V790" s="260">
        <v>0</v>
      </c>
      <c r="W790" s="260">
        <v>0</v>
      </c>
      <c r="X790" s="146">
        <f>+G790-(SUM(I790:N790,O790,P790:P790:T790,U790,V790,W790))</f>
        <v>175</v>
      </c>
      <c r="Y790" s="147"/>
      <c r="Z790" s="147"/>
      <c r="AA790" s="147"/>
      <c r="AB790" s="147"/>
      <c r="AC790" s="147"/>
      <c r="AD790" s="147"/>
      <c r="AE790" s="198">
        <f t="shared" ref="AE790:AE853" si="33">X790-SUM(Z790:AD790)</f>
        <v>175</v>
      </c>
      <c r="AF790" s="148"/>
      <c r="AG790" s="139"/>
    </row>
    <row r="791" spans="1:33" s="166" customFormat="1">
      <c r="A791" s="362">
        <v>43080</v>
      </c>
      <c r="B791" s="137">
        <v>1</v>
      </c>
      <c r="C791" s="137">
        <v>2419701</v>
      </c>
      <c r="D791" s="139">
        <v>52156</v>
      </c>
      <c r="E791" s="139" t="s">
        <v>368</v>
      </c>
      <c r="F791" s="137">
        <v>4249</v>
      </c>
      <c r="G791" s="140">
        <v>31</v>
      </c>
      <c r="H791" s="561"/>
      <c r="I791" s="257"/>
      <c r="J791" s="258">
        <v>0</v>
      </c>
      <c r="K791" s="259">
        <v>0</v>
      </c>
      <c r="L791" s="260">
        <v>0</v>
      </c>
      <c r="M791" s="257">
        <v>0</v>
      </c>
      <c r="N791" s="261">
        <v>0</v>
      </c>
      <c r="O791" s="262">
        <v>1</v>
      </c>
      <c r="P791" s="260">
        <v>0</v>
      </c>
      <c r="Q791" s="262">
        <v>0</v>
      </c>
      <c r="R791" s="263">
        <v>0</v>
      </c>
      <c r="S791" s="260">
        <v>0</v>
      </c>
      <c r="T791" s="257">
        <v>0</v>
      </c>
      <c r="U791" s="264">
        <v>0</v>
      </c>
      <c r="V791" s="260">
        <v>1</v>
      </c>
      <c r="W791" s="260">
        <v>0</v>
      </c>
      <c r="X791" s="146">
        <f>+G791-(SUM(I791:N791,O791,P791:P791:T791,U791,V791,W791))</f>
        <v>29</v>
      </c>
      <c r="Y791" s="147"/>
      <c r="Z791" s="147"/>
      <c r="AA791" s="147"/>
      <c r="AB791" s="147"/>
      <c r="AC791" s="147"/>
      <c r="AD791" s="147"/>
      <c r="AE791" s="198">
        <f t="shared" si="33"/>
        <v>29</v>
      </c>
      <c r="AF791" s="148"/>
      <c r="AG791" s="139"/>
    </row>
    <row r="792" spans="1:33" s="166" customFormat="1">
      <c r="A792" s="362">
        <v>43080</v>
      </c>
      <c r="B792" s="137">
        <v>1</v>
      </c>
      <c r="C792" s="137">
        <v>2419701</v>
      </c>
      <c r="D792" s="139">
        <v>52165</v>
      </c>
      <c r="E792" s="139" t="s">
        <v>368</v>
      </c>
      <c r="F792" s="137">
        <v>4250</v>
      </c>
      <c r="G792" s="140">
        <v>152</v>
      </c>
      <c r="H792" s="165" t="s">
        <v>217</v>
      </c>
      <c r="I792" s="257">
        <v>0</v>
      </c>
      <c r="J792" s="258">
        <v>0</v>
      </c>
      <c r="K792" s="259">
        <v>0</v>
      </c>
      <c r="L792" s="260">
        <v>0</v>
      </c>
      <c r="M792" s="257">
        <v>0</v>
      </c>
      <c r="N792" s="261">
        <v>0</v>
      </c>
      <c r="O792" s="262">
        <v>1</v>
      </c>
      <c r="P792" s="260">
        <v>1</v>
      </c>
      <c r="Q792" s="262">
        <v>0</v>
      </c>
      <c r="R792" s="263">
        <v>0</v>
      </c>
      <c r="S792" s="260">
        <v>0</v>
      </c>
      <c r="T792" s="257">
        <v>0</v>
      </c>
      <c r="U792" s="264">
        <v>0</v>
      </c>
      <c r="V792" s="260">
        <v>1</v>
      </c>
      <c r="W792" s="260">
        <v>0</v>
      </c>
      <c r="X792" s="146">
        <f>+G792-(SUM(I792:N792,O792,P792:P792:T792,U792,V792,W792))</f>
        <v>149</v>
      </c>
      <c r="Y792" s="147"/>
      <c r="Z792" s="147"/>
      <c r="AA792" s="147"/>
      <c r="AB792" s="147"/>
      <c r="AC792" s="147"/>
      <c r="AD792" s="147"/>
      <c r="AE792" s="198">
        <f t="shared" si="33"/>
        <v>149</v>
      </c>
      <c r="AF792" s="148"/>
      <c r="AG792" s="139"/>
    </row>
    <row r="793" spans="1:33" s="166" customFormat="1">
      <c r="A793" s="362">
        <v>43080</v>
      </c>
      <c r="B793" s="137">
        <v>1</v>
      </c>
      <c r="C793" s="137">
        <v>2419701</v>
      </c>
      <c r="D793" s="139">
        <v>52416</v>
      </c>
      <c r="E793" s="139" t="s">
        <v>283</v>
      </c>
      <c r="F793" s="137">
        <v>4251</v>
      </c>
      <c r="G793" s="140">
        <v>221</v>
      </c>
      <c r="H793" s="165" t="s">
        <v>447</v>
      </c>
      <c r="I793" s="257">
        <v>0</v>
      </c>
      <c r="J793" s="258">
        <v>0</v>
      </c>
      <c r="K793" s="259">
        <v>0</v>
      </c>
      <c r="L793" s="260">
        <v>0</v>
      </c>
      <c r="M793" s="257">
        <v>0</v>
      </c>
      <c r="N793" s="261">
        <v>0</v>
      </c>
      <c r="O793" s="262">
        <v>1</v>
      </c>
      <c r="P793" s="260">
        <v>0</v>
      </c>
      <c r="Q793" s="262">
        <v>0</v>
      </c>
      <c r="R793" s="263">
        <v>0</v>
      </c>
      <c r="S793" s="260">
        <v>0</v>
      </c>
      <c r="T793" s="257">
        <v>0</v>
      </c>
      <c r="U793" s="264">
        <v>0</v>
      </c>
      <c r="V793" s="260">
        <v>1</v>
      </c>
      <c r="W793" s="260">
        <v>0</v>
      </c>
      <c r="X793" s="146">
        <f>+G793-(SUM(I793:N793,O793,P793:P793:T793,U793,V793,W793))</f>
        <v>219</v>
      </c>
      <c r="Y793" s="147"/>
      <c r="Z793" s="147"/>
      <c r="AA793" s="147"/>
      <c r="AB793" s="147"/>
      <c r="AC793" s="147"/>
      <c r="AD793" s="147"/>
      <c r="AE793" s="198">
        <f t="shared" si="33"/>
        <v>219</v>
      </c>
      <c r="AF793" s="148"/>
      <c r="AG793" s="139"/>
    </row>
    <row r="794" spans="1:33" s="166" customFormat="1">
      <c r="A794" s="362">
        <v>43080</v>
      </c>
      <c r="B794" s="137">
        <v>1</v>
      </c>
      <c r="C794" s="137">
        <v>2419701</v>
      </c>
      <c r="D794" s="139">
        <v>52167</v>
      </c>
      <c r="E794" s="139" t="s">
        <v>368</v>
      </c>
      <c r="F794" s="137">
        <v>4252</v>
      </c>
      <c r="G794" s="140">
        <v>127</v>
      </c>
      <c r="H794" s="165" t="s">
        <v>316</v>
      </c>
      <c r="I794" s="257">
        <v>0</v>
      </c>
      <c r="J794" s="258">
        <v>0</v>
      </c>
      <c r="K794" s="259">
        <v>0</v>
      </c>
      <c r="L794" s="260">
        <v>0</v>
      </c>
      <c r="M794" s="257">
        <v>0</v>
      </c>
      <c r="N794" s="261">
        <v>0</v>
      </c>
      <c r="O794" s="262">
        <v>1</v>
      </c>
      <c r="P794" s="260">
        <v>0</v>
      </c>
      <c r="Q794" s="262">
        <v>0</v>
      </c>
      <c r="R794" s="263">
        <v>0</v>
      </c>
      <c r="S794" s="260">
        <v>0</v>
      </c>
      <c r="T794" s="257">
        <v>0</v>
      </c>
      <c r="U794" s="264">
        <v>0</v>
      </c>
      <c r="V794" s="260">
        <v>1</v>
      </c>
      <c r="W794" s="260">
        <v>0</v>
      </c>
      <c r="X794" s="146">
        <f>+G794-(SUM(I794:N794,O794,P794:P794:T794,U794,V794,W794))</f>
        <v>125</v>
      </c>
      <c r="Y794" s="147"/>
      <c r="Z794" s="147"/>
      <c r="AA794" s="147"/>
      <c r="AB794" s="147"/>
      <c r="AC794" s="147"/>
      <c r="AD794" s="147"/>
      <c r="AE794" s="198">
        <f t="shared" si="33"/>
        <v>125</v>
      </c>
      <c r="AF794" s="148"/>
      <c r="AG794" s="139"/>
    </row>
    <row r="795" spans="1:33" s="166" customFormat="1">
      <c r="A795" s="362">
        <v>43080</v>
      </c>
      <c r="B795" s="137">
        <v>2</v>
      </c>
      <c r="C795" s="137">
        <v>2419701</v>
      </c>
      <c r="D795" s="139">
        <v>52167</v>
      </c>
      <c r="E795" s="139" t="s">
        <v>368</v>
      </c>
      <c r="F795" s="137">
        <v>4252</v>
      </c>
      <c r="G795" s="140">
        <v>96</v>
      </c>
      <c r="H795" s="165" t="s">
        <v>448</v>
      </c>
      <c r="I795" s="257">
        <v>0</v>
      </c>
      <c r="J795" s="258">
        <v>0</v>
      </c>
      <c r="K795" s="259">
        <v>0</v>
      </c>
      <c r="L795" s="260">
        <v>0</v>
      </c>
      <c r="M795" s="257">
        <v>0</v>
      </c>
      <c r="N795" s="261">
        <v>0</v>
      </c>
      <c r="O795" s="262">
        <v>0</v>
      </c>
      <c r="P795" s="260">
        <v>0</v>
      </c>
      <c r="Q795" s="262">
        <v>0</v>
      </c>
      <c r="R795" s="263">
        <v>0</v>
      </c>
      <c r="S795" s="260">
        <v>0</v>
      </c>
      <c r="T795" s="257">
        <v>0</v>
      </c>
      <c r="U795" s="264">
        <v>0</v>
      </c>
      <c r="V795" s="260">
        <v>0</v>
      </c>
      <c r="W795" s="260">
        <v>0</v>
      </c>
      <c r="X795" s="146">
        <f>+G795-(SUM(I795:N795,O795,P795:P795:T795,U795,V795,W795))</f>
        <v>96</v>
      </c>
      <c r="Y795" s="147"/>
      <c r="Z795" s="147"/>
      <c r="AA795" s="147"/>
      <c r="AB795" s="147"/>
      <c r="AC795" s="147"/>
      <c r="AD795" s="147"/>
      <c r="AE795" s="198">
        <f t="shared" si="33"/>
        <v>96</v>
      </c>
      <c r="AF795" s="148"/>
      <c r="AG795" s="139"/>
    </row>
    <row r="796" spans="1:33" s="166" customFormat="1">
      <c r="A796" s="362">
        <v>43080</v>
      </c>
      <c r="B796" s="137">
        <v>2</v>
      </c>
      <c r="C796" s="137">
        <v>2419701</v>
      </c>
      <c r="D796" s="139">
        <v>52149</v>
      </c>
      <c r="E796" s="139" t="s">
        <v>368</v>
      </c>
      <c r="F796" s="137">
        <v>4253</v>
      </c>
      <c r="G796" s="140">
        <v>114</v>
      </c>
      <c r="H796" s="165" t="s">
        <v>379</v>
      </c>
      <c r="I796" s="257">
        <v>0</v>
      </c>
      <c r="J796" s="258">
        <v>0</v>
      </c>
      <c r="K796" s="259">
        <v>0</v>
      </c>
      <c r="L796" s="260">
        <v>0</v>
      </c>
      <c r="M796" s="257">
        <v>0</v>
      </c>
      <c r="N796" s="261">
        <v>0</v>
      </c>
      <c r="O796" s="262">
        <v>1</v>
      </c>
      <c r="P796" s="260">
        <v>0</v>
      </c>
      <c r="Q796" s="262">
        <v>0</v>
      </c>
      <c r="R796" s="263">
        <v>0</v>
      </c>
      <c r="S796" s="260">
        <v>0</v>
      </c>
      <c r="T796" s="257">
        <v>0</v>
      </c>
      <c r="U796" s="264">
        <v>0</v>
      </c>
      <c r="V796" s="260">
        <v>1</v>
      </c>
      <c r="W796" s="260">
        <v>0</v>
      </c>
      <c r="X796" s="146">
        <f>+G796-(SUM(I796:N796,O796,P796:P796:T796,U796,V796,W796))</f>
        <v>112</v>
      </c>
      <c r="Y796" s="147"/>
      <c r="Z796" s="147"/>
      <c r="AA796" s="147"/>
      <c r="AB796" s="147"/>
      <c r="AC796" s="147"/>
      <c r="AD796" s="147"/>
      <c r="AE796" s="198">
        <f t="shared" si="33"/>
        <v>112</v>
      </c>
      <c r="AF796" s="148"/>
      <c r="AG796" s="139"/>
    </row>
    <row r="797" spans="1:33" s="166" customFormat="1">
      <c r="A797" s="362">
        <v>43080</v>
      </c>
      <c r="B797" s="137">
        <v>2</v>
      </c>
      <c r="C797" s="137">
        <v>2419701</v>
      </c>
      <c r="D797" s="139">
        <v>52162</v>
      </c>
      <c r="E797" s="139" t="s">
        <v>368</v>
      </c>
      <c r="F797" s="137">
        <v>4254</v>
      </c>
      <c r="G797" s="140">
        <v>95</v>
      </c>
      <c r="H797" s="165" t="s">
        <v>197</v>
      </c>
      <c r="I797" s="257">
        <v>0</v>
      </c>
      <c r="J797" s="258">
        <v>0</v>
      </c>
      <c r="K797" s="259">
        <v>0</v>
      </c>
      <c r="L797" s="260">
        <v>0</v>
      </c>
      <c r="M797" s="257">
        <v>0</v>
      </c>
      <c r="N797" s="261">
        <v>0</v>
      </c>
      <c r="O797" s="262">
        <v>1</v>
      </c>
      <c r="P797" s="260">
        <v>0</v>
      </c>
      <c r="Q797" s="262">
        <v>0</v>
      </c>
      <c r="R797" s="263">
        <v>0</v>
      </c>
      <c r="S797" s="260">
        <v>0</v>
      </c>
      <c r="T797" s="257">
        <v>0</v>
      </c>
      <c r="U797" s="264">
        <v>0</v>
      </c>
      <c r="V797" s="260">
        <v>1</v>
      </c>
      <c r="W797" s="260">
        <v>0</v>
      </c>
      <c r="X797" s="146">
        <f>+G797-(SUM(I797:N797,O797,P797:P797:T797,U797,V797,W797))</f>
        <v>93</v>
      </c>
      <c r="Y797" s="147"/>
      <c r="Z797" s="147"/>
      <c r="AA797" s="147"/>
      <c r="AB797" s="147"/>
      <c r="AC797" s="147"/>
      <c r="AD797" s="147"/>
      <c r="AE797" s="198">
        <f t="shared" si="33"/>
        <v>93</v>
      </c>
      <c r="AF797" s="148"/>
      <c r="AG797" s="139"/>
    </row>
    <row r="798" spans="1:33" s="166" customFormat="1">
      <c r="A798" s="362">
        <v>43080</v>
      </c>
      <c r="B798" s="137">
        <v>2</v>
      </c>
      <c r="C798" s="137">
        <v>2419701</v>
      </c>
      <c r="D798" s="139">
        <v>52294</v>
      </c>
      <c r="E798" s="139" t="s">
        <v>368</v>
      </c>
      <c r="F798" s="137">
        <v>4255</v>
      </c>
      <c r="G798" s="140">
        <v>165</v>
      </c>
      <c r="H798" s="165" t="s">
        <v>449</v>
      </c>
      <c r="I798" s="257">
        <v>0</v>
      </c>
      <c r="J798" s="258">
        <v>0</v>
      </c>
      <c r="K798" s="259">
        <v>0</v>
      </c>
      <c r="L798" s="260">
        <v>0</v>
      </c>
      <c r="M798" s="257">
        <v>0</v>
      </c>
      <c r="N798" s="261">
        <v>0</v>
      </c>
      <c r="O798" s="262">
        <v>1</v>
      </c>
      <c r="P798" s="260">
        <v>0</v>
      </c>
      <c r="Q798" s="262">
        <v>0</v>
      </c>
      <c r="R798" s="263">
        <v>0</v>
      </c>
      <c r="S798" s="260">
        <v>0</v>
      </c>
      <c r="T798" s="257">
        <v>0</v>
      </c>
      <c r="U798" s="264">
        <v>0</v>
      </c>
      <c r="V798" s="260">
        <v>1</v>
      </c>
      <c r="W798" s="260">
        <v>0</v>
      </c>
      <c r="X798" s="146">
        <f>+G798-(SUM(I798:N798,O798,P798:P798:T798,U798,V798,W798))</f>
        <v>163</v>
      </c>
      <c r="Y798" s="147"/>
      <c r="Z798" s="147"/>
      <c r="AA798" s="147"/>
      <c r="AB798" s="147"/>
      <c r="AC798" s="147"/>
      <c r="AD798" s="147"/>
      <c r="AE798" s="198">
        <f t="shared" si="33"/>
        <v>163</v>
      </c>
      <c r="AF798" s="148"/>
      <c r="AG798" s="139"/>
    </row>
    <row r="799" spans="1:33" s="166" customFormat="1">
      <c r="A799" s="362">
        <v>43080</v>
      </c>
      <c r="B799" s="137">
        <v>2</v>
      </c>
      <c r="C799" s="137">
        <v>2419701</v>
      </c>
      <c r="D799" s="139">
        <v>52150</v>
      </c>
      <c r="E799" s="139" t="s">
        <v>368</v>
      </c>
      <c r="F799" s="137">
        <v>4256</v>
      </c>
      <c r="G799" s="140">
        <v>50</v>
      </c>
      <c r="H799" s="165" t="s">
        <v>197</v>
      </c>
      <c r="I799" s="257">
        <v>0</v>
      </c>
      <c r="J799" s="258">
        <v>0</v>
      </c>
      <c r="K799" s="259">
        <v>0</v>
      </c>
      <c r="L799" s="260">
        <v>0</v>
      </c>
      <c r="M799" s="257">
        <v>0</v>
      </c>
      <c r="N799" s="261">
        <v>0</v>
      </c>
      <c r="O799" s="262">
        <v>0</v>
      </c>
      <c r="P799" s="260">
        <v>0</v>
      </c>
      <c r="Q799" s="262">
        <v>0</v>
      </c>
      <c r="R799" s="263">
        <v>0</v>
      </c>
      <c r="S799" s="260">
        <v>0</v>
      </c>
      <c r="T799" s="257">
        <v>0</v>
      </c>
      <c r="U799" s="264">
        <v>0</v>
      </c>
      <c r="V799" s="260">
        <v>0</v>
      </c>
      <c r="W799" s="260">
        <v>0</v>
      </c>
      <c r="X799" s="146">
        <f>+G799-(SUM(I799:N799,O799,P799:P799:T799,U799,V799,W799))</f>
        <v>50</v>
      </c>
      <c r="Y799" s="147"/>
      <c r="Z799" s="147"/>
      <c r="AA799" s="147"/>
      <c r="AB799" s="147"/>
      <c r="AC799" s="147"/>
      <c r="AD799" s="147"/>
      <c r="AE799" s="198">
        <f t="shared" si="33"/>
        <v>50</v>
      </c>
      <c r="AF799" s="148"/>
      <c r="AG799" s="139"/>
    </row>
    <row r="800" spans="1:33" s="166" customFormat="1">
      <c r="A800" s="362">
        <v>43080</v>
      </c>
      <c r="B800" s="137">
        <v>3</v>
      </c>
      <c r="C800" s="137">
        <v>2419701</v>
      </c>
      <c r="D800" s="139">
        <v>52150</v>
      </c>
      <c r="E800" s="139" t="s">
        <v>368</v>
      </c>
      <c r="F800" s="137">
        <v>4256</v>
      </c>
      <c r="G800" s="140">
        <v>45</v>
      </c>
      <c r="H800" s="165" t="s">
        <v>197</v>
      </c>
      <c r="I800" s="257">
        <v>0</v>
      </c>
      <c r="J800" s="258">
        <v>0</v>
      </c>
      <c r="K800" s="259">
        <v>0</v>
      </c>
      <c r="L800" s="260">
        <v>0</v>
      </c>
      <c r="M800" s="257">
        <v>0</v>
      </c>
      <c r="N800" s="261">
        <v>0</v>
      </c>
      <c r="O800" s="262">
        <v>1</v>
      </c>
      <c r="P800" s="260">
        <v>0</v>
      </c>
      <c r="Q800" s="262">
        <v>0</v>
      </c>
      <c r="R800" s="263">
        <v>0</v>
      </c>
      <c r="S800" s="260">
        <v>0</v>
      </c>
      <c r="T800" s="257">
        <v>0</v>
      </c>
      <c r="U800" s="264">
        <v>0</v>
      </c>
      <c r="V800" s="260">
        <v>1</v>
      </c>
      <c r="W800" s="260">
        <v>0</v>
      </c>
      <c r="X800" s="146">
        <f>+G800-(SUM(I800:N800,O800,P800:P800:T800,U800,V800,W800))</f>
        <v>43</v>
      </c>
      <c r="Y800" s="147"/>
      <c r="Z800" s="147"/>
      <c r="AA800" s="147"/>
      <c r="AB800" s="147"/>
      <c r="AC800" s="147"/>
      <c r="AD800" s="147"/>
      <c r="AE800" s="198">
        <f t="shared" si="33"/>
        <v>43</v>
      </c>
      <c r="AF800" s="148"/>
      <c r="AG800" s="139"/>
    </row>
    <row r="801" spans="1:33" s="166" customFormat="1">
      <c r="A801" s="362">
        <v>43080</v>
      </c>
      <c r="B801" s="137">
        <v>3</v>
      </c>
      <c r="C801" s="137">
        <v>2419701</v>
      </c>
      <c r="D801" s="139">
        <v>52164</v>
      </c>
      <c r="E801" s="139" t="s">
        <v>368</v>
      </c>
      <c r="F801" s="137">
        <v>4257</v>
      </c>
      <c r="G801" s="140">
        <v>133</v>
      </c>
      <c r="H801" s="165" t="s">
        <v>203</v>
      </c>
      <c r="I801" s="257">
        <v>0</v>
      </c>
      <c r="J801" s="258">
        <v>0</v>
      </c>
      <c r="K801" s="259">
        <v>0</v>
      </c>
      <c r="L801" s="260">
        <v>0</v>
      </c>
      <c r="M801" s="257">
        <v>0</v>
      </c>
      <c r="N801" s="261">
        <v>0</v>
      </c>
      <c r="O801" s="262">
        <v>1</v>
      </c>
      <c r="P801" s="260">
        <v>0</v>
      </c>
      <c r="Q801" s="262">
        <v>0</v>
      </c>
      <c r="R801" s="263">
        <v>0</v>
      </c>
      <c r="S801" s="260">
        <v>0</v>
      </c>
      <c r="T801" s="257">
        <v>0</v>
      </c>
      <c r="U801" s="264">
        <v>0</v>
      </c>
      <c r="V801" s="260">
        <v>1</v>
      </c>
      <c r="W801" s="260">
        <v>0</v>
      </c>
      <c r="X801" s="146">
        <f>+G801-(SUM(I801:N801,O801,P801:P801:T801,U801,V801,W801))</f>
        <v>131</v>
      </c>
      <c r="Y801" s="147"/>
      <c r="Z801" s="147"/>
      <c r="AA801" s="147"/>
      <c r="AB801" s="147"/>
      <c r="AC801" s="147"/>
      <c r="AD801" s="147"/>
      <c r="AE801" s="198">
        <f t="shared" si="33"/>
        <v>131</v>
      </c>
      <c r="AF801" s="148"/>
      <c r="AG801" s="139"/>
    </row>
    <row r="802" spans="1:33" s="166" customFormat="1">
      <c r="A802" s="362">
        <v>43080</v>
      </c>
      <c r="B802" s="137">
        <v>3</v>
      </c>
      <c r="C802" s="137">
        <v>2419701</v>
      </c>
      <c r="D802" s="139">
        <v>52159</v>
      </c>
      <c r="E802" s="139" t="s">
        <v>368</v>
      </c>
      <c r="F802" s="137">
        <v>4258</v>
      </c>
      <c r="G802" s="140">
        <v>152</v>
      </c>
      <c r="H802" s="165" t="s">
        <v>217</v>
      </c>
      <c r="I802" s="257">
        <v>0</v>
      </c>
      <c r="J802" s="258">
        <v>0</v>
      </c>
      <c r="K802" s="259">
        <v>0</v>
      </c>
      <c r="L802" s="260">
        <v>0</v>
      </c>
      <c r="M802" s="257">
        <v>0</v>
      </c>
      <c r="N802" s="261">
        <v>0</v>
      </c>
      <c r="O802" s="262">
        <v>1</v>
      </c>
      <c r="P802" s="260">
        <v>0</v>
      </c>
      <c r="Q802" s="262">
        <v>0</v>
      </c>
      <c r="R802" s="263">
        <v>0</v>
      </c>
      <c r="S802" s="260">
        <v>0</v>
      </c>
      <c r="T802" s="257">
        <v>0</v>
      </c>
      <c r="U802" s="264">
        <v>0</v>
      </c>
      <c r="V802" s="260">
        <v>1</v>
      </c>
      <c r="W802" s="260">
        <v>0</v>
      </c>
      <c r="X802" s="146">
        <f>+G802-(SUM(I802:N802,O802,P802:P802:T802,U802,V802,W802))</f>
        <v>150</v>
      </c>
      <c r="Y802" s="147"/>
      <c r="Z802" s="147"/>
      <c r="AA802" s="147"/>
      <c r="AB802" s="147"/>
      <c r="AC802" s="147"/>
      <c r="AD802" s="147"/>
      <c r="AE802" s="198">
        <f t="shared" si="33"/>
        <v>150</v>
      </c>
      <c r="AF802" s="148"/>
      <c r="AG802" s="139"/>
    </row>
    <row r="803" spans="1:33" s="166" customFormat="1">
      <c r="A803" s="362">
        <v>43080</v>
      </c>
      <c r="B803" s="137">
        <v>3</v>
      </c>
      <c r="C803" s="137">
        <v>2419701</v>
      </c>
      <c r="D803" s="139">
        <v>52158</v>
      </c>
      <c r="E803" s="139" t="s">
        <v>368</v>
      </c>
      <c r="F803" s="137">
        <v>4259</v>
      </c>
      <c r="G803" s="140">
        <v>95</v>
      </c>
      <c r="H803" s="165" t="s">
        <v>197</v>
      </c>
      <c r="I803" s="257">
        <v>0</v>
      </c>
      <c r="J803" s="258">
        <v>0</v>
      </c>
      <c r="K803" s="259">
        <v>0</v>
      </c>
      <c r="L803" s="260">
        <v>0</v>
      </c>
      <c r="M803" s="257">
        <v>0</v>
      </c>
      <c r="N803" s="261">
        <v>0</v>
      </c>
      <c r="O803" s="262">
        <v>1</v>
      </c>
      <c r="P803" s="260">
        <v>0</v>
      </c>
      <c r="Q803" s="262">
        <v>0</v>
      </c>
      <c r="R803" s="263">
        <v>0</v>
      </c>
      <c r="S803" s="260">
        <v>0</v>
      </c>
      <c r="T803" s="257">
        <v>0</v>
      </c>
      <c r="U803" s="264">
        <v>0</v>
      </c>
      <c r="V803" s="260">
        <v>1</v>
      </c>
      <c r="W803" s="260">
        <v>0</v>
      </c>
      <c r="X803" s="146">
        <f>+G803-(SUM(I803:N803,O803,P803:P803:T803,U803,V803,W803))</f>
        <v>93</v>
      </c>
      <c r="Y803" s="147"/>
      <c r="Z803" s="147"/>
      <c r="AA803" s="147"/>
      <c r="AB803" s="147"/>
      <c r="AC803" s="147"/>
      <c r="AD803" s="147"/>
      <c r="AE803" s="198">
        <f t="shared" si="33"/>
        <v>93</v>
      </c>
      <c r="AF803" s="148"/>
      <c r="AG803" s="139"/>
    </row>
    <row r="804" spans="1:33" s="166" customFormat="1">
      <c r="A804" s="362">
        <v>43080</v>
      </c>
      <c r="B804" s="137">
        <v>3</v>
      </c>
      <c r="C804" s="137">
        <v>2419701</v>
      </c>
      <c r="D804" s="139">
        <v>52290</v>
      </c>
      <c r="E804" s="139" t="s">
        <v>368</v>
      </c>
      <c r="F804" s="137">
        <v>4260</v>
      </c>
      <c r="G804" s="140">
        <v>102</v>
      </c>
      <c r="H804" s="560" t="s">
        <v>450</v>
      </c>
      <c r="I804" s="257">
        <v>0</v>
      </c>
      <c r="J804" s="258">
        <v>0</v>
      </c>
      <c r="K804" s="259">
        <v>0</v>
      </c>
      <c r="L804" s="260">
        <v>0</v>
      </c>
      <c r="M804" s="257">
        <v>0</v>
      </c>
      <c r="N804" s="261">
        <v>0</v>
      </c>
      <c r="O804" s="262">
        <v>1</v>
      </c>
      <c r="P804" s="260">
        <v>0</v>
      </c>
      <c r="Q804" s="262">
        <v>0</v>
      </c>
      <c r="R804" s="263">
        <v>0</v>
      </c>
      <c r="S804" s="260">
        <v>0</v>
      </c>
      <c r="T804" s="257">
        <v>0</v>
      </c>
      <c r="U804" s="264">
        <v>0</v>
      </c>
      <c r="V804" s="260">
        <v>1</v>
      </c>
      <c r="W804" s="260">
        <v>0</v>
      </c>
      <c r="X804" s="146">
        <f>+G804-(SUM(I804:N804,O804,P804:P804:T804,U804,V804,W804))</f>
        <v>100</v>
      </c>
      <c r="Y804" s="147"/>
      <c r="Z804" s="147"/>
      <c r="AA804" s="147"/>
      <c r="AB804" s="147"/>
      <c r="AC804" s="147"/>
      <c r="AD804" s="147"/>
      <c r="AE804" s="198">
        <f t="shared" si="33"/>
        <v>100</v>
      </c>
      <c r="AF804" s="148"/>
      <c r="AG804" s="139"/>
    </row>
    <row r="805" spans="1:33" s="166" customFormat="1">
      <c r="A805" s="362">
        <v>43081</v>
      </c>
      <c r="B805" s="137">
        <v>1</v>
      </c>
      <c r="C805" s="137">
        <v>2419701</v>
      </c>
      <c r="D805" s="139">
        <v>52290</v>
      </c>
      <c r="E805" s="139" t="s">
        <v>368</v>
      </c>
      <c r="F805" s="137">
        <v>4260</v>
      </c>
      <c r="G805" s="140">
        <v>11</v>
      </c>
      <c r="H805" s="561"/>
      <c r="I805" s="257">
        <v>0</v>
      </c>
      <c r="J805" s="258">
        <v>0</v>
      </c>
      <c r="K805" s="259">
        <v>0</v>
      </c>
      <c r="L805" s="260">
        <v>0</v>
      </c>
      <c r="M805" s="257">
        <v>0</v>
      </c>
      <c r="N805" s="261">
        <v>0</v>
      </c>
      <c r="O805" s="262">
        <v>0</v>
      </c>
      <c r="P805" s="260">
        <v>0</v>
      </c>
      <c r="Q805" s="262">
        <v>0</v>
      </c>
      <c r="R805" s="263">
        <v>0</v>
      </c>
      <c r="S805" s="260">
        <v>0</v>
      </c>
      <c r="T805" s="257">
        <v>0</v>
      </c>
      <c r="U805" s="264">
        <v>0</v>
      </c>
      <c r="V805" s="260">
        <v>0</v>
      </c>
      <c r="W805" s="260">
        <v>0</v>
      </c>
      <c r="X805" s="146">
        <f>+G805-(SUM(I805:N805,O805,P805:P805:T805,U805,V805,W805))</f>
        <v>11</v>
      </c>
      <c r="Y805" s="147"/>
      <c r="Z805" s="147"/>
      <c r="AA805" s="147"/>
      <c r="AB805" s="147"/>
      <c r="AC805" s="147"/>
      <c r="AD805" s="147"/>
      <c r="AE805" s="198">
        <f t="shared" si="33"/>
        <v>11</v>
      </c>
      <c r="AF805" s="148"/>
      <c r="AG805" s="139"/>
    </row>
    <row r="806" spans="1:33" s="166" customFormat="1">
      <c r="A806" s="362">
        <v>43081</v>
      </c>
      <c r="B806" s="137">
        <v>1</v>
      </c>
      <c r="C806" s="137">
        <v>2419701</v>
      </c>
      <c r="D806" s="139">
        <v>60133</v>
      </c>
      <c r="E806" s="139" t="s">
        <v>368</v>
      </c>
      <c r="F806" s="137">
        <v>4261</v>
      </c>
      <c r="G806" s="140">
        <v>31</v>
      </c>
      <c r="H806" s="165" t="s">
        <v>400</v>
      </c>
      <c r="I806" s="257">
        <v>0</v>
      </c>
      <c r="J806" s="258">
        <v>0</v>
      </c>
      <c r="K806" s="259">
        <v>0</v>
      </c>
      <c r="L806" s="260">
        <v>0</v>
      </c>
      <c r="M806" s="257">
        <v>0</v>
      </c>
      <c r="N806" s="261">
        <v>0</v>
      </c>
      <c r="O806" s="262">
        <v>1</v>
      </c>
      <c r="P806" s="260">
        <v>0</v>
      </c>
      <c r="Q806" s="262">
        <v>0</v>
      </c>
      <c r="R806" s="263">
        <v>0</v>
      </c>
      <c r="S806" s="260">
        <v>0</v>
      </c>
      <c r="T806" s="257">
        <v>0</v>
      </c>
      <c r="U806" s="264">
        <v>0</v>
      </c>
      <c r="V806" s="260">
        <v>1</v>
      </c>
      <c r="W806" s="260">
        <v>0</v>
      </c>
      <c r="X806" s="146">
        <f>+G806-(SUM(I806:N806,O806,P806:P806:T806,U806,V806,W806))</f>
        <v>29</v>
      </c>
      <c r="Y806" s="147"/>
      <c r="Z806" s="147"/>
      <c r="AA806" s="147"/>
      <c r="AB806" s="147"/>
      <c r="AC806" s="147"/>
      <c r="AD806" s="147"/>
      <c r="AE806" s="198">
        <f t="shared" si="33"/>
        <v>29</v>
      </c>
      <c r="AF806" s="148"/>
      <c r="AG806" s="139"/>
    </row>
    <row r="807" spans="1:33" s="166" customFormat="1">
      <c r="A807" s="362">
        <v>43081</v>
      </c>
      <c r="B807" s="137">
        <v>1</v>
      </c>
      <c r="C807" s="137">
        <v>2419701</v>
      </c>
      <c r="D807" s="139">
        <v>60134</v>
      </c>
      <c r="E807" s="139" t="s">
        <v>368</v>
      </c>
      <c r="F807" s="137">
        <v>4262</v>
      </c>
      <c r="G807" s="140">
        <v>19</v>
      </c>
      <c r="H807" s="165" t="s">
        <v>140</v>
      </c>
      <c r="I807" s="257">
        <v>0</v>
      </c>
      <c r="J807" s="258">
        <v>0</v>
      </c>
      <c r="K807" s="259">
        <v>0</v>
      </c>
      <c r="L807" s="260">
        <v>0</v>
      </c>
      <c r="M807" s="257">
        <v>0</v>
      </c>
      <c r="N807" s="261">
        <v>0</v>
      </c>
      <c r="O807" s="262">
        <v>1</v>
      </c>
      <c r="P807" s="260">
        <v>0</v>
      </c>
      <c r="Q807" s="262">
        <v>0</v>
      </c>
      <c r="R807" s="263">
        <v>0</v>
      </c>
      <c r="S807" s="260">
        <v>0</v>
      </c>
      <c r="T807" s="257">
        <v>0</v>
      </c>
      <c r="U807" s="264">
        <v>0</v>
      </c>
      <c r="V807" s="260">
        <v>1</v>
      </c>
      <c r="W807" s="260">
        <v>0</v>
      </c>
      <c r="X807" s="146">
        <f>+G807-(SUM(I807:N807,O807,P807:P807:T807,U807,V807,W807))</f>
        <v>17</v>
      </c>
      <c r="Y807" s="147"/>
      <c r="Z807" s="147"/>
      <c r="AA807" s="147"/>
      <c r="AB807" s="147"/>
      <c r="AC807" s="147"/>
      <c r="AD807" s="147"/>
      <c r="AE807" s="198">
        <f t="shared" si="33"/>
        <v>17</v>
      </c>
      <c r="AF807" s="148"/>
      <c r="AG807" s="139"/>
    </row>
    <row r="808" spans="1:33" s="166" customFormat="1">
      <c r="A808" s="362">
        <v>43081</v>
      </c>
      <c r="B808" s="137">
        <v>1</v>
      </c>
      <c r="C808" s="137">
        <v>2419701</v>
      </c>
      <c r="D808" s="139">
        <v>60117</v>
      </c>
      <c r="E808" s="139" t="s">
        <v>283</v>
      </c>
      <c r="F808" s="137">
        <v>4263</v>
      </c>
      <c r="G808" s="140">
        <v>17</v>
      </c>
      <c r="H808" s="165" t="s">
        <v>187</v>
      </c>
      <c r="I808" s="257">
        <v>0</v>
      </c>
      <c r="J808" s="258">
        <v>0</v>
      </c>
      <c r="K808" s="259">
        <v>0</v>
      </c>
      <c r="L808" s="260">
        <v>0</v>
      </c>
      <c r="M808" s="257">
        <v>0</v>
      </c>
      <c r="N808" s="261">
        <v>0</v>
      </c>
      <c r="O808" s="262">
        <v>1</v>
      </c>
      <c r="P808" s="260">
        <v>0</v>
      </c>
      <c r="Q808" s="262">
        <v>0</v>
      </c>
      <c r="R808" s="263">
        <v>0</v>
      </c>
      <c r="S808" s="260">
        <v>0</v>
      </c>
      <c r="T808" s="257">
        <v>0</v>
      </c>
      <c r="U808" s="264">
        <v>0</v>
      </c>
      <c r="V808" s="260">
        <v>1</v>
      </c>
      <c r="W808" s="260">
        <v>0</v>
      </c>
      <c r="X808" s="146">
        <f>+G808-(SUM(I808:N808,O808,P808:P808:T808,U808,V808,W808))</f>
        <v>15</v>
      </c>
      <c r="Y808" s="147"/>
      <c r="Z808" s="147"/>
      <c r="AA808" s="147"/>
      <c r="AB808" s="147"/>
      <c r="AC808" s="147"/>
      <c r="AD808" s="147"/>
      <c r="AE808" s="198">
        <f t="shared" si="33"/>
        <v>15</v>
      </c>
      <c r="AF808" s="148"/>
      <c r="AG808" s="139"/>
    </row>
    <row r="809" spans="1:33" s="166" customFormat="1">
      <c r="A809" s="362">
        <v>43081</v>
      </c>
      <c r="B809" s="137">
        <v>1</v>
      </c>
      <c r="C809" s="137">
        <v>2417302</v>
      </c>
      <c r="D809" s="139">
        <v>13026</v>
      </c>
      <c r="E809" s="104" t="s">
        <v>862</v>
      </c>
      <c r="F809" s="137">
        <v>4264</v>
      </c>
      <c r="G809" s="140">
        <v>400</v>
      </c>
      <c r="H809" s="165" t="s">
        <v>111</v>
      </c>
      <c r="I809" s="257">
        <v>0</v>
      </c>
      <c r="J809" s="258">
        <v>0</v>
      </c>
      <c r="K809" s="259">
        <v>0</v>
      </c>
      <c r="L809" s="260">
        <v>0</v>
      </c>
      <c r="M809" s="257">
        <v>0</v>
      </c>
      <c r="N809" s="261">
        <v>0</v>
      </c>
      <c r="O809" s="262">
        <v>1</v>
      </c>
      <c r="P809" s="260">
        <v>0</v>
      </c>
      <c r="Q809" s="262">
        <v>0</v>
      </c>
      <c r="R809" s="263">
        <v>2</v>
      </c>
      <c r="S809" s="260">
        <v>0</v>
      </c>
      <c r="T809" s="257">
        <v>0</v>
      </c>
      <c r="U809" s="264">
        <v>0</v>
      </c>
      <c r="V809" s="260">
        <v>1</v>
      </c>
      <c r="W809" s="260">
        <v>0</v>
      </c>
      <c r="X809" s="146">
        <f>+G809-(SUM(I809:N809,O809,P809:P809:T809,U809,V809,W809))</f>
        <v>396</v>
      </c>
      <c r="Y809" s="147"/>
      <c r="Z809" s="147"/>
      <c r="AA809" s="147"/>
      <c r="AB809" s="147"/>
      <c r="AC809" s="147"/>
      <c r="AD809" s="147"/>
      <c r="AE809" s="198">
        <f t="shared" si="33"/>
        <v>396</v>
      </c>
      <c r="AF809" s="148"/>
      <c r="AG809" s="139"/>
    </row>
    <row r="810" spans="1:33" s="166" customFormat="1">
      <c r="A810" s="362">
        <v>43081</v>
      </c>
      <c r="B810" s="137">
        <v>1</v>
      </c>
      <c r="C810" s="137">
        <v>2417302</v>
      </c>
      <c r="D810" s="139">
        <v>13026</v>
      </c>
      <c r="E810" s="104" t="s">
        <v>862</v>
      </c>
      <c r="F810" s="137">
        <v>4265</v>
      </c>
      <c r="G810" s="140">
        <v>26</v>
      </c>
      <c r="H810" s="560" t="s">
        <v>114</v>
      </c>
      <c r="I810" s="257">
        <v>0</v>
      </c>
      <c r="J810" s="258">
        <v>0</v>
      </c>
      <c r="K810" s="259">
        <v>0</v>
      </c>
      <c r="L810" s="260">
        <v>0</v>
      </c>
      <c r="M810" s="257">
        <v>0</v>
      </c>
      <c r="N810" s="261">
        <v>0</v>
      </c>
      <c r="O810" s="262">
        <v>0</v>
      </c>
      <c r="P810" s="260">
        <v>0</v>
      </c>
      <c r="Q810" s="262">
        <v>0</v>
      </c>
      <c r="R810" s="263">
        <v>0</v>
      </c>
      <c r="S810" s="260">
        <v>0</v>
      </c>
      <c r="T810" s="257">
        <v>0</v>
      </c>
      <c r="U810" s="264">
        <v>0</v>
      </c>
      <c r="V810" s="260">
        <v>1</v>
      </c>
      <c r="W810" s="260">
        <v>0</v>
      </c>
      <c r="X810" s="146">
        <f>+G810-(SUM(I810:N810,O810,P810:P810:T810,U810,V810,W810))</f>
        <v>25</v>
      </c>
      <c r="Y810" s="147"/>
      <c r="Z810" s="147"/>
      <c r="AA810" s="147"/>
      <c r="AB810" s="147"/>
      <c r="AC810" s="147"/>
      <c r="AD810" s="147"/>
      <c r="AE810" s="198">
        <f t="shared" si="33"/>
        <v>25</v>
      </c>
      <c r="AF810" s="148"/>
      <c r="AG810" s="139"/>
    </row>
    <row r="811" spans="1:33" s="166" customFormat="1">
      <c r="A811" s="362">
        <v>43081</v>
      </c>
      <c r="B811" s="137">
        <v>2</v>
      </c>
      <c r="C811" s="137">
        <v>2417302</v>
      </c>
      <c r="D811" s="139">
        <v>13026</v>
      </c>
      <c r="E811" s="104" t="s">
        <v>862</v>
      </c>
      <c r="F811" s="137">
        <v>4265</v>
      </c>
      <c r="G811" s="140">
        <v>374</v>
      </c>
      <c r="H811" s="561"/>
      <c r="I811" s="257">
        <v>0</v>
      </c>
      <c r="J811" s="258">
        <v>0</v>
      </c>
      <c r="K811" s="259">
        <v>0</v>
      </c>
      <c r="L811" s="260">
        <v>0</v>
      </c>
      <c r="M811" s="257">
        <v>0</v>
      </c>
      <c r="N811" s="261">
        <v>0</v>
      </c>
      <c r="O811" s="262">
        <v>0</v>
      </c>
      <c r="P811" s="260">
        <v>0</v>
      </c>
      <c r="Q811" s="262">
        <v>0</v>
      </c>
      <c r="R811" s="263">
        <v>3</v>
      </c>
      <c r="S811" s="260">
        <v>0</v>
      </c>
      <c r="T811" s="257">
        <v>0</v>
      </c>
      <c r="U811" s="264">
        <v>0</v>
      </c>
      <c r="V811" s="260">
        <v>0</v>
      </c>
      <c r="W811" s="260">
        <v>0</v>
      </c>
      <c r="X811" s="146">
        <f>+G811-(SUM(I811:N811,O811,P811:P811:T811,U811,V811,W811))</f>
        <v>371</v>
      </c>
      <c r="Y811" s="147"/>
      <c r="Z811" s="147"/>
      <c r="AA811" s="147"/>
      <c r="AB811" s="147"/>
      <c r="AC811" s="147"/>
      <c r="AD811" s="147"/>
      <c r="AE811" s="198">
        <f t="shared" si="33"/>
        <v>371</v>
      </c>
      <c r="AF811" s="148"/>
      <c r="AG811" s="139"/>
    </row>
    <row r="812" spans="1:33" s="166" customFormat="1">
      <c r="A812" s="362">
        <v>43081</v>
      </c>
      <c r="B812" s="137">
        <v>2</v>
      </c>
      <c r="C812" s="137">
        <v>2417302</v>
      </c>
      <c r="D812" s="139">
        <v>13026</v>
      </c>
      <c r="E812" s="104" t="s">
        <v>862</v>
      </c>
      <c r="F812" s="137">
        <v>4266</v>
      </c>
      <c r="G812" s="140">
        <v>49</v>
      </c>
      <c r="H812" s="165" t="s">
        <v>451</v>
      </c>
      <c r="I812" s="257">
        <v>0</v>
      </c>
      <c r="J812" s="258">
        <v>0</v>
      </c>
      <c r="K812" s="259">
        <v>0</v>
      </c>
      <c r="L812" s="260">
        <v>0</v>
      </c>
      <c r="M812" s="257">
        <v>0</v>
      </c>
      <c r="N812" s="261">
        <v>0</v>
      </c>
      <c r="O812" s="262">
        <v>0</v>
      </c>
      <c r="P812" s="260">
        <v>0</v>
      </c>
      <c r="Q812" s="262">
        <v>0</v>
      </c>
      <c r="R812" s="263">
        <v>0</v>
      </c>
      <c r="S812" s="260">
        <v>0</v>
      </c>
      <c r="T812" s="257">
        <v>0</v>
      </c>
      <c r="U812" s="264">
        <v>0</v>
      </c>
      <c r="V812" s="260">
        <v>1</v>
      </c>
      <c r="W812" s="260">
        <v>0</v>
      </c>
      <c r="X812" s="146">
        <f>+G812-(SUM(I812:N812,O812,P812:P812:T812,U812,V812,W812))</f>
        <v>48</v>
      </c>
      <c r="Y812" s="147"/>
      <c r="Z812" s="147"/>
      <c r="AA812" s="147"/>
      <c r="AB812" s="147"/>
      <c r="AC812" s="147"/>
      <c r="AD812" s="147"/>
      <c r="AE812" s="198">
        <f t="shared" si="33"/>
        <v>48</v>
      </c>
      <c r="AF812" s="148"/>
      <c r="AG812" s="139"/>
    </row>
    <row r="813" spans="1:33" s="166" customFormat="1">
      <c r="A813" s="362">
        <v>43081</v>
      </c>
      <c r="B813" s="137">
        <v>2</v>
      </c>
      <c r="C813" s="137">
        <v>2417302</v>
      </c>
      <c r="D813" s="139">
        <v>13027</v>
      </c>
      <c r="E813" s="104" t="s">
        <v>862</v>
      </c>
      <c r="F813" s="137">
        <v>4267</v>
      </c>
      <c r="G813" s="140">
        <v>126</v>
      </c>
      <c r="H813" s="560" t="s">
        <v>111</v>
      </c>
      <c r="I813" s="257">
        <v>0</v>
      </c>
      <c r="J813" s="258">
        <v>0</v>
      </c>
      <c r="K813" s="259">
        <v>0</v>
      </c>
      <c r="L813" s="260">
        <v>0</v>
      </c>
      <c r="M813" s="257">
        <v>0</v>
      </c>
      <c r="N813" s="261">
        <v>0</v>
      </c>
      <c r="O813" s="262">
        <v>0</v>
      </c>
      <c r="P813" s="260">
        <v>0</v>
      </c>
      <c r="Q813" s="262">
        <v>0</v>
      </c>
      <c r="R813" s="263">
        <v>0</v>
      </c>
      <c r="S813" s="260">
        <v>0</v>
      </c>
      <c r="T813" s="257">
        <v>0</v>
      </c>
      <c r="U813" s="264">
        <v>0</v>
      </c>
      <c r="V813" s="260">
        <v>1</v>
      </c>
      <c r="W813" s="260">
        <v>0</v>
      </c>
      <c r="X813" s="146">
        <f>+G813-(SUM(I813:N813,O813,P813:P813:T813,U813,V813,W813))</f>
        <v>125</v>
      </c>
      <c r="Y813" s="147"/>
      <c r="Z813" s="147"/>
      <c r="AA813" s="147"/>
      <c r="AB813" s="147"/>
      <c r="AC813" s="147"/>
      <c r="AD813" s="147"/>
      <c r="AE813" s="198">
        <f t="shared" si="33"/>
        <v>125</v>
      </c>
      <c r="AF813" s="148"/>
      <c r="AG813" s="139"/>
    </row>
    <row r="814" spans="1:33" s="166" customFormat="1">
      <c r="A814" s="362">
        <v>43081</v>
      </c>
      <c r="B814" s="137">
        <v>3</v>
      </c>
      <c r="C814" s="137">
        <v>2417302</v>
      </c>
      <c r="D814" s="139">
        <v>13027</v>
      </c>
      <c r="E814" s="104" t="s">
        <v>862</v>
      </c>
      <c r="F814" s="137">
        <v>4267</v>
      </c>
      <c r="G814" s="140">
        <v>274</v>
      </c>
      <c r="H814" s="561"/>
      <c r="I814" s="257">
        <v>0</v>
      </c>
      <c r="J814" s="258">
        <v>0</v>
      </c>
      <c r="K814" s="259">
        <v>0</v>
      </c>
      <c r="L814" s="260">
        <v>0</v>
      </c>
      <c r="M814" s="257">
        <v>0</v>
      </c>
      <c r="N814" s="261">
        <v>0</v>
      </c>
      <c r="O814" s="262">
        <v>0</v>
      </c>
      <c r="P814" s="260">
        <v>0</v>
      </c>
      <c r="Q814" s="262">
        <v>0</v>
      </c>
      <c r="R814" s="263">
        <v>2</v>
      </c>
      <c r="S814" s="260">
        <v>0</v>
      </c>
      <c r="T814" s="257">
        <v>0</v>
      </c>
      <c r="U814" s="264">
        <v>0</v>
      </c>
      <c r="V814" s="260">
        <v>1</v>
      </c>
      <c r="W814" s="260">
        <v>0</v>
      </c>
      <c r="X814" s="146">
        <f>+G814-(SUM(I814:N814,O814,P814:P814:T814,U814,V814,W814))</f>
        <v>271</v>
      </c>
      <c r="Y814" s="147"/>
      <c r="Z814" s="147"/>
      <c r="AA814" s="147"/>
      <c r="AB814" s="147"/>
      <c r="AC814" s="147"/>
      <c r="AD814" s="147"/>
      <c r="AE814" s="198">
        <f t="shared" si="33"/>
        <v>271</v>
      </c>
      <c r="AF814" s="148"/>
      <c r="AG814" s="139"/>
    </row>
    <row r="815" spans="1:33" s="166" customFormat="1">
      <c r="A815" s="362">
        <v>43081</v>
      </c>
      <c r="B815" s="137">
        <v>3</v>
      </c>
      <c r="C815" s="137">
        <v>2417302</v>
      </c>
      <c r="D815" s="139">
        <v>13027</v>
      </c>
      <c r="E815" s="104" t="s">
        <v>862</v>
      </c>
      <c r="F815" s="137">
        <v>4268</v>
      </c>
      <c r="G815" s="140">
        <v>278</v>
      </c>
      <c r="H815" s="560" t="s">
        <v>453</v>
      </c>
      <c r="I815" s="257">
        <v>0</v>
      </c>
      <c r="J815" s="258">
        <v>0</v>
      </c>
      <c r="K815" s="259">
        <v>0</v>
      </c>
      <c r="L815" s="260">
        <v>0</v>
      </c>
      <c r="M815" s="257">
        <v>0</v>
      </c>
      <c r="N815" s="261">
        <v>0</v>
      </c>
      <c r="O815" s="262">
        <v>0</v>
      </c>
      <c r="P815" s="260">
        <v>0</v>
      </c>
      <c r="Q815" s="262">
        <v>0</v>
      </c>
      <c r="R815" s="263">
        <v>2</v>
      </c>
      <c r="S815" s="260">
        <v>0</v>
      </c>
      <c r="T815" s="257">
        <v>0</v>
      </c>
      <c r="U815" s="264">
        <v>0</v>
      </c>
      <c r="V815" s="260">
        <v>1</v>
      </c>
      <c r="W815" s="260">
        <v>0</v>
      </c>
      <c r="X815" s="146">
        <f>+G815-(SUM(I815:N815,O815,P815:P815:T815,U815,V815,W815))</f>
        <v>275</v>
      </c>
      <c r="Y815" s="147"/>
      <c r="Z815" s="147"/>
      <c r="AA815" s="147"/>
      <c r="AB815" s="147"/>
      <c r="AC815" s="147"/>
      <c r="AD815" s="147"/>
      <c r="AE815" s="198">
        <f t="shared" si="33"/>
        <v>275</v>
      </c>
      <c r="AF815" s="148"/>
      <c r="AG815" s="139"/>
    </row>
    <row r="816" spans="1:33" s="166" customFormat="1">
      <c r="A816" s="362">
        <v>43082</v>
      </c>
      <c r="B816" s="137">
        <v>1</v>
      </c>
      <c r="C816" s="137">
        <v>2417302</v>
      </c>
      <c r="D816" s="139">
        <v>13027</v>
      </c>
      <c r="E816" s="104" t="s">
        <v>862</v>
      </c>
      <c r="F816" s="137">
        <v>4268</v>
      </c>
      <c r="G816" s="140">
        <v>33</v>
      </c>
      <c r="H816" s="561"/>
      <c r="I816" s="257">
        <v>0</v>
      </c>
      <c r="J816" s="258">
        <v>0</v>
      </c>
      <c r="K816" s="259">
        <v>0</v>
      </c>
      <c r="L816" s="260">
        <v>0</v>
      </c>
      <c r="M816" s="257">
        <v>0</v>
      </c>
      <c r="N816" s="261">
        <v>0</v>
      </c>
      <c r="O816" s="262">
        <v>0</v>
      </c>
      <c r="P816" s="260">
        <v>0</v>
      </c>
      <c r="Q816" s="262">
        <v>0</v>
      </c>
      <c r="R816" s="263">
        <v>1</v>
      </c>
      <c r="S816" s="260">
        <v>0</v>
      </c>
      <c r="T816" s="257">
        <v>0</v>
      </c>
      <c r="U816" s="264">
        <v>0</v>
      </c>
      <c r="V816" s="260">
        <v>0</v>
      </c>
      <c r="W816" s="260">
        <v>0</v>
      </c>
      <c r="X816" s="146">
        <f>+G816-(SUM(I816:N816,O816,P816:P816:T816,U816,V816,W816))</f>
        <v>32</v>
      </c>
      <c r="Y816" s="147"/>
      <c r="Z816" s="147"/>
      <c r="AA816" s="147"/>
      <c r="AB816" s="147"/>
      <c r="AC816" s="147"/>
      <c r="AD816" s="147"/>
      <c r="AE816" s="198">
        <f t="shared" si="33"/>
        <v>32</v>
      </c>
      <c r="AF816" s="148"/>
      <c r="AG816" s="139"/>
    </row>
    <row r="817" spans="1:33" s="166" customFormat="1">
      <c r="A817" s="362">
        <v>43082</v>
      </c>
      <c r="B817" s="137">
        <v>1</v>
      </c>
      <c r="C817" s="137">
        <v>2417301</v>
      </c>
      <c r="D817" s="139">
        <v>13023</v>
      </c>
      <c r="E817" s="104" t="s">
        <v>862</v>
      </c>
      <c r="F817" s="137">
        <v>4269</v>
      </c>
      <c r="G817" s="140">
        <v>400</v>
      </c>
      <c r="H817" s="165" t="s">
        <v>111</v>
      </c>
      <c r="I817" s="257">
        <v>0</v>
      </c>
      <c r="J817" s="258">
        <v>0</v>
      </c>
      <c r="K817" s="259">
        <v>0</v>
      </c>
      <c r="L817" s="260">
        <v>0</v>
      </c>
      <c r="M817" s="257">
        <v>0</v>
      </c>
      <c r="N817" s="261">
        <v>0</v>
      </c>
      <c r="O817" s="262">
        <v>1</v>
      </c>
      <c r="P817" s="260">
        <v>0</v>
      </c>
      <c r="Q817" s="262">
        <v>0</v>
      </c>
      <c r="R817" s="263">
        <v>2</v>
      </c>
      <c r="S817" s="260">
        <v>0</v>
      </c>
      <c r="T817" s="257">
        <v>0</v>
      </c>
      <c r="U817" s="264">
        <v>0</v>
      </c>
      <c r="V817" s="260">
        <v>1</v>
      </c>
      <c r="W817" s="260">
        <v>0</v>
      </c>
      <c r="X817" s="146">
        <f>+G817-(SUM(I817:N817,O817,P817:P817:T817,U817,V817,W817))</f>
        <v>396</v>
      </c>
      <c r="Y817" s="147"/>
      <c r="Z817" s="147"/>
      <c r="AA817" s="147"/>
      <c r="AB817" s="147"/>
      <c r="AC817" s="147"/>
      <c r="AD817" s="147"/>
      <c r="AE817" s="198">
        <f t="shared" si="33"/>
        <v>396</v>
      </c>
      <c r="AF817" s="148"/>
      <c r="AG817" s="139"/>
    </row>
    <row r="818" spans="1:33" s="166" customFormat="1">
      <c r="A818" s="362">
        <v>43082</v>
      </c>
      <c r="B818" s="137">
        <v>3</v>
      </c>
      <c r="C818" s="137">
        <v>2417301</v>
      </c>
      <c r="D818" s="139">
        <v>13023</v>
      </c>
      <c r="E818" s="104" t="s">
        <v>862</v>
      </c>
      <c r="F818" s="137">
        <v>4276</v>
      </c>
      <c r="G818" s="140">
        <v>233</v>
      </c>
      <c r="H818" s="165" t="s">
        <v>454</v>
      </c>
      <c r="I818" s="257">
        <v>0</v>
      </c>
      <c r="J818" s="258">
        <v>0</v>
      </c>
      <c r="K818" s="259">
        <v>0</v>
      </c>
      <c r="L818" s="260">
        <v>0</v>
      </c>
      <c r="M818" s="257">
        <v>0</v>
      </c>
      <c r="N818" s="261">
        <v>0</v>
      </c>
      <c r="O818" s="262">
        <v>0</v>
      </c>
      <c r="P818" s="260">
        <v>0</v>
      </c>
      <c r="Q818" s="262">
        <v>0</v>
      </c>
      <c r="R818" s="263">
        <v>2</v>
      </c>
      <c r="S818" s="260">
        <v>0</v>
      </c>
      <c r="T818" s="257">
        <v>0</v>
      </c>
      <c r="U818" s="264">
        <v>0</v>
      </c>
      <c r="V818" s="260">
        <v>1</v>
      </c>
      <c r="W818" s="260">
        <v>0</v>
      </c>
      <c r="X818" s="146">
        <f>+G818-(SUM(I818:N818,O818,P818:P818:T818,U818,V818,W818))</f>
        <v>230</v>
      </c>
      <c r="Y818" s="147"/>
      <c r="Z818" s="147"/>
      <c r="AA818" s="147">
        <v>19</v>
      </c>
      <c r="AB818" s="147"/>
      <c r="AC818" s="147">
        <v>1</v>
      </c>
      <c r="AD818" s="147"/>
      <c r="AE818" s="198">
        <f t="shared" si="33"/>
        <v>210</v>
      </c>
      <c r="AF818" s="148"/>
      <c r="AG818" s="139"/>
    </row>
    <row r="819" spans="1:33" s="166" customFormat="1">
      <c r="A819" s="362">
        <v>43082</v>
      </c>
      <c r="B819" s="137">
        <v>3</v>
      </c>
      <c r="C819" s="137">
        <v>2417301</v>
      </c>
      <c r="D819" s="139">
        <v>13024</v>
      </c>
      <c r="E819" s="104" t="s">
        <v>862</v>
      </c>
      <c r="F819" s="137">
        <v>4277</v>
      </c>
      <c r="G819" s="140">
        <v>76</v>
      </c>
      <c r="H819" s="560" t="s">
        <v>111</v>
      </c>
      <c r="I819" s="257">
        <v>0</v>
      </c>
      <c r="J819" s="258">
        <v>0</v>
      </c>
      <c r="K819" s="259">
        <v>0</v>
      </c>
      <c r="L819" s="260">
        <v>0</v>
      </c>
      <c r="M819" s="257">
        <v>0</v>
      </c>
      <c r="N819" s="261">
        <v>0</v>
      </c>
      <c r="O819" s="262">
        <v>0</v>
      </c>
      <c r="P819" s="260">
        <v>0</v>
      </c>
      <c r="Q819" s="262">
        <v>0</v>
      </c>
      <c r="R819" s="263">
        <v>0</v>
      </c>
      <c r="S819" s="260">
        <v>0</v>
      </c>
      <c r="T819" s="257">
        <v>0</v>
      </c>
      <c r="U819" s="264">
        <v>0</v>
      </c>
      <c r="V819" s="260">
        <v>1</v>
      </c>
      <c r="W819" s="260">
        <v>0</v>
      </c>
      <c r="X819" s="146">
        <f>+G819-(SUM(I819:N819,O819,P819:P819:T819,U819,V819,W819))</f>
        <v>75</v>
      </c>
      <c r="Y819" s="147"/>
      <c r="Z819" s="147"/>
      <c r="AA819" s="147"/>
      <c r="AB819" s="147"/>
      <c r="AC819" s="147"/>
      <c r="AD819" s="147"/>
      <c r="AE819" s="198">
        <f t="shared" si="33"/>
        <v>75</v>
      </c>
      <c r="AF819" s="148"/>
      <c r="AG819" s="139"/>
    </row>
    <row r="820" spans="1:33" s="166" customFormat="1">
      <c r="A820" s="362">
        <v>43083</v>
      </c>
      <c r="B820" s="137">
        <v>1</v>
      </c>
      <c r="C820" s="137">
        <v>2417301</v>
      </c>
      <c r="D820" s="139">
        <v>13024</v>
      </c>
      <c r="E820" s="104" t="s">
        <v>862</v>
      </c>
      <c r="F820" s="137">
        <v>4277</v>
      </c>
      <c r="G820" s="140">
        <v>324</v>
      </c>
      <c r="H820" s="561"/>
      <c r="I820" s="257">
        <v>0</v>
      </c>
      <c r="J820" s="258">
        <v>0</v>
      </c>
      <c r="K820" s="259">
        <v>0</v>
      </c>
      <c r="L820" s="260">
        <v>0</v>
      </c>
      <c r="M820" s="257">
        <v>0</v>
      </c>
      <c r="N820" s="261">
        <v>0</v>
      </c>
      <c r="O820" s="262">
        <v>0</v>
      </c>
      <c r="P820" s="260">
        <v>0</v>
      </c>
      <c r="Q820" s="262">
        <v>0</v>
      </c>
      <c r="R820" s="263">
        <v>3</v>
      </c>
      <c r="S820" s="260">
        <v>0</v>
      </c>
      <c r="T820" s="257">
        <v>0</v>
      </c>
      <c r="U820" s="264">
        <v>0</v>
      </c>
      <c r="V820" s="260">
        <v>0</v>
      </c>
      <c r="W820" s="260">
        <v>0</v>
      </c>
      <c r="X820" s="146">
        <f>+G820-(SUM(I820:N820,O820,P820:P820:T820,U820,V820,W820))</f>
        <v>321</v>
      </c>
      <c r="Y820" s="147"/>
      <c r="Z820" s="147"/>
      <c r="AA820" s="147"/>
      <c r="AB820" s="147"/>
      <c r="AC820" s="147"/>
      <c r="AD820" s="147"/>
      <c r="AE820" s="198">
        <f t="shared" si="33"/>
        <v>321</v>
      </c>
      <c r="AF820" s="148"/>
      <c r="AG820" s="139"/>
    </row>
    <row r="821" spans="1:33" s="166" customFormat="1">
      <c r="A821" s="362">
        <v>43083</v>
      </c>
      <c r="B821" s="137">
        <v>1</v>
      </c>
      <c r="C821" s="137">
        <v>2417301</v>
      </c>
      <c r="D821" s="139">
        <v>13024</v>
      </c>
      <c r="E821" s="104" t="s">
        <v>862</v>
      </c>
      <c r="F821" s="137">
        <v>4278</v>
      </c>
      <c r="G821" s="140">
        <v>149</v>
      </c>
      <c r="H821" s="165" t="s">
        <v>456</v>
      </c>
      <c r="I821" s="257">
        <v>0</v>
      </c>
      <c r="J821" s="258">
        <v>0</v>
      </c>
      <c r="K821" s="259">
        <v>0</v>
      </c>
      <c r="L821" s="260">
        <v>0</v>
      </c>
      <c r="M821" s="257">
        <v>0</v>
      </c>
      <c r="N821" s="261">
        <v>0</v>
      </c>
      <c r="O821" s="262">
        <v>0</v>
      </c>
      <c r="P821" s="260">
        <v>0</v>
      </c>
      <c r="Q821" s="262">
        <v>0</v>
      </c>
      <c r="R821" s="263">
        <v>2</v>
      </c>
      <c r="S821" s="260">
        <v>0</v>
      </c>
      <c r="T821" s="257">
        <v>0</v>
      </c>
      <c r="U821" s="264">
        <v>0</v>
      </c>
      <c r="V821" s="260">
        <v>0</v>
      </c>
      <c r="W821" s="260">
        <v>0</v>
      </c>
      <c r="X821" s="146">
        <f>+G821-(SUM(I821:N821,O821,P821:P821:T821,U821,V821,W821))</f>
        <v>147</v>
      </c>
      <c r="Y821" s="147"/>
      <c r="Z821" s="147"/>
      <c r="AA821" s="147"/>
      <c r="AB821" s="147"/>
      <c r="AC821" s="147"/>
      <c r="AD821" s="147"/>
      <c r="AE821" s="198">
        <f t="shared" si="33"/>
        <v>147</v>
      </c>
      <c r="AF821" s="148"/>
      <c r="AG821" s="139"/>
    </row>
    <row r="822" spans="1:33" s="166" customFormat="1">
      <c r="A822" s="362">
        <v>43083</v>
      </c>
      <c r="B822" s="137">
        <v>1</v>
      </c>
      <c r="C822" s="137">
        <v>2417301</v>
      </c>
      <c r="D822" s="139">
        <v>13025</v>
      </c>
      <c r="E822" s="104" t="s">
        <v>862</v>
      </c>
      <c r="F822" s="137">
        <v>4279</v>
      </c>
      <c r="G822" s="140">
        <v>76</v>
      </c>
      <c r="H822" s="560" t="s">
        <v>457</v>
      </c>
      <c r="I822" s="257">
        <v>0</v>
      </c>
      <c r="J822" s="258">
        <v>0</v>
      </c>
      <c r="K822" s="259">
        <v>0</v>
      </c>
      <c r="L822" s="260">
        <v>0</v>
      </c>
      <c r="M822" s="257">
        <v>0</v>
      </c>
      <c r="N822" s="261">
        <v>0</v>
      </c>
      <c r="O822" s="262">
        <v>0</v>
      </c>
      <c r="P822" s="260">
        <v>0</v>
      </c>
      <c r="Q822" s="262">
        <v>0</v>
      </c>
      <c r="R822" s="263">
        <v>0</v>
      </c>
      <c r="S822" s="260">
        <v>0</v>
      </c>
      <c r="T822" s="257">
        <v>0</v>
      </c>
      <c r="U822" s="264">
        <v>0</v>
      </c>
      <c r="V822" s="260">
        <v>1</v>
      </c>
      <c r="W822" s="260">
        <v>0</v>
      </c>
      <c r="X822" s="146">
        <f>+G822-(SUM(I822:N822,O822,P822:P822:T822,U822,V822,W822))</f>
        <v>75</v>
      </c>
      <c r="Y822" s="147"/>
      <c r="Z822" s="147"/>
      <c r="AA822" s="147"/>
      <c r="AB822" s="147"/>
      <c r="AC822" s="147"/>
      <c r="AD822" s="147"/>
      <c r="AE822" s="198">
        <f t="shared" si="33"/>
        <v>75</v>
      </c>
      <c r="AF822" s="148"/>
      <c r="AG822" s="139"/>
    </row>
    <row r="823" spans="1:33" s="166" customFormat="1">
      <c r="A823" s="362">
        <v>43083</v>
      </c>
      <c r="B823" s="137">
        <v>2</v>
      </c>
      <c r="C823" s="137">
        <v>2417301</v>
      </c>
      <c r="D823" s="139">
        <v>13025</v>
      </c>
      <c r="E823" s="104" t="s">
        <v>862</v>
      </c>
      <c r="F823" s="137">
        <v>4279</v>
      </c>
      <c r="G823" s="140">
        <v>196</v>
      </c>
      <c r="H823" s="561"/>
      <c r="I823" s="257">
        <v>0</v>
      </c>
      <c r="J823" s="258">
        <v>0</v>
      </c>
      <c r="K823" s="259">
        <v>0</v>
      </c>
      <c r="L823" s="260">
        <v>0</v>
      </c>
      <c r="M823" s="257">
        <v>0</v>
      </c>
      <c r="N823" s="261">
        <v>0</v>
      </c>
      <c r="O823" s="262">
        <v>0</v>
      </c>
      <c r="P823" s="260">
        <v>0</v>
      </c>
      <c r="Q823" s="262">
        <v>0</v>
      </c>
      <c r="R823" s="263">
        <v>0</v>
      </c>
      <c r="S823" s="260">
        <v>0</v>
      </c>
      <c r="T823" s="257">
        <v>0</v>
      </c>
      <c r="U823" s="264">
        <v>0</v>
      </c>
      <c r="V823" s="260">
        <v>2</v>
      </c>
      <c r="W823" s="260">
        <v>0</v>
      </c>
      <c r="X823" s="146">
        <f>+G823-(SUM(I823:N823,O823,P823:P823:T823,U823,V823,W823))</f>
        <v>194</v>
      </c>
      <c r="Y823" s="147"/>
      <c r="Z823" s="147">
        <v>3</v>
      </c>
      <c r="AA823" s="147"/>
      <c r="AB823" s="147"/>
      <c r="AC823" s="147"/>
      <c r="AD823" s="147"/>
      <c r="AE823" s="198">
        <f t="shared" si="33"/>
        <v>191</v>
      </c>
      <c r="AF823" s="148"/>
      <c r="AG823" s="139"/>
    </row>
    <row r="824" spans="1:33" s="166" customFormat="1">
      <c r="A824" s="362">
        <v>43083</v>
      </c>
      <c r="B824" s="137">
        <v>2</v>
      </c>
      <c r="C824" s="137">
        <v>2417301</v>
      </c>
      <c r="D824" s="139">
        <v>13023</v>
      </c>
      <c r="E824" s="104" t="s">
        <v>862</v>
      </c>
      <c r="F824" s="137">
        <v>4280</v>
      </c>
      <c r="G824" s="140">
        <v>231</v>
      </c>
      <c r="H824" s="165" t="s">
        <v>458</v>
      </c>
      <c r="I824" s="257">
        <v>0</v>
      </c>
      <c r="J824" s="258">
        <v>0</v>
      </c>
      <c r="K824" s="259">
        <v>0</v>
      </c>
      <c r="L824" s="260">
        <v>0</v>
      </c>
      <c r="M824" s="257">
        <v>0</v>
      </c>
      <c r="N824" s="261">
        <v>0</v>
      </c>
      <c r="O824" s="262">
        <v>0</v>
      </c>
      <c r="P824" s="260">
        <v>0</v>
      </c>
      <c r="Q824" s="262">
        <v>0</v>
      </c>
      <c r="R824" s="263">
        <v>1</v>
      </c>
      <c r="S824" s="260">
        <v>0</v>
      </c>
      <c r="T824" s="257">
        <v>0</v>
      </c>
      <c r="U824" s="264">
        <v>0</v>
      </c>
      <c r="V824" s="260">
        <v>2</v>
      </c>
      <c r="W824" s="260">
        <v>0</v>
      </c>
      <c r="X824" s="146">
        <f>+G824-(SUM(I824:N824,O824,P824:P824:T824,U824,V824,W824))</f>
        <v>228</v>
      </c>
      <c r="Y824" s="147"/>
      <c r="Z824" s="147"/>
      <c r="AA824" s="147"/>
      <c r="AB824" s="147"/>
      <c r="AC824" s="147"/>
      <c r="AD824" s="147"/>
      <c r="AE824" s="198">
        <f t="shared" si="33"/>
        <v>228</v>
      </c>
      <c r="AF824" s="148"/>
      <c r="AG824" s="139"/>
    </row>
    <row r="825" spans="1:33" s="166" customFormat="1">
      <c r="A825" s="362">
        <v>43083</v>
      </c>
      <c r="B825" s="137">
        <v>2</v>
      </c>
      <c r="C825" s="137">
        <v>2417301</v>
      </c>
      <c r="D825" s="139">
        <v>13022</v>
      </c>
      <c r="E825" s="104" t="s">
        <v>862</v>
      </c>
      <c r="F825" s="137">
        <v>4281</v>
      </c>
      <c r="G825" s="140">
        <v>101</v>
      </c>
      <c r="H825" s="560" t="s">
        <v>111</v>
      </c>
      <c r="I825" s="257">
        <v>0</v>
      </c>
      <c r="J825" s="258">
        <v>0</v>
      </c>
      <c r="K825" s="259">
        <v>0</v>
      </c>
      <c r="L825" s="260">
        <v>0</v>
      </c>
      <c r="M825" s="257">
        <v>0</v>
      </c>
      <c r="N825" s="261">
        <v>0</v>
      </c>
      <c r="O825" s="262">
        <v>0</v>
      </c>
      <c r="P825" s="260">
        <v>0</v>
      </c>
      <c r="Q825" s="262">
        <v>0</v>
      </c>
      <c r="R825" s="263">
        <v>0</v>
      </c>
      <c r="S825" s="260">
        <v>0</v>
      </c>
      <c r="T825" s="257">
        <v>0</v>
      </c>
      <c r="U825" s="264">
        <v>0</v>
      </c>
      <c r="V825" s="260">
        <v>1</v>
      </c>
      <c r="W825" s="260">
        <v>0</v>
      </c>
      <c r="X825" s="146">
        <f>+G825-(SUM(I825:N825,O825,P825:P825:T825,U825,V825,W825))</f>
        <v>100</v>
      </c>
      <c r="Y825" s="147"/>
      <c r="Z825" s="147"/>
      <c r="AA825" s="147"/>
      <c r="AB825" s="147"/>
      <c r="AC825" s="147"/>
      <c r="AD825" s="147"/>
      <c r="AE825" s="198">
        <f t="shared" si="33"/>
        <v>100</v>
      </c>
      <c r="AF825" s="148"/>
      <c r="AG825" s="139"/>
    </row>
    <row r="826" spans="1:33" s="166" customFormat="1">
      <c r="A826" s="362">
        <v>43083</v>
      </c>
      <c r="B826" s="137">
        <v>3</v>
      </c>
      <c r="C826" s="137">
        <v>2417301</v>
      </c>
      <c r="D826" s="139">
        <v>13022</v>
      </c>
      <c r="E826" s="104" t="s">
        <v>862</v>
      </c>
      <c r="F826" s="137">
        <v>4281</v>
      </c>
      <c r="G826" s="140">
        <v>299</v>
      </c>
      <c r="H826" s="561"/>
      <c r="I826" s="257">
        <v>0</v>
      </c>
      <c r="J826" s="258">
        <v>0</v>
      </c>
      <c r="K826" s="259">
        <v>0</v>
      </c>
      <c r="L826" s="260">
        <v>0</v>
      </c>
      <c r="M826" s="257">
        <v>0</v>
      </c>
      <c r="N826" s="261">
        <v>0</v>
      </c>
      <c r="O826" s="262">
        <v>0</v>
      </c>
      <c r="P826" s="260">
        <v>0</v>
      </c>
      <c r="Q826" s="262">
        <v>0</v>
      </c>
      <c r="R826" s="263">
        <v>3</v>
      </c>
      <c r="S826" s="260">
        <v>0</v>
      </c>
      <c r="T826" s="257">
        <v>0</v>
      </c>
      <c r="U826" s="264">
        <v>0</v>
      </c>
      <c r="V826" s="260">
        <v>0</v>
      </c>
      <c r="W826" s="260">
        <v>0</v>
      </c>
      <c r="X826" s="146">
        <f>+G826-(SUM(I826:N826,O826,P826:P826:T826,U826,V826,W826))</f>
        <v>296</v>
      </c>
      <c r="Y826" s="147"/>
      <c r="Z826" s="147"/>
      <c r="AA826" s="147"/>
      <c r="AB826" s="147"/>
      <c r="AC826" s="147"/>
      <c r="AD826" s="147"/>
      <c r="AE826" s="198">
        <f t="shared" si="33"/>
        <v>296</v>
      </c>
      <c r="AF826" s="148"/>
      <c r="AG826" s="139"/>
    </row>
    <row r="827" spans="1:33" s="166" customFormat="1">
      <c r="A827" s="362">
        <v>43083</v>
      </c>
      <c r="B827" s="137">
        <v>3</v>
      </c>
      <c r="C827" s="137">
        <v>2417301</v>
      </c>
      <c r="D827" s="139">
        <v>13022</v>
      </c>
      <c r="E827" s="104" t="s">
        <v>862</v>
      </c>
      <c r="F827" s="137">
        <v>4282</v>
      </c>
      <c r="G827" s="140">
        <v>145</v>
      </c>
      <c r="H827" s="165" t="s">
        <v>455</v>
      </c>
      <c r="I827" s="257">
        <v>0</v>
      </c>
      <c r="J827" s="258">
        <v>0</v>
      </c>
      <c r="K827" s="259">
        <v>0</v>
      </c>
      <c r="L827" s="260">
        <v>0</v>
      </c>
      <c r="M827" s="257">
        <v>0</v>
      </c>
      <c r="N827" s="261">
        <v>0</v>
      </c>
      <c r="O827" s="262">
        <v>0</v>
      </c>
      <c r="P827" s="260">
        <v>1</v>
      </c>
      <c r="Q827" s="262">
        <v>0</v>
      </c>
      <c r="R827" s="263">
        <v>1</v>
      </c>
      <c r="S827" s="260">
        <v>0</v>
      </c>
      <c r="T827" s="257">
        <v>0</v>
      </c>
      <c r="U827" s="264">
        <v>0</v>
      </c>
      <c r="V827" s="260">
        <v>0</v>
      </c>
      <c r="W827" s="260">
        <v>0</v>
      </c>
      <c r="X827" s="146">
        <f>+G827-(SUM(I827:N827,O827,P827:P827:T827,U827,V827,W827))</f>
        <v>143</v>
      </c>
      <c r="Y827" s="147"/>
      <c r="Z827" s="147"/>
      <c r="AA827" s="147"/>
      <c r="AB827" s="147"/>
      <c r="AC827" s="147"/>
      <c r="AD827" s="147"/>
      <c r="AE827" s="198">
        <f t="shared" si="33"/>
        <v>143</v>
      </c>
      <c r="AF827" s="148"/>
      <c r="AG827" s="139"/>
    </row>
    <row r="828" spans="1:33" s="166" customFormat="1">
      <c r="A828" s="362">
        <v>43083</v>
      </c>
      <c r="B828" s="137">
        <v>3</v>
      </c>
      <c r="C828" s="137">
        <v>2417301</v>
      </c>
      <c r="D828" s="139">
        <v>13025</v>
      </c>
      <c r="E828" s="104" t="s">
        <v>862</v>
      </c>
      <c r="F828" s="137">
        <v>4283</v>
      </c>
      <c r="G828" s="140">
        <v>76</v>
      </c>
      <c r="H828" s="165" t="s">
        <v>459</v>
      </c>
      <c r="I828" s="257">
        <v>0</v>
      </c>
      <c r="J828" s="258">
        <v>0</v>
      </c>
      <c r="K828" s="259">
        <v>0</v>
      </c>
      <c r="L828" s="260">
        <v>0</v>
      </c>
      <c r="M828" s="257">
        <v>0</v>
      </c>
      <c r="N828" s="261">
        <v>0</v>
      </c>
      <c r="O828" s="262">
        <v>0</v>
      </c>
      <c r="P828" s="260">
        <v>1</v>
      </c>
      <c r="Q828" s="262">
        <v>0</v>
      </c>
      <c r="R828" s="263">
        <v>0</v>
      </c>
      <c r="S828" s="260">
        <v>0</v>
      </c>
      <c r="T828" s="257">
        <v>0</v>
      </c>
      <c r="U828" s="264">
        <v>0</v>
      </c>
      <c r="V828" s="260">
        <v>0</v>
      </c>
      <c r="W828" s="260">
        <v>0</v>
      </c>
      <c r="X828" s="146">
        <f>+G828-(SUM(I828:N828,O828,P828:P828:T828,U828,V828,W828))</f>
        <v>75</v>
      </c>
      <c r="Y828" s="147"/>
      <c r="Z828" s="147"/>
      <c r="AA828" s="147"/>
      <c r="AB828" s="147"/>
      <c r="AC828" s="147"/>
      <c r="AD828" s="147"/>
      <c r="AE828" s="198">
        <f t="shared" si="33"/>
        <v>75</v>
      </c>
      <c r="AF828" s="148"/>
      <c r="AG828" s="139"/>
    </row>
    <row r="829" spans="1:33" s="166" customFormat="1">
      <c r="A829" s="362">
        <v>43084</v>
      </c>
      <c r="B829" s="137">
        <v>1</v>
      </c>
      <c r="C829" s="137">
        <v>2417301</v>
      </c>
      <c r="D829" s="139">
        <v>12936</v>
      </c>
      <c r="E829" s="104" t="s">
        <v>862</v>
      </c>
      <c r="F829" s="137">
        <v>4284</v>
      </c>
      <c r="G829" s="140">
        <v>75</v>
      </c>
      <c r="H829" s="165"/>
      <c r="I829" s="257">
        <v>0</v>
      </c>
      <c r="J829" s="258">
        <v>0</v>
      </c>
      <c r="K829" s="259">
        <v>0</v>
      </c>
      <c r="L829" s="260">
        <v>0</v>
      </c>
      <c r="M829" s="257">
        <v>0</v>
      </c>
      <c r="N829" s="261">
        <v>0</v>
      </c>
      <c r="O829" s="262">
        <v>0</v>
      </c>
      <c r="P829" s="260">
        <v>0</v>
      </c>
      <c r="Q829" s="262">
        <v>0</v>
      </c>
      <c r="R829" s="263">
        <v>1</v>
      </c>
      <c r="S829" s="260">
        <v>0</v>
      </c>
      <c r="T829" s="257">
        <v>0</v>
      </c>
      <c r="U829" s="264">
        <v>0</v>
      </c>
      <c r="V829" s="260">
        <v>1</v>
      </c>
      <c r="W829" s="260">
        <v>0</v>
      </c>
      <c r="X829" s="146">
        <f>+G829-(SUM(I829:N829,O829,P829:P829:T829,U829,V829,W829))</f>
        <v>73</v>
      </c>
      <c r="Y829" s="147"/>
      <c r="Z829" s="147">
        <v>1</v>
      </c>
      <c r="AA829" s="147">
        <v>26</v>
      </c>
      <c r="AB829" s="147"/>
      <c r="AC829" s="147"/>
      <c r="AD829" s="147"/>
      <c r="AE829" s="198">
        <f t="shared" si="33"/>
        <v>46</v>
      </c>
      <c r="AF829" s="148"/>
      <c r="AG829" s="139"/>
    </row>
    <row r="830" spans="1:33" s="166" customFormat="1">
      <c r="A830" s="362">
        <v>43084</v>
      </c>
      <c r="B830" s="137">
        <v>1</v>
      </c>
      <c r="C830" s="137">
        <v>2297503</v>
      </c>
      <c r="D830" s="139">
        <v>12934</v>
      </c>
      <c r="E830" s="104" t="s">
        <v>862</v>
      </c>
      <c r="F830" s="137">
        <v>4285</v>
      </c>
      <c r="G830" s="140">
        <v>157</v>
      </c>
      <c r="H830" s="560" t="s">
        <v>111</v>
      </c>
      <c r="I830" s="257">
        <v>0</v>
      </c>
      <c r="J830" s="258">
        <v>0</v>
      </c>
      <c r="K830" s="259">
        <v>0</v>
      </c>
      <c r="L830" s="260">
        <v>0</v>
      </c>
      <c r="M830" s="257">
        <v>0</v>
      </c>
      <c r="N830" s="261">
        <v>0</v>
      </c>
      <c r="O830" s="262">
        <v>1</v>
      </c>
      <c r="P830" s="260">
        <v>0</v>
      </c>
      <c r="Q830" s="262">
        <v>0</v>
      </c>
      <c r="R830" s="263">
        <v>0</v>
      </c>
      <c r="S830" s="260">
        <v>0</v>
      </c>
      <c r="T830" s="257">
        <v>0</v>
      </c>
      <c r="U830" s="264">
        <v>0</v>
      </c>
      <c r="V830" s="260">
        <v>1</v>
      </c>
      <c r="W830" s="260">
        <v>0</v>
      </c>
      <c r="X830" s="146">
        <f>+G830-(SUM(I830:N830,O830,P830:P830:T830,U830,V830,W830))</f>
        <v>155</v>
      </c>
      <c r="Y830" s="147"/>
      <c r="Z830" s="147"/>
      <c r="AA830" s="147">
        <v>17</v>
      </c>
      <c r="AB830" s="147"/>
      <c r="AC830" s="147"/>
      <c r="AD830" s="147"/>
      <c r="AE830" s="198">
        <f t="shared" si="33"/>
        <v>138</v>
      </c>
      <c r="AF830" s="148"/>
      <c r="AG830" s="139"/>
    </row>
    <row r="831" spans="1:33" s="166" customFormat="1">
      <c r="A831" s="362">
        <v>43084</v>
      </c>
      <c r="B831" s="137">
        <v>2</v>
      </c>
      <c r="C831" s="137">
        <v>2297503</v>
      </c>
      <c r="D831" s="139">
        <v>12934</v>
      </c>
      <c r="E831" s="104" t="s">
        <v>862</v>
      </c>
      <c r="F831" s="137">
        <v>4285</v>
      </c>
      <c r="G831" s="140">
        <v>243</v>
      </c>
      <c r="H831" s="561"/>
      <c r="I831" s="257">
        <v>0</v>
      </c>
      <c r="J831" s="258">
        <v>0</v>
      </c>
      <c r="K831" s="259">
        <v>0</v>
      </c>
      <c r="L831" s="260">
        <v>0</v>
      </c>
      <c r="M831" s="257">
        <v>0</v>
      </c>
      <c r="N831" s="261">
        <v>0</v>
      </c>
      <c r="O831" s="262">
        <v>0</v>
      </c>
      <c r="P831" s="260">
        <v>0</v>
      </c>
      <c r="Q831" s="262">
        <v>0</v>
      </c>
      <c r="R831" s="263">
        <v>0</v>
      </c>
      <c r="S831" s="260">
        <v>0</v>
      </c>
      <c r="T831" s="257">
        <v>0</v>
      </c>
      <c r="U831" s="264">
        <v>0</v>
      </c>
      <c r="V831" s="260">
        <v>4</v>
      </c>
      <c r="W831" s="260">
        <v>0</v>
      </c>
      <c r="X831" s="146">
        <f>+G831-(SUM(I831:N831,O831,P831:P831:T831,U831,V831,W831))</f>
        <v>239</v>
      </c>
      <c r="Y831" s="147"/>
      <c r="Z831" s="147"/>
      <c r="AA831" s="147">
        <v>1</v>
      </c>
      <c r="AB831" s="147"/>
      <c r="AC831" s="147"/>
      <c r="AD831" s="147"/>
      <c r="AE831" s="198">
        <f t="shared" si="33"/>
        <v>238</v>
      </c>
      <c r="AF831" s="148"/>
      <c r="AG831" s="139"/>
    </row>
    <row r="832" spans="1:33" s="166" customFormat="1">
      <c r="A832" s="362">
        <v>43084</v>
      </c>
      <c r="B832" s="137">
        <v>2</v>
      </c>
      <c r="C832" s="137">
        <v>2297503</v>
      </c>
      <c r="D832" s="139">
        <v>12934</v>
      </c>
      <c r="E832" s="104" t="s">
        <v>862</v>
      </c>
      <c r="F832" s="137">
        <v>4286</v>
      </c>
      <c r="G832" s="140">
        <v>203</v>
      </c>
      <c r="H832" s="560" t="s">
        <v>460</v>
      </c>
      <c r="I832" s="257">
        <v>0</v>
      </c>
      <c r="J832" s="258">
        <v>0</v>
      </c>
      <c r="K832" s="259">
        <v>0</v>
      </c>
      <c r="L832" s="260">
        <v>0</v>
      </c>
      <c r="M832" s="257">
        <v>0</v>
      </c>
      <c r="N832" s="261">
        <v>0</v>
      </c>
      <c r="O832" s="262">
        <v>0</v>
      </c>
      <c r="P832" s="260">
        <v>0</v>
      </c>
      <c r="Q832" s="262">
        <v>0</v>
      </c>
      <c r="R832" s="263">
        <v>1</v>
      </c>
      <c r="S832" s="260">
        <v>0</v>
      </c>
      <c r="T832" s="257">
        <v>0</v>
      </c>
      <c r="U832" s="264">
        <v>0</v>
      </c>
      <c r="V832" s="260">
        <v>2</v>
      </c>
      <c r="W832" s="260">
        <v>0</v>
      </c>
      <c r="X832" s="146">
        <f>+G832-(SUM(I832:N832,O832,P832:P832:T832,U832,V832,W832))</f>
        <v>200</v>
      </c>
      <c r="Y832" s="147"/>
      <c r="Z832" s="147"/>
      <c r="AA832" s="147"/>
      <c r="AB832" s="147"/>
      <c r="AC832" s="147"/>
      <c r="AD832" s="147"/>
      <c r="AE832" s="198">
        <f t="shared" si="33"/>
        <v>200</v>
      </c>
      <c r="AF832" s="148"/>
      <c r="AG832" s="139"/>
    </row>
    <row r="833" spans="1:33" s="166" customFormat="1">
      <c r="A833" s="362">
        <v>43084</v>
      </c>
      <c r="B833" s="137">
        <v>3</v>
      </c>
      <c r="C833" s="137">
        <v>2297503</v>
      </c>
      <c r="D833" s="139">
        <v>12934</v>
      </c>
      <c r="E833" s="104" t="s">
        <v>862</v>
      </c>
      <c r="F833" s="137">
        <v>4286</v>
      </c>
      <c r="G833" s="140">
        <v>109</v>
      </c>
      <c r="H833" s="561"/>
      <c r="I833" s="257">
        <v>0</v>
      </c>
      <c r="J833" s="258">
        <v>0</v>
      </c>
      <c r="K833" s="259">
        <v>0</v>
      </c>
      <c r="L833" s="260">
        <v>0</v>
      </c>
      <c r="M833" s="257">
        <v>0</v>
      </c>
      <c r="N833" s="261">
        <v>0</v>
      </c>
      <c r="O833" s="262">
        <v>0</v>
      </c>
      <c r="P833" s="260">
        <v>0</v>
      </c>
      <c r="Q833" s="262">
        <v>0</v>
      </c>
      <c r="R833" s="263">
        <v>1</v>
      </c>
      <c r="S833" s="260">
        <v>0</v>
      </c>
      <c r="T833" s="257">
        <v>0</v>
      </c>
      <c r="U833" s="264">
        <v>0</v>
      </c>
      <c r="V833" s="260">
        <v>0</v>
      </c>
      <c r="W833" s="260">
        <v>0</v>
      </c>
      <c r="X833" s="146">
        <f>+G833-(SUM(I833:N833,O833,P833:P833:T833,U833,V833,W833))</f>
        <v>108</v>
      </c>
      <c r="Y833" s="147"/>
      <c r="Z833" s="147"/>
      <c r="AA833" s="147"/>
      <c r="AB833" s="147"/>
      <c r="AC833" s="147"/>
      <c r="AD833" s="147"/>
      <c r="AE833" s="198">
        <f t="shared" si="33"/>
        <v>108</v>
      </c>
      <c r="AF833" s="148"/>
      <c r="AG833" s="139"/>
    </row>
    <row r="834" spans="1:33" s="166" customFormat="1">
      <c r="A834" s="362">
        <v>43084</v>
      </c>
      <c r="B834" s="137">
        <v>3</v>
      </c>
      <c r="C834" s="137">
        <v>2297503</v>
      </c>
      <c r="D834" s="139">
        <v>12932</v>
      </c>
      <c r="E834" s="104" t="s">
        <v>862</v>
      </c>
      <c r="F834" s="137">
        <v>4287</v>
      </c>
      <c r="G834" s="140">
        <v>400</v>
      </c>
      <c r="H834" s="165" t="s">
        <v>111</v>
      </c>
      <c r="I834" s="257">
        <v>0</v>
      </c>
      <c r="J834" s="258">
        <v>0</v>
      </c>
      <c r="K834" s="259">
        <v>0</v>
      </c>
      <c r="L834" s="260">
        <v>0</v>
      </c>
      <c r="M834" s="257">
        <v>0</v>
      </c>
      <c r="N834" s="261">
        <v>0</v>
      </c>
      <c r="O834" s="262">
        <v>0</v>
      </c>
      <c r="P834" s="260">
        <v>0</v>
      </c>
      <c r="Q834" s="262">
        <v>0</v>
      </c>
      <c r="R834" s="263">
        <v>3</v>
      </c>
      <c r="S834" s="260">
        <v>0</v>
      </c>
      <c r="T834" s="257">
        <v>0</v>
      </c>
      <c r="U834" s="264">
        <v>0</v>
      </c>
      <c r="V834" s="260">
        <v>1</v>
      </c>
      <c r="W834" s="260">
        <v>0</v>
      </c>
      <c r="X834" s="146">
        <f>+G834-(SUM(I834:N834,O834,P834:P834:T834,U834,V834,W834))</f>
        <v>396</v>
      </c>
      <c r="Y834" s="147"/>
      <c r="Z834" s="147"/>
      <c r="AA834" s="147"/>
      <c r="AB834" s="147"/>
      <c r="AC834" s="147"/>
      <c r="AD834" s="147"/>
      <c r="AE834" s="198">
        <f t="shared" si="33"/>
        <v>396</v>
      </c>
      <c r="AF834" s="148"/>
      <c r="AG834" s="139"/>
    </row>
    <row r="835" spans="1:33" s="166" customFormat="1">
      <c r="A835" s="362">
        <v>43084</v>
      </c>
      <c r="B835" s="137">
        <v>3</v>
      </c>
      <c r="C835" s="137">
        <v>2297503</v>
      </c>
      <c r="D835" s="139">
        <v>12932</v>
      </c>
      <c r="E835" s="104" t="s">
        <v>862</v>
      </c>
      <c r="F835" s="137">
        <v>4288</v>
      </c>
      <c r="G835" s="140">
        <v>51</v>
      </c>
      <c r="H835" s="560" t="s">
        <v>462</v>
      </c>
      <c r="I835" s="257">
        <v>0</v>
      </c>
      <c r="J835" s="258">
        <v>0</v>
      </c>
      <c r="K835" s="259">
        <v>0</v>
      </c>
      <c r="L835" s="260">
        <v>0</v>
      </c>
      <c r="M835" s="257">
        <v>0</v>
      </c>
      <c r="N835" s="261">
        <v>0</v>
      </c>
      <c r="O835" s="262">
        <v>0</v>
      </c>
      <c r="P835" s="260">
        <v>0</v>
      </c>
      <c r="Q835" s="262">
        <v>0</v>
      </c>
      <c r="R835" s="263">
        <v>0</v>
      </c>
      <c r="S835" s="260">
        <v>0</v>
      </c>
      <c r="T835" s="257">
        <v>0</v>
      </c>
      <c r="U835" s="264">
        <v>0</v>
      </c>
      <c r="V835" s="260">
        <v>1</v>
      </c>
      <c r="W835" s="260">
        <v>0</v>
      </c>
      <c r="X835" s="146">
        <f>+G835-(SUM(I835:N835,O835,P835:P835:T835,U835,V835,W835))</f>
        <v>50</v>
      </c>
      <c r="Y835" s="147"/>
      <c r="Z835" s="147"/>
      <c r="AA835" s="147"/>
      <c r="AB835" s="147"/>
      <c r="AC835" s="147"/>
      <c r="AD835" s="147"/>
      <c r="AE835" s="198">
        <f t="shared" si="33"/>
        <v>50</v>
      </c>
      <c r="AF835" s="148"/>
      <c r="AG835" s="139"/>
    </row>
    <row r="836" spans="1:33" s="166" customFormat="1">
      <c r="A836" s="362">
        <v>43085</v>
      </c>
      <c r="B836" s="137">
        <v>1</v>
      </c>
      <c r="C836" s="137">
        <v>2297503</v>
      </c>
      <c r="D836" s="139">
        <v>12932</v>
      </c>
      <c r="E836" s="104" t="s">
        <v>862</v>
      </c>
      <c r="F836" s="137">
        <v>4288</v>
      </c>
      <c r="G836" s="140">
        <v>98</v>
      </c>
      <c r="H836" s="561"/>
      <c r="I836" s="257">
        <v>0</v>
      </c>
      <c r="J836" s="258">
        <v>0</v>
      </c>
      <c r="K836" s="259">
        <v>0</v>
      </c>
      <c r="L836" s="260">
        <v>0</v>
      </c>
      <c r="M836" s="257">
        <v>0</v>
      </c>
      <c r="N836" s="261">
        <v>0</v>
      </c>
      <c r="O836" s="262">
        <v>0</v>
      </c>
      <c r="P836" s="260">
        <v>0</v>
      </c>
      <c r="Q836" s="262">
        <v>0</v>
      </c>
      <c r="R836" s="263">
        <v>0</v>
      </c>
      <c r="S836" s="260">
        <v>0</v>
      </c>
      <c r="T836" s="257">
        <v>0</v>
      </c>
      <c r="U836" s="264">
        <v>0</v>
      </c>
      <c r="V836" s="260">
        <v>1</v>
      </c>
      <c r="W836" s="260">
        <v>0</v>
      </c>
      <c r="X836" s="146">
        <f>+G836-(SUM(I836:N836,O836,P836:P836:T836,U836,V836,W836))</f>
        <v>97</v>
      </c>
      <c r="Y836" s="147"/>
      <c r="Z836" s="147"/>
      <c r="AA836" s="147"/>
      <c r="AB836" s="147"/>
      <c r="AC836" s="147"/>
      <c r="AD836" s="147"/>
      <c r="AE836" s="198">
        <f t="shared" si="33"/>
        <v>97</v>
      </c>
      <c r="AF836" s="148"/>
      <c r="AG836" s="139"/>
    </row>
    <row r="837" spans="1:33" s="166" customFormat="1">
      <c r="A837" s="362">
        <v>43085</v>
      </c>
      <c r="B837" s="137">
        <v>1</v>
      </c>
      <c r="C837" s="137">
        <v>2297503</v>
      </c>
      <c r="D837" s="139">
        <v>12935</v>
      </c>
      <c r="E837" s="104" t="s">
        <v>862</v>
      </c>
      <c r="F837" s="137">
        <v>4289</v>
      </c>
      <c r="G837" s="140">
        <v>400</v>
      </c>
      <c r="H837" s="165" t="s">
        <v>463</v>
      </c>
      <c r="I837" s="257">
        <v>0</v>
      </c>
      <c r="J837" s="258">
        <v>0</v>
      </c>
      <c r="K837" s="259">
        <v>0</v>
      </c>
      <c r="L837" s="260">
        <v>0</v>
      </c>
      <c r="M837" s="257">
        <v>0</v>
      </c>
      <c r="N837" s="261">
        <v>0</v>
      </c>
      <c r="O837" s="262">
        <v>1</v>
      </c>
      <c r="P837" s="260">
        <v>0</v>
      </c>
      <c r="Q837" s="262">
        <v>0</v>
      </c>
      <c r="R837" s="263">
        <v>2</v>
      </c>
      <c r="S837" s="260">
        <v>0</v>
      </c>
      <c r="T837" s="257">
        <v>0</v>
      </c>
      <c r="U837" s="264">
        <v>0</v>
      </c>
      <c r="V837" s="260">
        <v>1</v>
      </c>
      <c r="W837" s="260">
        <v>0</v>
      </c>
      <c r="X837" s="146">
        <f>+G837-(SUM(I837:N837,O837,P837:P837:T837,U837,V837,W837))</f>
        <v>396</v>
      </c>
      <c r="Y837" s="147"/>
      <c r="Z837" s="147"/>
      <c r="AA837" s="147"/>
      <c r="AB837" s="147"/>
      <c r="AC837" s="147"/>
      <c r="AD837" s="147"/>
      <c r="AE837" s="198">
        <f t="shared" si="33"/>
        <v>396</v>
      </c>
      <c r="AF837" s="148"/>
      <c r="AG837" s="139"/>
    </row>
    <row r="838" spans="1:33" s="166" customFormat="1">
      <c r="A838" s="362">
        <v>43085</v>
      </c>
      <c r="B838" s="137">
        <v>1</v>
      </c>
      <c r="C838" s="137">
        <v>2297503</v>
      </c>
      <c r="D838" s="139">
        <v>12935</v>
      </c>
      <c r="E838" s="104" t="s">
        <v>862</v>
      </c>
      <c r="F838" s="137">
        <v>4290</v>
      </c>
      <c r="G838" s="140">
        <v>23</v>
      </c>
      <c r="H838" s="165" t="s">
        <v>464</v>
      </c>
      <c r="I838" s="257">
        <v>0</v>
      </c>
      <c r="J838" s="258">
        <v>0</v>
      </c>
      <c r="K838" s="259">
        <v>0</v>
      </c>
      <c r="L838" s="260">
        <v>0</v>
      </c>
      <c r="M838" s="257">
        <v>0</v>
      </c>
      <c r="N838" s="261">
        <v>0</v>
      </c>
      <c r="O838" s="262">
        <v>0</v>
      </c>
      <c r="P838" s="260">
        <v>0</v>
      </c>
      <c r="Q838" s="262">
        <v>0</v>
      </c>
      <c r="R838" s="263">
        <v>0</v>
      </c>
      <c r="S838" s="260">
        <v>0</v>
      </c>
      <c r="T838" s="257">
        <v>0</v>
      </c>
      <c r="U838" s="264">
        <v>0</v>
      </c>
      <c r="V838" s="260">
        <v>1</v>
      </c>
      <c r="W838" s="260">
        <v>0</v>
      </c>
      <c r="X838" s="146">
        <f>+G838-(SUM(I838:N838,O838,P838:P838:T838,U838,V838,W838))</f>
        <v>22</v>
      </c>
      <c r="Y838" s="147"/>
      <c r="Z838" s="147"/>
      <c r="AA838" s="147"/>
      <c r="AB838" s="147"/>
      <c r="AC838" s="147"/>
      <c r="AD838" s="147"/>
      <c r="AE838" s="198">
        <f t="shared" si="33"/>
        <v>22</v>
      </c>
      <c r="AF838" s="148"/>
      <c r="AG838" s="139"/>
    </row>
    <row r="839" spans="1:33" s="166" customFormat="1">
      <c r="A839" s="362">
        <v>43085</v>
      </c>
      <c r="B839" s="137">
        <v>1</v>
      </c>
      <c r="C839" s="137">
        <v>2297503</v>
      </c>
      <c r="D839" s="139">
        <v>12933</v>
      </c>
      <c r="E839" s="104" t="s">
        <v>862</v>
      </c>
      <c r="F839" s="137">
        <v>4291</v>
      </c>
      <c r="G839" s="140">
        <v>25</v>
      </c>
      <c r="H839" s="165" t="s">
        <v>465</v>
      </c>
      <c r="I839" s="257">
        <v>0</v>
      </c>
      <c r="J839" s="258">
        <v>0</v>
      </c>
      <c r="K839" s="259">
        <v>0</v>
      </c>
      <c r="L839" s="260">
        <v>0</v>
      </c>
      <c r="M839" s="257">
        <v>0</v>
      </c>
      <c r="N839" s="261">
        <v>0</v>
      </c>
      <c r="O839" s="262">
        <v>0</v>
      </c>
      <c r="P839" s="260">
        <v>0</v>
      </c>
      <c r="Q839" s="262">
        <v>0</v>
      </c>
      <c r="R839" s="263">
        <v>0</v>
      </c>
      <c r="S839" s="260">
        <v>0</v>
      </c>
      <c r="T839" s="257">
        <v>0</v>
      </c>
      <c r="U839" s="264">
        <v>0</v>
      </c>
      <c r="V839" s="260">
        <v>0</v>
      </c>
      <c r="W839" s="260">
        <v>0</v>
      </c>
      <c r="X839" s="146">
        <f>+G839-(SUM(I839:N839,O839,P839:P839:T839,U839,V839,W839))</f>
        <v>25</v>
      </c>
      <c r="Y839" s="147"/>
      <c r="Z839" s="147"/>
      <c r="AA839" s="147"/>
      <c r="AB839" s="147"/>
      <c r="AC839" s="147"/>
      <c r="AD839" s="147"/>
      <c r="AE839" s="198">
        <f t="shared" si="33"/>
        <v>25</v>
      </c>
      <c r="AF839" s="148"/>
      <c r="AG839" s="139"/>
    </row>
    <row r="840" spans="1:33" s="166" customFormat="1">
      <c r="A840" s="362">
        <v>43085</v>
      </c>
      <c r="B840" s="137">
        <v>2</v>
      </c>
      <c r="C840" s="137">
        <v>2297503</v>
      </c>
      <c r="D840" s="139">
        <v>12933</v>
      </c>
      <c r="E840" s="104" t="s">
        <v>862</v>
      </c>
      <c r="F840" s="137">
        <v>4291</v>
      </c>
      <c r="G840" s="140">
        <v>109</v>
      </c>
      <c r="H840" s="165" t="s">
        <v>465</v>
      </c>
      <c r="I840" s="257">
        <v>0</v>
      </c>
      <c r="J840" s="258">
        <v>0</v>
      </c>
      <c r="K840" s="259">
        <v>0</v>
      </c>
      <c r="L840" s="260">
        <v>0</v>
      </c>
      <c r="M840" s="257">
        <v>0</v>
      </c>
      <c r="N840" s="261">
        <v>0</v>
      </c>
      <c r="O840" s="262">
        <v>1</v>
      </c>
      <c r="P840" s="260">
        <v>0</v>
      </c>
      <c r="Q840" s="262">
        <v>0</v>
      </c>
      <c r="R840" s="263">
        <v>0</v>
      </c>
      <c r="S840" s="260">
        <v>0</v>
      </c>
      <c r="T840" s="257">
        <v>0</v>
      </c>
      <c r="U840" s="264">
        <v>0</v>
      </c>
      <c r="V840" s="260">
        <v>1</v>
      </c>
      <c r="W840" s="260">
        <v>0</v>
      </c>
      <c r="X840" s="146">
        <f>+G840-(SUM(I840:N840,O840,P840:P840:T840,U840,V840,W840))</f>
        <v>107</v>
      </c>
      <c r="Y840" s="147"/>
      <c r="Z840" s="147"/>
      <c r="AA840" s="147"/>
      <c r="AB840" s="147"/>
      <c r="AC840" s="147"/>
      <c r="AD840" s="147"/>
      <c r="AE840" s="198">
        <f t="shared" si="33"/>
        <v>107</v>
      </c>
      <c r="AF840" s="148"/>
      <c r="AG840" s="139"/>
    </row>
    <row r="841" spans="1:33" s="166" customFormat="1">
      <c r="A841" s="362">
        <v>43085</v>
      </c>
      <c r="B841" s="137">
        <v>2</v>
      </c>
      <c r="C841" s="137">
        <v>2417301</v>
      </c>
      <c r="D841" s="139">
        <v>12936</v>
      </c>
      <c r="E841" s="104" t="s">
        <v>862</v>
      </c>
      <c r="F841" s="137">
        <v>4292</v>
      </c>
      <c r="G841" s="140">
        <v>71</v>
      </c>
      <c r="H841" s="165" t="s">
        <v>466</v>
      </c>
      <c r="I841" s="257">
        <v>0</v>
      </c>
      <c r="J841" s="258">
        <v>0</v>
      </c>
      <c r="K841" s="259">
        <v>0</v>
      </c>
      <c r="L841" s="260">
        <v>0</v>
      </c>
      <c r="M841" s="257">
        <v>0</v>
      </c>
      <c r="N841" s="261">
        <v>0</v>
      </c>
      <c r="O841" s="262">
        <v>0</v>
      </c>
      <c r="P841" s="260">
        <v>0</v>
      </c>
      <c r="Q841" s="262">
        <v>0</v>
      </c>
      <c r="R841" s="263">
        <v>0</v>
      </c>
      <c r="S841" s="260">
        <v>0</v>
      </c>
      <c r="T841" s="257">
        <v>0</v>
      </c>
      <c r="U841" s="264">
        <v>0</v>
      </c>
      <c r="V841" s="260">
        <v>1</v>
      </c>
      <c r="W841" s="260">
        <v>0</v>
      </c>
      <c r="X841" s="146">
        <f>+G841-(SUM(I841:N841,O841,P841:P841:T841,U841,V841,W841))</f>
        <v>70</v>
      </c>
      <c r="Y841" s="147"/>
      <c r="Z841" s="147"/>
      <c r="AA841" s="147"/>
      <c r="AB841" s="147"/>
      <c r="AC841" s="147"/>
      <c r="AD841" s="147"/>
      <c r="AE841" s="198">
        <f t="shared" si="33"/>
        <v>70</v>
      </c>
      <c r="AF841" s="148"/>
      <c r="AG841" s="139"/>
    </row>
    <row r="842" spans="1:33" s="166" customFormat="1">
      <c r="A842" s="362">
        <v>43085</v>
      </c>
      <c r="B842" s="137">
        <v>2</v>
      </c>
      <c r="C842" s="137">
        <v>2297503</v>
      </c>
      <c r="D842" s="139">
        <v>12918</v>
      </c>
      <c r="E842" s="104" t="s">
        <v>862</v>
      </c>
      <c r="F842" s="137">
        <v>4293</v>
      </c>
      <c r="G842" s="140">
        <v>330</v>
      </c>
      <c r="H842" s="562" t="s">
        <v>467</v>
      </c>
      <c r="I842" s="257">
        <v>0</v>
      </c>
      <c r="J842" s="258">
        <v>0</v>
      </c>
      <c r="K842" s="259">
        <v>0</v>
      </c>
      <c r="L842" s="260">
        <v>0</v>
      </c>
      <c r="M842" s="257">
        <v>0</v>
      </c>
      <c r="N842" s="261">
        <v>0</v>
      </c>
      <c r="O842" s="262">
        <v>1</v>
      </c>
      <c r="P842" s="260">
        <v>0</v>
      </c>
      <c r="Q842" s="262">
        <v>0</v>
      </c>
      <c r="R842" s="263">
        <v>1</v>
      </c>
      <c r="S842" s="260">
        <v>0</v>
      </c>
      <c r="T842" s="257">
        <v>0</v>
      </c>
      <c r="U842" s="264">
        <v>0</v>
      </c>
      <c r="V842" s="260">
        <v>2</v>
      </c>
      <c r="W842" s="260">
        <v>0</v>
      </c>
      <c r="X842" s="146">
        <f>+G842-(SUM(I842:N842,O842,P842:P842:T842,U842,V842,W842))</f>
        <v>326</v>
      </c>
      <c r="Y842" s="147"/>
      <c r="Z842" s="147"/>
      <c r="AA842" s="147"/>
      <c r="AB842" s="147"/>
      <c r="AC842" s="147"/>
      <c r="AD842" s="147"/>
      <c r="AE842" s="198">
        <f t="shared" si="33"/>
        <v>326</v>
      </c>
      <c r="AF842" s="148"/>
      <c r="AG842" s="139"/>
    </row>
    <row r="843" spans="1:33" s="166" customFormat="1">
      <c r="A843" s="362">
        <v>43085</v>
      </c>
      <c r="B843" s="137">
        <v>3</v>
      </c>
      <c r="C843" s="137">
        <v>2297503</v>
      </c>
      <c r="D843" s="139">
        <v>12918</v>
      </c>
      <c r="E843" s="104" t="s">
        <v>862</v>
      </c>
      <c r="F843" s="137">
        <v>4293</v>
      </c>
      <c r="G843" s="140">
        <v>70</v>
      </c>
      <c r="H843" s="563"/>
      <c r="I843" s="257">
        <v>0</v>
      </c>
      <c r="J843" s="258">
        <v>0</v>
      </c>
      <c r="K843" s="259">
        <v>0</v>
      </c>
      <c r="L843" s="260">
        <v>0</v>
      </c>
      <c r="M843" s="257">
        <v>0</v>
      </c>
      <c r="N843" s="261">
        <v>0</v>
      </c>
      <c r="O843" s="262">
        <v>0</v>
      </c>
      <c r="P843" s="260">
        <v>0</v>
      </c>
      <c r="Q843" s="262">
        <v>0</v>
      </c>
      <c r="R843" s="263">
        <v>0</v>
      </c>
      <c r="S843" s="260">
        <v>0</v>
      </c>
      <c r="T843" s="257">
        <v>0</v>
      </c>
      <c r="U843" s="264">
        <v>0</v>
      </c>
      <c r="V843" s="260">
        <v>0</v>
      </c>
      <c r="W843" s="260">
        <v>0</v>
      </c>
      <c r="X843" s="146">
        <f>+G843-(SUM(I843:N843,O843,P843:P843:T843,U843,V843,W843))</f>
        <v>70</v>
      </c>
      <c r="Y843" s="147"/>
      <c r="Z843" s="147"/>
      <c r="AA843" s="147"/>
      <c r="AB843" s="147"/>
      <c r="AC843" s="147"/>
      <c r="AD843" s="147"/>
      <c r="AE843" s="198">
        <f t="shared" si="33"/>
        <v>70</v>
      </c>
      <c r="AF843" s="148"/>
      <c r="AG843" s="139"/>
    </row>
    <row r="844" spans="1:33" s="166" customFormat="1">
      <c r="A844" s="362">
        <v>43085</v>
      </c>
      <c r="B844" s="137">
        <v>3</v>
      </c>
      <c r="C844" s="137">
        <v>2297503</v>
      </c>
      <c r="D844" s="139">
        <v>12918</v>
      </c>
      <c r="E844" s="104" t="s">
        <v>862</v>
      </c>
      <c r="F844" s="137">
        <v>4294</v>
      </c>
      <c r="G844" s="140">
        <v>175</v>
      </c>
      <c r="H844" s="165" t="s">
        <v>468</v>
      </c>
      <c r="I844" s="257">
        <v>0</v>
      </c>
      <c r="J844" s="258">
        <v>0</v>
      </c>
      <c r="K844" s="259">
        <v>0</v>
      </c>
      <c r="L844" s="260">
        <v>0</v>
      </c>
      <c r="M844" s="257">
        <v>0</v>
      </c>
      <c r="N844" s="261">
        <v>0</v>
      </c>
      <c r="O844" s="262">
        <v>0</v>
      </c>
      <c r="P844" s="260">
        <v>0</v>
      </c>
      <c r="Q844" s="262">
        <v>0</v>
      </c>
      <c r="R844" s="263">
        <v>1</v>
      </c>
      <c r="S844" s="260">
        <v>0</v>
      </c>
      <c r="T844" s="257">
        <v>0</v>
      </c>
      <c r="U844" s="264">
        <v>0</v>
      </c>
      <c r="V844" s="260">
        <v>1</v>
      </c>
      <c r="W844" s="260">
        <v>0</v>
      </c>
      <c r="X844" s="146">
        <f>+G844-(SUM(I844:N844,O844,P844:P844:T844,U844,V844,W844))</f>
        <v>173</v>
      </c>
      <c r="Y844" s="147"/>
      <c r="Z844" s="147"/>
      <c r="AA844" s="147"/>
      <c r="AB844" s="147"/>
      <c r="AC844" s="147"/>
      <c r="AD844" s="147"/>
      <c r="AE844" s="198">
        <f t="shared" si="33"/>
        <v>173</v>
      </c>
      <c r="AF844" s="148"/>
      <c r="AG844" s="139"/>
    </row>
    <row r="845" spans="1:33" s="166" customFormat="1">
      <c r="A845" s="362">
        <v>43085</v>
      </c>
      <c r="B845" s="137">
        <v>3</v>
      </c>
      <c r="C845" s="137">
        <v>2267601</v>
      </c>
      <c r="D845" s="139">
        <v>12907</v>
      </c>
      <c r="E845" s="104" t="s">
        <v>862</v>
      </c>
      <c r="F845" s="137">
        <v>4295</v>
      </c>
      <c r="G845" s="140">
        <v>49</v>
      </c>
      <c r="H845" s="165" t="s">
        <v>314</v>
      </c>
      <c r="I845" s="257">
        <v>0</v>
      </c>
      <c r="J845" s="258">
        <v>0</v>
      </c>
      <c r="K845" s="259">
        <v>0</v>
      </c>
      <c r="L845" s="260">
        <v>0</v>
      </c>
      <c r="M845" s="257">
        <v>0</v>
      </c>
      <c r="N845" s="261">
        <v>0</v>
      </c>
      <c r="O845" s="262">
        <v>0</v>
      </c>
      <c r="P845" s="260">
        <v>1</v>
      </c>
      <c r="Q845" s="262">
        <v>0</v>
      </c>
      <c r="R845" s="263">
        <v>0</v>
      </c>
      <c r="S845" s="260">
        <v>0</v>
      </c>
      <c r="T845" s="257">
        <v>0</v>
      </c>
      <c r="U845" s="264">
        <v>0</v>
      </c>
      <c r="V845" s="260">
        <v>1</v>
      </c>
      <c r="W845" s="260">
        <v>0</v>
      </c>
      <c r="X845" s="146">
        <f>+G845-(SUM(I845:N845,O845,P845:P845:T845,U845,V845,W845))</f>
        <v>47</v>
      </c>
      <c r="Y845" s="147"/>
      <c r="Z845" s="147"/>
      <c r="AA845" s="147"/>
      <c r="AB845" s="147"/>
      <c r="AC845" s="147"/>
      <c r="AD845" s="147"/>
      <c r="AE845" s="198">
        <f t="shared" si="33"/>
        <v>47</v>
      </c>
      <c r="AF845" s="148"/>
      <c r="AG845" s="139"/>
    </row>
    <row r="846" spans="1:33" s="166" customFormat="1">
      <c r="A846" s="362">
        <v>43085</v>
      </c>
      <c r="B846" s="137">
        <v>3</v>
      </c>
      <c r="C846" s="137">
        <v>2297503</v>
      </c>
      <c r="D846" s="139">
        <v>12934</v>
      </c>
      <c r="E846" s="104" t="s">
        <v>862</v>
      </c>
      <c r="F846" s="137">
        <v>4296</v>
      </c>
      <c r="G846" s="140">
        <v>6</v>
      </c>
      <c r="H846" s="165" t="s">
        <v>469</v>
      </c>
      <c r="I846" s="257">
        <v>0</v>
      </c>
      <c r="J846" s="258">
        <v>0</v>
      </c>
      <c r="K846" s="259">
        <v>0</v>
      </c>
      <c r="L846" s="260">
        <v>0</v>
      </c>
      <c r="M846" s="257">
        <v>0</v>
      </c>
      <c r="N846" s="261">
        <v>0</v>
      </c>
      <c r="O846" s="262">
        <v>0</v>
      </c>
      <c r="P846" s="260">
        <v>0</v>
      </c>
      <c r="Q846" s="262">
        <v>0</v>
      </c>
      <c r="R846" s="263">
        <v>0</v>
      </c>
      <c r="S846" s="260">
        <v>0</v>
      </c>
      <c r="T846" s="257">
        <v>0</v>
      </c>
      <c r="U846" s="264">
        <v>0</v>
      </c>
      <c r="V846" s="260">
        <v>1</v>
      </c>
      <c r="W846" s="260">
        <v>0</v>
      </c>
      <c r="X846" s="146">
        <f>+G846-(SUM(I846:N846,O846,P846:P846:T846,U846,V846,W846))</f>
        <v>5</v>
      </c>
      <c r="Y846" s="147"/>
      <c r="Z846" s="147"/>
      <c r="AA846" s="147"/>
      <c r="AB846" s="147"/>
      <c r="AC846" s="147"/>
      <c r="AD846" s="147"/>
      <c r="AE846" s="198">
        <f t="shared" si="33"/>
        <v>5</v>
      </c>
      <c r="AF846" s="148"/>
      <c r="AG846" s="139"/>
    </row>
    <row r="847" spans="1:33" s="166" customFormat="1">
      <c r="A847" s="362">
        <v>43085</v>
      </c>
      <c r="B847" s="137">
        <v>3</v>
      </c>
      <c r="C847" s="137">
        <v>2419701</v>
      </c>
      <c r="D847" s="139">
        <v>60132</v>
      </c>
      <c r="E847" s="139" t="s">
        <v>368</v>
      </c>
      <c r="F847" s="137">
        <v>4297</v>
      </c>
      <c r="G847" s="140">
        <v>40</v>
      </c>
      <c r="H847" s="165" t="s">
        <v>359</v>
      </c>
      <c r="I847" s="257">
        <v>0</v>
      </c>
      <c r="J847" s="258">
        <v>0</v>
      </c>
      <c r="K847" s="259">
        <v>0</v>
      </c>
      <c r="L847" s="260">
        <v>0</v>
      </c>
      <c r="M847" s="257">
        <v>0</v>
      </c>
      <c r="N847" s="261">
        <v>0</v>
      </c>
      <c r="O847" s="262">
        <v>1</v>
      </c>
      <c r="P847" s="260">
        <v>0</v>
      </c>
      <c r="Q847" s="262">
        <v>0</v>
      </c>
      <c r="R847" s="263">
        <v>0</v>
      </c>
      <c r="S847" s="260">
        <v>0</v>
      </c>
      <c r="T847" s="257">
        <v>0</v>
      </c>
      <c r="U847" s="264">
        <v>0</v>
      </c>
      <c r="V847" s="260">
        <v>1</v>
      </c>
      <c r="W847" s="260">
        <v>0</v>
      </c>
      <c r="X847" s="146">
        <f>+G847-(SUM(I847:N847,O847,P847:P847:T847,U847,V847,W847))</f>
        <v>38</v>
      </c>
      <c r="Y847" s="147"/>
      <c r="Z847" s="147"/>
      <c r="AA847" s="147"/>
      <c r="AB847" s="147"/>
      <c r="AC847" s="147"/>
      <c r="AD847" s="147"/>
      <c r="AE847" s="198">
        <f t="shared" si="33"/>
        <v>38</v>
      </c>
      <c r="AF847" s="148"/>
      <c r="AG847" s="139"/>
    </row>
    <row r="848" spans="1:33" s="166" customFormat="1">
      <c r="A848" s="362">
        <v>43085</v>
      </c>
      <c r="B848" s="137">
        <v>3</v>
      </c>
      <c r="C848" s="137">
        <v>2419701</v>
      </c>
      <c r="D848" s="139">
        <v>60134</v>
      </c>
      <c r="E848" s="139" t="s">
        <v>368</v>
      </c>
      <c r="F848" s="137">
        <v>4298</v>
      </c>
      <c r="G848" s="140">
        <v>19</v>
      </c>
      <c r="H848" s="165" t="s">
        <v>140</v>
      </c>
      <c r="I848" s="257">
        <v>0</v>
      </c>
      <c r="J848" s="258">
        <v>0</v>
      </c>
      <c r="K848" s="259">
        <v>0</v>
      </c>
      <c r="L848" s="260">
        <v>0</v>
      </c>
      <c r="M848" s="257">
        <v>0</v>
      </c>
      <c r="N848" s="261">
        <v>0</v>
      </c>
      <c r="O848" s="262">
        <v>1</v>
      </c>
      <c r="P848" s="260">
        <v>0</v>
      </c>
      <c r="Q848" s="262">
        <v>0</v>
      </c>
      <c r="R848" s="263">
        <v>0</v>
      </c>
      <c r="S848" s="260">
        <v>0</v>
      </c>
      <c r="T848" s="257">
        <v>0</v>
      </c>
      <c r="U848" s="264">
        <v>0</v>
      </c>
      <c r="V848" s="260">
        <v>1</v>
      </c>
      <c r="W848" s="260">
        <v>0</v>
      </c>
      <c r="X848" s="146">
        <f>+G848-(SUM(I848:N848,O848,P848:P848:T848,U848,V848,W848))</f>
        <v>17</v>
      </c>
      <c r="Y848" s="147"/>
      <c r="Z848" s="147"/>
      <c r="AA848" s="147"/>
      <c r="AB848" s="147"/>
      <c r="AC848" s="147"/>
      <c r="AD848" s="147"/>
      <c r="AE848" s="198">
        <f t="shared" si="33"/>
        <v>17</v>
      </c>
      <c r="AF848" s="148"/>
      <c r="AG848" s="139"/>
    </row>
    <row r="849" spans="1:33" s="166" customFormat="1">
      <c r="A849" s="362">
        <v>43085</v>
      </c>
      <c r="B849" s="137">
        <v>3</v>
      </c>
      <c r="C849" s="137">
        <v>2419701</v>
      </c>
      <c r="D849" s="139">
        <v>60128</v>
      </c>
      <c r="E849" s="139" t="s">
        <v>368</v>
      </c>
      <c r="F849" s="137">
        <v>4299</v>
      </c>
      <c r="G849" s="140">
        <v>19</v>
      </c>
      <c r="H849" s="165" t="s">
        <v>140</v>
      </c>
      <c r="I849" s="257">
        <v>0</v>
      </c>
      <c r="J849" s="258">
        <v>0</v>
      </c>
      <c r="K849" s="259">
        <v>0</v>
      </c>
      <c r="L849" s="260">
        <v>0</v>
      </c>
      <c r="M849" s="257">
        <v>0</v>
      </c>
      <c r="N849" s="261">
        <v>0</v>
      </c>
      <c r="O849" s="262">
        <v>1</v>
      </c>
      <c r="P849" s="260">
        <v>0</v>
      </c>
      <c r="Q849" s="262">
        <v>0</v>
      </c>
      <c r="R849" s="263">
        <v>0</v>
      </c>
      <c r="S849" s="260">
        <v>0</v>
      </c>
      <c r="T849" s="257">
        <v>0</v>
      </c>
      <c r="U849" s="264">
        <v>0</v>
      </c>
      <c r="V849" s="260">
        <v>2</v>
      </c>
      <c r="W849" s="260">
        <v>0</v>
      </c>
      <c r="X849" s="146">
        <f>+G849-(SUM(I849:N849,O849,P849:P849:T849,U849,V849,W849))</f>
        <v>16</v>
      </c>
      <c r="Y849" s="147"/>
      <c r="Z849" s="147"/>
      <c r="AA849" s="147"/>
      <c r="AB849" s="147"/>
      <c r="AC849" s="147"/>
      <c r="AD849" s="147"/>
      <c r="AE849" s="198">
        <f t="shared" si="33"/>
        <v>16</v>
      </c>
      <c r="AF849" s="148"/>
      <c r="AG849" s="139"/>
    </row>
    <row r="850" spans="1:33" s="166" customFormat="1">
      <c r="A850" s="362">
        <v>43120</v>
      </c>
      <c r="B850" s="137">
        <v>1</v>
      </c>
      <c r="C850" s="137">
        <v>2460602</v>
      </c>
      <c r="D850" s="139">
        <v>52295</v>
      </c>
      <c r="E850" s="139" t="s">
        <v>368</v>
      </c>
      <c r="F850" s="137">
        <v>4647</v>
      </c>
      <c r="G850" s="140">
        <v>26</v>
      </c>
      <c r="H850" s="560" t="s">
        <v>111</v>
      </c>
      <c r="I850" s="257">
        <v>0</v>
      </c>
      <c r="J850" s="258">
        <v>0</v>
      </c>
      <c r="K850" s="259">
        <v>0</v>
      </c>
      <c r="L850" s="260">
        <v>0</v>
      </c>
      <c r="M850" s="257">
        <v>0</v>
      </c>
      <c r="N850" s="261">
        <v>0</v>
      </c>
      <c r="O850" s="262">
        <v>0</v>
      </c>
      <c r="P850" s="260">
        <v>0</v>
      </c>
      <c r="Q850" s="262">
        <v>0</v>
      </c>
      <c r="R850" s="263">
        <v>0</v>
      </c>
      <c r="S850" s="260">
        <v>0</v>
      </c>
      <c r="T850" s="257">
        <v>0</v>
      </c>
      <c r="U850" s="264">
        <v>0</v>
      </c>
      <c r="V850" s="260">
        <v>0</v>
      </c>
      <c r="W850" s="260">
        <v>0</v>
      </c>
      <c r="X850" s="146">
        <f>+G850-(SUM(I850:N850,O850,P850:P850:T850,U850,V850,W850))</f>
        <v>26</v>
      </c>
      <c r="Y850" s="147"/>
      <c r="Z850" s="147"/>
      <c r="AA850" s="147">
        <v>1</v>
      </c>
      <c r="AB850" s="147"/>
      <c r="AC850" s="147"/>
      <c r="AD850" s="147"/>
      <c r="AE850" s="198">
        <f t="shared" si="33"/>
        <v>25</v>
      </c>
      <c r="AF850" s="148"/>
      <c r="AG850" s="139"/>
    </row>
    <row r="851" spans="1:33" s="166" customFormat="1">
      <c r="A851" s="362">
        <v>43120</v>
      </c>
      <c r="B851" s="137">
        <v>2</v>
      </c>
      <c r="C851" s="137">
        <v>2460602</v>
      </c>
      <c r="D851" s="139">
        <v>52295</v>
      </c>
      <c r="E851" s="139" t="s">
        <v>368</v>
      </c>
      <c r="F851" s="137">
        <v>4647</v>
      </c>
      <c r="G851" s="140">
        <v>374</v>
      </c>
      <c r="H851" s="561"/>
      <c r="I851" s="257">
        <v>0</v>
      </c>
      <c r="J851" s="258">
        <v>0</v>
      </c>
      <c r="K851" s="259">
        <v>0</v>
      </c>
      <c r="L851" s="260">
        <v>0</v>
      </c>
      <c r="M851" s="257">
        <v>0</v>
      </c>
      <c r="N851" s="261">
        <v>0</v>
      </c>
      <c r="O851" s="262">
        <v>1</v>
      </c>
      <c r="P851" s="260">
        <v>0</v>
      </c>
      <c r="Q851" s="262">
        <v>0</v>
      </c>
      <c r="R851" s="263">
        <v>0</v>
      </c>
      <c r="S851" s="260">
        <v>0</v>
      </c>
      <c r="T851" s="257">
        <v>0</v>
      </c>
      <c r="U851" s="264">
        <v>0</v>
      </c>
      <c r="V851" s="260">
        <v>1</v>
      </c>
      <c r="W851" s="260">
        <v>0</v>
      </c>
      <c r="X851" s="146">
        <f>+G851-(SUM(I851:N851,O851,P851:P851:T851,U851,V851,W851))</f>
        <v>372</v>
      </c>
      <c r="Y851" s="147"/>
      <c r="Z851" s="147"/>
      <c r="AA851" s="147"/>
      <c r="AB851" s="147"/>
      <c r="AC851" s="147"/>
      <c r="AD851" s="147"/>
      <c r="AE851" s="198">
        <f t="shared" si="33"/>
        <v>372</v>
      </c>
      <c r="AF851" s="148"/>
      <c r="AG851" s="139"/>
    </row>
    <row r="852" spans="1:33" s="166" customFormat="1">
      <c r="A852" s="362">
        <v>43120</v>
      </c>
      <c r="B852" s="137">
        <v>2</v>
      </c>
      <c r="C852" s="137">
        <v>2460602</v>
      </c>
      <c r="D852" s="139">
        <v>52295</v>
      </c>
      <c r="E852" s="139" t="s">
        <v>368</v>
      </c>
      <c r="F852" s="137">
        <v>4648</v>
      </c>
      <c r="G852" s="140">
        <v>15</v>
      </c>
      <c r="H852" s="165" t="s">
        <v>470</v>
      </c>
      <c r="I852" s="257">
        <v>0</v>
      </c>
      <c r="J852" s="258">
        <v>0</v>
      </c>
      <c r="K852" s="259">
        <v>0</v>
      </c>
      <c r="L852" s="260">
        <v>0</v>
      </c>
      <c r="M852" s="257">
        <v>0</v>
      </c>
      <c r="N852" s="261">
        <v>0</v>
      </c>
      <c r="O852" s="262">
        <v>0</v>
      </c>
      <c r="P852" s="260">
        <v>0</v>
      </c>
      <c r="Q852" s="262">
        <v>0</v>
      </c>
      <c r="R852" s="263">
        <v>0</v>
      </c>
      <c r="S852" s="260">
        <v>0</v>
      </c>
      <c r="T852" s="257">
        <v>0</v>
      </c>
      <c r="U852" s="264">
        <v>0</v>
      </c>
      <c r="V852" s="260">
        <v>1</v>
      </c>
      <c r="W852" s="260">
        <v>0</v>
      </c>
      <c r="X852" s="146">
        <f>+G852-(SUM(I852:N852,O852,P852:P852:T852,U852,V852,W852))</f>
        <v>14</v>
      </c>
      <c r="Y852" s="147"/>
      <c r="Z852" s="147"/>
      <c r="AA852" s="147"/>
      <c r="AB852" s="147"/>
      <c r="AC852" s="147"/>
      <c r="AD852" s="147"/>
      <c r="AE852" s="198">
        <f t="shared" si="33"/>
        <v>14</v>
      </c>
      <c r="AF852" s="148"/>
      <c r="AG852" s="139"/>
    </row>
    <row r="853" spans="1:33" s="166" customFormat="1">
      <c r="A853" s="362">
        <v>43120</v>
      </c>
      <c r="B853" s="137">
        <v>2</v>
      </c>
      <c r="C853" s="137">
        <v>2460602</v>
      </c>
      <c r="D853" s="139">
        <v>52163</v>
      </c>
      <c r="E853" s="139" t="s">
        <v>368</v>
      </c>
      <c r="F853" s="137">
        <v>4649</v>
      </c>
      <c r="G853" s="140">
        <v>121</v>
      </c>
      <c r="H853" s="165" t="s">
        <v>471</v>
      </c>
      <c r="I853" s="257">
        <v>0</v>
      </c>
      <c r="J853" s="258">
        <v>0</v>
      </c>
      <c r="K853" s="259">
        <v>0</v>
      </c>
      <c r="L853" s="260">
        <v>0</v>
      </c>
      <c r="M853" s="257">
        <v>0</v>
      </c>
      <c r="N853" s="261">
        <v>0</v>
      </c>
      <c r="O853" s="262">
        <v>1</v>
      </c>
      <c r="P853" s="260">
        <v>0</v>
      </c>
      <c r="Q853" s="262">
        <v>0</v>
      </c>
      <c r="R853" s="263">
        <v>0</v>
      </c>
      <c r="S853" s="260">
        <v>0</v>
      </c>
      <c r="T853" s="257">
        <v>0</v>
      </c>
      <c r="U853" s="264">
        <v>0</v>
      </c>
      <c r="V853" s="260">
        <v>1</v>
      </c>
      <c r="W853" s="260">
        <v>0</v>
      </c>
      <c r="X853" s="146">
        <f>+G853-(SUM(I853:N853,O853,P853:P853:T853,U853,V853,W853))</f>
        <v>119</v>
      </c>
      <c r="Y853" s="147"/>
      <c r="Z853" s="147"/>
      <c r="AA853" s="147"/>
      <c r="AB853" s="147"/>
      <c r="AC853" s="147"/>
      <c r="AD853" s="147"/>
      <c r="AE853" s="198">
        <f t="shared" si="33"/>
        <v>119</v>
      </c>
      <c r="AF853" s="148"/>
      <c r="AG853" s="139"/>
    </row>
    <row r="854" spans="1:33" s="166" customFormat="1">
      <c r="A854" s="362">
        <v>43120</v>
      </c>
      <c r="B854" s="137">
        <v>2</v>
      </c>
      <c r="C854" s="137">
        <v>2460602</v>
      </c>
      <c r="D854" s="139">
        <v>52154</v>
      </c>
      <c r="E854" s="139" t="s">
        <v>368</v>
      </c>
      <c r="F854" s="137">
        <v>4650</v>
      </c>
      <c r="G854" s="140">
        <v>27</v>
      </c>
      <c r="H854" s="560" t="s">
        <v>405</v>
      </c>
      <c r="I854" s="257">
        <v>0</v>
      </c>
      <c r="J854" s="258">
        <v>0</v>
      </c>
      <c r="K854" s="259">
        <v>0</v>
      </c>
      <c r="L854" s="260">
        <v>0</v>
      </c>
      <c r="M854" s="257">
        <v>0</v>
      </c>
      <c r="N854" s="261">
        <v>0</v>
      </c>
      <c r="O854" s="262">
        <v>1</v>
      </c>
      <c r="P854" s="260">
        <v>0</v>
      </c>
      <c r="Q854" s="262">
        <v>0</v>
      </c>
      <c r="R854" s="263">
        <v>0</v>
      </c>
      <c r="S854" s="260">
        <v>0</v>
      </c>
      <c r="T854" s="257">
        <v>0</v>
      </c>
      <c r="U854" s="264">
        <v>0</v>
      </c>
      <c r="V854" s="260">
        <v>1</v>
      </c>
      <c r="W854" s="260">
        <v>0</v>
      </c>
      <c r="X854" s="146">
        <f>+G854-(SUM(I854:N854,O854,P854:P854:T854,U854,V854,W854))</f>
        <v>25</v>
      </c>
      <c r="Y854" s="147"/>
      <c r="Z854" s="147"/>
      <c r="AA854" s="147"/>
      <c r="AB854" s="147"/>
      <c r="AC854" s="147"/>
      <c r="AD854" s="147"/>
      <c r="AE854" s="198">
        <f t="shared" ref="AE854:AE917" si="34">X854-SUM(Z854:AD854)</f>
        <v>25</v>
      </c>
      <c r="AF854" s="148"/>
      <c r="AG854" s="139"/>
    </row>
    <row r="855" spans="1:33" s="166" customFormat="1">
      <c r="A855" s="362">
        <v>43120</v>
      </c>
      <c r="B855" s="137">
        <v>3</v>
      </c>
      <c r="C855" s="137">
        <v>2460602</v>
      </c>
      <c r="D855" s="139">
        <v>52154</v>
      </c>
      <c r="E855" s="139" t="s">
        <v>368</v>
      </c>
      <c r="F855" s="137">
        <v>4650</v>
      </c>
      <c r="G855" s="140">
        <v>144</v>
      </c>
      <c r="H855" s="561"/>
      <c r="I855" s="257">
        <v>0</v>
      </c>
      <c r="J855" s="258">
        <v>0</v>
      </c>
      <c r="K855" s="259">
        <v>0</v>
      </c>
      <c r="L855" s="260">
        <v>0</v>
      </c>
      <c r="M855" s="257">
        <v>0</v>
      </c>
      <c r="N855" s="261">
        <v>0</v>
      </c>
      <c r="O855" s="262">
        <v>0</v>
      </c>
      <c r="P855" s="260">
        <v>0</v>
      </c>
      <c r="Q855" s="262">
        <v>0</v>
      </c>
      <c r="R855" s="263">
        <v>0</v>
      </c>
      <c r="S855" s="260">
        <v>0</v>
      </c>
      <c r="T855" s="257">
        <v>0</v>
      </c>
      <c r="U855" s="264">
        <v>0</v>
      </c>
      <c r="V855" s="260">
        <v>0</v>
      </c>
      <c r="W855" s="260">
        <v>0</v>
      </c>
      <c r="X855" s="146">
        <f>+G855-(SUM(I855:N855,O855,P855:P855:T855,U855,V855,W855))</f>
        <v>144</v>
      </c>
      <c r="Y855" s="147"/>
      <c r="Z855" s="147">
        <v>1</v>
      </c>
      <c r="AA855" s="147"/>
      <c r="AB855" s="147"/>
      <c r="AC855" s="147"/>
      <c r="AD855" s="147"/>
      <c r="AE855" s="198">
        <f t="shared" si="34"/>
        <v>143</v>
      </c>
      <c r="AF855" s="148"/>
      <c r="AG855" s="139"/>
    </row>
    <row r="856" spans="1:33" s="166" customFormat="1">
      <c r="A856" s="362">
        <v>43120</v>
      </c>
      <c r="B856" s="137">
        <v>3</v>
      </c>
      <c r="C856" s="137">
        <v>2460602</v>
      </c>
      <c r="D856" s="139">
        <v>52157</v>
      </c>
      <c r="E856" s="139" t="s">
        <v>368</v>
      </c>
      <c r="F856" s="137">
        <v>4651</v>
      </c>
      <c r="G856" s="140">
        <v>175</v>
      </c>
      <c r="H856" s="165"/>
      <c r="I856" s="257">
        <v>0</v>
      </c>
      <c r="J856" s="258">
        <v>0</v>
      </c>
      <c r="K856" s="259">
        <v>0</v>
      </c>
      <c r="L856" s="260">
        <v>0</v>
      </c>
      <c r="M856" s="257">
        <v>0</v>
      </c>
      <c r="N856" s="261">
        <v>0</v>
      </c>
      <c r="O856" s="262">
        <v>1</v>
      </c>
      <c r="P856" s="260">
        <v>0</v>
      </c>
      <c r="Q856" s="262">
        <v>0</v>
      </c>
      <c r="R856" s="263">
        <v>0</v>
      </c>
      <c r="S856" s="260">
        <v>0</v>
      </c>
      <c r="T856" s="257">
        <v>0</v>
      </c>
      <c r="U856" s="264">
        <v>0</v>
      </c>
      <c r="V856" s="260">
        <v>1</v>
      </c>
      <c r="W856" s="260">
        <v>0</v>
      </c>
      <c r="X856" s="146">
        <f>+G856-(SUM(I856:N856,O856,P856:P856:T856,U856,V856,W856))</f>
        <v>173</v>
      </c>
      <c r="Y856" s="147"/>
      <c r="Z856" s="147"/>
      <c r="AA856" s="147"/>
      <c r="AB856" s="147"/>
      <c r="AC856" s="147"/>
      <c r="AD856" s="147"/>
      <c r="AE856" s="198">
        <f t="shared" si="34"/>
        <v>173</v>
      </c>
      <c r="AF856" s="148"/>
      <c r="AG856" s="139"/>
    </row>
    <row r="857" spans="1:33" s="166" customFormat="1">
      <c r="A857" s="362">
        <v>43120</v>
      </c>
      <c r="B857" s="137">
        <v>3</v>
      </c>
      <c r="C857" s="137">
        <v>2460602</v>
      </c>
      <c r="D857" s="139">
        <v>52162</v>
      </c>
      <c r="E857" s="139" t="s">
        <v>368</v>
      </c>
      <c r="F857" s="137">
        <v>4652</v>
      </c>
      <c r="G857" s="140">
        <v>19</v>
      </c>
      <c r="H857" s="165"/>
      <c r="I857" s="257">
        <v>0</v>
      </c>
      <c r="J857" s="258">
        <v>0</v>
      </c>
      <c r="K857" s="259">
        <v>0</v>
      </c>
      <c r="L857" s="260">
        <v>0</v>
      </c>
      <c r="M857" s="257">
        <v>0</v>
      </c>
      <c r="N857" s="261">
        <v>0</v>
      </c>
      <c r="O857" s="262">
        <v>1</v>
      </c>
      <c r="P857" s="260">
        <v>0</v>
      </c>
      <c r="Q857" s="262">
        <v>0</v>
      </c>
      <c r="R857" s="263">
        <v>0</v>
      </c>
      <c r="S857" s="260">
        <v>0</v>
      </c>
      <c r="T857" s="257">
        <v>0</v>
      </c>
      <c r="U857" s="264">
        <v>0</v>
      </c>
      <c r="V857" s="260">
        <v>1</v>
      </c>
      <c r="W857" s="260">
        <v>0</v>
      </c>
      <c r="X857" s="146">
        <f>+G857-(SUM(I857:N857,O857,P857:P857:T857,U857,V857,W857))</f>
        <v>17</v>
      </c>
      <c r="Y857" s="147"/>
      <c r="Z857" s="147"/>
      <c r="AA857" s="147"/>
      <c r="AB857" s="147"/>
      <c r="AC857" s="147"/>
      <c r="AD857" s="147"/>
      <c r="AE857" s="198">
        <f t="shared" si="34"/>
        <v>17</v>
      </c>
      <c r="AF857" s="148"/>
      <c r="AG857" s="139"/>
    </row>
    <row r="858" spans="1:33" s="166" customFormat="1">
      <c r="A858" s="362">
        <v>43120</v>
      </c>
      <c r="B858" s="137">
        <v>3</v>
      </c>
      <c r="C858" s="137">
        <v>2460602</v>
      </c>
      <c r="D858" s="139">
        <v>52151</v>
      </c>
      <c r="E858" s="139" t="s">
        <v>368</v>
      </c>
      <c r="F858" s="137">
        <v>4653</v>
      </c>
      <c r="G858" s="140">
        <v>158</v>
      </c>
      <c r="H858" s="165"/>
      <c r="I858" s="257">
        <v>0</v>
      </c>
      <c r="J858" s="258">
        <v>0</v>
      </c>
      <c r="K858" s="259">
        <v>0</v>
      </c>
      <c r="L858" s="260">
        <v>0</v>
      </c>
      <c r="M858" s="257">
        <v>0</v>
      </c>
      <c r="N858" s="261">
        <v>0</v>
      </c>
      <c r="O858" s="262">
        <v>1</v>
      </c>
      <c r="P858" s="260">
        <v>0</v>
      </c>
      <c r="Q858" s="262">
        <v>0</v>
      </c>
      <c r="R858" s="263">
        <v>0</v>
      </c>
      <c r="S858" s="260">
        <v>0</v>
      </c>
      <c r="T858" s="257">
        <v>0</v>
      </c>
      <c r="U858" s="264">
        <v>0</v>
      </c>
      <c r="V858" s="260">
        <v>1</v>
      </c>
      <c r="W858" s="260">
        <v>0</v>
      </c>
      <c r="X858" s="146">
        <f>+G858-(SUM(I858:N858,O858,P858:P858:T858,U858,V858,W858))</f>
        <v>156</v>
      </c>
      <c r="Y858" s="147"/>
      <c r="Z858" s="147"/>
      <c r="AA858" s="147"/>
      <c r="AB858" s="147"/>
      <c r="AC858" s="147"/>
      <c r="AD858" s="147"/>
      <c r="AE858" s="198">
        <f t="shared" si="34"/>
        <v>156</v>
      </c>
      <c r="AF858" s="148"/>
      <c r="AG858" s="139"/>
    </row>
    <row r="859" spans="1:33" s="166" customFormat="1">
      <c r="A859" s="362">
        <v>43120</v>
      </c>
      <c r="B859" s="137">
        <v>3</v>
      </c>
      <c r="C859" s="137">
        <v>2460602</v>
      </c>
      <c r="D859" s="139">
        <v>52296</v>
      </c>
      <c r="E859" s="139" t="s">
        <v>368</v>
      </c>
      <c r="F859" s="137">
        <v>4654</v>
      </c>
      <c r="G859" s="140">
        <v>26</v>
      </c>
      <c r="H859" s="165"/>
      <c r="I859" s="257">
        <v>0</v>
      </c>
      <c r="J859" s="258">
        <v>0</v>
      </c>
      <c r="K859" s="259">
        <v>0</v>
      </c>
      <c r="L859" s="260">
        <v>0</v>
      </c>
      <c r="M859" s="257">
        <v>0</v>
      </c>
      <c r="N859" s="261">
        <v>0</v>
      </c>
      <c r="O859" s="262">
        <v>1</v>
      </c>
      <c r="P859" s="260">
        <v>0</v>
      </c>
      <c r="Q859" s="262">
        <v>0</v>
      </c>
      <c r="R859" s="263">
        <v>0</v>
      </c>
      <c r="S859" s="260">
        <v>0</v>
      </c>
      <c r="T859" s="257">
        <v>0</v>
      </c>
      <c r="U859" s="264">
        <v>0</v>
      </c>
      <c r="V859" s="260">
        <v>0</v>
      </c>
      <c r="W859" s="260">
        <v>0</v>
      </c>
      <c r="X859" s="146">
        <f>+G859-(SUM(I859:N859,O859,P859:P859:T859,U859,V859,W859))</f>
        <v>25</v>
      </c>
      <c r="Y859" s="147"/>
      <c r="Z859" s="147"/>
      <c r="AA859" s="147"/>
      <c r="AB859" s="147"/>
      <c r="AC859" s="147"/>
      <c r="AD859" s="147"/>
      <c r="AE859" s="198">
        <f t="shared" si="34"/>
        <v>25</v>
      </c>
      <c r="AF859" s="148"/>
      <c r="AG859" s="139"/>
    </row>
    <row r="860" spans="1:33" s="166" customFormat="1">
      <c r="A860" s="362">
        <v>43121</v>
      </c>
      <c r="B860" s="137">
        <v>1</v>
      </c>
      <c r="C860" s="137">
        <v>2460602</v>
      </c>
      <c r="D860" s="139">
        <v>52296</v>
      </c>
      <c r="E860" s="139" t="s">
        <v>368</v>
      </c>
      <c r="F860" s="137">
        <v>4654</v>
      </c>
      <c r="G860" s="140">
        <v>27</v>
      </c>
      <c r="H860" s="165"/>
      <c r="I860" s="257">
        <v>0</v>
      </c>
      <c r="J860" s="258">
        <v>0</v>
      </c>
      <c r="K860" s="259">
        <v>0</v>
      </c>
      <c r="L860" s="260">
        <v>0</v>
      </c>
      <c r="M860" s="257">
        <v>0</v>
      </c>
      <c r="N860" s="261">
        <v>0</v>
      </c>
      <c r="O860" s="262">
        <v>0</v>
      </c>
      <c r="P860" s="260">
        <v>0</v>
      </c>
      <c r="Q860" s="262">
        <v>0</v>
      </c>
      <c r="R860" s="263">
        <v>0</v>
      </c>
      <c r="S860" s="260">
        <v>0</v>
      </c>
      <c r="T860" s="257">
        <v>0</v>
      </c>
      <c r="U860" s="264">
        <v>0</v>
      </c>
      <c r="V860" s="260">
        <v>1</v>
      </c>
      <c r="W860" s="260">
        <v>0</v>
      </c>
      <c r="X860" s="146">
        <f>+G860-(SUM(I860:N860,O860,P860:P860:T860,U860,V860,W860))</f>
        <v>26</v>
      </c>
      <c r="Y860" s="147"/>
      <c r="Z860" s="147"/>
      <c r="AA860" s="147"/>
      <c r="AB860" s="147"/>
      <c r="AC860" s="147"/>
      <c r="AD860" s="147"/>
      <c r="AE860" s="198">
        <f t="shared" si="34"/>
        <v>26</v>
      </c>
      <c r="AF860" s="148"/>
      <c r="AG860" s="139"/>
    </row>
    <row r="861" spans="1:33" s="166" customFormat="1">
      <c r="A861" s="362">
        <v>43121</v>
      </c>
      <c r="B861" s="137">
        <v>1</v>
      </c>
      <c r="C861" s="137">
        <v>2460602</v>
      </c>
      <c r="D861" s="139">
        <v>52159</v>
      </c>
      <c r="E861" s="139" t="s">
        <v>368</v>
      </c>
      <c r="F861" s="137">
        <v>4655</v>
      </c>
      <c r="G861" s="140">
        <v>76</v>
      </c>
      <c r="H861" s="165" t="s">
        <v>422</v>
      </c>
      <c r="I861" s="257">
        <v>0</v>
      </c>
      <c r="J861" s="258">
        <v>0</v>
      </c>
      <c r="K861" s="259">
        <v>0</v>
      </c>
      <c r="L861" s="260">
        <v>0</v>
      </c>
      <c r="M861" s="257">
        <v>0</v>
      </c>
      <c r="N861" s="261">
        <v>0</v>
      </c>
      <c r="O861" s="262">
        <v>1</v>
      </c>
      <c r="P861" s="260">
        <v>0</v>
      </c>
      <c r="Q861" s="262">
        <v>0</v>
      </c>
      <c r="R861" s="263">
        <v>0</v>
      </c>
      <c r="S861" s="260">
        <v>0</v>
      </c>
      <c r="T861" s="257">
        <v>0</v>
      </c>
      <c r="U861" s="264">
        <v>0</v>
      </c>
      <c r="V861" s="260">
        <v>1</v>
      </c>
      <c r="W861" s="260">
        <v>0</v>
      </c>
      <c r="X861" s="146">
        <f>+G861-(SUM(I861:N861,O861,P861:P861:T861,U861,V861,W861))</f>
        <v>74</v>
      </c>
      <c r="Y861" s="147"/>
      <c r="Z861" s="147"/>
      <c r="AA861" s="147"/>
      <c r="AB861" s="147"/>
      <c r="AC861" s="147"/>
      <c r="AD861" s="147"/>
      <c r="AE861" s="198">
        <f t="shared" si="34"/>
        <v>74</v>
      </c>
      <c r="AF861" s="148"/>
      <c r="AG861" s="139"/>
    </row>
    <row r="862" spans="1:33" s="166" customFormat="1">
      <c r="A862" s="362">
        <v>43121</v>
      </c>
      <c r="B862" s="137">
        <v>1</v>
      </c>
      <c r="C862" s="137">
        <v>2460602</v>
      </c>
      <c r="D862" s="139">
        <v>52158</v>
      </c>
      <c r="E862" s="139" t="s">
        <v>368</v>
      </c>
      <c r="F862" s="137">
        <v>4656</v>
      </c>
      <c r="G862" s="140">
        <v>19</v>
      </c>
      <c r="H862" s="165" t="s">
        <v>140</v>
      </c>
      <c r="I862" s="257">
        <v>0</v>
      </c>
      <c r="J862" s="258">
        <v>0</v>
      </c>
      <c r="K862" s="259">
        <v>0</v>
      </c>
      <c r="L862" s="260">
        <v>0</v>
      </c>
      <c r="M862" s="257">
        <v>0</v>
      </c>
      <c r="N862" s="261">
        <v>0</v>
      </c>
      <c r="O862" s="262">
        <v>1</v>
      </c>
      <c r="P862" s="260">
        <v>0</v>
      </c>
      <c r="Q862" s="262">
        <v>0</v>
      </c>
      <c r="R862" s="263">
        <v>0</v>
      </c>
      <c r="S862" s="260">
        <v>0</v>
      </c>
      <c r="T862" s="257">
        <v>0</v>
      </c>
      <c r="U862" s="264">
        <v>0</v>
      </c>
      <c r="V862" s="260">
        <v>1</v>
      </c>
      <c r="W862" s="260">
        <v>0</v>
      </c>
      <c r="X862" s="146">
        <f>+G862-(SUM(I862:N862,O862,P862:P862:T862,U862,V862,W862))</f>
        <v>17</v>
      </c>
      <c r="Y862" s="147"/>
      <c r="Z862" s="147"/>
      <c r="AA862" s="147"/>
      <c r="AB862" s="147"/>
      <c r="AC862" s="147"/>
      <c r="AD862" s="147"/>
      <c r="AE862" s="198">
        <f t="shared" si="34"/>
        <v>17</v>
      </c>
      <c r="AF862" s="148"/>
      <c r="AG862" s="139"/>
    </row>
    <row r="863" spans="1:33" s="166" customFormat="1">
      <c r="A863" s="362">
        <v>43121</v>
      </c>
      <c r="B863" s="137">
        <v>1</v>
      </c>
      <c r="C863" s="137">
        <v>2460602</v>
      </c>
      <c r="D863" s="139">
        <v>52172</v>
      </c>
      <c r="E863" s="139" t="s">
        <v>368</v>
      </c>
      <c r="F863" s="137">
        <v>4657</v>
      </c>
      <c r="G863" s="140">
        <v>11</v>
      </c>
      <c r="H863" s="165" t="s">
        <v>476</v>
      </c>
      <c r="I863" s="257">
        <v>0</v>
      </c>
      <c r="J863" s="258">
        <v>0</v>
      </c>
      <c r="K863" s="259">
        <v>0</v>
      </c>
      <c r="L863" s="260">
        <v>0</v>
      </c>
      <c r="M863" s="257">
        <v>0</v>
      </c>
      <c r="N863" s="261">
        <v>0</v>
      </c>
      <c r="O863" s="262">
        <v>1</v>
      </c>
      <c r="P863" s="260">
        <v>0</v>
      </c>
      <c r="Q863" s="262">
        <v>0</v>
      </c>
      <c r="R863" s="263">
        <v>0</v>
      </c>
      <c r="S863" s="260">
        <v>0</v>
      </c>
      <c r="T863" s="257">
        <v>0</v>
      </c>
      <c r="U863" s="264">
        <v>0</v>
      </c>
      <c r="V863" s="260">
        <v>1</v>
      </c>
      <c r="W863" s="260">
        <v>0</v>
      </c>
      <c r="X863" s="146">
        <f>+G863-(SUM(I863:N863,O863,P863:P863:T863,U863,V863,W863))</f>
        <v>9</v>
      </c>
      <c r="Y863" s="147"/>
      <c r="Z863" s="147"/>
      <c r="AA863" s="147"/>
      <c r="AB863" s="147"/>
      <c r="AC863" s="147"/>
      <c r="AD863" s="147"/>
      <c r="AE863" s="198">
        <f t="shared" si="34"/>
        <v>9</v>
      </c>
      <c r="AF863" s="148"/>
      <c r="AG863" s="139"/>
    </row>
    <row r="864" spans="1:33" s="166" customFormat="1">
      <c r="A864" s="362">
        <v>43121</v>
      </c>
      <c r="B864" s="137">
        <v>1</v>
      </c>
      <c r="C864" s="137">
        <v>2460602</v>
      </c>
      <c r="D864" s="139">
        <v>52169</v>
      </c>
      <c r="E864" s="139" t="s">
        <v>368</v>
      </c>
      <c r="F864" s="137">
        <v>4658</v>
      </c>
      <c r="G864" s="140">
        <v>13</v>
      </c>
      <c r="H864" s="165" t="s">
        <v>477</v>
      </c>
      <c r="I864" s="257">
        <v>0</v>
      </c>
      <c r="J864" s="258">
        <v>0</v>
      </c>
      <c r="K864" s="259">
        <v>0</v>
      </c>
      <c r="L864" s="260">
        <v>0</v>
      </c>
      <c r="M864" s="257">
        <v>0</v>
      </c>
      <c r="N864" s="261">
        <v>0</v>
      </c>
      <c r="O864" s="262">
        <v>1</v>
      </c>
      <c r="P864" s="260">
        <v>0</v>
      </c>
      <c r="Q864" s="262">
        <v>0</v>
      </c>
      <c r="R864" s="263">
        <v>0</v>
      </c>
      <c r="S864" s="260">
        <v>0</v>
      </c>
      <c r="T864" s="257">
        <v>0</v>
      </c>
      <c r="U864" s="264">
        <v>0</v>
      </c>
      <c r="V864" s="260">
        <v>1</v>
      </c>
      <c r="W864" s="260">
        <v>0</v>
      </c>
      <c r="X864" s="146">
        <f>+G864-(SUM(I864:N864,O864,P864:P864:T864,U864,V864,W864))</f>
        <v>11</v>
      </c>
      <c r="Y864" s="147"/>
      <c r="Z864" s="147"/>
      <c r="AA864" s="147"/>
      <c r="AB864" s="147"/>
      <c r="AC864" s="147"/>
      <c r="AD864" s="147"/>
      <c r="AE864" s="198">
        <f t="shared" si="34"/>
        <v>11</v>
      </c>
      <c r="AF864" s="148"/>
      <c r="AG864" s="139"/>
    </row>
    <row r="865" spans="1:33" s="166" customFormat="1">
      <c r="A865" s="362">
        <v>43121</v>
      </c>
      <c r="B865" s="137">
        <v>1</v>
      </c>
      <c r="C865" s="137">
        <v>2460602</v>
      </c>
      <c r="D865" s="139">
        <v>52168</v>
      </c>
      <c r="E865" s="139" t="s">
        <v>368</v>
      </c>
      <c r="F865" s="137">
        <v>4659</v>
      </c>
      <c r="G865" s="140">
        <v>189</v>
      </c>
      <c r="H865" s="165" t="s">
        <v>354</v>
      </c>
      <c r="I865" s="257">
        <v>0</v>
      </c>
      <c r="J865" s="258">
        <v>0</v>
      </c>
      <c r="K865" s="259">
        <v>0</v>
      </c>
      <c r="L865" s="260">
        <v>0</v>
      </c>
      <c r="M865" s="257">
        <v>0</v>
      </c>
      <c r="N865" s="261">
        <v>0</v>
      </c>
      <c r="O865" s="262">
        <v>1</v>
      </c>
      <c r="P865" s="260">
        <v>0</v>
      </c>
      <c r="Q865" s="262">
        <v>0</v>
      </c>
      <c r="R865" s="263">
        <v>0</v>
      </c>
      <c r="S865" s="260">
        <v>0</v>
      </c>
      <c r="T865" s="257">
        <v>0</v>
      </c>
      <c r="U865" s="264">
        <v>0</v>
      </c>
      <c r="V865" s="260">
        <v>1</v>
      </c>
      <c r="W865" s="260">
        <v>0</v>
      </c>
      <c r="X865" s="146">
        <f>+G865-(SUM(I865:N865,O865,P865:P865:T865,U865,V865,W865))</f>
        <v>187</v>
      </c>
      <c r="Y865" s="147"/>
      <c r="Z865" s="147"/>
      <c r="AA865" s="147"/>
      <c r="AB865" s="147"/>
      <c r="AC865" s="147"/>
      <c r="AD865" s="147"/>
      <c r="AE865" s="198">
        <f t="shared" si="34"/>
        <v>187</v>
      </c>
      <c r="AF865" s="148"/>
      <c r="AG865" s="139"/>
    </row>
    <row r="866" spans="1:33" s="166" customFormat="1">
      <c r="A866" s="362">
        <v>43121</v>
      </c>
      <c r="B866" s="137">
        <v>1</v>
      </c>
      <c r="C866" s="137">
        <v>2460602</v>
      </c>
      <c r="D866" s="139">
        <v>52156</v>
      </c>
      <c r="E866" s="139" t="s">
        <v>368</v>
      </c>
      <c r="F866" s="137">
        <v>4660</v>
      </c>
      <c r="G866" s="140">
        <v>142</v>
      </c>
      <c r="H866" s="165" t="s">
        <v>434</v>
      </c>
      <c r="I866" s="257">
        <v>0</v>
      </c>
      <c r="J866" s="258">
        <v>0</v>
      </c>
      <c r="K866" s="259">
        <v>0</v>
      </c>
      <c r="L866" s="260">
        <v>0</v>
      </c>
      <c r="M866" s="257">
        <v>0</v>
      </c>
      <c r="N866" s="261">
        <v>0</v>
      </c>
      <c r="O866" s="262">
        <v>1</v>
      </c>
      <c r="P866" s="260">
        <v>0</v>
      </c>
      <c r="Q866" s="262">
        <v>0</v>
      </c>
      <c r="R866" s="263">
        <v>0</v>
      </c>
      <c r="S866" s="260">
        <v>0</v>
      </c>
      <c r="T866" s="257">
        <v>0</v>
      </c>
      <c r="U866" s="264">
        <v>0</v>
      </c>
      <c r="V866" s="260">
        <v>1</v>
      </c>
      <c r="W866" s="260">
        <v>0</v>
      </c>
      <c r="X866" s="146">
        <f>+G866-(SUM(I866:N866,O866,P866:P866:T866,U866,V866,W866))</f>
        <v>140</v>
      </c>
      <c r="Y866" s="147"/>
      <c r="Z866" s="147"/>
      <c r="AA866" s="147"/>
      <c r="AB866" s="147"/>
      <c r="AC866" s="147"/>
      <c r="AD866" s="147"/>
      <c r="AE866" s="198">
        <f t="shared" si="34"/>
        <v>140</v>
      </c>
      <c r="AF866" s="148"/>
      <c r="AG866" s="139"/>
    </row>
    <row r="867" spans="1:33" s="166" customFormat="1">
      <c r="A867" s="362">
        <v>43121</v>
      </c>
      <c r="B867" s="137">
        <v>1</v>
      </c>
      <c r="C867" s="137">
        <v>2460602</v>
      </c>
      <c r="D867" s="139">
        <v>52293</v>
      </c>
      <c r="E867" s="139" t="s">
        <v>368</v>
      </c>
      <c r="F867" s="137">
        <v>4661</v>
      </c>
      <c r="G867" s="140">
        <v>77</v>
      </c>
      <c r="H867" s="560" t="s">
        <v>478</v>
      </c>
      <c r="I867" s="257">
        <v>0</v>
      </c>
      <c r="J867" s="258">
        <v>0</v>
      </c>
      <c r="K867" s="259">
        <v>0</v>
      </c>
      <c r="L867" s="260">
        <v>0</v>
      </c>
      <c r="M867" s="257">
        <v>0</v>
      </c>
      <c r="N867" s="261">
        <v>0</v>
      </c>
      <c r="O867" s="262">
        <v>1</v>
      </c>
      <c r="P867" s="260">
        <v>0</v>
      </c>
      <c r="Q867" s="262">
        <v>0</v>
      </c>
      <c r="R867" s="263">
        <v>0</v>
      </c>
      <c r="S867" s="260">
        <v>0</v>
      </c>
      <c r="T867" s="257">
        <v>0</v>
      </c>
      <c r="U867" s="264">
        <v>0</v>
      </c>
      <c r="V867" s="260">
        <v>1</v>
      </c>
      <c r="W867" s="260">
        <v>0</v>
      </c>
      <c r="X867" s="146">
        <f>+G867-(SUM(I867:N867,O867,P867:P867:T867,U867,V867,W867))</f>
        <v>75</v>
      </c>
      <c r="Y867" s="147"/>
      <c r="Z867" s="147"/>
      <c r="AA867" s="147"/>
      <c r="AB867" s="147"/>
      <c r="AC867" s="147"/>
      <c r="AD867" s="147"/>
      <c r="AE867" s="198">
        <f t="shared" si="34"/>
        <v>75</v>
      </c>
      <c r="AF867" s="148"/>
      <c r="AG867" s="139"/>
    </row>
    <row r="868" spans="1:33" s="166" customFormat="1">
      <c r="A868" s="362">
        <v>43121</v>
      </c>
      <c r="B868" s="137">
        <v>2</v>
      </c>
      <c r="C868" s="137">
        <v>2460602</v>
      </c>
      <c r="D868" s="139">
        <v>52293</v>
      </c>
      <c r="E868" s="139" t="s">
        <v>368</v>
      </c>
      <c r="F868" s="137">
        <v>4661</v>
      </c>
      <c r="G868" s="140">
        <v>115</v>
      </c>
      <c r="H868" s="561"/>
      <c r="I868" s="257">
        <v>0</v>
      </c>
      <c r="J868" s="258">
        <v>0</v>
      </c>
      <c r="K868" s="259">
        <v>0</v>
      </c>
      <c r="L868" s="260">
        <v>0</v>
      </c>
      <c r="M868" s="257">
        <v>0</v>
      </c>
      <c r="N868" s="261">
        <v>0</v>
      </c>
      <c r="O868" s="262">
        <v>0</v>
      </c>
      <c r="P868" s="260">
        <v>0</v>
      </c>
      <c r="Q868" s="262">
        <v>0</v>
      </c>
      <c r="R868" s="263">
        <v>0</v>
      </c>
      <c r="S868" s="260">
        <v>0</v>
      </c>
      <c r="T868" s="257">
        <v>0</v>
      </c>
      <c r="U868" s="264">
        <v>0</v>
      </c>
      <c r="V868" s="260">
        <v>0</v>
      </c>
      <c r="W868" s="260">
        <v>0</v>
      </c>
      <c r="X868" s="146">
        <f>+G868-(SUM(I868:N868,O868,P868:P868:T868,U868,V868,W868))</f>
        <v>115</v>
      </c>
      <c r="Y868" s="147"/>
      <c r="Z868" s="147"/>
      <c r="AA868" s="147"/>
      <c r="AB868" s="147"/>
      <c r="AC868" s="147"/>
      <c r="AD868" s="147"/>
      <c r="AE868" s="198">
        <f t="shared" si="34"/>
        <v>115</v>
      </c>
      <c r="AF868" s="148"/>
      <c r="AG868" s="139"/>
    </row>
    <row r="869" spans="1:33" s="166" customFormat="1">
      <c r="A869" s="362">
        <v>43121</v>
      </c>
      <c r="B869" s="137">
        <v>2</v>
      </c>
      <c r="C869" s="137">
        <v>2460602</v>
      </c>
      <c r="D869" s="121">
        <v>52294</v>
      </c>
      <c r="E869" s="139" t="s">
        <v>368</v>
      </c>
      <c r="F869" s="120">
        <v>4662</v>
      </c>
      <c r="G869" s="140">
        <v>247</v>
      </c>
      <c r="H869" s="165" t="s">
        <v>479</v>
      </c>
      <c r="I869" s="257">
        <v>0</v>
      </c>
      <c r="J869" s="258">
        <v>0</v>
      </c>
      <c r="K869" s="259">
        <v>0</v>
      </c>
      <c r="L869" s="260">
        <v>0</v>
      </c>
      <c r="M869" s="257">
        <v>0</v>
      </c>
      <c r="N869" s="261">
        <v>0</v>
      </c>
      <c r="O869" s="262">
        <v>1</v>
      </c>
      <c r="P869" s="260">
        <v>0</v>
      </c>
      <c r="Q869" s="262">
        <v>0</v>
      </c>
      <c r="R869" s="263">
        <v>0</v>
      </c>
      <c r="S869" s="260">
        <v>0</v>
      </c>
      <c r="T869" s="257">
        <v>0</v>
      </c>
      <c r="U869" s="264">
        <v>0</v>
      </c>
      <c r="V869" s="260">
        <v>1</v>
      </c>
      <c r="W869" s="260">
        <v>0</v>
      </c>
      <c r="X869" s="146">
        <f>+G869-(SUM(I869:N869,O869,P869:P869:T869,U869,V869,W869))</f>
        <v>245</v>
      </c>
      <c r="Y869" s="147"/>
      <c r="Z869" s="147"/>
      <c r="AA869" s="147"/>
      <c r="AB869" s="147"/>
      <c r="AC869" s="147"/>
      <c r="AD869" s="147"/>
      <c r="AE869" s="198">
        <f t="shared" si="34"/>
        <v>245</v>
      </c>
      <c r="AF869" s="148"/>
      <c r="AG869" s="139"/>
    </row>
    <row r="870" spans="1:33" s="166" customFormat="1">
      <c r="A870" s="362">
        <v>43121</v>
      </c>
      <c r="B870" s="137">
        <v>2</v>
      </c>
      <c r="C870" s="137">
        <v>2460602</v>
      </c>
      <c r="D870" s="121">
        <v>52150</v>
      </c>
      <c r="E870" s="139" t="s">
        <v>368</v>
      </c>
      <c r="F870" s="120">
        <v>4663</v>
      </c>
      <c r="G870" s="140">
        <v>143</v>
      </c>
      <c r="H870" s="165" t="s">
        <v>174</v>
      </c>
      <c r="I870" s="257">
        <v>0</v>
      </c>
      <c r="J870" s="258">
        <v>0</v>
      </c>
      <c r="K870" s="259">
        <v>0</v>
      </c>
      <c r="L870" s="260">
        <v>0</v>
      </c>
      <c r="M870" s="257">
        <v>0</v>
      </c>
      <c r="N870" s="261">
        <v>0</v>
      </c>
      <c r="O870" s="262">
        <v>1</v>
      </c>
      <c r="P870" s="260">
        <v>0</v>
      </c>
      <c r="Q870" s="262">
        <v>0</v>
      </c>
      <c r="R870" s="263">
        <v>0</v>
      </c>
      <c r="S870" s="260">
        <v>0</v>
      </c>
      <c r="T870" s="257">
        <v>0</v>
      </c>
      <c r="U870" s="264">
        <v>0</v>
      </c>
      <c r="V870" s="260">
        <v>1</v>
      </c>
      <c r="W870" s="260">
        <v>0</v>
      </c>
      <c r="X870" s="146">
        <f>+G870-(SUM(I870:N870,O870,P870:P870:T870,U870,V870,W870))</f>
        <v>141</v>
      </c>
      <c r="Y870" s="147"/>
      <c r="Z870" s="147"/>
      <c r="AA870" s="147"/>
      <c r="AB870" s="147"/>
      <c r="AC870" s="147"/>
      <c r="AD870" s="147"/>
      <c r="AE870" s="198">
        <f t="shared" si="34"/>
        <v>141</v>
      </c>
      <c r="AF870" s="148"/>
      <c r="AG870" s="139"/>
    </row>
    <row r="871" spans="1:33" s="166" customFormat="1">
      <c r="A871" s="362">
        <v>43121</v>
      </c>
      <c r="B871" s="137">
        <v>3</v>
      </c>
      <c r="C871" s="137">
        <v>2460602</v>
      </c>
      <c r="D871" s="121">
        <v>52167</v>
      </c>
      <c r="E871" s="139" t="s">
        <v>368</v>
      </c>
      <c r="F871" s="120">
        <v>4664</v>
      </c>
      <c r="G871" s="140">
        <v>76</v>
      </c>
      <c r="H871" s="165" t="s">
        <v>422</v>
      </c>
      <c r="I871" s="257">
        <v>0</v>
      </c>
      <c r="J871" s="258">
        <v>0</v>
      </c>
      <c r="K871" s="259">
        <v>0</v>
      </c>
      <c r="L871" s="260">
        <v>0</v>
      </c>
      <c r="M871" s="257">
        <v>0</v>
      </c>
      <c r="N871" s="261">
        <v>0</v>
      </c>
      <c r="O871" s="262">
        <v>1</v>
      </c>
      <c r="P871" s="260">
        <v>0</v>
      </c>
      <c r="Q871" s="262">
        <v>0</v>
      </c>
      <c r="R871" s="263">
        <v>0</v>
      </c>
      <c r="S871" s="260">
        <v>0</v>
      </c>
      <c r="T871" s="257">
        <v>0</v>
      </c>
      <c r="U871" s="264">
        <v>0</v>
      </c>
      <c r="V871" s="260">
        <v>1</v>
      </c>
      <c r="W871" s="260">
        <v>0</v>
      </c>
      <c r="X871" s="146">
        <f>+G871-(SUM(I871:N871,O871,P871:P871:T871,U871,V871,W871))</f>
        <v>74</v>
      </c>
      <c r="Y871" s="147"/>
      <c r="Z871" s="147"/>
      <c r="AA871" s="147"/>
      <c r="AB871" s="147"/>
      <c r="AC871" s="147"/>
      <c r="AD871" s="147"/>
      <c r="AE871" s="198">
        <f t="shared" si="34"/>
        <v>74</v>
      </c>
      <c r="AF871" s="148"/>
      <c r="AG871" s="139"/>
    </row>
    <row r="872" spans="1:33" s="166" customFormat="1">
      <c r="A872" s="362">
        <v>43121</v>
      </c>
      <c r="B872" s="137">
        <v>3</v>
      </c>
      <c r="C872" s="137">
        <v>2460602</v>
      </c>
      <c r="D872" s="121">
        <v>52166</v>
      </c>
      <c r="E872" s="139" t="s">
        <v>368</v>
      </c>
      <c r="F872" s="120">
        <v>4665</v>
      </c>
      <c r="G872" s="140">
        <v>152</v>
      </c>
      <c r="H872" s="165" t="s">
        <v>217</v>
      </c>
      <c r="I872" s="257">
        <v>0</v>
      </c>
      <c r="J872" s="258">
        <v>0</v>
      </c>
      <c r="K872" s="259">
        <v>0</v>
      </c>
      <c r="L872" s="260">
        <v>0</v>
      </c>
      <c r="M872" s="257">
        <v>0</v>
      </c>
      <c r="N872" s="261">
        <v>0</v>
      </c>
      <c r="O872" s="262">
        <v>1</v>
      </c>
      <c r="P872" s="260">
        <v>0</v>
      </c>
      <c r="Q872" s="262">
        <v>0</v>
      </c>
      <c r="R872" s="263">
        <v>0</v>
      </c>
      <c r="S872" s="260">
        <v>0</v>
      </c>
      <c r="T872" s="257">
        <v>0</v>
      </c>
      <c r="U872" s="264">
        <v>0</v>
      </c>
      <c r="V872" s="260">
        <v>1</v>
      </c>
      <c r="W872" s="260">
        <v>0</v>
      </c>
      <c r="X872" s="146">
        <f>+G872-(SUM(I872:N872,O872,P872:P872:T872,U872,V872,W872))</f>
        <v>150</v>
      </c>
      <c r="Y872" s="147"/>
      <c r="Z872" s="147"/>
      <c r="AA872" s="147"/>
      <c r="AB872" s="147"/>
      <c r="AC872" s="147"/>
      <c r="AD872" s="147"/>
      <c r="AE872" s="198">
        <f t="shared" si="34"/>
        <v>150</v>
      </c>
      <c r="AF872" s="148"/>
      <c r="AG872" s="139"/>
    </row>
    <row r="873" spans="1:33" s="166" customFormat="1">
      <c r="A873" s="362">
        <v>43121</v>
      </c>
      <c r="B873" s="137">
        <v>3</v>
      </c>
      <c r="C873" s="137">
        <v>2460602</v>
      </c>
      <c r="D873" s="121">
        <v>52298</v>
      </c>
      <c r="E873" s="139" t="s">
        <v>368</v>
      </c>
      <c r="F873" s="120">
        <v>4666</v>
      </c>
      <c r="G873" s="140">
        <v>103</v>
      </c>
      <c r="H873" s="165" t="s">
        <v>406</v>
      </c>
      <c r="I873" s="257">
        <v>0</v>
      </c>
      <c r="J873" s="258">
        <v>0</v>
      </c>
      <c r="K873" s="259">
        <v>0</v>
      </c>
      <c r="L873" s="260">
        <v>0</v>
      </c>
      <c r="M873" s="257">
        <v>0</v>
      </c>
      <c r="N873" s="261">
        <v>0</v>
      </c>
      <c r="O873" s="262">
        <v>1</v>
      </c>
      <c r="P873" s="260">
        <v>0</v>
      </c>
      <c r="Q873" s="262">
        <v>0</v>
      </c>
      <c r="R873" s="263">
        <v>0</v>
      </c>
      <c r="S873" s="260">
        <v>0</v>
      </c>
      <c r="T873" s="257">
        <v>0</v>
      </c>
      <c r="U873" s="264">
        <v>0</v>
      </c>
      <c r="V873" s="260">
        <v>1</v>
      </c>
      <c r="W873" s="260">
        <v>0</v>
      </c>
      <c r="X873" s="146">
        <f>+G873-(SUM(I873:N873,O873,P873:P873:T873,U873,V873,W873))</f>
        <v>101</v>
      </c>
      <c r="Y873" s="147"/>
      <c r="Z873" s="147"/>
      <c r="AA873" s="147"/>
      <c r="AB873" s="147"/>
      <c r="AC873" s="147"/>
      <c r="AD873" s="147"/>
      <c r="AE873" s="198">
        <f t="shared" si="34"/>
        <v>101</v>
      </c>
      <c r="AF873" s="148"/>
      <c r="AG873" s="139"/>
    </row>
    <row r="874" spans="1:33" s="166" customFormat="1">
      <c r="A874" s="362">
        <v>43121</v>
      </c>
      <c r="B874" s="137">
        <v>3</v>
      </c>
      <c r="C874" s="137">
        <v>2460602</v>
      </c>
      <c r="D874" s="139">
        <v>52165</v>
      </c>
      <c r="E874" s="139" t="s">
        <v>368</v>
      </c>
      <c r="F874" s="120">
        <v>4667</v>
      </c>
      <c r="G874" s="140">
        <v>91</v>
      </c>
      <c r="H874" s="165" t="s">
        <v>480</v>
      </c>
      <c r="I874" s="257">
        <v>0</v>
      </c>
      <c r="J874" s="258">
        <v>0</v>
      </c>
      <c r="K874" s="259">
        <v>0</v>
      </c>
      <c r="L874" s="260">
        <v>0</v>
      </c>
      <c r="M874" s="257">
        <v>0</v>
      </c>
      <c r="N874" s="261">
        <v>0</v>
      </c>
      <c r="O874" s="262">
        <v>1</v>
      </c>
      <c r="P874" s="260">
        <v>0</v>
      </c>
      <c r="Q874" s="262">
        <v>0</v>
      </c>
      <c r="R874" s="263">
        <v>0</v>
      </c>
      <c r="S874" s="260">
        <v>0</v>
      </c>
      <c r="T874" s="257">
        <v>0</v>
      </c>
      <c r="U874" s="264">
        <v>0</v>
      </c>
      <c r="V874" s="260">
        <v>1</v>
      </c>
      <c r="W874" s="260">
        <v>0</v>
      </c>
      <c r="X874" s="146">
        <f>+G874-(SUM(I874:N874,O874,P874:P874:T874,U874,V874,W874))</f>
        <v>89</v>
      </c>
      <c r="Y874" s="147"/>
      <c r="Z874" s="147"/>
      <c r="AA874" s="147"/>
      <c r="AB874" s="147"/>
      <c r="AC874" s="147"/>
      <c r="AD874" s="147"/>
      <c r="AE874" s="198">
        <f t="shared" si="34"/>
        <v>89</v>
      </c>
      <c r="AF874" s="148"/>
      <c r="AG874" s="139"/>
    </row>
    <row r="875" spans="1:33" s="166" customFormat="1">
      <c r="A875" s="362">
        <v>43121</v>
      </c>
      <c r="B875" s="137">
        <v>3</v>
      </c>
      <c r="C875" s="137">
        <v>2460602</v>
      </c>
      <c r="D875" s="139">
        <v>52290</v>
      </c>
      <c r="E875" s="139" t="s">
        <v>368</v>
      </c>
      <c r="F875" s="120">
        <v>4668</v>
      </c>
      <c r="G875" s="140">
        <v>86</v>
      </c>
      <c r="H875" s="165" t="s">
        <v>196</v>
      </c>
      <c r="I875" s="257">
        <v>0</v>
      </c>
      <c r="J875" s="258">
        <v>0</v>
      </c>
      <c r="K875" s="259">
        <v>0</v>
      </c>
      <c r="L875" s="260">
        <v>0</v>
      </c>
      <c r="M875" s="257">
        <v>0</v>
      </c>
      <c r="N875" s="261">
        <v>0</v>
      </c>
      <c r="O875" s="262">
        <v>1</v>
      </c>
      <c r="P875" s="260">
        <v>0</v>
      </c>
      <c r="Q875" s="262">
        <v>0</v>
      </c>
      <c r="R875" s="263">
        <v>0</v>
      </c>
      <c r="S875" s="260">
        <v>0</v>
      </c>
      <c r="T875" s="257">
        <v>0</v>
      </c>
      <c r="U875" s="264">
        <v>0</v>
      </c>
      <c r="V875" s="260">
        <v>1</v>
      </c>
      <c r="W875" s="260">
        <v>0</v>
      </c>
      <c r="X875" s="146">
        <f>+G875-(SUM(I875:N875,O875,P875:P875:T875,U875,V875,W875))</f>
        <v>84</v>
      </c>
      <c r="Y875" s="147"/>
      <c r="Z875" s="147"/>
      <c r="AA875" s="147"/>
      <c r="AB875" s="147"/>
      <c r="AC875" s="147"/>
      <c r="AD875" s="147"/>
      <c r="AE875" s="198">
        <f t="shared" si="34"/>
        <v>84</v>
      </c>
      <c r="AF875" s="148"/>
      <c r="AG875" s="139"/>
    </row>
    <row r="876" spans="1:33" s="166" customFormat="1">
      <c r="A876" s="362">
        <v>43121</v>
      </c>
      <c r="B876" s="137">
        <v>3</v>
      </c>
      <c r="C876" s="137">
        <v>2460602</v>
      </c>
      <c r="D876" s="139">
        <v>52153</v>
      </c>
      <c r="E876" s="139" t="s">
        <v>368</v>
      </c>
      <c r="F876" s="120">
        <v>4669</v>
      </c>
      <c r="G876" s="140">
        <v>26</v>
      </c>
      <c r="H876" s="562" t="s">
        <v>104</v>
      </c>
      <c r="I876" s="257">
        <v>0</v>
      </c>
      <c r="J876" s="258">
        <v>0</v>
      </c>
      <c r="K876" s="259">
        <v>0</v>
      </c>
      <c r="L876" s="260">
        <v>0</v>
      </c>
      <c r="M876" s="257">
        <v>0</v>
      </c>
      <c r="N876" s="261">
        <v>0</v>
      </c>
      <c r="O876" s="262">
        <v>0</v>
      </c>
      <c r="P876" s="260">
        <v>0</v>
      </c>
      <c r="Q876" s="262">
        <v>0</v>
      </c>
      <c r="R876" s="263">
        <v>0</v>
      </c>
      <c r="S876" s="260">
        <v>0</v>
      </c>
      <c r="T876" s="257">
        <v>0</v>
      </c>
      <c r="U876" s="264">
        <v>0</v>
      </c>
      <c r="V876" s="260">
        <v>1</v>
      </c>
      <c r="W876" s="260">
        <v>0</v>
      </c>
      <c r="X876" s="146">
        <f>+G876-(SUM(I876:N876,O876,P876:P876:T876,U876,V876,W876))</f>
        <v>25</v>
      </c>
      <c r="Y876" s="147"/>
      <c r="Z876" s="147"/>
      <c r="AA876" s="147"/>
      <c r="AB876" s="147"/>
      <c r="AC876" s="147"/>
      <c r="AD876" s="147"/>
      <c r="AE876" s="198">
        <f t="shared" si="34"/>
        <v>25</v>
      </c>
      <c r="AF876" s="148"/>
      <c r="AG876" s="139"/>
    </row>
    <row r="877" spans="1:33" s="166" customFormat="1">
      <c r="A877" s="362">
        <v>43122</v>
      </c>
      <c r="B877" s="137">
        <v>1</v>
      </c>
      <c r="C877" s="137">
        <v>2460602</v>
      </c>
      <c r="D877" s="139">
        <v>52153</v>
      </c>
      <c r="E877" s="139" t="s">
        <v>368</v>
      </c>
      <c r="F877" s="120">
        <v>4669</v>
      </c>
      <c r="G877" s="140">
        <f>99-26</f>
        <v>73</v>
      </c>
      <c r="H877" s="563"/>
      <c r="I877" s="257">
        <v>0</v>
      </c>
      <c r="J877" s="258">
        <v>0</v>
      </c>
      <c r="K877" s="259">
        <v>0</v>
      </c>
      <c r="L877" s="260">
        <v>0</v>
      </c>
      <c r="M877" s="257">
        <v>0</v>
      </c>
      <c r="N877" s="261">
        <v>0</v>
      </c>
      <c r="O877" s="262">
        <v>1</v>
      </c>
      <c r="P877" s="260">
        <v>0</v>
      </c>
      <c r="Q877" s="262">
        <v>0</v>
      </c>
      <c r="R877" s="263">
        <v>0</v>
      </c>
      <c r="S877" s="260">
        <v>0</v>
      </c>
      <c r="T877" s="257">
        <v>0</v>
      </c>
      <c r="U877" s="264">
        <v>0</v>
      </c>
      <c r="V877" s="260">
        <v>0</v>
      </c>
      <c r="W877" s="260">
        <v>0</v>
      </c>
      <c r="X877" s="146">
        <f>+G877-(SUM(I877:N877,O877,P877:P877:T877,U877,V877,W877))</f>
        <v>72</v>
      </c>
      <c r="Y877" s="147"/>
      <c r="Z877" s="147"/>
      <c r="AA877" s="147"/>
      <c r="AB877" s="147"/>
      <c r="AC877" s="147"/>
      <c r="AD877" s="147"/>
      <c r="AE877" s="198">
        <f t="shared" si="34"/>
        <v>72</v>
      </c>
      <c r="AF877" s="148"/>
      <c r="AG877" s="139"/>
    </row>
    <row r="878" spans="1:33" s="166" customFormat="1">
      <c r="A878" s="362">
        <v>43122</v>
      </c>
      <c r="B878" s="137">
        <v>1</v>
      </c>
      <c r="C878" s="137">
        <v>2460602</v>
      </c>
      <c r="D878" s="139">
        <v>52292</v>
      </c>
      <c r="E878" s="139" t="s">
        <v>368</v>
      </c>
      <c r="F878" s="137">
        <v>4670</v>
      </c>
      <c r="G878" s="140">
        <v>95</v>
      </c>
      <c r="H878" s="165" t="s">
        <v>197</v>
      </c>
      <c r="I878" s="257">
        <v>0</v>
      </c>
      <c r="J878" s="258">
        <v>0</v>
      </c>
      <c r="K878" s="259">
        <v>0</v>
      </c>
      <c r="L878" s="260">
        <v>0</v>
      </c>
      <c r="M878" s="257">
        <v>0</v>
      </c>
      <c r="N878" s="261">
        <v>0</v>
      </c>
      <c r="O878" s="262">
        <v>1</v>
      </c>
      <c r="P878" s="260">
        <v>0</v>
      </c>
      <c r="Q878" s="262">
        <v>0</v>
      </c>
      <c r="R878" s="263">
        <v>0</v>
      </c>
      <c r="S878" s="260">
        <v>0</v>
      </c>
      <c r="T878" s="257">
        <v>0</v>
      </c>
      <c r="U878" s="264">
        <v>0</v>
      </c>
      <c r="V878" s="260">
        <v>1</v>
      </c>
      <c r="W878" s="260">
        <v>0</v>
      </c>
      <c r="X878" s="146">
        <f>+G878-(SUM(I878:N878,O878,P878:P878:T878,U878,V878,W878))</f>
        <v>93</v>
      </c>
      <c r="Y878" s="147"/>
      <c r="Z878" s="147"/>
      <c r="AA878" s="147"/>
      <c r="AB878" s="147"/>
      <c r="AC878" s="147"/>
      <c r="AD878" s="147"/>
      <c r="AE878" s="198">
        <f t="shared" si="34"/>
        <v>93</v>
      </c>
      <c r="AF878" s="148"/>
      <c r="AG878" s="139"/>
    </row>
    <row r="879" spans="1:33" s="166" customFormat="1">
      <c r="A879" s="362">
        <v>43122</v>
      </c>
      <c r="B879" s="137">
        <v>1</v>
      </c>
      <c r="C879" s="137">
        <v>2460602</v>
      </c>
      <c r="D879" s="139">
        <v>52168</v>
      </c>
      <c r="E879" s="139" t="s">
        <v>368</v>
      </c>
      <c r="F879" s="137">
        <v>4671</v>
      </c>
      <c r="G879" s="140">
        <v>53</v>
      </c>
      <c r="H879" s="165" t="s">
        <v>481</v>
      </c>
      <c r="I879" s="257">
        <v>0</v>
      </c>
      <c r="J879" s="258">
        <v>0</v>
      </c>
      <c r="K879" s="259">
        <v>0</v>
      </c>
      <c r="L879" s="260">
        <v>0</v>
      </c>
      <c r="M879" s="257">
        <v>0</v>
      </c>
      <c r="N879" s="261">
        <v>0</v>
      </c>
      <c r="O879" s="262">
        <v>0</v>
      </c>
      <c r="P879" s="260">
        <v>0</v>
      </c>
      <c r="Q879" s="262">
        <v>0</v>
      </c>
      <c r="R879" s="263">
        <v>0</v>
      </c>
      <c r="S879" s="260">
        <v>0</v>
      </c>
      <c r="T879" s="257">
        <v>0</v>
      </c>
      <c r="U879" s="264">
        <v>0</v>
      </c>
      <c r="V879" s="260">
        <v>1</v>
      </c>
      <c r="W879" s="260">
        <v>0</v>
      </c>
      <c r="X879" s="146">
        <f>+G879-(SUM(I879:N879,O879,P879:P879:T879,U879,V879,W879))</f>
        <v>52</v>
      </c>
      <c r="Y879" s="147"/>
      <c r="Z879" s="147"/>
      <c r="AA879" s="147"/>
      <c r="AB879" s="147"/>
      <c r="AC879" s="147"/>
      <c r="AD879" s="147"/>
      <c r="AE879" s="198">
        <f t="shared" si="34"/>
        <v>52</v>
      </c>
      <c r="AF879" s="148"/>
      <c r="AG879" s="139"/>
    </row>
    <row r="880" spans="1:33" s="166" customFormat="1">
      <c r="A880" s="362">
        <v>43122</v>
      </c>
      <c r="B880" s="137">
        <v>1</v>
      </c>
      <c r="C880" s="137">
        <v>2460602</v>
      </c>
      <c r="D880" s="139">
        <v>52149</v>
      </c>
      <c r="E880" s="139" t="s">
        <v>368</v>
      </c>
      <c r="F880" s="137">
        <v>4672</v>
      </c>
      <c r="G880" s="140">
        <v>42</v>
      </c>
      <c r="H880" s="165" t="s">
        <v>152</v>
      </c>
      <c r="I880" s="257">
        <v>0</v>
      </c>
      <c r="J880" s="258">
        <v>0</v>
      </c>
      <c r="K880" s="259">
        <v>0</v>
      </c>
      <c r="L880" s="260">
        <v>0</v>
      </c>
      <c r="M880" s="257">
        <v>0</v>
      </c>
      <c r="N880" s="261">
        <v>0</v>
      </c>
      <c r="O880" s="262">
        <v>1</v>
      </c>
      <c r="P880" s="260">
        <v>0</v>
      </c>
      <c r="Q880" s="262">
        <v>0</v>
      </c>
      <c r="R880" s="263">
        <v>0</v>
      </c>
      <c r="S880" s="260">
        <v>0</v>
      </c>
      <c r="T880" s="257">
        <v>0</v>
      </c>
      <c r="U880" s="264">
        <v>0</v>
      </c>
      <c r="V880" s="260">
        <v>1</v>
      </c>
      <c r="W880" s="260">
        <v>0</v>
      </c>
      <c r="X880" s="146">
        <f>+G880-(SUM(I880:N880,O880,P880:P880:T880,U880,V880,W880))</f>
        <v>40</v>
      </c>
      <c r="Y880" s="147"/>
      <c r="Z880" s="147"/>
      <c r="AA880" s="147"/>
      <c r="AB880" s="147"/>
      <c r="AC880" s="147"/>
      <c r="AD880" s="147"/>
      <c r="AE880" s="198">
        <f t="shared" si="34"/>
        <v>40</v>
      </c>
      <c r="AF880" s="148"/>
      <c r="AG880" s="139"/>
    </row>
    <row r="881" spans="1:33" s="166" customFormat="1">
      <c r="A881" s="362">
        <v>43122</v>
      </c>
      <c r="B881" s="137">
        <v>1</v>
      </c>
      <c r="C881" s="137">
        <v>2267601</v>
      </c>
      <c r="D881" s="139">
        <v>40367</v>
      </c>
      <c r="E881" s="104" t="s">
        <v>862</v>
      </c>
      <c r="F881" s="137">
        <v>4673</v>
      </c>
      <c r="G881" s="140">
        <v>84</v>
      </c>
      <c r="H881" s="165" t="s">
        <v>482</v>
      </c>
      <c r="I881" s="257">
        <v>0</v>
      </c>
      <c r="J881" s="258">
        <v>0</v>
      </c>
      <c r="K881" s="259">
        <v>0</v>
      </c>
      <c r="L881" s="260">
        <v>0</v>
      </c>
      <c r="M881" s="257">
        <v>0</v>
      </c>
      <c r="N881" s="261">
        <v>0</v>
      </c>
      <c r="O881" s="262">
        <v>1</v>
      </c>
      <c r="P881" s="260">
        <v>0</v>
      </c>
      <c r="Q881" s="262">
        <v>0</v>
      </c>
      <c r="R881" s="263">
        <v>0</v>
      </c>
      <c r="S881" s="260">
        <v>0</v>
      </c>
      <c r="T881" s="257">
        <v>0</v>
      </c>
      <c r="U881" s="264">
        <v>0</v>
      </c>
      <c r="V881" s="260">
        <v>1</v>
      </c>
      <c r="W881" s="260">
        <v>0</v>
      </c>
      <c r="X881" s="146">
        <f>+G881-(SUM(I881:N881,O881,P881:P881:T881,U881,V881,W881))</f>
        <v>82</v>
      </c>
      <c r="Y881" s="147"/>
      <c r="Z881" s="147"/>
      <c r="AA881" s="147"/>
      <c r="AB881" s="147"/>
      <c r="AC881" s="147"/>
      <c r="AD881" s="147"/>
      <c r="AE881" s="198">
        <f t="shared" si="34"/>
        <v>82</v>
      </c>
      <c r="AF881" s="148"/>
      <c r="AG881" s="139"/>
    </row>
    <row r="882" spans="1:33" s="166" customFormat="1">
      <c r="A882" s="362">
        <v>43122</v>
      </c>
      <c r="B882" s="137">
        <v>1</v>
      </c>
      <c r="C882" s="137">
        <v>2267601</v>
      </c>
      <c r="D882" s="139">
        <v>12917</v>
      </c>
      <c r="E882" s="104" t="s">
        <v>862</v>
      </c>
      <c r="F882" s="137">
        <v>4674</v>
      </c>
      <c r="G882" s="140">
        <v>54</v>
      </c>
      <c r="H882" s="165" t="s">
        <v>483</v>
      </c>
      <c r="I882" s="257">
        <v>0</v>
      </c>
      <c r="J882" s="258">
        <v>0</v>
      </c>
      <c r="K882" s="259">
        <v>0</v>
      </c>
      <c r="L882" s="260">
        <v>0</v>
      </c>
      <c r="M882" s="257">
        <v>0</v>
      </c>
      <c r="N882" s="261">
        <v>0</v>
      </c>
      <c r="O882" s="262">
        <v>1</v>
      </c>
      <c r="P882" s="260">
        <v>0</v>
      </c>
      <c r="Q882" s="262">
        <v>0</v>
      </c>
      <c r="R882" s="263">
        <v>0</v>
      </c>
      <c r="S882" s="260">
        <v>0</v>
      </c>
      <c r="T882" s="257">
        <v>0</v>
      </c>
      <c r="U882" s="264">
        <v>0</v>
      </c>
      <c r="V882" s="260">
        <v>1</v>
      </c>
      <c r="W882" s="260">
        <v>0</v>
      </c>
      <c r="X882" s="146">
        <f>+G882-(SUM(I882:N882,O882,P882:P882:T882,U882,V882,W882))</f>
        <v>52</v>
      </c>
      <c r="Y882" s="147"/>
      <c r="Z882" s="147"/>
      <c r="AA882" s="147"/>
      <c r="AB882" s="147"/>
      <c r="AC882" s="147"/>
      <c r="AD882" s="147"/>
      <c r="AE882" s="198">
        <f t="shared" si="34"/>
        <v>52</v>
      </c>
      <c r="AF882" s="148"/>
      <c r="AG882" s="139"/>
    </row>
    <row r="883" spans="1:33" s="166" customFormat="1">
      <c r="A883" s="362">
        <v>43122</v>
      </c>
      <c r="B883" s="137">
        <v>1</v>
      </c>
      <c r="C883" s="137">
        <v>2267601</v>
      </c>
      <c r="D883" s="139">
        <v>12916</v>
      </c>
      <c r="E883" s="104" t="s">
        <v>862</v>
      </c>
      <c r="F883" s="137">
        <v>4675</v>
      </c>
      <c r="G883" s="140">
        <v>38</v>
      </c>
      <c r="H883" s="165" t="s">
        <v>484</v>
      </c>
      <c r="I883" s="257">
        <v>0</v>
      </c>
      <c r="J883" s="258">
        <v>0</v>
      </c>
      <c r="K883" s="259">
        <v>0</v>
      </c>
      <c r="L883" s="260">
        <v>0</v>
      </c>
      <c r="M883" s="257">
        <v>0</v>
      </c>
      <c r="N883" s="261">
        <v>0</v>
      </c>
      <c r="O883" s="262">
        <v>1</v>
      </c>
      <c r="P883" s="260">
        <v>0</v>
      </c>
      <c r="Q883" s="262">
        <v>0</v>
      </c>
      <c r="R883" s="263">
        <v>0</v>
      </c>
      <c r="S883" s="260">
        <v>0</v>
      </c>
      <c r="T883" s="257">
        <v>0</v>
      </c>
      <c r="U883" s="264">
        <v>0</v>
      </c>
      <c r="V883" s="260">
        <v>1</v>
      </c>
      <c r="W883" s="260">
        <v>0</v>
      </c>
      <c r="X883" s="146">
        <f>+G883-(SUM(I883:N883,O883,P883:P883:T883,U883,V883,W883))</f>
        <v>36</v>
      </c>
      <c r="Y883" s="147"/>
      <c r="Z883" s="147"/>
      <c r="AA883" s="147"/>
      <c r="AB883" s="147"/>
      <c r="AC883" s="147"/>
      <c r="AD883" s="147"/>
      <c r="AE883" s="198">
        <f t="shared" si="34"/>
        <v>36</v>
      </c>
      <c r="AF883" s="148"/>
      <c r="AG883" s="139"/>
    </row>
    <row r="884" spans="1:33">
      <c r="A884" s="362">
        <v>43122</v>
      </c>
      <c r="B884" s="30">
        <v>1</v>
      </c>
      <c r="C884" s="30">
        <v>1848703</v>
      </c>
      <c r="D884" s="104">
        <v>40363</v>
      </c>
      <c r="E884" s="104" t="s">
        <v>862</v>
      </c>
      <c r="F884" s="30">
        <v>4676</v>
      </c>
      <c r="G884" s="105">
        <v>27</v>
      </c>
      <c r="H884" s="113" t="s">
        <v>159</v>
      </c>
      <c r="I884" s="222">
        <v>0</v>
      </c>
      <c r="J884" s="223">
        <v>0</v>
      </c>
      <c r="K884" s="228">
        <v>0</v>
      </c>
      <c r="L884" s="224">
        <v>0</v>
      </c>
      <c r="M884" s="222">
        <v>0</v>
      </c>
      <c r="N884" s="229">
        <v>0</v>
      </c>
      <c r="O884" s="225">
        <v>1</v>
      </c>
      <c r="P884" s="224">
        <v>0</v>
      </c>
      <c r="Q884" s="225">
        <v>0</v>
      </c>
      <c r="R884" s="226">
        <v>0</v>
      </c>
      <c r="S884" s="224">
        <v>0</v>
      </c>
      <c r="T884" s="222">
        <v>0</v>
      </c>
      <c r="U884" s="227">
        <v>0</v>
      </c>
      <c r="V884" s="224">
        <v>1</v>
      </c>
      <c r="W884" s="224">
        <v>0</v>
      </c>
      <c r="X884" s="28">
        <f>+G884-(SUM(I884:N884,O884,P884:P884:T884,U884,V884,W884))</f>
        <v>25</v>
      </c>
      <c r="Y884" s="107"/>
      <c r="Z884" s="107"/>
      <c r="AA884" s="107"/>
      <c r="AB884" s="107"/>
      <c r="AC884" s="107"/>
      <c r="AD884" s="107"/>
      <c r="AE884" s="197">
        <f t="shared" si="34"/>
        <v>25</v>
      </c>
      <c r="AF884" s="108"/>
      <c r="AG884" s="104"/>
    </row>
    <row r="885" spans="1:33">
      <c r="A885" s="362">
        <v>43122</v>
      </c>
      <c r="B885" s="30">
        <v>2</v>
      </c>
      <c r="C885" s="30">
        <v>1848703</v>
      </c>
      <c r="D885" s="104">
        <v>40363</v>
      </c>
      <c r="E885" s="104" t="s">
        <v>862</v>
      </c>
      <c r="F885" s="30">
        <v>4676</v>
      </c>
      <c r="G885" s="105">
        <v>16</v>
      </c>
      <c r="H885" s="113" t="s">
        <v>396</v>
      </c>
      <c r="I885" s="222">
        <v>0</v>
      </c>
      <c r="J885" s="223">
        <v>0</v>
      </c>
      <c r="K885" s="228">
        <v>0</v>
      </c>
      <c r="L885" s="224">
        <v>0</v>
      </c>
      <c r="M885" s="222">
        <v>0</v>
      </c>
      <c r="N885" s="229">
        <v>0</v>
      </c>
      <c r="O885" s="225">
        <v>0</v>
      </c>
      <c r="P885" s="224">
        <v>0</v>
      </c>
      <c r="Q885" s="225">
        <v>0</v>
      </c>
      <c r="R885" s="226">
        <v>0</v>
      </c>
      <c r="S885" s="224">
        <v>0</v>
      </c>
      <c r="T885" s="222">
        <v>0</v>
      </c>
      <c r="U885" s="227">
        <v>0</v>
      </c>
      <c r="V885" s="224">
        <v>0</v>
      </c>
      <c r="W885" s="224">
        <v>0</v>
      </c>
      <c r="X885" s="28">
        <f>+G885-(SUM(I885:N885,O885,P885:P885:T885,U885,V885,W885))</f>
        <v>16</v>
      </c>
      <c r="Y885" s="107"/>
      <c r="Z885" s="107"/>
      <c r="AA885" s="107"/>
      <c r="AB885" s="107"/>
      <c r="AC885" s="107"/>
      <c r="AD885" s="107"/>
      <c r="AE885" s="197">
        <f t="shared" si="34"/>
        <v>16</v>
      </c>
      <c r="AF885" s="108"/>
      <c r="AG885" s="104"/>
    </row>
    <row r="886" spans="1:33" s="172" customFormat="1" ht="16.5" thickBot="1">
      <c r="A886" s="363">
        <v>43122</v>
      </c>
      <c r="B886" s="129">
        <v>2</v>
      </c>
      <c r="C886" s="129">
        <v>1848703</v>
      </c>
      <c r="D886" s="130">
        <v>40364</v>
      </c>
      <c r="E886" s="104" t="s">
        <v>862</v>
      </c>
      <c r="F886" s="129">
        <v>4677</v>
      </c>
      <c r="G886" s="131">
        <v>38</v>
      </c>
      <c r="H886" s="132" t="s">
        <v>396</v>
      </c>
      <c r="I886" s="248">
        <v>0</v>
      </c>
      <c r="J886" s="249">
        <v>0</v>
      </c>
      <c r="K886" s="250">
        <v>0</v>
      </c>
      <c r="L886" s="251">
        <v>0</v>
      </c>
      <c r="M886" s="248">
        <v>0</v>
      </c>
      <c r="N886" s="252">
        <v>0</v>
      </c>
      <c r="O886" s="253">
        <v>1</v>
      </c>
      <c r="P886" s="251">
        <v>0</v>
      </c>
      <c r="Q886" s="253">
        <v>0</v>
      </c>
      <c r="R886" s="254">
        <v>0</v>
      </c>
      <c r="S886" s="251">
        <v>0</v>
      </c>
      <c r="T886" s="248">
        <v>0</v>
      </c>
      <c r="U886" s="255">
        <v>0</v>
      </c>
      <c r="V886" s="251">
        <v>1</v>
      </c>
      <c r="W886" s="251">
        <v>0</v>
      </c>
      <c r="X886" s="133">
        <f>+G886-(SUM(I886:N886,O886,P886:P886:T886,U886,V886,W886))</f>
        <v>36</v>
      </c>
      <c r="Y886" s="134"/>
      <c r="Z886" s="134"/>
      <c r="AA886" s="134"/>
      <c r="AB886" s="134"/>
      <c r="AC886" s="134"/>
      <c r="AD886" s="134"/>
      <c r="AE886" s="200">
        <f t="shared" si="34"/>
        <v>36</v>
      </c>
      <c r="AF886" s="135"/>
      <c r="AG886" s="130"/>
    </row>
    <row r="887" spans="1:33">
      <c r="A887" s="354">
        <v>43148</v>
      </c>
      <c r="B887" s="126">
        <v>2</v>
      </c>
      <c r="C887" s="126">
        <v>2460602</v>
      </c>
      <c r="D887" s="127">
        <v>52597</v>
      </c>
      <c r="E887" s="127" t="s">
        <v>283</v>
      </c>
      <c r="F887" s="126">
        <v>4897</v>
      </c>
      <c r="G887" s="128">
        <v>400</v>
      </c>
      <c r="H887" s="122" t="s">
        <v>111</v>
      </c>
      <c r="I887" s="273">
        <v>0</v>
      </c>
      <c r="J887" s="274">
        <v>0</v>
      </c>
      <c r="K887" s="275">
        <v>0</v>
      </c>
      <c r="L887" s="247">
        <v>0</v>
      </c>
      <c r="M887" s="273">
        <v>0</v>
      </c>
      <c r="N887" s="276">
        <v>0</v>
      </c>
      <c r="O887" s="277">
        <v>1</v>
      </c>
      <c r="P887" s="247">
        <v>0</v>
      </c>
      <c r="Q887" s="277">
        <v>0</v>
      </c>
      <c r="R887" s="278">
        <v>0</v>
      </c>
      <c r="S887" s="247">
        <v>0</v>
      </c>
      <c r="T887" s="273">
        <v>0</v>
      </c>
      <c r="U887" s="279">
        <v>0</v>
      </c>
      <c r="V887" s="247">
        <v>1</v>
      </c>
      <c r="W887" s="247">
        <v>0</v>
      </c>
      <c r="X887" s="167">
        <f>+G887-(SUM(I887:N887,O887,P887:P887:T887,U887,V887,W887))</f>
        <v>398</v>
      </c>
      <c r="Y887" s="168"/>
      <c r="Z887" s="168"/>
      <c r="AA887" s="168"/>
      <c r="AB887" s="168"/>
      <c r="AC887" s="168"/>
      <c r="AD887" s="168"/>
      <c r="AE887" s="199">
        <f t="shared" si="34"/>
        <v>398</v>
      </c>
      <c r="AF887" s="169"/>
      <c r="AG887" s="127"/>
    </row>
    <row r="888" spans="1:33">
      <c r="A888" s="354">
        <v>43148</v>
      </c>
      <c r="B888" s="126">
        <v>2</v>
      </c>
      <c r="C888" s="126">
        <v>2460602</v>
      </c>
      <c r="D888" s="127">
        <v>52597</v>
      </c>
      <c r="E888" s="127" t="s">
        <v>283</v>
      </c>
      <c r="F888" s="126">
        <v>4898</v>
      </c>
      <c r="G888" s="128">
        <v>126</v>
      </c>
      <c r="H888" s="564" t="s">
        <v>485</v>
      </c>
      <c r="I888" s="273">
        <v>0</v>
      </c>
      <c r="J888" s="274">
        <v>0</v>
      </c>
      <c r="K888" s="275">
        <v>0</v>
      </c>
      <c r="L888" s="247">
        <v>0</v>
      </c>
      <c r="M888" s="273">
        <v>0</v>
      </c>
      <c r="N888" s="276">
        <v>0</v>
      </c>
      <c r="O888" s="277">
        <v>0</v>
      </c>
      <c r="P888" s="247">
        <v>0</v>
      </c>
      <c r="Q888" s="277">
        <v>0</v>
      </c>
      <c r="R888" s="278">
        <v>0</v>
      </c>
      <c r="S888" s="247">
        <v>0</v>
      </c>
      <c r="T888" s="273">
        <v>0</v>
      </c>
      <c r="U888" s="279">
        <v>0</v>
      </c>
      <c r="V888" s="247">
        <v>1</v>
      </c>
      <c r="W888" s="247">
        <v>0</v>
      </c>
      <c r="X888" s="167">
        <f>+G888-(SUM(I888:N888,O888,P888:P888:T888,U888,V888,W888))</f>
        <v>125</v>
      </c>
      <c r="Y888" s="168"/>
      <c r="Z888" s="168"/>
      <c r="AA888" s="168"/>
      <c r="AB888" s="168"/>
      <c r="AC888" s="168"/>
      <c r="AD888" s="168"/>
      <c r="AE888" s="199">
        <f t="shared" si="34"/>
        <v>125</v>
      </c>
      <c r="AF888" s="169"/>
      <c r="AG888" s="127"/>
    </row>
    <row r="889" spans="1:33">
      <c r="A889" s="354">
        <v>43148</v>
      </c>
      <c r="B889" s="126">
        <v>3</v>
      </c>
      <c r="C889" s="126">
        <v>2460602</v>
      </c>
      <c r="D889" s="127">
        <v>52597</v>
      </c>
      <c r="E889" s="127" t="s">
        <v>283</v>
      </c>
      <c r="F889" s="126">
        <v>4898</v>
      </c>
      <c r="G889" s="105">
        <v>221</v>
      </c>
      <c r="H889" s="565"/>
      <c r="I889" s="222">
        <v>0</v>
      </c>
      <c r="J889" s="223">
        <v>0</v>
      </c>
      <c r="K889" s="228">
        <v>0</v>
      </c>
      <c r="L889" s="224">
        <v>0</v>
      </c>
      <c r="M889" s="222">
        <v>0</v>
      </c>
      <c r="N889" s="229">
        <v>0</v>
      </c>
      <c r="O889" s="225">
        <v>0</v>
      </c>
      <c r="P889" s="224">
        <v>0</v>
      </c>
      <c r="Q889" s="225">
        <v>0</v>
      </c>
      <c r="R889" s="226">
        <v>0</v>
      </c>
      <c r="S889" s="224">
        <v>0</v>
      </c>
      <c r="T889" s="222">
        <v>0</v>
      </c>
      <c r="U889" s="227">
        <v>0</v>
      </c>
      <c r="V889" s="224">
        <v>0</v>
      </c>
      <c r="W889" s="224">
        <v>0</v>
      </c>
      <c r="X889" s="28">
        <f>+G889-(SUM(I889:N889,O889,P889:P889:T889,U889,V889,W889))</f>
        <v>221</v>
      </c>
      <c r="Y889" s="107"/>
      <c r="Z889" s="107"/>
      <c r="AA889" s="107"/>
      <c r="AB889" s="107"/>
      <c r="AC889" s="107"/>
      <c r="AD889" s="107"/>
      <c r="AE889" s="197">
        <f t="shared" si="34"/>
        <v>221</v>
      </c>
      <c r="AF889" s="108"/>
      <c r="AG889" s="104"/>
    </row>
    <row r="890" spans="1:33">
      <c r="A890" s="354">
        <v>43148</v>
      </c>
      <c r="B890" s="126">
        <v>3</v>
      </c>
      <c r="C890" s="126">
        <v>2460602</v>
      </c>
      <c r="D890" s="127">
        <v>52596</v>
      </c>
      <c r="E890" s="127" t="s">
        <v>283</v>
      </c>
      <c r="F890" s="126">
        <v>4899</v>
      </c>
      <c r="G890" s="105">
        <v>248</v>
      </c>
      <c r="H890" s="113" t="s">
        <v>130</v>
      </c>
      <c r="I890" s="222">
        <v>0</v>
      </c>
      <c r="J890" s="223">
        <v>0</v>
      </c>
      <c r="K890" s="228">
        <v>0</v>
      </c>
      <c r="L890" s="224">
        <v>0</v>
      </c>
      <c r="M890" s="222">
        <v>0</v>
      </c>
      <c r="N890" s="229">
        <v>0</v>
      </c>
      <c r="O890" s="225">
        <v>1</v>
      </c>
      <c r="P890" s="224">
        <v>0</v>
      </c>
      <c r="Q890" s="225">
        <v>0</v>
      </c>
      <c r="R890" s="226">
        <v>0</v>
      </c>
      <c r="S890" s="224">
        <v>0</v>
      </c>
      <c r="T890" s="222">
        <v>0</v>
      </c>
      <c r="U890" s="227">
        <v>0</v>
      </c>
      <c r="V890" s="224">
        <v>1</v>
      </c>
      <c r="W890" s="224">
        <v>0</v>
      </c>
      <c r="X890" s="28">
        <f>+G890-(SUM(I890:N890,O890,P890:P890:T890,U890,V890,W890))</f>
        <v>246</v>
      </c>
      <c r="Y890" s="107"/>
      <c r="Z890" s="107"/>
      <c r="AA890" s="107"/>
      <c r="AB890" s="107"/>
      <c r="AC890" s="107"/>
      <c r="AD890" s="107"/>
      <c r="AE890" s="197">
        <f t="shared" si="34"/>
        <v>246</v>
      </c>
      <c r="AF890" s="108"/>
      <c r="AG890" s="104"/>
    </row>
    <row r="891" spans="1:33">
      <c r="A891" s="354">
        <v>43148</v>
      </c>
      <c r="B891" s="126">
        <v>3</v>
      </c>
      <c r="C891" s="126">
        <v>2460602</v>
      </c>
      <c r="D891" s="127">
        <v>52595</v>
      </c>
      <c r="E891" s="127" t="s">
        <v>283</v>
      </c>
      <c r="F891" s="126">
        <v>4900</v>
      </c>
      <c r="G891" s="105">
        <v>76</v>
      </c>
      <c r="H891" s="564" t="s">
        <v>486</v>
      </c>
      <c r="I891" s="222">
        <v>0</v>
      </c>
      <c r="J891" s="223">
        <v>0</v>
      </c>
      <c r="K891" s="228">
        <v>0</v>
      </c>
      <c r="L891" s="224">
        <v>0</v>
      </c>
      <c r="M891" s="222">
        <v>0</v>
      </c>
      <c r="N891" s="229">
        <v>0</v>
      </c>
      <c r="O891" s="225">
        <v>1</v>
      </c>
      <c r="P891" s="224">
        <v>0</v>
      </c>
      <c r="Q891" s="225">
        <v>0</v>
      </c>
      <c r="R891" s="226">
        <v>0</v>
      </c>
      <c r="S891" s="224">
        <v>0</v>
      </c>
      <c r="T891" s="222">
        <v>0</v>
      </c>
      <c r="U891" s="227">
        <v>0</v>
      </c>
      <c r="V891" s="224">
        <v>0</v>
      </c>
      <c r="W891" s="224">
        <v>0</v>
      </c>
      <c r="X891" s="28">
        <f>+G891-(SUM(I891:N891,O891,P891:P891:T891,U891,V891,W891))</f>
        <v>75</v>
      </c>
      <c r="Y891" s="107"/>
      <c r="Z891" s="107"/>
      <c r="AA891" s="107"/>
      <c r="AB891" s="107"/>
      <c r="AC891" s="107"/>
      <c r="AD891" s="107"/>
      <c r="AE891" s="197">
        <f t="shared" si="34"/>
        <v>75</v>
      </c>
      <c r="AF891" s="108"/>
      <c r="AG891" s="104"/>
    </row>
    <row r="892" spans="1:33">
      <c r="A892" s="354">
        <v>43149</v>
      </c>
      <c r="B892" s="126">
        <v>1</v>
      </c>
      <c r="C892" s="126">
        <v>2460602</v>
      </c>
      <c r="D892" s="127">
        <v>52595</v>
      </c>
      <c r="E892" s="127" t="s">
        <v>283</v>
      </c>
      <c r="F892" s="126">
        <v>4900</v>
      </c>
      <c r="G892" s="105">
        <v>90</v>
      </c>
      <c r="H892" s="565"/>
      <c r="I892" s="222">
        <v>0</v>
      </c>
      <c r="J892" s="223">
        <v>0</v>
      </c>
      <c r="K892" s="228">
        <v>0</v>
      </c>
      <c r="L892" s="224">
        <v>0</v>
      </c>
      <c r="M892" s="222">
        <v>0</v>
      </c>
      <c r="N892" s="229">
        <v>0</v>
      </c>
      <c r="O892" s="225">
        <v>0</v>
      </c>
      <c r="P892" s="224">
        <v>0</v>
      </c>
      <c r="Q892" s="225">
        <v>0</v>
      </c>
      <c r="R892" s="226">
        <v>0</v>
      </c>
      <c r="S892" s="224">
        <v>0</v>
      </c>
      <c r="T892" s="222">
        <v>0</v>
      </c>
      <c r="U892" s="227">
        <v>0</v>
      </c>
      <c r="V892" s="224">
        <v>1</v>
      </c>
      <c r="W892" s="224">
        <v>0</v>
      </c>
      <c r="X892" s="28">
        <f>+G892-(SUM(I892:N892,O892,P892:P892:T892,U892,V892,W892))</f>
        <v>89</v>
      </c>
      <c r="Y892" s="107"/>
      <c r="Z892" s="107"/>
      <c r="AA892" s="107"/>
      <c r="AB892" s="107"/>
      <c r="AC892" s="107"/>
      <c r="AD892" s="107"/>
      <c r="AE892" s="197">
        <f t="shared" si="34"/>
        <v>89</v>
      </c>
      <c r="AF892" s="108"/>
      <c r="AG892" s="104"/>
    </row>
    <row r="893" spans="1:33">
      <c r="A893" s="354">
        <v>43149</v>
      </c>
      <c r="B893" s="126">
        <v>1</v>
      </c>
      <c r="C893" s="126">
        <v>2460602</v>
      </c>
      <c r="D893" s="127">
        <v>52598</v>
      </c>
      <c r="E893" s="127" t="s">
        <v>283</v>
      </c>
      <c r="F893" s="126">
        <v>4901</v>
      </c>
      <c r="G893" s="105">
        <v>42</v>
      </c>
      <c r="H893" s="113" t="s">
        <v>152</v>
      </c>
      <c r="I893" s="222">
        <v>0</v>
      </c>
      <c r="J893" s="223">
        <v>0</v>
      </c>
      <c r="K893" s="228">
        <v>0</v>
      </c>
      <c r="L893" s="224">
        <v>0</v>
      </c>
      <c r="M893" s="222">
        <v>0</v>
      </c>
      <c r="N893" s="229">
        <v>0</v>
      </c>
      <c r="O893" s="225">
        <v>1</v>
      </c>
      <c r="P893" s="224">
        <v>0</v>
      </c>
      <c r="Q893" s="225">
        <v>0</v>
      </c>
      <c r="R893" s="226">
        <v>0</v>
      </c>
      <c r="S893" s="224">
        <v>0</v>
      </c>
      <c r="T893" s="222">
        <v>0</v>
      </c>
      <c r="U893" s="227">
        <v>0</v>
      </c>
      <c r="V893" s="224">
        <v>1</v>
      </c>
      <c r="W893" s="224">
        <v>0</v>
      </c>
      <c r="X893" s="28">
        <f>+G893-(SUM(I893:N893,O893,P893:P893:T893,U893,V893,W893))</f>
        <v>40</v>
      </c>
      <c r="Y893" s="107"/>
      <c r="Z893" s="107"/>
      <c r="AA893" s="107"/>
      <c r="AB893" s="107"/>
      <c r="AC893" s="107"/>
      <c r="AD893" s="107"/>
      <c r="AE893" s="197">
        <f t="shared" si="34"/>
        <v>40</v>
      </c>
      <c r="AF893" s="108"/>
      <c r="AG893" s="104"/>
    </row>
    <row r="894" spans="1:33">
      <c r="A894" s="354">
        <v>43149</v>
      </c>
      <c r="B894" s="126">
        <v>1</v>
      </c>
      <c r="C894" s="126">
        <v>2417301</v>
      </c>
      <c r="D894" s="127">
        <v>12934</v>
      </c>
      <c r="E894" s="104" t="s">
        <v>862</v>
      </c>
      <c r="F894" s="126">
        <v>4902</v>
      </c>
      <c r="G894" s="105">
        <v>33</v>
      </c>
      <c r="H894" s="113" t="s">
        <v>367</v>
      </c>
      <c r="I894" s="222">
        <v>0</v>
      </c>
      <c r="J894" s="223">
        <v>0</v>
      </c>
      <c r="K894" s="228">
        <v>0</v>
      </c>
      <c r="L894" s="224">
        <v>0</v>
      </c>
      <c r="M894" s="222">
        <v>0</v>
      </c>
      <c r="N894" s="229">
        <v>0</v>
      </c>
      <c r="O894" s="225">
        <v>1</v>
      </c>
      <c r="P894" s="224">
        <v>0</v>
      </c>
      <c r="Q894" s="225">
        <v>0</v>
      </c>
      <c r="R894" s="226">
        <v>0</v>
      </c>
      <c r="S894" s="224">
        <v>0</v>
      </c>
      <c r="T894" s="222">
        <v>0</v>
      </c>
      <c r="U894" s="227">
        <v>0</v>
      </c>
      <c r="V894" s="224">
        <v>1</v>
      </c>
      <c r="W894" s="224">
        <v>0</v>
      </c>
      <c r="X894" s="28">
        <f>+G894-(SUM(I894:N894,O894,P894:P894:T894,U894,V894,W894))</f>
        <v>31</v>
      </c>
      <c r="Y894" s="107"/>
      <c r="Z894" s="107"/>
      <c r="AA894" s="107"/>
      <c r="AB894" s="107"/>
      <c r="AC894" s="107"/>
      <c r="AD894" s="107"/>
      <c r="AE894" s="197">
        <f t="shared" si="34"/>
        <v>31</v>
      </c>
      <c r="AF894" s="108"/>
      <c r="AG894" s="104"/>
    </row>
    <row r="895" spans="1:33">
      <c r="A895" s="354">
        <v>43149</v>
      </c>
      <c r="B895" s="126">
        <v>1</v>
      </c>
      <c r="C895" s="126">
        <v>2417301</v>
      </c>
      <c r="D895" s="104">
        <v>40377</v>
      </c>
      <c r="E895" s="104" t="s">
        <v>862</v>
      </c>
      <c r="F895" s="30">
        <v>4903</v>
      </c>
      <c r="G895" s="105">
        <v>56</v>
      </c>
      <c r="H895" s="113" t="s">
        <v>398</v>
      </c>
      <c r="I895" s="222">
        <v>0</v>
      </c>
      <c r="J895" s="223">
        <v>0</v>
      </c>
      <c r="K895" s="228">
        <v>0</v>
      </c>
      <c r="L895" s="224">
        <v>0</v>
      </c>
      <c r="M895" s="222">
        <v>0</v>
      </c>
      <c r="N895" s="229">
        <v>0</v>
      </c>
      <c r="O895" s="225">
        <v>1</v>
      </c>
      <c r="P895" s="224">
        <v>0</v>
      </c>
      <c r="Q895" s="225">
        <v>0</v>
      </c>
      <c r="R895" s="226">
        <v>0</v>
      </c>
      <c r="S895" s="224">
        <v>0</v>
      </c>
      <c r="T895" s="222">
        <v>0</v>
      </c>
      <c r="U895" s="227">
        <v>0</v>
      </c>
      <c r="V895" s="224">
        <v>1</v>
      </c>
      <c r="W895" s="224">
        <v>0</v>
      </c>
      <c r="X895" s="28">
        <f>+G895-(SUM(I895:N895,O895,P895:P895:T895,U895,V895,W895))</f>
        <v>54</v>
      </c>
      <c r="Y895" s="107"/>
      <c r="Z895" s="107"/>
      <c r="AA895" s="107"/>
      <c r="AB895" s="107"/>
      <c r="AC895" s="107"/>
      <c r="AD895" s="107"/>
      <c r="AE895" s="197">
        <f t="shared" si="34"/>
        <v>54</v>
      </c>
      <c r="AF895" s="108"/>
      <c r="AG895" s="104"/>
    </row>
    <row r="896" spans="1:33">
      <c r="A896" s="354">
        <v>43149</v>
      </c>
      <c r="B896" s="126">
        <v>1</v>
      </c>
      <c r="C896" s="126">
        <v>2417301</v>
      </c>
      <c r="D896" s="104">
        <v>13022</v>
      </c>
      <c r="E896" s="104" t="s">
        <v>862</v>
      </c>
      <c r="F896" s="30">
        <v>4904</v>
      </c>
      <c r="G896" s="105">
        <v>41</v>
      </c>
      <c r="H896" s="113" t="s">
        <v>489</v>
      </c>
      <c r="I896" s="222">
        <v>0</v>
      </c>
      <c r="J896" s="223">
        <v>0</v>
      </c>
      <c r="K896" s="228">
        <v>0</v>
      </c>
      <c r="L896" s="224">
        <v>0</v>
      </c>
      <c r="M896" s="222">
        <v>0</v>
      </c>
      <c r="N896" s="229">
        <v>0</v>
      </c>
      <c r="O896" s="225">
        <v>1</v>
      </c>
      <c r="P896" s="224">
        <v>0</v>
      </c>
      <c r="Q896" s="225">
        <v>0</v>
      </c>
      <c r="R896" s="226">
        <v>0</v>
      </c>
      <c r="S896" s="224">
        <v>0</v>
      </c>
      <c r="T896" s="222">
        <v>0</v>
      </c>
      <c r="U896" s="227">
        <v>0</v>
      </c>
      <c r="V896" s="224">
        <v>1</v>
      </c>
      <c r="W896" s="224">
        <v>0</v>
      </c>
      <c r="X896" s="28">
        <f>+G896-(SUM(I896:N896,O896,P896:P896:T896,U896,V896,W896))</f>
        <v>39</v>
      </c>
      <c r="Y896" s="107"/>
      <c r="Z896" s="107"/>
      <c r="AA896" s="107"/>
      <c r="AB896" s="107"/>
      <c r="AC896" s="107"/>
      <c r="AD896" s="107"/>
      <c r="AE896" s="197">
        <f t="shared" si="34"/>
        <v>39</v>
      </c>
      <c r="AF896" s="108"/>
      <c r="AG896" s="104"/>
    </row>
    <row r="897" spans="1:33">
      <c r="A897" s="354">
        <v>43149</v>
      </c>
      <c r="B897" s="126">
        <v>1</v>
      </c>
      <c r="C897" s="126">
        <v>2417301</v>
      </c>
      <c r="D897" s="104">
        <v>40378</v>
      </c>
      <c r="E897" s="104" t="s">
        <v>862</v>
      </c>
      <c r="F897" s="30">
        <v>4905</v>
      </c>
      <c r="G897" s="105">
        <v>33</v>
      </c>
      <c r="H897" s="113" t="s">
        <v>487</v>
      </c>
      <c r="I897" s="222">
        <v>0</v>
      </c>
      <c r="J897" s="223">
        <v>0</v>
      </c>
      <c r="K897" s="228">
        <v>0</v>
      </c>
      <c r="L897" s="224">
        <v>0</v>
      </c>
      <c r="M897" s="222">
        <v>0</v>
      </c>
      <c r="N897" s="229">
        <v>0</v>
      </c>
      <c r="O897" s="225">
        <v>1</v>
      </c>
      <c r="P897" s="224">
        <v>0</v>
      </c>
      <c r="Q897" s="225">
        <v>0</v>
      </c>
      <c r="R897" s="226">
        <v>0</v>
      </c>
      <c r="S897" s="224">
        <v>0</v>
      </c>
      <c r="T897" s="222">
        <v>0</v>
      </c>
      <c r="U897" s="227">
        <v>0</v>
      </c>
      <c r="V897" s="224">
        <v>1</v>
      </c>
      <c r="W897" s="224">
        <v>0</v>
      </c>
      <c r="X897" s="28">
        <f>+G897-(SUM(I897:N897,O897,P897:P897:T897,U897,V897,W897))</f>
        <v>31</v>
      </c>
      <c r="Y897" s="107"/>
      <c r="Z897" s="107"/>
      <c r="AA897" s="107"/>
      <c r="AB897" s="107"/>
      <c r="AC897" s="107"/>
      <c r="AD897" s="107"/>
      <c r="AE897" s="197">
        <f t="shared" si="34"/>
        <v>31</v>
      </c>
      <c r="AF897" s="108"/>
      <c r="AG897" s="104"/>
    </row>
    <row r="898" spans="1:33">
      <c r="A898" s="354">
        <v>43149</v>
      </c>
      <c r="B898" s="126">
        <v>1</v>
      </c>
      <c r="C898" s="126">
        <v>2417301</v>
      </c>
      <c r="D898" s="104">
        <v>40376</v>
      </c>
      <c r="E898" s="104" t="s">
        <v>862</v>
      </c>
      <c r="F898" s="30">
        <v>4906</v>
      </c>
      <c r="G898" s="105">
        <v>44</v>
      </c>
      <c r="H898" s="113" t="s">
        <v>488</v>
      </c>
      <c r="I898" s="222">
        <v>0</v>
      </c>
      <c r="J898" s="223">
        <v>0</v>
      </c>
      <c r="K898" s="228">
        <v>0</v>
      </c>
      <c r="L898" s="224">
        <v>0</v>
      </c>
      <c r="M898" s="222">
        <v>0</v>
      </c>
      <c r="N898" s="229">
        <v>0</v>
      </c>
      <c r="O898" s="225">
        <v>1</v>
      </c>
      <c r="P898" s="224">
        <v>2</v>
      </c>
      <c r="Q898" s="225">
        <v>0</v>
      </c>
      <c r="R898" s="226">
        <v>0</v>
      </c>
      <c r="S898" s="224">
        <v>0</v>
      </c>
      <c r="T898" s="222">
        <v>0</v>
      </c>
      <c r="U898" s="227">
        <v>0</v>
      </c>
      <c r="V898" s="224">
        <v>1</v>
      </c>
      <c r="W898" s="224">
        <v>0</v>
      </c>
      <c r="X898" s="28">
        <f>+G898-(SUM(I898:N898,O898,P898:P898:T898,U898,V898,W898))</f>
        <v>40</v>
      </c>
      <c r="Y898" s="107"/>
      <c r="Z898" s="107"/>
      <c r="AA898" s="107"/>
      <c r="AB898" s="107"/>
      <c r="AC898" s="107"/>
      <c r="AD898" s="107"/>
      <c r="AE898" s="197">
        <f t="shared" si="34"/>
        <v>40</v>
      </c>
      <c r="AF898" s="108"/>
      <c r="AG898" s="104"/>
    </row>
    <row r="899" spans="1:33" s="166" customFormat="1">
      <c r="A899" s="355">
        <v>43187</v>
      </c>
      <c r="B899" s="138">
        <v>2</v>
      </c>
      <c r="C899" s="138">
        <v>2592905</v>
      </c>
      <c r="D899" s="139">
        <v>13050</v>
      </c>
      <c r="E899" s="104" t="s">
        <v>862</v>
      </c>
      <c r="F899" s="137">
        <v>5290</v>
      </c>
      <c r="G899" s="140">
        <v>101</v>
      </c>
      <c r="H899" s="562" t="s">
        <v>111</v>
      </c>
      <c r="I899" s="257">
        <v>0</v>
      </c>
      <c r="J899" s="258">
        <v>0</v>
      </c>
      <c r="K899" s="259">
        <v>0</v>
      </c>
      <c r="L899" s="260">
        <v>0</v>
      </c>
      <c r="M899" s="257">
        <v>0</v>
      </c>
      <c r="N899" s="261">
        <v>0</v>
      </c>
      <c r="O899" s="262">
        <v>0</v>
      </c>
      <c r="P899" s="260">
        <v>0</v>
      </c>
      <c r="Q899" s="262">
        <v>0</v>
      </c>
      <c r="R899" s="263">
        <v>0</v>
      </c>
      <c r="S899" s="260">
        <v>0</v>
      </c>
      <c r="T899" s="257">
        <v>0</v>
      </c>
      <c r="U899" s="264">
        <v>0</v>
      </c>
      <c r="V899" s="260">
        <v>1</v>
      </c>
      <c r="W899" s="260">
        <v>0</v>
      </c>
      <c r="X899" s="146">
        <f>+G899-(SUM(I899:N899,O899,P899:P899:T899,U899,V899,W899))</f>
        <v>100</v>
      </c>
      <c r="Y899" s="147"/>
      <c r="Z899" s="147"/>
      <c r="AA899" s="147"/>
      <c r="AB899" s="147"/>
      <c r="AC899" s="147"/>
      <c r="AD899" s="147"/>
      <c r="AE899" s="198">
        <f t="shared" si="34"/>
        <v>100</v>
      </c>
      <c r="AF899" s="148"/>
      <c r="AG899" s="139"/>
    </row>
    <row r="900" spans="1:33" s="166" customFormat="1">
      <c r="A900" s="355">
        <v>43187</v>
      </c>
      <c r="B900" s="138">
        <v>3</v>
      </c>
      <c r="C900" s="138">
        <v>2592905</v>
      </c>
      <c r="D900" s="139">
        <v>13050</v>
      </c>
      <c r="E900" s="104" t="s">
        <v>862</v>
      </c>
      <c r="F900" s="137">
        <v>5290</v>
      </c>
      <c r="G900" s="140">
        <v>299</v>
      </c>
      <c r="H900" s="563"/>
      <c r="I900" s="257">
        <v>0</v>
      </c>
      <c r="J900" s="258">
        <v>0</v>
      </c>
      <c r="K900" s="259">
        <v>0</v>
      </c>
      <c r="L900" s="260">
        <v>0</v>
      </c>
      <c r="M900" s="257">
        <v>0</v>
      </c>
      <c r="N900" s="261">
        <v>0</v>
      </c>
      <c r="O900" s="262">
        <v>1</v>
      </c>
      <c r="P900" s="260">
        <v>0</v>
      </c>
      <c r="Q900" s="262">
        <v>0</v>
      </c>
      <c r="R900" s="263">
        <v>0</v>
      </c>
      <c r="S900" s="260">
        <v>0</v>
      </c>
      <c r="T900" s="257">
        <v>0</v>
      </c>
      <c r="U900" s="264">
        <v>0</v>
      </c>
      <c r="V900" s="260">
        <v>1</v>
      </c>
      <c r="W900" s="260">
        <v>0</v>
      </c>
      <c r="X900" s="146">
        <f>+G900-(SUM(I900:N900,O900,P900:P900:T900,U900,V900,W900))</f>
        <v>297</v>
      </c>
      <c r="Y900" s="147"/>
      <c r="Z900" s="147"/>
      <c r="AA900" s="147"/>
      <c r="AB900" s="147"/>
      <c r="AC900" s="147"/>
      <c r="AD900" s="147"/>
      <c r="AE900" s="198">
        <f t="shared" si="34"/>
        <v>297</v>
      </c>
      <c r="AF900" s="148"/>
      <c r="AG900" s="139"/>
    </row>
    <row r="901" spans="1:33" s="166" customFormat="1">
      <c r="A901" s="355">
        <v>43187</v>
      </c>
      <c r="B901" s="138">
        <v>3</v>
      </c>
      <c r="C901" s="138">
        <v>2592905</v>
      </c>
      <c r="D901" s="139">
        <v>13050</v>
      </c>
      <c r="E901" s="104" t="s">
        <v>862</v>
      </c>
      <c r="F901" s="137">
        <v>5291</v>
      </c>
      <c r="G901" s="140">
        <v>227</v>
      </c>
      <c r="H901" s="562" t="s">
        <v>490</v>
      </c>
      <c r="I901" s="257">
        <v>0</v>
      </c>
      <c r="J901" s="258">
        <v>0</v>
      </c>
      <c r="K901" s="259">
        <v>0</v>
      </c>
      <c r="L901" s="260">
        <v>0</v>
      </c>
      <c r="M901" s="257">
        <v>0</v>
      </c>
      <c r="N901" s="261">
        <v>0</v>
      </c>
      <c r="O901" s="262">
        <v>0</v>
      </c>
      <c r="P901" s="260">
        <v>0</v>
      </c>
      <c r="Q901" s="262">
        <v>0</v>
      </c>
      <c r="R901" s="263">
        <v>0</v>
      </c>
      <c r="S901" s="260">
        <v>0</v>
      </c>
      <c r="T901" s="257">
        <v>0</v>
      </c>
      <c r="U901" s="264">
        <v>0</v>
      </c>
      <c r="V901" s="260">
        <v>2</v>
      </c>
      <c r="W901" s="260">
        <v>0</v>
      </c>
      <c r="X901" s="146">
        <f>+G901-(SUM(I901:N901,O901,P901:P901:T901,U901,V901,W901))</f>
        <v>225</v>
      </c>
      <c r="Y901" s="147"/>
      <c r="Z901" s="147"/>
      <c r="AA901" s="147"/>
      <c r="AB901" s="147"/>
      <c r="AC901" s="147"/>
      <c r="AD901" s="147"/>
      <c r="AE901" s="198">
        <f t="shared" si="34"/>
        <v>225</v>
      </c>
      <c r="AF901" s="148"/>
      <c r="AG901" s="139"/>
    </row>
    <row r="902" spans="1:33" s="166" customFormat="1">
      <c r="A902" s="355">
        <v>43188</v>
      </c>
      <c r="B902" s="137">
        <v>1</v>
      </c>
      <c r="C902" s="138">
        <v>2592905</v>
      </c>
      <c r="D902" s="139">
        <v>13050</v>
      </c>
      <c r="E902" s="104" t="s">
        <v>862</v>
      </c>
      <c r="F902" s="137">
        <v>5291</v>
      </c>
      <c r="G902" s="140">
        <v>165</v>
      </c>
      <c r="H902" s="563"/>
      <c r="I902" s="257">
        <v>0</v>
      </c>
      <c r="J902" s="258">
        <v>0</v>
      </c>
      <c r="K902" s="259">
        <v>0</v>
      </c>
      <c r="L902" s="260">
        <v>0</v>
      </c>
      <c r="M902" s="257">
        <v>0</v>
      </c>
      <c r="N902" s="261">
        <v>0</v>
      </c>
      <c r="O902" s="262">
        <v>0</v>
      </c>
      <c r="P902" s="260">
        <v>0</v>
      </c>
      <c r="Q902" s="262">
        <v>0</v>
      </c>
      <c r="R902" s="263">
        <v>0</v>
      </c>
      <c r="S902" s="260">
        <v>0</v>
      </c>
      <c r="T902" s="257">
        <v>0</v>
      </c>
      <c r="U902" s="264">
        <v>0</v>
      </c>
      <c r="V902" s="260">
        <v>1</v>
      </c>
      <c r="W902" s="260">
        <v>0</v>
      </c>
      <c r="X902" s="146">
        <f>+G902-(SUM(I902:N902,O902,P902:P902:T902,U902,V902,W902))</f>
        <v>164</v>
      </c>
      <c r="Y902" s="147"/>
      <c r="Z902" s="147"/>
      <c r="AA902" s="147"/>
      <c r="AB902" s="147"/>
      <c r="AC902" s="147"/>
      <c r="AD902" s="147"/>
      <c r="AE902" s="198">
        <f t="shared" si="34"/>
        <v>164</v>
      </c>
      <c r="AF902" s="148"/>
      <c r="AG902" s="139"/>
    </row>
    <row r="903" spans="1:33" s="166" customFormat="1">
      <c r="A903" s="355">
        <v>43188</v>
      </c>
      <c r="B903" s="137">
        <v>1</v>
      </c>
      <c r="C903" s="138">
        <v>2592905</v>
      </c>
      <c r="D903" s="139">
        <v>13048</v>
      </c>
      <c r="E903" s="104" t="s">
        <v>862</v>
      </c>
      <c r="F903" s="137">
        <v>5292</v>
      </c>
      <c r="G903" s="140">
        <v>399</v>
      </c>
      <c r="H903" s="560" t="s">
        <v>111</v>
      </c>
      <c r="I903" s="257">
        <v>0</v>
      </c>
      <c r="J903" s="258">
        <v>0</v>
      </c>
      <c r="K903" s="259">
        <v>0</v>
      </c>
      <c r="L903" s="260">
        <v>0</v>
      </c>
      <c r="M903" s="257">
        <v>0</v>
      </c>
      <c r="N903" s="261">
        <v>0</v>
      </c>
      <c r="O903" s="262">
        <v>1</v>
      </c>
      <c r="P903" s="260">
        <v>0</v>
      </c>
      <c r="Q903" s="262">
        <v>0</v>
      </c>
      <c r="R903" s="263">
        <v>0</v>
      </c>
      <c r="S903" s="260">
        <v>0</v>
      </c>
      <c r="T903" s="257">
        <v>0</v>
      </c>
      <c r="U903" s="264">
        <v>0</v>
      </c>
      <c r="V903" s="260">
        <v>3</v>
      </c>
      <c r="W903" s="260">
        <v>0</v>
      </c>
      <c r="X903" s="146">
        <f>+G903-(SUM(I903:N903,O903,P903:P903:T903,U903,V903,W903))</f>
        <v>395</v>
      </c>
      <c r="Y903" s="147"/>
      <c r="Z903" s="147"/>
      <c r="AA903" s="147"/>
      <c r="AB903" s="147"/>
      <c r="AC903" s="147"/>
      <c r="AD903" s="147"/>
      <c r="AE903" s="198">
        <f t="shared" si="34"/>
        <v>395</v>
      </c>
      <c r="AF903" s="148"/>
      <c r="AG903" s="139"/>
    </row>
    <row r="904" spans="1:33" s="166" customFormat="1">
      <c r="A904" s="355">
        <v>43188</v>
      </c>
      <c r="B904" s="137">
        <v>2</v>
      </c>
      <c r="C904" s="138">
        <v>2592905</v>
      </c>
      <c r="D904" s="139">
        <v>13048</v>
      </c>
      <c r="E904" s="104" t="s">
        <v>862</v>
      </c>
      <c r="F904" s="137">
        <v>5292</v>
      </c>
      <c r="G904" s="140">
        <v>1</v>
      </c>
      <c r="H904" s="561"/>
      <c r="I904" s="257">
        <v>0</v>
      </c>
      <c r="J904" s="258">
        <v>0</v>
      </c>
      <c r="K904" s="259">
        <v>0</v>
      </c>
      <c r="L904" s="260">
        <v>0</v>
      </c>
      <c r="M904" s="257">
        <v>0</v>
      </c>
      <c r="N904" s="261">
        <v>0</v>
      </c>
      <c r="O904" s="262">
        <v>0</v>
      </c>
      <c r="P904" s="260">
        <v>0</v>
      </c>
      <c r="Q904" s="262">
        <v>0</v>
      </c>
      <c r="R904" s="263">
        <v>0</v>
      </c>
      <c r="S904" s="260">
        <v>0</v>
      </c>
      <c r="T904" s="257">
        <v>0</v>
      </c>
      <c r="U904" s="264">
        <v>0</v>
      </c>
      <c r="V904" s="260">
        <v>0</v>
      </c>
      <c r="W904" s="260">
        <v>0</v>
      </c>
      <c r="X904" s="146">
        <f>+G904-(SUM(I904:N904,O904,P904:P904:T904,U904,V904,W904))</f>
        <v>1</v>
      </c>
      <c r="Y904" s="147"/>
      <c r="Z904" s="147"/>
      <c r="AA904" s="147"/>
      <c r="AB904" s="147"/>
      <c r="AC904" s="147"/>
      <c r="AD904" s="147"/>
      <c r="AE904" s="198">
        <f t="shared" si="34"/>
        <v>1</v>
      </c>
      <c r="AF904" s="148"/>
      <c r="AG904" s="139"/>
    </row>
    <row r="905" spans="1:33" s="166" customFormat="1">
      <c r="A905" s="355">
        <v>43188</v>
      </c>
      <c r="B905" s="137">
        <v>2</v>
      </c>
      <c r="C905" s="138">
        <v>2592905</v>
      </c>
      <c r="D905" s="139">
        <v>13048</v>
      </c>
      <c r="E905" s="104" t="s">
        <v>862</v>
      </c>
      <c r="F905" s="137">
        <v>5293</v>
      </c>
      <c r="G905" s="140">
        <v>400</v>
      </c>
      <c r="H905" s="165" t="s">
        <v>114</v>
      </c>
      <c r="I905" s="257">
        <v>0</v>
      </c>
      <c r="J905" s="258">
        <v>0</v>
      </c>
      <c r="K905" s="259">
        <v>0</v>
      </c>
      <c r="L905" s="260">
        <v>0</v>
      </c>
      <c r="M905" s="257">
        <v>0</v>
      </c>
      <c r="N905" s="261">
        <v>0</v>
      </c>
      <c r="O905" s="262">
        <v>0</v>
      </c>
      <c r="P905" s="260">
        <v>0</v>
      </c>
      <c r="Q905" s="262">
        <v>0</v>
      </c>
      <c r="R905" s="263">
        <v>3</v>
      </c>
      <c r="S905" s="260">
        <v>0</v>
      </c>
      <c r="T905" s="257">
        <v>0</v>
      </c>
      <c r="U905" s="264">
        <v>0</v>
      </c>
      <c r="V905" s="260">
        <v>1</v>
      </c>
      <c r="W905" s="260">
        <v>0</v>
      </c>
      <c r="X905" s="146">
        <f>+G905-(SUM(I905:N905,O905,P905:P905:T905,U905,V905,W905))</f>
        <v>396</v>
      </c>
      <c r="Y905" s="147"/>
      <c r="Z905" s="147"/>
      <c r="AA905" s="147">
        <v>3</v>
      </c>
      <c r="AB905" s="147"/>
      <c r="AC905" s="147">
        <v>2</v>
      </c>
      <c r="AD905" s="147"/>
      <c r="AE905" s="198">
        <f t="shared" si="34"/>
        <v>391</v>
      </c>
      <c r="AF905" s="148"/>
      <c r="AG905" s="139"/>
    </row>
    <row r="906" spans="1:33" s="166" customFormat="1">
      <c r="A906" s="355">
        <v>43188</v>
      </c>
      <c r="B906" s="137">
        <v>2</v>
      </c>
      <c r="C906" s="138">
        <v>2592905</v>
      </c>
      <c r="D906" s="139">
        <v>13048</v>
      </c>
      <c r="E906" s="104" t="s">
        <v>862</v>
      </c>
      <c r="F906" s="137">
        <v>5294</v>
      </c>
      <c r="G906" s="140">
        <v>78</v>
      </c>
      <c r="H906" s="165" t="s">
        <v>385</v>
      </c>
      <c r="I906" s="257">
        <v>0</v>
      </c>
      <c r="J906" s="258">
        <v>0</v>
      </c>
      <c r="K906" s="259">
        <v>0</v>
      </c>
      <c r="L906" s="260">
        <v>0</v>
      </c>
      <c r="M906" s="257">
        <v>0</v>
      </c>
      <c r="N906" s="261">
        <v>0</v>
      </c>
      <c r="O906" s="262">
        <v>0</v>
      </c>
      <c r="P906" s="260">
        <v>0</v>
      </c>
      <c r="Q906" s="262">
        <v>0</v>
      </c>
      <c r="R906" s="263">
        <v>1</v>
      </c>
      <c r="S906" s="260">
        <v>0</v>
      </c>
      <c r="T906" s="257">
        <v>0</v>
      </c>
      <c r="U906" s="264">
        <v>0</v>
      </c>
      <c r="V906" s="260">
        <v>0</v>
      </c>
      <c r="W906" s="260">
        <v>0</v>
      </c>
      <c r="X906" s="146">
        <f>+G906-(SUM(I906:N906,O906,P906:P906:T906,U906,V906,W906))</f>
        <v>77</v>
      </c>
      <c r="Y906" s="147"/>
      <c r="Z906" s="147"/>
      <c r="AA906" s="147">
        <v>1</v>
      </c>
      <c r="AB906" s="147"/>
      <c r="AC906" s="147">
        <v>1</v>
      </c>
      <c r="AD906" s="147"/>
      <c r="AE906" s="198">
        <f t="shared" si="34"/>
        <v>75</v>
      </c>
      <c r="AF906" s="148"/>
      <c r="AG906" s="139"/>
    </row>
    <row r="907" spans="1:33" s="166" customFormat="1">
      <c r="A907" s="355">
        <v>43188</v>
      </c>
      <c r="B907" s="137">
        <v>3</v>
      </c>
      <c r="C907" s="138">
        <v>2592905</v>
      </c>
      <c r="D907" s="139">
        <v>13048</v>
      </c>
      <c r="E907" s="104" t="s">
        <v>862</v>
      </c>
      <c r="F907" s="137">
        <v>5294</v>
      </c>
      <c r="G907" s="140">
        <v>322</v>
      </c>
      <c r="H907" s="165"/>
      <c r="I907" s="257">
        <v>0</v>
      </c>
      <c r="J907" s="258">
        <v>0</v>
      </c>
      <c r="K907" s="259">
        <v>0</v>
      </c>
      <c r="L907" s="260">
        <v>0</v>
      </c>
      <c r="M907" s="257">
        <v>0</v>
      </c>
      <c r="N907" s="261">
        <v>0</v>
      </c>
      <c r="O907" s="262">
        <v>0</v>
      </c>
      <c r="P907" s="260">
        <v>0</v>
      </c>
      <c r="Q907" s="262">
        <v>0</v>
      </c>
      <c r="R907" s="263">
        <v>0</v>
      </c>
      <c r="S907" s="260">
        <v>0</v>
      </c>
      <c r="T907" s="257">
        <v>0</v>
      </c>
      <c r="U907" s="264">
        <v>0</v>
      </c>
      <c r="V907" s="260">
        <v>3</v>
      </c>
      <c r="W907" s="260">
        <v>0</v>
      </c>
      <c r="X907" s="146">
        <f>+G907-(SUM(I907:N907,O907,P907:P907:T907,U907,V907,W907))</f>
        <v>319</v>
      </c>
      <c r="Y907" s="147"/>
      <c r="Z907" s="147"/>
      <c r="AA907" s="147"/>
      <c r="AB907" s="147"/>
      <c r="AC907" s="147"/>
      <c r="AD907" s="147"/>
      <c r="AE907" s="198">
        <f t="shared" si="34"/>
        <v>319</v>
      </c>
      <c r="AF907" s="148"/>
      <c r="AG907" s="139"/>
    </row>
    <row r="908" spans="1:33" s="166" customFormat="1">
      <c r="A908" s="355">
        <v>43188</v>
      </c>
      <c r="B908" s="137">
        <v>3</v>
      </c>
      <c r="C908" s="138">
        <v>2592905</v>
      </c>
      <c r="D908" s="139">
        <v>13048</v>
      </c>
      <c r="E908" s="104" t="s">
        <v>862</v>
      </c>
      <c r="F908" s="137">
        <v>5295</v>
      </c>
      <c r="G908" s="140">
        <v>105</v>
      </c>
      <c r="H908" s="165"/>
      <c r="I908" s="257">
        <v>0</v>
      </c>
      <c r="J908" s="258">
        <v>0</v>
      </c>
      <c r="K908" s="259">
        <v>0</v>
      </c>
      <c r="L908" s="260">
        <v>0</v>
      </c>
      <c r="M908" s="257">
        <v>0</v>
      </c>
      <c r="N908" s="261">
        <v>0</v>
      </c>
      <c r="O908" s="262">
        <v>0</v>
      </c>
      <c r="P908" s="260">
        <v>0</v>
      </c>
      <c r="Q908" s="262">
        <v>0</v>
      </c>
      <c r="R908" s="263">
        <v>0</v>
      </c>
      <c r="S908" s="260">
        <v>0</v>
      </c>
      <c r="T908" s="257">
        <v>0</v>
      </c>
      <c r="U908" s="264">
        <v>0</v>
      </c>
      <c r="V908" s="260">
        <v>2</v>
      </c>
      <c r="W908" s="260">
        <v>0</v>
      </c>
      <c r="X908" s="146">
        <f>+G908-(SUM(I908:N908,O908,P908:P908:T908,U908,V908,W908))</f>
        <v>103</v>
      </c>
      <c r="Y908" s="147"/>
      <c r="Z908" s="147"/>
      <c r="AA908" s="147"/>
      <c r="AB908" s="147"/>
      <c r="AC908" s="147"/>
      <c r="AD908" s="147"/>
      <c r="AE908" s="198">
        <f t="shared" si="34"/>
        <v>103</v>
      </c>
      <c r="AF908" s="148"/>
      <c r="AG908" s="139"/>
    </row>
    <row r="909" spans="1:33" s="166" customFormat="1">
      <c r="A909" s="355">
        <v>43188</v>
      </c>
      <c r="B909" s="137">
        <v>3</v>
      </c>
      <c r="C909" s="138">
        <v>2592905</v>
      </c>
      <c r="D909" s="139">
        <v>13045</v>
      </c>
      <c r="E909" s="104" t="s">
        <v>862</v>
      </c>
      <c r="F909" s="137">
        <v>5296</v>
      </c>
      <c r="G909" s="140">
        <v>76</v>
      </c>
      <c r="H909" s="574" t="s">
        <v>491</v>
      </c>
      <c r="I909" s="257">
        <v>0</v>
      </c>
      <c r="J909" s="258">
        <v>0</v>
      </c>
      <c r="K909" s="259">
        <v>0</v>
      </c>
      <c r="L909" s="260">
        <v>0</v>
      </c>
      <c r="M909" s="257">
        <v>0</v>
      </c>
      <c r="N909" s="261">
        <v>0</v>
      </c>
      <c r="O909" s="262">
        <v>0</v>
      </c>
      <c r="P909" s="260">
        <v>0</v>
      </c>
      <c r="Q909" s="262">
        <v>0</v>
      </c>
      <c r="R909" s="263">
        <v>0</v>
      </c>
      <c r="S909" s="260">
        <v>0</v>
      </c>
      <c r="T909" s="257">
        <v>0</v>
      </c>
      <c r="U909" s="264">
        <v>0</v>
      </c>
      <c r="V909" s="260">
        <v>1</v>
      </c>
      <c r="W909" s="260">
        <v>0</v>
      </c>
      <c r="X909" s="146">
        <f>+G909-(SUM(I909:N909,O909,P909:P909:T909,U909,V909,W909))</f>
        <v>75</v>
      </c>
      <c r="Y909" s="147"/>
      <c r="Z909" s="147"/>
      <c r="AA909" s="147"/>
      <c r="AB909" s="147"/>
      <c r="AC909" s="147"/>
      <c r="AD909" s="147"/>
      <c r="AE909" s="198">
        <f t="shared" si="34"/>
        <v>75</v>
      </c>
      <c r="AF909" s="148"/>
      <c r="AG909" s="139"/>
    </row>
    <row r="910" spans="1:33" s="166" customFormat="1">
      <c r="A910" s="355">
        <v>43189</v>
      </c>
      <c r="B910" s="137">
        <v>1</v>
      </c>
      <c r="C910" s="138">
        <v>2592905</v>
      </c>
      <c r="D910" s="139">
        <v>13045</v>
      </c>
      <c r="E910" s="104" t="s">
        <v>862</v>
      </c>
      <c r="F910" s="137">
        <v>5296</v>
      </c>
      <c r="G910" s="140">
        <v>294</v>
      </c>
      <c r="H910" s="575"/>
      <c r="I910" s="257">
        <v>0</v>
      </c>
      <c r="J910" s="258">
        <v>0</v>
      </c>
      <c r="K910" s="259">
        <v>0</v>
      </c>
      <c r="L910" s="260">
        <v>0</v>
      </c>
      <c r="M910" s="257">
        <v>0</v>
      </c>
      <c r="N910" s="261">
        <v>0</v>
      </c>
      <c r="O910" s="262">
        <v>0</v>
      </c>
      <c r="P910" s="260">
        <v>0</v>
      </c>
      <c r="Q910" s="262">
        <v>0</v>
      </c>
      <c r="R910" s="263">
        <v>0</v>
      </c>
      <c r="S910" s="260">
        <v>0</v>
      </c>
      <c r="T910" s="257">
        <v>0</v>
      </c>
      <c r="U910" s="264">
        <v>0</v>
      </c>
      <c r="V910" s="260">
        <v>3</v>
      </c>
      <c r="W910" s="260">
        <v>0</v>
      </c>
      <c r="X910" s="146">
        <f>+G910-(SUM(I910:N910,O910,P910:P910:T910,U910,V910,W910))</f>
        <v>291</v>
      </c>
      <c r="Y910" s="147"/>
      <c r="Z910" s="147"/>
      <c r="AA910" s="147">
        <v>4</v>
      </c>
      <c r="AB910" s="147"/>
      <c r="AC910" s="147"/>
      <c r="AD910" s="147"/>
      <c r="AE910" s="198">
        <f t="shared" si="34"/>
        <v>287</v>
      </c>
      <c r="AF910" s="148"/>
      <c r="AG910" s="139"/>
    </row>
    <row r="911" spans="1:33" s="166" customFormat="1">
      <c r="A911" s="355">
        <v>43189</v>
      </c>
      <c r="B911" s="137">
        <v>1</v>
      </c>
      <c r="C911" s="138">
        <v>2592905</v>
      </c>
      <c r="D911" s="139">
        <v>13047</v>
      </c>
      <c r="E911" s="104" t="s">
        <v>862</v>
      </c>
      <c r="F911" s="137">
        <v>5297</v>
      </c>
      <c r="G911" s="140">
        <v>202</v>
      </c>
      <c r="H911" s="562" t="s">
        <v>165</v>
      </c>
      <c r="I911" s="257">
        <v>0</v>
      </c>
      <c r="J911" s="258">
        <v>0</v>
      </c>
      <c r="K911" s="259">
        <v>0</v>
      </c>
      <c r="L911" s="260">
        <v>0</v>
      </c>
      <c r="M911" s="257">
        <v>0</v>
      </c>
      <c r="N911" s="261">
        <v>0</v>
      </c>
      <c r="O911" s="262">
        <v>0</v>
      </c>
      <c r="P911" s="260">
        <v>0</v>
      </c>
      <c r="Q911" s="262">
        <v>0</v>
      </c>
      <c r="R911" s="263">
        <v>1</v>
      </c>
      <c r="S911" s="260">
        <v>0</v>
      </c>
      <c r="T911" s="257">
        <v>0</v>
      </c>
      <c r="U911" s="264">
        <v>0</v>
      </c>
      <c r="V911" s="260">
        <v>1</v>
      </c>
      <c r="W911" s="260">
        <v>0</v>
      </c>
      <c r="X911" s="146">
        <f>+G911-(SUM(I911:N911,O911,P911:P911:T911,U911,V911,W911))</f>
        <v>200</v>
      </c>
      <c r="Y911" s="147"/>
      <c r="Z911" s="147"/>
      <c r="AA911" s="147">
        <v>2</v>
      </c>
      <c r="AB911" s="147"/>
      <c r="AC911" s="147"/>
      <c r="AD911" s="147"/>
      <c r="AE911" s="198">
        <f t="shared" si="34"/>
        <v>198</v>
      </c>
      <c r="AF911" s="148"/>
      <c r="AG911" s="139"/>
    </row>
    <row r="912" spans="1:33" s="166" customFormat="1">
      <c r="A912" s="355">
        <v>43189</v>
      </c>
      <c r="B912" s="137">
        <v>2</v>
      </c>
      <c r="C912" s="138">
        <v>2592905</v>
      </c>
      <c r="D912" s="139">
        <v>13047</v>
      </c>
      <c r="E912" s="104" t="s">
        <v>862</v>
      </c>
      <c r="F912" s="137">
        <v>5297</v>
      </c>
      <c r="G912" s="140">
        <v>145</v>
      </c>
      <c r="H912" s="563"/>
      <c r="I912" s="257">
        <v>0</v>
      </c>
      <c r="J912" s="258">
        <v>0</v>
      </c>
      <c r="K912" s="259">
        <v>0</v>
      </c>
      <c r="L912" s="260">
        <v>0</v>
      </c>
      <c r="M912" s="257">
        <v>0</v>
      </c>
      <c r="N912" s="261">
        <v>0</v>
      </c>
      <c r="O912" s="262">
        <v>0</v>
      </c>
      <c r="P912" s="260">
        <v>0</v>
      </c>
      <c r="Q912" s="262">
        <v>0</v>
      </c>
      <c r="R912" s="263">
        <v>1</v>
      </c>
      <c r="S912" s="260">
        <v>0</v>
      </c>
      <c r="T912" s="257">
        <v>0</v>
      </c>
      <c r="U912" s="264">
        <v>0</v>
      </c>
      <c r="V912" s="260">
        <v>1</v>
      </c>
      <c r="W912" s="260">
        <v>0</v>
      </c>
      <c r="X912" s="146">
        <f>+G912-(SUM(I912:N912,O912,P912:P912:T912,U912,V912,W912))</f>
        <v>143</v>
      </c>
      <c r="Y912" s="147"/>
      <c r="Z912" s="147"/>
      <c r="AA912" s="147"/>
      <c r="AB912" s="147"/>
      <c r="AC912" s="147"/>
      <c r="AD912" s="147"/>
      <c r="AE912" s="198">
        <f t="shared" si="34"/>
        <v>143</v>
      </c>
      <c r="AF912" s="148"/>
      <c r="AG912" s="139"/>
    </row>
    <row r="913" spans="1:33" s="166" customFormat="1">
      <c r="A913" s="355">
        <v>43189</v>
      </c>
      <c r="B913" s="137">
        <v>2</v>
      </c>
      <c r="C913" s="138">
        <v>2592905</v>
      </c>
      <c r="D913" s="139">
        <v>13051</v>
      </c>
      <c r="E913" s="104" t="s">
        <v>862</v>
      </c>
      <c r="F913" s="137">
        <v>5298</v>
      </c>
      <c r="G913" s="140">
        <v>379</v>
      </c>
      <c r="H913" s="165" t="s">
        <v>111</v>
      </c>
      <c r="I913" s="257">
        <v>0</v>
      </c>
      <c r="J913" s="258">
        <v>0</v>
      </c>
      <c r="K913" s="259">
        <v>0</v>
      </c>
      <c r="L913" s="260">
        <v>0</v>
      </c>
      <c r="M913" s="257">
        <v>0</v>
      </c>
      <c r="N913" s="261">
        <v>0</v>
      </c>
      <c r="O913" s="262">
        <v>1</v>
      </c>
      <c r="P913" s="260">
        <v>0</v>
      </c>
      <c r="Q913" s="262">
        <v>0</v>
      </c>
      <c r="R913" s="263">
        <v>2</v>
      </c>
      <c r="S913" s="260">
        <v>0</v>
      </c>
      <c r="T913" s="257">
        <v>0</v>
      </c>
      <c r="U913" s="264">
        <v>0</v>
      </c>
      <c r="V913" s="260">
        <v>1</v>
      </c>
      <c r="W913" s="260">
        <v>0</v>
      </c>
      <c r="X913" s="146">
        <f>+G913-(SUM(I913:N913,O913,P913:P913:T913,U913,V913,W913))</f>
        <v>375</v>
      </c>
      <c r="Y913" s="147"/>
      <c r="Z913" s="147"/>
      <c r="AA913" s="147"/>
      <c r="AB913" s="147"/>
      <c r="AC913" s="147"/>
      <c r="AD913" s="147"/>
      <c r="AE913" s="198">
        <f t="shared" si="34"/>
        <v>375</v>
      </c>
      <c r="AF913" s="148"/>
      <c r="AG913" s="139"/>
    </row>
    <row r="914" spans="1:33" s="166" customFormat="1">
      <c r="A914" s="355">
        <v>43189</v>
      </c>
      <c r="B914" s="137">
        <v>3</v>
      </c>
      <c r="C914" s="138">
        <v>2592905</v>
      </c>
      <c r="D914" s="139">
        <v>13051</v>
      </c>
      <c r="E914" s="104" t="s">
        <v>862</v>
      </c>
      <c r="F914" s="137">
        <v>5298</v>
      </c>
      <c r="G914" s="140">
        <v>21</v>
      </c>
      <c r="H914" s="165" t="s">
        <v>111</v>
      </c>
      <c r="I914" s="257">
        <v>0</v>
      </c>
      <c r="J914" s="258">
        <v>0</v>
      </c>
      <c r="K914" s="259">
        <v>0</v>
      </c>
      <c r="L914" s="260">
        <v>0</v>
      </c>
      <c r="M914" s="257">
        <v>0</v>
      </c>
      <c r="N914" s="261">
        <v>0</v>
      </c>
      <c r="O914" s="262">
        <v>0</v>
      </c>
      <c r="P914" s="260">
        <v>0</v>
      </c>
      <c r="Q914" s="262">
        <v>0</v>
      </c>
      <c r="R914" s="263">
        <v>0</v>
      </c>
      <c r="S914" s="260">
        <v>0</v>
      </c>
      <c r="T914" s="257">
        <v>0</v>
      </c>
      <c r="U914" s="264">
        <v>0</v>
      </c>
      <c r="V914" s="260">
        <v>0</v>
      </c>
      <c r="W914" s="260">
        <v>0</v>
      </c>
      <c r="X914" s="146">
        <f>+G914-(SUM(I914:N914,O914,P914:P914:T914,U914,V914,W914))</f>
        <v>21</v>
      </c>
      <c r="Y914" s="147"/>
      <c r="Z914" s="147"/>
      <c r="AA914" s="147"/>
      <c r="AB914" s="147"/>
      <c r="AC914" s="147"/>
      <c r="AD914" s="147"/>
      <c r="AE914" s="198">
        <f t="shared" si="34"/>
        <v>21</v>
      </c>
      <c r="AF914" s="148"/>
      <c r="AG914" s="139"/>
    </row>
    <row r="915" spans="1:33" s="166" customFormat="1">
      <c r="A915" s="355">
        <v>43189</v>
      </c>
      <c r="B915" s="137">
        <v>3</v>
      </c>
      <c r="C915" s="138">
        <v>2592905</v>
      </c>
      <c r="D915" s="139">
        <v>13046</v>
      </c>
      <c r="E915" s="104" t="s">
        <v>862</v>
      </c>
      <c r="F915" s="137">
        <v>5299</v>
      </c>
      <c r="G915" s="140">
        <v>93</v>
      </c>
      <c r="H915" s="165" t="s">
        <v>492</v>
      </c>
      <c r="I915" s="257">
        <v>0</v>
      </c>
      <c r="J915" s="258">
        <v>0</v>
      </c>
      <c r="K915" s="259">
        <v>0</v>
      </c>
      <c r="L915" s="260">
        <v>0</v>
      </c>
      <c r="M915" s="257">
        <v>0</v>
      </c>
      <c r="N915" s="261">
        <v>0</v>
      </c>
      <c r="O915" s="262">
        <v>0</v>
      </c>
      <c r="P915" s="260">
        <v>0</v>
      </c>
      <c r="Q915" s="262">
        <v>0</v>
      </c>
      <c r="R915" s="263">
        <v>0</v>
      </c>
      <c r="S915" s="260">
        <v>0</v>
      </c>
      <c r="T915" s="257">
        <v>0</v>
      </c>
      <c r="U915" s="264">
        <v>0</v>
      </c>
      <c r="V915" s="260">
        <v>1</v>
      </c>
      <c r="W915" s="260">
        <v>0</v>
      </c>
      <c r="X915" s="146">
        <f>+G915-(SUM(I915:N915,O915,P915:P915:T915,U915,V915,W915))</f>
        <v>92</v>
      </c>
      <c r="Y915" s="147"/>
      <c r="Z915" s="147"/>
      <c r="AA915" s="147"/>
      <c r="AB915" s="147"/>
      <c r="AC915" s="147"/>
      <c r="AD915" s="147"/>
      <c r="AE915" s="198">
        <f t="shared" si="34"/>
        <v>92</v>
      </c>
      <c r="AF915" s="148"/>
      <c r="AG915" s="139"/>
    </row>
    <row r="916" spans="1:33" s="166" customFormat="1">
      <c r="A916" s="355">
        <v>43189</v>
      </c>
      <c r="B916" s="137">
        <v>3</v>
      </c>
      <c r="C916" s="138">
        <v>2592905</v>
      </c>
      <c r="D916" s="139">
        <v>13051</v>
      </c>
      <c r="E916" s="104" t="s">
        <v>862</v>
      </c>
      <c r="F916" s="137">
        <v>5300</v>
      </c>
      <c r="G916" s="140">
        <v>227</v>
      </c>
      <c r="H916" s="165"/>
      <c r="I916" s="257">
        <v>0</v>
      </c>
      <c r="J916" s="258">
        <v>0</v>
      </c>
      <c r="K916" s="259">
        <v>0</v>
      </c>
      <c r="L916" s="260">
        <v>0</v>
      </c>
      <c r="M916" s="257">
        <v>0</v>
      </c>
      <c r="N916" s="261">
        <v>0</v>
      </c>
      <c r="O916" s="262">
        <v>0</v>
      </c>
      <c r="P916" s="260">
        <v>0</v>
      </c>
      <c r="Q916" s="262">
        <v>0</v>
      </c>
      <c r="R916" s="263">
        <v>0</v>
      </c>
      <c r="S916" s="260">
        <v>0</v>
      </c>
      <c r="T916" s="257">
        <v>0</v>
      </c>
      <c r="U916" s="264">
        <v>0</v>
      </c>
      <c r="V916" s="260">
        <v>3</v>
      </c>
      <c r="W916" s="260">
        <v>0</v>
      </c>
      <c r="X916" s="146">
        <f>+G916-(SUM(I916:N916,O916,P916:P916:T916,U916,V916,W916))</f>
        <v>224</v>
      </c>
      <c r="Y916" s="147"/>
      <c r="Z916" s="147"/>
      <c r="AA916" s="147"/>
      <c r="AB916" s="147"/>
      <c r="AC916" s="147"/>
      <c r="AD916" s="147"/>
      <c r="AE916" s="198">
        <f t="shared" si="34"/>
        <v>224</v>
      </c>
      <c r="AF916" s="148"/>
      <c r="AG916" s="139"/>
    </row>
    <row r="917" spans="1:33" s="166" customFormat="1">
      <c r="A917" s="355">
        <v>43189</v>
      </c>
      <c r="B917" s="137">
        <v>3</v>
      </c>
      <c r="C917" s="138">
        <v>2592905</v>
      </c>
      <c r="D917" s="139">
        <v>13046</v>
      </c>
      <c r="E917" s="104" t="s">
        <v>862</v>
      </c>
      <c r="F917" s="137">
        <v>5301</v>
      </c>
      <c r="G917" s="140">
        <v>177</v>
      </c>
      <c r="H917" s="562" t="s">
        <v>494</v>
      </c>
      <c r="I917" s="257">
        <v>0</v>
      </c>
      <c r="J917" s="258">
        <v>0</v>
      </c>
      <c r="K917" s="259">
        <v>0</v>
      </c>
      <c r="L917" s="260">
        <v>0</v>
      </c>
      <c r="M917" s="257">
        <v>0</v>
      </c>
      <c r="N917" s="261">
        <v>0</v>
      </c>
      <c r="O917" s="262">
        <v>0</v>
      </c>
      <c r="P917" s="260">
        <v>0</v>
      </c>
      <c r="Q917" s="262">
        <v>0</v>
      </c>
      <c r="R917" s="263">
        <v>1</v>
      </c>
      <c r="S917" s="260">
        <v>0</v>
      </c>
      <c r="T917" s="257">
        <v>0</v>
      </c>
      <c r="U917" s="264">
        <v>0</v>
      </c>
      <c r="V917" s="260">
        <v>1</v>
      </c>
      <c r="W917" s="260">
        <v>0</v>
      </c>
      <c r="X917" s="146">
        <f>+G917-(SUM(I917:N917,O917,P917:P917:T917,U917,V917,W917))</f>
        <v>175</v>
      </c>
      <c r="Y917" s="147"/>
      <c r="Z917" s="147"/>
      <c r="AA917" s="147"/>
      <c r="AB917" s="147"/>
      <c r="AC917" s="147"/>
      <c r="AD917" s="147"/>
      <c r="AE917" s="198">
        <f t="shared" si="34"/>
        <v>175</v>
      </c>
      <c r="AF917" s="148"/>
      <c r="AG917" s="139"/>
    </row>
    <row r="918" spans="1:33" s="166" customFormat="1">
      <c r="A918" s="355">
        <v>43190</v>
      </c>
      <c r="B918" s="137">
        <v>1</v>
      </c>
      <c r="C918" s="138">
        <v>2592905</v>
      </c>
      <c r="D918" s="139">
        <v>13046</v>
      </c>
      <c r="E918" s="104" t="s">
        <v>862</v>
      </c>
      <c r="F918" s="137">
        <v>5301</v>
      </c>
      <c r="G918" s="140">
        <v>223</v>
      </c>
      <c r="H918" s="563"/>
      <c r="I918" s="257">
        <v>0</v>
      </c>
      <c r="J918" s="258">
        <v>0</v>
      </c>
      <c r="K918" s="259">
        <v>0</v>
      </c>
      <c r="L918" s="260">
        <v>0</v>
      </c>
      <c r="M918" s="257">
        <v>0</v>
      </c>
      <c r="N918" s="261">
        <v>0</v>
      </c>
      <c r="O918" s="262">
        <v>0</v>
      </c>
      <c r="P918" s="260">
        <v>0</v>
      </c>
      <c r="Q918" s="262">
        <v>0</v>
      </c>
      <c r="R918" s="263">
        <v>1</v>
      </c>
      <c r="S918" s="260">
        <v>0</v>
      </c>
      <c r="T918" s="257">
        <v>0</v>
      </c>
      <c r="U918" s="264">
        <v>0</v>
      </c>
      <c r="V918" s="260">
        <v>1</v>
      </c>
      <c r="W918" s="260">
        <v>0</v>
      </c>
      <c r="X918" s="146">
        <f>+G918-(SUM(I918:N918,O918,P918:P918:T918,U918,V918,W918))</f>
        <v>221</v>
      </c>
      <c r="Y918" s="147"/>
      <c r="Z918" s="147"/>
      <c r="AA918" s="147">
        <v>1</v>
      </c>
      <c r="AB918" s="147"/>
      <c r="AC918" s="147"/>
      <c r="AD918" s="147"/>
      <c r="AE918" s="198">
        <f t="shared" ref="AE918:AE981" si="35">X918-SUM(Z918:AD918)</f>
        <v>220</v>
      </c>
      <c r="AF918" s="148"/>
      <c r="AG918" s="139"/>
    </row>
    <row r="919" spans="1:33" s="166" customFormat="1">
      <c r="A919" s="355">
        <v>43190</v>
      </c>
      <c r="B919" s="137">
        <v>1</v>
      </c>
      <c r="C919" s="138">
        <v>2592905</v>
      </c>
      <c r="D919" s="139">
        <v>13046</v>
      </c>
      <c r="E919" s="104" t="s">
        <v>862</v>
      </c>
      <c r="F919" s="137">
        <v>5302</v>
      </c>
      <c r="G919" s="140">
        <v>79</v>
      </c>
      <c r="H919" s="165" t="s">
        <v>495</v>
      </c>
      <c r="I919" s="257">
        <v>0</v>
      </c>
      <c r="J919" s="258">
        <v>0</v>
      </c>
      <c r="K919" s="259">
        <v>0</v>
      </c>
      <c r="L919" s="260">
        <v>0</v>
      </c>
      <c r="M919" s="257">
        <v>0</v>
      </c>
      <c r="N919" s="261">
        <v>0</v>
      </c>
      <c r="O919" s="262">
        <v>0</v>
      </c>
      <c r="P919" s="260">
        <v>0</v>
      </c>
      <c r="Q919" s="262">
        <v>0</v>
      </c>
      <c r="R919" s="263">
        <v>0</v>
      </c>
      <c r="S919" s="260">
        <v>0</v>
      </c>
      <c r="T919" s="257">
        <v>0</v>
      </c>
      <c r="U919" s="264">
        <v>0</v>
      </c>
      <c r="V919" s="260">
        <v>1</v>
      </c>
      <c r="W919" s="260">
        <v>0</v>
      </c>
      <c r="X919" s="146">
        <f>+G919-(SUM(I919:N919,O919,P919:P919:T919,U919,V919,W919))</f>
        <v>78</v>
      </c>
      <c r="Y919" s="147"/>
      <c r="Z919" s="147"/>
      <c r="AA919" s="147">
        <v>36</v>
      </c>
      <c r="AB919" s="147"/>
      <c r="AC919" s="147"/>
      <c r="AD919" s="147"/>
      <c r="AE919" s="198">
        <f t="shared" si="35"/>
        <v>42</v>
      </c>
      <c r="AF919" s="148"/>
      <c r="AG919" s="139"/>
    </row>
    <row r="920" spans="1:33" s="166" customFormat="1">
      <c r="A920" s="355">
        <v>43190</v>
      </c>
      <c r="B920" s="137">
        <v>1</v>
      </c>
      <c r="C920" s="138">
        <v>2592905</v>
      </c>
      <c r="D920" s="139">
        <v>13045</v>
      </c>
      <c r="E920" s="104" t="s">
        <v>862</v>
      </c>
      <c r="F920" s="137">
        <v>5303</v>
      </c>
      <c r="G920" s="140">
        <v>125</v>
      </c>
      <c r="H920" s="560" t="s">
        <v>496</v>
      </c>
      <c r="I920" s="257">
        <v>0</v>
      </c>
      <c r="J920" s="258">
        <v>0</v>
      </c>
      <c r="K920" s="259">
        <v>0</v>
      </c>
      <c r="L920" s="260">
        <v>0</v>
      </c>
      <c r="M920" s="257">
        <v>0</v>
      </c>
      <c r="N920" s="261">
        <v>0</v>
      </c>
      <c r="O920" s="262">
        <v>0</v>
      </c>
      <c r="P920" s="260">
        <v>0</v>
      </c>
      <c r="Q920" s="262">
        <v>0</v>
      </c>
      <c r="R920" s="263">
        <v>0</v>
      </c>
      <c r="S920" s="260">
        <v>0</v>
      </c>
      <c r="T920" s="257">
        <v>0</v>
      </c>
      <c r="U920" s="264">
        <v>0</v>
      </c>
      <c r="V920" s="260">
        <v>0</v>
      </c>
      <c r="W920" s="260">
        <v>0</v>
      </c>
      <c r="X920" s="146">
        <f>+G920-(SUM(I920:N920,O920,P920:P920:T920,U920,V920,W920))</f>
        <v>125</v>
      </c>
      <c r="Y920" s="147"/>
      <c r="Z920" s="147"/>
      <c r="AA920" s="147"/>
      <c r="AB920" s="147"/>
      <c r="AC920" s="147"/>
      <c r="AD920" s="147"/>
      <c r="AE920" s="198">
        <f t="shared" si="35"/>
        <v>125</v>
      </c>
      <c r="AF920" s="148"/>
      <c r="AG920" s="139"/>
    </row>
    <row r="921" spans="1:33" s="166" customFormat="1">
      <c r="A921" s="355">
        <v>43190</v>
      </c>
      <c r="B921" s="137">
        <v>2</v>
      </c>
      <c r="C921" s="138">
        <v>2592905</v>
      </c>
      <c r="D921" s="139">
        <v>13045</v>
      </c>
      <c r="E921" s="104" t="s">
        <v>862</v>
      </c>
      <c r="F921" s="137">
        <v>5303</v>
      </c>
      <c r="G921" s="140">
        <v>235</v>
      </c>
      <c r="H921" s="561"/>
      <c r="I921" s="257">
        <v>0</v>
      </c>
      <c r="J921" s="258">
        <v>0</v>
      </c>
      <c r="K921" s="259">
        <v>0</v>
      </c>
      <c r="L921" s="260">
        <v>0</v>
      </c>
      <c r="M921" s="257">
        <v>0</v>
      </c>
      <c r="N921" s="261">
        <v>0</v>
      </c>
      <c r="O921" s="262">
        <v>1</v>
      </c>
      <c r="P921" s="260">
        <v>0</v>
      </c>
      <c r="Q921" s="262">
        <v>0</v>
      </c>
      <c r="R921" s="263">
        <v>2</v>
      </c>
      <c r="S921" s="260">
        <v>0</v>
      </c>
      <c r="T921" s="257">
        <v>0</v>
      </c>
      <c r="U921" s="264">
        <v>0</v>
      </c>
      <c r="V921" s="260">
        <v>1</v>
      </c>
      <c r="W921" s="260">
        <v>0</v>
      </c>
      <c r="X921" s="146">
        <f>+G921-(SUM(I921:N921,O921,P921:P921:T921,U921,V921,W921))</f>
        <v>231</v>
      </c>
      <c r="Y921" s="147"/>
      <c r="Z921" s="147"/>
      <c r="AA921" s="147"/>
      <c r="AB921" s="147"/>
      <c r="AC921" s="147"/>
      <c r="AD921" s="147"/>
      <c r="AE921" s="198">
        <f t="shared" si="35"/>
        <v>231</v>
      </c>
      <c r="AF921" s="148"/>
      <c r="AG921" s="139"/>
    </row>
    <row r="922" spans="1:33" s="166" customFormat="1">
      <c r="A922" s="355">
        <v>43190</v>
      </c>
      <c r="B922" s="137">
        <v>2</v>
      </c>
      <c r="C922" s="138">
        <v>2592905</v>
      </c>
      <c r="D922" s="139">
        <v>13046</v>
      </c>
      <c r="E922" s="104" t="s">
        <v>862</v>
      </c>
      <c r="F922" s="137">
        <v>5304</v>
      </c>
      <c r="G922" s="140">
        <v>37</v>
      </c>
      <c r="H922" s="165"/>
      <c r="I922" s="257">
        <v>0</v>
      </c>
      <c r="J922" s="258">
        <v>0</v>
      </c>
      <c r="K922" s="259">
        <v>0</v>
      </c>
      <c r="L922" s="260">
        <v>0</v>
      </c>
      <c r="M922" s="257">
        <v>0</v>
      </c>
      <c r="N922" s="261">
        <v>0</v>
      </c>
      <c r="O922" s="262">
        <v>0</v>
      </c>
      <c r="P922" s="260">
        <v>0</v>
      </c>
      <c r="Q922" s="262">
        <v>0</v>
      </c>
      <c r="R922" s="263">
        <v>0</v>
      </c>
      <c r="S922" s="260">
        <v>0</v>
      </c>
      <c r="T922" s="257">
        <v>0</v>
      </c>
      <c r="U922" s="264">
        <v>0</v>
      </c>
      <c r="V922" s="260">
        <v>1</v>
      </c>
      <c r="W922" s="260">
        <v>0</v>
      </c>
      <c r="X922" s="146">
        <f>+G922-(SUM(I922:N922,O922,P922:P922:T922,U922,V922,W922))</f>
        <v>36</v>
      </c>
      <c r="Y922" s="147"/>
      <c r="Z922" s="147"/>
      <c r="AA922" s="147"/>
      <c r="AB922" s="147"/>
      <c r="AC922" s="147"/>
      <c r="AD922" s="147"/>
      <c r="AE922" s="198">
        <f t="shared" si="35"/>
        <v>36</v>
      </c>
      <c r="AF922" s="148"/>
      <c r="AG922" s="139"/>
    </row>
    <row r="923" spans="1:33" s="166" customFormat="1">
      <c r="A923" s="355">
        <v>43190</v>
      </c>
      <c r="B923" s="137">
        <v>2</v>
      </c>
      <c r="C923" s="138">
        <v>2592905</v>
      </c>
      <c r="D923" s="139">
        <v>13049</v>
      </c>
      <c r="E923" s="104" t="s">
        <v>862</v>
      </c>
      <c r="F923" s="137">
        <v>5305</v>
      </c>
      <c r="G923" s="140">
        <v>253</v>
      </c>
      <c r="H923" s="165" t="s">
        <v>111</v>
      </c>
      <c r="I923" s="257">
        <v>0</v>
      </c>
      <c r="J923" s="258">
        <v>0</v>
      </c>
      <c r="K923" s="259">
        <v>0</v>
      </c>
      <c r="L923" s="260">
        <v>0</v>
      </c>
      <c r="M923" s="257">
        <v>0</v>
      </c>
      <c r="N923" s="261">
        <v>0</v>
      </c>
      <c r="O923" s="262">
        <v>0</v>
      </c>
      <c r="P923" s="260">
        <v>0</v>
      </c>
      <c r="Q923" s="262">
        <v>0</v>
      </c>
      <c r="R923" s="263">
        <v>2</v>
      </c>
      <c r="S923" s="260">
        <v>0</v>
      </c>
      <c r="T923" s="257">
        <v>0</v>
      </c>
      <c r="U923" s="264">
        <v>0</v>
      </c>
      <c r="V923" s="260">
        <v>1</v>
      </c>
      <c r="W923" s="260">
        <v>0</v>
      </c>
      <c r="X923" s="146">
        <f>+G923-(SUM(I923:N923,O923,P923:P923:T923,U923,V923,W923))</f>
        <v>250</v>
      </c>
      <c r="Y923" s="147"/>
      <c r="Z923" s="147"/>
      <c r="AA923" s="147"/>
      <c r="AB923" s="147"/>
      <c r="AC923" s="147"/>
      <c r="AD923" s="147"/>
      <c r="AE923" s="198">
        <f t="shared" si="35"/>
        <v>250</v>
      </c>
      <c r="AF923" s="148"/>
      <c r="AG923" s="139"/>
    </row>
    <row r="924" spans="1:33" s="166" customFormat="1">
      <c r="A924" s="355">
        <v>43190</v>
      </c>
      <c r="B924" s="137">
        <v>3</v>
      </c>
      <c r="C924" s="138">
        <v>2592905</v>
      </c>
      <c r="D924" s="139">
        <v>13049</v>
      </c>
      <c r="E924" s="104" t="s">
        <v>862</v>
      </c>
      <c r="F924" s="137">
        <v>5305</v>
      </c>
      <c r="G924" s="140">
        <v>147</v>
      </c>
      <c r="H924" s="165" t="s">
        <v>111</v>
      </c>
      <c r="I924" s="257">
        <v>0</v>
      </c>
      <c r="J924" s="258">
        <v>0</v>
      </c>
      <c r="K924" s="259">
        <v>0</v>
      </c>
      <c r="L924" s="260">
        <v>0</v>
      </c>
      <c r="M924" s="257">
        <v>0</v>
      </c>
      <c r="N924" s="261">
        <v>0</v>
      </c>
      <c r="O924" s="262">
        <v>0</v>
      </c>
      <c r="P924" s="260">
        <v>0</v>
      </c>
      <c r="Q924" s="262">
        <v>0</v>
      </c>
      <c r="R924" s="263">
        <v>1</v>
      </c>
      <c r="S924" s="260">
        <v>0</v>
      </c>
      <c r="T924" s="257">
        <v>0</v>
      </c>
      <c r="U924" s="264">
        <v>0</v>
      </c>
      <c r="V924" s="260">
        <v>0</v>
      </c>
      <c r="W924" s="260">
        <v>0</v>
      </c>
      <c r="X924" s="146">
        <f>+G924-(SUM(I924:N924,O924,P924:P924:T924,U924,V924,W924))</f>
        <v>146</v>
      </c>
      <c r="Y924" s="147"/>
      <c r="Z924" s="147"/>
      <c r="AA924" s="147"/>
      <c r="AB924" s="147"/>
      <c r="AC924" s="147"/>
      <c r="AD924" s="147"/>
      <c r="AE924" s="198">
        <f t="shared" si="35"/>
        <v>146</v>
      </c>
      <c r="AF924" s="148"/>
      <c r="AG924" s="139"/>
    </row>
    <row r="925" spans="1:33" s="166" customFormat="1">
      <c r="A925" s="355">
        <v>43190</v>
      </c>
      <c r="B925" s="137">
        <v>3</v>
      </c>
      <c r="C925" s="138">
        <v>2592905</v>
      </c>
      <c r="D925" s="139">
        <v>13049</v>
      </c>
      <c r="E925" s="104" t="s">
        <v>862</v>
      </c>
      <c r="F925" s="137">
        <v>5306</v>
      </c>
      <c r="G925" s="140">
        <v>34</v>
      </c>
      <c r="H925" s="165" t="s">
        <v>497</v>
      </c>
      <c r="I925" s="257">
        <v>0</v>
      </c>
      <c r="J925" s="258">
        <v>0</v>
      </c>
      <c r="K925" s="259">
        <v>0</v>
      </c>
      <c r="L925" s="260">
        <v>0</v>
      </c>
      <c r="M925" s="257">
        <v>0</v>
      </c>
      <c r="N925" s="261">
        <v>0</v>
      </c>
      <c r="O925" s="262">
        <v>0</v>
      </c>
      <c r="P925" s="260">
        <v>0</v>
      </c>
      <c r="Q925" s="262">
        <v>0</v>
      </c>
      <c r="R925" s="263">
        <v>0</v>
      </c>
      <c r="S925" s="260">
        <v>0</v>
      </c>
      <c r="T925" s="257">
        <v>0</v>
      </c>
      <c r="U925" s="264">
        <v>0</v>
      </c>
      <c r="V925" s="260">
        <v>1</v>
      </c>
      <c r="W925" s="260">
        <v>0</v>
      </c>
      <c r="X925" s="146">
        <f>+G925-(SUM(I925:N925,O925,P925:P925:T925,U925,V925,W925))</f>
        <v>33</v>
      </c>
      <c r="Y925" s="147"/>
      <c r="Z925" s="147"/>
      <c r="AA925" s="147"/>
      <c r="AB925" s="147"/>
      <c r="AC925" s="147"/>
      <c r="AD925" s="147"/>
      <c r="AE925" s="198">
        <f t="shared" si="35"/>
        <v>33</v>
      </c>
      <c r="AF925" s="148"/>
      <c r="AG925" s="139"/>
    </row>
    <row r="926" spans="1:33" s="166" customFormat="1">
      <c r="A926" s="355">
        <v>43190</v>
      </c>
      <c r="B926" s="137">
        <v>3</v>
      </c>
      <c r="C926" s="138">
        <v>2592905</v>
      </c>
      <c r="D926" s="139">
        <v>13047</v>
      </c>
      <c r="E926" s="104" t="s">
        <v>862</v>
      </c>
      <c r="F926" s="137">
        <v>5307</v>
      </c>
      <c r="G926" s="140">
        <v>231</v>
      </c>
      <c r="H926" s="165"/>
      <c r="I926" s="257">
        <v>0</v>
      </c>
      <c r="J926" s="258">
        <v>0</v>
      </c>
      <c r="K926" s="259">
        <v>0</v>
      </c>
      <c r="L926" s="260">
        <v>0</v>
      </c>
      <c r="M926" s="257">
        <v>0</v>
      </c>
      <c r="N926" s="261">
        <v>0</v>
      </c>
      <c r="O926" s="262">
        <v>0</v>
      </c>
      <c r="P926" s="260">
        <v>0</v>
      </c>
      <c r="Q926" s="262">
        <v>0</v>
      </c>
      <c r="R926" s="263">
        <v>0</v>
      </c>
      <c r="S926" s="260">
        <v>0</v>
      </c>
      <c r="T926" s="257">
        <v>0</v>
      </c>
      <c r="U926" s="264">
        <v>0</v>
      </c>
      <c r="V926" s="260">
        <v>3</v>
      </c>
      <c r="W926" s="260">
        <v>0</v>
      </c>
      <c r="X926" s="146">
        <f>+G926-(SUM(I926:N926,O926,P926:P926:T926,U926,V926,W926))</f>
        <v>228</v>
      </c>
      <c r="Y926" s="147"/>
      <c r="Z926" s="147"/>
      <c r="AA926" s="147"/>
      <c r="AB926" s="147"/>
      <c r="AC926" s="147"/>
      <c r="AD926" s="147"/>
      <c r="AE926" s="198">
        <f t="shared" si="35"/>
        <v>228</v>
      </c>
      <c r="AF926" s="148"/>
      <c r="AG926" s="139"/>
    </row>
    <row r="927" spans="1:33" s="166" customFormat="1">
      <c r="A927" s="355">
        <v>43190</v>
      </c>
      <c r="B927" s="137">
        <v>3</v>
      </c>
      <c r="C927" s="138">
        <v>2592905</v>
      </c>
      <c r="D927" s="139">
        <v>13044</v>
      </c>
      <c r="E927" s="104" t="s">
        <v>862</v>
      </c>
      <c r="F927" s="137">
        <v>5308</v>
      </c>
      <c r="G927" s="140">
        <v>127</v>
      </c>
      <c r="H927" s="165"/>
      <c r="I927" s="257">
        <v>0</v>
      </c>
      <c r="J927" s="258">
        <v>0</v>
      </c>
      <c r="K927" s="259">
        <v>0</v>
      </c>
      <c r="L927" s="260">
        <v>0</v>
      </c>
      <c r="M927" s="257">
        <v>0</v>
      </c>
      <c r="N927" s="261">
        <v>0</v>
      </c>
      <c r="O927" s="262">
        <v>0</v>
      </c>
      <c r="P927" s="260">
        <v>0</v>
      </c>
      <c r="Q927" s="262">
        <v>0</v>
      </c>
      <c r="R927" s="263">
        <v>0</v>
      </c>
      <c r="S927" s="260">
        <v>0</v>
      </c>
      <c r="T927" s="257">
        <v>0</v>
      </c>
      <c r="U927" s="264">
        <v>0</v>
      </c>
      <c r="V927" s="260">
        <v>2</v>
      </c>
      <c r="W927" s="260">
        <v>0</v>
      </c>
      <c r="X927" s="146">
        <f>+G927-(SUM(I927:N927,O927,P927:P927:T927,U927,V927,W927))</f>
        <v>125</v>
      </c>
      <c r="Y927" s="147"/>
      <c r="Z927" s="147"/>
      <c r="AA927" s="147"/>
      <c r="AB927" s="147"/>
      <c r="AC927" s="147"/>
      <c r="AD927" s="147"/>
      <c r="AE927" s="198">
        <f t="shared" si="35"/>
        <v>125</v>
      </c>
      <c r="AF927" s="148"/>
      <c r="AG927" s="139"/>
    </row>
    <row r="928" spans="1:33" s="166" customFormat="1">
      <c r="A928" s="355">
        <v>43206</v>
      </c>
      <c r="B928" s="137">
        <v>3</v>
      </c>
      <c r="C928" s="137">
        <v>2616802</v>
      </c>
      <c r="D928" s="139">
        <v>13064</v>
      </c>
      <c r="E928" s="104" t="s">
        <v>862</v>
      </c>
      <c r="F928" s="137">
        <v>5458</v>
      </c>
      <c r="G928" s="140">
        <v>400</v>
      </c>
      <c r="H928" s="165" t="s">
        <v>111</v>
      </c>
      <c r="I928" s="257">
        <v>0</v>
      </c>
      <c r="J928" s="258">
        <v>0</v>
      </c>
      <c r="K928" s="259">
        <v>0</v>
      </c>
      <c r="L928" s="260">
        <v>0</v>
      </c>
      <c r="M928" s="257">
        <v>0</v>
      </c>
      <c r="N928" s="261">
        <v>0</v>
      </c>
      <c r="O928" s="262">
        <v>1</v>
      </c>
      <c r="P928" s="260">
        <v>0</v>
      </c>
      <c r="Q928" s="262">
        <v>0</v>
      </c>
      <c r="R928" s="263">
        <v>2</v>
      </c>
      <c r="S928" s="260">
        <v>0</v>
      </c>
      <c r="T928" s="257">
        <v>0</v>
      </c>
      <c r="U928" s="264">
        <v>0</v>
      </c>
      <c r="V928" s="260">
        <v>1</v>
      </c>
      <c r="W928" s="260">
        <v>0</v>
      </c>
      <c r="X928" s="146">
        <f>+G928-(SUM(I928:N928,O928,P928:P928:T928,U928,V928,W928))</f>
        <v>396</v>
      </c>
      <c r="Y928" s="147"/>
      <c r="Z928" s="147"/>
      <c r="AA928" s="147">
        <v>1</v>
      </c>
      <c r="AB928" s="147"/>
      <c r="AC928" s="147"/>
      <c r="AD928" s="147"/>
      <c r="AE928" s="198">
        <f t="shared" si="35"/>
        <v>395</v>
      </c>
      <c r="AF928" s="148"/>
      <c r="AG928" s="139"/>
    </row>
    <row r="929" spans="1:33" s="166" customFormat="1">
      <c r="A929" s="355">
        <v>43206</v>
      </c>
      <c r="B929" s="137">
        <v>3</v>
      </c>
      <c r="C929" s="137">
        <v>2616802</v>
      </c>
      <c r="D929" s="139">
        <v>13064</v>
      </c>
      <c r="E929" s="104" t="s">
        <v>862</v>
      </c>
      <c r="F929" s="137">
        <v>5459</v>
      </c>
      <c r="G929" s="140">
        <v>26</v>
      </c>
      <c r="H929" s="560" t="s">
        <v>498</v>
      </c>
      <c r="I929" s="257">
        <v>0</v>
      </c>
      <c r="J929" s="258">
        <v>0</v>
      </c>
      <c r="K929" s="259">
        <v>0</v>
      </c>
      <c r="L929" s="260">
        <v>0</v>
      </c>
      <c r="M929" s="257">
        <v>0</v>
      </c>
      <c r="N929" s="261">
        <v>0</v>
      </c>
      <c r="O929" s="262">
        <v>0</v>
      </c>
      <c r="P929" s="260">
        <v>0</v>
      </c>
      <c r="Q929" s="262">
        <v>0</v>
      </c>
      <c r="R929" s="263">
        <v>0</v>
      </c>
      <c r="S929" s="260">
        <v>0</v>
      </c>
      <c r="T929" s="257">
        <v>0</v>
      </c>
      <c r="U929" s="264">
        <v>0</v>
      </c>
      <c r="V929" s="260">
        <v>1</v>
      </c>
      <c r="W929" s="260">
        <v>0</v>
      </c>
      <c r="X929" s="146">
        <f>+G929-(SUM(I929:N929,O929,P929:P929:T929,U929,V929,W929))</f>
        <v>25</v>
      </c>
      <c r="Y929" s="147"/>
      <c r="Z929" s="147"/>
      <c r="AA929" s="147"/>
      <c r="AB929" s="147"/>
      <c r="AC929" s="147"/>
      <c r="AD929" s="147"/>
      <c r="AE929" s="198">
        <f t="shared" si="35"/>
        <v>25</v>
      </c>
      <c r="AF929" s="148"/>
      <c r="AG929" s="139"/>
    </row>
    <row r="930" spans="1:33" s="166" customFormat="1">
      <c r="A930" s="355">
        <v>43207</v>
      </c>
      <c r="B930" s="137">
        <v>1</v>
      </c>
      <c r="C930" s="137">
        <v>2616802</v>
      </c>
      <c r="D930" s="139">
        <v>13064</v>
      </c>
      <c r="E930" s="104" t="s">
        <v>862</v>
      </c>
      <c r="F930" s="137">
        <v>5459</v>
      </c>
      <c r="G930" s="140">
        <v>364</v>
      </c>
      <c r="H930" s="561"/>
      <c r="I930" s="257">
        <v>0</v>
      </c>
      <c r="J930" s="258">
        <v>0</v>
      </c>
      <c r="K930" s="259">
        <v>0</v>
      </c>
      <c r="L930" s="260">
        <v>0</v>
      </c>
      <c r="M930" s="257">
        <v>0</v>
      </c>
      <c r="N930" s="261">
        <v>0</v>
      </c>
      <c r="O930" s="262">
        <v>0</v>
      </c>
      <c r="P930" s="260">
        <v>0</v>
      </c>
      <c r="Q930" s="262">
        <v>0</v>
      </c>
      <c r="R930" s="263">
        <v>3</v>
      </c>
      <c r="S930" s="260">
        <v>0</v>
      </c>
      <c r="T930" s="257">
        <v>0</v>
      </c>
      <c r="U930" s="264">
        <v>0</v>
      </c>
      <c r="V930" s="260">
        <v>0</v>
      </c>
      <c r="W930" s="260">
        <v>0</v>
      </c>
      <c r="X930" s="146">
        <f>+G930-(SUM(I930:N930,O930,P930:P930:T930,U930,V930,W930))</f>
        <v>361</v>
      </c>
      <c r="Y930" s="147"/>
      <c r="Z930" s="147"/>
      <c r="AA930" s="147"/>
      <c r="AB930" s="147"/>
      <c r="AC930" s="147"/>
      <c r="AD930" s="147"/>
      <c r="AE930" s="198">
        <f t="shared" si="35"/>
        <v>361</v>
      </c>
      <c r="AF930" s="148"/>
      <c r="AG930" s="139"/>
    </row>
    <row r="931" spans="1:33" s="166" customFormat="1">
      <c r="A931" s="355">
        <v>43207</v>
      </c>
      <c r="B931" s="137">
        <v>1</v>
      </c>
      <c r="C931" s="137">
        <v>2616802</v>
      </c>
      <c r="D931" s="139">
        <v>13063</v>
      </c>
      <c r="E931" s="104" t="s">
        <v>862</v>
      </c>
      <c r="F931" s="137">
        <v>5460</v>
      </c>
      <c r="G931" s="140">
        <v>151</v>
      </c>
      <c r="H931" s="560" t="s">
        <v>111</v>
      </c>
      <c r="I931" s="257">
        <v>0</v>
      </c>
      <c r="J931" s="258">
        <v>0</v>
      </c>
      <c r="K931" s="259">
        <v>0</v>
      </c>
      <c r="L931" s="260">
        <v>0</v>
      </c>
      <c r="M931" s="257">
        <v>0</v>
      </c>
      <c r="N931" s="261">
        <v>0</v>
      </c>
      <c r="O931" s="262">
        <v>0</v>
      </c>
      <c r="P931" s="260">
        <v>0</v>
      </c>
      <c r="Q931" s="262">
        <v>0</v>
      </c>
      <c r="R931" s="263">
        <v>0</v>
      </c>
      <c r="S931" s="260">
        <v>0</v>
      </c>
      <c r="T931" s="257">
        <v>0</v>
      </c>
      <c r="U931" s="264">
        <v>0</v>
      </c>
      <c r="V931" s="260">
        <v>1</v>
      </c>
      <c r="W931" s="260">
        <v>0</v>
      </c>
      <c r="X931" s="146">
        <f>+G931-(SUM(I931:N931,O931,P931:P931:T931,U931,V931,W931))</f>
        <v>150</v>
      </c>
      <c r="Y931" s="147"/>
      <c r="Z931" s="147"/>
      <c r="AA931" s="147"/>
      <c r="AB931" s="147"/>
      <c r="AC931" s="147"/>
      <c r="AD931" s="147"/>
      <c r="AE931" s="198">
        <f t="shared" si="35"/>
        <v>150</v>
      </c>
      <c r="AF931" s="148"/>
      <c r="AG931" s="139"/>
    </row>
    <row r="932" spans="1:33" s="166" customFormat="1">
      <c r="A932" s="355">
        <v>43207</v>
      </c>
      <c r="B932" s="137">
        <v>2</v>
      </c>
      <c r="C932" s="137">
        <v>2616802</v>
      </c>
      <c r="D932" s="139">
        <v>13063</v>
      </c>
      <c r="E932" s="104" t="s">
        <v>862</v>
      </c>
      <c r="F932" s="137">
        <v>5460</v>
      </c>
      <c r="G932" s="140">
        <v>249</v>
      </c>
      <c r="H932" s="561"/>
      <c r="I932" s="257">
        <v>0</v>
      </c>
      <c r="J932" s="258">
        <v>0</v>
      </c>
      <c r="K932" s="259">
        <v>0</v>
      </c>
      <c r="L932" s="260">
        <v>0</v>
      </c>
      <c r="M932" s="257">
        <v>0</v>
      </c>
      <c r="N932" s="261">
        <v>0</v>
      </c>
      <c r="O932" s="262">
        <v>0</v>
      </c>
      <c r="P932" s="260">
        <v>0</v>
      </c>
      <c r="Q932" s="262">
        <v>0</v>
      </c>
      <c r="R932" s="263">
        <v>3</v>
      </c>
      <c r="S932" s="260">
        <v>0</v>
      </c>
      <c r="T932" s="257">
        <v>0</v>
      </c>
      <c r="U932" s="264">
        <v>0</v>
      </c>
      <c r="V932" s="260">
        <v>0</v>
      </c>
      <c r="W932" s="260">
        <v>0</v>
      </c>
      <c r="X932" s="146">
        <f>+G932-(SUM(I932:N932,O932,P932:P932:T932,U932,V932,W932))</f>
        <v>246</v>
      </c>
      <c r="Y932" s="147"/>
      <c r="Z932" s="147"/>
      <c r="AA932" s="147"/>
      <c r="AB932" s="147"/>
      <c r="AC932" s="147"/>
      <c r="AD932" s="147"/>
      <c r="AE932" s="198">
        <f t="shared" si="35"/>
        <v>246</v>
      </c>
      <c r="AF932" s="148"/>
      <c r="AG932" s="139"/>
    </row>
    <row r="933" spans="1:33" s="166" customFormat="1">
      <c r="A933" s="355">
        <v>43207</v>
      </c>
      <c r="B933" s="137">
        <v>2</v>
      </c>
      <c r="C933" s="137">
        <v>2616802</v>
      </c>
      <c r="D933" s="139">
        <v>13063</v>
      </c>
      <c r="E933" s="104" t="s">
        <v>862</v>
      </c>
      <c r="F933" s="137">
        <v>5461</v>
      </c>
      <c r="G933" s="140">
        <v>247</v>
      </c>
      <c r="H933" s="560" t="s">
        <v>114</v>
      </c>
      <c r="I933" s="257">
        <v>0</v>
      </c>
      <c r="J933" s="258">
        <v>0</v>
      </c>
      <c r="K933" s="259">
        <v>0</v>
      </c>
      <c r="L933" s="260">
        <v>0</v>
      </c>
      <c r="M933" s="257">
        <v>0</v>
      </c>
      <c r="N933" s="261">
        <v>0</v>
      </c>
      <c r="O933" s="262">
        <v>1</v>
      </c>
      <c r="P933" s="260">
        <v>0</v>
      </c>
      <c r="Q933" s="262">
        <v>0</v>
      </c>
      <c r="R933" s="263">
        <v>2</v>
      </c>
      <c r="S933" s="260">
        <v>0</v>
      </c>
      <c r="T933" s="257">
        <v>0</v>
      </c>
      <c r="U933" s="264">
        <v>0</v>
      </c>
      <c r="V933" s="260">
        <v>1</v>
      </c>
      <c r="W933" s="260">
        <v>0</v>
      </c>
      <c r="X933" s="146">
        <f>+G933-(SUM(I933:N933,O933,P933:P933:T933,U933,V933,W933))</f>
        <v>243</v>
      </c>
      <c r="Y933" s="147"/>
      <c r="Z933" s="147"/>
      <c r="AA933" s="147"/>
      <c r="AB933" s="147"/>
      <c r="AC933" s="147"/>
      <c r="AD933" s="147"/>
      <c r="AE933" s="198">
        <f t="shared" si="35"/>
        <v>243</v>
      </c>
      <c r="AF933" s="148"/>
      <c r="AG933" s="139"/>
    </row>
    <row r="934" spans="1:33" s="166" customFormat="1">
      <c r="A934" s="355">
        <v>43207</v>
      </c>
      <c r="B934" s="137">
        <v>3</v>
      </c>
      <c r="C934" s="137">
        <v>2616802</v>
      </c>
      <c r="D934" s="139">
        <v>13063</v>
      </c>
      <c r="E934" s="104" t="s">
        <v>862</v>
      </c>
      <c r="F934" s="137">
        <v>5461</v>
      </c>
      <c r="G934" s="140">
        <v>153</v>
      </c>
      <c r="H934" s="561"/>
      <c r="I934" s="257">
        <v>0</v>
      </c>
      <c r="J934" s="258">
        <v>0</v>
      </c>
      <c r="K934" s="259">
        <v>0</v>
      </c>
      <c r="L934" s="260">
        <v>0</v>
      </c>
      <c r="M934" s="257">
        <v>0</v>
      </c>
      <c r="N934" s="261">
        <v>0</v>
      </c>
      <c r="O934" s="262">
        <v>0</v>
      </c>
      <c r="P934" s="260">
        <v>0</v>
      </c>
      <c r="Q934" s="262">
        <v>0</v>
      </c>
      <c r="R934" s="263">
        <v>1</v>
      </c>
      <c r="S934" s="260">
        <v>0</v>
      </c>
      <c r="T934" s="257">
        <v>0</v>
      </c>
      <c r="U934" s="264">
        <v>0</v>
      </c>
      <c r="V934" s="260">
        <v>0</v>
      </c>
      <c r="W934" s="260">
        <v>0</v>
      </c>
      <c r="X934" s="146">
        <f>+G934-(SUM(I934:N934,O934,P934:P934:T934,U934,V934,W934))</f>
        <v>152</v>
      </c>
      <c r="Y934" s="147"/>
      <c r="Z934" s="147"/>
      <c r="AA934" s="147"/>
      <c r="AB934" s="147"/>
      <c r="AC934" s="147"/>
      <c r="AD934" s="147"/>
      <c r="AE934" s="198">
        <f t="shared" si="35"/>
        <v>152</v>
      </c>
      <c r="AF934" s="148"/>
      <c r="AG934" s="139"/>
    </row>
    <row r="935" spans="1:33" s="166" customFormat="1">
      <c r="A935" s="355">
        <v>43207</v>
      </c>
      <c r="B935" s="137">
        <v>3</v>
      </c>
      <c r="C935" s="137">
        <v>2616802</v>
      </c>
      <c r="D935" s="139">
        <v>13063</v>
      </c>
      <c r="E935" s="104" t="s">
        <v>862</v>
      </c>
      <c r="F935" s="137">
        <v>5462</v>
      </c>
      <c r="G935" s="140">
        <v>66</v>
      </c>
      <c r="H935" s="165" t="s">
        <v>499</v>
      </c>
      <c r="I935" s="257">
        <v>0</v>
      </c>
      <c r="J935" s="258">
        <v>0</v>
      </c>
      <c r="K935" s="259">
        <v>0</v>
      </c>
      <c r="L935" s="260">
        <v>0</v>
      </c>
      <c r="M935" s="257">
        <v>0</v>
      </c>
      <c r="N935" s="261">
        <v>0</v>
      </c>
      <c r="O935" s="262">
        <v>0</v>
      </c>
      <c r="P935" s="260">
        <v>0</v>
      </c>
      <c r="Q935" s="262">
        <v>0</v>
      </c>
      <c r="R935" s="263">
        <v>0</v>
      </c>
      <c r="S935" s="260">
        <v>0</v>
      </c>
      <c r="T935" s="257">
        <v>0</v>
      </c>
      <c r="U935" s="264">
        <v>0</v>
      </c>
      <c r="V935" s="260">
        <v>1</v>
      </c>
      <c r="W935" s="260">
        <v>0</v>
      </c>
      <c r="X935" s="146">
        <f>+G935-(SUM(I935:N935,O935,P935:P935:T935,U935,V935,W935))</f>
        <v>65</v>
      </c>
      <c r="Y935" s="147"/>
      <c r="Z935" s="147"/>
      <c r="AA935" s="147"/>
      <c r="AB935" s="147"/>
      <c r="AC935" s="147"/>
      <c r="AD935" s="147"/>
      <c r="AE935" s="198">
        <f t="shared" si="35"/>
        <v>65</v>
      </c>
      <c r="AF935" s="148"/>
      <c r="AG935" s="139"/>
    </row>
    <row r="936" spans="1:33" s="166" customFormat="1">
      <c r="A936" s="355">
        <v>43207</v>
      </c>
      <c r="B936" s="137">
        <v>3</v>
      </c>
      <c r="C936" s="137">
        <v>2616802</v>
      </c>
      <c r="D936" s="139">
        <v>13064</v>
      </c>
      <c r="E936" s="104" t="s">
        <v>862</v>
      </c>
      <c r="F936" s="137">
        <v>5463</v>
      </c>
      <c r="G936" s="140">
        <v>76</v>
      </c>
      <c r="H936" s="165" t="s">
        <v>500</v>
      </c>
      <c r="I936" s="257">
        <v>0</v>
      </c>
      <c r="J936" s="258">
        <v>0</v>
      </c>
      <c r="K936" s="259">
        <v>0</v>
      </c>
      <c r="L936" s="260">
        <v>0</v>
      </c>
      <c r="M936" s="257">
        <v>0</v>
      </c>
      <c r="N936" s="261">
        <v>0</v>
      </c>
      <c r="O936" s="262">
        <v>0</v>
      </c>
      <c r="P936" s="260">
        <v>0</v>
      </c>
      <c r="Q936" s="262">
        <v>0</v>
      </c>
      <c r="R936" s="263">
        <v>0</v>
      </c>
      <c r="S936" s="260">
        <v>0</v>
      </c>
      <c r="T936" s="257">
        <v>0</v>
      </c>
      <c r="U936" s="264">
        <v>0</v>
      </c>
      <c r="V936" s="260">
        <v>1</v>
      </c>
      <c r="W936" s="260">
        <v>0</v>
      </c>
      <c r="X936" s="146">
        <f>+G936-(SUM(I936:N936,O936,P936:P936:T936,U936,V936,W936))</f>
        <v>75</v>
      </c>
      <c r="Y936" s="147"/>
      <c r="Z936" s="147"/>
      <c r="AA936" s="147"/>
      <c r="AB936" s="147"/>
      <c r="AC936" s="147"/>
      <c r="AD936" s="147"/>
      <c r="AE936" s="198">
        <f t="shared" si="35"/>
        <v>75</v>
      </c>
      <c r="AF936" s="148"/>
      <c r="AG936" s="139"/>
    </row>
    <row r="937" spans="1:33" s="166" customFormat="1">
      <c r="A937" s="355">
        <v>43207</v>
      </c>
      <c r="B937" s="137">
        <v>3</v>
      </c>
      <c r="C937" s="137">
        <v>2616802</v>
      </c>
      <c r="D937" s="139">
        <v>13065</v>
      </c>
      <c r="E937" s="104" t="s">
        <v>862</v>
      </c>
      <c r="F937" s="137">
        <v>5464</v>
      </c>
      <c r="G937" s="140">
        <v>229</v>
      </c>
      <c r="H937" s="560" t="s">
        <v>111</v>
      </c>
      <c r="I937" s="257">
        <v>0</v>
      </c>
      <c r="J937" s="258">
        <v>0</v>
      </c>
      <c r="K937" s="259">
        <v>0</v>
      </c>
      <c r="L937" s="260">
        <v>0</v>
      </c>
      <c r="M937" s="257">
        <v>0</v>
      </c>
      <c r="N937" s="261">
        <v>0</v>
      </c>
      <c r="O937" s="262">
        <v>1</v>
      </c>
      <c r="P937" s="260">
        <v>0</v>
      </c>
      <c r="Q937" s="262">
        <v>0</v>
      </c>
      <c r="R937" s="263">
        <v>0</v>
      </c>
      <c r="S937" s="260">
        <v>0</v>
      </c>
      <c r="T937" s="257">
        <v>0</v>
      </c>
      <c r="U937" s="264">
        <v>0</v>
      </c>
      <c r="V937" s="260">
        <v>2</v>
      </c>
      <c r="W937" s="260">
        <v>0</v>
      </c>
      <c r="X937" s="146">
        <f>+G937-(SUM(I937:N937,O937,P937:P937:T937,U937,V937,W937))</f>
        <v>226</v>
      </c>
      <c r="Y937" s="147"/>
      <c r="Z937" s="147"/>
      <c r="AA937" s="147">
        <v>1</v>
      </c>
      <c r="AB937" s="147"/>
      <c r="AC937" s="147"/>
      <c r="AD937" s="147"/>
      <c r="AE937" s="198">
        <f t="shared" si="35"/>
        <v>225</v>
      </c>
      <c r="AF937" s="148"/>
      <c r="AG937" s="139"/>
    </row>
    <row r="938" spans="1:33" s="166" customFormat="1">
      <c r="A938" s="355">
        <v>43208</v>
      </c>
      <c r="B938" s="137">
        <v>1</v>
      </c>
      <c r="C938" s="137">
        <v>2616802</v>
      </c>
      <c r="D938" s="139">
        <v>13065</v>
      </c>
      <c r="E938" s="104" t="s">
        <v>862</v>
      </c>
      <c r="F938" s="137">
        <v>5464</v>
      </c>
      <c r="G938" s="140">
        <v>171</v>
      </c>
      <c r="H938" s="561"/>
      <c r="I938" s="257">
        <v>0</v>
      </c>
      <c r="J938" s="258">
        <v>0</v>
      </c>
      <c r="K938" s="259">
        <v>0</v>
      </c>
      <c r="L938" s="260">
        <v>0</v>
      </c>
      <c r="M938" s="257">
        <v>0</v>
      </c>
      <c r="N938" s="261">
        <v>0</v>
      </c>
      <c r="O938" s="262">
        <v>0</v>
      </c>
      <c r="P938" s="260">
        <v>0</v>
      </c>
      <c r="Q938" s="262">
        <v>0</v>
      </c>
      <c r="R938" s="263">
        <v>0</v>
      </c>
      <c r="S938" s="260">
        <v>0</v>
      </c>
      <c r="T938" s="257">
        <v>0</v>
      </c>
      <c r="U938" s="264">
        <v>0</v>
      </c>
      <c r="V938" s="260">
        <v>1</v>
      </c>
      <c r="W938" s="260">
        <v>0</v>
      </c>
      <c r="X938" s="146">
        <f>+G938-(SUM(I938:N938,O938,P938:P938:T938,U938,V938,W938))</f>
        <v>170</v>
      </c>
      <c r="Y938" s="147"/>
      <c r="Z938" s="147"/>
      <c r="AA938" s="147">
        <v>4</v>
      </c>
      <c r="AB938" s="147"/>
      <c r="AC938" s="147">
        <v>1</v>
      </c>
      <c r="AD938" s="147"/>
      <c r="AE938" s="198">
        <f t="shared" si="35"/>
        <v>165</v>
      </c>
      <c r="AF938" s="148"/>
      <c r="AG938" s="139"/>
    </row>
    <row r="939" spans="1:33" s="166" customFormat="1">
      <c r="A939" s="355">
        <v>43208</v>
      </c>
      <c r="B939" s="137">
        <v>1</v>
      </c>
      <c r="C939" s="137">
        <v>2616802</v>
      </c>
      <c r="D939" s="139">
        <v>13065</v>
      </c>
      <c r="E939" s="104" t="s">
        <v>862</v>
      </c>
      <c r="F939" s="137">
        <v>5465</v>
      </c>
      <c r="G939" s="140">
        <v>18</v>
      </c>
      <c r="H939" s="165" t="s">
        <v>501</v>
      </c>
      <c r="I939" s="257">
        <v>0</v>
      </c>
      <c r="J939" s="258">
        <v>0</v>
      </c>
      <c r="K939" s="259">
        <v>0</v>
      </c>
      <c r="L939" s="260">
        <v>0</v>
      </c>
      <c r="M939" s="257">
        <v>0</v>
      </c>
      <c r="N939" s="261">
        <v>0</v>
      </c>
      <c r="O939" s="262">
        <v>0</v>
      </c>
      <c r="P939" s="260">
        <v>0</v>
      </c>
      <c r="Q939" s="262">
        <v>0</v>
      </c>
      <c r="R939" s="263">
        <v>0</v>
      </c>
      <c r="S939" s="260">
        <v>0</v>
      </c>
      <c r="T939" s="257">
        <v>0</v>
      </c>
      <c r="U939" s="264">
        <v>0</v>
      </c>
      <c r="V939" s="260">
        <v>1</v>
      </c>
      <c r="W939" s="260">
        <v>0</v>
      </c>
      <c r="X939" s="146">
        <f>+G939-(SUM(I939:N939,O939,P939:P939:T939,U939,V939,W939))</f>
        <v>17</v>
      </c>
      <c r="Y939" s="147"/>
      <c r="Z939" s="147"/>
      <c r="AA939" s="147"/>
      <c r="AB939" s="147"/>
      <c r="AC939" s="147">
        <v>1</v>
      </c>
      <c r="AD939" s="147"/>
      <c r="AE939" s="198">
        <f t="shared" si="35"/>
        <v>16</v>
      </c>
      <c r="AF939" s="148"/>
      <c r="AG939" s="139"/>
    </row>
    <row r="940" spans="1:33" s="166" customFormat="1">
      <c r="A940" s="355">
        <v>43208</v>
      </c>
      <c r="B940" s="137">
        <v>1</v>
      </c>
      <c r="C940" s="137">
        <v>2616802</v>
      </c>
      <c r="D940" s="139">
        <v>13052</v>
      </c>
      <c r="E940" s="104" t="s">
        <v>862</v>
      </c>
      <c r="F940" s="137">
        <v>5466</v>
      </c>
      <c r="G940" s="140">
        <v>117</v>
      </c>
      <c r="H940" s="560" t="s">
        <v>111</v>
      </c>
      <c r="I940" s="257">
        <v>0</v>
      </c>
      <c r="J940" s="258">
        <v>0</v>
      </c>
      <c r="K940" s="259">
        <v>0</v>
      </c>
      <c r="L940" s="260">
        <v>0</v>
      </c>
      <c r="M940" s="257">
        <v>0</v>
      </c>
      <c r="N940" s="261">
        <v>0</v>
      </c>
      <c r="O940" s="262">
        <v>0</v>
      </c>
      <c r="P940" s="260">
        <v>0</v>
      </c>
      <c r="Q940" s="262">
        <v>0</v>
      </c>
      <c r="R940" s="263">
        <v>0</v>
      </c>
      <c r="S940" s="260">
        <v>0</v>
      </c>
      <c r="T940" s="257">
        <v>0</v>
      </c>
      <c r="U940" s="264">
        <v>0</v>
      </c>
      <c r="V940" s="260">
        <v>1</v>
      </c>
      <c r="W940" s="260">
        <v>0</v>
      </c>
      <c r="X940" s="146">
        <f>+G940-(SUM(I940:N940,O940,P940:P940:T940,U940,V940,W940))</f>
        <v>116</v>
      </c>
      <c r="Y940" s="147"/>
      <c r="Z940" s="147"/>
      <c r="AA940" s="147"/>
      <c r="AB940" s="147"/>
      <c r="AC940" s="147"/>
      <c r="AD940" s="147"/>
      <c r="AE940" s="198">
        <f t="shared" si="35"/>
        <v>116</v>
      </c>
      <c r="AF940" s="148"/>
      <c r="AG940" s="139"/>
    </row>
    <row r="941" spans="1:33" s="166" customFormat="1">
      <c r="A941" s="355">
        <v>43208</v>
      </c>
      <c r="B941" s="137">
        <v>2</v>
      </c>
      <c r="C941" s="137">
        <v>2616802</v>
      </c>
      <c r="D941" s="139">
        <v>13052</v>
      </c>
      <c r="E941" s="104" t="s">
        <v>862</v>
      </c>
      <c r="F941" s="137">
        <v>5466</v>
      </c>
      <c r="G941" s="140">
        <v>283</v>
      </c>
      <c r="H941" s="561"/>
      <c r="I941" s="257">
        <v>0</v>
      </c>
      <c r="J941" s="258">
        <v>0</v>
      </c>
      <c r="K941" s="259">
        <v>0</v>
      </c>
      <c r="L941" s="260">
        <v>0</v>
      </c>
      <c r="M941" s="257">
        <v>0</v>
      </c>
      <c r="N941" s="261">
        <v>0</v>
      </c>
      <c r="O941" s="262">
        <v>1</v>
      </c>
      <c r="P941" s="260">
        <v>0</v>
      </c>
      <c r="Q941" s="262">
        <v>0</v>
      </c>
      <c r="R941" s="263">
        <v>3</v>
      </c>
      <c r="S941" s="260">
        <v>0</v>
      </c>
      <c r="T941" s="257">
        <v>0</v>
      </c>
      <c r="U941" s="264">
        <v>0</v>
      </c>
      <c r="V941" s="260">
        <v>1</v>
      </c>
      <c r="W941" s="260">
        <v>0</v>
      </c>
      <c r="X941" s="146">
        <f>+G941-(SUM(I941:N941,O941,P941:P941:T941,U941,V941,W941))</f>
        <v>278</v>
      </c>
      <c r="Y941" s="147"/>
      <c r="Z941" s="147">
        <v>2</v>
      </c>
      <c r="AA941" s="147"/>
      <c r="AB941" s="147"/>
      <c r="AC941" s="147"/>
      <c r="AD941" s="147"/>
      <c r="AE941" s="198">
        <f t="shared" si="35"/>
        <v>276</v>
      </c>
      <c r="AF941" s="148"/>
      <c r="AG941" s="139"/>
    </row>
    <row r="942" spans="1:33" s="166" customFormat="1">
      <c r="A942" s="355">
        <v>43208</v>
      </c>
      <c r="B942" s="137">
        <v>2</v>
      </c>
      <c r="C942" s="137">
        <v>2616802</v>
      </c>
      <c r="D942" s="139">
        <v>13052</v>
      </c>
      <c r="E942" s="104" t="s">
        <v>862</v>
      </c>
      <c r="F942" s="137">
        <v>5467</v>
      </c>
      <c r="G942" s="140">
        <v>202</v>
      </c>
      <c r="H942" s="560" t="s">
        <v>114</v>
      </c>
      <c r="I942" s="257">
        <v>0</v>
      </c>
      <c r="J942" s="258">
        <v>0</v>
      </c>
      <c r="K942" s="259">
        <v>0</v>
      </c>
      <c r="L942" s="260">
        <v>0</v>
      </c>
      <c r="M942" s="257">
        <v>0</v>
      </c>
      <c r="N942" s="261">
        <v>0</v>
      </c>
      <c r="O942" s="262">
        <v>0</v>
      </c>
      <c r="P942" s="260">
        <v>0</v>
      </c>
      <c r="Q942" s="262">
        <v>0</v>
      </c>
      <c r="R942" s="263">
        <v>1</v>
      </c>
      <c r="S942" s="260">
        <v>0</v>
      </c>
      <c r="T942" s="257">
        <v>0</v>
      </c>
      <c r="U942" s="264">
        <v>0</v>
      </c>
      <c r="V942" s="260">
        <v>1</v>
      </c>
      <c r="W942" s="260">
        <v>0</v>
      </c>
      <c r="X942" s="146">
        <f>+G942-(SUM(I942:N942,O942,P942:P942:T942,U942,V942,W942))</f>
        <v>200</v>
      </c>
      <c r="Y942" s="147"/>
      <c r="Z942" s="147"/>
      <c r="AA942" s="147"/>
      <c r="AB942" s="147"/>
      <c r="AC942" s="147"/>
      <c r="AD942" s="147"/>
      <c r="AE942" s="198">
        <f t="shared" si="35"/>
        <v>200</v>
      </c>
      <c r="AF942" s="148"/>
      <c r="AG942" s="139"/>
    </row>
    <row r="943" spans="1:33" s="166" customFormat="1">
      <c r="A943" s="355">
        <v>43208</v>
      </c>
      <c r="B943" s="137">
        <v>3</v>
      </c>
      <c r="C943" s="137">
        <v>2616802</v>
      </c>
      <c r="D943" s="139">
        <v>13052</v>
      </c>
      <c r="E943" s="104" t="s">
        <v>862</v>
      </c>
      <c r="F943" s="137">
        <v>5467</v>
      </c>
      <c r="G943" s="140">
        <v>198</v>
      </c>
      <c r="H943" s="561"/>
      <c r="I943" s="257">
        <v>0</v>
      </c>
      <c r="J943" s="258">
        <v>0</v>
      </c>
      <c r="K943" s="259">
        <v>0</v>
      </c>
      <c r="L943" s="260">
        <v>0</v>
      </c>
      <c r="M943" s="257">
        <v>0</v>
      </c>
      <c r="N943" s="261">
        <v>0</v>
      </c>
      <c r="O943" s="262">
        <v>0</v>
      </c>
      <c r="P943" s="260">
        <v>0</v>
      </c>
      <c r="Q943" s="262">
        <v>0</v>
      </c>
      <c r="R943" s="263">
        <v>2</v>
      </c>
      <c r="S943" s="260">
        <v>0</v>
      </c>
      <c r="T943" s="257">
        <v>0</v>
      </c>
      <c r="U943" s="264">
        <v>0</v>
      </c>
      <c r="V943" s="260">
        <v>0</v>
      </c>
      <c r="W943" s="260">
        <v>0</v>
      </c>
      <c r="X943" s="146">
        <f>+G943-(SUM(I943:N943,O943,P943:P943:T943,U943,V943,W943))</f>
        <v>196</v>
      </c>
      <c r="Y943" s="147"/>
      <c r="Z943" s="147"/>
      <c r="AA943" s="147"/>
      <c r="AB943" s="147"/>
      <c r="AC943" s="147"/>
      <c r="AD943" s="147"/>
      <c r="AE943" s="198">
        <f t="shared" si="35"/>
        <v>196</v>
      </c>
      <c r="AF943" s="148"/>
      <c r="AG943" s="139"/>
    </row>
    <row r="944" spans="1:33" s="166" customFormat="1">
      <c r="A944" s="355">
        <v>43208</v>
      </c>
      <c r="B944" s="137">
        <v>3</v>
      </c>
      <c r="C944" s="137">
        <v>2616802</v>
      </c>
      <c r="D944" s="139">
        <v>13052</v>
      </c>
      <c r="E944" s="104" t="s">
        <v>862</v>
      </c>
      <c r="F944" s="137">
        <v>5468</v>
      </c>
      <c r="G944" s="140">
        <v>41</v>
      </c>
      <c r="H944" s="165" t="s">
        <v>503</v>
      </c>
      <c r="I944" s="257">
        <v>0</v>
      </c>
      <c r="J944" s="258">
        <v>0</v>
      </c>
      <c r="K944" s="259">
        <v>0</v>
      </c>
      <c r="L944" s="260">
        <v>0</v>
      </c>
      <c r="M944" s="257">
        <v>0</v>
      </c>
      <c r="N944" s="261">
        <v>0</v>
      </c>
      <c r="O944" s="262">
        <v>0</v>
      </c>
      <c r="P944" s="260">
        <v>0</v>
      </c>
      <c r="Q944" s="262">
        <v>0</v>
      </c>
      <c r="R944" s="263">
        <v>0</v>
      </c>
      <c r="S944" s="260">
        <v>0</v>
      </c>
      <c r="T944" s="257">
        <v>0</v>
      </c>
      <c r="U944" s="264">
        <v>0</v>
      </c>
      <c r="V944" s="260">
        <v>1</v>
      </c>
      <c r="W944" s="260">
        <v>0</v>
      </c>
      <c r="X944" s="146">
        <f>+G944-(SUM(I944:N944,O944,P944:P944:T944,U944,V944,W944))</f>
        <v>40</v>
      </c>
      <c r="Y944" s="147"/>
      <c r="Z944" s="147"/>
      <c r="AA944" s="147"/>
      <c r="AB944" s="147"/>
      <c r="AC944" s="147"/>
      <c r="AD944" s="147"/>
      <c r="AE944" s="198">
        <f t="shared" si="35"/>
        <v>40</v>
      </c>
      <c r="AF944" s="148"/>
      <c r="AG944" s="139"/>
    </row>
    <row r="945" spans="1:33" s="166" customFormat="1">
      <c r="A945" s="355">
        <v>43208</v>
      </c>
      <c r="B945" s="137">
        <v>3</v>
      </c>
      <c r="C945" s="137">
        <v>2616802</v>
      </c>
      <c r="D945" s="139">
        <v>13065</v>
      </c>
      <c r="E945" s="104" t="s">
        <v>862</v>
      </c>
      <c r="F945" s="137">
        <v>5469</v>
      </c>
      <c r="G945" s="140">
        <v>308</v>
      </c>
      <c r="H945" s="165"/>
      <c r="I945" s="257">
        <v>0</v>
      </c>
      <c r="J945" s="258">
        <v>0</v>
      </c>
      <c r="K945" s="259">
        <v>0</v>
      </c>
      <c r="L945" s="260">
        <v>0</v>
      </c>
      <c r="M945" s="257">
        <v>0</v>
      </c>
      <c r="N945" s="261">
        <v>0</v>
      </c>
      <c r="O945" s="262">
        <v>0</v>
      </c>
      <c r="P945" s="260">
        <v>0</v>
      </c>
      <c r="Q945" s="262">
        <v>0</v>
      </c>
      <c r="R945" s="263">
        <v>3</v>
      </c>
      <c r="S945" s="260">
        <v>0</v>
      </c>
      <c r="T945" s="257">
        <v>0</v>
      </c>
      <c r="U945" s="264">
        <v>0</v>
      </c>
      <c r="V945" s="260">
        <v>1</v>
      </c>
      <c r="W945" s="260">
        <v>0</v>
      </c>
      <c r="X945" s="146">
        <f>+G945-(SUM(I945:N945,O945,P945:P945:T945,U945,V945,W945))</f>
        <v>304</v>
      </c>
      <c r="Y945" s="147"/>
      <c r="Z945" s="147"/>
      <c r="AA945" s="147"/>
      <c r="AB945" s="147"/>
      <c r="AC945" s="147"/>
      <c r="AD945" s="147"/>
      <c r="AE945" s="198">
        <f t="shared" si="35"/>
        <v>304</v>
      </c>
      <c r="AF945" s="148"/>
      <c r="AG945" s="139"/>
    </row>
    <row r="946" spans="1:33" s="166" customFormat="1">
      <c r="A946" s="355">
        <v>43209</v>
      </c>
      <c r="B946" s="137">
        <v>1</v>
      </c>
      <c r="C946" s="137">
        <v>2616802</v>
      </c>
      <c r="D946" s="139">
        <v>13066</v>
      </c>
      <c r="E946" s="104" t="s">
        <v>862</v>
      </c>
      <c r="F946" s="137">
        <v>5470</v>
      </c>
      <c r="G946" s="140">
        <v>274</v>
      </c>
      <c r="H946" s="165" t="s">
        <v>504</v>
      </c>
      <c r="I946" s="257">
        <v>0</v>
      </c>
      <c r="J946" s="258">
        <v>0</v>
      </c>
      <c r="K946" s="259">
        <v>0</v>
      </c>
      <c r="L946" s="260">
        <v>0</v>
      </c>
      <c r="M946" s="257">
        <v>0</v>
      </c>
      <c r="N946" s="261">
        <v>0</v>
      </c>
      <c r="O946" s="262">
        <v>1</v>
      </c>
      <c r="P946" s="260">
        <v>0</v>
      </c>
      <c r="Q946" s="262">
        <v>0</v>
      </c>
      <c r="R946" s="263">
        <v>1</v>
      </c>
      <c r="S946" s="260">
        <v>0</v>
      </c>
      <c r="T946" s="257">
        <v>0</v>
      </c>
      <c r="U946" s="264">
        <v>0</v>
      </c>
      <c r="V946" s="260">
        <v>1</v>
      </c>
      <c r="W946" s="260">
        <v>0</v>
      </c>
      <c r="X946" s="146">
        <f>+G946-(SUM(I946:N946,O946,P946:P946:T946,U946,V946,W946))</f>
        <v>271</v>
      </c>
      <c r="Y946" s="147"/>
      <c r="Z946" s="147"/>
      <c r="AA946" s="147"/>
      <c r="AB946" s="147"/>
      <c r="AC946" s="147"/>
      <c r="AD946" s="147"/>
      <c r="AE946" s="198">
        <f t="shared" si="35"/>
        <v>271</v>
      </c>
      <c r="AF946" s="148"/>
      <c r="AG946" s="139"/>
    </row>
    <row r="947" spans="1:33" s="166" customFormat="1">
      <c r="A947" s="355">
        <v>43209</v>
      </c>
      <c r="B947" s="137">
        <v>1</v>
      </c>
      <c r="C947" s="137">
        <v>2592905</v>
      </c>
      <c r="D947" s="139">
        <v>13051</v>
      </c>
      <c r="E947" s="104" t="s">
        <v>862</v>
      </c>
      <c r="F947" s="137">
        <v>5471</v>
      </c>
      <c r="G947" s="140">
        <v>102</v>
      </c>
      <c r="H947" s="165" t="s">
        <v>505</v>
      </c>
      <c r="I947" s="257">
        <v>0</v>
      </c>
      <c r="J947" s="258">
        <v>0</v>
      </c>
      <c r="K947" s="259">
        <v>0</v>
      </c>
      <c r="L947" s="260">
        <v>0</v>
      </c>
      <c r="M947" s="257">
        <v>0</v>
      </c>
      <c r="N947" s="261">
        <v>0</v>
      </c>
      <c r="O947" s="262">
        <v>1</v>
      </c>
      <c r="P947" s="260">
        <v>0</v>
      </c>
      <c r="Q947" s="262">
        <v>0</v>
      </c>
      <c r="R947" s="263">
        <v>0</v>
      </c>
      <c r="S947" s="260">
        <v>0</v>
      </c>
      <c r="T947" s="257">
        <v>0</v>
      </c>
      <c r="U947" s="264">
        <v>0</v>
      </c>
      <c r="V947" s="260">
        <v>1</v>
      </c>
      <c r="W947" s="260">
        <v>0</v>
      </c>
      <c r="X947" s="146">
        <f>+G947-(SUM(I947:N947,O947,P947:P947:T947,U947,V947,W947))</f>
        <v>100</v>
      </c>
      <c r="Y947" s="147"/>
      <c r="Z947" s="147"/>
      <c r="AA947" s="147"/>
      <c r="AB947" s="147"/>
      <c r="AC947" s="147"/>
      <c r="AD947" s="147"/>
      <c r="AE947" s="198">
        <f t="shared" si="35"/>
        <v>100</v>
      </c>
      <c r="AF947" s="148"/>
      <c r="AG947" s="139"/>
    </row>
    <row r="948" spans="1:33" s="166" customFormat="1">
      <c r="A948" s="355">
        <v>43209</v>
      </c>
      <c r="B948" s="137">
        <v>1</v>
      </c>
      <c r="C948" s="137">
        <v>2592905</v>
      </c>
      <c r="D948" s="139">
        <v>13044</v>
      </c>
      <c r="E948" s="104" t="s">
        <v>862</v>
      </c>
      <c r="F948" s="137">
        <v>5472</v>
      </c>
      <c r="G948" s="140">
        <v>121</v>
      </c>
      <c r="H948" s="165" t="s">
        <v>506</v>
      </c>
      <c r="I948" s="257">
        <v>0</v>
      </c>
      <c r="J948" s="258">
        <v>0</v>
      </c>
      <c r="K948" s="259">
        <v>0</v>
      </c>
      <c r="L948" s="260">
        <v>0</v>
      </c>
      <c r="M948" s="257">
        <v>0</v>
      </c>
      <c r="N948" s="261">
        <v>0</v>
      </c>
      <c r="O948" s="262">
        <v>1</v>
      </c>
      <c r="P948" s="260">
        <v>0</v>
      </c>
      <c r="Q948" s="262">
        <v>0</v>
      </c>
      <c r="R948" s="263">
        <v>0</v>
      </c>
      <c r="S948" s="260">
        <v>0</v>
      </c>
      <c r="T948" s="257">
        <v>0</v>
      </c>
      <c r="U948" s="264">
        <v>0</v>
      </c>
      <c r="V948" s="260">
        <v>1</v>
      </c>
      <c r="W948" s="260">
        <v>0</v>
      </c>
      <c r="X948" s="146">
        <f>+G948-(SUM(I948:N948,O948,P948:P948:T948,U948,V948,W948))</f>
        <v>119</v>
      </c>
      <c r="Y948" s="147"/>
      <c r="Z948" s="147"/>
      <c r="AA948" s="147"/>
      <c r="AB948" s="147"/>
      <c r="AC948" s="147"/>
      <c r="AD948" s="147"/>
      <c r="AE948" s="198">
        <f t="shared" si="35"/>
        <v>119</v>
      </c>
      <c r="AF948" s="148"/>
      <c r="AG948" s="139"/>
    </row>
    <row r="949" spans="1:33" s="166" customFormat="1">
      <c r="A949" s="355">
        <v>43209</v>
      </c>
      <c r="B949" s="137">
        <v>1</v>
      </c>
      <c r="C949" s="137">
        <v>2592905</v>
      </c>
      <c r="D949" s="139">
        <v>13048</v>
      </c>
      <c r="E949" s="104" t="s">
        <v>862</v>
      </c>
      <c r="F949" s="137">
        <v>5473</v>
      </c>
      <c r="G949" s="140">
        <v>51</v>
      </c>
      <c r="H949" s="165" t="s">
        <v>507</v>
      </c>
      <c r="I949" s="257">
        <v>0</v>
      </c>
      <c r="J949" s="258">
        <v>0</v>
      </c>
      <c r="K949" s="259">
        <v>0</v>
      </c>
      <c r="L949" s="260">
        <v>0</v>
      </c>
      <c r="M949" s="257">
        <v>0</v>
      </c>
      <c r="N949" s="261">
        <v>0</v>
      </c>
      <c r="O949" s="262">
        <v>1</v>
      </c>
      <c r="P949" s="260">
        <v>0</v>
      </c>
      <c r="Q949" s="262">
        <v>0</v>
      </c>
      <c r="R949" s="263">
        <v>0</v>
      </c>
      <c r="S949" s="260">
        <v>0</v>
      </c>
      <c r="T949" s="257">
        <v>0</v>
      </c>
      <c r="U949" s="264">
        <v>0</v>
      </c>
      <c r="V949" s="260">
        <v>0</v>
      </c>
      <c r="W949" s="260">
        <v>0</v>
      </c>
      <c r="X949" s="146">
        <f>+G949-(SUM(I949:N949,O949,P949:P949:T949,U949,V949,W949))</f>
        <v>50</v>
      </c>
      <c r="Y949" s="147"/>
      <c r="Z949" s="147"/>
      <c r="AA949" s="147"/>
      <c r="AB949" s="147"/>
      <c r="AC949" s="147"/>
      <c r="AD949" s="147"/>
      <c r="AE949" s="198">
        <f t="shared" si="35"/>
        <v>50</v>
      </c>
      <c r="AF949" s="148"/>
      <c r="AG949" s="139"/>
    </row>
    <row r="950" spans="1:33" s="166" customFormat="1">
      <c r="A950" s="355">
        <v>43209</v>
      </c>
      <c r="B950" s="137">
        <v>2</v>
      </c>
      <c r="C950" s="137">
        <v>2592905</v>
      </c>
      <c r="D950" s="139">
        <v>13048</v>
      </c>
      <c r="E950" s="104" t="s">
        <v>862</v>
      </c>
      <c r="F950" s="137">
        <v>5473</v>
      </c>
      <c r="G950" s="140">
        <v>118</v>
      </c>
      <c r="H950" s="165" t="s">
        <v>507</v>
      </c>
      <c r="I950" s="257">
        <v>0</v>
      </c>
      <c r="J950" s="258">
        <v>0</v>
      </c>
      <c r="K950" s="259">
        <v>0</v>
      </c>
      <c r="L950" s="260">
        <v>0</v>
      </c>
      <c r="M950" s="257">
        <v>0</v>
      </c>
      <c r="N950" s="261">
        <v>0</v>
      </c>
      <c r="O950" s="262">
        <v>1</v>
      </c>
      <c r="P950" s="260">
        <v>0</v>
      </c>
      <c r="Q950" s="262">
        <v>0</v>
      </c>
      <c r="R950" s="263">
        <v>0</v>
      </c>
      <c r="S950" s="260">
        <v>0</v>
      </c>
      <c r="T950" s="257">
        <v>0</v>
      </c>
      <c r="U950" s="264">
        <v>0</v>
      </c>
      <c r="V950" s="260">
        <v>1</v>
      </c>
      <c r="W950" s="260">
        <v>0</v>
      </c>
      <c r="X950" s="146">
        <f>+G950-(SUM(I950:N950,O950,P950:P950:T950,U950,V950,W950))</f>
        <v>116</v>
      </c>
      <c r="Y950" s="147"/>
      <c r="Z950" s="147"/>
      <c r="AA950" s="147"/>
      <c r="AB950" s="147"/>
      <c r="AC950" s="147"/>
      <c r="AD950" s="147"/>
      <c r="AE950" s="198">
        <f t="shared" si="35"/>
        <v>116</v>
      </c>
      <c r="AF950" s="148"/>
      <c r="AG950" s="139"/>
    </row>
    <row r="951" spans="1:33" s="166" customFormat="1">
      <c r="A951" s="355">
        <v>43209</v>
      </c>
      <c r="B951" s="137">
        <v>2</v>
      </c>
      <c r="C951" s="137">
        <v>2592905</v>
      </c>
      <c r="D951" s="139">
        <v>13050</v>
      </c>
      <c r="E951" s="104" t="s">
        <v>862</v>
      </c>
      <c r="F951" s="137">
        <v>5474</v>
      </c>
      <c r="G951" s="140">
        <v>88</v>
      </c>
      <c r="H951" s="165" t="s">
        <v>508</v>
      </c>
      <c r="I951" s="257">
        <v>0</v>
      </c>
      <c r="J951" s="258">
        <v>0</v>
      </c>
      <c r="K951" s="259">
        <v>0</v>
      </c>
      <c r="L951" s="260">
        <v>0</v>
      </c>
      <c r="M951" s="257">
        <v>0</v>
      </c>
      <c r="N951" s="261">
        <v>0</v>
      </c>
      <c r="O951" s="262">
        <v>2</v>
      </c>
      <c r="P951" s="260">
        <v>0</v>
      </c>
      <c r="Q951" s="262">
        <v>0</v>
      </c>
      <c r="R951" s="263">
        <v>0</v>
      </c>
      <c r="S951" s="260">
        <v>0</v>
      </c>
      <c r="T951" s="257">
        <v>0</v>
      </c>
      <c r="U951" s="264">
        <v>0</v>
      </c>
      <c r="V951" s="260">
        <v>1</v>
      </c>
      <c r="W951" s="260">
        <v>0</v>
      </c>
      <c r="X951" s="146">
        <f>+G951-(SUM(I951:N951,O951,P951:P951:T951,U951,V951,W951))</f>
        <v>85</v>
      </c>
      <c r="Y951" s="147"/>
      <c r="Z951" s="147">
        <v>2</v>
      </c>
      <c r="AA951" s="147"/>
      <c r="AB951" s="147"/>
      <c r="AC951" s="147"/>
      <c r="AD951" s="147"/>
      <c r="AE951" s="198">
        <f t="shared" si="35"/>
        <v>83</v>
      </c>
      <c r="AF951" s="148"/>
      <c r="AG951" s="139"/>
    </row>
    <row r="952" spans="1:33" s="166" customFormat="1">
      <c r="A952" s="355">
        <v>43209</v>
      </c>
      <c r="B952" s="137">
        <v>2</v>
      </c>
      <c r="C952" s="137">
        <v>2592905</v>
      </c>
      <c r="D952" s="139">
        <v>40406</v>
      </c>
      <c r="E952" s="104" t="s">
        <v>862</v>
      </c>
      <c r="F952" s="137">
        <v>5475</v>
      </c>
      <c r="G952" s="140">
        <v>33</v>
      </c>
      <c r="H952" s="165" t="s">
        <v>367</v>
      </c>
      <c r="I952" s="257">
        <v>0</v>
      </c>
      <c r="J952" s="258">
        <v>0</v>
      </c>
      <c r="K952" s="259">
        <v>0</v>
      </c>
      <c r="L952" s="260">
        <v>0</v>
      </c>
      <c r="M952" s="257">
        <v>0</v>
      </c>
      <c r="N952" s="261">
        <v>0</v>
      </c>
      <c r="O952" s="262">
        <v>1</v>
      </c>
      <c r="P952" s="260">
        <v>0</v>
      </c>
      <c r="Q952" s="262">
        <v>0</v>
      </c>
      <c r="R952" s="263">
        <v>0</v>
      </c>
      <c r="S952" s="260">
        <v>0</v>
      </c>
      <c r="T952" s="257">
        <v>0</v>
      </c>
      <c r="U952" s="264">
        <v>0</v>
      </c>
      <c r="V952" s="260">
        <v>1</v>
      </c>
      <c r="W952" s="260">
        <v>0</v>
      </c>
      <c r="X952" s="146">
        <f>+G952-(SUM(I952:N952,O952,P952:P952:T952,U952,V952,W952))</f>
        <v>31</v>
      </c>
      <c r="Y952" s="147"/>
      <c r="Z952" s="147"/>
      <c r="AA952" s="147"/>
      <c r="AB952" s="147"/>
      <c r="AC952" s="147"/>
      <c r="AD952" s="147"/>
      <c r="AE952" s="198">
        <f t="shared" si="35"/>
        <v>31</v>
      </c>
      <c r="AF952" s="148"/>
      <c r="AG952" s="139"/>
    </row>
    <row r="953" spans="1:33" s="166" customFormat="1">
      <c r="A953" s="355">
        <v>43209</v>
      </c>
      <c r="B953" s="137">
        <v>2</v>
      </c>
      <c r="C953" s="137">
        <v>2616802</v>
      </c>
      <c r="D953" s="139">
        <v>13066</v>
      </c>
      <c r="E953" s="104" t="s">
        <v>862</v>
      </c>
      <c r="F953" s="137">
        <v>5476</v>
      </c>
      <c r="G953" s="140">
        <v>21</v>
      </c>
      <c r="H953" s="165" t="s">
        <v>509</v>
      </c>
      <c r="I953" s="257">
        <v>0</v>
      </c>
      <c r="J953" s="258">
        <v>0</v>
      </c>
      <c r="K953" s="259">
        <v>0</v>
      </c>
      <c r="L953" s="260">
        <v>0</v>
      </c>
      <c r="M953" s="257">
        <v>0</v>
      </c>
      <c r="N953" s="261">
        <v>0</v>
      </c>
      <c r="O953" s="262">
        <v>0</v>
      </c>
      <c r="P953" s="260">
        <v>0</v>
      </c>
      <c r="Q953" s="262">
        <v>0</v>
      </c>
      <c r="R953" s="263">
        <v>0</v>
      </c>
      <c r="S953" s="260">
        <v>0</v>
      </c>
      <c r="T953" s="257">
        <v>0</v>
      </c>
      <c r="U953" s="264">
        <v>0</v>
      </c>
      <c r="V953" s="260">
        <v>1</v>
      </c>
      <c r="W953" s="260">
        <v>0</v>
      </c>
      <c r="X953" s="146">
        <f>+G953-(SUM(I953:N953,O953,P953:P953:T953,U953,V953,W953))</f>
        <v>20</v>
      </c>
      <c r="Y953" s="147"/>
      <c r="Z953" s="147"/>
      <c r="AA953" s="147"/>
      <c r="AB953" s="147"/>
      <c r="AC953" s="147"/>
      <c r="AD953" s="147"/>
      <c r="AE953" s="198">
        <f t="shared" si="35"/>
        <v>20</v>
      </c>
      <c r="AF953" s="148"/>
      <c r="AG953" s="139"/>
    </row>
    <row r="954" spans="1:33" s="166" customFormat="1">
      <c r="A954" s="355">
        <v>43214</v>
      </c>
      <c r="B954" s="137">
        <v>2</v>
      </c>
      <c r="C954" s="137">
        <v>2616803</v>
      </c>
      <c r="D954" s="139">
        <v>52741</v>
      </c>
      <c r="E954" s="139" t="s">
        <v>283</v>
      </c>
      <c r="F954" s="137">
        <v>5543</v>
      </c>
      <c r="G954" s="140">
        <v>157</v>
      </c>
      <c r="H954" s="560" t="s">
        <v>111</v>
      </c>
      <c r="I954" s="257">
        <v>0</v>
      </c>
      <c r="J954" s="258">
        <v>0</v>
      </c>
      <c r="K954" s="259">
        <v>0</v>
      </c>
      <c r="L954" s="260">
        <v>0</v>
      </c>
      <c r="M954" s="257">
        <v>0</v>
      </c>
      <c r="N954" s="261">
        <v>0</v>
      </c>
      <c r="O954" s="262">
        <v>1</v>
      </c>
      <c r="P954" s="260">
        <v>0</v>
      </c>
      <c r="Q954" s="262">
        <v>0</v>
      </c>
      <c r="R954" s="263">
        <v>0</v>
      </c>
      <c r="S954" s="260">
        <v>0</v>
      </c>
      <c r="T954" s="257">
        <v>0</v>
      </c>
      <c r="U954" s="264">
        <v>0</v>
      </c>
      <c r="V954" s="260">
        <v>1</v>
      </c>
      <c r="W954" s="260">
        <v>0</v>
      </c>
      <c r="X954" s="146">
        <f>+G954-(SUM(I954:N954,O954,P954:P954:T954,U954,V954,W954))</f>
        <v>155</v>
      </c>
      <c r="Y954" s="147"/>
      <c r="Z954" s="147"/>
      <c r="AA954" s="147">
        <v>5</v>
      </c>
      <c r="AB954" s="147"/>
      <c r="AC954" s="147"/>
      <c r="AD954" s="147"/>
      <c r="AE954" s="198">
        <f t="shared" si="35"/>
        <v>150</v>
      </c>
      <c r="AF954" s="148"/>
      <c r="AG954" s="139"/>
    </row>
    <row r="955" spans="1:33" s="166" customFormat="1">
      <c r="A955" s="355">
        <v>43214</v>
      </c>
      <c r="B955" s="137">
        <v>3</v>
      </c>
      <c r="C955" s="137">
        <v>2616803</v>
      </c>
      <c r="D955" s="139">
        <v>52741</v>
      </c>
      <c r="E955" s="139" t="s">
        <v>283</v>
      </c>
      <c r="F955" s="137">
        <v>5543</v>
      </c>
      <c r="G955" s="140">
        <v>243</v>
      </c>
      <c r="H955" s="561"/>
      <c r="I955" s="257">
        <v>0</v>
      </c>
      <c r="J955" s="258">
        <v>0</v>
      </c>
      <c r="K955" s="259">
        <v>0</v>
      </c>
      <c r="L955" s="260">
        <v>0</v>
      </c>
      <c r="M955" s="257">
        <v>0</v>
      </c>
      <c r="N955" s="261">
        <v>0</v>
      </c>
      <c r="O955" s="262">
        <v>0</v>
      </c>
      <c r="P955" s="260">
        <v>0</v>
      </c>
      <c r="Q955" s="262">
        <v>0</v>
      </c>
      <c r="R955" s="263">
        <v>0</v>
      </c>
      <c r="S955" s="260">
        <v>0</v>
      </c>
      <c r="T955" s="257">
        <v>0</v>
      </c>
      <c r="U955" s="264">
        <v>0</v>
      </c>
      <c r="V955" s="260">
        <v>0</v>
      </c>
      <c r="W955" s="260">
        <v>0</v>
      </c>
      <c r="X955" s="146">
        <f>+G955-(SUM(I955:N955,O955,P955:P955:T955,U955,V955,W955))</f>
        <v>243</v>
      </c>
      <c r="Y955" s="147"/>
      <c r="Z955" s="147"/>
      <c r="AA955" s="147"/>
      <c r="AB955" s="147"/>
      <c r="AC955" s="147"/>
      <c r="AD955" s="147"/>
      <c r="AE955" s="198">
        <f t="shared" si="35"/>
        <v>243</v>
      </c>
      <c r="AF955" s="148"/>
      <c r="AG955" s="139"/>
    </row>
    <row r="956" spans="1:33" s="166" customFormat="1">
      <c r="A956" s="355">
        <v>43214</v>
      </c>
      <c r="B956" s="137">
        <v>3</v>
      </c>
      <c r="C956" s="137">
        <v>2616803</v>
      </c>
      <c r="D956" s="139">
        <v>52741</v>
      </c>
      <c r="E956" s="139" t="s">
        <v>283</v>
      </c>
      <c r="F956" s="137">
        <v>5544</v>
      </c>
      <c r="G956" s="140">
        <v>189</v>
      </c>
      <c r="H956" s="165" t="s">
        <v>512</v>
      </c>
      <c r="I956" s="257">
        <v>0</v>
      </c>
      <c r="J956" s="258">
        <v>0</v>
      </c>
      <c r="K956" s="259">
        <v>0</v>
      </c>
      <c r="L956" s="260">
        <v>0</v>
      </c>
      <c r="M956" s="257">
        <v>0</v>
      </c>
      <c r="N956" s="261">
        <v>0</v>
      </c>
      <c r="O956" s="262">
        <v>0</v>
      </c>
      <c r="P956" s="260">
        <v>0</v>
      </c>
      <c r="Q956" s="262">
        <v>0</v>
      </c>
      <c r="R956" s="263">
        <v>0</v>
      </c>
      <c r="S956" s="260">
        <v>0</v>
      </c>
      <c r="T956" s="257">
        <v>0</v>
      </c>
      <c r="U956" s="264">
        <v>0</v>
      </c>
      <c r="V956" s="260">
        <v>1</v>
      </c>
      <c r="W956" s="260">
        <v>0</v>
      </c>
      <c r="X956" s="146">
        <f>+G956-(SUM(I956:N956,O956,P956:P956:T956,U956,V956,W956))</f>
        <v>188</v>
      </c>
      <c r="Y956" s="147"/>
      <c r="Z956" s="147"/>
      <c r="AA956" s="147"/>
      <c r="AB956" s="147"/>
      <c r="AC956" s="147"/>
      <c r="AD956" s="147"/>
      <c r="AE956" s="198">
        <f t="shared" si="35"/>
        <v>188</v>
      </c>
      <c r="AF956" s="148"/>
      <c r="AG956" s="139"/>
    </row>
    <row r="957" spans="1:33" s="166" customFormat="1">
      <c r="A957" s="355">
        <v>43214</v>
      </c>
      <c r="B957" s="137">
        <v>3</v>
      </c>
      <c r="C957" s="137">
        <v>2568703</v>
      </c>
      <c r="D957" s="139">
        <v>60143</v>
      </c>
      <c r="E957" s="139" t="s">
        <v>368</v>
      </c>
      <c r="F957" s="137">
        <v>5545</v>
      </c>
      <c r="G957" s="140">
        <v>34</v>
      </c>
      <c r="H957" s="165" t="s">
        <v>247</v>
      </c>
      <c r="I957" s="257">
        <v>0</v>
      </c>
      <c r="J957" s="258">
        <v>0</v>
      </c>
      <c r="K957" s="259">
        <v>0</v>
      </c>
      <c r="L957" s="260">
        <v>0</v>
      </c>
      <c r="M957" s="257">
        <v>0</v>
      </c>
      <c r="N957" s="261">
        <v>0</v>
      </c>
      <c r="O957" s="262">
        <v>1</v>
      </c>
      <c r="P957" s="260">
        <v>0</v>
      </c>
      <c r="Q957" s="262">
        <v>0</v>
      </c>
      <c r="R957" s="263">
        <v>0</v>
      </c>
      <c r="S957" s="260">
        <v>0</v>
      </c>
      <c r="T957" s="257">
        <v>0</v>
      </c>
      <c r="U957" s="264">
        <v>0</v>
      </c>
      <c r="V957" s="260">
        <v>1</v>
      </c>
      <c r="W957" s="260">
        <v>0</v>
      </c>
      <c r="X957" s="146">
        <f>+G957-(SUM(I957:N957,O957,P957:P957:T957,U957,V957,W957))</f>
        <v>32</v>
      </c>
      <c r="Y957" s="147"/>
      <c r="Z957" s="147"/>
      <c r="AA957" s="147"/>
      <c r="AB957" s="147"/>
      <c r="AC957" s="147"/>
      <c r="AD957" s="147"/>
      <c r="AE957" s="198">
        <f t="shared" si="35"/>
        <v>32</v>
      </c>
      <c r="AF957" s="148"/>
      <c r="AG957" s="139"/>
    </row>
    <row r="958" spans="1:33" s="166" customFormat="1">
      <c r="A958" s="355">
        <v>43214</v>
      </c>
      <c r="B958" s="137">
        <v>3</v>
      </c>
      <c r="C958" s="137">
        <v>2568703</v>
      </c>
      <c r="D958" s="139">
        <v>60144</v>
      </c>
      <c r="E958" s="139" t="s">
        <v>368</v>
      </c>
      <c r="F958" s="137">
        <v>5546</v>
      </c>
      <c r="G958" s="140">
        <v>26</v>
      </c>
      <c r="H958" s="165" t="s">
        <v>157</v>
      </c>
      <c r="I958" s="257">
        <v>0</v>
      </c>
      <c r="J958" s="258">
        <v>0</v>
      </c>
      <c r="K958" s="259">
        <v>0</v>
      </c>
      <c r="L958" s="260">
        <v>0</v>
      </c>
      <c r="M958" s="257">
        <v>0</v>
      </c>
      <c r="N958" s="261">
        <v>0</v>
      </c>
      <c r="O958" s="262">
        <v>0</v>
      </c>
      <c r="P958" s="260">
        <v>0</v>
      </c>
      <c r="Q958" s="262">
        <v>0</v>
      </c>
      <c r="R958" s="263">
        <v>0</v>
      </c>
      <c r="S958" s="260">
        <v>0</v>
      </c>
      <c r="T958" s="257">
        <v>0</v>
      </c>
      <c r="U958" s="264">
        <v>0</v>
      </c>
      <c r="V958" s="260">
        <v>1</v>
      </c>
      <c r="W958" s="260">
        <v>0</v>
      </c>
      <c r="X958" s="146">
        <f>+G958-(SUM(I958:N958,O958,P958:P958:T958,U958,V958,W958))</f>
        <v>25</v>
      </c>
      <c r="Y958" s="147"/>
      <c r="Z958" s="147"/>
      <c r="AA958" s="147"/>
      <c r="AB958" s="147"/>
      <c r="AC958" s="147"/>
      <c r="AD958" s="147"/>
      <c r="AE958" s="198">
        <f t="shared" si="35"/>
        <v>25</v>
      </c>
      <c r="AF958" s="148"/>
      <c r="AG958" s="139"/>
    </row>
    <row r="959" spans="1:33" s="166" customFormat="1">
      <c r="A959" s="355">
        <v>43215</v>
      </c>
      <c r="B959" s="137">
        <v>1</v>
      </c>
      <c r="C959" s="137">
        <v>2568703</v>
      </c>
      <c r="D959" s="139">
        <v>60144</v>
      </c>
      <c r="E959" s="139" t="s">
        <v>368</v>
      </c>
      <c r="F959" s="137">
        <v>5546</v>
      </c>
      <c r="G959" s="140">
        <v>22</v>
      </c>
      <c r="H959" s="165" t="s">
        <v>157</v>
      </c>
      <c r="I959" s="257">
        <v>0</v>
      </c>
      <c r="J959" s="258">
        <v>0</v>
      </c>
      <c r="K959" s="259">
        <v>0</v>
      </c>
      <c r="L959" s="260">
        <v>0</v>
      </c>
      <c r="M959" s="257">
        <v>0</v>
      </c>
      <c r="N959" s="261">
        <v>0</v>
      </c>
      <c r="O959" s="262">
        <v>1</v>
      </c>
      <c r="P959" s="260">
        <v>0</v>
      </c>
      <c r="Q959" s="262">
        <v>0</v>
      </c>
      <c r="R959" s="263">
        <v>0</v>
      </c>
      <c r="S959" s="260">
        <v>0</v>
      </c>
      <c r="T959" s="257">
        <v>0</v>
      </c>
      <c r="U959" s="264">
        <v>0</v>
      </c>
      <c r="V959" s="260">
        <v>0</v>
      </c>
      <c r="W959" s="260">
        <v>0</v>
      </c>
      <c r="X959" s="146">
        <f>+G959-(SUM(I959:N959,O959,P959:P959:T959,U959,V959,W959))</f>
        <v>21</v>
      </c>
      <c r="Y959" s="147"/>
      <c r="Z959" s="147"/>
      <c r="AA959" s="147"/>
      <c r="AB959" s="147"/>
      <c r="AC959" s="147"/>
      <c r="AD959" s="147"/>
      <c r="AE959" s="198">
        <f t="shared" si="35"/>
        <v>21</v>
      </c>
      <c r="AF959" s="148"/>
      <c r="AG959" s="139"/>
    </row>
    <row r="960" spans="1:33" s="166" customFormat="1">
      <c r="A960" s="355">
        <v>43215</v>
      </c>
      <c r="B960" s="137">
        <v>1</v>
      </c>
      <c r="C960" s="137">
        <v>2568703</v>
      </c>
      <c r="D960" s="139">
        <v>60147</v>
      </c>
      <c r="E960" s="139" t="s">
        <v>368</v>
      </c>
      <c r="F960" s="137">
        <v>5547</v>
      </c>
      <c r="G960" s="140">
        <v>29</v>
      </c>
      <c r="H960" s="165" t="s">
        <v>513</v>
      </c>
      <c r="I960" s="257">
        <v>0</v>
      </c>
      <c r="J960" s="258">
        <v>0</v>
      </c>
      <c r="K960" s="259">
        <v>0</v>
      </c>
      <c r="L960" s="260">
        <v>0</v>
      </c>
      <c r="M960" s="257">
        <v>0</v>
      </c>
      <c r="N960" s="261">
        <v>0</v>
      </c>
      <c r="O960" s="262">
        <v>1</v>
      </c>
      <c r="P960" s="260">
        <v>0</v>
      </c>
      <c r="Q960" s="262">
        <v>0</v>
      </c>
      <c r="R960" s="263">
        <v>0</v>
      </c>
      <c r="S960" s="260">
        <v>0</v>
      </c>
      <c r="T960" s="257">
        <v>0</v>
      </c>
      <c r="U960" s="264">
        <v>0</v>
      </c>
      <c r="V960" s="260">
        <v>1</v>
      </c>
      <c r="W960" s="260">
        <v>0</v>
      </c>
      <c r="X960" s="146">
        <f>+G960-(SUM(I960:N960,O960,P960:P960:T960,U960,V960,W960))</f>
        <v>27</v>
      </c>
      <c r="Y960" s="147"/>
      <c r="Z960" s="147"/>
      <c r="AA960" s="147"/>
      <c r="AB960" s="147"/>
      <c r="AC960" s="147"/>
      <c r="AD960" s="147"/>
      <c r="AE960" s="198">
        <f t="shared" si="35"/>
        <v>27</v>
      </c>
      <c r="AF960" s="148"/>
      <c r="AG960" s="139"/>
    </row>
    <row r="961" spans="1:33" s="166" customFormat="1">
      <c r="A961" s="355">
        <v>43215</v>
      </c>
      <c r="B961" s="137">
        <v>1</v>
      </c>
      <c r="C961" s="137">
        <v>2629403</v>
      </c>
      <c r="D961" s="139">
        <v>13066</v>
      </c>
      <c r="E961" s="104" t="s">
        <v>862</v>
      </c>
      <c r="F961" s="137">
        <v>5548</v>
      </c>
      <c r="G961" s="140">
        <v>147</v>
      </c>
      <c r="H961" s="165" t="s">
        <v>373</v>
      </c>
      <c r="I961" s="257">
        <v>0</v>
      </c>
      <c r="J961" s="258">
        <v>0</v>
      </c>
      <c r="K961" s="259">
        <v>0</v>
      </c>
      <c r="L961" s="260">
        <v>0</v>
      </c>
      <c r="M961" s="257">
        <v>0</v>
      </c>
      <c r="N961" s="261">
        <v>0</v>
      </c>
      <c r="O961" s="262">
        <v>1</v>
      </c>
      <c r="P961" s="260">
        <v>0</v>
      </c>
      <c r="Q961" s="262">
        <v>0</v>
      </c>
      <c r="R961" s="263">
        <v>0</v>
      </c>
      <c r="S961" s="260">
        <v>0</v>
      </c>
      <c r="T961" s="257">
        <v>0</v>
      </c>
      <c r="U961" s="264">
        <v>0</v>
      </c>
      <c r="V961" s="260">
        <v>1</v>
      </c>
      <c r="W961" s="260">
        <v>0</v>
      </c>
      <c r="X961" s="146">
        <f>+G961-(SUM(I961:N961,O961,P961:P961:T961,U961,V961,W961))</f>
        <v>145</v>
      </c>
      <c r="Y961" s="147"/>
      <c r="Z961" s="147"/>
      <c r="AA961" s="147"/>
      <c r="AB961" s="147"/>
      <c r="AC961" s="147"/>
      <c r="AD961" s="147"/>
      <c r="AE961" s="198">
        <f t="shared" si="35"/>
        <v>145</v>
      </c>
      <c r="AF961" s="148"/>
      <c r="AG961" s="139"/>
    </row>
    <row r="962" spans="1:33" s="166" customFormat="1">
      <c r="A962" s="355">
        <v>43215</v>
      </c>
      <c r="B962" s="137">
        <v>1</v>
      </c>
      <c r="C962" s="137">
        <v>2629403</v>
      </c>
      <c r="D962" s="139">
        <v>13067</v>
      </c>
      <c r="E962" s="104" t="s">
        <v>862</v>
      </c>
      <c r="F962" s="137">
        <v>5549</v>
      </c>
      <c r="G962" s="140">
        <v>112</v>
      </c>
      <c r="H962" s="165" t="s">
        <v>514</v>
      </c>
      <c r="I962" s="257">
        <v>0</v>
      </c>
      <c r="J962" s="258">
        <v>0</v>
      </c>
      <c r="K962" s="259">
        <v>0</v>
      </c>
      <c r="L962" s="260">
        <v>0</v>
      </c>
      <c r="M962" s="257">
        <v>0</v>
      </c>
      <c r="N962" s="261">
        <v>0</v>
      </c>
      <c r="O962" s="262">
        <v>1</v>
      </c>
      <c r="P962" s="260">
        <v>0</v>
      </c>
      <c r="Q962" s="262">
        <v>0</v>
      </c>
      <c r="R962" s="263">
        <v>0</v>
      </c>
      <c r="S962" s="260">
        <v>0</v>
      </c>
      <c r="T962" s="257">
        <v>0</v>
      </c>
      <c r="U962" s="264">
        <v>0</v>
      </c>
      <c r="V962" s="260">
        <v>1</v>
      </c>
      <c r="W962" s="260">
        <v>0</v>
      </c>
      <c r="X962" s="146">
        <f>+G962-(SUM(I962:N962,O962,P962:P962:T962,U962,V962,W962))</f>
        <v>110</v>
      </c>
      <c r="Y962" s="147"/>
      <c r="Z962" s="147">
        <v>4</v>
      </c>
      <c r="AA962" s="147"/>
      <c r="AB962" s="147"/>
      <c r="AC962" s="147"/>
      <c r="AD962" s="147"/>
      <c r="AE962" s="198">
        <f t="shared" si="35"/>
        <v>106</v>
      </c>
      <c r="AF962" s="148"/>
      <c r="AG962" s="139"/>
    </row>
    <row r="963" spans="1:33" s="166" customFormat="1">
      <c r="A963" s="355">
        <v>43215</v>
      </c>
      <c r="B963" s="137">
        <v>1</v>
      </c>
      <c r="C963" s="137">
        <v>2629403</v>
      </c>
      <c r="D963" s="139">
        <v>13068</v>
      </c>
      <c r="E963" s="104" t="s">
        <v>862</v>
      </c>
      <c r="F963" s="137">
        <v>5550</v>
      </c>
      <c r="G963" s="140">
        <v>127</v>
      </c>
      <c r="H963" s="560" t="s">
        <v>515</v>
      </c>
      <c r="I963" s="257">
        <v>0</v>
      </c>
      <c r="J963" s="258">
        <v>0</v>
      </c>
      <c r="K963" s="259">
        <v>0</v>
      </c>
      <c r="L963" s="260">
        <v>0</v>
      </c>
      <c r="M963" s="257">
        <v>0</v>
      </c>
      <c r="N963" s="261">
        <v>0</v>
      </c>
      <c r="O963" s="262">
        <v>0</v>
      </c>
      <c r="P963" s="260">
        <v>0</v>
      </c>
      <c r="Q963" s="262">
        <v>0</v>
      </c>
      <c r="R963" s="263">
        <v>0</v>
      </c>
      <c r="S963" s="260">
        <v>0</v>
      </c>
      <c r="T963" s="257">
        <v>0</v>
      </c>
      <c r="U963" s="264">
        <v>0</v>
      </c>
      <c r="V963" s="260">
        <v>1</v>
      </c>
      <c r="W963" s="260">
        <v>0</v>
      </c>
      <c r="X963" s="146">
        <f>+G963-(SUM(I963:N963,O963,P963:P963:T963,U963,V963,W963))</f>
        <v>126</v>
      </c>
      <c r="Y963" s="147"/>
      <c r="Z963" s="147"/>
      <c r="AA963" s="147"/>
      <c r="AB963" s="147"/>
      <c r="AC963" s="147"/>
      <c r="AD963" s="147"/>
      <c r="AE963" s="198">
        <f t="shared" si="35"/>
        <v>126</v>
      </c>
      <c r="AF963" s="148"/>
      <c r="AG963" s="139"/>
    </row>
    <row r="964" spans="1:33" s="166" customFormat="1">
      <c r="A964" s="355">
        <v>43215</v>
      </c>
      <c r="B964" s="137">
        <v>2</v>
      </c>
      <c r="C964" s="137">
        <v>2629403</v>
      </c>
      <c r="D964" s="139">
        <v>13068</v>
      </c>
      <c r="E964" s="104" t="s">
        <v>862</v>
      </c>
      <c r="F964" s="137">
        <v>5550</v>
      </c>
      <c r="G964" s="140">
        <v>19</v>
      </c>
      <c r="H964" s="561"/>
      <c r="I964" s="257">
        <v>0</v>
      </c>
      <c r="J964" s="258">
        <v>0</v>
      </c>
      <c r="K964" s="259">
        <v>0</v>
      </c>
      <c r="L964" s="260">
        <v>0</v>
      </c>
      <c r="M964" s="257">
        <v>0</v>
      </c>
      <c r="N964" s="261">
        <v>0</v>
      </c>
      <c r="O964" s="262">
        <v>1</v>
      </c>
      <c r="P964" s="260">
        <v>0</v>
      </c>
      <c r="Q964" s="262">
        <v>0</v>
      </c>
      <c r="R964" s="263">
        <v>0</v>
      </c>
      <c r="S964" s="260">
        <v>0</v>
      </c>
      <c r="T964" s="257">
        <v>0</v>
      </c>
      <c r="U964" s="264">
        <v>0</v>
      </c>
      <c r="V964" s="260">
        <v>0</v>
      </c>
      <c r="W964" s="260">
        <v>0</v>
      </c>
      <c r="X964" s="146">
        <f>+G964-(SUM(I964:N964,O964,P964:P964:T964,U964,V964,W964))</f>
        <v>18</v>
      </c>
      <c r="Y964" s="147"/>
      <c r="Z964" s="147"/>
      <c r="AA964" s="147"/>
      <c r="AB964" s="147"/>
      <c r="AC964" s="147"/>
      <c r="AD964" s="147"/>
      <c r="AE964" s="198">
        <f t="shared" si="35"/>
        <v>18</v>
      </c>
      <c r="AF964" s="148"/>
      <c r="AG964" s="139"/>
    </row>
    <row r="965" spans="1:33" s="166" customFormat="1">
      <c r="A965" s="355">
        <v>43259</v>
      </c>
      <c r="B965" s="137">
        <v>2</v>
      </c>
      <c r="C965" s="137">
        <v>2661202</v>
      </c>
      <c r="D965" s="139">
        <v>52938</v>
      </c>
      <c r="E965" s="139" t="s">
        <v>283</v>
      </c>
      <c r="F965" s="137">
        <v>5918</v>
      </c>
      <c r="G965" s="140">
        <v>400</v>
      </c>
      <c r="H965" s="165" t="s">
        <v>111</v>
      </c>
      <c r="I965" s="257">
        <v>0</v>
      </c>
      <c r="J965" s="258">
        <v>0</v>
      </c>
      <c r="K965" s="259">
        <v>0</v>
      </c>
      <c r="L965" s="260">
        <v>0</v>
      </c>
      <c r="M965" s="257">
        <v>0</v>
      </c>
      <c r="N965" s="261">
        <v>0</v>
      </c>
      <c r="O965" s="262">
        <v>1</v>
      </c>
      <c r="P965" s="260">
        <v>0</v>
      </c>
      <c r="Q965" s="262">
        <v>0</v>
      </c>
      <c r="R965" s="263">
        <v>0</v>
      </c>
      <c r="S965" s="260">
        <v>0</v>
      </c>
      <c r="T965" s="257">
        <v>0</v>
      </c>
      <c r="U965" s="264">
        <v>0</v>
      </c>
      <c r="V965" s="260">
        <v>1</v>
      </c>
      <c r="W965" s="260">
        <v>0</v>
      </c>
      <c r="X965" s="146">
        <f>+G965-(SUM(I965:N965,O965,P965:P965:T965,U965,V965,W965))</f>
        <v>398</v>
      </c>
      <c r="Y965" s="147"/>
      <c r="Z965" s="147"/>
      <c r="AA965" s="147">
        <v>2</v>
      </c>
      <c r="AB965" s="147"/>
      <c r="AC965" s="147">
        <v>1</v>
      </c>
      <c r="AD965" s="147"/>
      <c r="AE965" s="198">
        <f t="shared" si="35"/>
        <v>395</v>
      </c>
      <c r="AF965" s="148"/>
      <c r="AG965" s="139"/>
    </row>
    <row r="966" spans="1:33" s="166" customFormat="1">
      <c r="A966" s="355">
        <v>43259</v>
      </c>
      <c r="B966" s="137">
        <v>2</v>
      </c>
      <c r="C966" s="137">
        <v>2661202</v>
      </c>
      <c r="D966" s="139">
        <v>52938</v>
      </c>
      <c r="E966" s="139" t="s">
        <v>283</v>
      </c>
      <c r="F966" s="137">
        <v>5919</v>
      </c>
      <c r="G966" s="140">
        <v>126</v>
      </c>
      <c r="H966" s="560" t="s">
        <v>516</v>
      </c>
      <c r="I966" s="257">
        <v>0</v>
      </c>
      <c r="J966" s="258">
        <v>0</v>
      </c>
      <c r="K966" s="259">
        <v>0</v>
      </c>
      <c r="L966" s="260">
        <v>0</v>
      </c>
      <c r="M966" s="257">
        <v>0</v>
      </c>
      <c r="N966" s="261">
        <v>0</v>
      </c>
      <c r="O966" s="262">
        <v>0</v>
      </c>
      <c r="P966" s="260">
        <v>0</v>
      </c>
      <c r="Q966" s="262">
        <v>0</v>
      </c>
      <c r="R966" s="263">
        <v>0</v>
      </c>
      <c r="S966" s="260">
        <v>0</v>
      </c>
      <c r="T966" s="257">
        <v>0</v>
      </c>
      <c r="U966" s="264">
        <v>0</v>
      </c>
      <c r="V966" s="260">
        <v>1</v>
      </c>
      <c r="W966" s="260">
        <v>0</v>
      </c>
      <c r="X966" s="146">
        <f>+G966-(SUM(I966:N966,O966,P966:P966:T966,U966,V966,W966))</f>
        <v>125</v>
      </c>
      <c r="Y966" s="147"/>
      <c r="Z966" s="147"/>
      <c r="AA966" s="147"/>
      <c r="AB966" s="147"/>
      <c r="AC966" s="147"/>
      <c r="AD966" s="147"/>
      <c r="AE966" s="198">
        <f t="shared" si="35"/>
        <v>125</v>
      </c>
      <c r="AF966" s="148"/>
      <c r="AG966" s="139"/>
    </row>
    <row r="967" spans="1:33" s="166" customFormat="1">
      <c r="A967" s="355">
        <v>43259</v>
      </c>
      <c r="B967" s="137">
        <v>3</v>
      </c>
      <c r="C967" s="137">
        <v>2661202</v>
      </c>
      <c r="D967" s="139">
        <v>52938</v>
      </c>
      <c r="E967" s="139" t="s">
        <v>283</v>
      </c>
      <c r="F967" s="137">
        <v>5919</v>
      </c>
      <c r="G967" s="140">
        <v>194</v>
      </c>
      <c r="H967" s="561"/>
      <c r="I967" s="257">
        <v>0</v>
      </c>
      <c r="J967" s="258">
        <v>0</v>
      </c>
      <c r="K967" s="259">
        <v>0</v>
      </c>
      <c r="L967" s="260">
        <v>0</v>
      </c>
      <c r="M967" s="257">
        <v>0</v>
      </c>
      <c r="N967" s="261">
        <v>0</v>
      </c>
      <c r="O967" s="262">
        <v>0</v>
      </c>
      <c r="P967" s="260">
        <v>0</v>
      </c>
      <c r="Q967" s="262">
        <v>0</v>
      </c>
      <c r="R967" s="263">
        <v>0</v>
      </c>
      <c r="S967" s="260">
        <v>0</v>
      </c>
      <c r="T967" s="257">
        <v>0</v>
      </c>
      <c r="U967" s="264">
        <v>0</v>
      </c>
      <c r="V967" s="260">
        <v>0</v>
      </c>
      <c r="W967" s="260">
        <v>0</v>
      </c>
      <c r="X967" s="146">
        <f>+G967-(SUM(I967:N967,O967,P967:P967:T967,U967,V967,W967))</f>
        <v>194</v>
      </c>
      <c r="Y967" s="147"/>
      <c r="Z967" s="147">
        <v>1</v>
      </c>
      <c r="AA967" s="147"/>
      <c r="AB967" s="147"/>
      <c r="AC967" s="147"/>
      <c r="AD967" s="147"/>
      <c r="AE967" s="198">
        <f t="shared" si="35"/>
        <v>193</v>
      </c>
      <c r="AF967" s="148"/>
      <c r="AG967" s="139"/>
    </row>
    <row r="968" spans="1:33" s="166" customFormat="1">
      <c r="A968" s="355">
        <v>43259</v>
      </c>
      <c r="B968" s="137">
        <v>3</v>
      </c>
      <c r="C968" s="137">
        <v>2661202</v>
      </c>
      <c r="D968" s="139">
        <v>52939</v>
      </c>
      <c r="E968" s="139" t="s">
        <v>283</v>
      </c>
      <c r="F968" s="137">
        <v>5920</v>
      </c>
      <c r="G968" s="140">
        <v>325</v>
      </c>
      <c r="H968" s="560" t="s">
        <v>517</v>
      </c>
      <c r="I968" s="257">
        <v>0</v>
      </c>
      <c r="J968" s="258">
        <v>0</v>
      </c>
      <c r="K968" s="259">
        <v>0</v>
      </c>
      <c r="L968" s="260">
        <v>0</v>
      </c>
      <c r="M968" s="257">
        <v>0</v>
      </c>
      <c r="N968" s="261">
        <v>0</v>
      </c>
      <c r="O968" s="262">
        <v>1</v>
      </c>
      <c r="P968" s="260">
        <v>0</v>
      </c>
      <c r="Q968" s="262">
        <v>0</v>
      </c>
      <c r="R968" s="263">
        <v>0</v>
      </c>
      <c r="S968" s="260">
        <v>0</v>
      </c>
      <c r="T968" s="257">
        <v>0</v>
      </c>
      <c r="U968" s="264">
        <v>0</v>
      </c>
      <c r="V968" s="260">
        <v>1</v>
      </c>
      <c r="W968" s="260">
        <v>0</v>
      </c>
      <c r="X968" s="146">
        <f>+G968-(SUM(I968:N968,O968,P968:P968:T968,U968,V968,W968))</f>
        <v>323</v>
      </c>
      <c r="Y968" s="147"/>
      <c r="Z968" s="147"/>
      <c r="AA968" s="147"/>
      <c r="AB968" s="147"/>
      <c r="AC968" s="147"/>
      <c r="AD968" s="147"/>
      <c r="AE968" s="198">
        <f t="shared" si="35"/>
        <v>323</v>
      </c>
      <c r="AF968" s="148"/>
      <c r="AG968" s="139"/>
    </row>
    <row r="969" spans="1:33" s="166" customFormat="1">
      <c r="A969" s="355">
        <v>43260</v>
      </c>
      <c r="B969" s="137">
        <v>1</v>
      </c>
      <c r="C969" s="137">
        <v>2661202</v>
      </c>
      <c r="D969" s="139">
        <v>52939</v>
      </c>
      <c r="E969" s="139" t="s">
        <v>283</v>
      </c>
      <c r="F969" s="137">
        <v>5920</v>
      </c>
      <c r="G969" s="140">
        <v>48</v>
      </c>
      <c r="H969" s="561"/>
      <c r="I969" s="257">
        <v>0</v>
      </c>
      <c r="J969" s="258">
        <v>0</v>
      </c>
      <c r="K969" s="259">
        <v>0</v>
      </c>
      <c r="L969" s="260">
        <v>0</v>
      </c>
      <c r="M969" s="257">
        <v>0</v>
      </c>
      <c r="N969" s="261">
        <v>0</v>
      </c>
      <c r="O969" s="262">
        <v>0</v>
      </c>
      <c r="P969" s="260">
        <v>0</v>
      </c>
      <c r="Q969" s="262">
        <v>0</v>
      </c>
      <c r="R969" s="263">
        <v>0</v>
      </c>
      <c r="S969" s="260">
        <v>0</v>
      </c>
      <c r="T969" s="257">
        <v>0</v>
      </c>
      <c r="U969" s="264">
        <v>0</v>
      </c>
      <c r="V969" s="260">
        <v>0</v>
      </c>
      <c r="W969" s="260">
        <v>0</v>
      </c>
      <c r="X969" s="146">
        <f>+G969-(SUM(I969:N969,O969,P969:P969:T969,U969,V969,W969))</f>
        <v>48</v>
      </c>
      <c r="Y969" s="147"/>
      <c r="Z969" s="147"/>
      <c r="AA969" s="147"/>
      <c r="AB969" s="147"/>
      <c r="AC969" s="147"/>
      <c r="AD969" s="147"/>
      <c r="AE969" s="198">
        <f t="shared" si="35"/>
        <v>48</v>
      </c>
      <c r="AF969" s="148"/>
      <c r="AG969" s="139"/>
    </row>
    <row r="970" spans="1:33" s="166" customFormat="1">
      <c r="A970" s="355">
        <v>43260</v>
      </c>
      <c r="B970" s="137">
        <v>1</v>
      </c>
      <c r="C970" s="137">
        <v>2661202</v>
      </c>
      <c r="D970" s="139">
        <v>52937</v>
      </c>
      <c r="E970" s="139" t="s">
        <v>283</v>
      </c>
      <c r="F970" s="137">
        <v>5921</v>
      </c>
      <c r="G970" s="140">
        <v>178</v>
      </c>
      <c r="H970" s="165" t="s">
        <v>328</v>
      </c>
      <c r="I970" s="257">
        <v>0</v>
      </c>
      <c r="J970" s="258">
        <v>0</v>
      </c>
      <c r="K970" s="259">
        <v>0</v>
      </c>
      <c r="L970" s="260">
        <v>0</v>
      </c>
      <c r="M970" s="257">
        <v>0</v>
      </c>
      <c r="N970" s="261">
        <v>0</v>
      </c>
      <c r="O970" s="262">
        <v>1</v>
      </c>
      <c r="P970" s="260">
        <v>0</v>
      </c>
      <c r="Q970" s="262">
        <v>0</v>
      </c>
      <c r="R970" s="263">
        <v>0</v>
      </c>
      <c r="S970" s="260">
        <v>0</v>
      </c>
      <c r="T970" s="257">
        <v>0</v>
      </c>
      <c r="U970" s="264">
        <v>0</v>
      </c>
      <c r="V970" s="260">
        <v>1</v>
      </c>
      <c r="W970" s="260">
        <v>0</v>
      </c>
      <c r="X970" s="146">
        <f>+G970-(SUM(I970:N970,O970,P970:P970:T970,U970,V970,W970))</f>
        <v>176</v>
      </c>
      <c r="Y970" s="147"/>
      <c r="Z970" s="147"/>
      <c r="AA970" s="147"/>
      <c r="AB970" s="147"/>
      <c r="AC970" s="147"/>
      <c r="AD970" s="147"/>
      <c r="AE970" s="198">
        <f t="shared" si="35"/>
        <v>176</v>
      </c>
      <c r="AF970" s="148"/>
      <c r="AG970" s="139"/>
    </row>
    <row r="971" spans="1:33" s="166" customFormat="1">
      <c r="A971" s="355">
        <v>43260</v>
      </c>
      <c r="B971" s="137">
        <v>1</v>
      </c>
      <c r="C971" s="137">
        <v>2650701</v>
      </c>
      <c r="D971" s="139">
        <v>52937</v>
      </c>
      <c r="E971" s="139" t="s">
        <v>283</v>
      </c>
      <c r="F971" s="137">
        <v>5922</v>
      </c>
      <c r="G971" s="140">
        <v>326</v>
      </c>
      <c r="H971" s="560" t="s">
        <v>111</v>
      </c>
      <c r="I971" s="257">
        <v>0</v>
      </c>
      <c r="J971" s="258">
        <v>0</v>
      </c>
      <c r="K971" s="259">
        <v>0</v>
      </c>
      <c r="L971" s="260">
        <v>0</v>
      </c>
      <c r="M971" s="257">
        <v>0</v>
      </c>
      <c r="N971" s="261">
        <v>0</v>
      </c>
      <c r="O971" s="262">
        <v>0</v>
      </c>
      <c r="P971" s="260">
        <v>0</v>
      </c>
      <c r="Q971" s="262">
        <v>0</v>
      </c>
      <c r="R971" s="263">
        <v>0</v>
      </c>
      <c r="S971" s="260">
        <v>0</v>
      </c>
      <c r="T971" s="257">
        <v>0</v>
      </c>
      <c r="U971" s="264">
        <v>0</v>
      </c>
      <c r="V971" s="260">
        <v>1</v>
      </c>
      <c r="W971" s="260">
        <v>0</v>
      </c>
      <c r="X971" s="146">
        <f>+G971-(SUM(I971:N971,O971,P971:P971:T971,U971,V971,W971))</f>
        <v>325</v>
      </c>
      <c r="Y971" s="147"/>
      <c r="Z971" s="147"/>
      <c r="AA971" s="147"/>
      <c r="AB971" s="147"/>
      <c r="AC971" s="147"/>
      <c r="AD971" s="147"/>
      <c r="AE971" s="198">
        <f t="shared" si="35"/>
        <v>325</v>
      </c>
      <c r="AF971" s="148"/>
      <c r="AG971" s="139"/>
    </row>
    <row r="972" spans="1:33" s="166" customFormat="1">
      <c r="A972" s="355">
        <v>43260</v>
      </c>
      <c r="B972" s="137">
        <v>2</v>
      </c>
      <c r="C972" s="137">
        <v>2650701</v>
      </c>
      <c r="D972" s="139">
        <v>52937</v>
      </c>
      <c r="E972" s="139" t="s">
        <v>283</v>
      </c>
      <c r="F972" s="137">
        <v>5922</v>
      </c>
      <c r="G972" s="140">
        <v>74</v>
      </c>
      <c r="H972" s="561"/>
      <c r="I972" s="257">
        <v>0</v>
      </c>
      <c r="J972" s="258">
        <v>0</v>
      </c>
      <c r="K972" s="259">
        <v>0</v>
      </c>
      <c r="L972" s="260">
        <v>0</v>
      </c>
      <c r="M972" s="257">
        <v>0</v>
      </c>
      <c r="N972" s="261">
        <v>0</v>
      </c>
      <c r="O972" s="262">
        <v>0</v>
      </c>
      <c r="P972" s="260">
        <v>0</v>
      </c>
      <c r="Q972" s="262">
        <v>0</v>
      </c>
      <c r="R972" s="263">
        <v>0</v>
      </c>
      <c r="S972" s="260">
        <v>0</v>
      </c>
      <c r="T972" s="257">
        <v>0</v>
      </c>
      <c r="U972" s="264">
        <v>0</v>
      </c>
      <c r="V972" s="260">
        <v>0</v>
      </c>
      <c r="W972" s="260">
        <v>0</v>
      </c>
      <c r="X972" s="146">
        <f>+G972-(SUM(I972:N972,O972,P972:P972:T972,U972,V972,W972))</f>
        <v>74</v>
      </c>
      <c r="Y972" s="147"/>
      <c r="Z972" s="147"/>
      <c r="AA972" s="147"/>
      <c r="AB972" s="147"/>
      <c r="AC972" s="147"/>
      <c r="AD972" s="147"/>
      <c r="AE972" s="198">
        <f t="shared" si="35"/>
        <v>74</v>
      </c>
      <c r="AF972" s="148"/>
      <c r="AG972" s="139"/>
    </row>
    <row r="973" spans="1:33" s="166" customFormat="1">
      <c r="A973" s="355">
        <v>43260</v>
      </c>
      <c r="B973" s="137">
        <v>2</v>
      </c>
      <c r="C973" s="137">
        <v>2650701</v>
      </c>
      <c r="D973" s="139">
        <v>52937</v>
      </c>
      <c r="E973" s="139" t="s">
        <v>283</v>
      </c>
      <c r="F973" s="137">
        <v>5923</v>
      </c>
      <c r="G973" s="140">
        <v>20</v>
      </c>
      <c r="H973" s="165" t="s">
        <v>518</v>
      </c>
      <c r="I973" s="257">
        <v>0</v>
      </c>
      <c r="J973" s="258">
        <v>0</v>
      </c>
      <c r="K973" s="259">
        <v>0</v>
      </c>
      <c r="L973" s="260">
        <v>0</v>
      </c>
      <c r="M973" s="257">
        <v>0</v>
      </c>
      <c r="N973" s="261">
        <v>0</v>
      </c>
      <c r="O973" s="262">
        <v>0</v>
      </c>
      <c r="P973" s="260">
        <v>0</v>
      </c>
      <c r="Q973" s="262">
        <v>0</v>
      </c>
      <c r="R973" s="263">
        <v>0</v>
      </c>
      <c r="S973" s="260">
        <v>0</v>
      </c>
      <c r="T973" s="257">
        <v>0</v>
      </c>
      <c r="U973" s="264">
        <v>0</v>
      </c>
      <c r="V973" s="260">
        <v>1</v>
      </c>
      <c r="W973" s="260">
        <v>0</v>
      </c>
      <c r="X973" s="146">
        <f>+G973-(SUM(I973:N973,O973,P973:P973:T973,U973,V973,W973))</f>
        <v>19</v>
      </c>
      <c r="Y973" s="147"/>
      <c r="Z973" s="147"/>
      <c r="AA973" s="147"/>
      <c r="AB973" s="147"/>
      <c r="AC973" s="147"/>
      <c r="AD973" s="147"/>
      <c r="AE973" s="198">
        <f t="shared" si="35"/>
        <v>19</v>
      </c>
      <c r="AF973" s="148"/>
      <c r="AG973" s="139"/>
    </row>
    <row r="974" spans="1:33" s="166" customFormat="1">
      <c r="A974" s="355">
        <v>43260</v>
      </c>
      <c r="B974" s="137">
        <v>2</v>
      </c>
      <c r="C974" s="137">
        <v>2629403</v>
      </c>
      <c r="D974" s="139">
        <v>13113</v>
      </c>
      <c r="E974" s="104" t="s">
        <v>862</v>
      </c>
      <c r="F974" s="137">
        <v>5924</v>
      </c>
      <c r="G974" s="140">
        <v>357</v>
      </c>
      <c r="H974" s="560" t="s">
        <v>519</v>
      </c>
      <c r="I974" s="257">
        <v>0</v>
      </c>
      <c r="J974" s="258">
        <v>0</v>
      </c>
      <c r="K974" s="259">
        <v>0</v>
      </c>
      <c r="L974" s="260">
        <v>0</v>
      </c>
      <c r="M974" s="257">
        <v>0</v>
      </c>
      <c r="N974" s="261">
        <v>0</v>
      </c>
      <c r="O974" s="262">
        <v>1</v>
      </c>
      <c r="P974" s="260">
        <v>0</v>
      </c>
      <c r="Q974" s="262">
        <v>0</v>
      </c>
      <c r="R974" s="263">
        <v>2</v>
      </c>
      <c r="S974" s="260">
        <v>0</v>
      </c>
      <c r="T974" s="257">
        <v>0</v>
      </c>
      <c r="U974" s="264">
        <v>0</v>
      </c>
      <c r="V974" s="260">
        <v>1</v>
      </c>
      <c r="W974" s="260">
        <v>0</v>
      </c>
      <c r="X974" s="146">
        <f>+G974-(SUM(I974:N974,O974,P974:P974:T974,U974,V974,W974))</f>
        <v>353</v>
      </c>
      <c r="Y974" s="147"/>
      <c r="Z974" s="147"/>
      <c r="AA974" s="147"/>
      <c r="AB974" s="147"/>
      <c r="AC974" s="147">
        <v>3</v>
      </c>
      <c r="AD974" s="147"/>
      <c r="AE974" s="198">
        <f t="shared" si="35"/>
        <v>350</v>
      </c>
      <c r="AF974" s="148"/>
      <c r="AG974" s="139"/>
    </row>
    <row r="975" spans="1:33" s="166" customFormat="1">
      <c r="A975" s="355">
        <v>43260</v>
      </c>
      <c r="B975" s="137">
        <v>3</v>
      </c>
      <c r="C975" s="137">
        <v>2629403</v>
      </c>
      <c r="D975" s="139">
        <v>13113</v>
      </c>
      <c r="E975" s="104" t="s">
        <v>862</v>
      </c>
      <c r="F975" s="137">
        <v>5924</v>
      </c>
      <c r="G975" s="140">
        <v>43</v>
      </c>
      <c r="H975" s="561"/>
      <c r="I975" s="257">
        <v>0</v>
      </c>
      <c r="J975" s="258">
        <v>0</v>
      </c>
      <c r="K975" s="259">
        <v>0</v>
      </c>
      <c r="L975" s="260">
        <v>0</v>
      </c>
      <c r="M975" s="257">
        <v>0</v>
      </c>
      <c r="N975" s="261">
        <v>0</v>
      </c>
      <c r="O975" s="262">
        <v>0</v>
      </c>
      <c r="P975" s="260">
        <v>0</v>
      </c>
      <c r="Q975" s="262">
        <v>0</v>
      </c>
      <c r="R975" s="263">
        <v>0</v>
      </c>
      <c r="S975" s="260">
        <v>0</v>
      </c>
      <c r="T975" s="257">
        <v>0</v>
      </c>
      <c r="U975" s="264">
        <v>0</v>
      </c>
      <c r="V975" s="260">
        <v>0</v>
      </c>
      <c r="W975" s="260">
        <v>0</v>
      </c>
      <c r="X975" s="146">
        <f>+G975-(SUM(I975:N975,O975,P975:P975:T975,U975,V975,W975))</f>
        <v>43</v>
      </c>
      <c r="Y975" s="147"/>
      <c r="Z975" s="147"/>
      <c r="AA975" s="147"/>
      <c r="AB975" s="147"/>
      <c r="AC975" s="147"/>
      <c r="AD975" s="147"/>
      <c r="AE975" s="198">
        <f t="shared" si="35"/>
        <v>43</v>
      </c>
      <c r="AF975" s="148"/>
      <c r="AG975" s="139"/>
    </row>
    <row r="976" spans="1:33" s="166" customFormat="1">
      <c r="A976" s="355">
        <v>43260</v>
      </c>
      <c r="B976" s="137">
        <v>3</v>
      </c>
      <c r="C976" s="137">
        <v>2629403</v>
      </c>
      <c r="D976" s="139">
        <v>13113</v>
      </c>
      <c r="E976" s="104" t="s">
        <v>862</v>
      </c>
      <c r="F976" s="137">
        <v>5925</v>
      </c>
      <c r="G976" s="140">
        <v>323</v>
      </c>
      <c r="H976" s="165" t="s">
        <v>520</v>
      </c>
      <c r="I976" s="257">
        <v>0</v>
      </c>
      <c r="J976" s="258">
        <v>0</v>
      </c>
      <c r="K976" s="259">
        <v>0</v>
      </c>
      <c r="L976" s="260">
        <v>0</v>
      </c>
      <c r="M976" s="257">
        <v>0</v>
      </c>
      <c r="N976" s="261">
        <v>0</v>
      </c>
      <c r="O976" s="262">
        <v>0</v>
      </c>
      <c r="P976" s="260">
        <v>0</v>
      </c>
      <c r="Q976" s="262">
        <v>0</v>
      </c>
      <c r="R976" s="263">
        <v>3</v>
      </c>
      <c r="S976" s="260">
        <v>0</v>
      </c>
      <c r="T976" s="257">
        <v>0</v>
      </c>
      <c r="U976" s="264">
        <v>0</v>
      </c>
      <c r="V976" s="260">
        <v>1</v>
      </c>
      <c r="W976" s="260">
        <v>0</v>
      </c>
      <c r="X976" s="146">
        <f>+G976-(SUM(I976:N976,O976,P976:P976:T976,U976,V976,W976))</f>
        <v>319</v>
      </c>
      <c r="Y976" s="147"/>
      <c r="Z976" s="147"/>
      <c r="AA976" s="147"/>
      <c r="AB976" s="147"/>
      <c r="AC976" s="147">
        <v>2</v>
      </c>
      <c r="AD976" s="147"/>
      <c r="AE976" s="198">
        <f t="shared" si="35"/>
        <v>317</v>
      </c>
      <c r="AF976" s="148"/>
      <c r="AG976" s="139"/>
    </row>
    <row r="977" spans="1:33" s="166" customFormat="1">
      <c r="A977" s="355">
        <v>43260</v>
      </c>
      <c r="B977" s="137">
        <v>3</v>
      </c>
      <c r="C977" s="137">
        <v>2629403</v>
      </c>
      <c r="D977" s="139">
        <v>13112</v>
      </c>
      <c r="E977" s="104" t="s">
        <v>862</v>
      </c>
      <c r="F977" s="137">
        <v>5926</v>
      </c>
      <c r="G977" s="140">
        <v>124</v>
      </c>
      <c r="H977" s="560" t="s">
        <v>111</v>
      </c>
      <c r="I977" s="257">
        <v>0</v>
      </c>
      <c r="J977" s="258">
        <v>0</v>
      </c>
      <c r="K977" s="259">
        <v>0</v>
      </c>
      <c r="L977" s="260">
        <v>0</v>
      </c>
      <c r="M977" s="257">
        <v>0</v>
      </c>
      <c r="N977" s="261">
        <v>0</v>
      </c>
      <c r="O977" s="262">
        <v>0</v>
      </c>
      <c r="P977" s="260">
        <v>0</v>
      </c>
      <c r="Q977" s="262">
        <v>0</v>
      </c>
      <c r="R977" s="263">
        <v>0</v>
      </c>
      <c r="S977" s="260">
        <v>0</v>
      </c>
      <c r="T977" s="257">
        <v>0</v>
      </c>
      <c r="U977" s="264">
        <v>0</v>
      </c>
      <c r="V977" s="260">
        <v>1</v>
      </c>
      <c r="W977" s="260">
        <v>0</v>
      </c>
      <c r="X977" s="146">
        <f>+G977-(SUM(I977:N977,O977,P977:P977:T977,U977,V977,W977))</f>
        <v>123</v>
      </c>
      <c r="Y977" s="147"/>
      <c r="Z977" s="147"/>
      <c r="AA977" s="147"/>
      <c r="AB977" s="147"/>
      <c r="AC977" s="147"/>
      <c r="AD977" s="147"/>
      <c r="AE977" s="198">
        <f t="shared" si="35"/>
        <v>123</v>
      </c>
      <c r="AF977" s="148"/>
      <c r="AG977" s="139"/>
    </row>
    <row r="978" spans="1:33" s="166" customFormat="1">
      <c r="A978" s="355">
        <v>43263</v>
      </c>
      <c r="B978" s="137">
        <v>1</v>
      </c>
      <c r="C978" s="137">
        <v>2629403</v>
      </c>
      <c r="D978" s="139">
        <v>13112</v>
      </c>
      <c r="E978" s="104" t="s">
        <v>862</v>
      </c>
      <c r="F978" s="137">
        <v>5926</v>
      </c>
      <c r="G978" s="140">
        <v>276</v>
      </c>
      <c r="H978" s="561"/>
      <c r="I978" s="257">
        <v>0</v>
      </c>
      <c r="J978" s="258">
        <v>0</v>
      </c>
      <c r="K978" s="259">
        <v>0</v>
      </c>
      <c r="L978" s="260">
        <v>0</v>
      </c>
      <c r="M978" s="257">
        <v>0</v>
      </c>
      <c r="N978" s="261">
        <v>0</v>
      </c>
      <c r="O978" s="262">
        <v>1</v>
      </c>
      <c r="P978" s="260">
        <v>0</v>
      </c>
      <c r="Q978" s="262">
        <v>0</v>
      </c>
      <c r="R978" s="263">
        <v>1</v>
      </c>
      <c r="S978" s="260">
        <v>0</v>
      </c>
      <c r="T978" s="257">
        <v>0</v>
      </c>
      <c r="U978" s="264">
        <v>0</v>
      </c>
      <c r="V978" s="260">
        <v>1</v>
      </c>
      <c r="W978" s="260">
        <v>0</v>
      </c>
      <c r="X978" s="146">
        <f>+G978-(SUM(I978:N978,O978,P978:P978:T978,U978,V978,W978))</f>
        <v>273</v>
      </c>
      <c r="Y978" s="147"/>
      <c r="Z978" s="147"/>
      <c r="AA978" s="147"/>
      <c r="AB978" s="147"/>
      <c r="AC978" s="147"/>
      <c r="AD978" s="147"/>
      <c r="AE978" s="198">
        <f t="shared" si="35"/>
        <v>273</v>
      </c>
      <c r="AF978" s="148"/>
      <c r="AG978" s="139"/>
    </row>
    <row r="979" spans="1:33" s="166" customFormat="1">
      <c r="A979" s="355">
        <v>43263</v>
      </c>
      <c r="B979" s="137">
        <v>1</v>
      </c>
      <c r="C979" s="137">
        <v>2629403</v>
      </c>
      <c r="D979" s="139">
        <v>13112</v>
      </c>
      <c r="E979" s="104" t="s">
        <v>862</v>
      </c>
      <c r="F979" s="137">
        <v>5927</v>
      </c>
      <c r="G979" s="140">
        <v>152</v>
      </c>
      <c r="H979" s="560" t="s">
        <v>521</v>
      </c>
      <c r="I979" s="257">
        <v>0</v>
      </c>
      <c r="J979" s="258">
        <v>0</v>
      </c>
      <c r="K979" s="259">
        <v>0</v>
      </c>
      <c r="L979" s="260">
        <v>0</v>
      </c>
      <c r="M979" s="257">
        <v>0</v>
      </c>
      <c r="N979" s="261">
        <v>0</v>
      </c>
      <c r="O979" s="262">
        <v>0</v>
      </c>
      <c r="P979" s="260">
        <v>0</v>
      </c>
      <c r="Q979" s="262">
        <v>0</v>
      </c>
      <c r="R979" s="263">
        <v>1</v>
      </c>
      <c r="S979" s="260">
        <v>0</v>
      </c>
      <c r="T979" s="257">
        <v>0</v>
      </c>
      <c r="U979" s="264">
        <v>0</v>
      </c>
      <c r="V979" s="260">
        <v>1</v>
      </c>
      <c r="W979" s="260">
        <v>0</v>
      </c>
      <c r="X979" s="146">
        <f>+G979-(SUM(I979:N979,O979,P979:P979:T979,U979,V979,W979))</f>
        <v>150</v>
      </c>
      <c r="Y979" s="147"/>
      <c r="Z979" s="147"/>
      <c r="AA979" s="147"/>
      <c r="AB979" s="147"/>
      <c r="AC979" s="147"/>
      <c r="AD979" s="147"/>
      <c r="AE979" s="198">
        <f t="shared" si="35"/>
        <v>150</v>
      </c>
      <c r="AF979" s="148"/>
      <c r="AG979" s="139"/>
    </row>
    <row r="980" spans="1:33" s="166" customFormat="1">
      <c r="A980" s="355">
        <v>43263</v>
      </c>
      <c r="B980" s="137">
        <v>2</v>
      </c>
      <c r="C980" s="137">
        <v>2629403</v>
      </c>
      <c r="D980" s="139">
        <v>13112</v>
      </c>
      <c r="E980" s="104" t="s">
        <v>862</v>
      </c>
      <c r="F980" s="137">
        <v>5927</v>
      </c>
      <c r="G980" s="140">
        <v>22</v>
      </c>
      <c r="H980" s="561"/>
      <c r="I980" s="257">
        <v>0</v>
      </c>
      <c r="J980" s="258">
        <v>0</v>
      </c>
      <c r="K980" s="259">
        <v>0</v>
      </c>
      <c r="L980" s="260">
        <v>0</v>
      </c>
      <c r="M980" s="257">
        <v>0</v>
      </c>
      <c r="N980" s="261">
        <v>0</v>
      </c>
      <c r="O980" s="262">
        <v>0</v>
      </c>
      <c r="P980" s="260">
        <v>0</v>
      </c>
      <c r="Q980" s="262">
        <v>0</v>
      </c>
      <c r="R980" s="263">
        <v>0</v>
      </c>
      <c r="S980" s="260">
        <v>0</v>
      </c>
      <c r="T980" s="257">
        <v>0</v>
      </c>
      <c r="U980" s="264">
        <v>0</v>
      </c>
      <c r="V980" s="260">
        <v>0</v>
      </c>
      <c r="W980" s="260">
        <v>0</v>
      </c>
      <c r="X980" s="146">
        <f>+G980-(SUM(I980:N980,O980,P980:P980:T980,U980,V980,W980))</f>
        <v>22</v>
      </c>
      <c r="Y980" s="147"/>
      <c r="Z980" s="147"/>
      <c r="AA980" s="147"/>
      <c r="AB980" s="147"/>
      <c r="AC980" s="147"/>
      <c r="AD980" s="147"/>
      <c r="AE980" s="198">
        <f t="shared" si="35"/>
        <v>22</v>
      </c>
      <c r="AF980" s="148"/>
      <c r="AG980" s="139"/>
    </row>
    <row r="981" spans="1:33" s="166" customFormat="1">
      <c r="A981" s="355">
        <v>43263</v>
      </c>
      <c r="B981" s="137">
        <v>2</v>
      </c>
      <c r="C981" s="137">
        <v>2629403</v>
      </c>
      <c r="D981" s="139">
        <v>13110</v>
      </c>
      <c r="E981" s="104" t="s">
        <v>862</v>
      </c>
      <c r="F981" s="137">
        <v>5928</v>
      </c>
      <c r="G981" s="140">
        <v>400</v>
      </c>
      <c r="H981" s="165" t="s">
        <v>111</v>
      </c>
      <c r="I981" s="257">
        <v>0</v>
      </c>
      <c r="J981" s="258">
        <v>0</v>
      </c>
      <c r="K981" s="259">
        <v>0</v>
      </c>
      <c r="L981" s="260">
        <v>0</v>
      </c>
      <c r="M981" s="257">
        <v>0</v>
      </c>
      <c r="N981" s="261">
        <v>0</v>
      </c>
      <c r="O981" s="262">
        <v>1</v>
      </c>
      <c r="P981" s="260">
        <v>0</v>
      </c>
      <c r="Q981" s="262">
        <v>0</v>
      </c>
      <c r="R981" s="263">
        <v>2</v>
      </c>
      <c r="S981" s="260">
        <v>0</v>
      </c>
      <c r="T981" s="257">
        <v>0</v>
      </c>
      <c r="U981" s="264">
        <v>0</v>
      </c>
      <c r="V981" s="260">
        <v>1</v>
      </c>
      <c r="W981" s="260">
        <v>0</v>
      </c>
      <c r="X981" s="146">
        <f>+G981-(SUM(I981:N981,O981,P981:P981:T981,U981,V981,W981))</f>
        <v>396</v>
      </c>
      <c r="Y981" s="147"/>
      <c r="Z981" s="147"/>
      <c r="AA981" s="147">
        <v>1</v>
      </c>
      <c r="AB981" s="147"/>
      <c r="AC981" s="147"/>
      <c r="AD981" s="147"/>
      <c r="AE981" s="198">
        <f t="shared" si="35"/>
        <v>395</v>
      </c>
      <c r="AF981" s="148"/>
      <c r="AG981" s="139"/>
    </row>
    <row r="982" spans="1:33" s="166" customFormat="1">
      <c r="A982" s="355">
        <v>43263</v>
      </c>
      <c r="B982" s="137">
        <v>2</v>
      </c>
      <c r="C982" s="137">
        <v>2629403</v>
      </c>
      <c r="D982" s="139">
        <v>13110</v>
      </c>
      <c r="E982" s="104" t="s">
        <v>862</v>
      </c>
      <c r="F982" s="137">
        <v>5929</v>
      </c>
      <c r="G982" s="140">
        <v>101</v>
      </c>
      <c r="H982" s="560" t="s">
        <v>522</v>
      </c>
      <c r="I982" s="257">
        <v>0</v>
      </c>
      <c r="J982" s="258">
        <v>0</v>
      </c>
      <c r="K982" s="259">
        <v>0</v>
      </c>
      <c r="L982" s="260">
        <v>0</v>
      </c>
      <c r="M982" s="257">
        <v>0</v>
      </c>
      <c r="N982" s="261">
        <v>0</v>
      </c>
      <c r="O982" s="262">
        <v>0</v>
      </c>
      <c r="P982" s="260">
        <v>0</v>
      </c>
      <c r="Q982" s="262">
        <v>0</v>
      </c>
      <c r="R982" s="263">
        <v>0</v>
      </c>
      <c r="S982" s="260">
        <v>0</v>
      </c>
      <c r="T982" s="257">
        <v>0</v>
      </c>
      <c r="U982" s="264">
        <v>0</v>
      </c>
      <c r="V982" s="260">
        <v>1</v>
      </c>
      <c r="W982" s="260">
        <v>0</v>
      </c>
      <c r="X982" s="146">
        <f>+G982-(SUM(I982:N982,O982,P982:P982:T982,U982,V982,W982))</f>
        <v>100</v>
      </c>
      <c r="Y982" s="147"/>
      <c r="Z982" s="147"/>
      <c r="AA982" s="147"/>
      <c r="AB982" s="147"/>
      <c r="AC982" s="147"/>
      <c r="AD982" s="147"/>
      <c r="AE982" s="198">
        <f t="shared" ref="AE982:AE1045" si="36">X982-SUM(Z982:AD982)</f>
        <v>100</v>
      </c>
      <c r="AF982" s="148"/>
      <c r="AG982" s="139"/>
    </row>
    <row r="983" spans="1:33" s="166" customFormat="1">
      <c r="A983" s="355">
        <v>43263</v>
      </c>
      <c r="B983" s="137">
        <v>3</v>
      </c>
      <c r="C983" s="137">
        <v>2629403</v>
      </c>
      <c r="D983" s="139">
        <v>13110</v>
      </c>
      <c r="E983" s="104" t="s">
        <v>862</v>
      </c>
      <c r="F983" s="137">
        <v>5929</v>
      </c>
      <c r="G983" s="140">
        <v>195</v>
      </c>
      <c r="H983" s="561"/>
      <c r="I983" s="257">
        <v>0</v>
      </c>
      <c r="J983" s="258">
        <v>0</v>
      </c>
      <c r="K983" s="259">
        <v>0</v>
      </c>
      <c r="L983" s="260">
        <v>0</v>
      </c>
      <c r="M983" s="257">
        <v>0</v>
      </c>
      <c r="N983" s="261">
        <v>0</v>
      </c>
      <c r="O983" s="262">
        <v>0</v>
      </c>
      <c r="P983" s="260">
        <v>0</v>
      </c>
      <c r="Q983" s="262">
        <v>0</v>
      </c>
      <c r="R983" s="263">
        <v>2</v>
      </c>
      <c r="S983" s="260">
        <v>0</v>
      </c>
      <c r="T983" s="257">
        <v>0</v>
      </c>
      <c r="U983" s="264">
        <v>0</v>
      </c>
      <c r="V983" s="260">
        <v>0</v>
      </c>
      <c r="W983" s="260">
        <v>0</v>
      </c>
      <c r="X983" s="146">
        <f>+G983-(SUM(I983:N983,O983,P983:P983:T983,U983,V983,W983))</f>
        <v>193</v>
      </c>
      <c r="Y983" s="147"/>
      <c r="Z983" s="147"/>
      <c r="AA983" s="147"/>
      <c r="AB983" s="147"/>
      <c r="AC983" s="147"/>
      <c r="AD983" s="147"/>
      <c r="AE983" s="198">
        <f t="shared" si="36"/>
        <v>193</v>
      </c>
      <c r="AF983" s="148"/>
      <c r="AG983" s="139"/>
    </row>
    <row r="984" spans="1:33" s="166" customFormat="1">
      <c r="A984" s="355">
        <v>43263</v>
      </c>
      <c r="B984" s="137">
        <v>3</v>
      </c>
      <c r="C984" s="137">
        <v>2629403</v>
      </c>
      <c r="D984" s="139">
        <v>13068</v>
      </c>
      <c r="E984" s="104" t="s">
        <v>862</v>
      </c>
      <c r="F984" s="137">
        <v>5930</v>
      </c>
      <c r="G984" s="140">
        <v>123</v>
      </c>
      <c r="H984" s="165" t="s">
        <v>523</v>
      </c>
      <c r="I984" s="257">
        <v>0</v>
      </c>
      <c r="J984" s="258">
        <v>0</v>
      </c>
      <c r="K984" s="259">
        <v>0</v>
      </c>
      <c r="L984" s="260">
        <v>0</v>
      </c>
      <c r="M984" s="257">
        <v>0</v>
      </c>
      <c r="N984" s="261">
        <v>0</v>
      </c>
      <c r="O984" s="262">
        <v>1</v>
      </c>
      <c r="P984" s="260">
        <v>0</v>
      </c>
      <c r="Q984" s="262">
        <v>0</v>
      </c>
      <c r="R984" s="263">
        <v>0</v>
      </c>
      <c r="S984" s="260">
        <v>0</v>
      </c>
      <c r="T984" s="257">
        <v>0</v>
      </c>
      <c r="U984" s="264">
        <v>0</v>
      </c>
      <c r="V984" s="260">
        <v>1</v>
      </c>
      <c r="W984" s="260">
        <v>0</v>
      </c>
      <c r="X984" s="146">
        <f>+G984-(SUM(I984:N984,O984,P984:P984:T984,U984,V984,W984))</f>
        <v>121</v>
      </c>
      <c r="Y984" s="147"/>
      <c r="Z984" s="147"/>
      <c r="AA984" s="147"/>
      <c r="AB984" s="147"/>
      <c r="AC984" s="147"/>
      <c r="AD984" s="147"/>
      <c r="AE984" s="198">
        <f t="shared" si="36"/>
        <v>121</v>
      </c>
      <c r="AF984" s="148"/>
      <c r="AG984" s="139"/>
    </row>
    <row r="985" spans="1:33" s="166" customFormat="1">
      <c r="A985" s="355">
        <v>43263</v>
      </c>
      <c r="B985" s="137">
        <v>3</v>
      </c>
      <c r="C985" s="137">
        <v>2629403</v>
      </c>
      <c r="D985" s="139">
        <v>13111</v>
      </c>
      <c r="E985" s="104" t="s">
        <v>862</v>
      </c>
      <c r="F985" s="137">
        <v>5931</v>
      </c>
      <c r="G985" s="140">
        <v>182</v>
      </c>
      <c r="H985" s="560" t="s">
        <v>111</v>
      </c>
      <c r="I985" s="257">
        <v>0</v>
      </c>
      <c r="J985" s="258">
        <v>0</v>
      </c>
      <c r="K985" s="259">
        <v>0</v>
      </c>
      <c r="L985" s="260">
        <v>0</v>
      </c>
      <c r="M985" s="257">
        <v>0</v>
      </c>
      <c r="N985" s="261">
        <v>0</v>
      </c>
      <c r="O985" s="262">
        <v>1</v>
      </c>
      <c r="P985" s="260">
        <v>0</v>
      </c>
      <c r="Q985" s="262">
        <v>0</v>
      </c>
      <c r="R985" s="263">
        <v>0</v>
      </c>
      <c r="S985" s="260">
        <v>0</v>
      </c>
      <c r="T985" s="257">
        <v>0</v>
      </c>
      <c r="U985" s="264">
        <v>0</v>
      </c>
      <c r="V985" s="260">
        <v>1</v>
      </c>
      <c r="W985" s="260">
        <v>0</v>
      </c>
      <c r="X985" s="146">
        <f>+G985-(SUM(I985:N985,O985,P985:P985:T985,U985,V985,W985))</f>
        <v>180</v>
      </c>
      <c r="Y985" s="147"/>
      <c r="Z985" s="147"/>
      <c r="AA985" s="147">
        <v>4</v>
      </c>
      <c r="AB985" s="147"/>
      <c r="AC985" s="147">
        <v>2</v>
      </c>
      <c r="AD985" s="147"/>
      <c r="AE985" s="198">
        <f t="shared" si="36"/>
        <v>174</v>
      </c>
      <c r="AF985" s="148"/>
      <c r="AG985" s="139"/>
    </row>
    <row r="986" spans="1:33" s="166" customFormat="1">
      <c r="A986" s="355">
        <v>43264</v>
      </c>
      <c r="B986" s="137">
        <v>1</v>
      </c>
      <c r="C986" s="137">
        <v>2629403</v>
      </c>
      <c r="D986" s="139">
        <v>13111</v>
      </c>
      <c r="E986" s="104" t="s">
        <v>862</v>
      </c>
      <c r="F986" s="137">
        <v>5931</v>
      </c>
      <c r="G986" s="140">
        <v>218</v>
      </c>
      <c r="H986" s="561"/>
      <c r="I986" s="257">
        <v>0</v>
      </c>
      <c r="J986" s="258">
        <v>0</v>
      </c>
      <c r="K986" s="259">
        <v>0</v>
      </c>
      <c r="L986" s="260">
        <v>0</v>
      </c>
      <c r="M986" s="257">
        <v>0</v>
      </c>
      <c r="N986" s="261">
        <v>0</v>
      </c>
      <c r="O986" s="262">
        <v>1</v>
      </c>
      <c r="P986" s="260">
        <v>0</v>
      </c>
      <c r="Q986" s="262">
        <v>0</v>
      </c>
      <c r="R986" s="263">
        <v>2</v>
      </c>
      <c r="S986" s="260">
        <v>0</v>
      </c>
      <c r="T986" s="257">
        <v>0</v>
      </c>
      <c r="U986" s="264">
        <v>0</v>
      </c>
      <c r="V986" s="260">
        <v>0</v>
      </c>
      <c r="W986" s="260">
        <v>0</v>
      </c>
      <c r="X986" s="146">
        <f>+G986-(SUM(I986:N986,O986,P986:P986:T986,U986,V986,W986))</f>
        <v>215</v>
      </c>
      <c r="Y986" s="147"/>
      <c r="Z986" s="147"/>
      <c r="AA986" s="147">
        <v>3</v>
      </c>
      <c r="AB986" s="147"/>
      <c r="AC986" s="147">
        <v>1</v>
      </c>
      <c r="AD986" s="147"/>
      <c r="AE986" s="198">
        <f t="shared" si="36"/>
        <v>211</v>
      </c>
      <c r="AF986" s="148"/>
      <c r="AG986" s="139"/>
    </row>
    <row r="987" spans="1:33" s="166" customFormat="1">
      <c r="A987" s="355">
        <v>43264</v>
      </c>
      <c r="B987" s="137">
        <v>1</v>
      </c>
      <c r="C987" s="137">
        <v>2629403</v>
      </c>
      <c r="D987" s="139">
        <v>13111</v>
      </c>
      <c r="E987" s="104" t="s">
        <v>862</v>
      </c>
      <c r="F987" s="137">
        <v>5932</v>
      </c>
      <c r="G987" s="140">
        <v>188</v>
      </c>
      <c r="H987" s="165" t="s">
        <v>524</v>
      </c>
      <c r="I987" s="257">
        <v>0</v>
      </c>
      <c r="J987" s="258">
        <v>0</v>
      </c>
      <c r="K987" s="259">
        <v>0</v>
      </c>
      <c r="L987" s="260">
        <v>0</v>
      </c>
      <c r="M987" s="257">
        <v>0</v>
      </c>
      <c r="N987" s="261">
        <v>0</v>
      </c>
      <c r="O987" s="262">
        <v>0</v>
      </c>
      <c r="P987" s="260">
        <v>0</v>
      </c>
      <c r="Q987" s="262">
        <v>0</v>
      </c>
      <c r="R987" s="263">
        <v>1</v>
      </c>
      <c r="S987" s="260">
        <v>0</v>
      </c>
      <c r="T987" s="257">
        <v>0</v>
      </c>
      <c r="U987" s="264">
        <v>0</v>
      </c>
      <c r="V987" s="260">
        <v>1</v>
      </c>
      <c r="W987" s="260">
        <v>0</v>
      </c>
      <c r="X987" s="146">
        <f>+G987-(SUM(I987:N987,O987,P987:P987:T987,U987,V987,W987))</f>
        <v>186</v>
      </c>
      <c r="Y987" s="147"/>
      <c r="Z987" s="147">
        <v>1</v>
      </c>
      <c r="AA987" s="147"/>
      <c r="AB987" s="147"/>
      <c r="AC987" s="147"/>
      <c r="AD987" s="147"/>
      <c r="AE987" s="198">
        <f t="shared" si="36"/>
        <v>185</v>
      </c>
      <c r="AF987" s="148"/>
      <c r="AG987" s="139"/>
    </row>
    <row r="988" spans="1:33" s="166" customFormat="1">
      <c r="A988" s="355">
        <v>43264</v>
      </c>
      <c r="B988" s="137">
        <v>1</v>
      </c>
      <c r="C988" s="137">
        <v>2629403</v>
      </c>
      <c r="D988" s="139">
        <v>13070</v>
      </c>
      <c r="E988" s="104" t="s">
        <v>862</v>
      </c>
      <c r="F988" s="137">
        <v>5933</v>
      </c>
      <c r="G988" s="140">
        <v>76</v>
      </c>
      <c r="H988" s="560" t="s">
        <v>525</v>
      </c>
      <c r="I988" s="257">
        <v>0</v>
      </c>
      <c r="J988" s="258">
        <v>0</v>
      </c>
      <c r="K988" s="259">
        <v>0</v>
      </c>
      <c r="L988" s="260">
        <v>0</v>
      </c>
      <c r="M988" s="257">
        <v>0</v>
      </c>
      <c r="N988" s="261">
        <v>0</v>
      </c>
      <c r="O988" s="262">
        <v>0</v>
      </c>
      <c r="P988" s="260">
        <v>0</v>
      </c>
      <c r="Q988" s="262">
        <v>0</v>
      </c>
      <c r="R988" s="263">
        <v>0</v>
      </c>
      <c r="S988" s="260">
        <v>0</v>
      </c>
      <c r="T988" s="257">
        <v>0</v>
      </c>
      <c r="U988" s="264">
        <v>0</v>
      </c>
      <c r="V988" s="260">
        <v>1</v>
      </c>
      <c r="W988" s="260">
        <v>0</v>
      </c>
      <c r="X988" s="146">
        <f>+G988-(SUM(I988:N988,O988,P988:P988:T988,U988,V988,W988))</f>
        <v>75</v>
      </c>
      <c r="Y988" s="147"/>
      <c r="Z988" s="147"/>
      <c r="AA988" s="147"/>
      <c r="AB988" s="147"/>
      <c r="AC988" s="147"/>
      <c r="AD988" s="147"/>
      <c r="AE988" s="198">
        <f t="shared" si="36"/>
        <v>75</v>
      </c>
      <c r="AF988" s="148"/>
      <c r="AG988" s="139"/>
    </row>
    <row r="989" spans="1:33" s="166" customFormat="1">
      <c r="A989" s="355">
        <v>43264</v>
      </c>
      <c r="B989" s="137">
        <v>2</v>
      </c>
      <c r="C989" s="137">
        <v>2629403</v>
      </c>
      <c r="D989" s="139">
        <v>13070</v>
      </c>
      <c r="E989" s="104" t="s">
        <v>862</v>
      </c>
      <c r="F989" s="137">
        <v>5933</v>
      </c>
      <c r="G989" s="140">
        <v>181</v>
      </c>
      <c r="H989" s="561"/>
      <c r="I989" s="257">
        <v>0</v>
      </c>
      <c r="J989" s="258">
        <v>0</v>
      </c>
      <c r="K989" s="259">
        <v>0</v>
      </c>
      <c r="L989" s="260">
        <v>0</v>
      </c>
      <c r="M989" s="257">
        <v>0</v>
      </c>
      <c r="N989" s="261">
        <v>0</v>
      </c>
      <c r="O989" s="262">
        <v>1</v>
      </c>
      <c r="P989" s="260">
        <v>0</v>
      </c>
      <c r="Q989" s="262">
        <v>0</v>
      </c>
      <c r="R989" s="263">
        <v>0</v>
      </c>
      <c r="S989" s="260">
        <v>0</v>
      </c>
      <c r="T989" s="257">
        <v>0</v>
      </c>
      <c r="U989" s="264">
        <v>0</v>
      </c>
      <c r="V989" s="260">
        <v>2</v>
      </c>
      <c r="W989" s="260">
        <v>0</v>
      </c>
      <c r="X989" s="146">
        <f>+G989-(SUM(I989:N989,O989,P989:P989:T989,U989,V989,W989))</f>
        <v>178</v>
      </c>
      <c r="Y989" s="147"/>
      <c r="Z989" s="147"/>
      <c r="AA989" s="147"/>
      <c r="AB989" s="147"/>
      <c r="AC989" s="147"/>
      <c r="AD989" s="147"/>
      <c r="AE989" s="198">
        <f t="shared" si="36"/>
        <v>178</v>
      </c>
      <c r="AF989" s="148"/>
      <c r="AG989" s="139"/>
    </row>
    <row r="990" spans="1:33" s="166" customFormat="1">
      <c r="A990" s="355">
        <v>43264</v>
      </c>
      <c r="B990" s="137">
        <v>2</v>
      </c>
      <c r="C990" s="137">
        <v>2629403</v>
      </c>
      <c r="D990" s="139">
        <v>13069</v>
      </c>
      <c r="E990" s="104" t="s">
        <v>862</v>
      </c>
      <c r="F990" s="137">
        <v>5934</v>
      </c>
      <c r="G990" s="140">
        <v>289</v>
      </c>
      <c r="H990" s="165" t="s">
        <v>295</v>
      </c>
      <c r="I990" s="257">
        <v>0</v>
      </c>
      <c r="J990" s="258">
        <v>0</v>
      </c>
      <c r="K990" s="259">
        <v>0</v>
      </c>
      <c r="L990" s="260">
        <v>0</v>
      </c>
      <c r="M990" s="257">
        <v>0</v>
      </c>
      <c r="N990" s="261">
        <v>0</v>
      </c>
      <c r="O990" s="262">
        <v>1</v>
      </c>
      <c r="P990" s="260">
        <v>0</v>
      </c>
      <c r="Q990" s="262">
        <v>0</v>
      </c>
      <c r="R990" s="263">
        <v>1</v>
      </c>
      <c r="S990" s="260">
        <v>0</v>
      </c>
      <c r="T990" s="257">
        <v>0</v>
      </c>
      <c r="U990" s="264">
        <v>0</v>
      </c>
      <c r="V990" s="260">
        <v>1</v>
      </c>
      <c r="W990" s="260">
        <v>0</v>
      </c>
      <c r="X990" s="146">
        <f>+G990-(SUM(I990:N990,O990,P990:P990:T990,U990,V990,W990))</f>
        <v>286</v>
      </c>
      <c r="Y990" s="147"/>
      <c r="Z990" s="147"/>
      <c r="AA990" s="147"/>
      <c r="AB990" s="147"/>
      <c r="AC990" s="147"/>
      <c r="AD990" s="147"/>
      <c r="AE990" s="198">
        <f t="shared" si="36"/>
        <v>286</v>
      </c>
      <c r="AF990" s="148"/>
      <c r="AG990" s="139"/>
    </row>
    <row r="991" spans="1:33" s="166" customFormat="1">
      <c r="A991" s="355">
        <v>43264</v>
      </c>
      <c r="B991" s="137">
        <v>2</v>
      </c>
      <c r="C991" s="137">
        <v>1848703</v>
      </c>
      <c r="D991" s="139">
        <v>40414</v>
      </c>
      <c r="E991" s="104" t="s">
        <v>862</v>
      </c>
      <c r="F991" s="137">
        <v>5935</v>
      </c>
      <c r="G991" s="140">
        <v>22</v>
      </c>
      <c r="H991" s="165" t="s">
        <v>427</v>
      </c>
      <c r="I991" s="257">
        <v>0</v>
      </c>
      <c r="J991" s="258">
        <v>0</v>
      </c>
      <c r="K991" s="259">
        <v>0</v>
      </c>
      <c r="L991" s="260">
        <v>0</v>
      </c>
      <c r="M991" s="257">
        <v>0</v>
      </c>
      <c r="N991" s="261">
        <v>0</v>
      </c>
      <c r="O991" s="262">
        <v>1</v>
      </c>
      <c r="P991" s="260">
        <v>0</v>
      </c>
      <c r="Q991" s="262">
        <v>0</v>
      </c>
      <c r="R991" s="263">
        <v>0</v>
      </c>
      <c r="S991" s="260">
        <v>0</v>
      </c>
      <c r="T991" s="257">
        <v>0</v>
      </c>
      <c r="U991" s="264">
        <v>0</v>
      </c>
      <c r="V991" s="260">
        <v>1</v>
      </c>
      <c r="W991" s="260">
        <v>0</v>
      </c>
      <c r="X991" s="146">
        <f>+G991-(SUM(I991:N991,O991,P991:P991:T991,U991,V991,W991))</f>
        <v>20</v>
      </c>
      <c r="Y991" s="147"/>
      <c r="Z991" s="147"/>
      <c r="AA991" s="147"/>
      <c r="AB991" s="147"/>
      <c r="AC991" s="147"/>
      <c r="AD991" s="147"/>
      <c r="AE991" s="198">
        <f t="shared" si="36"/>
        <v>20</v>
      </c>
      <c r="AF991" s="148"/>
      <c r="AG991" s="139"/>
    </row>
    <row r="992" spans="1:33" s="166" customFormat="1">
      <c r="A992" s="355">
        <v>43264</v>
      </c>
      <c r="B992" s="137">
        <v>2</v>
      </c>
      <c r="C992" s="137">
        <v>2629403</v>
      </c>
      <c r="D992" s="139">
        <v>13114</v>
      </c>
      <c r="E992" s="104" t="s">
        <v>862</v>
      </c>
      <c r="F992" s="137">
        <v>5936</v>
      </c>
      <c r="G992" s="140">
        <v>51</v>
      </c>
      <c r="H992" s="165" t="s">
        <v>526</v>
      </c>
      <c r="I992" s="257">
        <v>0</v>
      </c>
      <c r="J992" s="258">
        <v>0</v>
      </c>
      <c r="K992" s="259">
        <v>0</v>
      </c>
      <c r="L992" s="260">
        <v>0</v>
      </c>
      <c r="M992" s="257">
        <v>0</v>
      </c>
      <c r="N992" s="261">
        <v>0</v>
      </c>
      <c r="O992" s="262">
        <v>1</v>
      </c>
      <c r="P992" s="260">
        <v>0</v>
      </c>
      <c r="Q992" s="262">
        <v>0</v>
      </c>
      <c r="R992" s="263">
        <v>0</v>
      </c>
      <c r="S992" s="260">
        <v>0</v>
      </c>
      <c r="T992" s="257">
        <v>0</v>
      </c>
      <c r="U992" s="264">
        <v>0</v>
      </c>
      <c r="V992" s="260">
        <v>0</v>
      </c>
      <c r="W992" s="260">
        <v>0</v>
      </c>
      <c r="X992" s="146">
        <f>+G992-(SUM(I992:N992,O992,P992:P992:T992,U992,V992,W992))</f>
        <v>50</v>
      </c>
      <c r="Y992" s="147"/>
      <c r="Z992" s="147"/>
      <c r="AA992" s="147"/>
      <c r="AB992" s="147"/>
      <c r="AC992" s="147"/>
      <c r="AD992" s="147"/>
      <c r="AE992" s="198">
        <f t="shared" si="36"/>
        <v>50</v>
      </c>
      <c r="AF992" s="148"/>
      <c r="AG992" s="139"/>
    </row>
    <row r="993" spans="1:33" s="166" customFormat="1">
      <c r="A993" s="355">
        <v>43264</v>
      </c>
      <c r="B993" s="137">
        <v>3</v>
      </c>
      <c r="C993" s="137">
        <v>2629403</v>
      </c>
      <c r="D993" s="139">
        <v>13114</v>
      </c>
      <c r="E993" s="104" t="s">
        <v>862</v>
      </c>
      <c r="F993" s="137">
        <v>5936</v>
      </c>
      <c r="G993" s="140">
        <v>50</v>
      </c>
      <c r="H993" s="165" t="s">
        <v>526</v>
      </c>
      <c r="I993" s="257">
        <v>0</v>
      </c>
      <c r="J993" s="258">
        <v>0</v>
      </c>
      <c r="K993" s="259">
        <v>0</v>
      </c>
      <c r="L993" s="260">
        <v>0</v>
      </c>
      <c r="M993" s="257">
        <v>0</v>
      </c>
      <c r="N993" s="261">
        <v>0</v>
      </c>
      <c r="O993" s="262">
        <v>0</v>
      </c>
      <c r="P993" s="260">
        <v>0</v>
      </c>
      <c r="Q993" s="262">
        <v>0</v>
      </c>
      <c r="R993" s="263">
        <v>0</v>
      </c>
      <c r="S993" s="260">
        <v>0</v>
      </c>
      <c r="T993" s="257">
        <v>0</v>
      </c>
      <c r="U993" s="264">
        <v>0</v>
      </c>
      <c r="V993" s="260">
        <v>1</v>
      </c>
      <c r="W993" s="260">
        <v>0</v>
      </c>
      <c r="X993" s="146">
        <f>+G993-(SUM(I993:N993,O993,P993:P993:T993,U993,V993,W993))</f>
        <v>49</v>
      </c>
      <c r="Y993" s="147"/>
      <c r="Z993" s="147"/>
      <c r="AA993" s="147"/>
      <c r="AB993" s="147"/>
      <c r="AC993" s="147"/>
      <c r="AD993" s="147"/>
      <c r="AE993" s="198">
        <f t="shared" si="36"/>
        <v>49</v>
      </c>
      <c r="AF993" s="148"/>
      <c r="AG993" s="139"/>
    </row>
    <row r="994" spans="1:33" s="166" customFormat="1">
      <c r="A994" s="355">
        <v>43264</v>
      </c>
      <c r="B994" s="137">
        <v>3</v>
      </c>
      <c r="C994" s="137">
        <v>2616802</v>
      </c>
      <c r="D994" s="139">
        <v>40412</v>
      </c>
      <c r="E994" s="104" t="s">
        <v>862</v>
      </c>
      <c r="F994" s="137">
        <v>5937</v>
      </c>
      <c r="G994" s="140">
        <v>61</v>
      </c>
      <c r="H994" s="165" t="s">
        <v>315</v>
      </c>
      <c r="I994" s="257">
        <v>0</v>
      </c>
      <c r="J994" s="258">
        <v>0</v>
      </c>
      <c r="K994" s="259">
        <v>0</v>
      </c>
      <c r="L994" s="260">
        <v>0</v>
      </c>
      <c r="M994" s="257">
        <v>0</v>
      </c>
      <c r="N994" s="261">
        <v>0</v>
      </c>
      <c r="O994" s="262">
        <v>1</v>
      </c>
      <c r="P994" s="260">
        <v>0</v>
      </c>
      <c r="Q994" s="262">
        <v>0</v>
      </c>
      <c r="R994" s="263">
        <v>0</v>
      </c>
      <c r="S994" s="260">
        <v>0</v>
      </c>
      <c r="T994" s="257">
        <v>0</v>
      </c>
      <c r="U994" s="264">
        <v>0</v>
      </c>
      <c r="V994" s="260">
        <v>1</v>
      </c>
      <c r="W994" s="260">
        <v>0</v>
      </c>
      <c r="X994" s="146">
        <f>+G994-(SUM(I994:N994,O994,P994:P994:T994,U994,V994,W994))</f>
        <v>59</v>
      </c>
      <c r="Y994" s="147"/>
      <c r="Z994" s="147"/>
      <c r="AA994" s="147"/>
      <c r="AB994" s="147"/>
      <c r="AC994" s="147"/>
      <c r="AD994" s="147"/>
      <c r="AE994" s="198">
        <f t="shared" si="36"/>
        <v>59</v>
      </c>
      <c r="AF994" s="148"/>
      <c r="AG994" s="139"/>
    </row>
    <row r="995" spans="1:33" s="166" customFormat="1">
      <c r="A995" s="355">
        <v>43264</v>
      </c>
      <c r="B995" s="137">
        <v>3</v>
      </c>
      <c r="C995" s="137">
        <v>1848703</v>
      </c>
      <c r="D995" s="139">
        <v>40408</v>
      </c>
      <c r="E995" s="104" t="s">
        <v>862</v>
      </c>
      <c r="F995" s="137">
        <v>5938</v>
      </c>
      <c r="G995" s="140">
        <v>33</v>
      </c>
      <c r="H995" s="165" t="s">
        <v>367</v>
      </c>
      <c r="I995" s="257">
        <v>0</v>
      </c>
      <c r="J995" s="258">
        <v>0</v>
      </c>
      <c r="K995" s="259">
        <v>0</v>
      </c>
      <c r="L995" s="260">
        <v>0</v>
      </c>
      <c r="M995" s="257">
        <v>0</v>
      </c>
      <c r="N995" s="261">
        <v>0</v>
      </c>
      <c r="O995" s="262">
        <v>1</v>
      </c>
      <c r="P995" s="260">
        <v>0</v>
      </c>
      <c r="Q995" s="262">
        <v>0</v>
      </c>
      <c r="R995" s="263">
        <v>0</v>
      </c>
      <c r="S995" s="260">
        <v>0</v>
      </c>
      <c r="T995" s="257">
        <v>0</v>
      </c>
      <c r="U995" s="264">
        <v>0</v>
      </c>
      <c r="V995" s="260">
        <v>1</v>
      </c>
      <c r="W995" s="260">
        <v>0</v>
      </c>
      <c r="X995" s="146">
        <f>+G995-(SUM(I995:N995,O995,P995:P995:T995,U995,V995,W995))</f>
        <v>31</v>
      </c>
      <c r="Y995" s="147"/>
      <c r="Z995" s="147"/>
      <c r="AA995" s="147"/>
      <c r="AB995" s="147"/>
      <c r="AC995" s="147">
        <v>1</v>
      </c>
      <c r="AD995" s="147"/>
      <c r="AE995" s="198">
        <f t="shared" si="36"/>
        <v>30</v>
      </c>
      <c r="AF995" s="148"/>
      <c r="AG995" s="139"/>
    </row>
    <row r="996" spans="1:33" s="166" customFormat="1">
      <c r="A996" s="355">
        <v>43264</v>
      </c>
      <c r="B996" s="137">
        <v>3</v>
      </c>
      <c r="C996" s="137">
        <v>2629403</v>
      </c>
      <c r="D996" s="139">
        <v>40410</v>
      </c>
      <c r="E996" s="104" t="s">
        <v>862</v>
      </c>
      <c r="F996" s="137">
        <v>5939</v>
      </c>
      <c r="G996" s="140">
        <v>49</v>
      </c>
      <c r="H996" s="165" t="s">
        <v>314</v>
      </c>
      <c r="I996" s="257">
        <v>0</v>
      </c>
      <c r="J996" s="258">
        <v>0</v>
      </c>
      <c r="K996" s="259">
        <v>0</v>
      </c>
      <c r="L996" s="260">
        <v>0</v>
      </c>
      <c r="M996" s="257">
        <v>0</v>
      </c>
      <c r="N996" s="261">
        <v>0</v>
      </c>
      <c r="O996" s="262">
        <v>1</v>
      </c>
      <c r="P996" s="260">
        <v>0</v>
      </c>
      <c r="Q996" s="262">
        <v>0</v>
      </c>
      <c r="R996" s="263">
        <v>0</v>
      </c>
      <c r="S996" s="260">
        <v>0</v>
      </c>
      <c r="T996" s="257">
        <v>0</v>
      </c>
      <c r="U996" s="264">
        <v>0</v>
      </c>
      <c r="V996" s="260">
        <v>1</v>
      </c>
      <c r="W996" s="260">
        <v>0</v>
      </c>
      <c r="X996" s="146">
        <f>+G996-(SUM(I996:N996,O996,P996:P996:T996,U996,V996,W996))</f>
        <v>47</v>
      </c>
      <c r="Y996" s="147"/>
      <c r="Z996" s="147"/>
      <c r="AA996" s="147"/>
      <c r="AB996" s="147"/>
      <c r="AD996" s="147"/>
      <c r="AE996" s="198">
        <f t="shared" si="36"/>
        <v>47</v>
      </c>
      <c r="AF996" s="148"/>
      <c r="AG996" s="139"/>
    </row>
    <row r="997" spans="1:33" s="166" customFormat="1">
      <c r="A997" s="355">
        <v>43264</v>
      </c>
      <c r="B997" s="137">
        <v>3</v>
      </c>
      <c r="C997" s="137">
        <v>2616802</v>
      </c>
      <c r="D997" s="139">
        <v>40412</v>
      </c>
      <c r="E997" s="104" t="s">
        <v>862</v>
      </c>
      <c r="F997" s="137">
        <v>5940</v>
      </c>
      <c r="G997" s="140">
        <v>21</v>
      </c>
      <c r="H997" s="165" t="s">
        <v>527</v>
      </c>
      <c r="I997" s="257">
        <v>0</v>
      </c>
      <c r="J997" s="258">
        <v>0</v>
      </c>
      <c r="K997" s="259">
        <v>0</v>
      </c>
      <c r="L997" s="260">
        <v>0</v>
      </c>
      <c r="M997" s="257">
        <v>0</v>
      </c>
      <c r="N997" s="261">
        <v>0</v>
      </c>
      <c r="O997" s="262">
        <v>0</v>
      </c>
      <c r="P997" s="260">
        <v>0</v>
      </c>
      <c r="Q997" s="262">
        <v>0</v>
      </c>
      <c r="R997" s="263">
        <v>0</v>
      </c>
      <c r="S997" s="260">
        <v>0</v>
      </c>
      <c r="T997" s="257">
        <v>0</v>
      </c>
      <c r="U997" s="264">
        <v>0</v>
      </c>
      <c r="V997" s="260">
        <v>1</v>
      </c>
      <c r="W997" s="260">
        <v>0</v>
      </c>
      <c r="X997" s="146">
        <f>+G997-(SUM(I997:N997,O997,P997:P997:T997,U997,V997,W997))</f>
        <v>20</v>
      </c>
      <c r="Y997" s="147"/>
      <c r="Z997" s="147"/>
      <c r="AA997" s="147"/>
      <c r="AB997" s="147"/>
      <c r="AC997" s="147"/>
      <c r="AD997" s="147"/>
      <c r="AE997" s="198">
        <f t="shared" si="36"/>
        <v>20</v>
      </c>
      <c r="AF997" s="148"/>
      <c r="AG997" s="139"/>
    </row>
    <row r="998" spans="1:33" s="166" customFormat="1">
      <c r="A998" s="355">
        <v>43300</v>
      </c>
      <c r="B998" s="137">
        <v>1</v>
      </c>
      <c r="C998" s="137">
        <v>2690302</v>
      </c>
      <c r="D998" s="139">
        <v>13116</v>
      </c>
      <c r="E998" s="104" t="s">
        <v>862</v>
      </c>
      <c r="F998" s="137">
        <v>6168</v>
      </c>
      <c r="G998" s="140">
        <v>75</v>
      </c>
      <c r="H998" s="560" t="s">
        <v>111</v>
      </c>
      <c r="I998" s="257">
        <v>0</v>
      </c>
      <c r="J998" s="258">
        <v>0</v>
      </c>
      <c r="K998" s="259">
        <v>0</v>
      </c>
      <c r="L998" s="260">
        <v>0</v>
      </c>
      <c r="M998" s="257">
        <v>0</v>
      </c>
      <c r="N998" s="261">
        <v>0</v>
      </c>
      <c r="O998" s="262">
        <v>0</v>
      </c>
      <c r="P998" s="260">
        <v>0</v>
      </c>
      <c r="Q998" s="262">
        <v>0</v>
      </c>
      <c r="R998" s="263">
        <v>0</v>
      </c>
      <c r="S998" s="260">
        <v>0</v>
      </c>
      <c r="T998" s="257">
        <v>0</v>
      </c>
      <c r="U998" s="264">
        <v>0</v>
      </c>
      <c r="V998" s="260">
        <v>0</v>
      </c>
      <c r="W998" s="260">
        <v>0</v>
      </c>
      <c r="X998" s="146">
        <f>+G998-(SUM(I998:N998,O998,P998:P998:T998,U998,V998,W998))</f>
        <v>75</v>
      </c>
      <c r="Y998" s="147"/>
      <c r="Z998" s="147"/>
      <c r="AA998" s="147"/>
      <c r="AB998" s="147"/>
      <c r="AC998" s="147"/>
      <c r="AD998" s="147"/>
      <c r="AE998" s="198">
        <f t="shared" si="36"/>
        <v>75</v>
      </c>
      <c r="AF998" s="148"/>
      <c r="AG998" s="139"/>
    </row>
    <row r="999" spans="1:33" s="166" customFormat="1">
      <c r="A999" s="355">
        <v>43300</v>
      </c>
      <c r="B999" s="137">
        <v>2</v>
      </c>
      <c r="C999" s="137">
        <v>2690302</v>
      </c>
      <c r="D999" s="139">
        <v>13116</v>
      </c>
      <c r="E999" s="104" t="s">
        <v>862</v>
      </c>
      <c r="F999" s="137">
        <v>6168</v>
      </c>
      <c r="G999" s="140">
        <v>325</v>
      </c>
      <c r="H999" s="561"/>
      <c r="I999" s="257">
        <v>0</v>
      </c>
      <c r="J999" s="258">
        <v>0</v>
      </c>
      <c r="K999" s="259">
        <v>0</v>
      </c>
      <c r="L999" s="260">
        <v>0</v>
      </c>
      <c r="M999" s="257">
        <v>0</v>
      </c>
      <c r="N999" s="261">
        <v>0</v>
      </c>
      <c r="O999" s="262">
        <v>2</v>
      </c>
      <c r="P999" s="260">
        <v>0</v>
      </c>
      <c r="Q999" s="262">
        <v>0</v>
      </c>
      <c r="R999" s="263">
        <v>2</v>
      </c>
      <c r="S999" s="260">
        <v>0</v>
      </c>
      <c r="T999" s="257">
        <v>0</v>
      </c>
      <c r="U999" s="264">
        <v>0</v>
      </c>
      <c r="V999" s="260">
        <v>2</v>
      </c>
      <c r="W999" s="260">
        <v>0</v>
      </c>
      <c r="X999" s="146">
        <f>+G999-(SUM(I999:N999,O999,P999:P999:T999,U999,V999,W999))</f>
        <v>319</v>
      </c>
      <c r="Y999" s="147"/>
      <c r="Z999" s="147"/>
      <c r="AA999" s="147"/>
      <c r="AB999" s="147"/>
      <c r="AC999" s="147">
        <v>3</v>
      </c>
      <c r="AD999" s="147"/>
      <c r="AE999" s="198">
        <f t="shared" si="36"/>
        <v>316</v>
      </c>
      <c r="AF999" s="148"/>
      <c r="AG999" s="139"/>
    </row>
    <row r="1000" spans="1:33" s="166" customFormat="1">
      <c r="A1000" s="355">
        <v>43300</v>
      </c>
      <c r="B1000" s="137">
        <v>2</v>
      </c>
      <c r="C1000" s="137">
        <v>2690302</v>
      </c>
      <c r="D1000" s="139">
        <v>13116</v>
      </c>
      <c r="E1000" s="104" t="s">
        <v>862</v>
      </c>
      <c r="F1000" s="137">
        <v>6169</v>
      </c>
      <c r="G1000" s="140">
        <v>166</v>
      </c>
      <c r="H1000" s="376" t="s">
        <v>528</v>
      </c>
      <c r="I1000" s="257">
        <v>0</v>
      </c>
      <c r="J1000" s="258">
        <v>0</v>
      </c>
      <c r="K1000" s="259">
        <v>0</v>
      </c>
      <c r="L1000" s="260">
        <v>0</v>
      </c>
      <c r="M1000" s="257">
        <v>0</v>
      </c>
      <c r="N1000" s="261">
        <v>0</v>
      </c>
      <c r="O1000" s="262">
        <v>1</v>
      </c>
      <c r="P1000" s="260">
        <v>0</v>
      </c>
      <c r="Q1000" s="262">
        <v>0</v>
      </c>
      <c r="R1000" s="263">
        <v>1</v>
      </c>
      <c r="S1000" s="260">
        <v>0</v>
      </c>
      <c r="T1000" s="257">
        <v>0</v>
      </c>
      <c r="U1000" s="264">
        <v>0</v>
      </c>
      <c r="V1000" s="260">
        <v>0</v>
      </c>
      <c r="W1000" s="260">
        <v>0</v>
      </c>
      <c r="X1000" s="146">
        <f>+G1000-(SUM(I1000:N1000,O1000,P1000:P1000:T1000,U1000,V1000,W1000))</f>
        <v>164</v>
      </c>
      <c r="Y1000" s="147"/>
      <c r="Z1000" s="147"/>
      <c r="AA1000" s="147"/>
      <c r="AB1000" s="147"/>
      <c r="AC1000" s="147"/>
      <c r="AD1000" s="147"/>
      <c r="AE1000" s="198">
        <f t="shared" si="36"/>
        <v>164</v>
      </c>
      <c r="AF1000" s="148"/>
      <c r="AG1000" s="139"/>
    </row>
    <row r="1001" spans="1:33" s="166" customFormat="1">
      <c r="A1001" s="355">
        <v>43300</v>
      </c>
      <c r="B1001" s="137">
        <v>3</v>
      </c>
      <c r="C1001" s="137">
        <v>2690302</v>
      </c>
      <c r="D1001" s="139">
        <v>13115</v>
      </c>
      <c r="E1001" s="104" t="s">
        <v>862</v>
      </c>
      <c r="F1001" s="137">
        <v>6170</v>
      </c>
      <c r="G1001" s="140">
        <v>400</v>
      </c>
      <c r="H1001" s="376" t="s">
        <v>111</v>
      </c>
      <c r="I1001" s="257">
        <v>0</v>
      </c>
      <c r="J1001" s="258">
        <v>0</v>
      </c>
      <c r="K1001" s="259">
        <v>0</v>
      </c>
      <c r="L1001" s="260">
        <v>0</v>
      </c>
      <c r="M1001" s="257">
        <v>0</v>
      </c>
      <c r="N1001" s="261">
        <v>0</v>
      </c>
      <c r="O1001" s="262">
        <v>1</v>
      </c>
      <c r="P1001" s="260">
        <v>0</v>
      </c>
      <c r="Q1001" s="262">
        <v>0</v>
      </c>
      <c r="R1001" s="263">
        <v>1</v>
      </c>
      <c r="S1001" s="260">
        <v>0</v>
      </c>
      <c r="T1001" s="257">
        <v>0</v>
      </c>
      <c r="U1001" s="264">
        <v>0</v>
      </c>
      <c r="V1001" s="260">
        <v>2</v>
      </c>
      <c r="W1001" s="260">
        <v>0</v>
      </c>
      <c r="X1001" s="146">
        <f>+G1001-(SUM(I1001:N1001,O1001,P1001:P1001:T1001,U1001,V1001,W1001))</f>
        <v>396</v>
      </c>
      <c r="Y1001" s="147"/>
      <c r="Z1001" s="147"/>
      <c r="AA1001" s="147"/>
      <c r="AB1001" s="147"/>
      <c r="AC1001" s="147"/>
      <c r="AD1001" s="147"/>
      <c r="AE1001" s="198">
        <f t="shared" si="36"/>
        <v>396</v>
      </c>
      <c r="AF1001" s="148"/>
      <c r="AG1001" s="139"/>
    </row>
    <row r="1002" spans="1:33" s="166" customFormat="1">
      <c r="A1002" s="355">
        <v>43300</v>
      </c>
      <c r="B1002" s="137">
        <v>3</v>
      </c>
      <c r="C1002" s="137">
        <v>2690302</v>
      </c>
      <c r="D1002" s="139">
        <v>13115</v>
      </c>
      <c r="E1002" s="104" t="s">
        <v>862</v>
      </c>
      <c r="F1002" s="137">
        <v>6171</v>
      </c>
      <c r="G1002" s="140">
        <v>138</v>
      </c>
      <c r="H1002" s="376" t="s">
        <v>529</v>
      </c>
      <c r="I1002" s="257">
        <v>0</v>
      </c>
      <c r="J1002" s="258">
        <v>0</v>
      </c>
      <c r="K1002" s="259">
        <v>0</v>
      </c>
      <c r="L1002" s="260">
        <v>0</v>
      </c>
      <c r="M1002" s="257">
        <v>0</v>
      </c>
      <c r="N1002" s="261">
        <v>0</v>
      </c>
      <c r="O1002" s="262">
        <v>0</v>
      </c>
      <c r="P1002" s="260">
        <v>0</v>
      </c>
      <c r="Q1002" s="262">
        <v>0</v>
      </c>
      <c r="R1002" s="263">
        <v>0</v>
      </c>
      <c r="S1002" s="260">
        <v>0</v>
      </c>
      <c r="T1002" s="257">
        <v>0</v>
      </c>
      <c r="U1002" s="264">
        <v>0</v>
      </c>
      <c r="V1002" s="260">
        <v>2</v>
      </c>
      <c r="W1002" s="260">
        <v>0</v>
      </c>
      <c r="X1002" s="146">
        <f>+G1002-(SUM(I1002:N1002,O1002,P1002:P1002:T1002,U1002,V1002,W1002))</f>
        <v>136</v>
      </c>
      <c r="Y1002" s="147"/>
      <c r="Z1002" s="147"/>
      <c r="AA1002" s="147"/>
      <c r="AB1002" s="147"/>
      <c r="AC1002" s="147"/>
      <c r="AD1002" s="147"/>
      <c r="AE1002" s="198">
        <f t="shared" si="36"/>
        <v>136</v>
      </c>
      <c r="AF1002" s="148"/>
      <c r="AG1002" s="139"/>
    </row>
    <row r="1003" spans="1:33" s="166" customFormat="1">
      <c r="A1003" s="355">
        <v>43301</v>
      </c>
      <c r="B1003" s="137">
        <v>1</v>
      </c>
      <c r="C1003" s="137">
        <v>2690302</v>
      </c>
      <c r="D1003" s="139">
        <v>13114</v>
      </c>
      <c r="E1003" s="104" t="s">
        <v>862</v>
      </c>
      <c r="F1003" s="137">
        <v>6172</v>
      </c>
      <c r="G1003" s="140">
        <v>400</v>
      </c>
      <c r="H1003" s="165" t="s">
        <v>467</v>
      </c>
      <c r="I1003" s="257">
        <v>0</v>
      </c>
      <c r="J1003" s="258">
        <v>0</v>
      </c>
      <c r="K1003" s="259">
        <v>0</v>
      </c>
      <c r="L1003" s="260">
        <v>0</v>
      </c>
      <c r="M1003" s="257">
        <v>0</v>
      </c>
      <c r="N1003" s="261">
        <v>0</v>
      </c>
      <c r="O1003" s="262">
        <v>1</v>
      </c>
      <c r="P1003" s="260">
        <v>2</v>
      </c>
      <c r="Q1003" s="262">
        <v>0</v>
      </c>
      <c r="R1003" s="263">
        <v>0</v>
      </c>
      <c r="S1003" s="260">
        <v>0</v>
      </c>
      <c r="T1003" s="257">
        <v>0</v>
      </c>
      <c r="U1003" s="264">
        <v>0</v>
      </c>
      <c r="V1003" s="260">
        <v>1</v>
      </c>
      <c r="W1003" s="260">
        <v>0</v>
      </c>
      <c r="X1003" s="146">
        <f>+G1003-(SUM(I1003:N1003,O1003,P1003:P1003:T1003,U1003,V1003,W1003))</f>
        <v>396</v>
      </c>
      <c r="Y1003" s="147"/>
      <c r="Z1003" s="147"/>
      <c r="AA1003" s="147"/>
      <c r="AB1003" s="147"/>
      <c r="AC1003" s="147"/>
      <c r="AD1003" s="147"/>
      <c r="AE1003" s="198">
        <f t="shared" si="36"/>
        <v>396</v>
      </c>
      <c r="AF1003" s="148"/>
      <c r="AG1003" s="139"/>
    </row>
    <row r="1004" spans="1:33" s="166" customFormat="1">
      <c r="A1004" s="355">
        <v>43301</v>
      </c>
      <c r="B1004" s="137">
        <v>1</v>
      </c>
      <c r="C1004" s="137">
        <v>2690302</v>
      </c>
      <c r="D1004" s="139">
        <v>13114</v>
      </c>
      <c r="E1004" s="104" t="s">
        <v>862</v>
      </c>
      <c r="F1004" s="137">
        <v>6173</v>
      </c>
      <c r="G1004" s="140">
        <v>127</v>
      </c>
      <c r="H1004" s="560" t="s">
        <v>530</v>
      </c>
      <c r="I1004" s="257">
        <v>0</v>
      </c>
      <c r="J1004" s="258">
        <v>0</v>
      </c>
      <c r="K1004" s="259">
        <v>0</v>
      </c>
      <c r="L1004" s="260">
        <v>0</v>
      </c>
      <c r="M1004" s="257">
        <v>0</v>
      </c>
      <c r="N1004" s="261">
        <v>0</v>
      </c>
      <c r="O1004" s="262">
        <v>0</v>
      </c>
      <c r="P1004" s="260">
        <v>0</v>
      </c>
      <c r="Q1004" s="262">
        <v>0</v>
      </c>
      <c r="R1004" s="263">
        <v>0</v>
      </c>
      <c r="S1004" s="260">
        <v>0</v>
      </c>
      <c r="T1004" s="257">
        <v>0</v>
      </c>
      <c r="U1004" s="264">
        <v>0</v>
      </c>
      <c r="V1004" s="260">
        <v>2</v>
      </c>
      <c r="W1004" s="260">
        <v>0</v>
      </c>
      <c r="X1004" s="146">
        <f>+G1004-(SUM(I1004:N1004,O1004,P1004:P1004:T1004,U1004,V1004,W1004))</f>
        <v>125</v>
      </c>
      <c r="Y1004" s="147"/>
      <c r="Z1004" s="147"/>
      <c r="AA1004" s="147"/>
      <c r="AB1004" s="147"/>
      <c r="AC1004" s="147"/>
      <c r="AD1004" s="147"/>
      <c r="AE1004" s="198">
        <f t="shared" si="36"/>
        <v>125</v>
      </c>
      <c r="AF1004" s="148"/>
      <c r="AG1004" s="139"/>
    </row>
    <row r="1005" spans="1:33" s="166" customFormat="1">
      <c r="A1005" s="355">
        <v>43301</v>
      </c>
      <c r="B1005" s="137">
        <v>2</v>
      </c>
      <c r="C1005" s="137">
        <v>2690302</v>
      </c>
      <c r="D1005" s="139">
        <v>13114</v>
      </c>
      <c r="E1005" s="104" t="s">
        <v>862</v>
      </c>
      <c r="F1005" s="137">
        <v>6173</v>
      </c>
      <c r="G1005" s="140">
        <v>213</v>
      </c>
      <c r="H1005" s="561"/>
      <c r="I1005" s="257">
        <v>0</v>
      </c>
      <c r="J1005" s="258">
        <v>0</v>
      </c>
      <c r="K1005" s="259">
        <v>0</v>
      </c>
      <c r="L1005" s="260">
        <v>0</v>
      </c>
      <c r="M1005" s="257">
        <v>0</v>
      </c>
      <c r="N1005" s="261">
        <v>0</v>
      </c>
      <c r="O1005" s="262">
        <v>0</v>
      </c>
      <c r="P1005" s="260">
        <v>0</v>
      </c>
      <c r="Q1005" s="262">
        <v>0</v>
      </c>
      <c r="R1005" s="263">
        <v>2</v>
      </c>
      <c r="S1005" s="260">
        <v>0</v>
      </c>
      <c r="T1005" s="257">
        <v>0</v>
      </c>
      <c r="U1005" s="264">
        <v>0</v>
      </c>
      <c r="V1005" s="260">
        <v>0</v>
      </c>
      <c r="W1005" s="260">
        <v>0</v>
      </c>
      <c r="X1005" s="146">
        <f>+G1005-(SUM(I1005:N1005,O1005,P1005:P1005:T1005,U1005,V1005,W1005))</f>
        <v>211</v>
      </c>
      <c r="Y1005" s="147"/>
      <c r="Z1005" s="147"/>
      <c r="AA1005" s="147"/>
      <c r="AB1005" s="147"/>
      <c r="AC1005" s="147">
        <v>1</v>
      </c>
      <c r="AD1005" s="147"/>
      <c r="AE1005" s="198">
        <f t="shared" si="36"/>
        <v>210</v>
      </c>
      <c r="AF1005" s="148"/>
      <c r="AG1005" s="139"/>
    </row>
    <row r="1006" spans="1:33" s="166" customFormat="1">
      <c r="A1006" s="355">
        <v>43301</v>
      </c>
      <c r="B1006" s="137">
        <v>2</v>
      </c>
      <c r="C1006" s="137">
        <v>2690302</v>
      </c>
      <c r="D1006" s="139">
        <v>13117</v>
      </c>
      <c r="E1006" s="104" t="s">
        <v>862</v>
      </c>
      <c r="F1006" s="137">
        <v>6174</v>
      </c>
      <c r="G1006" s="140">
        <v>106</v>
      </c>
      <c r="H1006" s="165" t="s">
        <v>124</v>
      </c>
      <c r="I1006" s="257">
        <v>0</v>
      </c>
      <c r="J1006" s="258">
        <v>0</v>
      </c>
      <c r="K1006" s="259">
        <v>0</v>
      </c>
      <c r="L1006" s="260">
        <v>0</v>
      </c>
      <c r="M1006" s="257">
        <v>0</v>
      </c>
      <c r="N1006" s="261">
        <v>0</v>
      </c>
      <c r="O1006" s="262">
        <v>1</v>
      </c>
      <c r="P1006" s="260">
        <v>0</v>
      </c>
      <c r="Q1006" s="262">
        <v>0</v>
      </c>
      <c r="R1006" s="263">
        <v>0</v>
      </c>
      <c r="S1006" s="260">
        <v>0</v>
      </c>
      <c r="T1006" s="257">
        <v>0</v>
      </c>
      <c r="U1006" s="264">
        <v>0</v>
      </c>
      <c r="V1006" s="260">
        <v>1</v>
      </c>
      <c r="W1006" s="260">
        <v>0</v>
      </c>
      <c r="X1006" s="146">
        <f>+G1006-(SUM(I1006:N1006,O1006,P1006:P1006:T1006,U1006,V1006,W1006))</f>
        <v>104</v>
      </c>
      <c r="Y1006" s="147"/>
      <c r="Z1006" s="147">
        <v>1</v>
      </c>
      <c r="AA1006" s="147"/>
      <c r="AB1006" s="147"/>
      <c r="AC1006" s="147">
        <v>1</v>
      </c>
      <c r="AD1006" s="147"/>
      <c r="AE1006" s="198">
        <f t="shared" si="36"/>
        <v>102</v>
      </c>
      <c r="AF1006" s="148"/>
      <c r="AG1006" s="139"/>
    </row>
    <row r="1007" spans="1:33" s="166" customFormat="1">
      <c r="A1007" s="355">
        <v>43334</v>
      </c>
      <c r="B1007" s="137">
        <v>3</v>
      </c>
      <c r="C1007" s="137">
        <v>2661202</v>
      </c>
      <c r="D1007" s="139">
        <v>53276</v>
      </c>
      <c r="E1007" s="139" t="s">
        <v>283</v>
      </c>
      <c r="F1007" s="137">
        <v>6352</v>
      </c>
      <c r="G1007" s="140">
        <v>380</v>
      </c>
      <c r="H1007" s="165" t="s">
        <v>531</v>
      </c>
      <c r="I1007" s="257">
        <v>0</v>
      </c>
      <c r="J1007" s="258">
        <v>0</v>
      </c>
      <c r="K1007" s="259">
        <v>0</v>
      </c>
      <c r="L1007" s="260">
        <v>0</v>
      </c>
      <c r="M1007" s="257">
        <v>0</v>
      </c>
      <c r="N1007" s="261">
        <v>0</v>
      </c>
      <c r="O1007" s="262">
        <v>1</v>
      </c>
      <c r="P1007" s="260">
        <v>0</v>
      </c>
      <c r="Q1007" s="262">
        <v>0</v>
      </c>
      <c r="R1007" s="263">
        <v>0</v>
      </c>
      <c r="S1007" s="260">
        <v>0</v>
      </c>
      <c r="T1007" s="257">
        <v>0</v>
      </c>
      <c r="U1007" s="264">
        <v>0</v>
      </c>
      <c r="V1007" s="260">
        <v>2</v>
      </c>
      <c r="W1007" s="260">
        <v>0</v>
      </c>
      <c r="X1007" s="146">
        <f>+G1007-(SUM(I1007:N1007,O1007,P1007:P1007:T1007,U1007,V1007,W1007))</f>
        <v>377</v>
      </c>
      <c r="Y1007" s="147"/>
      <c r="Z1007" s="147">
        <v>1</v>
      </c>
      <c r="AA1007" s="147"/>
      <c r="AB1007" s="147"/>
      <c r="AC1007" s="147"/>
      <c r="AD1007" s="147"/>
      <c r="AE1007" s="198">
        <f t="shared" si="36"/>
        <v>376</v>
      </c>
      <c r="AF1007" s="148"/>
      <c r="AG1007" s="139"/>
    </row>
    <row r="1008" spans="1:33" s="166" customFormat="1">
      <c r="A1008" s="355">
        <v>43335</v>
      </c>
      <c r="B1008" s="137">
        <v>1</v>
      </c>
      <c r="C1008" s="137">
        <v>2690204</v>
      </c>
      <c r="D1008" s="139">
        <v>53276</v>
      </c>
      <c r="E1008" s="139" t="s">
        <v>283</v>
      </c>
      <c r="F1008" s="137">
        <v>6353</v>
      </c>
      <c r="G1008" s="140">
        <v>250</v>
      </c>
      <c r="H1008" s="165" t="s">
        <v>535</v>
      </c>
      <c r="I1008" s="257">
        <v>0</v>
      </c>
      <c r="J1008" s="258">
        <v>0</v>
      </c>
      <c r="K1008" s="259">
        <v>0</v>
      </c>
      <c r="L1008" s="260">
        <v>0</v>
      </c>
      <c r="M1008" s="257">
        <v>0</v>
      </c>
      <c r="N1008" s="261">
        <v>0</v>
      </c>
      <c r="O1008" s="262">
        <v>0</v>
      </c>
      <c r="P1008" s="260">
        <v>0</v>
      </c>
      <c r="Q1008" s="262">
        <v>0</v>
      </c>
      <c r="R1008" s="263">
        <v>0</v>
      </c>
      <c r="S1008" s="260">
        <v>0</v>
      </c>
      <c r="T1008" s="257">
        <v>0</v>
      </c>
      <c r="U1008" s="264">
        <v>0</v>
      </c>
      <c r="V1008" s="260">
        <v>1</v>
      </c>
      <c r="W1008" s="260">
        <v>0</v>
      </c>
      <c r="X1008" s="146">
        <f>+G1008-(SUM(I1008:N1008,O1008,P1008:P1008:T1008,U1008,V1008,W1008))</f>
        <v>249</v>
      </c>
      <c r="Y1008" s="147"/>
      <c r="Z1008" s="147"/>
      <c r="AA1008" s="147"/>
      <c r="AB1008" s="147"/>
      <c r="AC1008" s="147"/>
      <c r="AD1008" s="147"/>
      <c r="AE1008" s="198">
        <f t="shared" si="36"/>
        <v>249</v>
      </c>
      <c r="AF1008" s="148"/>
      <c r="AG1008" s="139"/>
    </row>
    <row r="1009" spans="1:33" s="166" customFormat="1">
      <c r="A1009" s="362">
        <v>43335</v>
      </c>
      <c r="B1009" s="137">
        <v>1</v>
      </c>
      <c r="C1009" s="137">
        <v>2734104</v>
      </c>
      <c r="D1009" s="139">
        <v>53278</v>
      </c>
      <c r="E1009" s="139" t="s">
        <v>283</v>
      </c>
      <c r="F1009" s="137">
        <v>6354</v>
      </c>
      <c r="G1009" s="140">
        <v>269</v>
      </c>
      <c r="H1009" s="560" t="s">
        <v>491</v>
      </c>
      <c r="I1009" s="257">
        <v>0</v>
      </c>
      <c r="J1009" s="258">
        <v>0</v>
      </c>
      <c r="K1009" s="259">
        <v>0</v>
      </c>
      <c r="L1009" s="260">
        <v>0</v>
      </c>
      <c r="M1009" s="257">
        <v>0</v>
      </c>
      <c r="N1009" s="261">
        <v>0</v>
      </c>
      <c r="O1009" s="262">
        <v>1</v>
      </c>
      <c r="P1009" s="260">
        <v>0</v>
      </c>
      <c r="Q1009" s="262">
        <v>0</v>
      </c>
      <c r="R1009" s="263">
        <v>0</v>
      </c>
      <c r="S1009" s="260">
        <v>0</v>
      </c>
      <c r="T1009" s="257">
        <v>0</v>
      </c>
      <c r="U1009" s="264">
        <v>0</v>
      </c>
      <c r="V1009" s="260">
        <v>1</v>
      </c>
      <c r="W1009" s="260">
        <v>0</v>
      </c>
      <c r="X1009" s="146">
        <f>+G1009-(SUM(I1009:N1009,O1009,P1009:P1009:T1009,U1009,V1009,W1009))</f>
        <v>267</v>
      </c>
      <c r="Y1009" s="147"/>
      <c r="Z1009" s="147">
        <v>3</v>
      </c>
      <c r="AA1009" s="147"/>
      <c r="AB1009" s="147"/>
      <c r="AC1009" s="147"/>
      <c r="AD1009" s="147"/>
      <c r="AE1009" s="198">
        <f t="shared" si="36"/>
        <v>264</v>
      </c>
      <c r="AF1009" s="148"/>
      <c r="AG1009" s="139"/>
    </row>
    <row r="1010" spans="1:33" s="166" customFormat="1">
      <c r="A1010" s="362">
        <v>43335</v>
      </c>
      <c r="B1010" s="137">
        <v>2</v>
      </c>
      <c r="C1010" s="137">
        <v>2734104</v>
      </c>
      <c r="D1010" s="139">
        <v>53278</v>
      </c>
      <c r="E1010" s="139" t="s">
        <v>283</v>
      </c>
      <c r="F1010" s="137">
        <v>6354</v>
      </c>
      <c r="G1010" s="140">
        <v>100</v>
      </c>
      <c r="H1010" s="561"/>
      <c r="I1010" s="257">
        <v>0</v>
      </c>
      <c r="J1010" s="258">
        <v>0</v>
      </c>
      <c r="K1010" s="259">
        <v>0</v>
      </c>
      <c r="L1010" s="260">
        <v>0</v>
      </c>
      <c r="M1010" s="257">
        <v>0</v>
      </c>
      <c r="N1010" s="261">
        <v>0</v>
      </c>
      <c r="O1010" s="262">
        <v>0</v>
      </c>
      <c r="P1010" s="260">
        <v>0</v>
      </c>
      <c r="Q1010" s="262">
        <v>0</v>
      </c>
      <c r="R1010" s="263">
        <v>0</v>
      </c>
      <c r="S1010" s="260">
        <v>0</v>
      </c>
      <c r="T1010" s="257">
        <v>0</v>
      </c>
      <c r="U1010" s="264">
        <v>0</v>
      </c>
      <c r="V1010" s="260">
        <v>0</v>
      </c>
      <c r="W1010" s="260">
        <v>0</v>
      </c>
      <c r="X1010" s="146">
        <f>+G1010-(SUM(I1010:N1010,O1010,P1010:P1010:T1010,U1010,V1010,W1010))</f>
        <v>100</v>
      </c>
      <c r="Y1010" s="147"/>
      <c r="Z1010" s="147">
        <v>1</v>
      </c>
      <c r="AA1010" s="147"/>
      <c r="AB1010" s="147"/>
      <c r="AC1010" s="147"/>
      <c r="AD1010" s="147"/>
      <c r="AE1010" s="198">
        <f t="shared" si="36"/>
        <v>99</v>
      </c>
      <c r="AF1010" s="148"/>
      <c r="AG1010" s="139"/>
    </row>
    <row r="1011" spans="1:33" s="166" customFormat="1">
      <c r="A1011" s="362">
        <v>43335</v>
      </c>
      <c r="B1011" s="137">
        <v>2</v>
      </c>
      <c r="C1011" s="137">
        <v>2729602</v>
      </c>
      <c r="D1011" s="139">
        <v>53279</v>
      </c>
      <c r="E1011" s="139" t="s">
        <v>283</v>
      </c>
      <c r="F1011" s="137">
        <v>6355</v>
      </c>
      <c r="G1011" s="140">
        <v>400</v>
      </c>
      <c r="H1011" s="165" t="s">
        <v>111</v>
      </c>
      <c r="I1011" s="257">
        <v>0</v>
      </c>
      <c r="J1011" s="258">
        <v>0</v>
      </c>
      <c r="K1011" s="259">
        <v>0</v>
      </c>
      <c r="L1011" s="260">
        <v>0</v>
      </c>
      <c r="M1011" s="257">
        <v>0</v>
      </c>
      <c r="N1011" s="261">
        <v>0</v>
      </c>
      <c r="O1011" s="262">
        <v>1</v>
      </c>
      <c r="P1011" s="260">
        <v>0</v>
      </c>
      <c r="Q1011" s="262">
        <v>0</v>
      </c>
      <c r="R1011" s="263">
        <v>0</v>
      </c>
      <c r="S1011" s="260">
        <v>0</v>
      </c>
      <c r="T1011" s="257">
        <v>0</v>
      </c>
      <c r="U1011" s="264">
        <v>0</v>
      </c>
      <c r="V1011" s="260">
        <v>1</v>
      </c>
      <c r="W1011" s="260">
        <v>0</v>
      </c>
      <c r="X1011" s="146">
        <f>+G1011-(SUM(I1011:N1011,O1011,P1011:P1011:T1011,U1011,V1011,W1011))</f>
        <v>398</v>
      </c>
      <c r="Y1011" s="147"/>
      <c r="Z1011" s="147"/>
      <c r="AA1011" s="147">
        <v>1</v>
      </c>
      <c r="AB1011" s="147"/>
      <c r="AC1011" s="147"/>
      <c r="AD1011" s="147"/>
      <c r="AE1011" s="198">
        <f t="shared" si="36"/>
        <v>397</v>
      </c>
      <c r="AF1011" s="148"/>
      <c r="AG1011" s="139"/>
    </row>
    <row r="1012" spans="1:33" s="166" customFormat="1">
      <c r="A1012" s="362">
        <v>43335</v>
      </c>
      <c r="B1012" s="137">
        <v>2</v>
      </c>
      <c r="C1012" s="137">
        <v>2729602</v>
      </c>
      <c r="D1012" s="139">
        <v>53279</v>
      </c>
      <c r="E1012" s="139" t="s">
        <v>283</v>
      </c>
      <c r="F1012" s="137">
        <v>6356</v>
      </c>
      <c r="G1012" s="140">
        <v>51</v>
      </c>
      <c r="H1012" s="560" t="s">
        <v>533</v>
      </c>
      <c r="I1012" s="257">
        <v>0</v>
      </c>
      <c r="J1012" s="258">
        <v>0</v>
      </c>
      <c r="K1012" s="259">
        <v>0</v>
      </c>
      <c r="L1012" s="260">
        <v>0</v>
      </c>
      <c r="M1012" s="257">
        <v>0</v>
      </c>
      <c r="N1012" s="261">
        <v>0</v>
      </c>
      <c r="O1012" s="262">
        <v>0</v>
      </c>
      <c r="P1012" s="260">
        <v>0</v>
      </c>
      <c r="Q1012" s="262">
        <v>0</v>
      </c>
      <c r="R1012" s="263">
        <v>0</v>
      </c>
      <c r="S1012" s="260">
        <v>0</v>
      </c>
      <c r="T1012" s="257">
        <v>0</v>
      </c>
      <c r="U1012" s="264">
        <v>0</v>
      </c>
      <c r="V1012" s="260">
        <v>1</v>
      </c>
      <c r="W1012" s="260">
        <v>0</v>
      </c>
      <c r="X1012" s="146">
        <f>+G1012-(SUM(I1012:N1012,O1012,P1012:P1012:T1012,U1012,V1012,W1012))</f>
        <v>50</v>
      </c>
      <c r="Y1012" s="147"/>
      <c r="Z1012" s="147"/>
      <c r="AA1012" s="147"/>
      <c r="AB1012" s="147"/>
      <c r="AC1012" s="147"/>
      <c r="AD1012" s="147"/>
      <c r="AE1012" s="198">
        <f t="shared" si="36"/>
        <v>50</v>
      </c>
      <c r="AF1012" s="148"/>
      <c r="AG1012" s="139"/>
    </row>
    <row r="1013" spans="1:33" s="166" customFormat="1">
      <c r="A1013" s="362">
        <v>43335</v>
      </c>
      <c r="B1013" s="137">
        <v>3</v>
      </c>
      <c r="C1013" s="137">
        <v>2729602</v>
      </c>
      <c r="D1013" s="139">
        <v>53279</v>
      </c>
      <c r="E1013" s="139" t="s">
        <v>283</v>
      </c>
      <c r="F1013" s="137">
        <v>6356</v>
      </c>
      <c r="G1013" s="140">
        <v>175</v>
      </c>
      <c r="H1013" s="561"/>
      <c r="I1013" s="257">
        <v>0</v>
      </c>
      <c r="J1013" s="258">
        <v>0</v>
      </c>
      <c r="K1013" s="259">
        <v>0</v>
      </c>
      <c r="L1013" s="260">
        <v>0</v>
      </c>
      <c r="M1013" s="257">
        <v>0</v>
      </c>
      <c r="N1013" s="261">
        <v>0</v>
      </c>
      <c r="O1013" s="262">
        <v>0</v>
      </c>
      <c r="P1013" s="260">
        <v>0</v>
      </c>
      <c r="Q1013" s="262">
        <v>0</v>
      </c>
      <c r="R1013" s="263">
        <v>0</v>
      </c>
      <c r="S1013" s="260">
        <v>0</v>
      </c>
      <c r="T1013" s="257">
        <v>0</v>
      </c>
      <c r="U1013" s="264">
        <v>0</v>
      </c>
      <c r="V1013" s="260">
        <v>0</v>
      </c>
      <c r="W1013" s="260">
        <v>0</v>
      </c>
      <c r="X1013" s="146">
        <f>+G1013-(SUM(I1013:N1013,O1013,P1013:P1013:T1013,U1013,V1013,W1013))</f>
        <v>175</v>
      </c>
      <c r="Y1013" s="147"/>
      <c r="Z1013" s="147">
        <v>1</v>
      </c>
      <c r="AA1013" s="147"/>
      <c r="AB1013" s="147"/>
      <c r="AC1013" s="147"/>
      <c r="AD1013" s="147"/>
      <c r="AE1013" s="198">
        <f t="shared" si="36"/>
        <v>174</v>
      </c>
      <c r="AF1013" s="148"/>
      <c r="AG1013" s="139"/>
    </row>
    <row r="1014" spans="1:33" s="166" customFormat="1">
      <c r="A1014" s="362">
        <v>43335</v>
      </c>
      <c r="B1014" s="137">
        <v>3</v>
      </c>
      <c r="C1014" s="137">
        <v>2729602</v>
      </c>
      <c r="D1014" s="139">
        <v>53277</v>
      </c>
      <c r="E1014" s="139" t="s">
        <v>283</v>
      </c>
      <c r="F1014" s="137">
        <v>6357</v>
      </c>
      <c r="G1014" s="140">
        <v>148</v>
      </c>
      <c r="H1014" s="165" t="s">
        <v>534</v>
      </c>
      <c r="I1014" s="257">
        <v>0</v>
      </c>
      <c r="J1014" s="258">
        <v>0</v>
      </c>
      <c r="K1014" s="259">
        <v>0</v>
      </c>
      <c r="L1014" s="260">
        <v>0</v>
      </c>
      <c r="M1014" s="257">
        <v>0</v>
      </c>
      <c r="N1014" s="261">
        <v>0</v>
      </c>
      <c r="O1014" s="262">
        <v>1</v>
      </c>
      <c r="P1014" s="260">
        <v>0</v>
      </c>
      <c r="Q1014" s="262">
        <v>0</v>
      </c>
      <c r="R1014" s="263">
        <v>0</v>
      </c>
      <c r="S1014" s="260">
        <v>0</v>
      </c>
      <c r="T1014" s="257">
        <v>0</v>
      </c>
      <c r="U1014" s="264">
        <v>0</v>
      </c>
      <c r="V1014" s="260">
        <v>1</v>
      </c>
      <c r="W1014" s="260">
        <v>0</v>
      </c>
      <c r="X1014" s="146">
        <f>+G1014-(SUM(I1014:N1014,O1014,P1014:P1014:T1014,U1014,V1014,W1014))</f>
        <v>146</v>
      </c>
      <c r="Y1014" s="147"/>
      <c r="Z1014" s="147"/>
      <c r="AA1014" s="147"/>
      <c r="AB1014" s="147"/>
      <c r="AC1014" s="147"/>
      <c r="AD1014" s="147"/>
      <c r="AE1014" s="198">
        <f t="shared" si="36"/>
        <v>146</v>
      </c>
      <c r="AF1014" s="148"/>
      <c r="AG1014" s="139"/>
    </row>
    <row r="1015" spans="1:33" s="166" customFormat="1">
      <c r="A1015" s="362">
        <v>43335</v>
      </c>
      <c r="B1015" s="137">
        <v>3</v>
      </c>
      <c r="C1015" s="137">
        <v>2690204</v>
      </c>
      <c r="D1015" s="139">
        <v>53278</v>
      </c>
      <c r="E1015" s="139" t="s">
        <v>283</v>
      </c>
      <c r="F1015" s="137">
        <v>6358</v>
      </c>
      <c r="G1015" s="140">
        <v>50</v>
      </c>
      <c r="H1015" s="165" t="s">
        <v>154</v>
      </c>
      <c r="I1015" s="257">
        <v>0</v>
      </c>
      <c r="J1015" s="258">
        <v>0</v>
      </c>
      <c r="K1015" s="259">
        <v>0</v>
      </c>
      <c r="L1015" s="260">
        <v>0</v>
      </c>
      <c r="M1015" s="257">
        <v>0</v>
      </c>
      <c r="N1015" s="261">
        <v>0</v>
      </c>
      <c r="O1015" s="262">
        <v>0</v>
      </c>
      <c r="P1015" s="260">
        <v>0</v>
      </c>
      <c r="Q1015" s="262">
        <v>0</v>
      </c>
      <c r="R1015" s="263">
        <v>0</v>
      </c>
      <c r="S1015" s="260">
        <v>0</v>
      </c>
      <c r="T1015" s="257">
        <v>0</v>
      </c>
      <c r="U1015" s="264">
        <v>0</v>
      </c>
      <c r="V1015" s="260">
        <v>1</v>
      </c>
      <c r="W1015" s="260">
        <v>0</v>
      </c>
      <c r="X1015" s="146">
        <f>+G1015-(SUM(I1015:N1015,O1015,P1015:P1015:T1015,U1015,V1015,W1015))</f>
        <v>49</v>
      </c>
      <c r="Y1015" s="147"/>
      <c r="Z1015" s="147"/>
      <c r="AA1015" s="147"/>
      <c r="AB1015" s="147"/>
      <c r="AC1015" s="147"/>
      <c r="AD1015" s="147"/>
      <c r="AE1015" s="198">
        <f t="shared" si="36"/>
        <v>49</v>
      </c>
      <c r="AF1015" s="148"/>
      <c r="AG1015" s="139"/>
    </row>
    <row r="1016" spans="1:33" s="166" customFormat="1">
      <c r="A1016" s="362">
        <v>43335</v>
      </c>
      <c r="B1016" s="137">
        <v>3</v>
      </c>
      <c r="C1016" s="137">
        <v>2733002</v>
      </c>
      <c r="D1016" s="139">
        <v>13118</v>
      </c>
      <c r="E1016" s="104" t="s">
        <v>862</v>
      </c>
      <c r="F1016" s="137">
        <v>6359</v>
      </c>
      <c r="G1016" s="140">
        <v>152</v>
      </c>
      <c r="H1016" s="560" t="s">
        <v>111</v>
      </c>
      <c r="I1016" s="257">
        <v>0</v>
      </c>
      <c r="J1016" s="258">
        <v>0</v>
      </c>
      <c r="K1016" s="259">
        <v>0</v>
      </c>
      <c r="L1016" s="260">
        <v>0</v>
      </c>
      <c r="M1016" s="257">
        <v>0</v>
      </c>
      <c r="N1016" s="261">
        <v>0</v>
      </c>
      <c r="O1016" s="262">
        <v>1</v>
      </c>
      <c r="P1016" s="260">
        <v>0</v>
      </c>
      <c r="Q1016" s="262">
        <v>0</v>
      </c>
      <c r="R1016" s="263">
        <v>0</v>
      </c>
      <c r="S1016" s="260">
        <v>0</v>
      </c>
      <c r="T1016" s="257">
        <v>0</v>
      </c>
      <c r="U1016" s="264">
        <v>0</v>
      </c>
      <c r="V1016" s="260">
        <v>1</v>
      </c>
      <c r="W1016" s="260">
        <v>0</v>
      </c>
      <c r="X1016" s="146">
        <f>+G1016-(SUM(I1016:N1016,O1016,P1016:P1016:T1016,U1016,V1016,W1016))</f>
        <v>150</v>
      </c>
      <c r="Y1016" s="147"/>
      <c r="Z1016" s="147"/>
      <c r="AA1016" s="147"/>
      <c r="AB1016" s="147"/>
      <c r="AC1016" s="147"/>
      <c r="AD1016" s="147"/>
      <c r="AE1016" s="198">
        <f t="shared" si="36"/>
        <v>150</v>
      </c>
      <c r="AF1016" s="148"/>
      <c r="AG1016" s="139"/>
    </row>
    <row r="1017" spans="1:33" s="166" customFormat="1">
      <c r="A1017" s="362">
        <v>43336</v>
      </c>
      <c r="B1017" s="137">
        <v>1</v>
      </c>
      <c r="C1017" s="137">
        <v>2733002</v>
      </c>
      <c r="D1017" s="139">
        <v>13118</v>
      </c>
      <c r="E1017" s="104" t="s">
        <v>862</v>
      </c>
      <c r="F1017" s="137">
        <v>6359</v>
      </c>
      <c r="G1017" s="140">
        <v>248</v>
      </c>
      <c r="H1017" s="561"/>
      <c r="I1017" s="257">
        <v>0</v>
      </c>
      <c r="J1017" s="258">
        <v>0</v>
      </c>
      <c r="K1017" s="259">
        <v>0</v>
      </c>
      <c r="L1017" s="260">
        <v>0</v>
      </c>
      <c r="M1017" s="257">
        <v>0</v>
      </c>
      <c r="N1017" s="261">
        <v>0</v>
      </c>
      <c r="O1017" s="262">
        <v>0</v>
      </c>
      <c r="P1017" s="260">
        <v>0</v>
      </c>
      <c r="Q1017" s="262">
        <v>0</v>
      </c>
      <c r="R1017" s="263">
        <v>2</v>
      </c>
      <c r="S1017" s="260">
        <v>0</v>
      </c>
      <c r="T1017" s="257">
        <v>0</v>
      </c>
      <c r="U1017" s="264">
        <v>0</v>
      </c>
      <c r="V1017" s="260">
        <v>0</v>
      </c>
      <c r="W1017" s="260">
        <v>0</v>
      </c>
      <c r="X1017" s="146">
        <f>+G1017-(SUM(I1017:N1017,O1017,P1017:P1017:T1017,U1017,V1017,W1017))</f>
        <v>246</v>
      </c>
      <c r="Y1017" s="147"/>
      <c r="Z1017" s="147"/>
      <c r="AA1017" s="147"/>
      <c r="AB1017" s="147"/>
      <c r="AC1017" s="147"/>
      <c r="AD1017" s="147"/>
      <c r="AE1017" s="198">
        <f t="shared" si="36"/>
        <v>246</v>
      </c>
      <c r="AF1017" s="148"/>
      <c r="AG1017" s="139"/>
    </row>
    <row r="1018" spans="1:33" s="166" customFormat="1">
      <c r="A1018" s="362">
        <v>43336</v>
      </c>
      <c r="B1018" s="137">
        <v>1</v>
      </c>
      <c r="C1018" s="137">
        <v>2733002</v>
      </c>
      <c r="D1018" s="139">
        <v>13118</v>
      </c>
      <c r="E1018" s="104" t="s">
        <v>862</v>
      </c>
      <c r="F1018" s="137">
        <v>6360</v>
      </c>
      <c r="G1018" s="140">
        <v>278</v>
      </c>
      <c r="H1018" s="560" t="s">
        <v>114</v>
      </c>
      <c r="I1018" s="257">
        <v>0</v>
      </c>
      <c r="J1018" s="258">
        <v>0</v>
      </c>
      <c r="K1018" s="259">
        <v>0</v>
      </c>
      <c r="L1018" s="260">
        <v>0</v>
      </c>
      <c r="M1018" s="257">
        <v>0</v>
      </c>
      <c r="N1018" s="261">
        <v>0</v>
      </c>
      <c r="O1018" s="262">
        <v>0</v>
      </c>
      <c r="P1018" s="260">
        <v>0</v>
      </c>
      <c r="Q1018" s="262">
        <v>0</v>
      </c>
      <c r="R1018" s="263">
        <v>2</v>
      </c>
      <c r="S1018" s="260">
        <v>0</v>
      </c>
      <c r="T1018" s="257">
        <v>0</v>
      </c>
      <c r="U1018" s="264">
        <v>0</v>
      </c>
      <c r="V1018" s="260">
        <v>1</v>
      </c>
      <c r="W1018" s="260">
        <v>0</v>
      </c>
      <c r="X1018" s="146">
        <f>+G1018-(SUM(I1018:N1018,O1018,P1018:P1018:T1018,U1018,V1018,W1018))</f>
        <v>275</v>
      </c>
      <c r="Y1018" s="147"/>
      <c r="Z1018" s="147"/>
      <c r="AA1018" s="147"/>
      <c r="AB1018" s="147"/>
      <c r="AC1018" s="147"/>
      <c r="AD1018" s="147"/>
      <c r="AE1018" s="198">
        <f t="shared" si="36"/>
        <v>275</v>
      </c>
      <c r="AF1018" s="148"/>
      <c r="AG1018" s="139"/>
    </row>
    <row r="1019" spans="1:33" s="166" customFormat="1">
      <c r="A1019" s="362">
        <v>43336</v>
      </c>
      <c r="B1019" s="137">
        <v>2</v>
      </c>
      <c r="C1019" s="137">
        <v>2733002</v>
      </c>
      <c r="D1019" s="139">
        <v>13118</v>
      </c>
      <c r="E1019" s="104" t="s">
        <v>862</v>
      </c>
      <c r="F1019" s="137">
        <v>6360</v>
      </c>
      <c r="G1019" s="140">
        <f>400-278</f>
        <v>122</v>
      </c>
      <c r="H1019" s="561"/>
      <c r="I1019" s="257">
        <v>0</v>
      </c>
      <c r="J1019" s="258">
        <v>0</v>
      </c>
      <c r="K1019" s="259">
        <v>0</v>
      </c>
      <c r="L1019" s="260">
        <v>0</v>
      </c>
      <c r="M1019" s="257">
        <v>0</v>
      </c>
      <c r="N1019" s="261">
        <v>0</v>
      </c>
      <c r="O1019" s="262">
        <v>0</v>
      </c>
      <c r="P1019" s="260">
        <v>0</v>
      </c>
      <c r="Q1019" s="262">
        <v>0</v>
      </c>
      <c r="R1019" s="263">
        <v>0</v>
      </c>
      <c r="S1019" s="260">
        <v>0</v>
      </c>
      <c r="T1019" s="257">
        <v>0</v>
      </c>
      <c r="U1019" s="264">
        <v>0</v>
      </c>
      <c r="V1019" s="260">
        <v>1</v>
      </c>
      <c r="W1019" s="260">
        <v>0</v>
      </c>
      <c r="X1019" s="146">
        <f>+G1019-(SUM(I1019:N1019,O1019,P1019:P1019:T1019,U1019,V1019,W1019))</f>
        <v>121</v>
      </c>
      <c r="Y1019" s="147"/>
      <c r="Z1019" s="147"/>
      <c r="AA1019" s="147"/>
      <c r="AB1019" s="147"/>
      <c r="AC1019" s="147"/>
      <c r="AD1019" s="147"/>
      <c r="AE1019" s="198">
        <f t="shared" si="36"/>
        <v>121</v>
      </c>
      <c r="AF1019" s="148"/>
      <c r="AG1019" s="139"/>
    </row>
    <row r="1020" spans="1:33" s="166" customFormat="1">
      <c r="A1020" s="362">
        <v>43336</v>
      </c>
      <c r="B1020" s="137">
        <v>2</v>
      </c>
      <c r="C1020" s="137">
        <v>2733002</v>
      </c>
      <c r="D1020" s="139">
        <v>13118</v>
      </c>
      <c r="E1020" s="104" t="s">
        <v>862</v>
      </c>
      <c r="F1020" s="137">
        <v>6361</v>
      </c>
      <c r="G1020" s="140">
        <v>20</v>
      </c>
      <c r="H1020" s="165" t="s">
        <v>536</v>
      </c>
      <c r="I1020" s="257">
        <v>0</v>
      </c>
      <c r="J1020" s="258">
        <v>0</v>
      </c>
      <c r="K1020" s="259">
        <v>0</v>
      </c>
      <c r="L1020" s="260">
        <v>0</v>
      </c>
      <c r="M1020" s="257">
        <v>0</v>
      </c>
      <c r="N1020" s="261">
        <v>0</v>
      </c>
      <c r="O1020" s="262">
        <v>0</v>
      </c>
      <c r="P1020" s="260">
        <v>0</v>
      </c>
      <c r="Q1020" s="262">
        <v>0</v>
      </c>
      <c r="R1020" s="263">
        <v>0</v>
      </c>
      <c r="S1020" s="260">
        <v>0</v>
      </c>
      <c r="T1020" s="257">
        <v>0</v>
      </c>
      <c r="U1020" s="264">
        <v>0</v>
      </c>
      <c r="V1020" s="260">
        <v>1</v>
      </c>
      <c r="W1020" s="260">
        <v>0</v>
      </c>
      <c r="X1020" s="146">
        <f>+G1020-(SUM(I1020:N1020,O1020,P1020:P1020:T1020,U1020,V1020,W1020))</f>
        <v>19</v>
      </c>
      <c r="Y1020" s="147"/>
      <c r="Z1020" s="147"/>
      <c r="AA1020" s="147"/>
      <c r="AB1020" s="147"/>
      <c r="AC1020" s="147"/>
      <c r="AD1020" s="147"/>
      <c r="AE1020" s="198">
        <f t="shared" si="36"/>
        <v>19</v>
      </c>
      <c r="AF1020" s="148"/>
      <c r="AG1020" s="139"/>
    </row>
    <row r="1021" spans="1:33" s="166" customFormat="1">
      <c r="A1021" s="362">
        <v>43336</v>
      </c>
      <c r="B1021" s="137">
        <v>2</v>
      </c>
      <c r="C1021" s="137">
        <v>2733002</v>
      </c>
      <c r="D1021" s="139">
        <v>13117</v>
      </c>
      <c r="E1021" s="104" t="s">
        <v>862</v>
      </c>
      <c r="F1021" s="137">
        <v>6362</v>
      </c>
      <c r="G1021" s="140">
        <v>400</v>
      </c>
      <c r="H1021" s="165" t="s">
        <v>111</v>
      </c>
      <c r="I1021" s="257">
        <v>0</v>
      </c>
      <c r="J1021" s="258">
        <v>0</v>
      </c>
      <c r="K1021" s="259">
        <v>0</v>
      </c>
      <c r="L1021" s="260">
        <v>0</v>
      </c>
      <c r="M1021" s="257">
        <v>0</v>
      </c>
      <c r="N1021" s="261">
        <v>0</v>
      </c>
      <c r="O1021" s="262">
        <v>0</v>
      </c>
      <c r="P1021" s="260">
        <v>0</v>
      </c>
      <c r="Q1021" s="262">
        <v>0</v>
      </c>
      <c r="R1021" s="263">
        <v>3</v>
      </c>
      <c r="S1021" s="260">
        <v>0</v>
      </c>
      <c r="T1021" s="257">
        <v>0</v>
      </c>
      <c r="U1021" s="264">
        <v>0</v>
      </c>
      <c r="V1021" s="260">
        <v>1</v>
      </c>
      <c r="W1021" s="260">
        <v>0</v>
      </c>
      <c r="X1021" s="146">
        <f>+G1021-(SUM(I1021:N1021,O1021,P1021:P1021:T1021,U1021,V1021,W1021))</f>
        <v>396</v>
      </c>
      <c r="Y1021" s="147"/>
      <c r="Z1021" s="147"/>
      <c r="AA1021" s="147"/>
      <c r="AB1021" s="147"/>
      <c r="AC1021" s="147"/>
      <c r="AD1021" s="147"/>
      <c r="AE1021" s="198">
        <f t="shared" si="36"/>
        <v>396</v>
      </c>
      <c r="AF1021" s="148"/>
      <c r="AG1021" s="139"/>
    </row>
    <row r="1022" spans="1:33" s="166" customFormat="1">
      <c r="A1022" s="362">
        <v>43336</v>
      </c>
      <c r="B1022" s="137">
        <v>3</v>
      </c>
      <c r="C1022" s="137">
        <v>2733002</v>
      </c>
      <c r="D1022" s="139">
        <v>13117</v>
      </c>
      <c r="E1022" s="104" t="s">
        <v>862</v>
      </c>
      <c r="F1022" s="137">
        <v>6363</v>
      </c>
      <c r="G1022" s="140">
        <v>181</v>
      </c>
      <c r="H1022" s="379" t="s">
        <v>537</v>
      </c>
      <c r="I1022" s="257">
        <v>0</v>
      </c>
      <c r="J1022" s="258">
        <v>0</v>
      </c>
      <c r="K1022" s="259">
        <v>0</v>
      </c>
      <c r="L1022" s="260">
        <v>0</v>
      </c>
      <c r="M1022" s="257">
        <v>0</v>
      </c>
      <c r="N1022" s="261">
        <v>0</v>
      </c>
      <c r="O1022" s="262">
        <v>0</v>
      </c>
      <c r="P1022" s="260">
        <v>0</v>
      </c>
      <c r="Q1022" s="262">
        <v>0</v>
      </c>
      <c r="R1022" s="263">
        <v>1</v>
      </c>
      <c r="S1022" s="260">
        <v>0</v>
      </c>
      <c r="T1022" s="257">
        <v>0</v>
      </c>
      <c r="U1022" s="264">
        <v>0</v>
      </c>
      <c r="V1022" s="260">
        <v>1</v>
      </c>
      <c r="W1022" s="260">
        <v>0</v>
      </c>
      <c r="X1022" s="146">
        <f>+G1022-(SUM(I1022:N1022,O1022,P1022:P1022:T1022,U1022,V1022,W1022))</f>
        <v>179</v>
      </c>
      <c r="Y1022" s="147"/>
      <c r="Z1022" s="147"/>
      <c r="AA1022" s="147"/>
      <c r="AB1022" s="147"/>
      <c r="AC1022" s="147"/>
      <c r="AD1022" s="147"/>
      <c r="AE1022" s="198">
        <f t="shared" si="36"/>
        <v>179</v>
      </c>
      <c r="AF1022" s="148"/>
      <c r="AG1022" s="139"/>
    </row>
    <row r="1023" spans="1:33" s="166" customFormat="1">
      <c r="A1023" s="362">
        <v>43336</v>
      </c>
      <c r="B1023" s="137">
        <v>3</v>
      </c>
      <c r="C1023" s="137">
        <v>2733002</v>
      </c>
      <c r="D1023" s="139">
        <v>13119</v>
      </c>
      <c r="E1023" s="104" t="s">
        <v>862</v>
      </c>
      <c r="F1023" s="137">
        <v>6364</v>
      </c>
      <c r="G1023" s="140">
        <v>354</v>
      </c>
      <c r="H1023" s="560" t="s">
        <v>111</v>
      </c>
      <c r="I1023" s="257">
        <v>0</v>
      </c>
      <c r="J1023" s="258">
        <v>0</v>
      </c>
      <c r="K1023" s="259">
        <v>0</v>
      </c>
      <c r="L1023" s="260">
        <v>0</v>
      </c>
      <c r="M1023" s="257">
        <v>0</v>
      </c>
      <c r="N1023" s="261">
        <v>0</v>
      </c>
      <c r="O1023" s="262">
        <v>1</v>
      </c>
      <c r="P1023" s="260">
        <v>0</v>
      </c>
      <c r="Q1023" s="262">
        <v>0</v>
      </c>
      <c r="R1023" s="263">
        <v>2</v>
      </c>
      <c r="S1023" s="260">
        <v>0</v>
      </c>
      <c r="T1023" s="257">
        <v>0</v>
      </c>
      <c r="U1023" s="264">
        <v>0</v>
      </c>
      <c r="V1023" s="260">
        <v>1</v>
      </c>
      <c r="W1023" s="260">
        <v>0</v>
      </c>
      <c r="X1023" s="146">
        <f>+G1023-(SUM(I1023:N1023,O1023,P1023:P1023:T1023,U1023,V1023,W1023))</f>
        <v>350</v>
      </c>
      <c r="Y1023" s="147"/>
      <c r="Z1023" s="147"/>
      <c r="AA1023" s="147"/>
      <c r="AB1023" s="147"/>
      <c r="AC1023" s="147"/>
      <c r="AD1023" s="147"/>
      <c r="AE1023" s="198">
        <f t="shared" si="36"/>
        <v>350</v>
      </c>
      <c r="AF1023" s="148"/>
      <c r="AG1023" s="139"/>
    </row>
    <row r="1024" spans="1:33" s="166" customFormat="1">
      <c r="A1024" s="362">
        <v>43337</v>
      </c>
      <c r="B1024" s="137">
        <v>1</v>
      </c>
      <c r="C1024" s="137">
        <v>2733002</v>
      </c>
      <c r="D1024" s="139">
        <v>13119</v>
      </c>
      <c r="E1024" s="104" t="s">
        <v>862</v>
      </c>
      <c r="F1024" s="137">
        <v>6364</v>
      </c>
      <c r="G1024" s="140">
        <v>46</v>
      </c>
      <c r="H1024" s="561"/>
      <c r="I1024" s="257">
        <v>0</v>
      </c>
      <c r="J1024" s="258">
        <v>0</v>
      </c>
      <c r="K1024" s="259">
        <v>0</v>
      </c>
      <c r="L1024" s="260">
        <v>0</v>
      </c>
      <c r="M1024" s="257">
        <v>0</v>
      </c>
      <c r="N1024" s="261">
        <v>0</v>
      </c>
      <c r="O1024" s="262">
        <v>0</v>
      </c>
      <c r="P1024" s="260">
        <v>0</v>
      </c>
      <c r="Q1024" s="262">
        <v>0</v>
      </c>
      <c r="R1024" s="263">
        <v>0</v>
      </c>
      <c r="S1024" s="260">
        <v>0</v>
      </c>
      <c r="T1024" s="257">
        <v>0</v>
      </c>
      <c r="U1024" s="264">
        <v>0</v>
      </c>
      <c r="V1024" s="260">
        <v>0</v>
      </c>
      <c r="W1024" s="260">
        <v>0</v>
      </c>
      <c r="X1024" s="146">
        <f>+G1024-(SUM(I1024:N1024,O1024,P1024:P1024:T1024,U1024,V1024,W1024))</f>
        <v>46</v>
      </c>
      <c r="Y1024" s="147"/>
      <c r="Z1024" s="147"/>
      <c r="AA1024" s="147"/>
      <c r="AB1024" s="147"/>
      <c r="AC1024" s="147"/>
      <c r="AD1024" s="147"/>
      <c r="AE1024" s="198">
        <f t="shared" si="36"/>
        <v>46</v>
      </c>
      <c r="AF1024" s="148"/>
      <c r="AG1024" s="139"/>
    </row>
    <row r="1025" spans="1:33" s="166" customFormat="1">
      <c r="A1025" s="362">
        <v>43337</v>
      </c>
      <c r="B1025" s="137">
        <v>1</v>
      </c>
      <c r="C1025" s="137">
        <v>2733002</v>
      </c>
      <c r="D1025" s="139">
        <v>13119</v>
      </c>
      <c r="E1025" s="104" t="s">
        <v>862</v>
      </c>
      <c r="F1025" s="137">
        <v>6365</v>
      </c>
      <c r="G1025" s="140">
        <v>149</v>
      </c>
      <c r="H1025" s="165"/>
      <c r="I1025" s="257">
        <v>0</v>
      </c>
      <c r="J1025" s="258">
        <v>0</v>
      </c>
      <c r="K1025" s="259">
        <v>0</v>
      </c>
      <c r="L1025" s="260">
        <v>0</v>
      </c>
      <c r="M1025" s="257">
        <v>0</v>
      </c>
      <c r="N1025" s="261">
        <v>0</v>
      </c>
      <c r="O1025" s="262">
        <v>0</v>
      </c>
      <c r="P1025" s="260">
        <v>0</v>
      </c>
      <c r="Q1025" s="262">
        <v>0</v>
      </c>
      <c r="R1025" s="263">
        <v>1</v>
      </c>
      <c r="S1025" s="260">
        <v>0</v>
      </c>
      <c r="T1025" s="257">
        <v>0</v>
      </c>
      <c r="U1025" s="264">
        <v>0</v>
      </c>
      <c r="V1025" s="260">
        <v>1</v>
      </c>
      <c r="W1025" s="260">
        <v>0</v>
      </c>
      <c r="X1025" s="146">
        <f>+G1025-(SUM(I1025:N1025,O1025,P1025:P1025:T1025,U1025,V1025,W1025))</f>
        <v>147</v>
      </c>
      <c r="Y1025" s="147"/>
      <c r="Z1025" s="147"/>
      <c r="AA1025" s="147"/>
      <c r="AB1025" s="147"/>
      <c r="AC1025" s="147"/>
      <c r="AD1025" s="147"/>
      <c r="AE1025" s="198">
        <f t="shared" si="36"/>
        <v>147</v>
      </c>
      <c r="AF1025" s="148"/>
      <c r="AG1025" s="139"/>
    </row>
    <row r="1026" spans="1:33" s="166" customFormat="1">
      <c r="A1026" s="362">
        <v>43337</v>
      </c>
      <c r="B1026" s="137">
        <v>1</v>
      </c>
      <c r="C1026" s="137">
        <v>2733002</v>
      </c>
      <c r="D1026" s="139">
        <v>13120</v>
      </c>
      <c r="E1026" s="104" t="s">
        <v>862</v>
      </c>
      <c r="F1026" s="137">
        <v>6366</v>
      </c>
      <c r="G1026" s="140">
        <v>328</v>
      </c>
      <c r="H1026" s="562" t="s">
        <v>111</v>
      </c>
      <c r="I1026" s="257">
        <v>0</v>
      </c>
      <c r="J1026" s="258">
        <v>0</v>
      </c>
      <c r="K1026" s="259">
        <v>0</v>
      </c>
      <c r="L1026" s="260">
        <v>0</v>
      </c>
      <c r="M1026" s="257">
        <v>0</v>
      </c>
      <c r="N1026" s="261">
        <v>0</v>
      </c>
      <c r="O1026" s="262">
        <v>1</v>
      </c>
      <c r="P1026" s="260">
        <v>0</v>
      </c>
      <c r="Q1026" s="262">
        <v>0</v>
      </c>
      <c r="R1026" s="263">
        <v>1</v>
      </c>
      <c r="S1026" s="260">
        <v>0</v>
      </c>
      <c r="T1026" s="257">
        <v>0</v>
      </c>
      <c r="U1026" s="264">
        <v>0</v>
      </c>
      <c r="V1026" s="260">
        <v>1</v>
      </c>
      <c r="W1026" s="260">
        <v>0</v>
      </c>
      <c r="X1026" s="146">
        <f>+G1026-(SUM(I1026:N1026,O1026,P1026:P1026:T1026,U1026,V1026,W1026))</f>
        <v>325</v>
      </c>
      <c r="Y1026" s="147"/>
      <c r="Z1026" s="147"/>
      <c r="AA1026" s="147"/>
      <c r="AB1026" s="147"/>
      <c r="AC1026" s="147"/>
      <c r="AD1026" s="147"/>
      <c r="AE1026" s="198">
        <f t="shared" si="36"/>
        <v>325</v>
      </c>
      <c r="AF1026" s="148"/>
      <c r="AG1026" s="139"/>
    </row>
    <row r="1027" spans="1:33" s="166" customFormat="1">
      <c r="A1027" s="362">
        <v>43337</v>
      </c>
      <c r="B1027" s="137">
        <v>2</v>
      </c>
      <c r="C1027" s="137">
        <v>2733002</v>
      </c>
      <c r="D1027" s="139">
        <v>13120</v>
      </c>
      <c r="E1027" s="104" t="s">
        <v>862</v>
      </c>
      <c r="F1027" s="137">
        <v>6366</v>
      </c>
      <c r="G1027" s="140">
        <v>72</v>
      </c>
      <c r="H1027" s="563"/>
      <c r="I1027" s="257">
        <v>0</v>
      </c>
      <c r="J1027" s="258">
        <v>0</v>
      </c>
      <c r="K1027" s="259">
        <v>0</v>
      </c>
      <c r="L1027" s="260">
        <v>0</v>
      </c>
      <c r="M1027" s="257">
        <v>0</v>
      </c>
      <c r="N1027" s="261">
        <v>0</v>
      </c>
      <c r="O1027" s="262">
        <v>0</v>
      </c>
      <c r="P1027" s="260">
        <v>0</v>
      </c>
      <c r="Q1027" s="262">
        <v>0</v>
      </c>
      <c r="R1027" s="263">
        <v>1</v>
      </c>
      <c r="S1027" s="260">
        <v>0</v>
      </c>
      <c r="T1027" s="257">
        <v>0</v>
      </c>
      <c r="U1027" s="264">
        <v>0</v>
      </c>
      <c r="V1027" s="260">
        <v>0</v>
      </c>
      <c r="W1027" s="260">
        <v>0</v>
      </c>
      <c r="X1027" s="146">
        <f>+G1027-(SUM(I1027:N1027,O1027,P1027:P1027:T1027,U1027,V1027,W1027))</f>
        <v>71</v>
      </c>
      <c r="Y1027" s="147"/>
      <c r="Z1027" s="147"/>
      <c r="AA1027" s="147"/>
      <c r="AB1027" s="147"/>
      <c r="AC1027" s="147"/>
      <c r="AD1027" s="147"/>
      <c r="AE1027" s="198">
        <f t="shared" si="36"/>
        <v>71</v>
      </c>
      <c r="AF1027" s="148"/>
      <c r="AG1027" s="139"/>
    </row>
    <row r="1028" spans="1:33" s="166" customFormat="1">
      <c r="A1028" s="362">
        <v>43337</v>
      </c>
      <c r="B1028" s="137">
        <v>2</v>
      </c>
      <c r="C1028" s="137">
        <v>2733002</v>
      </c>
      <c r="D1028" s="139">
        <v>13120</v>
      </c>
      <c r="E1028" s="104" t="s">
        <v>862</v>
      </c>
      <c r="F1028" s="137">
        <v>6367</v>
      </c>
      <c r="G1028" s="140">
        <v>326</v>
      </c>
      <c r="H1028" s="165" t="s">
        <v>538</v>
      </c>
      <c r="I1028" s="257">
        <v>0</v>
      </c>
      <c r="J1028" s="258">
        <v>0</v>
      </c>
      <c r="K1028" s="259">
        <v>0</v>
      </c>
      <c r="L1028" s="260">
        <v>0</v>
      </c>
      <c r="M1028" s="257">
        <v>0</v>
      </c>
      <c r="N1028" s="261">
        <v>0</v>
      </c>
      <c r="O1028" s="262">
        <v>0</v>
      </c>
      <c r="P1028" s="260">
        <v>0</v>
      </c>
      <c r="Q1028" s="262">
        <v>0</v>
      </c>
      <c r="R1028" s="263">
        <v>3</v>
      </c>
      <c r="S1028" s="260">
        <v>0</v>
      </c>
      <c r="T1028" s="257">
        <v>0</v>
      </c>
      <c r="U1028" s="264">
        <v>0</v>
      </c>
      <c r="V1028" s="260">
        <v>1</v>
      </c>
      <c r="W1028" s="260">
        <v>0</v>
      </c>
      <c r="X1028" s="146">
        <f>+G1028-(SUM(I1028:N1028,O1028,P1028:P1028:T1028,U1028,V1028,W1028))</f>
        <v>322</v>
      </c>
      <c r="Y1028" s="147"/>
      <c r="Z1028" s="147"/>
      <c r="AA1028" s="147"/>
      <c r="AB1028" s="147"/>
      <c r="AC1028" s="147"/>
      <c r="AD1028" s="147"/>
      <c r="AE1028" s="198">
        <f t="shared" si="36"/>
        <v>322</v>
      </c>
      <c r="AF1028" s="148"/>
      <c r="AG1028" s="139"/>
    </row>
    <row r="1029" spans="1:33" s="166" customFormat="1">
      <c r="A1029" s="362">
        <v>43337</v>
      </c>
      <c r="B1029" s="137">
        <v>2</v>
      </c>
      <c r="C1029" s="137">
        <v>2733002</v>
      </c>
      <c r="D1029" s="139">
        <v>13121</v>
      </c>
      <c r="E1029" s="104" t="s">
        <v>862</v>
      </c>
      <c r="F1029" s="137">
        <v>6368</v>
      </c>
      <c r="G1029" s="140">
        <v>127</v>
      </c>
      <c r="H1029" s="560" t="s">
        <v>132</v>
      </c>
      <c r="I1029" s="257">
        <v>0</v>
      </c>
      <c r="J1029" s="258">
        <v>0</v>
      </c>
      <c r="K1029" s="259">
        <v>0</v>
      </c>
      <c r="L1029" s="260">
        <v>0</v>
      </c>
      <c r="M1029" s="257">
        <v>0</v>
      </c>
      <c r="N1029" s="261">
        <v>0</v>
      </c>
      <c r="O1029" s="262">
        <v>1</v>
      </c>
      <c r="P1029" s="260">
        <v>0</v>
      </c>
      <c r="Q1029" s="262">
        <v>0</v>
      </c>
      <c r="R1029" s="263">
        <v>0</v>
      </c>
      <c r="S1029" s="260">
        <v>0</v>
      </c>
      <c r="T1029" s="257">
        <v>0</v>
      </c>
      <c r="U1029" s="264">
        <v>0</v>
      </c>
      <c r="V1029" s="260">
        <v>1</v>
      </c>
      <c r="W1029" s="260">
        <v>0</v>
      </c>
      <c r="X1029" s="146">
        <f>+G1029-(SUM(I1029:N1029,O1029,P1029:P1029:T1029,U1029,V1029,W1029))</f>
        <v>125</v>
      </c>
      <c r="Y1029" s="147"/>
      <c r="Z1029" s="147"/>
      <c r="AA1029" s="147"/>
      <c r="AB1029" s="147"/>
      <c r="AC1029" s="147"/>
      <c r="AD1029" s="147"/>
      <c r="AE1029" s="198">
        <f t="shared" si="36"/>
        <v>125</v>
      </c>
      <c r="AF1029" s="148"/>
      <c r="AG1029" s="139"/>
    </row>
    <row r="1030" spans="1:33" s="166" customFormat="1">
      <c r="A1030" s="362">
        <v>43337</v>
      </c>
      <c r="B1030" s="137">
        <v>3</v>
      </c>
      <c r="C1030" s="137">
        <v>2733002</v>
      </c>
      <c r="D1030" s="139">
        <v>13121</v>
      </c>
      <c r="E1030" s="104" t="s">
        <v>862</v>
      </c>
      <c r="F1030" s="137">
        <v>6368</v>
      </c>
      <c r="G1030" s="140">
        <v>167</v>
      </c>
      <c r="H1030" s="561"/>
      <c r="I1030" s="257">
        <v>0</v>
      </c>
      <c r="J1030" s="258">
        <v>0</v>
      </c>
      <c r="K1030" s="259">
        <v>0</v>
      </c>
      <c r="L1030" s="260">
        <v>0</v>
      </c>
      <c r="M1030" s="257">
        <v>0</v>
      </c>
      <c r="N1030" s="261">
        <v>0</v>
      </c>
      <c r="O1030" s="262">
        <v>0</v>
      </c>
      <c r="P1030" s="260">
        <v>0</v>
      </c>
      <c r="Q1030" s="262">
        <v>0</v>
      </c>
      <c r="R1030" s="263">
        <v>1</v>
      </c>
      <c r="S1030" s="260">
        <v>0</v>
      </c>
      <c r="T1030" s="257">
        <v>0</v>
      </c>
      <c r="U1030" s="264">
        <v>0</v>
      </c>
      <c r="V1030" s="260">
        <v>0</v>
      </c>
      <c r="W1030" s="260">
        <v>0</v>
      </c>
      <c r="X1030" s="146">
        <f>+G1030-(SUM(I1030:N1030,O1030,P1030:P1030:T1030,U1030,V1030,W1030))</f>
        <v>166</v>
      </c>
      <c r="Y1030" s="147"/>
      <c r="Z1030" s="147"/>
      <c r="AA1030" s="147"/>
      <c r="AB1030" s="147"/>
      <c r="AC1030" s="147"/>
      <c r="AD1030" s="147"/>
      <c r="AE1030" s="198">
        <f t="shared" si="36"/>
        <v>166</v>
      </c>
      <c r="AF1030" s="148"/>
      <c r="AG1030" s="139"/>
    </row>
    <row r="1031" spans="1:33" s="166" customFormat="1">
      <c r="A1031" s="362">
        <v>43337</v>
      </c>
      <c r="B1031" s="137">
        <v>3</v>
      </c>
      <c r="C1031" s="137">
        <v>2733002</v>
      </c>
      <c r="D1031" s="139">
        <v>13118</v>
      </c>
      <c r="E1031" s="104" t="s">
        <v>862</v>
      </c>
      <c r="F1031" s="137">
        <v>6369</v>
      </c>
      <c r="G1031" s="140">
        <v>49</v>
      </c>
      <c r="H1031" s="165" t="s">
        <v>539</v>
      </c>
      <c r="I1031" s="257">
        <v>0</v>
      </c>
      <c r="J1031" s="258">
        <v>0</v>
      </c>
      <c r="K1031" s="259">
        <v>0</v>
      </c>
      <c r="L1031" s="260">
        <v>0</v>
      </c>
      <c r="M1031" s="257">
        <v>0</v>
      </c>
      <c r="N1031" s="261">
        <v>0</v>
      </c>
      <c r="O1031" s="262">
        <v>0</v>
      </c>
      <c r="P1031" s="260">
        <v>0</v>
      </c>
      <c r="Q1031" s="262">
        <v>0</v>
      </c>
      <c r="R1031" s="263">
        <v>0</v>
      </c>
      <c r="S1031" s="260">
        <v>0</v>
      </c>
      <c r="T1031" s="257">
        <v>0</v>
      </c>
      <c r="U1031" s="264">
        <v>0</v>
      </c>
      <c r="V1031" s="260">
        <v>1</v>
      </c>
      <c r="W1031" s="260">
        <v>0</v>
      </c>
      <c r="X1031" s="146">
        <f>+G1031-(SUM(I1031:N1031,O1031,P1031:P1031:T1031,U1031,V1031,W1031))</f>
        <v>48</v>
      </c>
      <c r="Y1031" s="147"/>
      <c r="Z1031" s="147"/>
      <c r="AA1031" s="147"/>
      <c r="AB1031" s="147"/>
      <c r="AC1031" s="147"/>
      <c r="AD1031" s="147"/>
      <c r="AE1031" s="198">
        <f t="shared" si="36"/>
        <v>48</v>
      </c>
      <c r="AF1031" s="148"/>
      <c r="AG1031" s="139"/>
    </row>
    <row r="1032" spans="1:33" s="166" customFormat="1">
      <c r="A1032" s="362">
        <v>43337</v>
      </c>
      <c r="B1032" s="137">
        <v>3</v>
      </c>
      <c r="C1032" s="137">
        <v>2733002</v>
      </c>
      <c r="D1032" s="139">
        <v>13117</v>
      </c>
      <c r="E1032" s="104" t="s">
        <v>862</v>
      </c>
      <c r="F1032" s="137">
        <v>6370</v>
      </c>
      <c r="G1032" s="140">
        <v>25</v>
      </c>
      <c r="H1032" s="165" t="s">
        <v>540</v>
      </c>
      <c r="I1032" s="257">
        <v>0</v>
      </c>
      <c r="J1032" s="258">
        <v>0</v>
      </c>
      <c r="K1032" s="259">
        <v>0</v>
      </c>
      <c r="L1032" s="260">
        <v>0</v>
      </c>
      <c r="M1032" s="257">
        <v>0</v>
      </c>
      <c r="N1032" s="261">
        <v>0</v>
      </c>
      <c r="O1032" s="262">
        <v>0</v>
      </c>
      <c r="P1032" s="260">
        <v>0</v>
      </c>
      <c r="Q1032" s="262">
        <v>0</v>
      </c>
      <c r="R1032" s="263">
        <v>0</v>
      </c>
      <c r="S1032" s="260">
        <v>0</v>
      </c>
      <c r="T1032" s="257">
        <v>0</v>
      </c>
      <c r="U1032" s="264">
        <v>0</v>
      </c>
      <c r="V1032" s="260">
        <v>1</v>
      </c>
      <c r="W1032" s="260">
        <v>0</v>
      </c>
      <c r="X1032" s="146">
        <f>+G1032-(SUM(I1032:N1032,O1032,P1032:P1032:T1032,U1032,V1032,W1032))</f>
        <v>24</v>
      </c>
      <c r="Y1032" s="147"/>
      <c r="Z1032" s="147"/>
      <c r="AA1032" s="147"/>
      <c r="AB1032" s="147"/>
      <c r="AC1032" s="147"/>
      <c r="AD1032" s="147"/>
      <c r="AE1032" s="198">
        <f t="shared" si="36"/>
        <v>24</v>
      </c>
      <c r="AF1032" s="148"/>
      <c r="AG1032" s="139"/>
    </row>
    <row r="1033" spans="1:33" s="166" customFormat="1">
      <c r="A1033" s="362">
        <v>43337</v>
      </c>
      <c r="B1033" s="137">
        <v>3</v>
      </c>
      <c r="C1033" s="137">
        <v>2733002</v>
      </c>
      <c r="D1033" s="139">
        <v>13119</v>
      </c>
      <c r="E1033" s="104" t="s">
        <v>862</v>
      </c>
      <c r="F1033" s="137">
        <v>6371</v>
      </c>
      <c r="G1033" s="140">
        <v>25</v>
      </c>
      <c r="H1033" s="165" t="s">
        <v>541</v>
      </c>
      <c r="I1033" s="257">
        <v>0</v>
      </c>
      <c r="J1033" s="258">
        <v>0</v>
      </c>
      <c r="K1033" s="259">
        <v>0</v>
      </c>
      <c r="L1033" s="260">
        <v>0</v>
      </c>
      <c r="M1033" s="257">
        <v>0</v>
      </c>
      <c r="N1033" s="261">
        <v>0</v>
      </c>
      <c r="O1033" s="262">
        <v>0</v>
      </c>
      <c r="P1033" s="260">
        <v>0</v>
      </c>
      <c r="Q1033" s="262">
        <v>0</v>
      </c>
      <c r="R1033" s="263">
        <v>0</v>
      </c>
      <c r="S1033" s="260">
        <v>0</v>
      </c>
      <c r="T1033" s="257">
        <v>0</v>
      </c>
      <c r="U1033" s="264">
        <v>0</v>
      </c>
      <c r="V1033" s="260">
        <v>1</v>
      </c>
      <c r="W1033" s="260">
        <v>0</v>
      </c>
      <c r="X1033" s="146">
        <f>+G1033-(SUM(I1033:N1033,O1033,P1033:P1033:T1033,U1033,V1033,W1033))</f>
        <v>24</v>
      </c>
      <c r="Y1033" s="147"/>
      <c r="Z1033" s="147"/>
      <c r="AA1033" s="147"/>
      <c r="AB1033" s="147"/>
      <c r="AC1033" s="147"/>
      <c r="AD1033" s="147"/>
      <c r="AE1033" s="198">
        <f t="shared" si="36"/>
        <v>24</v>
      </c>
      <c r="AF1033" s="148"/>
      <c r="AG1033" s="139"/>
    </row>
    <row r="1034" spans="1:33" s="166" customFormat="1">
      <c r="A1034" s="362">
        <v>43337</v>
      </c>
      <c r="B1034" s="137">
        <v>3</v>
      </c>
      <c r="C1034" s="137">
        <v>2742102</v>
      </c>
      <c r="D1034" s="139">
        <v>40442</v>
      </c>
      <c r="E1034" s="104" t="s">
        <v>862</v>
      </c>
      <c r="F1034" s="137">
        <v>6372</v>
      </c>
      <c r="G1034" s="140">
        <v>40</v>
      </c>
      <c r="H1034" s="165" t="s">
        <v>359</v>
      </c>
      <c r="I1034" s="257">
        <v>0</v>
      </c>
      <c r="J1034" s="258">
        <v>0</v>
      </c>
      <c r="K1034" s="259">
        <v>0</v>
      </c>
      <c r="L1034" s="260">
        <v>0</v>
      </c>
      <c r="M1034" s="257">
        <v>0</v>
      </c>
      <c r="N1034" s="261">
        <v>0</v>
      </c>
      <c r="O1034" s="262">
        <v>1</v>
      </c>
      <c r="P1034" s="260">
        <v>0</v>
      </c>
      <c r="Q1034" s="262">
        <v>0</v>
      </c>
      <c r="R1034" s="263">
        <v>0</v>
      </c>
      <c r="S1034" s="260">
        <v>0</v>
      </c>
      <c r="T1034" s="257">
        <v>0</v>
      </c>
      <c r="U1034" s="264">
        <v>0</v>
      </c>
      <c r="V1034" s="260">
        <v>1</v>
      </c>
      <c r="W1034" s="260">
        <v>0</v>
      </c>
      <c r="X1034" s="146">
        <f>+G1034-(SUM(I1034:N1034,O1034,P1034:P1034:T1034,U1034,V1034,W1034))</f>
        <v>38</v>
      </c>
      <c r="Y1034" s="147"/>
      <c r="Z1034" s="147"/>
      <c r="AA1034" s="147"/>
      <c r="AB1034" s="147"/>
      <c r="AC1034" s="147"/>
      <c r="AD1034" s="147"/>
      <c r="AE1034" s="198">
        <f t="shared" si="36"/>
        <v>38</v>
      </c>
      <c r="AF1034" s="148"/>
      <c r="AG1034" s="139"/>
    </row>
    <row r="1035" spans="1:33" s="166" customFormat="1">
      <c r="A1035" s="362">
        <v>43337</v>
      </c>
      <c r="B1035" s="137">
        <v>3</v>
      </c>
      <c r="C1035" s="137">
        <v>2742102</v>
      </c>
      <c r="D1035" s="139">
        <v>40440</v>
      </c>
      <c r="E1035" s="104" t="s">
        <v>862</v>
      </c>
      <c r="F1035" s="137">
        <v>6373</v>
      </c>
      <c r="G1035" s="140">
        <v>40</v>
      </c>
      <c r="H1035" s="165" t="s">
        <v>359</v>
      </c>
      <c r="I1035" s="257">
        <v>0</v>
      </c>
      <c r="J1035" s="258">
        <v>0</v>
      </c>
      <c r="K1035" s="259">
        <v>0</v>
      </c>
      <c r="L1035" s="260">
        <v>0</v>
      </c>
      <c r="M1035" s="257">
        <v>0</v>
      </c>
      <c r="N1035" s="261">
        <v>0</v>
      </c>
      <c r="O1035" s="262">
        <v>1</v>
      </c>
      <c r="P1035" s="260">
        <v>0</v>
      </c>
      <c r="Q1035" s="262">
        <v>0</v>
      </c>
      <c r="R1035" s="263">
        <v>0</v>
      </c>
      <c r="S1035" s="260">
        <v>0</v>
      </c>
      <c r="T1035" s="257">
        <v>0</v>
      </c>
      <c r="U1035" s="264">
        <v>0</v>
      </c>
      <c r="V1035" s="260">
        <v>1</v>
      </c>
      <c r="W1035" s="260">
        <v>0</v>
      </c>
      <c r="X1035" s="146">
        <f>+G1035-(SUM(I1035:N1035,O1035,P1035:P1035:T1035,U1035,V1035,W1035))</f>
        <v>38</v>
      </c>
      <c r="Y1035" s="147"/>
      <c r="Z1035" s="147"/>
      <c r="AA1035" s="147"/>
      <c r="AB1035" s="147"/>
      <c r="AC1035" s="147"/>
      <c r="AD1035" s="147"/>
      <c r="AE1035" s="198">
        <f t="shared" si="36"/>
        <v>38</v>
      </c>
      <c r="AF1035" s="148"/>
      <c r="AG1035" s="139"/>
    </row>
    <row r="1036" spans="1:33" s="166" customFormat="1">
      <c r="A1036" s="362">
        <v>43337</v>
      </c>
      <c r="B1036" s="137">
        <v>3</v>
      </c>
      <c r="C1036" s="137">
        <v>2729602</v>
      </c>
      <c r="D1036" s="139">
        <v>53321</v>
      </c>
      <c r="E1036" s="139" t="s">
        <v>283</v>
      </c>
      <c r="F1036" s="137">
        <v>6374</v>
      </c>
      <c r="G1036" s="140">
        <v>201</v>
      </c>
      <c r="H1036" s="560" t="s">
        <v>111</v>
      </c>
      <c r="I1036" s="257">
        <v>0</v>
      </c>
      <c r="J1036" s="258">
        <v>0</v>
      </c>
      <c r="K1036" s="259">
        <v>0</v>
      </c>
      <c r="L1036" s="260">
        <v>0</v>
      </c>
      <c r="M1036" s="257">
        <v>0</v>
      </c>
      <c r="N1036" s="261">
        <v>0</v>
      </c>
      <c r="O1036" s="262">
        <v>0</v>
      </c>
      <c r="P1036" s="260">
        <v>0</v>
      </c>
      <c r="Q1036" s="262">
        <v>0</v>
      </c>
      <c r="R1036" s="263">
        <v>0</v>
      </c>
      <c r="S1036" s="260">
        <v>0</v>
      </c>
      <c r="T1036" s="257">
        <v>0</v>
      </c>
      <c r="U1036" s="264">
        <v>0</v>
      </c>
      <c r="V1036" s="260">
        <v>1</v>
      </c>
      <c r="W1036" s="260">
        <v>0</v>
      </c>
      <c r="X1036" s="146">
        <f>+G1036-(SUM(I1036:N1036,O1036,P1036:P1036:T1036,U1036,V1036,W1036))</f>
        <v>200</v>
      </c>
      <c r="Y1036" s="147"/>
      <c r="Z1036" s="147"/>
      <c r="AA1036" s="147"/>
      <c r="AB1036" s="147"/>
      <c r="AC1036" s="147"/>
      <c r="AD1036" s="147"/>
      <c r="AE1036" s="198">
        <f t="shared" si="36"/>
        <v>200</v>
      </c>
      <c r="AF1036" s="148"/>
      <c r="AG1036" s="139"/>
    </row>
    <row r="1037" spans="1:33" s="166" customFormat="1">
      <c r="A1037" s="362">
        <v>43338</v>
      </c>
      <c r="B1037" s="137">
        <v>1</v>
      </c>
      <c r="C1037" s="137">
        <v>2729602</v>
      </c>
      <c r="D1037" s="139">
        <v>53321</v>
      </c>
      <c r="E1037" s="139" t="s">
        <v>283</v>
      </c>
      <c r="F1037" s="137">
        <v>6374</v>
      </c>
      <c r="G1037" s="140">
        <v>100</v>
      </c>
      <c r="H1037" s="569"/>
      <c r="I1037" s="257">
        <v>0</v>
      </c>
      <c r="J1037" s="258">
        <v>0</v>
      </c>
      <c r="K1037" s="259">
        <v>0</v>
      </c>
      <c r="L1037" s="260">
        <v>0</v>
      </c>
      <c r="M1037" s="257">
        <v>0</v>
      </c>
      <c r="N1037" s="261">
        <v>0</v>
      </c>
      <c r="O1037" s="262">
        <v>0</v>
      </c>
      <c r="P1037" s="260">
        <v>0</v>
      </c>
      <c r="Q1037" s="262">
        <v>0</v>
      </c>
      <c r="R1037" s="263">
        <v>0</v>
      </c>
      <c r="S1037" s="260">
        <v>0</v>
      </c>
      <c r="T1037" s="257">
        <v>0</v>
      </c>
      <c r="U1037" s="264">
        <v>0</v>
      </c>
      <c r="V1037" s="260">
        <v>0</v>
      </c>
      <c r="W1037" s="260">
        <v>0</v>
      </c>
      <c r="X1037" s="146">
        <f>+G1037-(SUM(I1037:N1037,O1037,P1037:P1037:T1037,U1037,V1037,W1037))</f>
        <v>100</v>
      </c>
      <c r="Y1037" s="147"/>
      <c r="Z1037" s="147"/>
      <c r="AA1037" s="147"/>
      <c r="AB1037" s="147"/>
      <c r="AC1037" s="147"/>
      <c r="AD1037" s="147"/>
      <c r="AE1037" s="198">
        <f t="shared" si="36"/>
        <v>100</v>
      </c>
      <c r="AF1037" s="148"/>
      <c r="AG1037" s="139"/>
    </row>
    <row r="1038" spans="1:33" s="166" customFormat="1">
      <c r="A1038" s="362">
        <v>43339</v>
      </c>
      <c r="B1038" s="137">
        <v>1</v>
      </c>
      <c r="C1038" s="137">
        <v>2729602</v>
      </c>
      <c r="D1038" s="139">
        <v>53321</v>
      </c>
      <c r="E1038" s="139" t="s">
        <v>283</v>
      </c>
      <c r="F1038" s="137">
        <v>6374</v>
      </c>
      <c r="G1038" s="140">
        <v>99</v>
      </c>
      <c r="H1038" s="561"/>
      <c r="I1038" s="257">
        <v>0</v>
      </c>
      <c r="J1038" s="258">
        <v>0</v>
      </c>
      <c r="K1038" s="259">
        <v>0</v>
      </c>
      <c r="L1038" s="260">
        <v>0</v>
      </c>
      <c r="M1038" s="257">
        <v>0</v>
      </c>
      <c r="N1038" s="261">
        <v>0</v>
      </c>
      <c r="O1038" s="262">
        <v>1</v>
      </c>
      <c r="P1038" s="260">
        <v>0</v>
      </c>
      <c r="Q1038" s="262">
        <v>0</v>
      </c>
      <c r="R1038" s="263">
        <v>0</v>
      </c>
      <c r="S1038" s="260">
        <v>0</v>
      </c>
      <c r="T1038" s="257">
        <v>0</v>
      </c>
      <c r="U1038" s="264">
        <v>0</v>
      </c>
      <c r="V1038" s="260">
        <v>0</v>
      </c>
      <c r="W1038" s="260">
        <v>0</v>
      </c>
      <c r="X1038" s="146">
        <f>+G1038-(SUM(I1038:N1038,O1038,P1038:P1038:T1038,U1038,V1038,W1038))</f>
        <v>98</v>
      </c>
      <c r="Y1038" s="147"/>
      <c r="Z1038" s="147"/>
      <c r="AA1038" s="147"/>
      <c r="AB1038" s="147"/>
      <c r="AC1038" s="147"/>
      <c r="AD1038" s="147"/>
      <c r="AE1038" s="198">
        <f t="shared" si="36"/>
        <v>98</v>
      </c>
      <c r="AF1038" s="148"/>
      <c r="AG1038" s="139"/>
    </row>
    <row r="1039" spans="1:33" s="166" customFormat="1">
      <c r="A1039" s="362">
        <v>43339</v>
      </c>
      <c r="B1039" s="137">
        <v>1</v>
      </c>
      <c r="C1039" s="137">
        <v>2729602</v>
      </c>
      <c r="D1039" s="139">
        <v>53321</v>
      </c>
      <c r="E1039" s="139" t="s">
        <v>283</v>
      </c>
      <c r="F1039" s="137">
        <v>6375</v>
      </c>
      <c r="G1039" s="140">
        <v>266</v>
      </c>
      <c r="H1039" s="165" t="s">
        <v>144</v>
      </c>
      <c r="I1039" s="257">
        <v>0</v>
      </c>
      <c r="J1039" s="258">
        <v>0</v>
      </c>
      <c r="K1039" s="259">
        <v>0</v>
      </c>
      <c r="L1039" s="260">
        <v>0</v>
      </c>
      <c r="M1039" s="257">
        <v>0</v>
      </c>
      <c r="N1039" s="261">
        <v>0</v>
      </c>
      <c r="O1039" s="262">
        <v>0</v>
      </c>
      <c r="P1039" s="260">
        <v>0</v>
      </c>
      <c r="Q1039" s="262">
        <v>0</v>
      </c>
      <c r="R1039" s="263">
        <v>0</v>
      </c>
      <c r="S1039" s="260">
        <v>0</v>
      </c>
      <c r="T1039" s="257">
        <v>0</v>
      </c>
      <c r="U1039" s="264">
        <v>0</v>
      </c>
      <c r="V1039" s="260">
        <v>1</v>
      </c>
      <c r="W1039" s="260">
        <v>0</v>
      </c>
      <c r="X1039" s="146">
        <f>+G1039-(SUM(I1039:N1039,O1039,P1039:P1039:T1039,U1039,V1039,W1039))</f>
        <v>265</v>
      </c>
      <c r="Y1039" s="147"/>
      <c r="Z1039" s="147">
        <v>1</v>
      </c>
      <c r="AA1039" s="147"/>
      <c r="AB1039" s="147"/>
      <c r="AC1039" s="147"/>
      <c r="AD1039" s="147"/>
      <c r="AE1039" s="198">
        <f t="shared" si="36"/>
        <v>264</v>
      </c>
      <c r="AF1039" s="148"/>
      <c r="AG1039" s="139"/>
    </row>
    <row r="1040" spans="1:33" s="166" customFormat="1">
      <c r="A1040" s="362">
        <v>43339</v>
      </c>
      <c r="B1040" s="137">
        <v>1</v>
      </c>
      <c r="C1040" s="137">
        <v>2690204</v>
      </c>
      <c r="D1040" s="139">
        <v>53276</v>
      </c>
      <c r="E1040" s="139" t="s">
        <v>283</v>
      </c>
      <c r="F1040" s="137">
        <v>6376</v>
      </c>
      <c r="G1040" s="140">
        <v>39</v>
      </c>
      <c r="H1040" s="165" t="s">
        <v>546</v>
      </c>
      <c r="I1040" s="257">
        <v>0</v>
      </c>
      <c r="J1040" s="258">
        <v>0</v>
      </c>
      <c r="K1040" s="259">
        <v>0</v>
      </c>
      <c r="L1040" s="260">
        <v>0</v>
      </c>
      <c r="M1040" s="257">
        <v>0</v>
      </c>
      <c r="N1040" s="261">
        <v>0</v>
      </c>
      <c r="O1040" s="262">
        <v>1</v>
      </c>
      <c r="P1040" s="260">
        <v>0</v>
      </c>
      <c r="Q1040" s="262">
        <v>0</v>
      </c>
      <c r="R1040" s="263">
        <v>0</v>
      </c>
      <c r="S1040" s="260">
        <v>0</v>
      </c>
      <c r="T1040" s="257">
        <v>0</v>
      </c>
      <c r="U1040" s="264">
        <v>0</v>
      </c>
      <c r="V1040" s="260">
        <v>1</v>
      </c>
      <c r="W1040" s="260">
        <v>0</v>
      </c>
      <c r="X1040" s="146">
        <f>+G1040-(SUM(I1040:N1040,O1040,P1040:P1040:T1040,U1040,V1040,W1040))</f>
        <v>37</v>
      </c>
      <c r="Y1040" s="147"/>
      <c r="Z1040" s="147">
        <v>2</v>
      </c>
      <c r="AA1040" s="147"/>
      <c r="AB1040" s="147"/>
      <c r="AC1040" s="147"/>
      <c r="AD1040" s="147"/>
      <c r="AE1040" s="198">
        <f t="shared" si="36"/>
        <v>35</v>
      </c>
      <c r="AF1040" s="148"/>
      <c r="AG1040" s="139"/>
    </row>
    <row r="1041" spans="1:33" s="166" customFormat="1">
      <c r="A1041" s="362">
        <v>43339</v>
      </c>
      <c r="B1041" s="137">
        <v>1</v>
      </c>
      <c r="C1041" s="137">
        <v>2729602</v>
      </c>
      <c r="D1041" s="139">
        <v>53321</v>
      </c>
      <c r="E1041" s="139" t="s">
        <v>283</v>
      </c>
      <c r="F1041" s="137">
        <v>6377</v>
      </c>
      <c r="G1041" s="140">
        <v>27</v>
      </c>
      <c r="H1041" s="165" t="s">
        <v>543</v>
      </c>
      <c r="I1041" s="257">
        <v>0</v>
      </c>
      <c r="J1041" s="258">
        <v>0</v>
      </c>
      <c r="K1041" s="259">
        <v>0</v>
      </c>
      <c r="L1041" s="260">
        <v>0</v>
      </c>
      <c r="M1041" s="257">
        <v>0</v>
      </c>
      <c r="N1041" s="261">
        <v>0</v>
      </c>
      <c r="O1041" s="262">
        <v>0</v>
      </c>
      <c r="P1041" s="260">
        <v>0</v>
      </c>
      <c r="Q1041" s="262">
        <v>0</v>
      </c>
      <c r="R1041" s="263">
        <v>0</v>
      </c>
      <c r="S1041" s="260">
        <v>0</v>
      </c>
      <c r="T1041" s="257">
        <v>0</v>
      </c>
      <c r="U1041" s="264">
        <v>0</v>
      </c>
      <c r="V1041" s="260">
        <v>1</v>
      </c>
      <c r="W1041" s="260">
        <v>0</v>
      </c>
      <c r="X1041" s="146">
        <f>+G1041-(SUM(I1041:N1041,O1041,P1041:P1041:T1041,U1041,V1041,W1041))</f>
        <v>26</v>
      </c>
      <c r="Y1041" s="147"/>
      <c r="Z1041" s="147">
        <v>1</v>
      </c>
      <c r="AA1041" s="147"/>
      <c r="AB1041" s="147"/>
      <c r="AC1041" s="147"/>
      <c r="AD1041" s="147"/>
      <c r="AE1041" s="198">
        <f t="shared" si="36"/>
        <v>25</v>
      </c>
      <c r="AF1041" s="148"/>
      <c r="AG1041" s="139"/>
    </row>
    <row r="1042" spans="1:33" s="166" customFormat="1">
      <c r="A1042" s="362">
        <v>43339</v>
      </c>
      <c r="B1042" s="137">
        <v>2</v>
      </c>
      <c r="C1042" s="137">
        <v>2729602</v>
      </c>
      <c r="D1042" s="139">
        <v>53321</v>
      </c>
      <c r="E1042" s="139" t="s">
        <v>283</v>
      </c>
      <c r="F1042" s="137">
        <v>6377</v>
      </c>
      <c r="G1042" s="140">
        <v>48</v>
      </c>
      <c r="H1042" s="165" t="s">
        <v>543</v>
      </c>
      <c r="I1042" s="257">
        <v>0</v>
      </c>
      <c r="J1042" s="258">
        <v>0</v>
      </c>
      <c r="K1042" s="259">
        <v>0</v>
      </c>
      <c r="L1042" s="260">
        <v>0</v>
      </c>
      <c r="M1042" s="257">
        <v>0</v>
      </c>
      <c r="N1042" s="261">
        <v>0</v>
      </c>
      <c r="O1042" s="262">
        <v>0</v>
      </c>
      <c r="P1042" s="260">
        <v>0</v>
      </c>
      <c r="Q1042" s="262">
        <v>0</v>
      </c>
      <c r="R1042" s="263">
        <v>0</v>
      </c>
      <c r="S1042" s="260">
        <v>0</v>
      </c>
      <c r="T1042" s="257">
        <v>0</v>
      </c>
      <c r="U1042" s="264">
        <v>0</v>
      </c>
      <c r="V1042" s="260">
        <v>1</v>
      </c>
      <c r="W1042" s="260">
        <v>0</v>
      </c>
      <c r="X1042" s="146">
        <f>+G1042-(SUM(I1042:N1042,O1042,P1042:P1042:T1042,U1042,V1042,W1042))</f>
        <v>47</v>
      </c>
      <c r="Y1042" s="147"/>
      <c r="Z1042" s="147"/>
      <c r="AA1042" s="147"/>
      <c r="AB1042" s="147"/>
      <c r="AC1042" s="147"/>
      <c r="AD1042" s="147"/>
      <c r="AE1042" s="198">
        <f t="shared" si="36"/>
        <v>47</v>
      </c>
      <c r="AF1042" s="148"/>
      <c r="AG1042" s="139"/>
    </row>
    <row r="1043" spans="1:33" s="166" customFormat="1">
      <c r="A1043" s="362">
        <v>43339</v>
      </c>
      <c r="B1043" s="137">
        <v>2</v>
      </c>
      <c r="C1043" s="137">
        <v>2729602</v>
      </c>
      <c r="D1043" s="139">
        <v>53279</v>
      </c>
      <c r="E1043" s="139" t="s">
        <v>283</v>
      </c>
      <c r="F1043" s="137">
        <v>6378</v>
      </c>
      <c r="G1043" s="140">
        <v>18</v>
      </c>
      <c r="H1043" s="165" t="s">
        <v>544</v>
      </c>
      <c r="I1043" s="257">
        <v>0</v>
      </c>
      <c r="J1043" s="258">
        <v>0</v>
      </c>
      <c r="K1043" s="259">
        <v>0</v>
      </c>
      <c r="L1043" s="260">
        <v>0</v>
      </c>
      <c r="M1043" s="257">
        <v>0</v>
      </c>
      <c r="N1043" s="261">
        <v>0</v>
      </c>
      <c r="O1043" s="262">
        <v>1</v>
      </c>
      <c r="P1043" s="260">
        <v>0</v>
      </c>
      <c r="Q1043" s="262">
        <v>0</v>
      </c>
      <c r="R1043" s="263">
        <v>0</v>
      </c>
      <c r="S1043" s="260">
        <v>0</v>
      </c>
      <c r="T1043" s="257">
        <v>0</v>
      </c>
      <c r="U1043" s="264">
        <v>0</v>
      </c>
      <c r="V1043" s="260">
        <v>1</v>
      </c>
      <c r="W1043" s="260">
        <v>0</v>
      </c>
      <c r="X1043" s="146">
        <f>+G1043-(SUM(I1043:N1043,O1043,P1043:P1043:T1043,U1043,V1043,W1043))</f>
        <v>16</v>
      </c>
      <c r="Y1043" s="147"/>
      <c r="Z1043" s="147"/>
      <c r="AA1043" s="147"/>
      <c r="AB1043" s="147"/>
      <c r="AC1043" s="147"/>
      <c r="AD1043" s="147"/>
      <c r="AE1043" s="198">
        <f t="shared" si="36"/>
        <v>16</v>
      </c>
      <c r="AF1043" s="148"/>
      <c r="AG1043" s="139"/>
    </row>
    <row r="1044" spans="1:33" s="166" customFormat="1">
      <c r="A1044" s="362">
        <v>43339</v>
      </c>
      <c r="B1044" s="137">
        <v>2</v>
      </c>
      <c r="C1044" s="137">
        <v>2690204</v>
      </c>
      <c r="D1044" s="139">
        <v>53278</v>
      </c>
      <c r="E1044" s="139" t="s">
        <v>283</v>
      </c>
      <c r="F1044" s="137">
        <v>6379</v>
      </c>
      <c r="G1044" s="140">
        <v>26</v>
      </c>
      <c r="H1044" s="165" t="s">
        <v>545</v>
      </c>
      <c r="I1044" s="257">
        <v>0</v>
      </c>
      <c r="J1044" s="258">
        <v>0</v>
      </c>
      <c r="K1044" s="259">
        <v>0</v>
      </c>
      <c r="L1044" s="260">
        <v>0</v>
      </c>
      <c r="M1044" s="257">
        <v>0</v>
      </c>
      <c r="N1044" s="261">
        <v>0</v>
      </c>
      <c r="O1044" s="262">
        <v>1</v>
      </c>
      <c r="P1044" s="260">
        <v>0</v>
      </c>
      <c r="Q1044" s="262">
        <v>0</v>
      </c>
      <c r="R1044" s="263">
        <v>0</v>
      </c>
      <c r="S1044" s="260">
        <v>0</v>
      </c>
      <c r="T1044" s="257">
        <v>0</v>
      </c>
      <c r="U1044" s="264">
        <v>0</v>
      </c>
      <c r="V1044" s="260">
        <v>1</v>
      </c>
      <c r="W1044" s="260">
        <v>0</v>
      </c>
      <c r="X1044" s="146">
        <f>+G1044-(SUM(I1044:N1044,O1044,P1044:P1044:T1044,U1044,V1044,W1044))</f>
        <v>24</v>
      </c>
      <c r="Y1044" s="147"/>
      <c r="Z1044" s="147"/>
      <c r="AA1044" s="147"/>
      <c r="AB1044" s="147"/>
      <c r="AC1044" s="147"/>
      <c r="AD1044" s="147"/>
      <c r="AE1044" s="198">
        <f t="shared" si="36"/>
        <v>24</v>
      </c>
      <c r="AF1044" s="148"/>
      <c r="AG1044" s="139"/>
    </row>
    <row r="1045" spans="1:33" s="166" customFormat="1">
      <c r="A1045" s="362">
        <v>43339</v>
      </c>
      <c r="B1045" s="137">
        <v>2</v>
      </c>
      <c r="C1045" s="137">
        <v>2661202</v>
      </c>
      <c r="D1045" s="139">
        <v>60165</v>
      </c>
      <c r="E1045" s="139" t="s">
        <v>283</v>
      </c>
      <c r="F1045" s="137">
        <v>6380</v>
      </c>
      <c r="G1045" s="140">
        <v>81</v>
      </c>
      <c r="H1045" s="165" t="s">
        <v>542</v>
      </c>
      <c r="I1045" s="257">
        <v>0</v>
      </c>
      <c r="J1045" s="258">
        <v>0</v>
      </c>
      <c r="K1045" s="259">
        <v>0</v>
      </c>
      <c r="L1045" s="260">
        <v>0</v>
      </c>
      <c r="M1045" s="257">
        <v>0</v>
      </c>
      <c r="N1045" s="261">
        <v>0</v>
      </c>
      <c r="O1045" s="262">
        <v>1</v>
      </c>
      <c r="P1045" s="260">
        <v>0</v>
      </c>
      <c r="Q1045" s="262">
        <v>0</v>
      </c>
      <c r="R1045" s="263">
        <v>0</v>
      </c>
      <c r="S1045" s="260">
        <v>0</v>
      </c>
      <c r="T1045" s="257">
        <v>0</v>
      </c>
      <c r="U1045" s="264">
        <v>0</v>
      </c>
      <c r="V1045" s="260">
        <v>1</v>
      </c>
      <c r="W1045" s="260">
        <v>0</v>
      </c>
      <c r="X1045" s="146">
        <f>+G1045-(SUM(I1045:N1045,O1045,P1045:P1045:T1045,U1045,V1045,W1045))</f>
        <v>79</v>
      </c>
      <c r="Y1045" s="147"/>
      <c r="Z1045" s="147"/>
      <c r="AA1045" s="147"/>
      <c r="AB1045" s="147"/>
      <c r="AC1045" s="147">
        <v>2</v>
      </c>
      <c r="AD1045" s="147"/>
      <c r="AE1045" s="198">
        <f t="shared" si="36"/>
        <v>77</v>
      </c>
      <c r="AF1045" s="148"/>
      <c r="AG1045" s="139"/>
    </row>
    <row r="1046" spans="1:33" s="166" customFormat="1">
      <c r="A1046" s="362">
        <v>43341</v>
      </c>
      <c r="B1046" s="137">
        <v>1</v>
      </c>
      <c r="C1046" s="137">
        <v>2729602</v>
      </c>
      <c r="D1046" s="139">
        <v>53320</v>
      </c>
      <c r="E1046" s="139" t="s">
        <v>283</v>
      </c>
      <c r="F1046" s="137">
        <v>6399</v>
      </c>
      <c r="G1046" s="140">
        <v>198</v>
      </c>
      <c r="H1046" s="165" t="s">
        <v>201</v>
      </c>
      <c r="I1046" s="257">
        <v>0</v>
      </c>
      <c r="J1046" s="258">
        <v>0</v>
      </c>
      <c r="K1046" s="259">
        <v>0</v>
      </c>
      <c r="L1046" s="260">
        <v>0</v>
      </c>
      <c r="M1046" s="257">
        <v>0</v>
      </c>
      <c r="N1046" s="261">
        <v>0</v>
      </c>
      <c r="O1046" s="262">
        <v>1</v>
      </c>
      <c r="P1046" s="260">
        <v>0</v>
      </c>
      <c r="Q1046" s="262">
        <v>0</v>
      </c>
      <c r="R1046" s="263">
        <v>0</v>
      </c>
      <c r="S1046" s="260">
        <v>0</v>
      </c>
      <c r="T1046" s="257">
        <v>0</v>
      </c>
      <c r="U1046" s="264">
        <v>0</v>
      </c>
      <c r="V1046" s="260">
        <v>1</v>
      </c>
      <c r="W1046" s="260">
        <v>0</v>
      </c>
      <c r="X1046" s="146">
        <f>+G1046-(SUM(I1046:N1046,O1046,P1046:P1046:T1046,U1046,V1046,W1046))</f>
        <v>196</v>
      </c>
      <c r="Y1046" s="147"/>
      <c r="Z1046" s="147"/>
      <c r="AA1046" s="147"/>
      <c r="AB1046" s="147"/>
      <c r="AC1046" s="147"/>
      <c r="AD1046" s="147"/>
      <c r="AE1046" s="198">
        <f t="shared" ref="AE1046:AE1109" si="37">X1046-SUM(Z1046:AD1046)</f>
        <v>196</v>
      </c>
      <c r="AF1046" s="148"/>
      <c r="AG1046" s="139"/>
    </row>
    <row r="1047" spans="1:33" s="166" customFormat="1">
      <c r="A1047" s="362">
        <v>43341</v>
      </c>
      <c r="B1047" s="137">
        <v>1</v>
      </c>
      <c r="C1047" s="137">
        <v>2729602</v>
      </c>
      <c r="D1047" s="139">
        <v>53321</v>
      </c>
      <c r="E1047" s="139" t="s">
        <v>283</v>
      </c>
      <c r="F1047" s="137">
        <v>6400</v>
      </c>
      <c r="G1047" s="140">
        <v>50</v>
      </c>
      <c r="H1047" s="165" t="s">
        <v>547</v>
      </c>
      <c r="I1047" s="257">
        <v>0</v>
      </c>
      <c r="J1047" s="258">
        <v>0</v>
      </c>
      <c r="K1047" s="259">
        <v>0</v>
      </c>
      <c r="L1047" s="260">
        <v>0</v>
      </c>
      <c r="M1047" s="257">
        <v>0</v>
      </c>
      <c r="N1047" s="261">
        <v>0</v>
      </c>
      <c r="O1047" s="262">
        <v>1</v>
      </c>
      <c r="P1047" s="260">
        <v>0</v>
      </c>
      <c r="Q1047" s="262">
        <v>0</v>
      </c>
      <c r="R1047" s="263">
        <v>0</v>
      </c>
      <c r="S1047" s="260">
        <v>0</v>
      </c>
      <c r="T1047" s="257">
        <v>0</v>
      </c>
      <c r="U1047" s="264">
        <v>0</v>
      </c>
      <c r="V1047" s="260">
        <v>1</v>
      </c>
      <c r="W1047" s="260">
        <v>0</v>
      </c>
      <c r="X1047" s="146">
        <f>+G1047-(SUM(I1047:N1047,O1047,P1047:P1047:T1047,U1047,V1047,W1047))</f>
        <v>48</v>
      </c>
      <c r="Y1047" s="147"/>
      <c r="Z1047" s="147">
        <v>1</v>
      </c>
      <c r="AA1047" s="147"/>
      <c r="AB1047" s="147"/>
      <c r="AC1047" s="147"/>
      <c r="AD1047" s="147"/>
      <c r="AE1047" s="198">
        <f t="shared" si="37"/>
        <v>47</v>
      </c>
      <c r="AF1047" s="148"/>
      <c r="AG1047" s="139"/>
    </row>
    <row r="1048" spans="1:33" s="166" customFormat="1">
      <c r="A1048" s="362">
        <v>43341</v>
      </c>
      <c r="B1048" s="137">
        <v>1</v>
      </c>
      <c r="C1048" s="137">
        <v>2729602</v>
      </c>
      <c r="D1048" s="139">
        <v>53321</v>
      </c>
      <c r="E1048" s="139" t="s">
        <v>283</v>
      </c>
      <c r="F1048" s="137">
        <v>6401</v>
      </c>
      <c r="G1048" s="140">
        <v>81</v>
      </c>
      <c r="H1048" s="165" t="s">
        <v>548</v>
      </c>
      <c r="I1048" s="257">
        <v>0</v>
      </c>
      <c r="J1048" s="258">
        <v>0</v>
      </c>
      <c r="K1048" s="259">
        <v>0</v>
      </c>
      <c r="L1048" s="260">
        <v>0</v>
      </c>
      <c r="M1048" s="257">
        <v>0</v>
      </c>
      <c r="N1048" s="261">
        <v>0</v>
      </c>
      <c r="O1048" s="262">
        <v>0</v>
      </c>
      <c r="P1048" s="260">
        <v>0</v>
      </c>
      <c r="Q1048" s="262">
        <v>0</v>
      </c>
      <c r="R1048" s="263">
        <v>0</v>
      </c>
      <c r="S1048" s="260">
        <v>0</v>
      </c>
      <c r="T1048" s="257">
        <v>0</v>
      </c>
      <c r="U1048" s="264">
        <v>0</v>
      </c>
      <c r="V1048" s="260">
        <v>1</v>
      </c>
      <c r="W1048" s="260">
        <v>0</v>
      </c>
      <c r="X1048" s="146">
        <f>+G1048-(SUM(I1048:N1048,O1048,P1048:P1048:T1048,U1048,V1048,W1048))</f>
        <v>80</v>
      </c>
      <c r="Y1048" s="147"/>
      <c r="Z1048" s="147"/>
      <c r="AA1048" s="147"/>
      <c r="AB1048" s="147"/>
      <c r="AC1048" s="147"/>
      <c r="AD1048" s="147"/>
      <c r="AE1048" s="198">
        <f t="shared" si="37"/>
        <v>80</v>
      </c>
      <c r="AF1048" s="148"/>
      <c r="AG1048" s="139"/>
    </row>
    <row r="1049" spans="1:33" s="166" customFormat="1">
      <c r="A1049" s="362">
        <v>43341</v>
      </c>
      <c r="B1049" s="137">
        <v>1</v>
      </c>
      <c r="C1049" s="137">
        <v>2729602</v>
      </c>
      <c r="D1049" s="139">
        <v>53319</v>
      </c>
      <c r="E1049" s="139" t="s">
        <v>283</v>
      </c>
      <c r="F1049" s="137">
        <v>6402</v>
      </c>
      <c r="G1049" s="140">
        <v>27</v>
      </c>
      <c r="H1049" s="560" t="s">
        <v>111</v>
      </c>
      <c r="I1049" s="257">
        <v>0</v>
      </c>
      <c r="J1049" s="258">
        <v>0</v>
      </c>
      <c r="K1049" s="259">
        <v>0</v>
      </c>
      <c r="L1049" s="260">
        <v>0</v>
      </c>
      <c r="M1049" s="257">
        <v>0</v>
      </c>
      <c r="N1049" s="261">
        <v>0</v>
      </c>
      <c r="O1049" s="262">
        <v>1</v>
      </c>
      <c r="P1049" s="260">
        <v>0</v>
      </c>
      <c r="Q1049" s="262">
        <v>0</v>
      </c>
      <c r="R1049" s="263">
        <v>0</v>
      </c>
      <c r="S1049" s="260">
        <v>0</v>
      </c>
      <c r="T1049" s="257">
        <v>0</v>
      </c>
      <c r="U1049" s="264">
        <v>0</v>
      </c>
      <c r="V1049" s="260">
        <v>1</v>
      </c>
      <c r="W1049" s="260">
        <v>0</v>
      </c>
      <c r="X1049" s="146">
        <f>+G1049-(SUM(I1049:N1049,O1049,P1049:P1049:T1049,U1049,V1049,W1049))</f>
        <v>25</v>
      </c>
      <c r="Y1049" s="147"/>
      <c r="Z1049" s="147"/>
      <c r="AA1049" s="147"/>
      <c r="AB1049" s="147"/>
      <c r="AC1049" s="147"/>
      <c r="AD1049" s="147"/>
      <c r="AE1049" s="198">
        <f t="shared" si="37"/>
        <v>25</v>
      </c>
      <c r="AF1049" s="148"/>
      <c r="AG1049" s="139"/>
    </row>
    <row r="1050" spans="1:33" s="166" customFormat="1">
      <c r="A1050" s="362">
        <v>43341</v>
      </c>
      <c r="B1050" s="137">
        <v>2</v>
      </c>
      <c r="C1050" s="137">
        <v>2729602</v>
      </c>
      <c r="D1050" s="139">
        <v>53319</v>
      </c>
      <c r="E1050" s="139" t="s">
        <v>283</v>
      </c>
      <c r="F1050" s="137">
        <v>6402</v>
      </c>
      <c r="G1050" s="140">
        <v>373</v>
      </c>
      <c r="H1050" s="561"/>
      <c r="I1050" s="257">
        <v>0</v>
      </c>
      <c r="J1050" s="258">
        <v>0</v>
      </c>
      <c r="K1050" s="259">
        <v>0</v>
      </c>
      <c r="L1050" s="260">
        <v>0</v>
      </c>
      <c r="M1050" s="257">
        <v>0</v>
      </c>
      <c r="N1050" s="261">
        <v>0</v>
      </c>
      <c r="O1050" s="262">
        <v>0</v>
      </c>
      <c r="P1050" s="260">
        <v>0</v>
      </c>
      <c r="Q1050" s="262">
        <v>0</v>
      </c>
      <c r="R1050" s="263">
        <v>0</v>
      </c>
      <c r="S1050" s="260">
        <v>0</v>
      </c>
      <c r="T1050" s="257">
        <v>0</v>
      </c>
      <c r="U1050" s="264">
        <v>0</v>
      </c>
      <c r="V1050" s="260">
        <v>0</v>
      </c>
      <c r="W1050" s="260">
        <v>0</v>
      </c>
      <c r="X1050" s="146">
        <f>+G1050-(SUM(I1050:N1050,O1050,P1050:P1050:T1050,U1050,V1050,W1050))</f>
        <v>373</v>
      </c>
      <c r="Y1050" s="147"/>
      <c r="Z1050" s="147"/>
      <c r="AA1050" s="147"/>
      <c r="AB1050" s="147"/>
      <c r="AC1050" s="147"/>
      <c r="AD1050" s="147"/>
      <c r="AE1050" s="198">
        <f t="shared" si="37"/>
        <v>373</v>
      </c>
      <c r="AF1050" s="148"/>
      <c r="AG1050" s="139"/>
    </row>
    <row r="1051" spans="1:33" s="166" customFormat="1">
      <c r="A1051" s="362">
        <v>43341</v>
      </c>
      <c r="B1051" s="137">
        <v>2</v>
      </c>
      <c r="C1051" s="137">
        <v>2729602</v>
      </c>
      <c r="D1051" s="139">
        <v>53319</v>
      </c>
      <c r="E1051" s="139" t="s">
        <v>283</v>
      </c>
      <c r="F1051" s="137">
        <v>6403</v>
      </c>
      <c r="G1051" s="140">
        <v>30</v>
      </c>
      <c r="H1051" s="165" t="s">
        <v>549</v>
      </c>
      <c r="I1051" s="257">
        <v>0</v>
      </c>
      <c r="J1051" s="258">
        <v>0</v>
      </c>
      <c r="K1051" s="259">
        <v>0</v>
      </c>
      <c r="L1051" s="260">
        <v>0</v>
      </c>
      <c r="M1051" s="257">
        <v>0</v>
      </c>
      <c r="N1051" s="261">
        <v>0</v>
      </c>
      <c r="O1051" s="262">
        <v>0</v>
      </c>
      <c r="P1051" s="260">
        <v>0</v>
      </c>
      <c r="Q1051" s="262">
        <v>0</v>
      </c>
      <c r="R1051" s="263">
        <v>0</v>
      </c>
      <c r="S1051" s="260">
        <v>0</v>
      </c>
      <c r="T1051" s="257">
        <v>0</v>
      </c>
      <c r="U1051" s="264">
        <v>0</v>
      </c>
      <c r="V1051" s="260">
        <v>1</v>
      </c>
      <c r="W1051" s="260">
        <v>0</v>
      </c>
      <c r="X1051" s="146">
        <f>+G1051-(SUM(I1051:N1051,O1051,P1051:P1051:T1051,U1051,V1051,W1051))</f>
        <v>29</v>
      </c>
      <c r="Y1051" s="147"/>
      <c r="Z1051" s="147"/>
      <c r="AA1051" s="147"/>
      <c r="AB1051" s="147"/>
      <c r="AC1051" s="147"/>
      <c r="AD1051" s="147"/>
      <c r="AE1051" s="198">
        <f t="shared" si="37"/>
        <v>29</v>
      </c>
      <c r="AF1051" s="148"/>
      <c r="AG1051" s="139"/>
    </row>
    <row r="1052" spans="1:33">
      <c r="A1052" s="362">
        <v>43341</v>
      </c>
      <c r="B1052" s="137">
        <v>2</v>
      </c>
      <c r="C1052" s="30">
        <v>2742102</v>
      </c>
      <c r="D1052" s="139">
        <v>40420</v>
      </c>
      <c r="E1052" s="104" t="s">
        <v>862</v>
      </c>
      <c r="F1052" s="137">
        <v>6404</v>
      </c>
      <c r="G1052" s="105">
        <v>32</v>
      </c>
      <c r="H1052" s="113" t="s">
        <v>550</v>
      </c>
      <c r="I1052" s="222">
        <v>0</v>
      </c>
      <c r="J1052" s="223">
        <v>0</v>
      </c>
      <c r="K1052" s="228">
        <v>0</v>
      </c>
      <c r="L1052" s="224">
        <v>0</v>
      </c>
      <c r="M1052" s="222">
        <v>0</v>
      </c>
      <c r="N1052" s="229">
        <v>0</v>
      </c>
      <c r="O1052" s="225">
        <v>1</v>
      </c>
      <c r="P1052" s="224">
        <v>0</v>
      </c>
      <c r="Q1052" s="225">
        <v>0</v>
      </c>
      <c r="R1052" s="226">
        <v>0</v>
      </c>
      <c r="S1052" s="224">
        <v>0</v>
      </c>
      <c r="T1052" s="222">
        <v>0</v>
      </c>
      <c r="U1052" s="227">
        <v>0</v>
      </c>
      <c r="V1052" s="224">
        <v>1</v>
      </c>
      <c r="W1052" s="224">
        <v>0</v>
      </c>
      <c r="X1052" s="28">
        <f>+G1052-(SUM(I1052:N1052,O1052,P1052:P1052:T1052,U1052,V1052,W1052))</f>
        <v>30</v>
      </c>
      <c r="Y1052" s="107"/>
      <c r="Z1052" s="107"/>
      <c r="AA1052" s="107"/>
      <c r="AB1052" s="107"/>
      <c r="AC1052" s="107"/>
      <c r="AD1052" s="107"/>
      <c r="AE1052" s="197">
        <f t="shared" si="37"/>
        <v>30</v>
      </c>
      <c r="AF1052" s="108"/>
      <c r="AG1052" s="104"/>
    </row>
    <row r="1053" spans="1:33">
      <c r="A1053" s="362">
        <v>43341</v>
      </c>
      <c r="B1053" s="137">
        <v>2</v>
      </c>
      <c r="C1053" s="30">
        <v>2742102</v>
      </c>
      <c r="D1053" s="139">
        <v>40441</v>
      </c>
      <c r="E1053" s="104" t="s">
        <v>862</v>
      </c>
      <c r="F1053" s="137">
        <v>6405</v>
      </c>
      <c r="G1053" s="105">
        <v>37</v>
      </c>
      <c r="H1053" s="113" t="s">
        <v>151</v>
      </c>
      <c r="I1053" s="222">
        <v>0</v>
      </c>
      <c r="J1053" s="223">
        <v>0</v>
      </c>
      <c r="K1053" s="228">
        <v>0</v>
      </c>
      <c r="L1053" s="224">
        <v>0</v>
      </c>
      <c r="M1053" s="222">
        <v>0</v>
      </c>
      <c r="N1053" s="229">
        <v>0</v>
      </c>
      <c r="O1053" s="225">
        <v>1</v>
      </c>
      <c r="P1053" s="224">
        <v>0</v>
      </c>
      <c r="Q1053" s="225">
        <v>0</v>
      </c>
      <c r="R1053" s="226">
        <v>0</v>
      </c>
      <c r="S1053" s="224">
        <v>0</v>
      </c>
      <c r="T1053" s="222">
        <v>0</v>
      </c>
      <c r="U1053" s="227">
        <v>0</v>
      </c>
      <c r="V1053" s="224">
        <v>1</v>
      </c>
      <c r="W1053" s="224">
        <v>0</v>
      </c>
      <c r="X1053" s="28">
        <f>+G1053-(SUM(I1053:N1053,O1053,P1053:P1053:T1053,U1053,V1053,W1053))</f>
        <v>35</v>
      </c>
      <c r="Y1053" s="107"/>
      <c r="Z1053" s="107"/>
      <c r="AA1053" s="107"/>
      <c r="AB1053" s="107"/>
      <c r="AC1053" s="107"/>
      <c r="AD1053" s="107"/>
      <c r="AE1053" s="197">
        <f t="shared" si="37"/>
        <v>35</v>
      </c>
      <c r="AF1053" s="108"/>
      <c r="AG1053" s="104"/>
    </row>
    <row r="1054" spans="1:33">
      <c r="A1054" s="362">
        <v>43341</v>
      </c>
      <c r="B1054" s="137">
        <v>2</v>
      </c>
      <c r="C1054" s="30">
        <v>2742102</v>
      </c>
      <c r="D1054" s="139">
        <v>40424</v>
      </c>
      <c r="E1054" s="104" t="s">
        <v>862</v>
      </c>
      <c r="F1054" s="137">
        <v>6406</v>
      </c>
      <c r="G1054" s="105">
        <v>41</v>
      </c>
      <c r="H1054" s="113" t="s">
        <v>204</v>
      </c>
      <c r="I1054" s="222">
        <v>0</v>
      </c>
      <c r="J1054" s="223">
        <v>0</v>
      </c>
      <c r="K1054" s="228">
        <v>0</v>
      </c>
      <c r="L1054" s="224">
        <v>0</v>
      </c>
      <c r="M1054" s="222">
        <v>0</v>
      </c>
      <c r="N1054" s="229">
        <v>0</v>
      </c>
      <c r="O1054" s="225">
        <v>1</v>
      </c>
      <c r="P1054" s="224">
        <v>0</v>
      </c>
      <c r="Q1054" s="225">
        <v>0</v>
      </c>
      <c r="R1054" s="226">
        <v>0</v>
      </c>
      <c r="S1054" s="224">
        <v>0</v>
      </c>
      <c r="T1054" s="222">
        <v>0</v>
      </c>
      <c r="U1054" s="227">
        <v>0</v>
      </c>
      <c r="V1054" s="224">
        <v>1</v>
      </c>
      <c r="W1054" s="224">
        <v>0</v>
      </c>
      <c r="X1054" s="28">
        <f>+G1054-(SUM(I1054:N1054,O1054,P1054:P1054:T1054,U1054,V1054,W1054))</f>
        <v>39</v>
      </c>
      <c r="Y1054" s="107"/>
      <c r="Z1054" s="107"/>
      <c r="AA1054" s="107"/>
      <c r="AB1054" s="107"/>
      <c r="AC1054" s="107"/>
      <c r="AD1054" s="107"/>
      <c r="AE1054" s="197">
        <f t="shared" si="37"/>
        <v>39</v>
      </c>
      <c r="AF1054" s="108"/>
      <c r="AG1054" s="104"/>
    </row>
    <row r="1055" spans="1:33">
      <c r="A1055" s="362">
        <v>43341</v>
      </c>
      <c r="B1055" s="137">
        <v>2</v>
      </c>
      <c r="C1055" s="30">
        <v>2742102</v>
      </c>
      <c r="D1055" s="139">
        <v>40439</v>
      </c>
      <c r="E1055" s="104" t="s">
        <v>862</v>
      </c>
      <c r="F1055" s="137">
        <v>6407</v>
      </c>
      <c r="G1055" s="105">
        <v>41</v>
      </c>
      <c r="H1055" s="113" t="s">
        <v>204</v>
      </c>
      <c r="I1055" s="222">
        <v>0</v>
      </c>
      <c r="J1055" s="223">
        <v>0</v>
      </c>
      <c r="K1055" s="228">
        <v>0</v>
      </c>
      <c r="L1055" s="224">
        <v>0</v>
      </c>
      <c r="M1055" s="222">
        <v>0</v>
      </c>
      <c r="N1055" s="229">
        <v>0</v>
      </c>
      <c r="O1055" s="225">
        <v>1</v>
      </c>
      <c r="P1055" s="224">
        <v>0</v>
      </c>
      <c r="Q1055" s="225">
        <v>0</v>
      </c>
      <c r="R1055" s="226">
        <v>0</v>
      </c>
      <c r="S1055" s="224">
        <v>0</v>
      </c>
      <c r="T1055" s="222">
        <v>0</v>
      </c>
      <c r="U1055" s="227">
        <v>0</v>
      </c>
      <c r="V1055" s="224">
        <v>1</v>
      </c>
      <c r="W1055" s="224">
        <v>0</v>
      </c>
      <c r="X1055" s="28">
        <f>+G1055-(SUM(I1055:N1055,O1055,P1055:P1055:T1055,U1055,V1055,W1055))</f>
        <v>39</v>
      </c>
      <c r="Y1055" s="107"/>
      <c r="Z1055" s="107"/>
      <c r="AA1055" s="107"/>
      <c r="AB1055" s="107"/>
      <c r="AC1055" s="107"/>
      <c r="AD1055" s="107"/>
      <c r="AE1055" s="197">
        <f t="shared" si="37"/>
        <v>39</v>
      </c>
      <c r="AF1055" s="108"/>
      <c r="AG1055" s="104"/>
    </row>
    <row r="1056" spans="1:33">
      <c r="A1056" s="362">
        <v>43341</v>
      </c>
      <c r="B1056" s="30">
        <v>3</v>
      </c>
      <c r="C1056" s="30">
        <v>2742102</v>
      </c>
      <c r="D1056" s="139">
        <v>40437</v>
      </c>
      <c r="E1056" s="104" t="s">
        <v>862</v>
      </c>
      <c r="F1056" s="137">
        <v>6408</v>
      </c>
      <c r="G1056" s="105">
        <v>37</v>
      </c>
      <c r="H1056" s="113" t="s">
        <v>151</v>
      </c>
      <c r="I1056" s="222">
        <v>0</v>
      </c>
      <c r="J1056" s="223">
        <v>0</v>
      </c>
      <c r="K1056" s="228">
        <v>0</v>
      </c>
      <c r="L1056" s="224">
        <v>0</v>
      </c>
      <c r="M1056" s="222">
        <v>0</v>
      </c>
      <c r="N1056" s="229">
        <v>0</v>
      </c>
      <c r="O1056" s="225">
        <v>1</v>
      </c>
      <c r="P1056" s="224">
        <v>0</v>
      </c>
      <c r="Q1056" s="225">
        <v>0</v>
      </c>
      <c r="R1056" s="226">
        <v>0</v>
      </c>
      <c r="S1056" s="224">
        <v>0</v>
      </c>
      <c r="T1056" s="222">
        <v>0</v>
      </c>
      <c r="U1056" s="227">
        <v>0</v>
      </c>
      <c r="V1056" s="224">
        <v>1</v>
      </c>
      <c r="W1056" s="224">
        <v>0</v>
      </c>
      <c r="X1056" s="28">
        <f>+G1056-(SUM(I1056:N1056,O1056,P1056:P1056:T1056,U1056,V1056,W1056))</f>
        <v>35</v>
      </c>
      <c r="Y1056" s="107"/>
      <c r="Z1056" s="107"/>
      <c r="AA1056" s="107"/>
      <c r="AB1056" s="107"/>
      <c r="AC1056" s="107"/>
      <c r="AD1056" s="107"/>
      <c r="AE1056" s="197">
        <f t="shared" si="37"/>
        <v>35</v>
      </c>
      <c r="AF1056" s="108"/>
      <c r="AG1056" s="104"/>
    </row>
    <row r="1057" spans="1:33">
      <c r="A1057" s="362">
        <v>43341</v>
      </c>
      <c r="B1057" s="30">
        <v>3</v>
      </c>
      <c r="C1057" s="30">
        <v>2742102</v>
      </c>
      <c r="D1057" s="139">
        <v>13023</v>
      </c>
      <c r="E1057" s="104" t="s">
        <v>862</v>
      </c>
      <c r="F1057" s="137">
        <v>6409</v>
      </c>
      <c r="G1057" s="105">
        <v>31</v>
      </c>
      <c r="H1057" s="113" t="s">
        <v>400</v>
      </c>
      <c r="I1057" s="222">
        <v>0</v>
      </c>
      <c r="J1057" s="223">
        <v>0</v>
      </c>
      <c r="K1057" s="228">
        <v>0</v>
      </c>
      <c r="L1057" s="224">
        <v>0</v>
      </c>
      <c r="M1057" s="222">
        <v>0</v>
      </c>
      <c r="N1057" s="229">
        <v>0</v>
      </c>
      <c r="O1057" s="225">
        <v>1</v>
      </c>
      <c r="P1057" s="224">
        <v>0</v>
      </c>
      <c r="Q1057" s="225">
        <v>0</v>
      </c>
      <c r="R1057" s="226">
        <v>0</v>
      </c>
      <c r="S1057" s="224">
        <v>0</v>
      </c>
      <c r="T1057" s="222">
        <v>0</v>
      </c>
      <c r="U1057" s="227">
        <v>0</v>
      </c>
      <c r="V1057" s="224">
        <v>1</v>
      </c>
      <c r="W1057" s="224">
        <v>0</v>
      </c>
      <c r="X1057" s="28">
        <f>+G1057-(SUM(I1057:N1057,O1057,P1057:P1057:T1057,U1057,V1057,W1057))</f>
        <v>29</v>
      </c>
      <c r="Y1057" s="107"/>
      <c r="Z1057" s="107"/>
      <c r="AA1057" s="107"/>
      <c r="AB1057" s="107"/>
      <c r="AC1057" s="107"/>
      <c r="AD1057" s="107"/>
      <c r="AE1057" s="197">
        <f t="shared" si="37"/>
        <v>29</v>
      </c>
      <c r="AF1057" s="108"/>
      <c r="AG1057" s="104"/>
    </row>
    <row r="1058" spans="1:33">
      <c r="A1058" s="362">
        <v>43341</v>
      </c>
      <c r="B1058" s="30">
        <v>3</v>
      </c>
      <c r="C1058" s="30">
        <v>2742102</v>
      </c>
      <c r="D1058" s="139">
        <v>40436</v>
      </c>
      <c r="E1058" s="104" t="s">
        <v>862</v>
      </c>
      <c r="F1058" s="137">
        <v>6410</v>
      </c>
      <c r="G1058" s="105">
        <v>48</v>
      </c>
      <c r="H1058" s="113" t="s">
        <v>157</v>
      </c>
      <c r="I1058" s="222">
        <v>0</v>
      </c>
      <c r="J1058" s="223">
        <v>0</v>
      </c>
      <c r="K1058" s="228">
        <v>0</v>
      </c>
      <c r="L1058" s="224">
        <v>0</v>
      </c>
      <c r="M1058" s="222">
        <v>0</v>
      </c>
      <c r="N1058" s="229">
        <v>0</v>
      </c>
      <c r="O1058" s="225">
        <v>1</v>
      </c>
      <c r="P1058" s="224">
        <v>0</v>
      </c>
      <c r="Q1058" s="225">
        <v>0</v>
      </c>
      <c r="R1058" s="226">
        <v>0</v>
      </c>
      <c r="S1058" s="224">
        <v>0</v>
      </c>
      <c r="T1058" s="222">
        <v>0</v>
      </c>
      <c r="U1058" s="227">
        <v>0</v>
      </c>
      <c r="V1058" s="224">
        <v>1</v>
      </c>
      <c r="W1058" s="224">
        <v>0</v>
      </c>
      <c r="X1058" s="28">
        <f>+G1058-(SUM(I1058:N1058,O1058,P1058:P1058:T1058,U1058,V1058,W1058))</f>
        <v>46</v>
      </c>
      <c r="Y1058" s="107"/>
      <c r="Z1058" s="107"/>
      <c r="AA1058" s="107"/>
      <c r="AB1058" s="107"/>
      <c r="AC1058" s="107"/>
      <c r="AD1058" s="107"/>
      <c r="AE1058" s="197">
        <f t="shared" si="37"/>
        <v>46</v>
      </c>
      <c r="AF1058" s="108"/>
      <c r="AG1058" s="104"/>
    </row>
    <row r="1059" spans="1:33">
      <c r="A1059" s="362">
        <v>43341</v>
      </c>
      <c r="B1059" s="30">
        <v>3</v>
      </c>
      <c r="C1059" s="30">
        <v>2742102</v>
      </c>
      <c r="D1059" s="139">
        <v>40421</v>
      </c>
      <c r="E1059" s="104" t="s">
        <v>862</v>
      </c>
      <c r="F1059" s="137">
        <v>6411</v>
      </c>
      <c r="G1059" s="105">
        <v>40</v>
      </c>
      <c r="H1059" s="113" t="s">
        <v>359</v>
      </c>
      <c r="I1059" s="222">
        <v>0</v>
      </c>
      <c r="J1059" s="223">
        <v>0</v>
      </c>
      <c r="K1059" s="228">
        <v>0</v>
      </c>
      <c r="L1059" s="224">
        <v>0</v>
      </c>
      <c r="M1059" s="222">
        <v>0</v>
      </c>
      <c r="N1059" s="229">
        <v>0</v>
      </c>
      <c r="O1059" s="225">
        <v>1</v>
      </c>
      <c r="P1059" s="224">
        <v>0</v>
      </c>
      <c r="Q1059" s="225">
        <v>0</v>
      </c>
      <c r="R1059" s="226">
        <v>0</v>
      </c>
      <c r="S1059" s="224">
        <v>0</v>
      </c>
      <c r="T1059" s="222">
        <v>0</v>
      </c>
      <c r="U1059" s="227">
        <v>0</v>
      </c>
      <c r="V1059" s="224">
        <v>1</v>
      </c>
      <c r="W1059" s="224">
        <v>0</v>
      </c>
      <c r="X1059" s="28">
        <f>+G1059-(SUM(I1059:N1059,O1059,P1059:P1059:T1059,U1059,V1059,W1059))</f>
        <v>38</v>
      </c>
      <c r="Y1059" s="107"/>
      <c r="Z1059" s="107"/>
      <c r="AA1059" s="107"/>
      <c r="AB1059" s="107"/>
      <c r="AC1059" s="107"/>
      <c r="AD1059" s="107"/>
      <c r="AE1059" s="197">
        <f t="shared" si="37"/>
        <v>38</v>
      </c>
      <c r="AF1059" s="108"/>
      <c r="AG1059" s="104"/>
    </row>
    <row r="1060" spans="1:33">
      <c r="A1060" s="362">
        <v>43341</v>
      </c>
      <c r="B1060" s="30">
        <v>3</v>
      </c>
      <c r="C1060" s="30">
        <v>2742102</v>
      </c>
      <c r="D1060" s="139">
        <v>40423</v>
      </c>
      <c r="E1060" s="104" t="s">
        <v>862</v>
      </c>
      <c r="F1060" s="137">
        <v>6412</v>
      </c>
      <c r="G1060" s="105">
        <v>31</v>
      </c>
      <c r="H1060" s="113" t="s">
        <v>400</v>
      </c>
      <c r="I1060" s="222">
        <v>0</v>
      </c>
      <c r="J1060" s="223">
        <v>0</v>
      </c>
      <c r="K1060" s="228">
        <v>0</v>
      </c>
      <c r="L1060" s="224">
        <v>0</v>
      </c>
      <c r="M1060" s="222">
        <v>0</v>
      </c>
      <c r="N1060" s="229">
        <v>0</v>
      </c>
      <c r="O1060" s="225">
        <v>1</v>
      </c>
      <c r="P1060" s="224">
        <v>0</v>
      </c>
      <c r="Q1060" s="225">
        <v>0</v>
      </c>
      <c r="R1060" s="226">
        <v>0</v>
      </c>
      <c r="S1060" s="224">
        <v>0</v>
      </c>
      <c r="T1060" s="222">
        <v>0</v>
      </c>
      <c r="U1060" s="227">
        <v>0</v>
      </c>
      <c r="V1060" s="224">
        <v>1</v>
      </c>
      <c r="W1060" s="224">
        <v>0</v>
      </c>
      <c r="X1060" s="28">
        <f>+G1060-(SUM(I1060:N1060,O1060,P1060:P1060:T1060,U1060,V1060,W1060))</f>
        <v>29</v>
      </c>
      <c r="Y1060" s="107"/>
      <c r="Z1060" s="107"/>
      <c r="AA1060" s="107"/>
      <c r="AB1060" s="107"/>
      <c r="AC1060" s="107"/>
      <c r="AD1060" s="107"/>
      <c r="AE1060" s="197">
        <f t="shared" si="37"/>
        <v>29</v>
      </c>
      <c r="AF1060" s="108"/>
      <c r="AG1060" s="104"/>
    </row>
    <row r="1061" spans="1:33" s="172" customFormat="1" ht="16.5" thickBot="1">
      <c r="A1061" s="363">
        <v>43341</v>
      </c>
      <c r="B1061" s="129">
        <v>3</v>
      </c>
      <c r="C1061" s="129">
        <v>2742102</v>
      </c>
      <c r="D1061" s="130">
        <v>40438</v>
      </c>
      <c r="E1061" s="104" t="s">
        <v>862</v>
      </c>
      <c r="F1061" s="129">
        <v>6413</v>
      </c>
      <c r="G1061" s="131">
        <v>45</v>
      </c>
      <c r="H1061" s="132" t="s">
        <v>158</v>
      </c>
      <c r="I1061" s="248">
        <v>0</v>
      </c>
      <c r="J1061" s="249">
        <v>0</v>
      </c>
      <c r="K1061" s="250">
        <v>0</v>
      </c>
      <c r="L1061" s="251">
        <v>0</v>
      </c>
      <c r="M1061" s="248">
        <v>0</v>
      </c>
      <c r="N1061" s="252">
        <v>0</v>
      </c>
      <c r="O1061" s="253">
        <v>1</v>
      </c>
      <c r="P1061" s="251">
        <v>0</v>
      </c>
      <c r="Q1061" s="253">
        <v>0</v>
      </c>
      <c r="R1061" s="254">
        <v>0</v>
      </c>
      <c r="S1061" s="251">
        <v>0</v>
      </c>
      <c r="T1061" s="248">
        <v>0</v>
      </c>
      <c r="U1061" s="255">
        <v>0</v>
      </c>
      <c r="V1061" s="251">
        <v>1</v>
      </c>
      <c r="W1061" s="251">
        <v>0</v>
      </c>
      <c r="X1061" s="133">
        <f>+G1061-(SUM(I1061:N1061,O1061,P1061:P1061:T1061,U1061,V1061,W1061))</f>
        <v>43</v>
      </c>
      <c r="Y1061" s="134"/>
      <c r="Z1061" s="134"/>
      <c r="AA1061" s="134"/>
      <c r="AB1061" s="134"/>
      <c r="AC1061" s="134"/>
      <c r="AD1061" s="134"/>
      <c r="AE1061" s="200">
        <f t="shared" si="37"/>
        <v>43</v>
      </c>
      <c r="AF1061" s="135"/>
      <c r="AG1061" s="130"/>
    </row>
    <row r="1062" spans="1:33" s="166" customFormat="1">
      <c r="A1062" s="355">
        <v>43374</v>
      </c>
      <c r="B1062" s="138">
        <v>2</v>
      </c>
      <c r="C1062" s="138">
        <v>2742102</v>
      </c>
      <c r="D1062" s="142">
        <v>13123</v>
      </c>
      <c r="E1062" s="104" t="s">
        <v>862</v>
      </c>
      <c r="F1062" s="138">
        <v>6763</v>
      </c>
      <c r="G1062" s="323">
        <v>71</v>
      </c>
      <c r="H1062" s="324" t="s">
        <v>111</v>
      </c>
      <c r="I1062" s="280">
        <v>0</v>
      </c>
      <c r="J1062" s="281">
        <v>0</v>
      </c>
      <c r="K1062" s="282">
        <v>0</v>
      </c>
      <c r="L1062" s="283">
        <v>0</v>
      </c>
      <c r="M1062" s="280">
        <v>0</v>
      </c>
      <c r="N1062" s="284">
        <v>0</v>
      </c>
      <c r="O1062" s="285">
        <v>0</v>
      </c>
      <c r="P1062" s="283">
        <v>0</v>
      </c>
      <c r="Q1062" s="285">
        <v>0</v>
      </c>
      <c r="R1062" s="286">
        <v>0</v>
      </c>
      <c r="S1062" s="283">
        <v>0</v>
      </c>
      <c r="T1062" s="280">
        <v>0</v>
      </c>
      <c r="U1062" s="287">
        <v>0</v>
      </c>
      <c r="V1062" s="283">
        <v>0</v>
      </c>
      <c r="W1062" s="283">
        <v>0</v>
      </c>
      <c r="X1062" s="177">
        <f>+G1062-(SUM(I1062:N1062,O1062,P1062:P1062:T1062,U1062,V1062,W1062))</f>
        <v>71</v>
      </c>
      <c r="Y1062" s="178"/>
      <c r="Z1062" s="178"/>
      <c r="AA1062" s="178">
        <v>30</v>
      </c>
      <c r="AB1062" s="178"/>
      <c r="AC1062" s="178"/>
      <c r="AD1062" s="178"/>
      <c r="AE1062" s="325">
        <f t="shared" si="37"/>
        <v>41</v>
      </c>
      <c r="AF1062" s="179"/>
      <c r="AG1062" s="142"/>
    </row>
    <row r="1063" spans="1:33" s="166" customFormat="1">
      <c r="A1063" s="355">
        <v>43374</v>
      </c>
      <c r="B1063" s="138">
        <v>3</v>
      </c>
      <c r="C1063" s="138">
        <v>2742102</v>
      </c>
      <c r="D1063" s="142">
        <v>13123</v>
      </c>
      <c r="E1063" s="104" t="s">
        <v>862</v>
      </c>
      <c r="F1063" s="138">
        <v>6763</v>
      </c>
      <c r="G1063" s="176">
        <v>329</v>
      </c>
      <c r="H1063" s="324" t="s">
        <v>111</v>
      </c>
      <c r="I1063" s="280">
        <v>0</v>
      </c>
      <c r="J1063" s="281">
        <v>0</v>
      </c>
      <c r="K1063" s="282">
        <v>0</v>
      </c>
      <c r="L1063" s="283">
        <v>0</v>
      </c>
      <c r="M1063" s="280">
        <v>0</v>
      </c>
      <c r="N1063" s="284">
        <v>0</v>
      </c>
      <c r="O1063" s="285">
        <v>1</v>
      </c>
      <c r="P1063" s="283">
        <v>0</v>
      </c>
      <c r="Q1063" s="285">
        <v>0</v>
      </c>
      <c r="R1063" s="286">
        <v>2</v>
      </c>
      <c r="S1063" s="283">
        <v>0</v>
      </c>
      <c r="T1063" s="280">
        <v>0</v>
      </c>
      <c r="U1063" s="287">
        <v>0</v>
      </c>
      <c r="V1063" s="283">
        <v>1</v>
      </c>
      <c r="W1063" s="283">
        <v>0</v>
      </c>
      <c r="X1063" s="177">
        <f>+G1063-(SUM(I1063:N1063,O1063,P1063:P1063:T1063,U1063,V1063,W1063))</f>
        <v>325</v>
      </c>
      <c r="Y1063" s="178"/>
      <c r="Z1063" s="178">
        <v>2</v>
      </c>
      <c r="AA1063" s="178">
        <v>2</v>
      </c>
      <c r="AB1063" s="178"/>
      <c r="AC1063" s="178"/>
      <c r="AD1063" s="178"/>
      <c r="AE1063" s="325">
        <f t="shared" si="37"/>
        <v>321</v>
      </c>
      <c r="AF1063" s="179"/>
      <c r="AG1063" s="142"/>
    </row>
    <row r="1064" spans="1:33" s="166" customFormat="1">
      <c r="A1064" s="355">
        <v>43374</v>
      </c>
      <c r="B1064" s="138">
        <v>3</v>
      </c>
      <c r="C1064" s="138">
        <v>2742102</v>
      </c>
      <c r="D1064" s="142">
        <v>13123</v>
      </c>
      <c r="E1064" s="104" t="s">
        <v>862</v>
      </c>
      <c r="F1064" s="138">
        <v>6764</v>
      </c>
      <c r="G1064" s="176">
        <v>150</v>
      </c>
      <c r="H1064" s="324" t="s">
        <v>153</v>
      </c>
      <c r="I1064" s="280">
        <v>0</v>
      </c>
      <c r="J1064" s="281">
        <v>0</v>
      </c>
      <c r="K1064" s="282">
        <v>0</v>
      </c>
      <c r="L1064" s="283">
        <v>0</v>
      </c>
      <c r="M1064" s="280">
        <v>0</v>
      </c>
      <c r="N1064" s="284">
        <v>0</v>
      </c>
      <c r="O1064" s="285">
        <v>0</v>
      </c>
      <c r="P1064" s="283">
        <v>0</v>
      </c>
      <c r="Q1064" s="285">
        <v>0</v>
      </c>
      <c r="R1064" s="286">
        <v>1</v>
      </c>
      <c r="S1064" s="283">
        <v>0</v>
      </c>
      <c r="T1064" s="280">
        <v>0</v>
      </c>
      <c r="U1064" s="287">
        <v>0</v>
      </c>
      <c r="V1064" s="283">
        <v>1</v>
      </c>
      <c r="W1064" s="283">
        <v>0</v>
      </c>
      <c r="X1064" s="177">
        <f>+G1064-(SUM(I1064:N1064,O1064,P1064:P1064:T1064,U1064,V1064,W1064))</f>
        <v>148</v>
      </c>
      <c r="Y1064" s="178"/>
      <c r="Z1064" s="178"/>
      <c r="AA1064" s="178"/>
      <c r="AB1064" s="178"/>
      <c r="AC1064" s="178"/>
      <c r="AD1064" s="178"/>
      <c r="AE1064" s="325">
        <f t="shared" si="37"/>
        <v>148</v>
      </c>
      <c r="AF1064" s="179"/>
      <c r="AG1064" s="142"/>
    </row>
    <row r="1065" spans="1:33" s="166" customFormat="1">
      <c r="A1065" s="355">
        <v>43375</v>
      </c>
      <c r="B1065" s="138">
        <v>1</v>
      </c>
      <c r="C1065" s="138">
        <v>2742102</v>
      </c>
      <c r="D1065" s="142">
        <v>13194</v>
      </c>
      <c r="E1065" s="104" t="s">
        <v>862</v>
      </c>
      <c r="F1065" s="138">
        <v>6765</v>
      </c>
      <c r="G1065" s="176">
        <v>400</v>
      </c>
      <c r="H1065" s="324" t="s">
        <v>111</v>
      </c>
      <c r="I1065" s="280">
        <v>0</v>
      </c>
      <c r="J1065" s="281">
        <v>0</v>
      </c>
      <c r="K1065" s="282">
        <v>0</v>
      </c>
      <c r="L1065" s="283">
        <v>0</v>
      </c>
      <c r="M1065" s="280">
        <v>0</v>
      </c>
      <c r="N1065" s="284">
        <v>0</v>
      </c>
      <c r="O1065" s="285">
        <v>1</v>
      </c>
      <c r="P1065" s="283">
        <v>0</v>
      </c>
      <c r="Q1065" s="285">
        <v>0</v>
      </c>
      <c r="R1065" s="286">
        <v>2</v>
      </c>
      <c r="S1065" s="283">
        <v>0</v>
      </c>
      <c r="T1065" s="280">
        <v>0</v>
      </c>
      <c r="U1065" s="287">
        <v>0</v>
      </c>
      <c r="V1065" s="283">
        <v>1</v>
      </c>
      <c r="W1065" s="283">
        <v>0</v>
      </c>
      <c r="X1065" s="177">
        <f>+G1065-(SUM(I1065:N1065,O1065,P1065:P1065:T1065,U1065,V1065,W1065))</f>
        <v>396</v>
      </c>
      <c r="Y1065" s="178"/>
      <c r="Z1065" s="178"/>
      <c r="AA1065" s="178"/>
      <c r="AB1065" s="178"/>
      <c r="AC1065" s="178"/>
      <c r="AD1065" s="178"/>
      <c r="AE1065" s="325">
        <f t="shared" si="37"/>
        <v>396</v>
      </c>
      <c r="AF1065" s="179"/>
      <c r="AG1065" s="142"/>
    </row>
    <row r="1066" spans="1:33" s="166" customFormat="1">
      <c r="A1066" s="355">
        <v>43375</v>
      </c>
      <c r="B1066" s="138">
        <v>1</v>
      </c>
      <c r="C1066" s="138">
        <v>2742102</v>
      </c>
      <c r="D1066" s="142">
        <v>13194</v>
      </c>
      <c r="E1066" s="104" t="s">
        <v>862</v>
      </c>
      <c r="F1066" s="137">
        <v>6766</v>
      </c>
      <c r="G1066" s="140">
        <v>51</v>
      </c>
      <c r="H1066" s="560" t="s">
        <v>551</v>
      </c>
      <c r="I1066" s="257">
        <v>0</v>
      </c>
      <c r="J1066" s="258">
        <v>0</v>
      </c>
      <c r="K1066" s="259">
        <v>0</v>
      </c>
      <c r="L1066" s="260">
        <v>0</v>
      </c>
      <c r="M1066" s="257">
        <v>0</v>
      </c>
      <c r="N1066" s="261">
        <v>0</v>
      </c>
      <c r="O1066" s="262">
        <v>0</v>
      </c>
      <c r="P1066" s="260">
        <v>0</v>
      </c>
      <c r="Q1066" s="262">
        <v>0</v>
      </c>
      <c r="R1066" s="263">
        <v>0</v>
      </c>
      <c r="S1066" s="260">
        <v>0</v>
      </c>
      <c r="T1066" s="257">
        <v>0</v>
      </c>
      <c r="U1066" s="264">
        <v>0</v>
      </c>
      <c r="V1066" s="260">
        <v>1</v>
      </c>
      <c r="W1066" s="260">
        <v>0</v>
      </c>
      <c r="X1066" s="146">
        <f>+G1066-(SUM(I1066:N1066,O1066,P1066:P1066:T1066,U1066,V1066,W1066))</f>
        <v>50</v>
      </c>
      <c r="Y1066" s="147"/>
      <c r="Z1066" s="147"/>
      <c r="AA1066" s="147"/>
      <c r="AB1066" s="147"/>
      <c r="AC1066" s="147"/>
      <c r="AD1066" s="147"/>
      <c r="AE1066" s="198">
        <f t="shared" si="37"/>
        <v>50</v>
      </c>
      <c r="AF1066" s="148"/>
      <c r="AG1066" s="139"/>
    </row>
    <row r="1067" spans="1:33" s="166" customFormat="1">
      <c r="A1067" s="355">
        <v>43375</v>
      </c>
      <c r="B1067" s="138">
        <v>2</v>
      </c>
      <c r="C1067" s="138">
        <v>2742102</v>
      </c>
      <c r="D1067" s="142">
        <v>13194</v>
      </c>
      <c r="E1067" s="104" t="s">
        <v>862</v>
      </c>
      <c r="F1067" s="137">
        <v>6766</v>
      </c>
      <c r="G1067" s="140">
        <v>267</v>
      </c>
      <c r="H1067" s="561"/>
      <c r="I1067" s="257">
        <v>0</v>
      </c>
      <c r="J1067" s="258">
        <v>0</v>
      </c>
      <c r="K1067" s="259">
        <v>0</v>
      </c>
      <c r="L1067" s="260">
        <v>0</v>
      </c>
      <c r="M1067" s="257">
        <v>0</v>
      </c>
      <c r="N1067" s="261">
        <v>0</v>
      </c>
      <c r="O1067" s="262">
        <v>0</v>
      </c>
      <c r="P1067" s="260">
        <v>0</v>
      </c>
      <c r="Q1067" s="262">
        <v>0</v>
      </c>
      <c r="R1067" s="263">
        <v>2</v>
      </c>
      <c r="S1067" s="260">
        <v>0</v>
      </c>
      <c r="T1067" s="257">
        <v>0</v>
      </c>
      <c r="U1067" s="264">
        <v>0</v>
      </c>
      <c r="V1067" s="260">
        <v>1</v>
      </c>
      <c r="W1067" s="260">
        <v>0</v>
      </c>
      <c r="X1067" s="146">
        <f>+G1067-(SUM(I1067:N1067,O1067,P1067:P1067:T1067,U1067,V1067,W1067))</f>
        <v>264</v>
      </c>
      <c r="Y1067" s="147"/>
      <c r="Z1067" s="147"/>
      <c r="AA1067" s="147"/>
      <c r="AB1067" s="147"/>
      <c r="AC1067" s="147"/>
      <c r="AD1067" s="147"/>
      <c r="AE1067" s="198">
        <f t="shared" si="37"/>
        <v>264</v>
      </c>
      <c r="AF1067" s="148"/>
      <c r="AG1067" s="139"/>
    </row>
    <row r="1068" spans="1:33" s="166" customFormat="1">
      <c r="A1068" s="355">
        <v>43375</v>
      </c>
      <c r="B1068" s="138">
        <v>2</v>
      </c>
      <c r="C1068" s="138">
        <v>2742102</v>
      </c>
      <c r="D1068" s="142">
        <v>13192</v>
      </c>
      <c r="E1068" s="104" t="s">
        <v>862</v>
      </c>
      <c r="F1068" s="137">
        <v>6767</v>
      </c>
      <c r="G1068" s="140">
        <v>278</v>
      </c>
      <c r="H1068" s="165" t="s">
        <v>111</v>
      </c>
      <c r="I1068" s="257">
        <v>0</v>
      </c>
      <c r="J1068" s="258">
        <v>0</v>
      </c>
      <c r="K1068" s="259">
        <v>0</v>
      </c>
      <c r="L1068" s="260">
        <v>0</v>
      </c>
      <c r="M1068" s="257">
        <v>0</v>
      </c>
      <c r="N1068" s="261">
        <v>0</v>
      </c>
      <c r="O1068" s="262">
        <v>1</v>
      </c>
      <c r="P1068" s="260">
        <v>0</v>
      </c>
      <c r="Q1068" s="262">
        <v>0</v>
      </c>
      <c r="R1068" s="263">
        <v>1</v>
      </c>
      <c r="S1068" s="260">
        <v>0</v>
      </c>
      <c r="T1068" s="257">
        <v>0</v>
      </c>
      <c r="U1068" s="264">
        <v>0</v>
      </c>
      <c r="V1068" s="260">
        <v>1</v>
      </c>
      <c r="W1068" s="260">
        <v>0</v>
      </c>
      <c r="X1068" s="146">
        <f>+G1068-(SUM(I1068:N1068,O1068,P1068:P1068:T1068,U1068,V1068,W1068))</f>
        <v>275</v>
      </c>
      <c r="Y1068" s="147"/>
      <c r="Z1068" s="147"/>
      <c r="AA1068" s="147"/>
      <c r="AB1068" s="147"/>
      <c r="AC1068" s="147"/>
      <c r="AD1068" s="147"/>
      <c r="AE1068" s="198">
        <f t="shared" si="37"/>
        <v>275</v>
      </c>
      <c r="AF1068" s="148"/>
      <c r="AG1068" s="139"/>
    </row>
    <row r="1069" spans="1:33" s="166" customFormat="1">
      <c r="A1069" s="355">
        <v>43375</v>
      </c>
      <c r="B1069" s="138">
        <v>3</v>
      </c>
      <c r="C1069" s="138">
        <v>2742102</v>
      </c>
      <c r="D1069" s="142">
        <v>13192</v>
      </c>
      <c r="E1069" s="104" t="s">
        <v>862</v>
      </c>
      <c r="F1069" s="137">
        <v>6767</v>
      </c>
      <c r="G1069" s="140">
        <v>122</v>
      </c>
      <c r="H1069" s="165" t="s">
        <v>111</v>
      </c>
      <c r="I1069" s="257">
        <v>0</v>
      </c>
      <c r="J1069" s="258">
        <v>0</v>
      </c>
      <c r="K1069" s="259">
        <v>0</v>
      </c>
      <c r="L1069" s="260">
        <v>0</v>
      </c>
      <c r="M1069" s="257">
        <v>0</v>
      </c>
      <c r="N1069" s="261">
        <v>0</v>
      </c>
      <c r="O1069" s="262">
        <v>0</v>
      </c>
      <c r="P1069" s="260">
        <v>0</v>
      </c>
      <c r="Q1069" s="262">
        <v>0</v>
      </c>
      <c r="R1069" s="263">
        <v>1</v>
      </c>
      <c r="S1069" s="260">
        <v>0</v>
      </c>
      <c r="T1069" s="257">
        <v>0</v>
      </c>
      <c r="U1069" s="264">
        <v>0</v>
      </c>
      <c r="V1069" s="260">
        <v>0</v>
      </c>
      <c r="W1069" s="260">
        <v>0</v>
      </c>
      <c r="X1069" s="146">
        <f>+G1069-(SUM(I1069:N1069,O1069,P1069:P1069:T1069,U1069,V1069,W1069))</f>
        <v>121</v>
      </c>
      <c r="Y1069" s="147"/>
      <c r="Z1069" s="147"/>
      <c r="AA1069" s="147"/>
      <c r="AB1069" s="147"/>
      <c r="AC1069" s="147"/>
      <c r="AD1069" s="147"/>
      <c r="AE1069" s="198">
        <f t="shared" si="37"/>
        <v>121</v>
      </c>
      <c r="AF1069" s="148"/>
      <c r="AG1069" s="139"/>
    </row>
    <row r="1070" spans="1:33" s="166" customFormat="1">
      <c r="A1070" s="355">
        <v>43375</v>
      </c>
      <c r="B1070" s="138">
        <v>3</v>
      </c>
      <c r="C1070" s="138">
        <v>2742102</v>
      </c>
      <c r="D1070" s="142">
        <v>13192</v>
      </c>
      <c r="E1070" s="104" t="s">
        <v>862</v>
      </c>
      <c r="F1070" s="137">
        <v>6768</v>
      </c>
      <c r="G1070" s="140">
        <v>216</v>
      </c>
      <c r="H1070" s="165" t="s">
        <v>552</v>
      </c>
      <c r="I1070" s="257">
        <v>0</v>
      </c>
      <c r="J1070" s="258">
        <v>0</v>
      </c>
      <c r="K1070" s="259">
        <v>0</v>
      </c>
      <c r="L1070" s="260">
        <v>0</v>
      </c>
      <c r="M1070" s="257">
        <v>0</v>
      </c>
      <c r="N1070" s="261">
        <v>0</v>
      </c>
      <c r="O1070" s="262">
        <v>0</v>
      </c>
      <c r="P1070" s="260">
        <v>0</v>
      </c>
      <c r="Q1070" s="262">
        <v>0</v>
      </c>
      <c r="R1070" s="263">
        <v>2</v>
      </c>
      <c r="S1070" s="260">
        <v>0</v>
      </c>
      <c r="T1070" s="257">
        <v>0</v>
      </c>
      <c r="U1070" s="264">
        <v>0</v>
      </c>
      <c r="V1070" s="260">
        <v>1</v>
      </c>
      <c r="W1070" s="260">
        <v>0</v>
      </c>
      <c r="X1070" s="146">
        <f>+G1070-(SUM(I1070:N1070,O1070,P1070:P1070:T1070,U1070,V1070,W1070))</f>
        <v>213</v>
      </c>
      <c r="Y1070" s="147"/>
      <c r="Z1070" s="147"/>
      <c r="AA1070" s="147"/>
      <c r="AB1070" s="147"/>
      <c r="AC1070" s="147"/>
      <c r="AD1070" s="147"/>
      <c r="AE1070" s="198">
        <f t="shared" si="37"/>
        <v>213</v>
      </c>
      <c r="AF1070" s="148"/>
      <c r="AG1070" s="139"/>
    </row>
    <row r="1071" spans="1:33" s="166" customFormat="1">
      <c r="A1071" s="355">
        <v>43375</v>
      </c>
      <c r="B1071" s="138">
        <v>3</v>
      </c>
      <c r="C1071" s="138">
        <v>2742102</v>
      </c>
      <c r="D1071" s="142">
        <v>13122</v>
      </c>
      <c r="E1071" s="104" t="s">
        <v>862</v>
      </c>
      <c r="F1071" s="137">
        <v>6769</v>
      </c>
      <c r="G1071" s="140">
        <v>152</v>
      </c>
      <c r="H1071" s="560" t="s">
        <v>111</v>
      </c>
      <c r="I1071" s="257">
        <v>0</v>
      </c>
      <c r="J1071" s="258">
        <v>0</v>
      </c>
      <c r="K1071" s="259">
        <v>0</v>
      </c>
      <c r="L1071" s="260">
        <v>0</v>
      </c>
      <c r="M1071" s="257">
        <v>0</v>
      </c>
      <c r="N1071" s="261">
        <v>0</v>
      </c>
      <c r="O1071" s="262">
        <v>1</v>
      </c>
      <c r="P1071" s="260">
        <v>0</v>
      </c>
      <c r="Q1071" s="262">
        <v>0</v>
      </c>
      <c r="R1071" s="263">
        <v>0</v>
      </c>
      <c r="S1071" s="260">
        <v>0</v>
      </c>
      <c r="T1071" s="257">
        <v>0</v>
      </c>
      <c r="U1071" s="264">
        <v>0</v>
      </c>
      <c r="V1071" s="260">
        <v>1</v>
      </c>
      <c r="W1071" s="260">
        <v>0</v>
      </c>
      <c r="X1071" s="146">
        <f>+G1071-(SUM(I1071:N1071,O1071,P1071:P1071:T1071,U1071,V1071,W1071))</f>
        <v>150</v>
      </c>
      <c r="Y1071" s="147"/>
      <c r="Z1071" s="147"/>
      <c r="AA1071" s="147"/>
      <c r="AB1071" s="147"/>
      <c r="AC1071" s="147"/>
      <c r="AD1071" s="147"/>
      <c r="AE1071" s="198">
        <f t="shared" si="37"/>
        <v>150</v>
      </c>
      <c r="AF1071" s="148"/>
      <c r="AG1071" s="139"/>
    </row>
    <row r="1072" spans="1:33" s="166" customFormat="1">
      <c r="A1072" s="355">
        <v>43376</v>
      </c>
      <c r="B1072" s="137">
        <v>1</v>
      </c>
      <c r="C1072" s="138">
        <v>2742102</v>
      </c>
      <c r="D1072" s="142">
        <v>13122</v>
      </c>
      <c r="E1072" s="104" t="s">
        <v>862</v>
      </c>
      <c r="F1072" s="137">
        <v>6769</v>
      </c>
      <c r="G1072" s="140">
        <v>248</v>
      </c>
      <c r="H1072" s="561"/>
      <c r="I1072" s="257">
        <v>0</v>
      </c>
      <c r="J1072" s="258">
        <v>0</v>
      </c>
      <c r="K1072" s="259">
        <v>0</v>
      </c>
      <c r="L1072" s="260">
        <v>0</v>
      </c>
      <c r="M1072" s="257">
        <v>0</v>
      </c>
      <c r="N1072" s="261">
        <v>0</v>
      </c>
      <c r="O1072" s="262">
        <v>0</v>
      </c>
      <c r="P1072" s="260">
        <v>0</v>
      </c>
      <c r="Q1072" s="262">
        <v>0</v>
      </c>
      <c r="R1072" s="263">
        <v>0</v>
      </c>
      <c r="S1072" s="260">
        <v>0</v>
      </c>
      <c r="T1072" s="257">
        <v>0</v>
      </c>
      <c r="U1072" s="264">
        <v>0</v>
      </c>
      <c r="V1072" s="260">
        <v>2</v>
      </c>
      <c r="W1072" s="260">
        <v>0</v>
      </c>
      <c r="X1072" s="146">
        <f>+G1072-(SUM(I1072:N1072,O1072,P1072:P1072:T1072,U1072,V1072,W1072))</f>
        <v>246</v>
      </c>
      <c r="Y1072" s="147"/>
      <c r="Z1072" s="147"/>
      <c r="AA1072" s="147"/>
      <c r="AB1072" s="147"/>
      <c r="AC1072" s="147"/>
      <c r="AD1072" s="147"/>
      <c r="AE1072" s="198">
        <f t="shared" si="37"/>
        <v>246</v>
      </c>
      <c r="AF1072" s="148"/>
      <c r="AG1072" s="139"/>
    </row>
    <row r="1073" spans="1:33" s="166" customFormat="1">
      <c r="A1073" s="355">
        <v>43376</v>
      </c>
      <c r="B1073" s="137">
        <v>1</v>
      </c>
      <c r="C1073" s="138">
        <v>2742102</v>
      </c>
      <c r="D1073" s="142">
        <v>13122</v>
      </c>
      <c r="E1073" s="104" t="s">
        <v>862</v>
      </c>
      <c r="F1073" s="137">
        <v>6770</v>
      </c>
      <c r="G1073" s="140">
        <v>249</v>
      </c>
      <c r="H1073" s="165" t="s">
        <v>554</v>
      </c>
      <c r="I1073" s="257">
        <v>0</v>
      </c>
      <c r="J1073" s="258">
        <v>0</v>
      </c>
      <c r="K1073" s="259">
        <v>0</v>
      </c>
      <c r="L1073" s="260">
        <v>0</v>
      </c>
      <c r="M1073" s="257">
        <v>0</v>
      </c>
      <c r="N1073" s="261">
        <v>0</v>
      </c>
      <c r="O1073" s="262">
        <v>0</v>
      </c>
      <c r="P1073" s="260">
        <v>0</v>
      </c>
      <c r="Q1073" s="262">
        <v>0</v>
      </c>
      <c r="R1073" s="263">
        <v>0</v>
      </c>
      <c r="S1073" s="260">
        <v>0</v>
      </c>
      <c r="T1073" s="257">
        <v>0</v>
      </c>
      <c r="U1073" s="264">
        <v>0</v>
      </c>
      <c r="V1073" s="260">
        <v>3</v>
      </c>
      <c r="W1073" s="260">
        <v>0</v>
      </c>
      <c r="X1073" s="146">
        <f>+G1073-(SUM(I1073:N1073,O1073,P1073:P1073:T1073,U1073,V1073,W1073))</f>
        <v>246</v>
      </c>
      <c r="Y1073" s="147"/>
      <c r="Z1073" s="147">
        <v>1</v>
      </c>
      <c r="AA1073" s="147"/>
      <c r="AB1073" s="147"/>
      <c r="AC1073" s="147"/>
      <c r="AD1073" s="147"/>
      <c r="AE1073" s="198">
        <f t="shared" si="37"/>
        <v>245</v>
      </c>
      <c r="AF1073" s="148"/>
      <c r="AG1073" s="139"/>
    </row>
    <row r="1074" spans="1:33" s="166" customFormat="1">
      <c r="A1074" s="355">
        <v>43376</v>
      </c>
      <c r="B1074" s="137">
        <v>2</v>
      </c>
      <c r="C1074" s="138">
        <v>2742102</v>
      </c>
      <c r="D1074" s="142">
        <v>13193</v>
      </c>
      <c r="E1074" s="104" t="s">
        <v>862</v>
      </c>
      <c r="F1074" s="137">
        <v>6771</v>
      </c>
      <c r="G1074" s="140">
        <v>297</v>
      </c>
      <c r="H1074" s="165" t="s">
        <v>553</v>
      </c>
      <c r="I1074" s="257">
        <v>0</v>
      </c>
      <c r="J1074" s="258">
        <v>0</v>
      </c>
      <c r="K1074" s="259">
        <v>0</v>
      </c>
      <c r="L1074" s="260">
        <v>0</v>
      </c>
      <c r="M1074" s="257">
        <v>0</v>
      </c>
      <c r="N1074" s="261">
        <v>0</v>
      </c>
      <c r="O1074" s="262">
        <v>1</v>
      </c>
      <c r="P1074" s="260">
        <v>0</v>
      </c>
      <c r="Q1074" s="262">
        <v>0</v>
      </c>
      <c r="R1074" s="263">
        <v>1</v>
      </c>
      <c r="S1074" s="260">
        <v>0</v>
      </c>
      <c r="T1074" s="257">
        <v>0</v>
      </c>
      <c r="U1074" s="264">
        <v>0</v>
      </c>
      <c r="V1074" s="260">
        <v>1</v>
      </c>
      <c r="W1074" s="260">
        <v>0</v>
      </c>
      <c r="X1074" s="146">
        <f>+G1074-(SUM(I1074:N1074,O1074,P1074:P1074:T1074,U1074,V1074,W1074))</f>
        <v>294</v>
      </c>
      <c r="Y1074" s="147"/>
      <c r="Z1074" s="147"/>
      <c r="AA1074" s="147">
        <v>4</v>
      </c>
      <c r="AB1074" s="147"/>
      <c r="AC1074" s="147"/>
      <c r="AD1074" s="147"/>
      <c r="AE1074" s="198">
        <f t="shared" si="37"/>
        <v>290</v>
      </c>
      <c r="AF1074" s="148"/>
      <c r="AG1074" s="139"/>
    </row>
    <row r="1075" spans="1:33" s="166" customFormat="1">
      <c r="A1075" s="355">
        <v>43376</v>
      </c>
      <c r="B1075" s="137">
        <v>2</v>
      </c>
      <c r="C1075" s="138">
        <v>2742102</v>
      </c>
      <c r="D1075" s="142">
        <v>13195</v>
      </c>
      <c r="E1075" s="104" t="s">
        <v>862</v>
      </c>
      <c r="F1075" s="137">
        <v>6772</v>
      </c>
      <c r="G1075" s="140">
        <v>253</v>
      </c>
      <c r="H1075" s="560" t="s">
        <v>111</v>
      </c>
      <c r="I1075" s="257">
        <v>0</v>
      </c>
      <c r="J1075" s="258">
        <v>0</v>
      </c>
      <c r="K1075" s="259">
        <v>0</v>
      </c>
      <c r="L1075" s="260">
        <v>0</v>
      </c>
      <c r="M1075" s="257">
        <v>0</v>
      </c>
      <c r="N1075" s="261">
        <v>0</v>
      </c>
      <c r="O1075" s="262">
        <v>1</v>
      </c>
      <c r="P1075" s="260">
        <v>0</v>
      </c>
      <c r="Q1075" s="262">
        <v>0</v>
      </c>
      <c r="R1075" s="263">
        <v>1</v>
      </c>
      <c r="S1075" s="260">
        <v>0</v>
      </c>
      <c r="T1075" s="257">
        <v>0</v>
      </c>
      <c r="U1075" s="264">
        <v>0</v>
      </c>
      <c r="V1075" s="260">
        <v>1</v>
      </c>
      <c r="W1075" s="260">
        <v>0</v>
      </c>
      <c r="X1075" s="146">
        <f>+G1075-(SUM(I1075:N1075,O1075,P1075:P1075:T1075,U1075,V1075,W1075))</f>
        <v>250</v>
      </c>
      <c r="Y1075" s="147"/>
      <c r="Z1075" s="147"/>
      <c r="AA1075" s="147"/>
      <c r="AB1075" s="147"/>
      <c r="AC1075" s="147"/>
      <c r="AD1075" s="147"/>
      <c r="AE1075" s="198">
        <f t="shared" si="37"/>
        <v>250</v>
      </c>
      <c r="AF1075" s="148"/>
      <c r="AG1075" s="139"/>
    </row>
    <row r="1076" spans="1:33" s="166" customFormat="1">
      <c r="A1076" s="355">
        <v>43376</v>
      </c>
      <c r="B1076" s="137">
        <v>3</v>
      </c>
      <c r="C1076" s="138">
        <v>2742102</v>
      </c>
      <c r="D1076" s="142">
        <v>13195</v>
      </c>
      <c r="E1076" s="104" t="s">
        <v>862</v>
      </c>
      <c r="F1076" s="137">
        <v>6772</v>
      </c>
      <c r="G1076" s="140">
        <v>147</v>
      </c>
      <c r="H1076" s="561"/>
      <c r="I1076" s="257">
        <v>0</v>
      </c>
      <c r="J1076" s="258">
        <v>0</v>
      </c>
      <c r="K1076" s="259">
        <v>0</v>
      </c>
      <c r="L1076" s="260">
        <v>0</v>
      </c>
      <c r="M1076" s="257">
        <v>0</v>
      </c>
      <c r="N1076" s="261">
        <v>0</v>
      </c>
      <c r="O1076" s="262">
        <v>0</v>
      </c>
      <c r="P1076" s="260">
        <v>0</v>
      </c>
      <c r="Q1076" s="262">
        <v>0</v>
      </c>
      <c r="R1076" s="263">
        <v>1</v>
      </c>
      <c r="S1076" s="260">
        <v>0</v>
      </c>
      <c r="T1076" s="257">
        <v>0</v>
      </c>
      <c r="U1076" s="264">
        <v>0</v>
      </c>
      <c r="V1076" s="260">
        <v>0</v>
      </c>
      <c r="W1076" s="260">
        <v>0</v>
      </c>
      <c r="X1076" s="146">
        <f>+G1076-(SUM(I1076:N1076,O1076,P1076:P1076:T1076,U1076,V1076,W1076))</f>
        <v>146</v>
      </c>
      <c r="Y1076" s="147"/>
      <c r="Z1076" s="147"/>
      <c r="AA1076" s="147"/>
      <c r="AB1076" s="147"/>
      <c r="AC1076" s="147"/>
      <c r="AD1076" s="147"/>
      <c r="AE1076" s="198">
        <f t="shared" si="37"/>
        <v>146</v>
      </c>
      <c r="AF1076" s="148"/>
      <c r="AG1076" s="139"/>
    </row>
    <row r="1077" spans="1:33" s="166" customFormat="1">
      <c r="A1077" s="355">
        <v>43376</v>
      </c>
      <c r="B1077" s="137">
        <v>3</v>
      </c>
      <c r="C1077" s="138">
        <v>2742102</v>
      </c>
      <c r="D1077" s="142">
        <v>13195</v>
      </c>
      <c r="E1077" s="104" t="s">
        <v>862</v>
      </c>
      <c r="F1077" s="137">
        <v>6773</v>
      </c>
      <c r="G1077" s="140">
        <v>35</v>
      </c>
      <c r="H1077" s="165" t="s">
        <v>298</v>
      </c>
      <c r="I1077" s="257">
        <v>0</v>
      </c>
      <c r="J1077" s="258">
        <v>0</v>
      </c>
      <c r="K1077" s="259">
        <v>0</v>
      </c>
      <c r="L1077" s="260">
        <v>0</v>
      </c>
      <c r="M1077" s="257">
        <v>0</v>
      </c>
      <c r="N1077" s="261">
        <v>0</v>
      </c>
      <c r="O1077" s="262">
        <v>0</v>
      </c>
      <c r="P1077" s="260">
        <v>0</v>
      </c>
      <c r="Q1077" s="262">
        <v>0</v>
      </c>
      <c r="R1077" s="263">
        <v>0</v>
      </c>
      <c r="S1077" s="260">
        <v>0</v>
      </c>
      <c r="T1077" s="257">
        <v>0</v>
      </c>
      <c r="U1077" s="264">
        <v>0</v>
      </c>
      <c r="V1077" s="260">
        <v>1</v>
      </c>
      <c r="W1077" s="260">
        <v>0</v>
      </c>
      <c r="X1077" s="146">
        <f>+G1077-(SUM(I1077:N1077,O1077,P1077:P1077:T1077,U1077,V1077,W1077))</f>
        <v>34</v>
      </c>
      <c r="Y1077" s="147"/>
      <c r="Z1077" s="147"/>
      <c r="AA1077" s="147"/>
      <c r="AB1077" s="147"/>
      <c r="AC1077" s="147"/>
      <c r="AD1077" s="147"/>
      <c r="AE1077" s="198">
        <f t="shared" si="37"/>
        <v>34</v>
      </c>
      <c r="AF1077" s="148"/>
      <c r="AG1077" s="139"/>
    </row>
    <row r="1078" spans="1:33" s="166" customFormat="1">
      <c r="A1078" s="355">
        <v>43376</v>
      </c>
      <c r="B1078" s="137">
        <v>3</v>
      </c>
      <c r="C1078" s="138">
        <v>2742102</v>
      </c>
      <c r="D1078" s="142">
        <v>13196</v>
      </c>
      <c r="E1078" s="104" t="s">
        <v>862</v>
      </c>
      <c r="F1078" s="137">
        <v>6774</v>
      </c>
      <c r="G1078" s="140">
        <v>354</v>
      </c>
      <c r="H1078" s="560" t="s">
        <v>111</v>
      </c>
      <c r="I1078" s="257">
        <v>0</v>
      </c>
      <c r="J1078" s="258">
        <v>0</v>
      </c>
      <c r="K1078" s="259">
        <v>0</v>
      </c>
      <c r="L1078" s="260">
        <v>0</v>
      </c>
      <c r="M1078" s="257">
        <v>0</v>
      </c>
      <c r="N1078" s="261">
        <v>0</v>
      </c>
      <c r="O1078" s="262">
        <v>1</v>
      </c>
      <c r="P1078" s="260">
        <v>0</v>
      </c>
      <c r="Q1078" s="262">
        <v>0</v>
      </c>
      <c r="R1078" s="263">
        <v>2</v>
      </c>
      <c r="S1078" s="260">
        <v>0</v>
      </c>
      <c r="T1078" s="257">
        <v>0</v>
      </c>
      <c r="U1078" s="264">
        <v>0</v>
      </c>
      <c r="V1078" s="260">
        <v>1</v>
      </c>
      <c r="W1078" s="260">
        <v>0</v>
      </c>
      <c r="X1078" s="146">
        <f>+G1078-(SUM(I1078:N1078,O1078,P1078:P1078:T1078,U1078,V1078,W1078))</f>
        <v>350</v>
      </c>
      <c r="Y1078" s="147"/>
      <c r="Z1078" s="147"/>
      <c r="AA1078" s="147"/>
      <c r="AB1078" s="147"/>
      <c r="AC1078" s="147"/>
      <c r="AD1078" s="147"/>
      <c r="AE1078" s="198">
        <f t="shared" si="37"/>
        <v>350</v>
      </c>
      <c r="AF1078" s="148"/>
      <c r="AG1078" s="139"/>
    </row>
    <row r="1079" spans="1:33" s="166" customFormat="1">
      <c r="A1079" s="355">
        <v>43377</v>
      </c>
      <c r="B1079" s="137">
        <v>1</v>
      </c>
      <c r="C1079" s="138">
        <v>2742102</v>
      </c>
      <c r="D1079" s="142">
        <v>13196</v>
      </c>
      <c r="E1079" s="104" t="s">
        <v>862</v>
      </c>
      <c r="F1079" s="137">
        <v>6774</v>
      </c>
      <c r="G1079" s="140">
        <v>46</v>
      </c>
      <c r="H1079" s="561"/>
      <c r="I1079" s="257">
        <v>0</v>
      </c>
      <c r="J1079" s="258">
        <v>0</v>
      </c>
      <c r="K1079" s="259">
        <v>0</v>
      </c>
      <c r="L1079" s="260">
        <v>0</v>
      </c>
      <c r="M1079" s="257">
        <v>0</v>
      </c>
      <c r="N1079" s="261">
        <v>0</v>
      </c>
      <c r="O1079" s="262">
        <v>0</v>
      </c>
      <c r="P1079" s="260">
        <v>0</v>
      </c>
      <c r="Q1079" s="262">
        <v>0</v>
      </c>
      <c r="R1079" s="263">
        <v>0</v>
      </c>
      <c r="S1079" s="260">
        <v>0</v>
      </c>
      <c r="T1079" s="257">
        <v>0</v>
      </c>
      <c r="U1079" s="264">
        <v>0</v>
      </c>
      <c r="V1079" s="260">
        <v>0</v>
      </c>
      <c r="W1079" s="260">
        <v>0</v>
      </c>
      <c r="X1079" s="146">
        <f>+G1079-(SUM(I1079:N1079,O1079,P1079:P1079:T1079,U1079,V1079,W1079))</f>
        <v>46</v>
      </c>
      <c r="Y1079" s="147"/>
      <c r="Z1079" s="147"/>
      <c r="AA1079" s="147"/>
      <c r="AB1079" s="147"/>
      <c r="AC1079" s="147"/>
      <c r="AD1079" s="147"/>
      <c r="AE1079" s="198">
        <f t="shared" si="37"/>
        <v>46</v>
      </c>
      <c r="AF1079" s="148"/>
      <c r="AG1079" s="139"/>
    </row>
    <row r="1080" spans="1:33" s="166" customFormat="1">
      <c r="A1080" s="355">
        <v>43377</v>
      </c>
      <c r="B1080" s="137">
        <v>1</v>
      </c>
      <c r="C1080" s="138">
        <v>2742102</v>
      </c>
      <c r="D1080" s="142">
        <v>13196</v>
      </c>
      <c r="E1080" s="104" t="s">
        <v>862</v>
      </c>
      <c r="F1080" s="137">
        <v>6775</v>
      </c>
      <c r="G1080" s="140">
        <v>38</v>
      </c>
      <c r="H1080" s="165" t="s">
        <v>555</v>
      </c>
      <c r="I1080" s="257">
        <v>0</v>
      </c>
      <c r="J1080" s="258">
        <v>0</v>
      </c>
      <c r="K1080" s="259">
        <v>0</v>
      </c>
      <c r="L1080" s="260">
        <v>0</v>
      </c>
      <c r="M1080" s="257">
        <v>0</v>
      </c>
      <c r="N1080" s="261">
        <v>0</v>
      </c>
      <c r="O1080" s="262">
        <v>0</v>
      </c>
      <c r="P1080" s="260">
        <v>0</v>
      </c>
      <c r="Q1080" s="262">
        <v>0</v>
      </c>
      <c r="R1080" s="263">
        <v>0</v>
      </c>
      <c r="S1080" s="260">
        <v>0</v>
      </c>
      <c r="T1080" s="257">
        <v>0</v>
      </c>
      <c r="U1080" s="264">
        <v>0</v>
      </c>
      <c r="V1080" s="260">
        <v>1</v>
      </c>
      <c r="W1080" s="260">
        <v>0</v>
      </c>
      <c r="X1080" s="146">
        <f>+G1080-(SUM(I1080:N1080,O1080,P1080:P1080:T1080,U1080,V1080,W1080))</f>
        <v>37</v>
      </c>
      <c r="Y1080" s="147"/>
      <c r="Z1080" s="147"/>
      <c r="AA1080" s="147"/>
      <c r="AB1080" s="147"/>
      <c r="AC1080" s="147"/>
      <c r="AD1080" s="147"/>
      <c r="AE1080" s="198">
        <f t="shared" si="37"/>
        <v>37</v>
      </c>
      <c r="AF1080" s="148"/>
      <c r="AG1080" s="139"/>
    </row>
    <row r="1081" spans="1:33" s="166" customFormat="1">
      <c r="A1081" s="355">
        <v>43377</v>
      </c>
      <c r="B1081" s="137">
        <v>1</v>
      </c>
      <c r="C1081" s="138">
        <v>2742102</v>
      </c>
      <c r="D1081" s="139">
        <v>13191</v>
      </c>
      <c r="E1081" s="104" t="s">
        <v>862</v>
      </c>
      <c r="F1081" s="137">
        <v>6776</v>
      </c>
      <c r="G1081" s="140">
        <v>141</v>
      </c>
      <c r="H1081" s="165" t="s">
        <v>556</v>
      </c>
      <c r="I1081" s="257">
        <v>0</v>
      </c>
      <c r="J1081" s="258">
        <v>0</v>
      </c>
      <c r="K1081" s="259">
        <v>0</v>
      </c>
      <c r="L1081" s="260">
        <v>0</v>
      </c>
      <c r="M1081" s="257">
        <v>0</v>
      </c>
      <c r="N1081" s="261">
        <v>0</v>
      </c>
      <c r="O1081" s="262">
        <v>1</v>
      </c>
      <c r="P1081" s="260">
        <v>0</v>
      </c>
      <c r="Q1081" s="262">
        <v>0</v>
      </c>
      <c r="R1081" s="263">
        <v>0</v>
      </c>
      <c r="S1081" s="260">
        <v>0</v>
      </c>
      <c r="T1081" s="257">
        <v>0</v>
      </c>
      <c r="U1081" s="264">
        <v>0</v>
      </c>
      <c r="V1081" s="260">
        <v>1</v>
      </c>
      <c r="W1081" s="260">
        <v>0</v>
      </c>
      <c r="X1081" s="146">
        <f>+G1081-(SUM(I1081:N1081,O1081,P1081:P1081:T1081,U1081,V1081,W1081))</f>
        <v>139</v>
      </c>
      <c r="Y1081" s="147"/>
      <c r="Z1081" s="147"/>
      <c r="AA1081" s="147"/>
      <c r="AB1081" s="147"/>
      <c r="AC1081" s="147"/>
      <c r="AD1081" s="147"/>
      <c r="AE1081" s="198">
        <f t="shared" si="37"/>
        <v>139</v>
      </c>
      <c r="AF1081" s="148"/>
      <c r="AG1081" s="139"/>
    </row>
    <row r="1082" spans="1:33" s="166" customFormat="1">
      <c r="A1082" s="355">
        <v>43377</v>
      </c>
      <c r="B1082" s="137">
        <v>1</v>
      </c>
      <c r="C1082" s="138">
        <v>2742102</v>
      </c>
      <c r="D1082" s="139">
        <v>13124</v>
      </c>
      <c r="E1082" s="104" t="s">
        <v>862</v>
      </c>
      <c r="F1082" s="137">
        <v>6777</v>
      </c>
      <c r="G1082" s="140">
        <v>128</v>
      </c>
      <c r="H1082" s="165" t="s">
        <v>277</v>
      </c>
      <c r="I1082" s="257">
        <v>0</v>
      </c>
      <c r="J1082" s="258">
        <v>0</v>
      </c>
      <c r="K1082" s="259">
        <v>0</v>
      </c>
      <c r="L1082" s="260">
        <v>0</v>
      </c>
      <c r="M1082" s="257">
        <v>0</v>
      </c>
      <c r="N1082" s="261">
        <v>0</v>
      </c>
      <c r="O1082" s="262">
        <v>1</v>
      </c>
      <c r="P1082" s="260">
        <v>0</v>
      </c>
      <c r="Q1082" s="262">
        <v>0</v>
      </c>
      <c r="R1082" s="263">
        <v>0</v>
      </c>
      <c r="S1082" s="260">
        <v>0</v>
      </c>
      <c r="T1082" s="257">
        <v>0</v>
      </c>
      <c r="U1082" s="264">
        <v>0</v>
      </c>
      <c r="V1082" s="260">
        <v>1</v>
      </c>
      <c r="W1082" s="260">
        <v>0</v>
      </c>
      <c r="X1082" s="146">
        <f>+G1082-(SUM(I1082:N1082,O1082,P1082:P1082:T1082,U1082,V1082,W1082))</f>
        <v>126</v>
      </c>
      <c r="Y1082" s="147"/>
      <c r="Z1082" s="147"/>
      <c r="AA1082" s="147"/>
      <c r="AB1082" s="147"/>
      <c r="AC1082" s="147"/>
      <c r="AD1082" s="147"/>
      <c r="AE1082" s="198">
        <f t="shared" si="37"/>
        <v>126</v>
      </c>
      <c r="AF1082" s="148"/>
      <c r="AG1082" s="139"/>
    </row>
    <row r="1083" spans="1:33" s="166" customFormat="1">
      <c r="A1083" s="355">
        <v>43377</v>
      </c>
      <c r="B1083" s="137">
        <v>1</v>
      </c>
      <c r="C1083" s="138">
        <v>2806605</v>
      </c>
      <c r="D1083" s="139">
        <v>13196</v>
      </c>
      <c r="E1083" s="104" t="s">
        <v>862</v>
      </c>
      <c r="F1083" s="137">
        <v>6778</v>
      </c>
      <c r="G1083" s="140">
        <v>195</v>
      </c>
      <c r="H1083" s="560" t="s">
        <v>111</v>
      </c>
      <c r="I1083" s="257">
        <v>0</v>
      </c>
      <c r="J1083" s="258">
        <v>0</v>
      </c>
      <c r="K1083" s="259">
        <v>0</v>
      </c>
      <c r="L1083" s="260">
        <v>0</v>
      </c>
      <c r="M1083" s="257">
        <v>0</v>
      </c>
      <c r="N1083" s="261">
        <v>0</v>
      </c>
      <c r="O1083" s="262">
        <v>0</v>
      </c>
      <c r="P1083" s="260">
        <v>0</v>
      </c>
      <c r="Q1083" s="262">
        <v>0</v>
      </c>
      <c r="R1083" s="263">
        <v>1</v>
      </c>
      <c r="S1083" s="260">
        <v>0</v>
      </c>
      <c r="T1083" s="257">
        <v>0</v>
      </c>
      <c r="U1083" s="264">
        <v>0</v>
      </c>
      <c r="V1083" s="260">
        <v>1</v>
      </c>
      <c r="W1083" s="260">
        <v>0</v>
      </c>
      <c r="X1083" s="146">
        <f>+G1083-(SUM(I1083:N1083,O1083,P1083:P1083:T1083,U1083,V1083,W1083))</f>
        <v>193</v>
      </c>
      <c r="Y1083" s="147"/>
      <c r="Z1083" s="147"/>
      <c r="AA1083" s="147"/>
      <c r="AB1083" s="147"/>
      <c r="AC1083" s="147"/>
      <c r="AD1083" s="147"/>
      <c r="AE1083" s="198">
        <f t="shared" si="37"/>
        <v>193</v>
      </c>
      <c r="AF1083" s="148"/>
      <c r="AG1083" s="139"/>
    </row>
    <row r="1084" spans="1:33" s="166" customFormat="1">
      <c r="A1084" s="355">
        <v>43377</v>
      </c>
      <c r="B1084" s="137">
        <v>2</v>
      </c>
      <c r="C1084" s="138">
        <v>2806605</v>
      </c>
      <c r="D1084" s="139">
        <v>13196</v>
      </c>
      <c r="E1084" s="104" t="s">
        <v>862</v>
      </c>
      <c r="F1084" s="137">
        <v>6778</v>
      </c>
      <c r="G1084" s="140">
        <v>205</v>
      </c>
      <c r="H1084" s="561"/>
      <c r="I1084" s="257">
        <v>0</v>
      </c>
      <c r="J1084" s="258">
        <v>0</v>
      </c>
      <c r="K1084" s="259">
        <v>0</v>
      </c>
      <c r="L1084" s="260">
        <v>0</v>
      </c>
      <c r="M1084" s="257">
        <v>0</v>
      </c>
      <c r="N1084" s="261">
        <v>0</v>
      </c>
      <c r="O1084" s="262">
        <v>0</v>
      </c>
      <c r="P1084" s="260">
        <v>0</v>
      </c>
      <c r="Q1084" s="262">
        <v>0</v>
      </c>
      <c r="R1084" s="263">
        <v>2</v>
      </c>
      <c r="S1084" s="260">
        <v>0</v>
      </c>
      <c r="T1084" s="257">
        <v>0</v>
      </c>
      <c r="U1084" s="264">
        <v>0</v>
      </c>
      <c r="V1084" s="260">
        <v>0</v>
      </c>
      <c r="W1084" s="260">
        <v>0</v>
      </c>
      <c r="X1084" s="146">
        <f>+G1084-(SUM(I1084:N1084,O1084,P1084:P1084:T1084,U1084,V1084,W1084))</f>
        <v>203</v>
      </c>
      <c r="Y1084" s="147"/>
      <c r="Z1084" s="147">
        <v>2</v>
      </c>
      <c r="AA1084" s="147"/>
      <c r="AB1084" s="147"/>
      <c r="AC1084" s="147"/>
      <c r="AD1084" s="147"/>
      <c r="AE1084" s="198">
        <f t="shared" si="37"/>
        <v>201</v>
      </c>
      <c r="AF1084" s="148"/>
      <c r="AG1084" s="139"/>
    </row>
    <row r="1085" spans="1:33" s="166" customFormat="1">
      <c r="A1085" s="355">
        <v>43377</v>
      </c>
      <c r="B1085" s="137">
        <v>2</v>
      </c>
      <c r="C1085" s="138">
        <v>2806605</v>
      </c>
      <c r="D1085" s="139">
        <v>13196</v>
      </c>
      <c r="E1085" s="104" t="s">
        <v>862</v>
      </c>
      <c r="F1085" s="137">
        <v>6779</v>
      </c>
      <c r="G1085" s="140">
        <v>31</v>
      </c>
      <c r="H1085" s="165" t="s">
        <v>557</v>
      </c>
      <c r="I1085" s="257">
        <v>0</v>
      </c>
      <c r="J1085" s="258">
        <v>0</v>
      </c>
      <c r="K1085" s="259">
        <v>0</v>
      </c>
      <c r="L1085" s="260">
        <v>0</v>
      </c>
      <c r="M1085" s="257">
        <v>0</v>
      </c>
      <c r="N1085" s="261">
        <v>0</v>
      </c>
      <c r="O1085" s="262">
        <v>0</v>
      </c>
      <c r="P1085" s="260">
        <v>0</v>
      </c>
      <c r="Q1085" s="262">
        <v>0</v>
      </c>
      <c r="R1085" s="263">
        <v>0</v>
      </c>
      <c r="S1085" s="260">
        <v>0</v>
      </c>
      <c r="T1085" s="257">
        <v>0</v>
      </c>
      <c r="U1085" s="264">
        <v>0</v>
      </c>
      <c r="V1085" s="260">
        <v>1</v>
      </c>
      <c r="W1085" s="260">
        <v>0</v>
      </c>
      <c r="X1085" s="146">
        <f>+G1085-(SUM(I1085:N1085,O1085,P1085:P1085:T1085,U1085,V1085,W1085))</f>
        <v>30</v>
      </c>
      <c r="Y1085" s="147"/>
      <c r="Z1085" s="147"/>
      <c r="AA1085" s="147"/>
      <c r="AB1085" s="147"/>
      <c r="AC1085" s="147"/>
      <c r="AD1085" s="147"/>
      <c r="AE1085" s="198">
        <f t="shared" si="37"/>
        <v>30</v>
      </c>
      <c r="AF1085" s="148"/>
      <c r="AG1085" s="139"/>
    </row>
    <row r="1086" spans="1:33" s="166" customFormat="1">
      <c r="A1086" s="355">
        <v>43377</v>
      </c>
      <c r="B1086" s="137">
        <v>2</v>
      </c>
      <c r="C1086" s="138">
        <v>2806605</v>
      </c>
      <c r="D1086" s="139">
        <v>13197</v>
      </c>
      <c r="E1086" s="104" t="s">
        <v>862</v>
      </c>
      <c r="F1086" s="137">
        <v>6780</v>
      </c>
      <c r="G1086" s="140">
        <v>176</v>
      </c>
      <c r="H1086" s="560" t="s">
        <v>111</v>
      </c>
      <c r="I1086" s="257">
        <v>0</v>
      </c>
      <c r="J1086" s="258">
        <v>0</v>
      </c>
      <c r="K1086" s="259">
        <v>0</v>
      </c>
      <c r="L1086" s="260">
        <v>0</v>
      </c>
      <c r="M1086" s="257">
        <v>0</v>
      </c>
      <c r="N1086" s="261">
        <v>0</v>
      </c>
      <c r="O1086" s="262">
        <v>0</v>
      </c>
      <c r="P1086" s="260">
        <v>0</v>
      </c>
      <c r="Q1086" s="262">
        <v>0</v>
      </c>
      <c r="R1086" s="263">
        <v>0</v>
      </c>
      <c r="S1086" s="260">
        <v>0</v>
      </c>
      <c r="T1086" s="257">
        <v>0</v>
      </c>
      <c r="U1086" s="264">
        <v>0</v>
      </c>
      <c r="V1086" s="260">
        <v>1</v>
      </c>
      <c r="W1086" s="260">
        <v>0</v>
      </c>
      <c r="X1086" s="146">
        <f>+G1086-(SUM(I1086:N1086,O1086,P1086:P1086:T1086,U1086,V1086,W1086))</f>
        <v>175</v>
      </c>
      <c r="Y1086" s="147"/>
      <c r="Z1086" s="147"/>
      <c r="AA1086" s="147"/>
      <c r="AB1086" s="147"/>
      <c r="AC1086" s="147"/>
      <c r="AD1086" s="147"/>
      <c r="AE1086" s="198">
        <f t="shared" si="37"/>
        <v>175</v>
      </c>
      <c r="AF1086" s="148"/>
      <c r="AG1086" s="139"/>
    </row>
    <row r="1087" spans="1:33" s="166" customFormat="1">
      <c r="A1087" s="355">
        <v>43377</v>
      </c>
      <c r="B1087" s="137">
        <v>3</v>
      </c>
      <c r="C1087" s="138">
        <v>2806605</v>
      </c>
      <c r="D1087" s="139">
        <v>13197</v>
      </c>
      <c r="E1087" s="104" t="s">
        <v>862</v>
      </c>
      <c r="F1087" s="137">
        <v>6780</v>
      </c>
      <c r="G1087" s="140">
        <v>224</v>
      </c>
      <c r="H1087" s="561"/>
      <c r="I1087" s="257">
        <v>0</v>
      </c>
      <c r="J1087" s="258">
        <v>0</v>
      </c>
      <c r="K1087" s="259">
        <v>0</v>
      </c>
      <c r="L1087" s="260">
        <v>0</v>
      </c>
      <c r="M1087" s="257">
        <v>0</v>
      </c>
      <c r="N1087" s="261">
        <v>0</v>
      </c>
      <c r="O1087" s="262">
        <v>1</v>
      </c>
      <c r="P1087" s="260">
        <v>0</v>
      </c>
      <c r="Q1087" s="262">
        <v>0</v>
      </c>
      <c r="R1087" s="263">
        <v>2</v>
      </c>
      <c r="S1087" s="260">
        <v>0</v>
      </c>
      <c r="T1087" s="257">
        <v>0</v>
      </c>
      <c r="U1087" s="264">
        <v>0</v>
      </c>
      <c r="V1087" s="260">
        <v>0</v>
      </c>
      <c r="W1087" s="260">
        <v>0</v>
      </c>
      <c r="X1087" s="146">
        <f>+G1087-(SUM(I1087:N1087,O1087,P1087:P1087:T1087,U1087,V1087,W1087))</f>
        <v>221</v>
      </c>
      <c r="Y1087" s="147"/>
      <c r="Z1087" s="147"/>
      <c r="AA1087" s="147"/>
      <c r="AB1087" s="147"/>
      <c r="AC1087" s="147"/>
      <c r="AD1087" s="147"/>
      <c r="AE1087" s="198">
        <f t="shared" si="37"/>
        <v>221</v>
      </c>
      <c r="AF1087" s="148"/>
      <c r="AG1087" s="139"/>
    </row>
    <row r="1088" spans="1:33" s="166" customFormat="1">
      <c r="A1088" s="355">
        <v>43377</v>
      </c>
      <c r="B1088" s="137">
        <v>3</v>
      </c>
      <c r="C1088" s="138">
        <v>2806605</v>
      </c>
      <c r="D1088" s="139">
        <v>13197</v>
      </c>
      <c r="E1088" s="104" t="s">
        <v>862</v>
      </c>
      <c r="F1088" s="137">
        <v>6781</v>
      </c>
      <c r="G1088" s="140">
        <v>181</v>
      </c>
      <c r="H1088" s="165" t="s">
        <v>537</v>
      </c>
      <c r="I1088" s="257">
        <v>0</v>
      </c>
      <c r="J1088" s="258">
        <v>0</v>
      </c>
      <c r="K1088" s="259">
        <v>0</v>
      </c>
      <c r="L1088" s="260">
        <v>0</v>
      </c>
      <c r="M1088" s="257">
        <v>0</v>
      </c>
      <c r="N1088" s="261">
        <v>0</v>
      </c>
      <c r="O1088" s="262">
        <v>0</v>
      </c>
      <c r="P1088" s="260">
        <v>0</v>
      </c>
      <c r="Q1088" s="262">
        <v>0</v>
      </c>
      <c r="R1088" s="263">
        <v>1</v>
      </c>
      <c r="S1088" s="260">
        <v>0</v>
      </c>
      <c r="T1088" s="257">
        <v>0</v>
      </c>
      <c r="U1088" s="264">
        <v>0</v>
      </c>
      <c r="V1088" s="260">
        <v>1</v>
      </c>
      <c r="W1088" s="260">
        <v>0</v>
      </c>
      <c r="X1088" s="146">
        <f>+G1088-(SUM(I1088:N1088,O1088,P1088:P1088:T1088,U1088,V1088,W1088))</f>
        <v>179</v>
      </c>
      <c r="Y1088" s="147"/>
      <c r="Z1088" s="147"/>
      <c r="AA1088" s="147"/>
      <c r="AB1088" s="147"/>
      <c r="AC1088" s="147"/>
      <c r="AD1088" s="147"/>
      <c r="AE1088" s="198">
        <f t="shared" si="37"/>
        <v>179</v>
      </c>
      <c r="AF1088" s="148"/>
      <c r="AG1088" s="139"/>
    </row>
    <row r="1089" spans="1:33" s="166" customFormat="1">
      <c r="A1089" s="355">
        <v>43377</v>
      </c>
      <c r="B1089" s="137">
        <v>3</v>
      </c>
      <c r="C1089" s="138">
        <v>2806605</v>
      </c>
      <c r="D1089" s="139">
        <v>13199</v>
      </c>
      <c r="E1089" s="104" t="s">
        <v>862</v>
      </c>
      <c r="F1089" s="137">
        <v>6782</v>
      </c>
      <c r="G1089" s="140">
        <v>141</v>
      </c>
      <c r="H1089" s="165" t="s">
        <v>556</v>
      </c>
      <c r="I1089" s="257">
        <v>0</v>
      </c>
      <c r="J1089" s="258">
        <v>0</v>
      </c>
      <c r="K1089" s="259">
        <v>0</v>
      </c>
      <c r="L1089" s="260">
        <v>0</v>
      </c>
      <c r="M1089" s="257">
        <v>0</v>
      </c>
      <c r="N1089" s="261">
        <v>0</v>
      </c>
      <c r="O1089" s="262">
        <v>0</v>
      </c>
      <c r="P1089" s="260">
        <v>0</v>
      </c>
      <c r="Q1089" s="262">
        <v>0</v>
      </c>
      <c r="R1089" s="263">
        <v>1</v>
      </c>
      <c r="S1089" s="260">
        <v>0</v>
      </c>
      <c r="T1089" s="257">
        <v>0</v>
      </c>
      <c r="U1089" s="264">
        <v>0</v>
      </c>
      <c r="V1089" s="260">
        <v>1</v>
      </c>
      <c r="W1089" s="260">
        <v>0</v>
      </c>
      <c r="X1089" s="146">
        <f>+G1089-(SUM(I1089:N1089,O1089,P1089:P1089:T1089,U1089,V1089,W1089))</f>
        <v>139</v>
      </c>
      <c r="Y1089" s="147"/>
      <c r="Z1089" s="147"/>
      <c r="AA1089" s="147"/>
      <c r="AB1089" s="147"/>
      <c r="AC1089" s="147"/>
      <c r="AD1089" s="147"/>
      <c r="AE1089" s="198">
        <f t="shared" si="37"/>
        <v>139</v>
      </c>
      <c r="AF1089" s="148"/>
      <c r="AG1089" s="139"/>
    </row>
    <row r="1090" spans="1:33" s="166" customFormat="1">
      <c r="A1090" s="355">
        <v>43377</v>
      </c>
      <c r="B1090" s="137">
        <v>3</v>
      </c>
      <c r="C1090" s="138">
        <v>2806605</v>
      </c>
      <c r="D1090" s="139">
        <v>13198</v>
      </c>
      <c r="E1090" s="104" t="s">
        <v>862</v>
      </c>
      <c r="F1090" s="137">
        <v>6783</v>
      </c>
      <c r="G1090" s="140">
        <v>26</v>
      </c>
      <c r="H1090" s="560" t="s">
        <v>412</v>
      </c>
      <c r="I1090" s="257">
        <v>0</v>
      </c>
      <c r="J1090" s="258">
        <v>0</v>
      </c>
      <c r="K1090" s="259">
        <v>0</v>
      </c>
      <c r="L1090" s="260">
        <v>0</v>
      </c>
      <c r="M1090" s="257">
        <v>0</v>
      </c>
      <c r="N1090" s="261">
        <v>0</v>
      </c>
      <c r="O1090" s="262">
        <v>0</v>
      </c>
      <c r="P1090" s="260">
        <v>0</v>
      </c>
      <c r="Q1090" s="262">
        <v>0</v>
      </c>
      <c r="R1090" s="263">
        <v>1</v>
      </c>
      <c r="S1090" s="260">
        <v>0</v>
      </c>
      <c r="T1090" s="257">
        <v>0</v>
      </c>
      <c r="U1090" s="264">
        <v>0</v>
      </c>
      <c r="V1090" s="260">
        <v>0</v>
      </c>
      <c r="W1090" s="260">
        <v>0</v>
      </c>
      <c r="X1090" s="146">
        <f>+G1090-(SUM(I1090:N1090,O1090,P1090:P1090:T1090,U1090,V1090,W1090))</f>
        <v>25</v>
      </c>
      <c r="Y1090" s="147"/>
      <c r="Z1090" s="147"/>
      <c r="AA1090" s="147"/>
      <c r="AB1090" s="147"/>
      <c r="AC1090" s="147"/>
      <c r="AD1090" s="147"/>
      <c r="AE1090" s="198">
        <f t="shared" si="37"/>
        <v>25</v>
      </c>
      <c r="AF1090" s="148"/>
      <c r="AG1090" s="139"/>
    </row>
    <row r="1091" spans="1:33" s="166" customFormat="1">
      <c r="A1091" s="355">
        <v>43378</v>
      </c>
      <c r="B1091" s="137">
        <v>1</v>
      </c>
      <c r="C1091" s="138">
        <v>2806605</v>
      </c>
      <c r="D1091" s="139">
        <v>13198</v>
      </c>
      <c r="E1091" s="104" t="s">
        <v>862</v>
      </c>
      <c r="F1091" s="137">
        <v>6783</v>
      </c>
      <c r="G1091" s="140">
        <v>118</v>
      </c>
      <c r="H1091" s="561"/>
      <c r="I1091" s="257">
        <v>0</v>
      </c>
      <c r="J1091" s="258">
        <v>0</v>
      </c>
      <c r="K1091" s="259">
        <v>0</v>
      </c>
      <c r="L1091" s="260">
        <v>0</v>
      </c>
      <c r="M1091" s="257">
        <v>0</v>
      </c>
      <c r="N1091" s="261">
        <v>0</v>
      </c>
      <c r="O1091" s="262">
        <v>1</v>
      </c>
      <c r="P1091" s="260">
        <v>0</v>
      </c>
      <c r="Q1091" s="262">
        <v>0</v>
      </c>
      <c r="R1091" s="263">
        <v>0</v>
      </c>
      <c r="S1091" s="260">
        <v>0</v>
      </c>
      <c r="T1091" s="257">
        <v>0</v>
      </c>
      <c r="U1091" s="264">
        <v>0</v>
      </c>
      <c r="V1091" s="260">
        <v>0</v>
      </c>
      <c r="W1091" s="260">
        <v>0</v>
      </c>
      <c r="X1091" s="146">
        <f>+G1091-(SUM(I1091:N1091,O1091,P1091:P1091:T1091,U1091,V1091,W1091))</f>
        <v>117</v>
      </c>
      <c r="Y1091" s="147"/>
      <c r="Z1091" s="147"/>
      <c r="AA1091" s="147"/>
      <c r="AB1091" s="147"/>
      <c r="AC1091" s="147"/>
      <c r="AD1091" s="147"/>
      <c r="AE1091" s="198">
        <f t="shared" si="37"/>
        <v>117</v>
      </c>
      <c r="AF1091" s="148"/>
      <c r="AG1091" s="139"/>
    </row>
    <row r="1092" spans="1:33" s="166" customFormat="1">
      <c r="A1092" s="355">
        <v>43378</v>
      </c>
      <c r="B1092" s="137">
        <v>1</v>
      </c>
      <c r="C1092" s="138">
        <v>2742102</v>
      </c>
      <c r="D1092" s="142">
        <v>13123</v>
      </c>
      <c r="E1092" s="104" t="s">
        <v>862</v>
      </c>
      <c r="F1092" s="137">
        <v>6784</v>
      </c>
      <c r="G1092" s="140">
        <v>202</v>
      </c>
      <c r="H1092" s="165" t="s">
        <v>558</v>
      </c>
      <c r="I1092" s="257">
        <v>0</v>
      </c>
      <c r="J1092" s="258">
        <v>0</v>
      </c>
      <c r="K1092" s="259">
        <v>0</v>
      </c>
      <c r="L1092" s="260">
        <v>0</v>
      </c>
      <c r="M1092" s="257">
        <v>0</v>
      </c>
      <c r="N1092" s="261">
        <v>0</v>
      </c>
      <c r="O1092" s="262">
        <v>0</v>
      </c>
      <c r="P1092" s="260">
        <v>0</v>
      </c>
      <c r="Q1092" s="262">
        <v>0</v>
      </c>
      <c r="R1092" s="263">
        <v>0</v>
      </c>
      <c r="S1092" s="260">
        <v>0</v>
      </c>
      <c r="T1092" s="257">
        <v>0</v>
      </c>
      <c r="U1092" s="264">
        <v>0</v>
      </c>
      <c r="V1092" s="260">
        <v>3</v>
      </c>
      <c r="W1092" s="260">
        <v>0</v>
      </c>
      <c r="X1092" s="146">
        <f>+G1092-(SUM(I1092:N1092,O1092,P1092:P1092:T1092,U1092,V1092,W1092))</f>
        <v>199</v>
      </c>
      <c r="Y1092" s="147"/>
      <c r="Z1092" s="147"/>
      <c r="AA1092" s="147">
        <v>2</v>
      </c>
      <c r="AB1092" s="147"/>
      <c r="AC1092" s="147"/>
      <c r="AD1092" s="147"/>
      <c r="AE1092" s="198">
        <f t="shared" si="37"/>
        <v>197</v>
      </c>
      <c r="AF1092" s="148"/>
      <c r="AG1092" s="139"/>
    </row>
    <row r="1093" spans="1:33" s="166" customFormat="1">
      <c r="A1093" s="355">
        <v>43378</v>
      </c>
      <c r="B1093" s="137">
        <v>1</v>
      </c>
      <c r="C1093" s="137">
        <v>2814505</v>
      </c>
      <c r="D1093" s="139">
        <v>53320</v>
      </c>
      <c r="E1093" s="139" t="s">
        <v>283</v>
      </c>
      <c r="F1093" s="137">
        <v>6785</v>
      </c>
      <c r="G1093" s="140">
        <v>83</v>
      </c>
      <c r="H1093" s="165" t="s">
        <v>559</v>
      </c>
      <c r="I1093" s="257">
        <v>0</v>
      </c>
      <c r="J1093" s="258">
        <v>0</v>
      </c>
      <c r="K1093" s="259">
        <v>0</v>
      </c>
      <c r="L1093" s="260">
        <v>0</v>
      </c>
      <c r="M1093" s="257">
        <v>0</v>
      </c>
      <c r="N1093" s="261">
        <v>0</v>
      </c>
      <c r="O1093" s="262">
        <v>1</v>
      </c>
      <c r="P1093" s="260">
        <v>0</v>
      </c>
      <c r="Q1093" s="262">
        <v>0</v>
      </c>
      <c r="R1093" s="263">
        <v>0</v>
      </c>
      <c r="S1093" s="260">
        <v>0</v>
      </c>
      <c r="T1093" s="257">
        <v>0</v>
      </c>
      <c r="U1093" s="264">
        <v>0</v>
      </c>
      <c r="V1093" s="260">
        <v>1</v>
      </c>
      <c r="W1093" s="260">
        <v>0</v>
      </c>
      <c r="X1093" s="146">
        <f>+G1093-(SUM(I1093:N1093,O1093,P1093:P1093:T1093,U1093,V1093,W1093))</f>
        <v>81</v>
      </c>
      <c r="Y1093" s="147"/>
      <c r="Z1093" s="147"/>
      <c r="AA1093" s="147"/>
      <c r="AB1093" s="147"/>
      <c r="AC1093" s="147"/>
      <c r="AD1093" s="147"/>
      <c r="AE1093" s="198">
        <f t="shared" si="37"/>
        <v>81</v>
      </c>
      <c r="AF1093" s="148"/>
      <c r="AG1093" s="139"/>
    </row>
    <row r="1094" spans="1:33" s="166" customFormat="1">
      <c r="A1094" s="355">
        <v>43388</v>
      </c>
      <c r="B1094" s="137">
        <v>3</v>
      </c>
      <c r="C1094" s="137">
        <v>2816101</v>
      </c>
      <c r="D1094" s="139">
        <v>53335</v>
      </c>
      <c r="E1094" s="139" t="s">
        <v>283</v>
      </c>
      <c r="F1094" s="137">
        <v>6864</v>
      </c>
      <c r="G1094" s="140">
        <v>400</v>
      </c>
      <c r="H1094" s="165" t="s">
        <v>111</v>
      </c>
      <c r="I1094" s="257">
        <v>0</v>
      </c>
      <c r="J1094" s="258">
        <v>0</v>
      </c>
      <c r="K1094" s="259">
        <v>0</v>
      </c>
      <c r="L1094" s="260">
        <v>0</v>
      </c>
      <c r="M1094" s="257">
        <v>0</v>
      </c>
      <c r="N1094" s="261">
        <v>0</v>
      </c>
      <c r="O1094" s="262">
        <v>1</v>
      </c>
      <c r="P1094" s="260">
        <v>0</v>
      </c>
      <c r="Q1094" s="262">
        <v>0</v>
      </c>
      <c r="R1094" s="263">
        <v>0</v>
      </c>
      <c r="S1094" s="260">
        <v>0</v>
      </c>
      <c r="T1094" s="257">
        <v>0</v>
      </c>
      <c r="U1094" s="264">
        <v>0</v>
      </c>
      <c r="V1094" s="260">
        <v>1</v>
      </c>
      <c r="W1094" s="260">
        <v>0</v>
      </c>
      <c r="X1094" s="146">
        <f>+G1094-(SUM(I1094:N1094,O1094,P1094:P1094:T1094,U1094,V1094,W1094))</f>
        <v>398</v>
      </c>
      <c r="Y1094" s="147"/>
      <c r="Z1094" s="147"/>
      <c r="AA1094" s="147">
        <v>2</v>
      </c>
      <c r="AB1094" s="147"/>
      <c r="AC1094" s="147"/>
      <c r="AD1094" s="147"/>
      <c r="AE1094" s="198">
        <f t="shared" si="37"/>
        <v>396</v>
      </c>
      <c r="AF1094" s="148"/>
      <c r="AG1094" s="139"/>
    </row>
    <row r="1095" spans="1:33" s="166" customFormat="1">
      <c r="A1095" s="355">
        <v>43388</v>
      </c>
      <c r="B1095" s="137">
        <v>3</v>
      </c>
      <c r="C1095" s="137">
        <v>2816101</v>
      </c>
      <c r="D1095" s="139">
        <v>53335</v>
      </c>
      <c r="E1095" s="139" t="s">
        <v>283</v>
      </c>
      <c r="F1095" s="137">
        <v>6865</v>
      </c>
      <c r="G1095" s="140">
        <v>101</v>
      </c>
      <c r="H1095" s="562" t="s">
        <v>560</v>
      </c>
      <c r="I1095" s="257">
        <v>0</v>
      </c>
      <c r="J1095" s="258">
        <v>0</v>
      </c>
      <c r="K1095" s="259">
        <v>0</v>
      </c>
      <c r="L1095" s="260">
        <v>0</v>
      </c>
      <c r="M1095" s="257">
        <v>0</v>
      </c>
      <c r="N1095" s="261">
        <v>0</v>
      </c>
      <c r="O1095" s="262">
        <v>0</v>
      </c>
      <c r="P1095" s="260">
        <v>0</v>
      </c>
      <c r="Q1095" s="262">
        <v>0</v>
      </c>
      <c r="R1095" s="263">
        <v>0</v>
      </c>
      <c r="S1095" s="260">
        <v>0</v>
      </c>
      <c r="T1095" s="257">
        <v>0</v>
      </c>
      <c r="U1095" s="264">
        <v>0</v>
      </c>
      <c r="V1095" s="260">
        <v>1</v>
      </c>
      <c r="W1095" s="260">
        <v>0</v>
      </c>
      <c r="X1095" s="146">
        <f>+G1095-(SUM(I1095:N1095,O1095,P1095:P1095:T1095,U1095,V1095,W1095))</f>
        <v>100</v>
      </c>
      <c r="Y1095" s="147"/>
      <c r="Z1095" s="147"/>
      <c r="AA1095" s="147"/>
      <c r="AB1095" s="147"/>
      <c r="AC1095" s="147"/>
      <c r="AD1095" s="147"/>
      <c r="AE1095" s="198">
        <f t="shared" si="37"/>
        <v>100</v>
      </c>
      <c r="AF1095" s="148"/>
      <c r="AG1095" s="139"/>
    </row>
    <row r="1096" spans="1:33" s="166" customFormat="1">
      <c r="A1096" s="355">
        <v>43389</v>
      </c>
      <c r="B1096" s="137">
        <v>1</v>
      </c>
      <c r="C1096" s="137">
        <v>2816101</v>
      </c>
      <c r="D1096" s="139">
        <v>53335</v>
      </c>
      <c r="E1096" s="139" t="s">
        <v>283</v>
      </c>
      <c r="F1096" s="137">
        <v>6865</v>
      </c>
      <c r="G1096" s="140">
        <v>188</v>
      </c>
      <c r="H1096" s="563"/>
      <c r="I1096" s="257">
        <v>0</v>
      </c>
      <c r="J1096" s="258">
        <v>0</v>
      </c>
      <c r="K1096" s="259">
        <v>0</v>
      </c>
      <c r="L1096" s="260">
        <v>0</v>
      </c>
      <c r="M1096" s="257">
        <v>0</v>
      </c>
      <c r="N1096" s="261">
        <v>0</v>
      </c>
      <c r="O1096" s="262">
        <v>0</v>
      </c>
      <c r="P1096" s="260">
        <v>0</v>
      </c>
      <c r="Q1096" s="262">
        <v>0</v>
      </c>
      <c r="R1096" s="263">
        <v>0</v>
      </c>
      <c r="S1096" s="260">
        <v>0</v>
      </c>
      <c r="T1096" s="257">
        <v>0</v>
      </c>
      <c r="U1096" s="264">
        <v>0</v>
      </c>
      <c r="V1096" s="260">
        <v>0</v>
      </c>
      <c r="W1096" s="260">
        <v>0</v>
      </c>
      <c r="X1096" s="146">
        <f>+G1096-(SUM(I1096:N1096,O1096,P1096:P1096:T1096,U1096,V1096,W1096))</f>
        <v>188</v>
      </c>
      <c r="Y1096" s="147"/>
      <c r="Z1096" s="147"/>
      <c r="AA1096" s="147"/>
      <c r="AB1096" s="147"/>
      <c r="AC1096" s="147"/>
      <c r="AD1096" s="147"/>
      <c r="AE1096" s="198">
        <f t="shared" si="37"/>
        <v>188</v>
      </c>
      <c r="AF1096" s="148"/>
      <c r="AG1096" s="139"/>
    </row>
    <row r="1097" spans="1:33" s="166" customFormat="1">
      <c r="A1097" s="355">
        <v>43389</v>
      </c>
      <c r="B1097" s="137">
        <v>1</v>
      </c>
      <c r="C1097" s="137">
        <v>2816101</v>
      </c>
      <c r="D1097" s="139">
        <v>53334</v>
      </c>
      <c r="E1097" s="139" t="s">
        <v>283</v>
      </c>
      <c r="F1097" s="137">
        <v>6866</v>
      </c>
      <c r="G1097" s="140">
        <v>135</v>
      </c>
      <c r="H1097" s="165" t="s">
        <v>561</v>
      </c>
      <c r="I1097" s="257">
        <v>0</v>
      </c>
      <c r="J1097" s="258">
        <v>0</v>
      </c>
      <c r="K1097" s="259">
        <v>0</v>
      </c>
      <c r="L1097" s="260">
        <v>0</v>
      </c>
      <c r="M1097" s="257">
        <v>0</v>
      </c>
      <c r="N1097" s="261">
        <v>0</v>
      </c>
      <c r="O1097" s="262">
        <v>1</v>
      </c>
      <c r="P1097" s="260">
        <v>0</v>
      </c>
      <c r="Q1097" s="262">
        <v>0</v>
      </c>
      <c r="R1097" s="263">
        <v>0</v>
      </c>
      <c r="S1097" s="260">
        <v>0</v>
      </c>
      <c r="T1097" s="257">
        <v>0</v>
      </c>
      <c r="U1097" s="264">
        <v>0</v>
      </c>
      <c r="V1097" s="260">
        <v>1</v>
      </c>
      <c r="W1097" s="260">
        <v>0</v>
      </c>
      <c r="X1097" s="146">
        <f>+G1097-(SUM(I1097:N1097,O1097,P1097:P1097:T1097,U1097,V1097,W1097))</f>
        <v>133</v>
      </c>
      <c r="Y1097" s="147"/>
      <c r="Z1097" s="147"/>
      <c r="AA1097" s="147"/>
      <c r="AB1097" s="147"/>
      <c r="AC1097" s="147"/>
      <c r="AD1097" s="147"/>
      <c r="AE1097" s="198">
        <f t="shared" si="37"/>
        <v>133</v>
      </c>
      <c r="AF1097" s="148"/>
      <c r="AG1097" s="139"/>
    </row>
    <row r="1098" spans="1:33" s="166" customFormat="1">
      <c r="A1098" s="355">
        <v>43389</v>
      </c>
      <c r="B1098" s="137">
        <v>1</v>
      </c>
      <c r="C1098" s="137">
        <v>2816101</v>
      </c>
      <c r="D1098" s="139">
        <v>53322</v>
      </c>
      <c r="E1098" s="139" t="s">
        <v>283</v>
      </c>
      <c r="F1098" s="137">
        <v>6867</v>
      </c>
      <c r="G1098" s="140">
        <v>227</v>
      </c>
      <c r="H1098" s="560" t="s">
        <v>111</v>
      </c>
      <c r="I1098" s="257">
        <v>0</v>
      </c>
      <c r="J1098" s="258">
        <v>0</v>
      </c>
      <c r="K1098" s="259">
        <v>0</v>
      </c>
      <c r="L1098" s="260">
        <v>0</v>
      </c>
      <c r="M1098" s="257">
        <v>0</v>
      </c>
      <c r="N1098" s="261">
        <v>0</v>
      </c>
      <c r="O1098" s="262">
        <v>1</v>
      </c>
      <c r="P1098" s="260">
        <v>0</v>
      </c>
      <c r="Q1098" s="262">
        <v>0</v>
      </c>
      <c r="R1098" s="263">
        <v>0</v>
      </c>
      <c r="S1098" s="260">
        <v>0</v>
      </c>
      <c r="T1098" s="257">
        <v>0</v>
      </c>
      <c r="U1098" s="264">
        <v>0</v>
      </c>
      <c r="V1098" s="260">
        <v>1</v>
      </c>
      <c r="W1098" s="260">
        <v>0</v>
      </c>
      <c r="X1098" s="146">
        <f>+G1098-(SUM(I1098:N1098,O1098,P1098:P1098:T1098,U1098,V1098,W1098))</f>
        <v>225</v>
      </c>
      <c r="Y1098" s="147"/>
      <c r="Z1098" s="147"/>
      <c r="AA1098" s="147"/>
      <c r="AB1098" s="147"/>
      <c r="AC1098" s="147"/>
      <c r="AD1098" s="147"/>
      <c r="AE1098" s="198">
        <f t="shared" si="37"/>
        <v>225</v>
      </c>
      <c r="AF1098" s="148"/>
      <c r="AG1098" s="139"/>
    </row>
    <row r="1099" spans="1:33" s="166" customFormat="1">
      <c r="A1099" s="355">
        <v>43389</v>
      </c>
      <c r="B1099" s="137">
        <v>2</v>
      </c>
      <c r="C1099" s="137">
        <v>2816101</v>
      </c>
      <c r="D1099" s="139">
        <v>53322</v>
      </c>
      <c r="E1099" s="139" t="s">
        <v>283</v>
      </c>
      <c r="F1099" s="137">
        <v>6867</v>
      </c>
      <c r="G1099" s="140">
        <v>173</v>
      </c>
      <c r="H1099" s="561"/>
      <c r="I1099" s="257">
        <v>0</v>
      </c>
      <c r="J1099" s="258">
        <v>0</v>
      </c>
      <c r="K1099" s="259">
        <v>0</v>
      </c>
      <c r="L1099" s="260">
        <v>0</v>
      </c>
      <c r="M1099" s="257">
        <v>0</v>
      </c>
      <c r="N1099" s="261">
        <v>0</v>
      </c>
      <c r="O1099" s="262">
        <v>0</v>
      </c>
      <c r="P1099" s="260">
        <v>0</v>
      </c>
      <c r="Q1099" s="262">
        <v>0</v>
      </c>
      <c r="R1099" s="263">
        <v>0</v>
      </c>
      <c r="S1099" s="260">
        <v>0</v>
      </c>
      <c r="T1099" s="257">
        <v>0</v>
      </c>
      <c r="U1099" s="264">
        <v>0</v>
      </c>
      <c r="V1099" s="260">
        <v>0</v>
      </c>
      <c r="W1099" s="260">
        <v>0</v>
      </c>
      <c r="X1099" s="146">
        <f>+G1099-(SUM(I1099:N1099,O1099,P1099:P1099:T1099,U1099,V1099,W1099))</f>
        <v>173</v>
      </c>
      <c r="Y1099" s="147"/>
      <c r="Z1099" s="147"/>
      <c r="AA1099" s="147"/>
      <c r="AB1099" s="147"/>
      <c r="AC1099" s="147"/>
      <c r="AD1099" s="147"/>
      <c r="AE1099" s="198">
        <f t="shared" si="37"/>
        <v>173</v>
      </c>
      <c r="AF1099" s="148"/>
      <c r="AG1099" s="139"/>
    </row>
    <row r="1100" spans="1:33" s="166" customFormat="1">
      <c r="A1100" s="355">
        <v>43389</v>
      </c>
      <c r="B1100" s="137">
        <v>2</v>
      </c>
      <c r="C1100" s="137">
        <v>2816101</v>
      </c>
      <c r="D1100" s="139">
        <v>53322</v>
      </c>
      <c r="E1100" s="139" t="s">
        <v>283</v>
      </c>
      <c r="F1100" s="137">
        <v>6868</v>
      </c>
      <c r="G1100" s="140">
        <v>136</v>
      </c>
      <c r="H1100" s="165" t="s">
        <v>266</v>
      </c>
      <c r="I1100" s="257">
        <v>0</v>
      </c>
      <c r="J1100" s="258">
        <v>0</v>
      </c>
      <c r="K1100" s="259">
        <v>0</v>
      </c>
      <c r="L1100" s="260">
        <v>0</v>
      </c>
      <c r="M1100" s="257">
        <v>0</v>
      </c>
      <c r="N1100" s="261">
        <v>0</v>
      </c>
      <c r="O1100" s="262">
        <v>0</v>
      </c>
      <c r="P1100" s="260">
        <v>0</v>
      </c>
      <c r="Q1100" s="262">
        <v>0</v>
      </c>
      <c r="R1100" s="263">
        <v>0</v>
      </c>
      <c r="S1100" s="260">
        <v>0</v>
      </c>
      <c r="T1100" s="257">
        <v>0</v>
      </c>
      <c r="U1100" s="264">
        <v>0</v>
      </c>
      <c r="V1100" s="260">
        <v>1</v>
      </c>
      <c r="W1100" s="260">
        <v>0</v>
      </c>
      <c r="X1100" s="146">
        <f>+G1100-(SUM(I1100:N1100,O1100,P1100:P1100:T1100,U1100,V1100,W1100))</f>
        <v>135</v>
      </c>
      <c r="Y1100" s="147"/>
      <c r="Z1100" s="147"/>
      <c r="AA1100" s="147"/>
      <c r="AB1100" s="147"/>
      <c r="AC1100" s="147"/>
      <c r="AD1100" s="147"/>
      <c r="AE1100" s="198">
        <f t="shared" si="37"/>
        <v>135</v>
      </c>
      <c r="AF1100" s="148"/>
      <c r="AG1100" s="139"/>
    </row>
    <row r="1101" spans="1:33" s="166" customFormat="1">
      <c r="A1101" s="355">
        <v>43389</v>
      </c>
      <c r="B1101" s="137">
        <v>2</v>
      </c>
      <c r="C1101" s="137">
        <v>2729602</v>
      </c>
      <c r="D1101" s="139">
        <v>53318</v>
      </c>
      <c r="E1101" s="139" t="s">
        <v>283</v>
      </c>
      <c r="F1101" s="137">
        <v>6869</v>
      </c>
      <c r="G1101" s="140">
        <v>153</v>
      </c>
      <c r="H1101" s="560" t="s">
        <v>562</v>
      </c>
      <c r="I1101" s="257">
        <v>0</v>
      </c>
      <c r="J1101" s="258">
        <v>0</v>
      </c>
      <c r="K1101" s="259">
        <v>0</v>
      </c>
      <c r="L1101" s="260">
        <v>0</v>
      </c>
      <c r="M1101" s="257">
        <v>0</v>
      </c>
      <c r="N1101" s="261">
        <v>0</v>
      </c>
      <c r="O1101" s="262">
        <v>1</v>
      </c>
      <c r="P1101" s="260">
        <v>0</v>
      </c>
      <c r="Q1101" s="262">
        <v>0</v>
      </c>
      <c r="R1101" s="263">
        <v>0</v>
      </c>
      <c r="S1101" s="260">
        <v>0</v>
      </c>
      <c r="T1101" s="257">
        <v>0</v>
      </c>
      <c r="U1101" s="264">
        <v>0</v>
      </c>
      <c r="V1101" s="260">
        <v>2</v>
      </c>
      <c r="W1101" s="260">
        <v>0</v>
      </c>
      <c r="X1101" s="146">
        <f>+G1101-(SUM(I1101:N1101,O1101,P1101:P1101:T1101,U1101,V1101,W1101))</f>
        <v>150</v>
      </c>
      <c r="Y1101" s="147"/>
      <c r="Z1101" s="147"/>
      <c r="AA1101" s="147"/>
      <c r="AB1101" s="147"/>
      <c r="AC1101" s="147"/>
      <c r="AD1101" s="147"/>
      <c r="AE1101" s="198">
        <f t="shared" si="37"/>
        <v>150</v>
      </c>
      <c r="AF1101" s="148"/>
      <c r="AG1101" s="139"/>
    </row>
    <row r="1102" spans="1:33" s="166" customFormat="1">
      <c r="A1102" s="355">
        <v>43389</v>
      </c>
      <c r="B1102" s="137">
        <v>3</v>
      </c>
      <c r="C1102" s="137">
        <v>2729602</v>
      </c>
      <c r="D1102" s="139">
        <v>53318</v>
      </c>
      <c r="E1102" s="139" t="s">
        <v>283</v>
      </c>
      <c r="F1102" s="137">
        <v>6869</v>
      </c>
      <c r="G1102" s="140">
        <v>130</v>
      </c>
      <c r="H1102" s="561"/>
      <c r="I1102" s="257">
        <v>0</v>
      </c>
      <c r="J1102" s="258">
        <v>0</v>
      </c>
      <c r="K1102" s="259">
        <v>0</v>
      </c>
      <c r="L1102" s="260">
        <v>0</v>
      </c>
      <c r="M1102" s="257">
        <v>0</v>
      </c>
      <c r="N1102" s="261">
        <v>0</v>
      </c>
      <c r="O1102" s="262">
        <v>0</v>
      </c>
      <c r="P1102" s="260">
        <v>0</v>
      </c>
      <c r="Q1102" s="262">
        <v>0</v>
      </c>
      <c r="R1102" s="263">
        <v>0</v>
      </c>
      <c r="S1102" s="260">
        <v>0</v>
      </c>
      <c r="T1102" s="257">
        <v>0</v>
      </c>
      <c r="U1102" s="264">
        <v>0</v>
      </c>
      <c r="V1102" s="260">
        <v>0</v>
      </c>
      <c r="W1102" s="260">
        <v>0</v>
      </c>
      <c r="X1102" s="146">
        <f>+G1102-(SUM(I1102:N1102,O1102,P1102:P1102:T1102,U1102,V1102,W1102))</f>
        <v>130</v>
      </c>
      <c r="Y1102" s="147"/>
      <c r="Z1102" s="147"/>
      <c r="AA1102" s="147"/>
      <c r="AB1102" s="147"/>
      <c r="AC1102" s="147"/>
      <c r="AD1102" s="147"/>
      <c r="AE1102" s="198">
        <f t="shared" si="37"/>
        <v>130</v>
      </c>
      <c r="AF1102" s="148"/>
      <c r="AG1102" s="139"/>
    </row>
    <row r="1103" spans="1:33" s="166" customFormat="1">
      <c r="A1103" s="355">
        <v>43389</v>
      </c>
      <c r="B1103" s="137">
        <v>3</v>
      </c>
      <c r="C1103" s="137">
        <v>2729602</v>
      </c>
      <c r="D1103" s="139">
        <v>53319</v>
      </c>
      <c r="E1103" s="139" t="s">
        <v>283</v>
      </c>
      <c r="F1103" s="137">
        <v>6870</v>
      </c>
      <c r="G1103" s="140">
        <v>162</v>
      </c>
      <c r="H1103" s="378" t="s">
        <v>564</v>
      </c>
      <c r="I1103" s="257">
        <v>0</v>
      </c>
      <c r="J1103" s="258">
        <v>0</v>
      </c>
      <c r="K1103" s="259">
        <v>0</v>
      </c>
      <c r="L1103" s="260">
        <v>0</v>
      </c>
      <c r="M1103" s="257">
        <v>0</v>
      </c>
      <c r="N1103" s="261">
        <v>0</v>
      </c>
      <c r="O1103" s="262">
        <v>1</v>
      </c>
      <c r="P1103" s="260">
        <v>0</v>
      </c>
      <c r="Q1103" s="262">
        <v>0</v>
      </c>
      <c r="R1103" s="263">
        <v>0</v>
      </c>
      <c r="S1103" s="260">
        <v>0</v>
      </c>
      <c r="T1103" s="257">
        <v>0</v>
      </c>
      <c r="U1103" s="264">
        <v>0</v>
      </c>
      <c r="V1103" s="260">
        <v>1</v>
      </c>
      <c r="W1103" s="260">
        <v>0</v>
      </c>
      <c r="X1103" s="146">
        <f>+G1103-(SUM(I1103:N1103,O1103,P1103:P1103:T1103,U1103,V1103,W1103))</f>
        <v>160</v>
      </c>
      <c r="Y1103" s="147"/>
      <c r="Z1103" s="147"/>
      <c r="AA1103" s="147"/>
      <c r="AB1103" s="147"/>
      <c r="AC1103" s="147"/>
      <c r="AD1103" s="147"/>
      <c r="AE1103" s="198">
        <f t="shared" si="37"/>
        <v>160</v>
      </c>
      <c r="AF1103" s="148"/>
      <c r="AG1103" s="139"/>
    </row>
    <row r="1104" spans="1:33" s="166" customFormat="1">
      <c r="A1104" s="355">
        <v>43389</v>
      </c>
      <c r="B1104" s="137">
        <v>3</v>
      </c>
      <c r="C1104" s="137">
        <v>2729602</v>
      </c>
      <c r="D1104" s="139">
        <v>53333</v>
      </c>
      <c r="E1104" s="139" t="s">
        <v>283</v>
      </c>
      <c r="F1104" s="137">
        <v>6871</v>
      </c>
      <c r="G1104" s="140">
        <v>73</v>
      </c>
      <c r="H1104" s="326" t="s">
        <v>563</v>
      </c>
      <c r="I1104" s="257">
        <v>0</v>
      </c>
      <c r="J1104" s="258">
        <v>0</v>
      </c>
      <c r="K1104" s="259">
        <v>0</v>
      </c>
      <c r="L1104" s="260">
        <v>0</v>
      </c>
      <c r="M1104" s="257">
        <v>0</v>
      </c>
      <c r="N1104" s="261">
        <v>0</v>
      </c>
      <c r="O1104" s="262">
        <v>1</v>
      </c>
      <c r="P1104" s="260">
        <v>0</v>
      </c>
      <c r="Q1104" s="262">
        <v>0</v>
      </c>
      <c r="R1104" s="263">
        <v>0</v>
      </c>
      <c r="S1104" s="260">
        <v>0</v>
      </c>
      <c r="T1104" s="257">
        <v>0</v>
      </c>
      <c r="U1104" s="264">
        <v>0</v>
      </c>
      <c r="V1104" s="260">
        <v>1</v>
      </c>
      <c r="W1104" s="260">
        <v>0</v>
      </c>
      <c r="X1104" s="146">
        <f>+G1104-(SUM(I1104:N1104,O1104,P1104:P1104:T1104,U1104,V1104,W1104))</f>
        <v>71</v>
      </c>
      <c r="Y1104" s="147"/>
      <c r="Z1104" s="147"/>
      <c r="AA1104" s="147"/>
      <c r="AB1104" s="147"/>
      <c r="AC1104" s="147"/>
      <c r="AD1104" s="147"/>
      <c r="AE1104" s="198">
        <f t="shared" si="37"/>
        <v>71</v>
      </c>
      <c r="AF1104" s="148"/>
      <c r="AG1104" s="139"/>
    </row>
    <row r="1105" spans="1:33" s="166" customFormat="1">
      <c r="A1105" s="355">
        <v>43389</v>
      </c>
      <c r="B1105" s="137">
        <v>3</v>
      </c>
      <c r="C1105" s="137">
        <v>2814505</v>
      </c>
      <c r="D1105" s="139">
        <v>53320</v>
      </c>
      <c r="E1105" s="139" t="s">
        <v>283</v>
      </c>
      <c r="F1105" s="137">
        <v>6872</v>
      </c>
      <c r="G1105" s="140">
        <v>79</v>
      </c>
      <c r="H1105" s="165" t="s">
        <v>565</v>
      </c>
      <c r="I1105" s="257">
        <v>0</v>
      </c>
      <c r="J1105" s="258">
        <v>0</v>
      </c>
      <c r="K1105" s="259">
        <v>0</v>
      </c>
      <c r="L1105" s="260">
        <v>0</v>
      </c>
      <c r="M1105" s="257">
        <v>0</v>
      </c>
      <c r="N1105" s="261">
        <v>0</v>
      </c>
      <c r="O1105" s="262">
        <v>1</v>
      </c>
      <c r="P1105" s="260">
        <v>0</v>
      </c>
      <c r="Q1105" s="262">
        <v>0</v>
      </c>
      <c r="R1105" s="263">
        <v>0</v>
      </c>
      <c r="S1105" s="260">
        <v>0</v>
      </c>
      <c r="T1105" s="257">
        <v>0</v>
      </c>
      <c r="U1105" s="264">
        <v>0</v>
      </c>
      <c r="V1105" s="260">
        <v>1</v>
      </c>
      <c r="W1105" s="260">
        <v>0</v>
      </c>
      <c r="X1105" s="146">
        <f>+G1105-(SUM(I1105:N1105,O1105,P1105:P1105:T1105,U1105,V1105,W1105))</f>
        <v>77</v>
      </c>
      <c r="Y1105" s="147"/>
      <c r="Z1105" s="147"/>
      <c r="AA1105" s="147"/>
      <c r="AB1105" s="147"/>
      <c r="AC1105" s="147"/>
      <c r="AD1105" s="147"/>
      <c r="AE1105" s="198">
        <f t="shared" si="37"/>
        <v>77</v>
      </c>
      <c r="AF1105" s="148"/>
      <c r="AG1105" s="139"/>
    </row>
    <row r="1106" spans="1:33" s="166" customFormat="1">
      <c r="A1106" s="355">
        <v>43389</v>
      </c>
      <c r="B1106" s="137">
        <v>3</v>
      </c>
      <c r="C1106" s="137">
        <v>2814102</v>
      </c>
      <c r="D1106" s="139">
        <v>53322</v>
      </c>
      <c r="E1106" s="139" t="s">
        <v>283</v>
      </c>
      <c r="F1106" s="137">
        <v>6873</v>
      </c>
      <c r="G1106" s="140">
        <v>38</v>
      </c>
      <c r="H1106" s="165" t="s">
        <v>396</v>
      </c>
      <c r="I1106" s="257">
        <v>0</v>
      </c>
      <c r="J1106" s="258">
        <v>0</v>
      </c>
      <c r="K1106" s="259">
        <v>0</v>
      </c>
      <c r="L1106" s="260">
        <v>0</v>
      </c>
      <c r="M1106" s="257">
        <v>0</v>
      </c>
      <c r="N1106" s="261">
        <v>0</v>
      </c>
      <c r="O1106" s="262">
        <v>1</v>
      </c>
      <c r="P1106" s="260">
        <v>0</v>
      </c>
      <c r="Q1106" s="262">
        <v>0</v>
      </c>
      <c r="R1106" s="263">
        <v>0</v>
      </c>
      <c r="S1106" s="260">
        <v>0</v>
      </c>
      <c r="T1106" s="257">
        <v>0</v>
      </c>
      <c r="U1106" s="264">
        <v>0</v>
      </c>
      <c r="V1106" s="260">
        <v>1</v>
      </c>
      <c r="W1106" s="260">
        <v>0</v>
      </c>
      <c r="X1106" s="146">
        <f>+G1106-(SUM(I1106:N1106,O1106,P1106:P1106:T1106,U1106,V1106,W1106))</f>
        <v>36</v>
      </c>
      <c r="Y1106" s="147"/>
      <c r="Z1106" s="147"/>
      <c r="AA1106" s="147"/>
      <c r="AB1106" s="147"/>
      <c r="AC1106" s="147"/>
      <c r="AD1106" s="147"/>
      <c r="AE1106" s="198">
        <f t="shared" si="37"/>
        <v>36</v>
      </c>
      <c r="AF1106" s="148"/>
      <c r="AG1106" s="139"/>
    </row>
    <row r="1107" spans="1:33" s="166" customFormat="1">
      <c r="A1107" s="355">
        <v>43389</v>
      </c>
      <c r="B1107" s="137">
        <v>3</v>
      </c>
      <c r="C1107" s="137">
        <v>2814102</v>
      </c>
      <c r="D1107" s="139">
        <v>53318</v>
      </c>
      <c r="E1107" s="139" t="s">
        <v>283</v>
      </c>
      <c r="F1107" s="137">
        <v>6874</v>
      </c>
      <c r="G1107" s="140">
        <v>77</v>
      </c>
      <c r="H1107" s="165" t="s">
        <v>566</v>
      </c>
      <c r="I1107" s="257">
        <v>0</v>
      </c>
      <c r="J1107" s="258">
        <v>0</v>
      </c>
      <c r="K1107" s="259">
        <v>0</v>
      </c>
      <c r="L1107" s="260">
        <v>0</v>
      </c>
      <c r="M1107" s="257">
        <v>0</v>
      </c>
      <c r="N1107" s="261">
        <v>0</v>
      </c>
      <c r="O1107" s="262">
        <v>1</v>
      </c>
      <c r="P1107" s="260">
        <v>0</v>
      </c>
      <c r="Q1107" s="262">
        <v>0</v>
      </c>
      <c r="R1107" s="263">
        <v>0</v>
      </c>
      <c r="S1107" s="260">
        <v>0</v>
      </c>
      <c r="T1107" s="257">
        <v>0</v>
      </c>
      <c r="U1107" s="264">
        <v>0</v>
      </c>
      <c r="V1107" s="260">
        <v>1</v>
      </c>
      <c r="W1107" s="260">
        <v>0</v>
      </c>
      <c r="X1107" s="146">
        <f>+G1107-(SUM(I1107:N1107,O1107,P1107:P1107:T1107,U1107,V1107,W1107))</f>
        <v>75</v>
      </c>
      <c r="Y1107" s="147"/>
      <c r="Z1107" s="147"/>
      <c r="AA1107" s="147"/>
      <c r="AB1107" s="147"/>
      <c r="AC1107" s="147"/>
      <c r="AD1107" s="147"/>
      <c r="AE1107" s="198">
        <f t="shared" si="37"/>
        <v>75</v>
      </c>
      <c r="AF1107" s="148"/>
      <c r="AG1107" s="139"/>
    </row>
    <row r="1108" spans="1:33" s="341" customFormat="1" ht="16.5" thickBot="1">
      <c r="A1108" s="366">
        <v>43390</v>
      </c>
      <c r="B1108" s="196">
        <v>1</v>
      </c>
      <c r="C1108" s="196">
        <v>2814102</v>
      </c>
      <c r="D1108" s="170">
        <v>53318</v>
      </c>
      <c r="E1108" s="170" t="s">
        <v>283</v>
      </c>
      <c r="F1108" s="196">
        <v>6874</v>
      </c>
      <c r="G1108" s="327">
        <v>45</v>
      </c>
      <c r="H1108" s="328" t="s">
        <v>566</v>
      </c>
      <c r="I1108" s="329">
        <v>0</v>
      </c>
      <c r="J1108" s="330">
        <v>0</v>
      </c>
      <c r="K1108" s="331">
        <v>0</v>
      </c>
      <c r="L1108" s="332">
        <v>0</v>
      </c>
      <c r="M1108" s="329">
        <v>0</v>
      </c>
      <c r="N1108" s="333">
        <v>0</v>
      </c>
      <c r="O1108" s="334">
        <v>0</v>
      </c>
      <c r="P1108" s="332">
        <v>0</v>
      </c>
      <c r="Q1108" s="334">
        <v>0</v>
      </c>
      <c r="R1108" s="335">
        <v>0</v>
      </c>
      <c r="S1108" s="332">
        <v>0</v>
      </c>
      <c r="T1108" s="329">
        <v>0</v>
      </c>
      <c r="U1108" s="336">
        <v>0</v>
      </c>
      <c r="V1108" s="332">
        <v>0</v>
      </c>
      <c r="W1108" s="332">
        <v>0</v>
      </c>
      <c r="X1108" s="337">
        <f>+G1108-(SUM(I1108:N1108,O1108,P1108:P1108:T1108,U1108,V1108,W1108))</f>
        <v>45</v>
      </c>
      <c r="Y1108" s="338"/>
      <c r="Z1108" s="338"/>
      <c r="AA1108" s="338"/>
      <c r="AB1108" s="338"/>
      <c r="AC1108" s="338"/>
      <c r="AD1108" s="338"/>
      <c r="AE1108" s="339">
        <f t="shared" si="37"/>
        <v>45</v>
      </c>
      <c r="AF1108" s="340"/>
      <c r="AG1108" s="170"/>
    </row>
    <row r="1109" spans="1:33" s="166" customFormat="1">
      <c r="A1109" s="355">
        <v>43429</v>
      </c>
      <c r="B1109" s="138">
        <v>3</v>
      </c>
      <c r="C1109" s="138">
        <v>2849203</v>
      </c>
      <c r="D1109" s="142">
        <v>53789</v>
      </c>
      <c r="E1109" s="142" t="s">
        <v>283</v>
      </c>
      <c r="F1109" s="138">
        <v>7414</v>
      </c>
      <c r="G1109" s="176">
        <v>154</v>
      </c>
      <c r="H1109" s="585" t="s">
        <v>568</v>
      </c>
      <c r="I1109" s="280">
        <v>0</v>
      </c>
      <c r="J1109" s="281">
        <v>0</v>
      </c>
      <c r="K1109" s="282">
        <v>0</v>
      </c>
      <c r="L1109" s="283">
        <v>0</v>
      </c>
      <c r="M1109" s="280">
        <v>0</v>
      </c>
      <c r="N1109" s="284">
        <v>0</v>
      </c>
      <c r="O1109" s="285">
        <v>1</v>
      </c>
      <c r="P1109" s="283">
        <v>0</v>
      </c>
      <c r="Q1109" s="285">
        <v>0</v>
      </c>
      <c r="R1109" s="286">
        <v>0</v>
      </c>
      <c r="S1109" s="283">
        <v>0</v>
      </c>
      <c r="T1109" s="280">
        <v>0</v>
      </c>
      <c r="U1109" s="287">
        <v>0</v>
      </c>
      <c r="V1109" s="283">
        <v>1</v>
      </c>
      <c r="W1109" s="283">
        <v>0</v>
      </c>
      <c r="X1109" s="177">
        <f>+G1109-(SUM(I1109:N1109,O1109,P1109:P1109:T1109,U1109,V1109,W1109))</f>
        <v>152</v>
      </c>
      <c r="Y1109" s="342"/>
      <c r="Z1109" s="178"/>
      <c r="AA1109" s="178">
        <v>2</v>
      </c>
      <c r="AB1109" s="178"/>
      <c r="AC1109" s="178"/>
      <c r="AD1109" s="178"/>
      <c r="AE1109" s="325">
        <f t="shared" si="37"/>
        <v>150</v>
      </c>
      <c r="AF1109" s="179"/>
      <c r="AG1109" s="142"/>
    </row>
    <row r="1110" spans="1:33" s="166" customFormat="1">
      <c r="A1110" s="355">
        <v>43430</v>
      </c>
      <c r="B1110" s="138">
        <v>1</v>
      </c>
      <c r="C1110" s="138">
        <v>2849203</v>
      </c>
      <c r="D1110" s="142">
        <v>53789</v>
      </c>
      <c r="E1110" s="142" t="s">
        <v>283</v>
      </c>
      <c r="F1110" s="138">
        <v>7414</v>
      </c>
      <c r="G1110" s="140">
        <v>148</v>
      </c>
      <c r="H1110" s="561"/>
      <c r="I1110" s="257">
        <v>0</v>
      </c>
      <c r="J1110" s="258">
        <v>0</v>
      </c>
      <c r="K1110" s="259">
        <v>0</v>
      </c>
      <c r="L1110" s="260">
        <v>0</v>
      </c>
      <c r="M1110" s="257">
        <v>0</v>
      </c>
      <c r="N1110" s="261">
        <v>0</v>
      </c>
      <c r="O1110" s="262">
        <v>0</v>
      </c>
      <c r="P1110" s="260">
        <v>0</v>
      </c>
      <c r="Q1110" s="262">
        <v>0</v>
      </c>
      <c r="R1110" s="263">
        <v>0</v>
      </c>
      <c r="S1110" s="260">
        <v>0</v>
      </c>
      <c r="T1110" s="257">
        <v>0</v>
      </c>
      <c r="U1110" s="264">
        <v>0</v>
      </c>
      <c r="V1110" s="260">
        <v>0</v>
      </c>
      <c r="W1110" s="260">
        <v>0</v>
      </c>
      <c r="X1110" s="146">
        <f>+G1110-(SUM(I1110:N1110,O1110,P1110:P1110:T1110,U1110,V1110,W1110))</f>
        <v>148</v>
      </c>
      <c r="Y1110" s="205"/>
      <c r="Z1110" s="147"/>
      <c r="AA1110" s="147"/>
      <c r="AB1110" s="147"/>
      <c r="AC1110" s="147"/>
      <c r="AD1110" s="147"/>
      <c r="AE1110" s="198">
        <f t="shared" ref="AE1110:AE1173" si="38">X1110-SUM(Z1110:AD1110)</f>
        <v>148</v>
      </c>
      <c r="AF1110" s="148"/>
      <c r="AG1110" s="139"/>
    </row>
    <row r="1111" spans="1:33" s="166" customFormat="1">
      <c r="A1111" s="367">
        <v>43430</v>
      </c>
      <c r="B1111" s="138">
        <v>1</v>
      </c>
      <c r="C1111" s="138">
        <v>2849203</v>
      </c>
      <c r="D1111" s="142">
        <v>53784</v>
      </c>
      <c r="E1111" s="142" t="s">
        <v>283</v>
      </c>
      <c r="F1111" s="137">
        <v>7415</v>
      </c>
      <c r="G1111" s="140">
        <v>227</v>
      </c>
      <c r="H1111" s="165" t="s">
        <v>569</v>
      </c>
      <c r="I1111" s="257">
        <v>0</v>
      </c>
      <c r="J1111" s="258">
        <v>0</v>
      </c>
      <c r="K1111" s="259">
        <v>0</v>
      </c>
      <c r="L1111" s="260">
        <v>0</v>
      </c>
      <c r="M1111" s="257">
        <v>0</v>
      </c>
      <c r="N1111" s="261">
        <v>0</v>
      </c>
      <c r="O1111" s="262">
        <v>1</v>
      </c>
      <c r="P1111" s="260">
        <v>0</v>
      </c>
      <c r="Q1111" s="262">
        <v>0</v>
      </c>
      <c r="R1111" s="263">
        <v>0</v>
      </c>
      <c r="S1111" s="260">
        <v>0</v>
      </c>
      <c r="T1111" s="257">
        <v>0</v>
      </c>
      <c r="U1111" s="264">
        <v>0</v>
      </c>
      <c r="V1111" s="260">
        <v>1</v>
      </c>
      <c r="W1111" s="260">
        <v>0</v>
      </c>
      <c r="X1111" s="146">
        <f>+G1111-(SUM(I1111:N1111,O1111,P1111:P1111:T1111,U1111,V1111,W1111))</f>
        <v>225</v>
      </c>
      <c r="Y1111" s="205"/>
      <c r="Z1111" s="147"/>
      <c r="AA1111" s="147"/>
      <c r="AB1111" s="147"/>
      <c r="AC1111" s="147"/>
      <c r="AD1111" s="147"/>
      <c r="AE1111" s="198">
        <f t="shared" si="38"/>
        <v>225</v>
      </c>
      <c r="AF1111" s="148"/>
      <c r="AG1111" s="139"/>
    </row>
    <row r="1112" spans="1:33" s="166" customFormat="1">
      <c r="A1112" s="355">
        <v>43430</v>
      </c>
      <c r="B1112" s="138">
        <v>1</v>
      </c>
      <c r="C1112" s="138">
        <v>2849203</v>
      </c>
      <c r="D1112" s="142">
        <v>53789</v>
      </c>
      <c r="E1112" s="142" t="s">
        <v>283</v>
      </c>
      <c r="F1112" s="137">
        <v>7416</v>
      </c>
      <c r="G1112" s="140">
        <v>176</v>
      </c>
      <c r="H1112" s="560" t="s">
        <v>570</v>
      </c>
      <c r="I1112" s="257">
        <v>0</v>
      </c>
      <c r="J1112" s="258">
        <v>0</v>
      </c>
      <c r="K1112" s="259">
        <v>0</v>
      </c>
      <c r="L1112" s="260">
        <v>0</v>
      </c>
      <c r="M1112" s="257">
        <v>0</v>
      </c>
      <c r="N1112" s="261">
        <v>0</v>
      </c>
      <c r="O1112" s="262">
        <v>0</v>
      </c>
      <c r="P1112" s="260">
        <v>0</v>
      </c>
      <c r="Q1112" s="262">
        <v>0</v>
      </c>
      <c r="R1112" s="263">
        <v>0</v>
      </c>
      <c r="S1112" s="260">
        <v>0</v>
      </c>
      <c r="T1112" s="257">
        <v>0</v>
      </c>
      <c r="U1112" s="264">
        <v>0</v>
      </c>
      <c r="V1112" s="260">
        <v>1</v>
      </c>
      <c r="W1112" s="260">
        <v>0</v>
      </c>
      <c r="X1112" s="146">
        <f>+G1112-(SUM(I1112:N1112,O1112,P1112:P1112:T1112,U1112,V1112,W1112))</f>
        <v>175</v>
      </c>
      <c r="Y1112" s="205"/>
      <c r="Z1112" s="147"/>
      <c r="AA1112" s="147"/>
      <c r="AB1112" s="147"/>
      <c r="AC1112" s="147"/>
      <c r="AD1112" s="147"/>
      <c r="AE1112" s="198">
        <f t="shared" si="38"/>
        <v>175</v>
      </c>
      <c r="AF1112" s="148"/>
      <c r="AG1112" s="139"/>
    </row>
    <row r="1113" spans="1:33" s="166" customFormat="1">
      <c r="A1113" s="355">
        <v>43430</v>
      </c>
      <c r="B1113" s="138">
        <v>2</v>
      </c>
      <c r="C1113" s="138">
        <v>2849203</v>
      </c>
      <c r="D1113" s="142">
        <v>53789</v>
      </c>
      <c r="E1113" s="142" t="s">
        <v>283</v>
      </c>
      <c r="F1113" s="137">
        <v>7416</v>
      </c>
      <c r="G1113" s="140">
        <v>18</v>
      </c>
      <c r="H1113" s="561"/>
      <c r="I1113" s="257">
        <v>0</v>
      </c>
      <c r="J1113" s="258">
        <v>0</v>
      </c>
      <c r="K1113" s="259">
        <v>0</v>
      </c>
      <c r="L1113" s="260">
        <v>0</v>
      </c>
      <c r="M1113" s="257">
        <v>0</v>
      </c>
      <c r="N1113" s="261">
        <v>0</v>
      </c>
      <c r="O1113" s="262">
        <v>0</v>
      </c>
      <c r="P1113" s="260">
        <v>0</v>
      </c>
      <c r="Q1113" s="262">
        <v>0</v>
      </c>
      <c r="R1113" s="263">
        <v>0</v>
      </c>
      <c r="S1113" s="260">
        <v>0</v>
      </c>
      <c r="T1113" s="257">
        <v>0</v>
      </c>
      <c r="U1113" s="264">
        <v>0</v>
      </c>
      <c r="V1113" s="260">
        <v>0</v>
      </c>
      <c r="W1113" s="260">
        <v>0</v>
      </c>
      <c r="X1113" s="146">
        <f>+G1113-(SUM(I1113:N1113,O1113,P1113:P1113:T1113,U1113,V1113,W1113))</f>
        <v>18</v>
      </c>
      <c r="Y1113" s="205"/>
      <c r="Z1113" s="147"/>
      <c r="AA1113" s="147"/>
      <c r="AB1113" s="147"/>
      <c r="AC1113" s="147"/>
      <c r="AD1113" s="147"/>
      <c r="AE1113" s="198">
        <f t="shared" si="38"/>
        <v>18</v>
      </c>
      <c r="AF1113" s="148"/>
      <c r="AG1113" s="139"/>
    </row>
    <row r="1114" spans="1:33" s="166" customFormat="1">
      <c r="A1114" s="355">
        <v>43430</v>
      </c>
      <c r="B1114" s="138">
        <v>2</v>
      </c>
      <c r="C1114" s="138">
        <v>2849203</v>
      </c>
      <c r="D1114" s="142">
        <v>53784</v>
      </c>
      <c r="E1114" s="142" t="s">
        <v>283</v>
      </c>
      <c r="F1114" s="137">
        <v>7417</v>
      </c>
      <c r="G1114" s="140">
        <v>381</v>
      </c>
      <c r="H1114" s="165" t="s">
        <v>572</v>
      </c>
      <c r="I1114" s="257">
        <v>0</v>
      </c>
      <c r="J1114" s="258">
        <v>0</v>
      </c>
      <c r="K1114" s="259">
        <v>0</v>
      </c>
      <c r="L1114" s="260">
        <v>0</v>
      </c>
      <c r="M1114" s="257">
        <v>0</v>
      </c>
      <c r="N1114" s="261">
        <v>0</v>
      </c>
      <c r="O1114" s="262">
        <v>0</v>
      </c>
      <c r="P1114" s="260">
        <v>0</v>
      </c>
      <c r="Q1114" s="262">
        <v>0</v>
      </c>
      <c r="R1114" s="263">
        <v>0</v>
      </c>
      <c r="S1114" s="260">
        <v>0</v>
      </c>
      <c r="T1114" s="257">
        <v>0</v>
      </c>
      <c r="U1114" s="264">
        <v>0</v>
      </c>
      <c r="V1114" s="260">
        <v>2</v>
      </c>
      <c r="W1114" s="260">
        <v>0</v>
      </c>
      <c r="X1114" s="146">
        <f>+G1114-(SUM(I1114:N1114,O1114,P1114:P1114:T1114,U1114,V1114,W1114))</f>
        <v>379</v>
      </c>
      <c r="Y1114" s="205"/>
      <c r="Z1114" s="147"/>
      <c r="AA1114" s="147">
        <v>379</v>
      </c>
      <c r="AB1114" s="147"/>
      <c r="AC1114" s="147"/>
      <c r="AD1114" s="147"/>
      <c r="AE1114" s="198">
        <f t="shared" si="38"/>
        <v>0</v>
      </c>
      <c r="AF1114" s="148"/>
      <c r="AG1114" s="139"/>
    </row>
    <row r="1115" spans="1:33" s="166" customFormat="1">
      <c r="A1115" s="355">
        <v>43430</v>
      </c>
      <c r="B1115" s="138">
        <v>2</v>
      </c>
      <c r="C1115" s="138">
        <v>2849203</v>
      </c>
      <c r="D1115" s="139">
        <v>53790</v>
      </c>
      <c r="E1115" s="142" t="s">
        <v>283</v>
      </c>
      <c r="F1115" s="137">
        <v>7418</v>
      </c>
      <c r="G1115" s="140">
        <v>152</v>
      </c>
      <c r="H1115" s="560" t="s">
        <v>359</v>
      </c>
      <c r="I1115" s="257">
        <v>0</v>
      </c>
      <c r="J1115" s="258">
        <v>0</v>
      </c>
      <c r="K1115" s="259">
        <v>0</v>
      </c>
      <c r="L1115" s="260">
        <v>0</v>
      </c>
      <c r="M1115" s="257">
        <v>0</v>
      </c>
      <c r="N1115" s="261">
        <v>0</v>
      </c>
      <c r="O1115" s="262">
        <v>1</v>
      </c>
      <c r="P1115" s="260">
        <v>0</v>
      </c>
      <c r="Q1115" s="262">
        <v>0</v>
      </c>
      <c r="R1115" s="263">
        <v>0</v>
      </c>
      <c r="S1115" s="260">
        <v>0</v>
      </c>
      <c r="T1115" s="257">
        <v>0</v>
      </c>
      <c r="U1115" s="264">
        <v>0</v>
      </c>
      <c r="V1115" s="260">
        <v>1</v>
      </c>
      <c r="W1115" s="260">
        <v>0</v>
      </c>
      <c r="X1115" s="146">
        <f>+G1115-(SUM(I1115:N1115,O1115,P1115:P1115:T1115,U1115,V1115,W1115))</f>
        <v>150</v>
      </c>
      <c r="Y1115" s="205"/>
      <c r="Z1115" s="147"/>
      <c r="AA1115" s="147"/>
      <c r="AB1115" s="147"/>
      <c r="AC1115" s="147"/>
      <c r="AD1115" s="147"/>
      <c r="AE1115" s="198">
        <f t="shared" si="38"/>
        <v>150</v>
      </c>
      <c r="AF1115" s="148"/>
      <c r="AG1115" s="139"/>
    </row>
    <row r="1116" spans="1:33" s="166" customFormat="1">
      <c r="A1116" s="355">
        <v>43430</v>
      </c>
      <c r="B1116" s="138">
        <v>3</v>
      </c>
      <c r="C1116" s="138">
        <v>2849203</v>
      </c>
      <c r="D1116" s="139">
        <v>53790</v>
      </c>
      <c r="E1116" s="142" t="s">
        <v>283</v>
      </c>
      <c r="F1116" s="137">
        <v>7418</v>
      </c>
      <c r="G1116" s="140">
        <v>248</v>
      </c>
      <c r="H1116" s="561"/>
      <c r="I1116" s="257">
        <v>0</v>
      </c>
      <c r="J1116" s="258">
        <v>0</v>
      </c>
      <c r="K1116" s="259">
        <v>0</v>
      </c>
      <c r="L1116" s="260">
        <v>0</v>
      </c>
      <c r="M1116" s="257">
        <v>0</v>
      </c>
      <c r="N1116" s="261">
        <v>0</v>
      </c>
      <c r="O1116" s="262">
        <v>0</v>
      </c>
      <c r="P1116" s="260">
        <v>0</v>
      </c>
      <c r="Q1116" s="262">
        <v>0</v>
      </c>
      <c r="R1116" s="263">
        <v>0</v>
      </c>
      <c r="S1116" s="260">
        <v>0</v>
      </c>
      <c r="T1116" s="257">
        <v>0</v>
      </c>
      <c r="U1116" s="264">
        <v>0</v>
      </c>
      <c r="V1116" s="260">
        <v>0</v>
      </c>
      <c r="W1116" s="260">
        <v>0</v>
      </c>
      <c r="X1116" s="146">
        <f>+G1116-(SUM(I1116:N1116,O1116,P1116:P1116:T1116,U1116,V1116,W1116))</f>
        <v>248</v>
      </c>
      <c r="Y1116" s="205"/>
      <c r="Z1116" s="147"/>
      <c r="AA1116" s="147"/>
      <c r="AB1116" s="147"/>
      <c r="AC1116" s="147"/>
      <c r="AD1116" s="147"/>
      <c r="AE1116" s="198">
        <f t="shared" si="38"/>
        <v>248</v>
      </c>
      <c r="AF1116" s="148"/>
      <c r="AG1116" s="139"/>
    </row>
    <row r="1117" spans="1:33" s="166" customFormat="1">
      <c r="A1117" s="355">
        <v>43430</v>
      </c>
      <c r="B1117" s="138">
        <v>3</v>
      </c>
      <c r="C1117" s="138">
        <v>2849203</v>
      </c>
      <c r="D1117" s="139">
        <v>53790</v>
      </c>
      <c r="E1117" s="142" t="s">
        <v>283</v>
      </c>
      <c r="F1117" s="137">
        <v>7419</v>
      </c>
      <c r="G1117" s="140">
        <v>208</v>
      </c>
      <c r="H1117" s="165" t="s">
        <v>574</v>
      </c>
      <c r="I1117" s="257">
        <v>0</v>
      </c>
      <c r="J1117" s="258">
        <v>0</v>
      </c>
      <c r="K1117" s="259">
        <v>0</v>
      </c>
      <c r="L1117" s="260">
        <v>0</v>
      </c>
      <c r="M1117" s="257">
        <v>0</v>
      </c>
      <c r="N1117" s="261">
        <v>0</v>
      </c>
      <c r="O1117" s="262">
        <v>0</v>
      </c>
      <c r="P1117" s="260">
        <v>0</v>
      </c>
      <c r="Q1117" s="262">
        <v>0</v>
      </c>
      <c r="R1117" s="263">
        <v>0</v>
      </c>
      <c r="S1117" s="260">
        <v>0</v>
      </c>
      <c r="T1117" s="257">
        <v>0</v>
      </c>
      <c r="U1117" s="264">
        <v>0</v>
      </c>
      <c r="V1117" s="260">
        <v>1</v>
      </c>
      <c r="W1117" s="260">
        <v>0</v>
      </c>
      <c r="X1117" s="146">
        <f>+G1117-(SUM(I1117:N1117,O1117,P1117:P1117:T1117,U1117,V1117,W1117))</f>
        <v>207</v>
      </c>
      <c r="Y1117" s="205"/>
      <c r="Z1117" s="147"/>
      <c r="AA1117" s="147"/>
      <c r="AB1117" s="147"/>
      <c r="AC1117" s="147"/>
      <c r="AD1117" s="147"/>
      <c r="AE1117" s="198">
        <f t="shared" si="38"/>
        <v>207</v>
      </c>
      <c r="AF1117" s="148"/>
      <c r="AG1117" s="139"/>
    </row>
    <row r="1118" spans="1:33" s="166" customFormat="1">
      <c r="A1118" s="355">
        <v>43431</v>
      </c>
      <c r="B1118" s="138">
        <v>1</v>
      </c>
      <c r="C1118" s="138">
        <v>2848701</v>
      </c>
      <c r="D1118" s="139">
        <v>53787</v>
      </c>
      <c r="E1118" s="142" t="s">
        <v>283</v>
      </c>
      <c r="F1118" s="137">
        <v>7420</v>
      </c>
      <c r="G1118" s="140">
        <v>400</v>
      </c>
      <c r="H1118" s="165" t="s">
        <v>111</v>
      </c>
      <c r="I1118" s="257">
        <v>0</v>
      </c>
      <c r="J1118" s="258">
        <v>0</v>
      </c>
      <c r="K1118" s="259">
        <v>0</v>
      </c>
      <c r="L1118" s="260">
        <v>0</v>
      </c>
      <c r="M1118" s="257">
        <v>0</v>
      </c>
      <c r="N1118" s="261">
        <v>0</v>
      </c>
      <c r="O1118" s="262">
        <v>1</v>
      </c>
      <c r="P1118" s="260">
        <v>0</v>
      </c>
      <c r="Q1118" s="262">
        <v>0</v>
      </c>
      <c r="R1118" s="263">
        <v>0</v>
      </c>
      <c r="S1118" s="260">
        <v>0</v>
      </c>
      <c r="T1118" s="257">
        <v>0</v>
      </c>
      <c r="U1118" s="264">
        <v>0</v>
      </c>
      <c r="V1118" s="260">
        <v>1</v>
      </c>
      <c r="W1118" s="260">
        <v>0</v>
      </c>
      <c r="X1118" s="146">
        <f>+G1118-(SUM(I1118:N1118,O1118,P1118:P1118:T1118,U1118,V1118,W1118))</f>
        <v>398</v>
      </c>
      <c r="Y1118" s="205"/>
      <c r="Z1118" s="147"/>
      <c r="AA1118" s="147"/>
      <c r="AB1118" s="147"/>
      <c r="AC1118" s="147"/>
      <c r="AD1118" s="147"/>
      <c r="AE1118" s="198">
        <f t="shared" si="38"/>
        <v>398</v>
      </c>
      <c r="AF1118" s="148"/>
      <c r="AG1118" s="139"/>
    </row>
    <row r="1119" spans="1:33" s="166" customFormat="1">
      <c r="A1119" s="355">
        <v>43431</v>
      </c>
      <c r="B1119" s="138">
        <v>1</v>
      </c>
      <c r="C1119" s="138">
        <v>2848701</v>
      </c>
      <c r="D1119" s="139">
        <v>53787</v>
      </c>
      <c r="E1119" s="142" t="s">
        <v>283</v>
      </c>
      <c r="F1119" s="137">
        <v>7421</v>
      </c>
      <c r="G1119" s="140">
        <v>55</v>
      </c>
      <c r="H1119" s="165" t="s">
        <v>573</v>
      </c>
      <c r="I1119" s="257">
        <v>0</v>
      </c>
      <c r="J1119" s="258">
        <v>0</v>
      </c>
      <c r="K1119" s="259">
        <v>0</v>
      </c>
      <c r="L1119" s="260">
        <v>0</v>
      </c>
      <c r="M1119" s="257">
        <v>0</v>
      </c>
      <c r="N1119" s="261">
        <v>0</v>
      </c>
      <c r="O1119" s="262">
        <v>0</v>
      </c>
      <c r="P1119" s="260">
        <v>0</v>
      </c>
      <c r="Q1119" s="262">
        <v>0</v>
      </c>
      <c r="R1119" s="263">
        <v>0</v>
      </c>
      <c r="S1119" s="260">
        <v>0</v>
      </c>
      <c r="T1119" s="257">
        <v>0</v>
      </c>
      <c r="U1119" s="264">
        <v>0</v>
      </c>
      <c r="V1119" s="260">
        <v>1</v>
      </c>
      <c r="W1119" s="260">
        <v>0</v>
      </c>
      <c r="X1119" s="146">
        <f>+G1119-(SUM(I1119:N1119,O1119,P1119:P1119:T1119,U1119,V1119,W1119))</f>
        <v>54</v>
      </c>
      <c r="Y1119" s="205"/>
      <c r="Z1119" s="147"/>
      <c r="AA1119" s="147"/>
      <c r="AB1119" s="147"/>
      <c r="AC1119" s="147"/>
      <c r="AD1119" s="147"/>
      <c r="AE1119" s="198">
        <f t="shared" si="38"/>
        <v>54</v>
      </c>
      <c r="AF1119" s="148"/>
      <c r="AG1119" s="139"/>
    </row>
    <row r="1120" spans="1:33" s="166" customFormat="1">
      <c r="A1120" s="355">
        <v>43431</v>
      </c>
      <c r="B1120" s="138">
        <v>1</v>
      </c>
      <c r="C1120" s="138">
        <v>2848701</v>
      </c>
      <c r="D1120" s="139">
        <v>53791</v>
      </c>
      <c r="E1120" s="142" t="s">
        <v>283</v>
      </c>
      <c r="F1120" s="137">
        <v>7422</v>
      </c>
      <c r="G1120" s="140">
        <v>102</v>
      </c>
      <c r="H1120" s="560" t="s">
        <v>200</v>
      </c>
      <c r="I1120" s="257">
        <v>0</v>
      </c>
      <c r="J1120" s="258">
        <v>0</v>
      </c>
      <c r="K1120" s="259">
        <v>0</v>
      </c>
      <c r="L1120" s="260">
        <v>0</v>
      </c>
      <c r="M1120" s="257">
        <v>0</v>
      </c>
      <c r="N1120" s="261">
        <v>0</v>
      </c>
      <c r="O1120" s="262">
        <v>1</v>
      </c>
      <c r="P1120" s="260">
        <v>0</v>
      </c>
      <c r="Q1120" s="262">
        <v>0</v>
      </c>
      <c r="R1120" s="263">
        <v>0</v>
      </c>
      <c r="S1120" s="260">
        <v>0</v>
      </c>
      <c r="T1120" s="257">
        <v>0</v>
      </c>
      <c r="U1120" s="264">
        <v>0</v>
      </c>
      <c r="V1120" s="260">
        <v>1</v>
      </c>
      <c r="W1120" s="260">
        <v>0</v>
      </c>
      <c r="X1120" s="146">
        <f>+G1120-(SUM(I1120:N1120,O1120,P1120:P1120:T1120,U1120,V1120,W1120))</f>
        <v>100</v>
      </c>
      <c r="Y1120" s="205"/>
      <c r="Z1120" s="147"/>
      <c r="AA1120" s="147"/>
      <c r="AB1120" s="147"/>
      <c r="AC1120" s="147"/>
      <c r="AD1120" s="147"/>
      <c r="AE1120" s="198">
        <f t="shared" si="38"/>
        <v>100</v>
      </c>
      <c r="AF1120" s="148"/>
      <c r="AG1120" s="139"/>
    </row>
    <row r="1121" spans="1:33" s="166" customFormat="1">
      <c r="A1121" s="355">
        <v>43431</v>
      </c>
      <c r="B1121" s="138">
        <v>2</v>
      </c>
      <c r="C1121" s="138">
        <v>2848701</v>
      </c>
      <c r="D1121" s="139">
        <v>53791</v>
      </c>
      <c r="E1121" s="142" t="s">
        <v>283</v>
      </c>
      <c r="F1121" s="137">
        <v>7422</v>
      </c>
      <c r="G1121" s="140">
        <v>202</v>
      </c>
      <c r="H1121" s="561"/>
      <c r="I1121" s="257">
        <v>0</v>
      </c>
      <c r="J1121" s="258">
        <v>0</v>
      </c>
      <c r="K1121" s="259">
        <v>0</v>
      </c>
      <c r="L1121" s="260">
        <v>0</v>
      </c>
      <c r="M1121" s="257">
        <v>0</v>
      </c>
      <c r="N1121" s="261">
        <v>0</v>
      </c>
      <c r="O1121" s="262">
        <v>0</v>
      </c>
      <c r="P1121" s="260">
        <v>0</v>
      </c>
      <c r="Q1121" s="262">
        <v>0</v>
      </c>
      <c r="R1121" s="263">
        <v>0</v>
      </c>
      <c r="S1121" s="260">
        <v>0</v>
      </c>
      <c r="T1121" s="257">
        <v>0</v>
      </c>
      <c r="U1121" s="264">
        <v>0</v>
      </c>
      <c r="V1121" s="260">
        <v>0</v>
      </c>
      <c r="W1121" s="260">
        <v>0</v>
      </c>
      <c r="X1121" s="146">
        <f>+G1121-(SUM(I1121:N1121,O1121,P1121:P1121:T1121,U1121,V1121,W1121))</f>
        <v>202</v>
      </c>
      <c r="Y1121" s="205"/>
      <c r="Z1121" s="147"/>
      <c r="AA1121" s="147"/>
      <c r="AB1121" s="147"/>
      <c r="AC1121" s="147"/>
      <c r="AD1121" s="147"/>
      <c r="AE1121" s="198">
        <f t="shared" si="38"/>
        <v>202</v>
      </c>
      <c r="AF1121" s="148"/>
      <c r="AG1121" s="139"/>
    </row>
    <row r="1122" spans="1:33" s="166" customFormat="1">
      <c r="A1122" s="355">
        <v>43431</v>
      </c>
      <c r="B1122" s="138">
        <v>2</v>
      </c>
      <c r="C1122" s="138">
        <v>2848701</v>
      </c>
      <c r="D1122" s="139">
        <v>53788</v>
      </c>
      <c r="E1122" s="142" t="s">
        <v>283</v>
      </c>
      <c r="F1122" s="137">
        <v>7423</v>
      </c>
      <c r="G1122" s="140">
        <v>277</v>
      </c>
      <c r="H1122" s="560" t="s">
        <v>200</v>
      </c>
      <c r="I1122" s="257">
        <v>0</v>
      </c>
      <c r="J1122" s="258">
        <v>0</v>
      </c>
      <c r="K1122" s="259">
        <v>0</v>
      </c>
      <c r="L1122" s="260">
        <v>0</v>
      </c>
      <c r="M1122" s="257">
        <v>0</v>
      </c>
      <c r="N1122" s="261">
        <v>0</v>
      </c>
      <c r="O1122" s="262">
        <v>1</v>
      </c>
      <c r="P1122" s="260">
        <v>0</v>
      </c>
      <c r="Q1122" s="262">
        <v>0</v>
      </c>
      <c r="R1122" s="263">
        <v>0</v>
      </c>
      <c r="S1122" s="260">
        <v>0</v>
      </c>
      <c r="T1122" s="257">
        <v>0</v>
      </c>
      <c r="U1122" s="264">
        <v>0</v>
      </c>
      <c r="V1122" s="260">
        <v>1</v>
      </c>
      <c r="W1122" s="260">
        <v>0</v>
      </c>
      <c r="X1122" s="146">
        <f>+G1122-(SUM(I1122:N1122,O1122,P1122:P1122:T1122,U1122,V1122,W1122))</f>
        <v>275</v>
      </c>
      <c r="Y1122" s="205"/>
      <c r="Z1122" s="147"/>
      <c r="AA1122" s="147"/>
      <c r="AB1122" s="147"/>
      <c r="AC1122" s="147"/>
      <c r="AD1122" s="147"/>
      <c r="AE1122" s="198">
        <f t="shared" si="38"/>
        <v>275</v>
      </c>
      <c r="AF1122" s="148"/>
      <c r="AG1122" s="139"/>
    </row>
    <row r="1123" spans="1:33" s="166" customFormat="1">
      <c r="A1123" s="355">
        <v>43431</v>
      </c>
      <c r="B1123" s="137">
        <v>3</v>
      </c>
      <c r="C1123" s="138">
        <v>2848701</v>
      </c>
      <c r="D1123" s="139">
        <v>53788</v>
      </c>
      <c r="E1123" s="142" t="s">
        <v>283</v>
      </c>
      <c r="F1123" s="137">
        <v>7423</v>
      </c>
      <c r="G1123" s="140">
        <v>27</v>
      </c>
      <c r="H1123" s="561"/>
      <c r="I1123" s="257">
        <v>0</v>
      </c>
      <c r="J1123" s="258">
        <v>0</v>
      </c>
      <c r="K1123" s="259">
        <v>0</v>
      </c>
      <c r="L1123" s="260">
        <v>0</v>
      </c>
      <c r="M1123" s="257">
        <v>0</v>
      </c>
      <c r="N1123" s="261">
        <v>0</v>
      </c>
      <c r="O1123" s="262">
        <v>0</v>
      </c>
      <c r="P1123" s="260">
        <v>0</v>
      </c>
      <c r="Q1123" s="262">
        <v>0</v>
      </c>
      <c r="R1123" s="263">
        <v>0</v>
      </c>
      <c r="S1123" s="260">
        <v>0</v>
      </c>
      <c r="T1123" s="257">
        <v>0</v>
      </c>
      <c r="U1123" s="264">
        <v>0</v>
      </c>
      <c r="V1123" s="260">
        <v>0</v>
      </c>
      <c r="W1123" s="260">
        <v>0</v>
      </c>
      <c r="X1123" s="146">
        <f>+G1123-(SUM(I1123:N1123,O1123,P1123:P1123:T1123,U1123,V1123,W1123))</f>
        <v>27</v>
      </c>
      <c r="Y1123" s="205"/>
      <c r="Z1123" s="147"/>
      <c r="AA1123" s="147"/>
      <c r="AB1123" s="147"/>
      <c r="AC1123" s="147"/>
      <c r="AD1123" s="147"/>
      <c r="AE1123" s="198">
        <f t="shared" si="38"/>
        <v>27</v>
      </c>
      <c r="AF1123" s="148"/>
      <c r="AG1123" s="139"/>
    </row>
    <row r="1124" spans="1:33" s="166" customFormat="1">
      <c r="A1124" s="355">
        <v>43431</v>
      </c>
      <c r="B1124" s="137">
        <v>3</v>
      </c>
      <c r="C1124" s="137">
        <v>2848105</v>
      </c>
      <c r="D1124" s="139">
        <v>53808</v>
      </c>
      <c r="E1124" s="142" t="s">
        <v>283</v>
      </c>
      <c r="F1124" s="137">
        <v>7424</v>
      </c>
      <c r="G1124" s="140">
        <v>400</v>
      </c>
      <c r="H1124" s="165" t="s">
        <v>111</v>
      </c>
      <c r="I1124" s="257">
        <v>0</v>
      </c>
      <c r="J1124" s="258">
        <v>0</v>
      </c>
      <c r="K1124" s="259">
        <v>0</v>
      </c>
      <c r="L1124" s="260">
        <v>0</v>
      </c>
      <c r="M1124" s="257">
        <v>0</v>
      </c>
      <c r="N1124" s="261">
        <v>0</v>
      </c>
      <c r="O1124" s="262">
        <v>1</v>
      </c>
      <c r="P1124" s="260">
        <v>0</v>
      </c>
      <c r="Q1124" s="262">
        <v>0</v>
      </c>
      <c r="R1124" s="263">
        <v>0</v>
      </c>
      <c r="S1124" s="260">
        <v>0</v>
      </c>
      <c r="T1124" s="257">
        <v>0</v>
      </c>
      <c r="U1124" s="264">
        <v>0</v>
      </c>
      <c r="V1124" s="260">
        <v>1</v>
      </c>
      <c r="W1124" s="260">
        <v>0</v>
      </c>
      <c r="X1124" s="146">
        <f>+G1124-(SUM(I1124:N1124,O1124,P1124:P1124:T1124,U1124,V1124,W1124))</f>
        <v>398</v>
      </c>
      <c r="Y1124" s="147"/>
      <c r="Z1124" s="147"/>
      <c r="AA1124" s="147"/>
      <c r="AB1124" s="147"/>
      <c r="AC1124" s="147"/>
      <c r="AD1124" s="147"/>
      <c r="AE1124" s="198">
        <f t="shared" si="38"/>
        <v>398</v>
      </c>
      <c r="AF1124" s="148"/>
      <c r="AG1124" s="139"/>
    </row>
    <row r="1125" spans="1:33" s="166" customFormat="1">
      <c r="A1125" s="355">
        <v>43431</v>
      </c>
      <c r="B1125" s="137">
        <v>3</v>
      </c>
      <c r="C1125" s="137">
        <v>2848105</v>
      </c>
      <c r="D1125" s="139">
        <v>53808</v>
      </c>
      <c r="E1125" s="142" t="s">
        <v>283</v>
      </c>
      <c r="F1125" s="137">
        <v>7425</v>
      </c>
      <c r="G1125" s="140">
        <v>101</v>
      </c>
      <c r="H1125" s="165" t="s">
        <v>575</v>
      </c>
      <c r="I1125" s="257">
        <v>0</v>
      </c>
      <c r="J1125" s="258">
        <v>0</v>
      </c>
      <c r="K1125" s="259">
        <v>0</v>
      </c>
      <c r="L1125" s="260">
        <v>0</v>
      </c>
      <c r="M1125" s="257">
        <v>0</v>
      </c>
      <c r="N1125" s="261">
        <v>0</v>
      </c>
      <c r="O1125" s="262">
        <v>0</v>
      </c>
      <c r="P1125" s="260">
        <v>0</v>
      </c>
      <c r="Q1125" s="262">
        <v>0</v>
      </c>
      <c r="R1125" s="263">
        <v>0</v>
      </c>
      <c r="S1125" s="260">
        <v>0</v>
      </c>
      <c r="T1125" s="257">
        <v>0</v>
      </c>
      <c r="U1125" s="264">
        <v>0</v>
      </c>
      <c r="V1125" s="260">
        <v>1</v>
      </c>
      <c r="W1125" s="260">
        <v>0</v>
      </c>
      <c r="X1125" s="146">
        <f>+G1125-(SUM(I1125:N1125,O1125,P1125:P1125:T1125,U1125,V1125,W1125))</f>
        <v>100</v>
      </c>
      <c r="Y1125" s="147"/>
      <c r="Z1125" s="147"/>
      <c r="AA1125" s="147"/>
      <c r="AB1125" s="147"/>
      <c r="AC1125" s="147"/>
      <c r="AD1125" s="147"/>
      <c r="AE1125" s="198">
        <f t="shared" si="38"/>
        <v>100</v>
      </c>
      <c r="AF1125" s="148"/>
      <c r="AG1125" s="139"/>
    </row>
    <row r="1126" spans="1:33" s="166" customFormat="1">
      <c r="A1126" s="355">
        <v>43432</v>
      </c>
      <c r="B1126" s="137">
        <v>1</v>
      </c>
      <c r="C1126" s="137">
        <v>2848105</v>
      </c>
      <c r="D1126" s="139">
        <v>53808</v>
      </c>
      <c r="E1126" s="142" t="s">
        <v>283</v>
      </c>
      <c r="F1126" s="137">
        <v>7425</v>
      </c>
      <c r="G1126" s="140">
        <v>264</v>
      </c>
      <c r="H1126" s="165" t="s">
        <v>576</v>
      </c>
      <c r="I1126" s="257">
        <v>0</v>
      </c>
      <c r="J1126" s="258">
        <v>0</v>
      </c>
      <c r="K1126" s="259">
        <v>0</v>
      </c>
      <c r="L1126" s="260">
        <v>0</v>
      </c>
      <c r="M1126" s="257">
        <v>0</v>
      </c>
      <c r="N1126" s="261">
        <v>0</v>
      </c>
      <c r="O1126" s="262">
        <v>0</v>
      </c>
      <c r="P1126" s="260">
        <v>0</v>
      </c>
      <c r="Q1126" s="262">
        <v>0</v>
      </c>
      <c r="R1126" s="263">
        <v>0</v>
      </c>
      <c r="S1126" s="260">
        <v>0</v>
      </c>
      <c r="T1126" s="257">
        <v>0</v>
      </c>
      <c r="U1126" s="264">
        <v>0</v>
      </c>
      <c r="V1126" s="260">
        <v>0</v>
      </c>
      <c r="W1126" s="260">
        <v>0</v>
      </c>
      <c r="X1126" s="146">
        <f>+G1126-(SUM(I1126:N1126,O1126,P1126:P1126:T1126,U1126,V1126,W1126))</f>
        <v>264</v>
      </c>
      <c r="Y1126" s="147"/>
      <c r="Z1126" s="147"/>
      <c r="AA1126" s="147"/>
      <c r="AB1126" s="147"/>
      <c r="AC1126" s="147"/>
      <c r="AD1126" s="147"/>
      <c r="AE1126" s="198">
        <f t="shared" si="38"/>
        <v>264</v>
      </c>
      <c r="AF1126" s="148"/>
      <c r="AG1126" s="139"/>
    </row>
    <row r="1127" spans="1:33" s="166" customFormat="1">
      <c r="A1127" s="355">
        <v>43432</v>
      </c>
      <c r="B1127" s="137">
        <v>1</v>
      </c>
      <c r="C1127" s="137">
        <v>2848105</v>
      </c>
      <c r="D1127" s="139">
        <v>53793</v>
      </c>
      <c r="E1127" s="142" t="s">
        <v>283</v>
      </c>
      <c r="F1127" s="137">
        <v>7426</v>
      </c>
      <c r="G1127" s="140">
        <v>202</v>
      </c>
      <c r="H1127" s="560" t="s">
        <v>111</v>
      </c>
      <c r="I1127" s="257">
        <v>0</v>
      </c>
      <c r="J1127" s="258">
        <v>0</v>
      </c>
      <c r="K1127" s="259">
        <v>0</v>
      </c>
      <c r="L1127" s="260">
        <v>0</v>
      </c>
      <c r="M1127" s="257">
        <v>0</v>
      </c>
      <c r="N1127" s="261">
        <v>0</v>
      </c>
      <c r="O1127" s="262">
        <v>1</v>
      </c>
      <c r="P1127" s="260">
        <v>0</v>
      </c>
      <c r="Q1127" s="262">
        <v>0</v>
      </c>
      <c r="R1127" s="263">
        <v>0</v>
      </c>
      <c r="S1127" s="260">
        <v>0</v>
      </c>
      <c r="T1127" s="257">
        <v>0</v>
      </c>
      <c r="U1127" s="264">
        <v>0</v>
      </c>
      <c r="V1127" s="260">
        <v>1</v>
      </c>
      <c r="W1127" s="260">
        <v>0</v>
      </c>
      <c r="X1127" s="146">
        <f>+G1127-(SUM(I1127:N1127,O1127,P1127:P1127:T1127,U1127,V1127,W1127))</f>
        <v>200</v>
      </c>
      <c r="Y1127" s="147"/>
      <c r="Z1127" s="147"/>
      <c r="AA1127" s="147"/>
      <c r="AB1127" s="147"/>
      <c r="AC1127" s="147"/>
      <c r="AD1127" s="147"/>
      <c r="AE1127" s="198">
        <f t="shared" si="38"/>
        <v>200</v>
      </c>
      <c r="AF1127" s="148"/>
      <c r="AG1127" s="139"/>
    </row>
    <row r="1128" spans="1:33" s="166" customFormat="1">
      <c r="A1128" s="355">
        <v>43432</v>
      </c>
      <c r="B1128" s="137">
        <v>2</v>
      </c>
      <c r="C1128" s="137">
        <v>2848105</v>
      </c>
      <c r="D1128" s="139">
        <v>53793</v>
      </c>
      <c r="E1128" s="142" t="s">
        <v>283</v>
      </c>
      <c r="F1128" s="137">
        <v>7426</v>
      </c>
      <c r="G1128" s="140">
        <v>198</v>
      </c>
      <c r="H1128" s="561"/>
      <c r="I1128" s="257">
        <v>0</v>
      </c>
      <c r="J1128" s="258">
        <v>0</v>
      </c>
      <c r="K1128" s="259">
        <v>0</v>
      </c>
      <c r="L1128" s="260">
        <v>0</v>
      </c>
      <c r="M1128" s="257">
        <v>0</v>
      </c>
      <c r="N1128" s="261">
        <v>0</v>
      </c>
      <c r="O1128" s="262">
        <v>0</v>
      </c>
      <c r="P1128" s="260">
        <v>0</v>
      </c>
      <c r="Q1128" s="262">
        <v>0</v>
      </c>
      <c r="R1128" s="263">
        <v>0</v>
      </c>
      <c r="S1128" s="260">
        <v>0</v>
      </c>
      <c r="T1128" s="257">
        <v>0</v>
      </c>
      <c r="U1128" s="264">
        <v>0</v>
      </c>
      <c r="V1128" s="260">
        <v>0</v>
      </c>
      <c r="W1128" s="260">
        <v>0</v>
      </c>
      <c r="X1128" s="146">
        <f>+G1128-(SUM(I1128:N1128,O1128,P1128:P1128:T1128,U1128,V1128,W1128))</f>
        <v>198</v>
      </c>
      <c r="Y1128" s="147"/>
      <c r="Z1128" s="147"/>
      <c r="AA1128" s="147"/>
      <c r="AB1128" s="147"/>
      <c r="AC1128" s="147"/>
      <c r="AD1128" s="147"/>
      <c r="AE1128" s="198">
        <f t="shared" si="38"/>
        <v>198</v>
      </c>
      <c r="AF1128" s="148"/>
      <c r="AG1128" s="139"/>
    </row>
    <row r="1129" spans="1:33" s="166" customFormat="1">
      <c r="A1129" s="355">
        <v>43432</v>
      </c>
      <c r="B1129" s="137">
        <v>2</v>
      </c>
      <c r="C1129" s="137">
        <v>2848105</v>
      </c>
      <c r="D1129" s="139">
        <v>53793</v>
      </c>
      <c r="E1129" s="142" t="s">
        <v>283</v>
      </c>
      <c r="F1129" s="137">
        <v>7427</v>
      </c>
      <c r="G1129" s="140">
        <v>21</v>
      </c>
      <c r="H1129" s="165" t="s">
        <v>577</v>
      </c>
      <c r="I1129" s="257">
        <v>0</v>
      </c>
      <c r="J1129" s="258">
        <v>0</v>
      </c>
      <c r="K1129" s="259">
        <v>0</v>
      </c>
      <c r="L1129" s="260">
        <v>0</v>
      </c>
      <c r="M1129" s="257">
        <v>0</v>
      </c>
      <c r="N1129" s="261">
        <v>0</v>
      </c>
      <c r="O1129" s="262">
        <v>0</v>
      </c>
      <c r="P1129" s="260">
        <v>0</v>
      </c>
      <c r="Q1129" s="262">
        <v>0</v>
      </c>
      <c r="R1129" s="263">
        <v>0</v>
      </c>
      <c r="S1129" s="260">
        <v>0</v>
      </c>
      <c r="T1129" s="257">
        <v>0</v>
      </c>
      <c r="U1129" s="264">
        <v>0</v>
      </c>
      <c r="V1129" s="260">
        <v>1</v>
      </c>
      <c r="W1129" s="260">
        <v>0</v>
      </c>
      <c r="X1129" s="146">
        <f>+G1129-(SUM(I1129:N1129,O1129,P1129:P1129:T1129,U1129,V1129,W1129))</f>
        <v>20</v>
      </c>
      <c r="Y1129" s="147"/>
      <c r="Z1129" s="147"/>
      <c r="AA1129" s="147"/>
      <c r="AB1129" s="147"/>
      <c r="AC1129" s="147"/>
      <c r="AD1129" s="147"/>
      <c r="AE1129" s="198">
        <f t="shared" si="38"/>
        <v>20</v>
      </c>
      <c r="AF1129" s="148"/>
      <c r="AG1129" s="139"/>
    </row>
    <row r="1130" spans="1:33" s="166" customFormat="1">
      <c r="A1130" s="355">
        <v>43432</v>
      </c>
      <c r="B1130" s="137">
        <v>2</v>
      </c>
      <c r="C1130" s="137">
        <v>2848105</v>
      </c>
      <c r="D1130" s="139">
        <v>53786</v>
      </c>
      <c r="E1130" s="142" t="s">
        <v>283</v>
      </c>
      <c r="F1130" s="137">
        <v>7428</v>
      </c>
      <c r="G1130" s="140">
        <v>100</v>
      </c>
      <c r="H1130" s="165" t="s">
        <v>106</v>
      </c>
      <c r="I1130" s="257">
        <v>0</v>
      </c>
      <c r="J1130" s="258">
        <v>0</v>
      </c>
      <c r="K1130" s="259">
        <v>0</v>
      </c>
      <c r="L1130" s="260">
        <v>0</v>
      </c>
      <c r="M1130" s="257">
        <v>0</v>
      </c>
      <c r="N1130" s="261">
        <v>0</v>
      </c>
      <c r="O1130" s="262">
        <v>1</v>
      </c>
      <c r="P1130" s="260">
        <v>0</v>
      </c>
      <c r="Q1130" s="262">
        <v>0</v>
      </c>
      <c r="R1130" s="263">
        <v>0</v>
      </c>
      <c r="S1130" s="260">
        <v>0</v>
      </c>
      <c r="T1130" s="257">
        <v>0</v>
      </c>
      <c r="U1130" s="264">
        <v>0</v>
      </c>
      <c r="V1130" s="260">
        <v>1</v>
      </c>
      <c r="W1130" s="260">
        <v>0</v>
      </c>
      <c r="X1130" s="146">
        <f>+G1130-(SUM(I1130:N1130,O1130,P1130:P1130:T1130,U1130,V1130,W1130))</f>
        <v>98</v>
      </c>
      <c r="Y1130" s="147"/>
      <c r="Z1130" s="147"/>
      <c r="AA1130" s="147"/>
      <c r="AB1130" s="147"/>
      <c r="AC1130" s="147"/>
      <c r="AD1130" s="147"/>
      <c r="AE1130" s="198">
        <f t="shared" si="38"/>
        <v>98</v>
      </c>
      <c r="AF1130" s="148"/>
      <c r="AG1130" s="139"/>
    </row>
    <row r="1131" spans="1:33" s="166" customFormat="1">
      <c r="A1131" s="355">
        <v>43432</v>
      </c>
      <c r="B1131" s="137">
        <v>2</v>
      </c>
      <c r="C1131" s="137">
        <v>2848105</v>
      </c>
      <c r="D1131" s="139">
        <v>53793</v>
      </c>
      <c r="E1131" s="142" t="s">
        <v>283</v>
      </c>
      <c r="F1131" s="137">
        <v>7429</v>
      </c>
      <c r="G1131" s="140">
        <v>75</v>
      </c>
      <c r="H1131" s="165" t="s">
        <v>578</v>
      </c>
      <c r="I1131" s="257">
        <v>0</v>
      </c>
      <c r="J1131" s="258">
        <v>0</v>
      </c>
      <c r="K1131" s="259">
        <v>0</v>
      </c>
      <c r="L1131" s="260">
        <v>0</v>
      </c>
      <c r="M1131" s="257">
        <v>0</v>
      </c>
      <c r="N1131" s="261">
        <v>0</v>
      </c>
      <c r="O1131" s="262">
        <v>0</v>
      </c>
      <c r="P1131" s="260">
        <v>0</v>
      </c>
      <c r="Q1131" s="262">
        <v>0</v>
      </c>
      <c r="R1131" s="263">
        <v>0</v>
      </c>
      <c r="S1131" s="260">
        <v>0</v>
      </c>
      <c r="T1131" s="257">
        <v>0</v>
      </c>
      <c r="U1131" s="264">
        <v>0</v>
      </c>
      <c r="V1131" s="260">
        <v>1</v>
      </c>
      <c r="W1131" s="260">
        <v>0</v>
      </c>
      <c r="X1131" s="146">
        <f>+G1131-(SUM(I1131:N1131,O1131,P1131:P1131:T1131,U1131,V1131,W1131))</f>
        <v>74</v>
      </c>
      <c r="Y1131" s="147"/>
      <c r="Z1131" s="147"/>
      <c r="AA1131" s="147"/>
      <c r="AB1131" s="147"/>
      <c r="AC1131" s="147"/>
      <c r="AD1131" s="147"/>
      <c r="AE1131" s="198">
        <f t="shared" si="38"/>
        <v>74</v>
      </c>
      <c r="AF1131" s="148"/>
      <c r="AG1131" s="139"/>
    </row>
    <row r="1132" spans="1:33" s="166" customFormat="1">
      <c r="A1132" s="355">
        <v>43432</v>
      </c>
      <c r="B1132" s="137">
        <v>2</v>
      </c>
      <c r="C1132" s="137">
        <v>2848105</v>
      </c>
      <c r="D1132" s="139">
        <v>53786</v>
      </c>
      <c r="E1132" s="142" t="s">
        <v>283</v>
      </c>
      <c r="F1132" s="137">
        <v>7430</v>
      </c>
      <c r="G1132" s="140">
        <v>76</v>
      </c>
      <c r="H1132" s="560" t="s">
        <v>579</v>
      </c>
      <c r="I1132" s="257">
        <v>0</v>
      </c>
      <c r="J1132" s="258">
        <v>0</v>
      </c>
      <c r="K1132" s="259">
        <v>0</v>
      </c>
      <c r="L1132" s="260">
        <v>0</v>
      </c>
      <c r="M1132" s="257">
        <v>0</v>
      </c>
      <c r="N1132" s="261">
        <v>0</v>
      </c>
      <c r="O1132" s="262">
        <v>0</v>
      </c>
      <c r="P1132" s="260">
        <v>0</v>
      </c>
      <c r="Q1132" s="262">
        <v>0</v>
      </c>
      <c r="R1132" s="263">
        <v>0</v>
      </c>
      <c r="S1132" s="260">
        <v>0</v>
      </c>
      <c r="T1132" s="257">
        <v>0</v>
      </c>
      <c r="U1132" s="264">
        <v>0</v>
      </c>
      <c r="V1132" s="260">
        <v>1</v>
      </c>
      <c r="W1132" s="260">
        <v>0</v>
      </c>
      <c r="X1132" s="146">
        <f>+G1132-(SUM(I1132:N1132,O1132,P1132:P1132:T1132,U1132,V1132,W1132))</f>
        <v>75</v>
      </c>
      <c r="Y1132" s="147"/>
      <c r="Z1132" s="147"/>
      <c r="AA1132" s="147"/>
      <c r="AB1132" s="147"/>
      <c r="AC1132" s="147"/>
      <c r="AD1132" s="147"/>
      <c r="AE1132" s="198">
        <f t="shared" si="38"/>
        <v>75</v>
      </c>
      <c r="AF1132" s="148"/>
      <c r="AG1132" s="139"/>
    </row>
    <row r="1133" spans="1:33" s="166" customFormat="1">
      <c r="A1133" s="355">
        <v>43432</v>
      </c>
      <c r="B1133" s="137">
        <v>3</v>
      </c>
      <c r="C1133" s="137">
        <v>2848105</v>
      </c>
      <c r="D1133" s="139">
        <v>53786</v>
      </c>
      <c r="E1133" s="142" t="s">
        <v>283</v>
      </c>
      <c r="F1133" s="137">
        <v>7430</v>
      </c>
      <c r="G1133" s="140">
        <v>99</v>
      </c>
      <c r="H1133" s="561"/>
      <c r="I1133" s="257">
        <v>0</v>
      </c>
      <c r="J1133" s="258">
        <v>0</v>
      </c>
      <c r="K1133" s="259">
        <v>0</v>
      </c>
      <c r="L1133" s="260">
        <v>0</v>
      </c>
      <c r="M1133" s="257">
        <v>0</v>
      </c>
      <c r="N1133" s="261">
        <v>0</v>
      </c>
      <c r="O1133" s="262">
        <v>0</v>
      </c>
      <c r="P1133" s="260">
        <v>0</v>
      </c>
      <c r="Q1133" s="262">
        <v>0</v>
      </c>
      <c r="R1133" s="263">
        <v>0</v>
      </c>
      <c r="S1133" s="260">
        <v>0</v>
      </c>
      <c r="T1133" s="257">
        <v>0</v>
      </c>
      <c r="U1133" s="264">
        <v>0</v>
      </c>
      <c r="V1133" s="260">
        <v>0</v>
      </c>
      <c r="W1133" s="260">
        <v>0</v>
      </c>
      <c r="X1133" s="146">
        <f>+G1133-(SUM(I1133:N1133,O1133,P1133:P1133:T1133,U1133,V1133,W1133))</f>
        <v>99</v>
      </c>
      <c r="Y1133" s="147"/>
      <c r="Z1133" s="147"/>
      <c r="AA1133" s="147"/>
      <c r="AB1133" s="147"/>
      <c r="AC1133" s="147"/>
      <c r="AD1133" s="147"/>
      <c r="AE1133" s="198">
        <f t="shared" si="38"/>
        <v>99</v>
      </c>
      <c r="AF1133" s="148"/>
      <c r="AG1133" s="139"/>
    </row>
    <row r="1134" spans="1:33" s="166" customFormat="1">
      <c r="A1134" s="355">
        <v>43432</v>
      </c>
      <c r="B1134" s="137">
        <v>3</v>
      </c>
      <c r="C1134" s="138">
        <v>2849203</v>
      </c>
      <c r="D1134" s="142">
        <v>53784</v>
      </c>
      <c r="E1134" s="142" t="s">
        <v>283</v>
      </c>
      <c r="F1134" s="137">
        <v>7431</v>
      </c>
      <c r="G1134" s="140">
        <v>379</v>
      </c>
      <c r="H1134" s="165" t="s">
        <v>580</v>
      </c>
      <c r="I1134" s="257">
        <v>0</v>
      </c>
      <c r="J1134" s="258">
        <v>0</v>
      </c>
      <c r="K1134" s="259">
        <v>0</v>
      </c>
      <c r="L1134" s="260">
        <v>0</v>
      </c>
      <c r="M1134" s="257">
        <v>0</v>
      </c>
      <c r="N1134" s="261">
        <v>0</v>
      </c>
      <c r="O1134" s="262">
        <v>0</v>
      </c>
      <c r="P1134" s="260">
        <v>0</v>
      </c>
      <c r="Q1134" s="262">
        <v>0</v>
      </c>
      <c r="R1134" s="263">
        <v>0</v>
      </c>
      <c r="S1134" s="260">
        <v>0</v>
      </c>
      <c r="T1134" s="257">
        <v>0</v>
      </c>
      <c r="U1134" s="264">
        <v>0</v>
      </c>
      <c r="V1134" s="260">
        <v>1</v>
      </c>
      <c r="W1134" s="260">
        <v>0</v>
      </c>
      <c r="X1134" s="146">
        <f>+G1134-(SUM(I1134:N1134,O1134,P1134:P1134:T1134,U1134,V1134,W1134))</f>
        <v>378</v>
      </c>
      <c r="Y1134" s="147"/>
      <c r="Z1134" s="147"/>
      <c r="AA1134" s="147"/>
      <c r="AB1134" s="147"/>
      <c r="AC1134" s="147"/>
      <c r="AD1134" s="147"/>
      <c r="AE1134" s="198">
        <f t="shared" si="38"/>
        <v>378</v>
      </c>
      <c r="AF1134" s="148"/>
      <c r="AG1134" s="139"/>
    </row>
    <row r="1135" spans="1:33" s="166" customFormat="1">
      <c r="A1135" s="355">
        <v>43432</v>
      </c>
      <c r="B1135" s="137">
        <v>3</v>
      </c>
      <c r="C1135" s="137">
        <v>2848105</v>
      </c>
      <c r="D1135" s="139">
        <v>53786</v>
      </c>
      <c r="E1135" s="142" t="s">
        <v>283</v>
      </c>
      <c r="F1135" s="137">
        <v>7432</v>
      </c>
      <c r="G1135" s="140">
        <v>76</v>
      </c>
      <c r="H1135" s="560" t="s">
        <v>581</v>
      </c>
      <c r="I1135" s="257">
        <v>0</v>
      </c>
      <c r="J1135" s="258">
        <v>0</v>
      </c>
      <c r="K1135" s="259">
        <v>0</v>
      </c>
      <c r="L1135" s="260">
        <v>0</v>
      </c>
      <c r="M1135" s="257">
        <v>0</v>
      </c>
      <c r="N1135" s="261">
        <v>0</v>
      </c>
      <c r="O1135" s="262">
        <v>0</v>
      </c>
      <c r="P1135" s="260">
        <v>0</v>
      </c>
      <c r="Q1135" s="262">
        <v>0</v>
      </c>
      <c r="R1135" s="263">
        <v>0</v>
      </c>
      <c r="S1135" s="260">
        <v>0</v>
      </c>
      <c r="T1135" s="257">
        <v>0</v>
      </c>
      <c r="U1135" s="264">
        <v>0</v>
      </c>
      <c r="V1135" s="260">
        <v>1</v>
      </c>
      <c r="W1135" s="260">
        <v>0</v>
      </c>
      <c r="X1135" s="146">
        <f>+G1135-(SUM(I1135:N1135,O1135,P1135:P1135:T1135,U1135,V1135,W1135))</f>
        <v>75</v>
      </c>
      <c r="Y1135" s="147"/>
      <c r="Z1135" s="147"/>
      <c r="AA1135" s="147"/>
      <c r="AB1135" s="147"/>
      <c r="AC1135" s="147"/>
      <c r="AD1135" s="147"/>
      <c r="AE1135" s="198">
        <f t="shared" si="38"/>
        <v>75</v>
      </c>
      <c r="AF1135" s="148"/>
      <c r="AG1135" s="139"/>
    </row>
    <row r="1136" spans="1:33" s="166" customFormat="1">
      <c r="A1136" s="355">
        <v>43433</v>
      </c>
      <c r="B1136" s="137">
        <v>1</v>
      </c>
      <c r="C1136" s="137">
        <v>2848105</v>
      </c>
      <c r="D1136" s="139">
        <v>53786</v>
      </c>
      <c r="E1136" s="142" t="s">
        <v>283</v>
      </c>
      <c r="F1136" s="137">
        <v>7432</v>
      </c>
      <c r="G1136" s="140">
        <v>324</v>
      </c>
      <c r="H1136" s="561"/>
      <c r="I1136" s="257">
        <v>0</v>
      </c>
      <c r="J1136" s="258">
        <v>0</v>
      </c>
      <c r="K1136" s="259">
        <v>0</v>
      </c>
      <c r="L1136" s="260">
        <v>0</v>
      </c>
      <c r="M1136" s="257">
        <v>0</v>
      </c>
      <c r="N1136" s="261">
        <v>0</v>
      </c>
      <c r="O1136" s="262">
        <v>0</v>
      </c>
      <c r="P1136" s="260">
        <v>0</v>
      </c>
      <c r="Q1136" s="262">
        <v>0</v>
      </c>
      <c r="R1136" s="263">
        <v>0</v>
      </c>
      <c r="S1136" s="260">
        <v>0</v>
      </c>
      <c r="T1136" s="257">
        <v>0</v>
      </c>
      <c r="U1136" s="264">
        <v>0</v>
      </c>
      <c r="V1136" s="260">
        <v>0</v>
      </c>
      <c r="W1136" s="260">
        <v>0</v>
      </c>
      <c r="X1136" s="146">
        <f>+G1136-(SUM(I1136:N1136,O1136,P1136:P1136:T1136,U1136,V1136,W1136))</f>
        <v>324</v>
      </c>
      <c r="Y1136" s="147"/>
      <c r="Z1136" s="147"/>
      <c r="AA1136" s="147"/>
      <c r="AB1136" s="147"/>
      <c r="AC1136" s="147"/>
      <c r="AD1136" s="147"/>
      <c r="AE1136" s="198">
        <f t="shared" si="38"/>
        <v>324</v>
      </c>
      <c r="AF1136" s="148"/>
      <c r="AG1136" s="139"/>
    </row>
    <row r="1137" spans="1:33" s="166" customFormat="1">
      <c r="A1137" s="355">
        <v>43433</v>
      </c>
      <c r="B1137" s="137">
        <v>1</v>
      </c>
      <c r="C1137" s="137">
        <v>2848105</v>
      </c>
      <c r="D1137" s="139">
        <v>53786</v>
      </c>
      <c r="E1137" s="142" t="s">
        <v>283</v>
      </c>
      <c r="F1137" s="137">
        <v>7433</v>
      </c>
      <c r="G1137" s="140">
        <v>42</v>
      </c>
      <c r="H1137" s="165" t="s">
        <v>582</v>
      </c>
      <c r="I1137" s="257">
        <v>0</v>
      </c>
      <c r="J1137" s="258">
        <v>0</v>
      </c>
      <c r="K1137" s="259">
        <v>0</v>
      </c>
      <c r="L1137" s="260">
        <v>0</v>
      </c>
      <c r="M1137" s="257">
        <v>0</v>
      </c>
      <c r="N1137" s="261">
        <v>0</v>
      </c>
      <c r="O1137" s="262">
        <v>0</v>
      </c>
      <c r="P1137" s="260">
        <v>0</v>
      </c>
      <c r="Q1137" s="262">
        <v>0</v>
      </c>
      <c r="R1137" s="263">
        <v>0</v>
      </c>
      <c r="S1137" s="260">
        <v>0</v>
      </c>
      <c r="T1137" s="257">
        <v>0</v>
      </c>
      <c r="U1137" s="264">
        <v>0</v>
      </c>
      <c r="V1137" s="260">
        <v>1</v>
      </c>
      <c r="W1137" s="260">
        <v>0</v>
      </c>
      <c r="X1137" s="146">
        <f>+G1137-(SUM(I1137:N1137,O1137,P1137:P1137:T1137,U1137,V1137,W1137))</f>
        <v>41</v>
      </c>
      <c r="Y1137" s="147"/>
      <c r="Z1137" s="147"/>
      <c r="AA1137" s="147"/>
      <c r="AB1137" s="147"/>
      <c r="AC1137" s="147"/>
      <c r="AD1137" s="147"/>
      <c r="AE1137" s="198">
        <f t="shared" si="38"/>
        <v>41</v>
      </c>
      <c r="AF1137" s="148"/>
      <c r="AG1137" s="139"/>
    </row>
    <row r="1138" spans="1:33" s="166" customFormat="1">
      <c r="A1138" s="355">
        <v>43433</v>
      </c>
      <c r="B1138" s="137">
        <v>1</v>
      </c>
      <c r="C1138" s="137">
        <v>2848105</v>
      </c>
      <c r="D1138" s="139">
        <v>53791</v>
      </c>
      <c r="E1138" s="142" t="s">
        <v>283</v>
      </c>
      <c r="F1138" s="137">
        <v>7434</v>
      </c>
      <c r="G1138" s="140">
        <v>126</v>
      </c>
      <c r="H1138" s="560" t="s">
        <v>200</v>
      </c>
      <c r="I1138" s="257">
        <v>0</v>
      </c>
      <c r="J1138" s="258">
        <v>0</v>
      </c>
      <c r="K1138" s="259">
        <v>0</v>
      </c>
      <c r="L1138" s="260">
        <v>0</v>
      </c>
      <c r="M1138" s="257">
        <v>0</v>
      </c>
      <c r="N1138" s="261">
        <v>0</v>
      </c>
      <c r="O1138" s="262">
        <v>0</v>
      </c>
      <c r="P1138" s="260">
        <v>0</v>
      </c>
      <c r="Q1138" s="262">
        <v>0</v>
      </c>
      <c r="R1138" s="263">
        <v>0</v>
      </c>
      <c r="S1138" s="260">
        <v>0</v>
      </c>
      <c r="T1138" s="257">
        <v>0</v>
      </c>
      <c r="U1138" s="264">
        <v>0</v>
      </c>
      <c r="V1138" s="260">
        <v>1</v>
      </c>
      <c r="W1138" s="260">
        <v>0</v>
      </c>
      <c r="X1138" s="146">
        <f>+G1138-(SUM(I1138:N1138,O1138,P1138:P1138:T1138,U1138,V1138,W1138))</f>
        <v>125</v>
      </c>
      <c r="Y1138" s="147"/>
      <c r="Z1138" s="147"/>
      <c r="AA1138" s="147"/>
      <c r="AB1138" s="147"/>
      <c r="AC1138" s="147"/>
      <c r="AD1138" s="147"/>
      <c r="AE1138" s="198">
        <f t="shared" si="38"/>
        <v>125</v>
      </c>
      <c r="AF1138" s="148"/>
      <c r="AG1138" s="139"/>
    </row>
    <row r="1139" spans="1:33" s="166" customFormat="1">
      <c r="A1139" s="355">
        <v>43433</v>
      </c>
      <c r="B1139" s="137">
        <v>2</v>
      </c>
      <c r="C1139" s="137">
        <v>2848105</v>
      </c>
      <c r="D1139" s="139">
        <v>53791</v>
      </c>
      <c r="E1139" s="142" t="s">
        <v>283</v>
      </c>
      <c r="F1139" s="137">
        <v>7434</v>
      </c>
      <c r="G1139" s="140">
        <v>178</v>
      </c>
      <c r="H1139" s="561"/>
      <c r="I1139" s="257">
        <v>0</v>
      </c>
      <c r="J1139" s="258">
        <v>0</v>
      </c>
      <c r="K1139" s="259">
        <v>0</v>
      </c>
      <c r="L1139" s="260">
        <v>0</v>
      </c>
      <c r="M1139" s="257">
        <v>0</v>
      </c>
      <c r="N1139" s="261">
        <v>0</v>
      </c>
      <c r="O1139" s="262">
        <v>0</v>
      </c>
      <c r="P1139" s="260">
        <v>0</v>
      </c>
      <c r="Q1139" s="262">
        <v>0</v>
      </c>
      <c r="R1139" s="263">
        <v>0</v>
      </c>
      <c r="S1139" s="260">
        <v>0</v>
      </c>
      <c r="T1139" s="257">
        <v>0</v>
      </c>
      <c r="U1139" s="264">
        <v>0</v>
      </c>
      <c r="V1139" s="260">
        <v>0</v>
      </c>
      <c r="W1139" s="260">
        <v>0</v>
      </c>
      <c r="X1139" s="146">
        <f>+G1139-(SUM(I1139:N1139,O1139,P1139:P1139:T1139,U1139,V1139,W1139))</f>
        <v>178</v>
      </c>
      <c r="Y1139" s="147"/>
      <c r="Z1139" s="147"/>
      <c r="AA1139" s="147"/>
      <c r="AB1139" s="147"/>
      <c r="AC1139" s="147"/>
      <c r="AD1139" s="147"/>
      <c r="AE1139" s="198">
        <f t="shared" si="38"/>
        <v>178</v>
      </c>
      <c r="AF1139" s="148"/>
      <c r="AG1139" s="139"/>
    </row>
    <row r="1140" spans="1:33">
      <c r="A1140" s="355">
        <v>43433</v>
      </c>
      <c r="B1140" s="30">
        <v>2</v>
      </c>
      <c r="C1140" s="137">
        <v>2848105</v>
      </c>
      <c r="D1140" s="104">
        <v>53792</v>
      </c>
      <c r="E1140" s="142" t="s">
        <v>283</v>
      </c>
      <c r="F1140" s="30">
        <v>7435</v>
      </c>
      <c r="G1140" s="105">
        <v>353</v>
      </c>
      <c r="H1140" s="564" t="s">
        <v>111</v>
      </c>
      <c r="I1140" s="222">
        <v>0</v>
      </c>
      <c r="J1140" s="223">
        <v>0</v>
      </c>
      <c r="K1140" s="228">
        <v>0</v>
      </c>
      <c r="L1140" s="224">
        <v>0</v>
      </c>
      <c r="M1140" s="222">
        <v>0</v>
      </c>
      <c r="N1140" s="229">
        <v>0</v>
      </c>
      <c r="O1140" s="225">
        <v>1</v>
      </c>
      <c r="P1140" s="224">
        <v>0</v>
      </c>
      <c r="Q1140" s="225">
        <v>0</v>
      </c>
      <c r="R1140" s="226">
        <v>0</v>
      </c>
      <c r="S1140" s="224">
        <v>0</v>
      </c>
      <c r="T1140" s="222">
        <v>0</v>
      </c>
      <c r="U1140" s="227">
        <v>0</v>
      </c>
      <c r="V1140" s="224">
        <v>1</v>
      </c>
      <c r="W1140" s="224">
        <v>0</v>
      </c>
      <c r="X1140" s="28">
        <f>+G1140-(SUM(I1140:N1140,O1140,P1140:P1140:T1140,U1140,V1140,W1140))</f>
        <v>351</v>
      </c>
      <c r="Y1140" s="107"/>
      <c r="Z1140" s="107">
        <v>1</v>
      </c>
      <c r="AA1140" s="107"/>
      <c r="AB1140" s="107"/>
      <c r="AC1140" s="107"/>
      <c r="AD1140" s="107"/>
      <c r="AE1140" s="197">
        <f t="shared" si="38"/>
        <v>350</v>
      </c>
      <c r="AF1140" s="108"/>
      <c r="AG1140" s="104"/>
    </row>
    <row r="1141" spans="1:33">
      <c r="A1141" s="355">
        <v>43433</v>
      </c>
      <c r="B1141" s="30">
        <v>3</v>
      </c>
      <c r="C1141" s="137">
        <v>2848105</v>
      </c>
      <c r="D1141" s="104">
        <v>53792</v>
      </c>
      <c r="E1141" s="142" t="s">
        <v>283</v>
      </c>
      <c r="F1141" s="30">
        <v>7435</v>
      </c>
      <c r="G1141" s="105">
        <v>47</v>
      </c>
      <c r="H1141" s="565"/>
      <c r="I1141" s="222">
        <v>0</v>
      </c>
      <c r="J1141" s="223">
        <v>0</v>
      </c>
      <c r="K1141" s="228">
        <v>0</v>
      </c>
      <c r="L1141" s="224">
        <v>0</v>
      </c>
      <c r="M1141" s="222">
        <v>0</v>
      </c>
      <c r="N1141" s="229">
        <v>0</v>
      </c>
      <c r="O1141" s="225">
        <v>0</v>
      </c>
      <c r="P1141" s="224">
        <v>0</v>
      </c>
      <c r="Q1141" s="225">
        <v>0</v>
      </c>
      <c r="R1141" s="226">
        <v>0</v>
      </c>
      <c r="S1141" s="224">
        <v>0</v>
      </c>
      <c r="T1141" s="222">
        <v>0</v>
      </c>
      <c r="U1141" s="227">
        <v>0</v>
      </c>
      <c r="V1141" s="224">
        <v>0</v>
      </c>
      <c r="W1141" s="224">
        <v>0</v>
      </c>
      <c r="X1141" s="28">
        <f>+G1141-(SUM(I1141:N1141,O1141,P1141:P1141:T1141,U1141,V1141,W1141))</f>
        <v>47</v>
      </c>
      <c r="Y1141" s="107"/>
      <c r="Z1141" s="107"/>
      <c r="AA1141" s="107"/>
      <c r="AB1141" s="107"/>
      <c r="AC1141" s="107"/>
      <c r="AD1141" s="107"/>
      <c r="AE1141" s="197">
        <f t="shared" si="38"/>
        <v>47</v>
      </c>
      <c r="AF1141" s="108"/>
      <c r="AG1141" s="104"/>
    </row>
    <row r="1142" spans="1:33">
      <c r="A1142" s="355">
        <v>43433</v>
      </c>
      <c r="B1142" s="30">
        <v>3</v>
      </c>
      <c r="C1142" s="137">
        <v>2848105</v>
      </c>
      <c r="D1142" s="104">
        <v>53792</v>
      </c>
      <c r="E1142" s="142" t="s">
        <v>283</v>
      </c>
      <c r="F1142" s="30">
        <v>7436</v>
      </c>
      <c r="G1142" s="105">
        <v>97</v>
      </c>
      <c r="H1142" s="113" t="s">
        <v>583</v>
      </c>
      <c r="I1142" s="222">
        <v>0</v>
      </c>
      <c r="J1142" s="223">
        <v>0</v>
      </c>
      <c r="K1142" s="228">
        <v>0</v>
      </c>
      <c r="L1142" s="224">
        <v>0</v>
      </c>
      <c r="M1142" s="222">
        <v>0</v>
      </c>
      <c r="N1142" s="229">
        <v>0</v>
      </c>
      <c r="O1142" s="225">
        <v>0</v>
      </c>
      <c r="P1142" s="224">
        <v>0</v>
      </c>
      <c r="Q1142" s="225">
        <v>0</v>
      </c>
      <c r="R1142" s="226">
        <v>0</v>
      </c>
      <c r="S1142" s="224">
        <v>0</v>
      </c>
      <c r="T1142" s="222">
        <v>0</v>
      </c>
      <c r="U1142" s="227">
        <v>0</v>
      </c>
      <c r="V1142" s="224">
        <v>1</v>
      </c>
      <c r="W1142" s="224">
        <v>0</v>
      </c>
      <c r="X1142" s="28">
        <f>+G1142-(SUM(I1142:N1142,O1142,P1142:P1142:T1142,U1142,V1142,W1142))</f>
        <v>96</v>
      </c>
      <c r="Y1142" s="107"/>
      <c r="Z1142" s="107"/>
      <c r="AA1142" s="107"/>
      <c r="AB1142" s="107"/>
      <c r="AC1142" s="107"/>
      <c r="AD1142" s="107"/>
      <c r="AE1142" s="197">
        <f t="shared" si="38"/>
        <v>96</v>
      </c>
      <c r="AF1142" s="108"/>
      <c r="AG1142" s="104"/>
    </row>
    <row r="1143" spans="1:33">
      <c r="A1143" s="355">
        <v>43433</v>
      </c>
      <c r="B1143" s="30">
        <v>3</v>
      </c>
      <c r="C1143" s="30">
        <v>2816101</v>
      </c>
      <c r="D1143" s="104">
        <v>60197</v>
      </c>
      <c r="E1143" s="104" t="s">
        <v>368</v>
      </c>
      <c r="F1143" s="30">
        <v>7437</v>
      </c>
      <c r="G1143" s="105">
        <v>23</v>
      </c>
      <c r="H1143" s="113" t="s">
        <v>142</v>
      </c>
      <c r="I1143" s="222">
        <v>0</v>
      </c>
      <c r="J1143" s="223">
        <v>0</v>
      </c>
      <c r="K1143" s="228">
        <v>0</v>
      </c>
      <c r="L1143" s="224">
        <v>0</v>
      </c>
      <c r="M1143" s="222">
        <v>0</v>
      </c>
      <c r="N1143" s="229">
        <v>0</v>
      </c>
      <c r="O1143" s="225">
        <v>1</v>
      </c>
      <c r="P1143" s="224">
        <v>0</v>
      </c>
      <c r="Q1143" s="225">
        <v>0</v>
      </c>
      <c r="R1143" s="226">
        <v>0</v>
      </c>
      <c r="S1143" s="224">
        <v>0</v>
      </c>
      <c r="T1143" s="222">
        <v>0</v>
      </c>
      <c r="U1143" s="227">
        <v>0</v>
      </c>
      <c r="V1143" s="224">
        <v>2</v>
      </c>
      <c r="W1143" s="224">
        <v>0</v>
      </c>
      <c r="X1143" s="28">
        <f>+G1143-(SUM(I1143:N1143,O1143,P1143:P1143:T1143,U1143,V1143,W1143))</f>
        <v>20</v>
      </c>
      <c r="Y1143" s="107"/>
      <c r="Z1143" s="107"/>
      <c r="AA1143" s="107"/>
      <c r="AB1143" s="107"/>
      <c r="AC1143" s="107"/>
      <c r="AD1143" s="107"/>
      <c r="AE1143" s="197">
        <f t="shared" si="38"/>
        <v>20</v>
      </c>
      <c r="AF1143" s="108"/>
      <c r="AG1143" s="104"/>
    </row>
    <row r="1144" spans="1:33">
      <c r="A1144" s="355">
        <v>43433</v>
      </c>
      <c r="B1144" s="30">
        <v>3</v>
      </c>
      <c r="C1144" s="30">
        <v>2816101</v>
      </c>
      <c r="D1144" s="104">
        <v>60198</v>
      </c>
      <c r="E1144" s="104" t="s">
        <v>283</v>
      </c>
      <c r="F1144" s="30">
        <v>7438</v>
      </c>
      <c r="G1144" s="105">
        <v>49</v>
      </c>
      <c r="H1144" s="113" t="s">
        <v>314</v>
      </c>
      <c r="I1144" s="222">
        <v>0</v>
      </c>
      <c r="J1144" s="223">
        <v>0</v>
      </c>
      <c r="K1144" s="228">
        <v>0</v>
      </c>
      <c r="L1144" s="224">
        <v>0</v>
      </c>
      <c r="M1144" s="222">
        <v>0</v>
      </c>
      <c r="N1144" s="229">
        <v>0</v>
      </c>
      <c r="O1144" s="225">
        <v>1</v>
      </c>
      <c r="P1144" s="224">
        <v>0</v>
      </c>
      <c r="Q1144" s="225">
        <v>0</v>
      </c>
      <c r="R1144" s="226">
        <v>0</v>
      </c>
      <c r="S1144" s="224">
        <v>0</v>
      </c>
      <c r="T1144" s="222">
        <v>0</v>
      </c>
      <c r="U1144" s="227">
        <v>0</v>
      </c>
      <c r="V1144" s="224">
        <v>1</v>
      </c>
      <c r="W1144" s="224">
        <v>0</v>
      </c>
      <c r="X1144" s="28">
        <f>+G1144-(SUM(I1144:N1144,O1144,P1144:P1144:T1144,U1144,V1144,W1144))</f>
        <v>47</v>
      </c>
      <c r="Y1144" s="107"/>
      <c r="Z1144" s="107"/>
      <c r="AA1144" s="107"/>
      <c r="AB1144" s="107"/>
      <c r="AC1144" s="107"/>
      <c r="AD1144" s="107"/>
      <c r="AE1144" s="197">
        <f t="shared" si="38"/>
        <v>47</v>
      </c>
      <c r="AF1144" s="108"/>
      <c r="AG1144" s="104"/>
    </row>
    <row r="1145" spans="1:33">
      <c r="A1145" s="355">
        <v>43433</v>
      </c>
      <c r="B1145" s="30">
        <v>3</v>
      </c>
      <c r="C1145" s="30">
        <v>2814505</v>
      </c>
      <c r="D1145" s="104">
        <v>60100</v>
      </c>
      <c r="E1145" s="104" t="s">
        <v>283</v>
      </c>
      <c r="F1145" s="30">
        <v>7439</v>
      </c>
      <c r="G1145" s="105">
        <v>19</v>
      </c>
      <c r="H1145" s="113" t="s">
        <v>140</v>
      </c>
      <c r="I1145" s="222">
        <v>0</v>
      </c>
      <c r="J1145" s="223">
        <v>0</v>
      </c>
      <c r="K1145" s="228">
        <v>0</v>
      </c>
      <c r="L1145" s="224">
        <v>0</v>
      </c>
      <c r="M1145" s="222">
        <v>0</v>
      </c>
      <c r="N1145" s="229">
        <v>0</v>
      </c>
      <c r="O1145" s="225">
        <v>1</v>
      </c>
      <c r="P1145" s="224">
        <v>0</v>
      </c>
      <c r="Q1145" s="225">
        <v>0</v>
      </c>
      <c r="R1145" s="226">
        <v>0</v>
      </c>
      <c r="S1145" s="224">
        <v>0</v>
      </c>
      <c r="T1145" s="222">
        <v>0</v>
      </c>
      <c r="U1145" s="227">
        <v>0</v>
      </c>
      <c r="V1145" s="224">
        <v>1</v>
      </c>
      <c r="W1145" s="224">
        <v>0</v>
      </c>
      <c r="X1145" s="28">
        <f>+G1145-(SUM(I1145:N1145,O1145,P1145:P1145:T1145,U1145,V1145,W1145))</f>
        <v>17</v>
      </c>
      <c r="Y1145" s="107"/>
      <c r="Z1145" s="107"/>
      <c r="AA1145" s="107"/>
      <c r="AB1145" s="107"/>
      <c r="AC1145" s="107"/>
      <c r="AD1145" s="107"/>
      <c r="AE1145" s="197">
        <f t="shared" si="38"/>
        <v>17</v>
      </c>
      <c r="AF1145" s="108"/>
      <c r="AG1145" s="104"/>
    </row>
    <row r="1146" spans="1:33" s="166" customFormat="1">
      <c r="A1146" s="355">
        <v>43435</v>
      </c>
      <c r="B1146" s="137">
        <v>3</v>
      </c>
      <c r="C1146" s="137">
        <v>3004113</v>
      </c>
      <c r="D1146" s="139">
        <v>53784</v>
      </c>
      <c r="E1146" s="139" t="s">
        <v>283</v>
      </c>
      <c r="F1146" s="137">
        <v>7477</v>
      </c>
      <c r="G1146" s="140">
        <v>134</v>
      </c>
      <c r="H1146" s="165" t="s">
        <v>584</v>
      </c>
      <c r="I1146" s="257">
        <v>0</v>
      </c>
      <c r="J1146" s="258">
        <v>0</v>
      </c>
      <c r="K1146" s="259">
        <v>0</v>
      </c>
      <c r="L1146" s="260">
        <v>0</v>
      </c>
      <c r="M1146" s="257">
        <v>0</v>
      </c>
      <c r="N1146" s="261">
        <v>0</v>
      </c>
      <c r="O1146" s="262">
        <v>1</v>
      </c>
      <c r="P1146" s="260">
        <v>0</v>
      </c>
      <c r="Q1146" s="262">
        <v>0</v>
      </c>
      <c r="R1146" s="263">
        <v>0</v>
      </c>
      <c r="S1146" s="260">
        <v>0</v>
      </c>
      <c r="T1146" s="257">
        <v>0</v>
      </c>
      <c r="U1146" s="264">
        <v>0</v>
      </c>
      <c r="V1146" s="260">
        <v>1</v>
      </c>
      <c r="W1146" s="260">
        <v>0</v>
      </c>
      <c r="X1146" s="146">
        <f>+G1146-(SUM(I1146:N1146,O1146,P1146:P1146:T1146,U1146,V1146,W1146))</f>
        <v>132</v>
      </c>
      <c r="Y1146" s="205"/>
      <c r="Z1146" s="147"/>
      <c r="AA1146" s="147">
        <v>4</v>
      </c>
      <c r="AB1146" s="147"/>
      <c r="AC1146" s="147"/>
      <c r="AD1146" s="147"/>
      <c r="AE1146" s="198">
        <f t="shared" si="38"/>
        <v>128</v>
      </c>
      <c r="AF1146" s="148"/>
      <c r="AG1146" s="139"/>
    </row>
    <row r="1147" spans="1:33" s="166" customFormat="1">
      <c r="A1147" s="355">
        <v>43435</v>
      </c>
      <c r="B1147" s="137">
        <v>3</v>
      </c>
      <c r="C1147" s="137">
        <v>3004113</v>
      </c>
      <c r="D1147" s="139">
        <v>53782</v>
      </c>
      <c r="E1147" s="139" t="s">
        <v>283</v>
      </c>
      <c r="F1147" s="137">
        <v>7478</v>
      </c>
      <c r="G1147" s="140">
        <v>77</v>
      </c>
      <c r="H1147" s="560" t="s">
        <v>585</v>
      </c>
      <c r="I1147" s="257">
        <v>0</v>
      </c>
      <c r="J1147" s="258">
        <v>0</v>
      </c>
      <c r="K1147" s="259">
        <v>0</v>
      </c>
      <c r="L1147" s="260">
        <v>0</v>
      </c>
      <c r="M1147" s="257">
        <v>0</v>
      </c>
      <c r="N1147" s="261">
        <v>0</v>
      </c>
      <c r="O1147" s="262">
        <v>1</v>
      </c>
      <c r="P1147" s="260">
        <v>0</v>
      </c>
      <c r="Q1147" s="262">
        <v>0</v>
      </c>
      <c r="R1147" s="263">
        <v>0</v>
      </c>
      <c r="S1147" s="260">
        <v>0</v>
      </c>
      <c r="T1147" s="257">
        <v>0</v>
      </c>
      <c r="U1147" s="264">
        <v>0</v>
      </c>
      <c r="V1147" s="260">
        <v>1</v>
      </c>
      <c r="W1147" s="260">
        <v>0</v>
      </c>
      <c r="X1147" s="146">
        <f>+G1147-(SUM(I1147:N1147,O1147,P1147:P1147:T1147,U1147,V1147,W1147))</f>
        <v>75</v>
      </c>
      <c r="Y1147" s="205"/>
      <c r="Z1147" s="147"/>
      <c r="AA1147" s="147"/>
      <c r="AB1147" s="147"/>
      <c r="AC1147" s="147"/>
      <c r="AD1147" s="147"/>
      <c r="AE1147" s="198">
        <f t="shared" si="38"/>
        <v>75</v>
      </c>
      <c r="AF1147" s="148"/>
      <c r="AG1147" s="139"/>
    </row>
    <row r="1148" spans="1:33" s="166" customFormat="1">
      <c r="A1148" s="355">
        <v>43436</v>
      </c>
      <c r="B1148" s="137">
        <v>1</v>
      </c>
      <c r="C1148" s="137">
        <v>3004113</v>
      </c>
      <c r="D1148" s="139">
        <v>53782</v>
      </c>
      <c r="E1148" s="139" t="s">
        <v>283</v>
      </c>
      <c r="F1148" s="137">
        <v>7478</v>
      </c>
      <c r="G1148" s="140">
        <v>167</v>
      </c>
      <c r="H1148" s="561"/>
      <c r="I1148" s="257">
        <v>0</v>
      </c>
      <c r="J1148" s="258">
        <v>0</v>
      </c>
      <c r="K1148" s="259">
        <v>0</v>
      </c>
      <c r="L1148" s="260">
        <v>0</v>
      </c>
      <c r="M1148" s="257">
        <v>0</v>
      </c>
      <c r="N1148" s="261">
        <v>0</v>
      </c>
      <c r="O1148" s="262">
        <v>0</v>
      </c>
      <c r="P1148" s="260">
        <v>0</v>
      </c>
      <c r="Q1148" s="262">
        <v>0</v>
      </c>
      <c r="R1148" s="263">
        <v>0</v>
      </c>
      <c r="S1148" s="260">
        <v>0</v>
      </c>
      <c r="T1148" s="257">
        <v>0</v>
      </c>
      <c r="U1148" s="264">
        <v>0</v>
      </c>
      <c r="V1148" s="260">
        <v>0</v>
      </c>
      <c r="W1148" s="260">
        <v>0</v>
      </c>
      <c r="X1148" s="146">
        <f>+G1148-(SUM(I1148:N1148,O1148,P1148:P1148:T1148,U1148,V1148,W1148))</f>
        <v>167</v>
      </c>
      <c r="Y1148" s="205"/>
      <c r="Z1148" s="147"/>
      <c r="AA1148" s="147"/>
      <c r="AB1148" s="147"/>
      <c r="AC1148" s="147"/>
      <c r="AD1148" s="147"/>
      <c r="AE1148" s="198">
        <f t="shared" si="38"/>
        <v>167</v>
      </c>
      <c r="AF1148" s="148"/>
      <c r="AG1148" s="139"/>
    </row>
    <row r="1149" spans="1:33" s="166" customFormat="1">
      <c r="A1149" s="355">
        <v>43436</v>
      </c>
      <c r="B1149" s="137">
        <v>1</v>
      </c>
      <c r="C1149" s="137">
        <v>3004113</v>
      </c>
      <c r="D1149" s="139">
        <v>53781</v>
      </c>
      <c r="E1149" s="139" t="s">
        <v>283</v>
      </c>
      <c r="F1149" s="137">
        <v>7479</v>
      </c>
      <c r="G1149" s="140">
        <v>350</v>
      </c>
      <c r="H1149" s="165" t="s">
        <v>165</v>
      </c>
      <c r="I1149" s="257">
        <v>0</v>
      </c>
      <c r="J1149" s="258">
        <v>0</v>
      </c>
      <c r="K1149" s="259">
        <v>0</v>
      </c>
      <c r="L1149" s="260">
        <v>0</v>
      </c>
      <c r="M1149" s="257">
        <v>0</v>
      </c>
      <c r="N1149" s="261">
        <v>0</v>
      </c>
      <c r="O1149" s="262">
        <v>1</v>
      </c>
      <c r="P1149" s="260">
        <v>0</v>
      </c>
      <c r="Q1149" s="262">
        <v>0</v>
      </c>
      <c r="R1149" s="263">
        <v>0</v>
      </c>
      <c r="S1149" s="260">
        <v>0</v>
      </c>
      <c r="T1149" s="257">
        <v>0</v>
      </c>
      <c r="U1149" s="264">
        <v>0</v>
      </c>
      <c r="V1149" s="260">
        <v>1</v>
      </c>
      <c r="W1149" s="260">
        <v>0</v>
      </c>
      <c r="X1149" s="146">
        <f>+G1149-(SUM(I1149:N1149,O1149,P1149:P1149:T1149,U1149,V1149,W1149))</f>
        <v>348</v>
      </c>
      <c r="Y1149" s="205"/>
      <c r="Z1149" s="147"/>
      <c r="AA1149" s="147"/>
      <c r="AB1149" s="147"/>
      <c r="AC1149" s="147"/>
      <c r="AD1149" s="147"/>
      <c r="AE1149" s="198">
        <f t="shared" si="38"/>
        <v>348</v>
      </c>
      <c r="AF1149" s="148"/>
      <c r="AG1149" s="139"/>
    </row>
    <row r="1150" spans="1:33" s="166" customFormat="1">
      <c r="A1150" s="355">
        <v>43436</v>
      </c>
      <c r="B1150" s="137">
        <v>1</v>
      </c>
      <c r="C1150" s="137">
        <v>3004113</v>
      </c>
      <c r="D1150" s="139">
        <v>53789</v>
      </c>
      <c r="E1150" s="139" t="s">
        <v>283</v>
      </c>
      <c r="F1150" s="137">
        <v>7480</v>
      </c>
      <c r="G1150" s="140">
        <v>27</v>
      </c>
      <c r="H1150" s="165"/>
      <c r="I1150" s="257">
        <v>0</v>
      </c>
      <c r="J1150" s="258">
        <v>0</v>
      </c>
      <c r="K1150" s="259">
        <v>0</v>
      </c>
      <c r="L1150" s="260">
        <v>0</v>
      </c>
      <c r="M1150" s="257">
        <v>0</v>
      </c>
      <c r="N1150" s="261">
        <v>0</v>
      </c>
      <c r="O1150" s="262">
        <v>1</v>
      </c>
      <c r="P1150" s="260">
        <v>0</v>
      </c>
      <c r="Q1150" s="262">
        <v>0</v>
      </c>
      <c r="R1150" s="263">
        <v>0</v>
      </c>
      <c r="S1150" s="260">
        <v>0</v>
      </c>
      <c r="T1150" s="257">
        <v>0</v>
      </c>
      <c r="U1150" s="264">
        <v>0</v>
      </c>
      <c r="V1150" s="260">
        <v>1</v>
      </c>
      <c r="W1150" s="260">
        <v>0</v>
      </c>
      <c r="X1150" s="146">
        <f>+G1150-(SUM(I1150:N1150,O1150,P1150:P1150:T1150,U1150,V1150,W1150))</f>
        <v>25</v>
      </c>
      <c r="Y1150" s="205"/>
      <c r="Z1150" s="147"/>
      <c r="AA1150" s="147"/>
      <c r="AB1150" s="147"/>
      <c r="AC1150" s="147"/>
      <c r="AD1150" s="147"/>
      <c r="AE1150" s="198">
        <f t="shared" si="38"/>
        <v>25</v>
      </c>
      <c r="AF1150" s="148"/>
      <c r="AG1150" s="139"/>
    </row>
    <row r="1151" spans="1:33" s="166" customFormat="1">
      <c r="A1151" s="355">
        <v>43436</v>
      </c>
      <c r="B1151" s="137">
        <v>2</v>
      </c>
      <c r="C1151" s="137">
        <v>3004113</v>
      </c>
      <c r="D1151" s="139">
        <v>53789</v>
      </c>
      <c r="E1151" s="139" t="s">
        <v>283</v>
      </c>
      <c r="F1151" s="137">
        <v>7480</v>
      </c>
      <c r="G1151" s="140">
        <v>212</v>
      </c>
      <c r="H1151" s="165"/>
      <c r="I1151" s="257">
        <v>0</v>
      </c>
      <c r="J1151" s="258">
        <v>0</v>
      </c>
      <c r="K1151" s="259">
        <v>0</v>
      </c>
      <c r="L1151" s="260">
        <v>0</v>
      </c>
      <c r="M1151" s="257">
        <v>0</v>
      </c>
      <c r="N1151" s="261">
        <v>0</v>
      </c>
      <c r="O1151" s="262">
        <v>0</v>
      </c>
      <c r="P1151" s="260">
        <v>0</v>
      </c>
      <c r="Q1151" s="262">
        <v>0</v>
      </c>
      <c r="R1151" s="263">
        <v>0</v>
      </c>
      <c r="S1151" s="260">
        <v>0</v>
      </c>
      <c r="T1151" s="257">
        <v>0</v>
      </c>
      <c r="U1151" s="264">
        <v>0</v>
      </c>
      <c r="V1151" s="260">
        <v>0</v>
      </c>
      <c r="W1151" s="260">
        <v>0</v>
      </c>
      <c r="X1151" s="146">
        <f>+G1151-(SUM(I1151:N1151,O1151,P1151:P1151:T1151,U1151,V1151,W1151))</f>
        <v>212</v>
      </c>
      <c r="Y1151" s="205"/>
      <c r="Z1151" s="147"/>
      <c r="AA1151" s="147"/>
      <c r="AB1151" s="147"/>
      <c r="AC1151" s="147"/>
      <c r="AD1151" s="147"/>
      <c r="AE1151" s="198">
        <f t="shared" si="38"/>
        <v>212</v>
      </c>
      <c r="AF1151" s="148"/>
      <c r="AG1151" s="139"/>
    </row>
    <row r="1152" spans="1:33" s="166" customFormat="1">
      <c r="A1152" s="355">
        <v>43436</v>
      </c>
      <c r="B1152" s="137">
        <v>2</v>
      </c>
      <c r="C1152" s="137">
        <v>3004113</v>
      </c>
      <c r="D1152" s="139">
        <v>53788</v>
      </c>
      <c r="E1152" s="139" t="s">
        <v>283</v>
      </c>
      <c r="F1152" s="137">
        <v>7481</v>
      </c>
      <c r="G1152" s="140">
        <v>141</v>
      </c>
      <c r="H1152" s="165"/>
      <c r="I1152" s="257">
        <v>0</v>
      </c>
      <c r="J1152" s="258">
        <v>0</v>
      </c>
      <c r="K1152" s="259">
        <v>0</v>
      </c>
      <c r="L1152" s="260">
        <v>0</v>
      </c>
      <c r="M1152" s="257">
        <v>0</v>
      </c>
      <c r="N1152" s="261">
        <v>0</v>
      </c>
      <c r="O1152" s="262">
        <v>1</v>
      </c>
      <c r="P1152" s="260">
        <v>0</v>
      </c>
      <c r="Q1152" s="262">
        <v>0</v>
      </c>
      <c r="R1152" s="263">
        <v>0</v>
      </c>
      <c r="S1152" s="260">
        <v>0</v>
      </c>
      <c r="T1152" s="257">
        <v>0</v>
      </c>
      <c r="U1152" s="264">
        <v>0</v>
      </c>
      <c r="V1152" s="260">
        <v>1</v>
      </c>
      <c r="W1152" s="260">
        <v>0</v>
      </c>
      <c r="X1152" s="146">
        <f>+G1152-(SUM(I1152:N1152,O1152,P1152:P1152:T1152,U1152,V1152,W1152))</f>
        <v>139</v>
      </c>
      <c r="Y1152" s="205"/>
      <c r="Z1152" s="147"/>
      <c r="AA1152" s="147"/>
      <c r="AB1152" s="147"/>
      <c r="AC1152" s="147"/>
      <c r="AD1152" s="147"/>
      <c r="AE1152" s="198">
        <f t="shared" si="38"/>
        <v>139</v>
      </c>
      <c r="AF1152" s="148"/>
      <c r="AG1152" s="139"/>
    </row>
    <row r="1153" spans="1:33" s="166" customFormat="1">
      <c r="A1153" s="355">
        <v>43436</v>
      </c>
      <c r="B1153" s="137">
        <v>2</v>
      </c>
      <c r="C1153" s="137">
        <v>3004113</v>
      </c>
      <c r="D1153" s="139">
        <v>53783</v>
      </c>
      <c r="E1153" s="139" t="s">
        <v>283</v>
      </c>
      <c r="F1153" s="137">
        <v>7482</v>
      </c>
      <c r="G1153" s="140">
        <v>38</v>
      </c>
      <c r="H1153" s="165"/>
      <c r="I1153" s="257">
        <v>0</v>
      </c>
      <c r="J1153" s="258">
        <v>0</v>
      </c>
      <c r="K1153" s="259">
        <v>0</v>
      </c>
      <c r="L1153" s="260">
        <v>0</v>
      </c>
      <c r="M1153" s="257">
        <v>0</v>
      </c>
      <c r="N1153" s="261">
        <v>0</v>
      </c>
      <c r="O1153" s="262">
        <v>1</v>
      </c>
      <c r="P1153" s="260">
        <v>0</v>
      </c>
      <c r="Q1153" s="262">
        <v>0</v>
      </c>
      <c r="R1153" s="263">
        <v>0</v>
      </c>
      <c r="S1153" s="260">
        <v>0</v>
      </c>
      <c r="T1153" s="257">
        <v>0</v>
      </c>
      <c r="U1153" s="264">
        <v>0</v>
      </c>
      <c r="V1153" s="260">
        <v>1</v>
      </c>
      <c r="W1153" s="260">
        <v>0</v>
      </c>
      <c r="X1153" s="146">
        <f>+G1153-(SUM(I1153:N1153,O1153,P1153:P1153:T1153,U1153,V1153,W1153))</f>
        <v>36</v>
      </c>
      <c r="Y1153" s="205"/>
      <c r="Z1153" s="147"/>
      <c r="AA1153" s="147"/>
      <c r="AB1153" s="147"/>
      <c r="AC1153" s="147"/>
      <c r="AD1153" s="147"/>
      <c r="AE1153" s="198">
        <f t="shared" si="38"/>
        <v>36</v>
      </c>
      <c r="AF1153" s="148"/>
      <c r="AG1153" s="139"/>
    </row>
    <row r="1154" spans="1:33" s="166" customFormat="1">
      <c r="A1154" s="355">
        <v>43436</v>
      </c>
      <c r="B1154" s="137">
        <v>2</v>
      </c>
      <c r="C1154" s="137">
        <v>2848105</v>
      </c>
      <c r="D1154" s="139">
        <v>53792</v>
      </c>
      <c r="E1154" s="139" t="s">
        <v>283</v>
      </c>
      <c r="F1154" s="137">
        <v>7483</v>
      </c>
      <c r="G1154" s="140">
        <v>151</v>
      </c>
      <c r="H1154" s="560" t="s">
        <v>486</v>
      </c>
      <c r="I1154" s="257">
        <v>0</v>
      </c>
      <c r="J1154" s="258">
        <v>0</v>
      </c>
      <c r="K1154" s="259">
        <v>0</v>
      </c>
      <c r="L1154" s="260">
        <v>0</v>
      </c>
      <c r="M1154" s="257">
        <v>0</v>
      </c>
      <c r="N1154" s="261">
        <v>0</v>
      </c>
      <c r="O1154" s="262">
        <v>0</v>
      </c>
      <c r="P1154" s="260">
        <v>0</v>
      </c>
      <c r="Q1154" s="262">
        <v>0</v>
      </c>
      <c r="R1154" s="263">
        <v>0</v>
      </c>
      <c r="S1154" s="260">
        <v>0</v>
      </c>
      <c r="T1154" s="257">
        <v>0</v>
      </c>
      <c r="U1154" s="264">
        <v>0</v>
      </c>
      <c r="V1154" s="260">
        <v>1</v>
      </c>
      <c r="W1154" s="260">
        <v>0</v>
      </c>
      <c r="X1154" s="146">
        <f>+G1154-(SUM(I1154:N1154,O1154,P1154:P1154:T1154,U1154,V1154,W1154))</f>
        <v>150</v>
      </c>
      <c r="Y1154" s="147"/>
      <c r="Z1154" s="147"/>
      <c r="AA1154" s="147"/>
      <c r="AB1154" s="147"/>
      <c r="AC1154" s="147"/>
      <c r="AD1154" s="147"/>
      <c r="AE1154" s="198">
        <f t="shared" si="38"/>
        <v>150</v>
      </c>
      <c r="AF1154" s="148"/>
      <c r="AG1154" s="139"/>
    </row>
    <row r="1155" spans="1:33" s="166" customFormat="1">
      <c r="A1155" s="355">
        <v>43436</v>
      </c>
      <c r="B1155" s="137">
        <v>3</v>
      </c>
      <c r="C1155" s="137">
        <v>2848105</v>
      </c>
      <c r="D1155" s="139">
        <v>53792</v>
      </c>
      <c r="E1155" s="139" t="s">
        <v>283</v>
      </c>
      <c r="F1155" s="137">
        <v>7483</v>
      </c>
      <c r="G1155" s="140">
        <v>15</v>
      </c>
      <c r="H1155" s="561"/>
      <c r="I1155" s="257">
        <v>0</v>
      </c>
      <c r="J1155" s="258">
        <v>0</v>
      </c>
      <c r="K1155" s="259">
        <v>0</v>
      </c>
      <c r="L1155" s="260">
        <v>0</v>
      </c>
      <c r="M1155" s="257">
        <v>0</v>
      </c>
      <c r="N1155" s="261">
        <v>0</v>
      </c>
      <c r="O1155" s="262">
        <v>1</v>
      </c>
      <c r="P1155" s="260">
        <v>0</v>
      </c>
      <c r="Q1155" s="262">
        <v>0</v>
      </c>
      <c r="R1155" s="263">
        <v>0</v>
      </c>
      <c r="S1155" s="260">
        <v>0</v>
      </c>
      <c r="T1155" s="257">
        <v>0</v>
      </c>
      <c r="U1155" s="264">
        <v>0</v>
      </c>
      <c r="V1155" s="260">
        <v>0</v>
      </c>
      <c r="W1155" s="260">
        <v>0</v>
      </c>
      <c r="X1155" s="146">
        <f>+G1155-(SUM(I1155:N1155,O1155,P1155:P1155:T1155,U1155,V1155,W1155))</f>
        <v>14</v>
      </c>
      <c r="Y1155" s="147"/>
      <c r="Z1155" s="147"/>
      <c r="AA1155" s="147"/>
      <c r="AB1155" s="147"/>
      <c r="AC1155" s="147"/>
      <c r="AD1155" s="147"/>
      <c r="AE1155" s="198">
        <f t="shared" si="38"/>
        <v>14</v>
      </c>
      <c r="AF1155" s="148"/>
      <c r="AG1155" s="139"/>
    </row>
    <row r="1156" spans="1:33" s="166" customFormat="1">
      <c r="A1156" s="355">
        <v>43436</v>
      </c>
      <c r="B1156" s="137">
        <v>3</v>
      </c>
      <c r="C1156" s="137">
        <v>2848105</v>
      </c>
      <c r="D1156" s="139">
        <v>53787</v>
      </c>
      <c r="E1156" s="139" t="s">
        <v>283</v>
      </c>
      <c r="F1156" s="137">
        <v>7484</v>
      </c>
      <c r="G1156" s="140">
        <v>89</v>
      </c>
      <c r="H1156" s="165" t="s">
        <v>145</v>
      </c>
      <c r="I1156" s="257">
        <v>0</v>
      </c>
      <c r="J1156" s="258">
        <v>0</v>
      </c>
      <c r="K1156" s="259">
        <v>0</v>
      </c>
      <c r="L1156" s="260">
        <v>0</v>
      </c>
      <c r="M1156" s="257">
        <v>0</v>
      </c>
      <c r="N1156" s="261">
        <v>0</v>
      </c>
      <c r="O1156" s="262">
        <v>1</v>
      </c>
      <c r="P1156" s="260">
        <v>0</v>
      </c>
      <c r="Q1156" s="262">
        <v>0</v>
      </c>
      <c r="R1156" s="263">
        <v>0</v>
      </c>
      <c r="S1156" s="260">
        <v>0</v>
      </c>
      <c r="T1156" s="257">
        <v>0</v>
      </c>
      <c r="U1156" s="264">
        <v>0</v>
      </c>
      <c r="V1156" s="260">
        <v>1</v>
      </c>
      <c r="W1156" s="260">
        <v>0</v>
      </c>
      <c r="X1156" s="146">
        <f>+G1156-(SUM(I1156:N1156,O1156,P1156:P1156:T1156,U1156,V1156,W1156))</f>
        <v>87</v>
      </c>
      <c r="Y1156" s="147"/>
      <c r="Z1156" s="147"/>
      <c r="AA1156" s="147"/>
      <c r="AB1156" s="147"/>
      <c r="AC1156" s="147"/>
      <c r="AD1156" s="147"/>
      <c r="AE1156" s="198">
        <f t="shared" si="38"/>
        <v>87</v>
      </c>
      <c r="AF1156" s="148"/>
      <c r="AG1156" s="139"/>
    </row>
    <row r="1157" spans="1:33" s="166" customFormat="1">
      <c r="A1157" s="355">
        <v>43436</v>
      </c>
      <c r="B1157" s="137">
        <v>3</v>
      </c>
      <c r="C1157" s="137">
        <v>2848105</v>
      </c>
      <c r="D1157" s="139">
        <v>53790</v>
      </c>
      <c r="E1157" s="139" t="s">
        <v>283</v>
      </c>
      <c r="F1157" s="137">
        <v>7485</v>
      </c>
      <c r="G1157" s="140">
        <v>100</v>
      </c>
      <c r="H1157" s="165" t="s">
        <v>106</v>
      </c>
      <c r="I1157" s="257">
        <v>0</v>
      </c>
      <c r="J1157" s="258">
        <v>0</v>
      </c>
      <c r="K1157" s="259">
        <v>0</v>
      </c>
      <c r="L1157" s="260">
        <v>0</v>
      </c>
      <c r="M1157" s="257">
        <v>0</v>
      </c>
      <c r="N1157" s="261">
        <v>0</v>
      </c>
      <c r="O1157" s="262">
        <v>1</v>
      </c>
      <c r="P1157" s="260">
        <v>0</v>
      </c>
      <c r="Q1157" s="262">
        <v>0</v>
      </c>
      <c r="R1157" s="263">
        <v>0</v>
      </c>
      <c r="S1157" s="260">
        <v>0</v>
      </c>
      <c r="T1157" s="257">
        <v>0</v>
      </c>
      <c r="U1157" s="264">
        <v>0</v>
      </c>
      <c r="V1157" s="260">
        <v>1</v>
      </c>
      <c r="W1157" s="260">
        <v>0</v>
      </c>
      <c r="X1157" s="146">
        <f>+G1157-(SUM(I1157:N1157,O1157,P1157:P1157:T1157,U1157,V1157,W1157))</f>
        <v>98</v>
      </c>
      <c r="Y1157" s="147"/>
      <c r="Z1157" s="147"/>
      <c r="AA1157" s="147"/>
      <c r="AB1157" s="147"/>
      <c r="AC1157" s="147"/>
      <c r="AD1157" s="147"/>
      <c r="AE1157" s="198">
        <f t="shared" si="38"/>
        <v>98</v>
      </c>
      <c r="AF1157" s="148"/>
      <c r="AG1157" s="139"/>
    </row>
    <row r="1158" spans="1:33" s="166" customFormat="1">
      <c r="A1158" s="355">
        <v>43436</v>
      </c>
      <c r="B1158" s="137">
        <v>3</v>
      </c>
      <c r="C1158" s="137">
        <v>3004113</v>
      </c>
      <c r="D1158" s="139">
        <v>53784</v>
      </c>
      <c r="E1158" s="139" t="s">
        <v>283</v>
      </c>
      <c r="F1158" s="137">
        <v>7486</v>
      </c>
      <c r="G1158" s="140">
        <v>4</v>
      </c>
      <c r="H1158" s="165" t="s">
        <v>586</v>
      </c>
      <c r="I1158" s="257">
        <v>0</v>
      </c>
      <c r="J1158" s="258">
        <v>0</v>
      </c>
      <c r="K1158" s="259">
        <v>0</v>
      </c>
      <c r="L1158" s="260">
        <v>0</v>
      </c>
      <c r="M1158" s="257">
        <v>0</v>
      </c>
      <c r="N1158" s="261">
        <v>0</v>
      </c>
      <c r="O1158" s="262">
        <v>0</v>
      </c>
      <c r="P1158" s="260">
        <v>0</v>
      </c>
      <c r="Q1158" s="262">
        <v>0</v>
      </c>
      <c r="R1158" s="263">
        <v>0</v>
      </c>
      <c r="S1158" s="260">
        <v>0</v>
      </c>
      <c r="T1158" s="257">
        <v>0</v>
      </c>
      <c r="U1158" s="264">
        <v>0</v>
      </c>
      <c r="V1158" s="260">
        <v>1</v>
      </c>
      <c r="W1158" s="260">
        <v>0</v>
      </c>
      <c r="X1158" s="146">
        <f>+G1158-(SUM(I1158:N1158,O1158,P1158:P1158:T1158,U1158,V1158,W1158))</f>
        <v>3</v>
      </c>
      <c r="Y1158" s="205"/>
      <c r="Z1158" s="147"/>
      <c r="AA1158" s="147"/>
      <c r="AB1158" s="147"/>
      <c r="AC1158" s="147"/>
      <c r="AD1158" s="147"/>
      <c r="AE1158" s="198">
        <f t="shared" si="38"/>
        <v>3</v>
      </c>
      <c r="AF1158" s="148"/>
      <c r="AG1158" s="139"/>
    </row>
    <row r="1159" spans="1:33" s="166" customFormat="1">
      <c r="A1159" s="355">
        <v>43436</v>
      </c>
      <c r="B1159" s="137">
        <v>3</v>
      </c>
      <c r="C1159" s="137">
        <v>3004113</v>
      </c>
      <c r="D1159" s="139">
        <v>53785</v>
      </c>
      <c r="E1159" s="139" t="s">
        <v>283</v>
      </c>
      <c r="F1159" s="137">
        <v>7487</v>
      </c>
      <c r="G1159" s="140">
        <v>9</v>
      </c>
      <c r="H1159" s="165" t="s">
        <v>587</v>
      </c>
      <c r="I1159" s="257">
        <v>0</v>
      </c>
      <c r="J1159" s="258">
        <v>0</v>
      </c>
      <c r="K1159" s="259">
        <v>0</v>
      </c>
      <c r="L1159" s="260">
        <v>0</v>
      </c>
      <c r="M1159" s="257">
        <v>0</v>
      </c>
      <c r="N1159" s="261">
        <v>0</v>
      </c>
      <c r="O1159" s="262">
        <v>1</v>
      </c>
      <c r="P1159" s="260">
        <v>0</v>
      </c>
      <c r="Q1159" s="262">
        <v>0</v>
      </c>
      <c r="R1159" s="263">
        <v>0</v>
      </c>
      <c r="S1159" s="260">
        <v>0</v>
      </c>
      <c r="T1159" s="257">
        <v>0</v>
      </c>
      <c r="U1159" s="264">
        <v>0</v>
      </c>
      <c r="V1159" s="260">
        <v>1</v>
      </c>
      <c r="W1159" s="260">
        <v>0</v>
      </c>
      <c r="X1159" s="146">
        <f>+G1159-(SUM(I1159:N1159,O1159,P1159:P1159:T1159,U1159,V1159,W1159))</f>
        <v>7</v>
      </c>
      <c r="Y1159" s="205"/>
      <c r="Z1159" s="147"/>
      <c r="AA1159" s="147"/>
      <c r="AB1159" s="147"/>
      <c r="AC1159" s="147"/>
      <c r="AD1159" s="147"/>
      <c r="AE1159" s="198">
        <f t="shared" si="38"/>
        <v>7</v>
      </c>
      <c r="AF1159" s="148"/>
      <c r="AG1159" s="139"/>
    </row>
    <row r="1160" spans="1:33" s="166" customFormat="1">
      <c r="A1160" s="355">
        <v>43448</v>
      </c>
      <c r="B1160" s="137">
        <v>3</v>
      </c>
      <c r="C1160" s="137">
        <v>2846209</v>
      </c>
      <c r="D1160" s="139">
        <v>13231</v>
      </c>
      <c r="E1160" s="104" t="s">
        <v>862</v>
      </c>
      <c r="F1160" s="137">
        <v>7597</v>
      </c>
      <c r="G1160" s="140">
        <v>51</v>
      </c>
      <c r="H1160" s="560" t="s">
        <v>111</v>
      </c>
      <c r="I1160" s="257">
        <v>0</v>
      </c>
      <c r="J1160" s="258">
        <v>0</v>
      </c>
      <c r="K1160" s="259">
        <v>0</v>
      </c>
      <c r="L1160" s="260">
        <v>0</v>
      </c>
      <c r="M1160" s="257">
        <v>0</v>
      </c>
      <c r="N1160" s="261">
        <v>0</v>
      </c>
      <c r="O1160" s="262">
        <v>0</v>
      </c>
      <c r="P1160" s="260">
        <v>0</v>
      </c>
      <c r="Q1160" s="262">
        <v>0</v>
      </c>
      <c r="R1160" s="263">
        <v>0</v>
      </c>
      <c r="S1160" s="260">
        <v>0</v>
      </c>
      <c r="T1160" s="257">
        <v>0</v>
      </c>
      <c r="U1160" s="264">
        <v>0</v>
      </c>
      <c r="V1160" s="260">
        <v>1</v>
      </c>
      <c r="W1160" s="260">
        <v>0</v>
      </c>
      <c r="X1160" s="146">
        <f>+G1160-(SUM(I1160:N1160,O1160,P1160:P1160:T1160,U1160,V1160,W1160))</f>
        <v>50</v>
      </c>
      <c r="Y1160" s="147"/>
      <c r="Z1160" s="147"/>
      <c r="AA1160" s="147"/>
      <c r="AB1160" s="147"/>
      <c r="AC1160" s="147"/>
      <c r="AD1160" s="147"/>
      <c r="AE1160" s="198">
        <f t="shared" si="38"/>
        <v>50</v>
      </c>
      <c r="AF1160" s="148"/>
      <c r="AG1160" s="139"/>
    </row>
    <row r="1161" spans="1:33" s="166" customFormat="1">
      <c r="A1161" s="355">
        <v>43449</v>
      </c>
      <c r="B1161" s="137">
        <v>1</v>
      </c>
      <c r="C1161" s="137">
        <v>2846209</v>
      </c>
      <c r="D1161" s="139">
        <v>13231</v>
      </c>
      <c r="E1161" s="104" t="s">
        <v>862</v>
      </c>
      <c r="F1161" s="137">
        <v>7597</v>
      </c>
      <c r="G1161" s="140">
        <v>349</v>
      </c>
      <c r="H1161" s="561"/>
      <c r="I1161" s="257">
        <v>0</v>
      </c>
      <c r="J1161" s="258">
        <v>0</v>
      </c>
      <c r="K1161" s="259">
        <v>0</v>
      </c>
      <c r="L1161" s="260">
        <v>0</v>
      </c>
      <c r="M1161" s="257">
        <v>0</v>
      </c>
      <c r="N1161" s="261">
        <v>0</v>
      </c>
      <c r="O1161" s="262">
        <v>1</v>
      </c>
      <c r="P1161" s="260">
        <v>0</v>
      </c>
      <c r="Q1161" s="262">
        <v>0</v>
      </c>
      <c r="R1161" s="263">
        <v>2</v>
      </c>
      <c r="S1161" s="260">
        <v>0</v>
      </c>
      <c r="T1161" s="257">
        <v>0</v>
      </c>
      <c r="U1161" s="264">
        <v>0</v>
      </c>
      <c r="V1161" s="260">
        <v>0</v>
      </c>
      <c r="W1161" s="260">
        <v>0</v>
      </c>
      <c r="X1161" s="146">
        <f>+G1161-(SUM(I1161:N1161,O1161,P1161:P1161:T1161,U1161,V1161,W1161))</f>
        <v>346</v>
      </c>
      <c r="Y1161" s="147"/>
      <c r="Z1161" s="147"/>
      <c r="AA1161" s="147"/>
      <c r="AB1161" s="147"/>
      <c r="AC1161" s="147"/>
      <c r="AD1161" s="147"/>
      <c r="AE1161" s="198">
        <f t="shared" si="38"/>
        <v>346</v>
      </c>
      <c r="AF1161" s="148"/>
      <c r="AG1161" s="139"/>
    </row>
    <row r="1162" spans="1:33" s="166" customFormat="1">
      <c r="A1162" s="355">
        <v>43449</v>
      </c>
      <c r="B1162" s="137">
        <v>1</v>
      </c>
      <c r="C1162" s="137">
        <v>2846209</v>
      </c>
      <c r="D1162" s="139">
        <v>13231</v>
      </c>
      <c r="E1162" s="104" t="s">
        <v>862</v>
      </c>
      <c r="F1162" s="137">
        <v>7598</v>
      </c>
      <c r="G1162" s="140">
        <v>152</v>
      </c>
      <c r="H1162" s="165" t="s">
        <v>114</v>
      </c>
      <c r="I1162" s="257">
        <v>0</v>
      </c>
      <c r="J1162" s="258">
        <v>0</v>
      </c>
      <c r="K1162" s="259">
        <v>0</v>
      </c>
      <c r="L1162" s="260">
        <v>0</v>
      </c>
      <c r="M1162" s="257">
        <v>0</v>
      </c>
      <c r="N1162" s="261">
        <v>0</v>
      </c>
      <c r="O1162" s="262">
        <v>0</v>
      </c>
      <c r="P1162" s="260">
        <v>0</v>
      </c>
      <c r="Q1162" s="262">
        <v>0</v>
      </c>
      <c r="R1162" s="263">
        <v>1</v>
      </c>
      <c r="S1162" s="260">
        <v>0</v>
      </c>
      <c r="T1162" s="257">
        <v>0</v>
      </c>
      <c r="U1162" s="264">
        <v>0</v>
      </c>
      <c r="V1162" s="260">
        <v>1</v>
      </c>
      <c r="W1162" s="260">
        <v>0</v>
      </c>
      <c r="X1162" s="146">
        <f>+G1162-(SUM(I1162:N1162,O1162,P1162:P1162:T1162,U1162,V1162,W1162))</f>
        <v>150</v>
      </c>
      <c r="Y1162" s="147"/>
      <c r="Z1162" s="147"/>
      <c r="AA1162" s="147"/>
      <c r="AB1162" s="147"/>
      <c r="AC1162" s="147"/>
      <c r="AD1162" s="147"/>
      <c r="AE1162" s="198">
        <f t="shared" si="38"/>
        <v>150</v>
      </c>
      <c r="AF1162" s="148"/>
      <c r="AG1162" s="139"/>
    </row>
    <row r="1163" spans="1:33" s="166" customFormat="1">
      <c r="A1163" s="355">
        <v>43449</v>
      </c>
      <c r="B1163" s="137">
        <v>2</v>
      </c>
      <c r="C1163" s="137">
        <v>2846209</v>
      </c>
      <c r="D1163" s="139">
        <v>13231</v>
      </c>
      <c r="E1163" s="104" t="s">
        <v>862</v>
      </c>
      <c r="F1163" s="137">
        <v>7598</v>
      </c>
      <c r="G1163" s="140">
        <v>248</v>
      </c>
      <c r="H1163" s="165" t="s">
        <v>114</v>
      </c>
      <c r="I1163" s="257">
        <v>0</v>
      </c>
      <c r="J1163" s="258">
        <v>0</v>
      </c>
      <c r="K1163" s="259">
        <v>0</v>
      </c>
      <c r="L1163" s="260">
        <v>0</v>
      </c>
      <c r="M1163" s="257">
        <v>0</v>
      </c>
      <c r="N1163" s="261">
        <v>0</v>
      </c>
      <c r="O1163" s="262">
        <v>0</v>
      </c>
      <c r="P1163" s="260">
        <v>0</v>
      </c>
      <c r="Q1163" s="262">
        <v>0</v>
      </c>
      <c r="R1163" s="263">
        <v>2</v>
      </c>
      <c r="S1163" s="260">
        <v>0</v>
      </c>
      <c r="T1163" s="257">
        <v>0</v>
      </c>
      <c r="U1163" s="264">
        <v>0</v>
      </c>
      <c r="V1163" s="260">
        <v>0</v>
      </c>
      <c r="W1163" s="260">
        <v>0</v>
      </c>
      <c r="X1163" s="146">
        <f>+G1163-(SUM(I1163:N1163,O1163,P1163:P1163:T1163,U1163,V1163,W1163))</f>
        <v>246</v>
      </c>
      <c r="Y1163" s="147"/>
      <c r="Z1163" s="147"/>
      <c r="AA1163" s="147"/>
      <c r="AB1163" s="147"/>
      <c r="AC1163" s="147"/>
      <c r="AD1163" s="147"/>
      <c r="AE1163" s="198">
        <f t="shared" si="38"/>
        <v>246</v>
      </c>
      <c r="AF1163" s="148"/>
      <c r="AG1163" s="139"/>
    </row>
    <row r="1164" spans="1:33" s="166" customFormat="1">
      <c r="A1164" s="355">
        <v>43449</v>
      </c>
      <c r="B1164" s="137">
        <v>2</v>
      </c>
      <c r="C1164" s="137">
        <v>2846209</v>
      </c>
      <c r="D1164" s="139">
        <v>13231</v>
      </c>
      <c r="E1164" s="104" t="s">
        <v>862</v>
      </c>
      <c r="F1164" s="137">
        <v>7599</v>
      </c>
      <c r="G1164" s="140">
        <v>33</v>
      </c>
      <c r="H1164" s="165" t="s">
        <v>438</v>
      </c>
      <c r="I1164" s="257">
        <v>0</v>
      </c>
      <c r="J1164" s="258">
        <v>0</v>
      </c>
      <c r="K1164" s="259">
        <v>0</v>
      </c>
      <c r="L1164" s="260">
        <v>0</v>
      </c>
      <c r="M1164" s="257">
        <v>0</v>
      </c>
      <c r="N1164" s="261">
        <v>0</v>
      </c>
      <c r="O1164" s="262">
        <v>0</v>
      </c>
      <c r="P1164" s="260">
        <v>0</v>
      </c>
      <c r="Q1164" s="262">
        <v>0</v>
      </c>
      <c r="R1164" s="263">
        <v>0</v>
      </c>
      <c r="S1164" s="260">
        <v>0</v>
      </c>
      <c r="T1164" s="257">
        <v>0</v>
      </c>
      <c r="U1164" s="264">
        <v>0</v>
      </c>
      <c r="V1164" s="260">
        <v>1</v>
      </c>
      <c r="W1164" s="260">
        <v>0</v>
      </c>
      <c r="X1164" s="146">
        <f>+G1164-(SUM(I1164:N1164,O1164,P1164:P1164:T1164,U1164,V1164,W1164))</f>
        <v>32</v>
      </c>
      <c r="Y1164" s="147"/>
      <c r="Z1164" s="147">
        <v>3</v>
      </c>
      <c r="AA1164" s="147"/>
      <c r="AB1164" s="147"/>
      <c r="AC1164" s="147"/>
      <c r="AD1164" s="147"/>
      <c r="AE1164" s="198">
        <f t="shared" si="38"/>
        <v>29</v>
      </c>
      <c r="AF1164" s="148"/>
      <c r="AG1164" s="139"/>
    </row>
    <row r="1165" spans="1:33" s="166" customFormat="1">
      <c r="A1165" s="355">
        <v>43449</v>
      </c>
      <c r="B1165" s="137">
        <v>2</v>
      </c>
      <c r="C1165" s="137">
        <v>2846209</v>
      </c>
      <c r="D1165" s="139">
        <v>13229</v>
      </c>
      <c r="E1165" s="104" t="s">
        <v>862</v>
      </c>
      <c r="F1165" s="137">
        <v>7600</v>
      </c>
      <c r="G1165" s="140">
        <v>303</v>
      </c>
      <c r="H1165" s="560" t="s">
        <v>111</v>
      </c>
      <c r="I1165" s="257">
        <v>0</v>
      </c>
      <c r="J1165" s="258">
        <v>0</v>
      </c>
      <c r="K1165" s="259">
        <v>0</v>
      </c>
      <c r="L1165" s="260">
        <v>0</v>
      </c>
      <c r="M1165" s="257">
        <v>0</v>
      </c>
      <c r="N1165" s="261">
        <v>0</v>
      </c>
      <c r="O1165" s="262">
        <v>1</v>
      </c>
      <c r="P1165" s="260">
        <v>0</v>
      </c>
      <c r="Q1165" s="262">
        <v>0</v>
      </c>
      <c r="R1165" s="263">
        <v>1</v>
      </c>
      <c r="S1165" s="260">
        <v>0</v>
      </c>
      <c r="T1165" s="257">
        <v>0</v>
      </c>
      <c r="U1165" s="264">
        <v>0</v>
      </c>
      <c r="V1165" s="260">
        <v>1</v>
      </c>
      <c r="W1165" s="260">
        <v>0</v>
      </c>
      <c r="X1165" s="146">
        <f>+G1165-(SUM(I1165:N1165,O1165,P1165:P1165:T1165,U1165,V1165,W1165))</f>
        <v>300</v>
      </c>
      <c r="Y1165" s="147"/>
      <c r="Z1165" s="147"/>
      <c r="AA1165" s="147"/>
      <c r="AB1165" s="147"/>
      <c r="AC1165" s="147"/>
      <c r="AD1165" s="147"/>
      <c r="AE1165" s="198">
        <f t="shared" si="38"/>
        <v>300</v>
      </c>
      <c r="AF1165" s="148"/>
      <c r="AG1165" s="139"/>
    </row>
    <row r="1166" spans="1:33" s="166" customFormat="1">
      <c r="A1166" s="355">
        <v>43449</v>
      </c>
      <c r="B1166" s="137">
        <v>3</v>
      </c>
      <c r="C1166" s="137">
        <v>2846209</v>
      </c>
      <c r="D1166" s="139">
        <v>13229</v>
      </c>
      <c r="E1166" s="104" t="s">
        <v>862</v>
      </c>
      <c r="F1166" s="137">
        <v>7600</v>
      </c>
      <c r="G1166" s="140">
        <v>97</v>
      </c>
      <c r="H1166" s="561"/>
      <c r="I1166" s="257">
        <v>0</v>
      </c>
      <c r="J1166" s="258">
        <v>0</v>
      </c>
      <c r="K1166" s="259">
        <v>0</v>
      </c>
      <c r="L1166" s="260">
        <v>0</v>
      </c>
      <c r="M1166" s="257">
        <v>0</v>
      </c>
      <c r="N1166" s="261">
        <v>0</v>
      </c>
      <c r="O1166" s="262">
        <v>0</v>
      </c>
      <c r="P1166" s="260">
        <v>0</v>
      </c>
      <c r="Q1166" s="262">
        <v>0</v>
      </c>
      <c r="R1166" s="263">
        <v>0</v>
      </c>
      <c r="S1166" s="260">
        <v>0</v>
      </c>
      <c r="T1166" s="257">
        <v>0</v>
      </c>
      <c r="U1166" s="264">
        <v>0</v>
      </c>
      <c r="V1166" s="260">
        <v>1</v>
      </c>
      <c r="W1166" s="260">
        <v>0</v>
      </c>
      <c r="X1166" s="146">
        <f>+G1166-(SUM(I1166:N1166,O1166,P1166:P1166:T1166,U1166,V1166,W1166))</f>
        <v>96</v>
      </c>
      <c r="Y1166" s="147"/>
      <c r="Z1166" s="147"/>
      <c r="AA1166" s="147"/>
      <c r="AB1166" s="147"/>
      <c r="AC1166" s="147"/>
      <c r="AD1166" s="147"/>
      <c r="AE1166" s="198">
        <f t="shared" si="38"/>
        <v>96</v>
      </c>
      <c r="AF1166" s="148"/>
      <c r="AG1166" s="139"/>
    </row>
    <row r="1167" spans="1:33" s="166" customFormat="1">
      <c r="A1167" s="355">
        <v>43449</v>
      </c>
      <c r="B1167" s="137">
        <v>3</v>
      </c>
      <c r="C1167" s="137">
        <v>2846209</v>
      </c>
      <c r="D1167" s="139">
        <v>13229</v>
      </c>
      <c r="E1167" s="104" t="s">
        <v>862</v>
      </c>
      <c r="F1167" s="137">
        <v>7601</v>
      </c>
      <c r="G1167" s="140">
        <v>320</v>
      </c>
      <c r="H1167" s="165" t="s">
        <v>516</v>
      </c>
      <c r="I1167" s="257">
        <v>0</v>
      </c>
      <c r="J1167" s="258">
        <v>0</v>
      </c>
      <c r="K1167" s="259">
        <v>0</v>
      </c>
      <c r="L1167" s="260">
        <v>0</v>
      </c>
      <c r="M1167" s="257">
        <v>0</v>
      </c>
      <c r="N1167" s="261">
        <v>0</v>
      </c>
      <c r="O1167" s="262">
        <v>0</v>
      </c>
      <c r="P1167" s="260">
        <v>0</v>
      </c>
      <c r="Q1167" s="262">
        <v>0</v>
      </c>
      <c r="R1167" s="263">
        <v>2</v>
      </c>
      <c r="S1167" s="260">
        <v>0</v>
      </c>
      <c r="T1167" s="257">
        <v>0</v>
      </c>
      <c r="U1167" s="264">
        <v>0</v>
      </c>
      <c r="V1167" s="260">
        <v>1</v>
      </c>
      <c r="W1167" s="260">
        <v>0</v>
      </c>
      <c r="X1167" s="146">
        <f>+G1167-(SUM(I1167:N1167,O1167,P1167:P1167:T1167,U1167,V1167,W1167))</f>
        <v>317</v>
      </c>
      <c r="Y1167" s="147"/>
      <c r="Z1167" s="147"/>
      <c r="AA1167" s="147"/>
      <c r="AB1167" s="147"/>
      <c r="AC1167" s="147"/>
      <c r="AD1167" s="147"/>
      <c r="AE1167" s="198">
        <f t="shared" si="38"/>
        <v>317</v>
      </c>
      <c r="AF1167" s="148"/>
      <c r="AG1167" s="139"/>
    </row>
    <row r="1168" spans="1:33" s="166" customFormat="1">
      <c r="A1168" s="355">
        <v>43449</v>
      </c>
      <c r="B1168" s="137">
        <v>3</v>
      </c>
      <c r="C1168" s="137">
        <v>2846209</v>
      </c>
      <c r="D1168" s="139">
        <v>13230</v>
      </c>
      <c r="E1168" s="104" t="s">
        <v>862</v>
      </c>
      <c r="F1168" s="137">
        <v>7602</v>
      </c>
      <c r="G1168" s="140">
        <v>100</v>
      </c>
      <c r="H1168" s="560" t="s">
        <v>111</v>
      </c>
      <c r="I1168" s="257">
        <v>0</v>
      </c>
      <c r="J1168" s="258">
        <v>0</v>
      </c>
      <c r="K1168" s="259">
        <v>0</v>
      </c>
      <c r="L1168" s="260">
        <v>0</v>
      </c>
      <c r="M1168" s="257">
        <v>0</v>
      </c>
      <c r="N1168" s="261">
        <v>0</v>
      </c>
      <c r="O1168" s="262">
        <v>0</v>
      </c>
      <c r="P1168" s="260">
        <v>0</v>
      </c>
      <c r="Q1168" s="262">
        <v>0</v>
      </c>
      <c r="R1168" s="263">
        <v>0</v>
      </c>
      <c r="S1168" s="260">
        <v>0</v>
      </c>
      <c r="T1168" s="257">
        <v>0</v>
      </c>
      <c r="U1168" s="264">
        <v>0</v>
      </c>
      <c r="V1168" s="260">
        <v>0</v>
      </c>
      <c r="W1168" s="260">
        <v>0</v>
      </c>
      <c r="X1168" s="146">
        <f>+G1168-(SUM(I1168:N1168,O1168,P1168:P1168:T1168,U1168,V1168,W1168))</f>
        <v>100</v>
      </c>
      <c r="Y1168" s="147"/>
      <c r="Z1168" s="147"/>
      <c r="AA1168" s="147"/>
      <c r="AB1168" s="147"/>
      <c r="AC1168" s="147"/>
      <c r="AD1168" s="147"/>
      <c r="AE1168" s="198">
        <f t="shared" si="38"/>
        <v>100</v>
      </c>
      <c r="AF1168" s="148"/>
      <c r="AG1168" s="139"/>
    </row>
    <row r="1169" spans="1:33" s="166" customFormat="1">
      <c r="A1169" s="355">
        <v>43450</v>
      </c>
      <c r="B1169" s="137">
        <v>1</v>
      </c>
      <c r="C1169" s="137">
        <v>2846209</v>
      </c>
      <c r="D1169" s="139">
        <v>13230</v>
      </c>
      <c r="E1169" s="104" t="s">
        <v>862</v>
      </c>
      <c r="F1169" s="137">
        <v>7602</v>
      </c>
      <c r="G1169" s="140">
        <v>300</v>
      </c>
      <c r="H1169" s="561"/>
      <c r="I1169" s="257">
        <v>0</v>
      </c>
      <c r="J1169" s="258">
        <v>0</v>
      </c>
      <c r="K1169" s="259">
        <v>0</v>
      </c>
      <c r="L1169" s="260">
        <v>0</v>
      </c>
      <c r="M1169" s="257">
        <v>0</v>
      </c>
      <c r="N1169" s="261">
        <v>0</v>
      </c>
      <c r="O1169" s="262">
        <v>0</v>
      </c>
      <c r="P1169" s="260">
        <v>0</v>
      </c>
      <c r="Q1169" s="262">
        <v>0</v>
      </c>
      <c r="R1169" s="263">
        <v>3</v>
      </c>
      <c r="S1169" s="260">
        <v>0</v>
      </c>
      <c r="T1169" s="257">
        <v>0</v>
      </c>
      <c r="U1169" s="264">
        <v>0</v>
      </c>
      <c r="V1169" s="260">
        <v>1</v>
      </c>
      <c r="W1169" s="260">
        <v>0</v>
      </c>
      <c r="X1169" s="146">
        <f>+G1169-(SUM(I1169:N1169,O1169,P1169:P1169:T1169,U1169,V1169,W1169))</f>
        <v>296</v>
      </c>
      <c r="Y1169" s="147"/>
      <c r="Z1169" s="147"/>
      <c r="AA1169" s="147"/>
      <c r="AB1169" s="147"/>
      <c r="AC1169" s="147"/>
      <c r="AD1169" s="147"/>
      <c r="AE1169" s="198">
        <f t="shared" si="38"/>
        <v>296</v>
      </c>
      <c r="AF1169" s="148"/>
      <c r="AG1169" s="139"/>
    </row>
    <row r="1170" spans="1:33" s="166" customFormat="1">
      <c r="A1170" s="355">
        <v>43450</v>
      </c>
      <c r="B1170" s="137">
        <v>1</v>
      </c>
      <c r="C1170" s="137">
        <v>2846209</v>
      </c>
      <c r="D1170" s="139">
        <v>13230</v>
      </c>
      <c r="E1170" s="104" t="s">
        <v>862</v>
      </c>
      <c r="F1170" s="137">
        <v>7603</v>
      </c>
      <c r="G1170" s="140">
        <v>253</v>
      </c>
      <c r="H1170" s="165" t="s">
        <v>589</v>
      </c>
      <c r="I1170" s="257">
        <v>0</v>
      </c>
      <c r="J1170" s="258">
        <v>0</v>
      </c>
      <c r="K1170" s="259">
        <v>0</v>
      </c>
      <c r="L1170" s="260">
        <v>0</v>
      </c>
      <c r="M1170" s="257">
        <v>0</v>
      </c>
      <c r="N1170" s="261">
        <v>0</v>
      </c>
      <c r="O1170" s="262">
        <v>0</v>
      </c>
      <c r="P1170" s="260">
        <v>0</v>
      </c>
      <c r="Q1170" s="262">
        <v>0</v>
      </c>
      <c r="R1170" s="263">
        <v>2</v>
      </c>
      <c r="S1170" s="260">
        <v>0</v>
      </c>
      <c r="T1170" s="257">
        <v>0</v>
      </c>
      <c r="U1170" s="264">
        <v>0</v>
      </c>
      <c r="V1170" s="260">
        <v>1</v>
      </c>
      <c r="W1170" s="260">
        <v>0</v>
      </c>
      <c r="X1170" s="146">
        <f>+G1170-(SUM(I1170:N1170,O1170,P1170:P1170:T1170,U1170,V1170,W1170))</f>
        <v>250</v>
      </c>
      <c r="Y1170" s="147"/>
      <c r="Z1170" s="147"/>
      <c r="AA1170" s="147"/>
      <c r="AB1170" s="147"/>
      <c r="AC1170" s="147"/>
      <c r="AD1170" s="147"/>
      <c r="AE1170" s="198">
        <f t="shared" si="38"/>
        <v>250</v>
      </c>
      <c r="AF1170" s="148"/>
      <c r="AG1170" s="139"/>
    </row>
    <row r="1171" spans="1:33" s="166" customFormat="1">
      <c r="A1171" s="355">
        <v>43450</v>
      </c>
      <c r="B1171" s="137">
        <v>2</v>
      </c>
      <c r="C1171" s="137">
        <v>2846209</v>
      </c>
      <c r="D1171" s="139">
        <v>13230</v>
      </c>
      <c r="E1171" s="104" t="s">
        <v>862</v>
      </c>
      <c r="F1171" s="137">
        <v>7603</v>
      </c>
      <c r="G1171" s="140">
        <v>72</v>
      </c>
      <c r="H1171" s="165" t="s">
        <v>589</v>
      </c>
      <c r="I1171" s="257">
        <v>0</v>
      </c>
      <c r="J1171" s="258">
        <v>0</v>
      </c>
      <c r="K1171" s="259">
        <v>0</v>
      </c>
      <c r="L1171" s="260">
        <v>0</v>
      </c>
      <c r="M1171" s="257">
        <v>0</v>
      </c>
      <c r="N1171" s="261">
        <v>0</v>
      </c>
      <c r="O1171" s="262">
        <v>0</v>
      </c>
      <c r="P1171" s="260">
        <v>0</v>
      </c>
      <c r="Q1171" s="262">
        <v>0</v>
      </c>
      <c r="R1171" s="263">
        <v>0</v>
      </c>
      <c r="S1171" s="260">
        <v>0</v>
      </c>
      <c r="T1171" s="257">
        <v>0</v>
      </c>
      <c r="U1171" s="264">
        <v>0</v>
      </c>
      <c r="V1171" s="260">
        <v>0</v>
      </c>
      <c r="W1171" s="260">
        <v>0</v>
      </c>
      <c r="X1171" s="146">
        <f>+G1171-(SUM(I1171:N1171,O1171,P1171:P1171:T1171,U1171,V1171,W1171))</f>
        <v>72</v>
      </c>
      <c r="Y1171" s="147"/>
      <c r="Z1171" s="147"/>
      <c r="AA1171" s="147"/>
      <c r="AB1171" s="147"/>
      <c r="AC1171" s="147"/>
      <c r="AD1171" s="147"/>
      <c r="AE1171" s="198">
        <f t="shared" si="38"/>
        <v>72</v>
      </c>
      <c r="AF1171" s="148"/>
      <c r="AG1171" s="139"/>
    </row>
    <row r="1172" spans="1:33" s="166" customFormat="1">
      <c r="A1172" s="362">
        <v>43454</v>
      </c>
      <c r="B1172" s="137">
        <v>3</v>
      </c>
      <c r="C1172" s="137">
        <v>2846209</v>
      </c>
      <c r="D1172" s="139">
        <v>13232</v>
      </c>
      <c r="E1172" s="104" t="s">
        <v>862</v>
      </c>
      <c r="F1172" s="137">
        <v>7665</v>
      </c>
      <c r="G1172" s="140">
        <v>400</v>
      </c>
      <c r="H1172" s="165"/>
      <c r="I1172" s="257">
        <v>0</v>
      </c>
      <c r="J1172" s="258">
        <v>0</v>
      </c>
      <c r="K1172" s="259">
        <v>0</v>
      </c>
      <c r="L1172" s="260">
        <v>0</v>
      </c>
      <c r="M1172" s="257">
        <v>0</v>
      </c>
      <c r="N1172" s="261">
        <v>0</v>
      </c>
      <c r="O1172" s="262">
        <v>1</v>
      </c>
      <c r="P1172" s="260">
        <v>0</v>
      </c>
      <c r="Q1172" s="262">
        <v>0</v>
      </c>
      <c r="R1172" s="263">
        <v>2</v>
      </c>
      <c r="S1172" s="260">
        <v>0</v>
      </c>
      <c r="T1172" s="257">
        <v>0</v>
      </c>
      <c r="U1172" s="264">
        <v>0</v>
      </c>
      <c r="V1172" s="260">
        <v>1</v>
      </c>
      <c r="W1172" s="260">
        <v>0</v>
      </c>
      <c r="X1172" s="146">
        <f>+G1172-(SUM(I1172:N1172,O1172,P1172:P1172:T1172,U1172,V1172,W1172))</f>
        <v>396</v>
      </c>
      <c r="Y1172" s="147"/>
      <c r="Z1172" s="147"/>
      <c r="AA1172" s="147"/>
      <c r="AB1172" s="147"/>
      <c r="AC1172" s="147"/>
      <c r="AD1172" s="147"/>
      <c r="AE1172" s="198">
        <f t="shared" si="38"/>
        <v>396</v>
      </c>
      <c r="AF1172" s="148"/>
      <c r="AG1172" s="139"/>
    </row>
    <row r="1173" spans="1:33" s="166" customFormat="1">
      <c r="A1173" s="362">
        <v>43454</v>
      </c>
      <c r="B1173" s="137">
        <v>3</v>
      </c>
      <c r="C1173" s="137">
        <v>2846209</v>
      </c>
      <c r="D1173" s="139">
        <v>13232</v>
      </c>
      <c r="E1173" s="104" t="s">
        <v>862</v>
      </c>
      <c r="F1173" s="137">
        <v>7666</v>
      </c>
      <c r="G1173" s="140">
        <v>130</v>
      </c>
      <c r="H1173" s="165"/>
      <c r="I1173" s="257">
        <v>0</v>
      </c>
      <c r="J1173" s="258">
        <v>0</v>
      </c>
      <c r="K1173" s="259">
        <v>0</v>
      </c>
      <c r="L1173" s="260">
        <v>0</v>
      </c>
      <c r="M1173" s="257">
        <v>0</v>
      </c>
      <c r="N1173" s="261">
        <v>0</v>
      </c>
      <c r="O1173" s="262">
        <v>0</v>
      </c>
      <c r="P1173" s="260">
        <v>0</v>
      </c>
      <c r="Q1173" s="262">
        <v>0</v>
      </c>
      <c r="R1173" s="263">
        <v>0</v>
      </c>
      <c r="S1173" s="260">
        <v>0</v>
      </c>
      <c r="T1173" s="257">
        <v>0</v>
      </c>
      <c r="U1173" s="264">
        <v>0</v>
      </c>
      <c r="V1173" s="260">
        <v>1</v>
      </c>
      <c r="W1173" s="260">
        <v>0</v>
      </c>
      <c r="X1173" s="146">
        <f>+G1173-(SUM(I1173:N1173,O1173,P1173:P1173:T1173,U1173,V1173,W1173))</f>
        <v>129</v>
      </c>
      <c r="Y1173" s="147"/>
      <c r="Z1173" s="147">
        <v>3</v>
      </c>
      <c r="AA1173" s="147"/>
      <c r="AB1173" s="147"/>
      <c r="AC1173" s="147"/>
      <c r="AD1173" s="147"/>
      <c r="AE1173" s="198">
        <f t="shared" si="38"/>
        <v>126</v>
      </c>
      <c r="AF1173" s="148"/>
      <c r="AG1173" s="139"/>
    </row>
    <row r="1174" spans="1:33" s="166" customFormat="1">
      <c r="A1174" s="362">
        <v>43455</v>
      </c>
      <c r="B1174" s="137">
        <v>1</v>
      </c>
      <c r="C1174" s="137">
        <v>2846209</v>
      </c>
      <c r="D1174" s="139">
        <v>13232</v>
      </c>
      <c r="E1174" s="104" t="s">
        <v>862</v>
      </c>
      <c r="F1174" s="137">
        <v>7666</v>
      </c>
      <c r="G1174" s="140">
        <v>202</v>
      </c>
      <c r="H1174" s="165"/>
      <c r="I1174" s="257">
        <v>0</v>
      </c>
      <c r="J1174" s="258">
        <v>0</v>
      </c>
      <c r="K1174" s="259">
        <v>0</v>
      </c>
      <c r="L1174" s="260">
        <v>0</v>
      </c>
      <c r="M1174" s="257">
        <v>0</v>
      </c>
      <c r="N1174" s="261">
        <v>0</v>
      </c>
      <c r="O1174" s="262">
        <v>0</v>
      </c>
      <c r="P1174" s="260">
        <v>0</v>
      </c>
      <c r="Q1174" s="262">
        <v>0</v>
      </c>
      <c r="R1174" s="263">
        <v>2</v>
      </c>
      <c r="S1174" s="260">
        <v>0</v>
      </c>
      <c r="T1174" s="257">
        <v>0</v>
      </c>
      <c r="U1174" s="264">
        <v>0</v>
      </c>
      <c r="V1174" s="260">
        <v>0</v>
      </c>
      <c r="W1174" s="260">
        <v>0</v>
      </c>
      <c r="X1174" s="146">
        <f>+G1174-(SUM(I1174:N1174,O1174,P1174:P1174:T1174,U1174,V1174,W1174))</f>
        <v>200</v>
      </c>
      <c r="Y1174" s="147"/>
      <c r="Z1174" s="147">
        <v>2</v>
      </c>
      <c r="AA1174" s="147"/>
      <c r="AB1174" s="147"/>
      <c r="AC1174" s="147"/>
      <c r="AD1174" s="147"/>
      <c r="AE1174" s="198">
        <f t="shared" ref="AE1174:AE1235" si="39">X1174-SUM(Z1174:AD1174)</f>
        <v>198</v>
      </c>
      <c r="AF1174" s="148"/>
      <c r="AG1174" s="139"/>
    </row>
    <row r="1175" spans="1:33" s="166" customFormat="1">
      <c r="A1175" s="362">
        <v>43455</v>
      </c>
      <c r="B1175" s="137">
        <v>1</v>
      </c>
      <c r="C1175" s="137">
        <v>2846209</v>
      </c>
      <c r="D1175" s="139">
        <v>13228</v>
      </c>
      <c r="E1175" s="104" t="s">
        <v>862</v>
      </c>
      <c r="F1175" s="137">
        <v>7667</v>
      </c>
      <c r="G1175" s="140">
        <v>303</v>
      </c>
      <c r="H1175" s="560" t="s">
        <v>111</v>
      </c>
      <c r="I1175" s="257">
        <v>0</v>
      </c>
      <c r="J1175" s="258">
        <v>0</v>
      </c>
      <c r="K1175" s="259">
        <v>0</v>
      </c>
      <c r="L1175" s="260">
        <v>0</v>
      </c>
      <c r="M1175" s="257">
        <v>0</v>
      </c>
      <c r="N1175" s="261">
        <v>0</v>
      </c>
      <c r="O1175" s="262">
        <v>0</v>
      </c>
      <c r="P1175" s="260">
        <v>0</v>
      </c>
      <c r="Q1175" s="262">
        <v>0</v>
      </c>
      <c r="R1175" s="263">
        <v>0</v>
      </c>
      <c r="S1175" s="260">
        <v>2</v>
      </c>
      <c r="T1175" s="257">
        <v>0</v>
      </c>
      <c r="U1175" s="264">
        <v>0</v>
      </c>
      <c r="V1175" s="260">
        <v>1</v>
      </c>
      <c r="W1175" s="260">
        <v>0</v>
      </c>
      <c r="X1175" s="146">
        <f>+G1175-(SUM(I1175:N1175,O1175,P1175:P1175:T1175,U1175,V1175,W1175))</f>
        <v>300</v>
      </c>
      <c r="Y1175" s="147"/>
      <c r="Z1175" s="147"/>
      <c r="AA1175" s="147"/>
      <c r="AB1175" s="147"/>
      <c r="AC1175" s="147"/>
      <c r="AD1175" s="147"/>
      <c r="AE1175" s="198">
        <f t="shared" si="39"/>
        <v>300</v>
      </c>
      <c r="AF1175" s="148"/>
      <c r="AG1175" s="139"/>
    </row>
    <row r="1176" spans="1:33" s="166" customFormat="1">
      <c r="A1176" s="362">
        <v>43455</v>
      </c>
      <c r="B1176" s="137">
        <v>2</v>
      </c>
      <c r="C1176" s="137">
        <v>2846209</v>
      </c>
      <c r="D1176" s="139">
        <v>13228</v>
      </c>
      <c r="E1176" s="104" t="s">
        <v>862</v>
      </c>
      <c r="F1176" s="137">
        <v>7667</v>
      </c>
      <c r="G1176" s="140">
        <v>97</v>
      </c>
      <c r="H1176" s="561"/>
      <c r="I1176" s="257">
        <v>0</v>
      </c>
      <c r="J1176" s="258">
        <v>0</v>
      </c>
      <c r="K1176" s="259">
        <v>0</v>
      </c>
      <c r="L1176" s="260">
        <v>0</v>
      </c>
      <c r="M1176" s="257">
        <v>0</v>
      </c>
      <c r="N1176" s="261">
        <v>0</v>
      </c>
      <c r="O1176" s="262">
        <v>0</v>
      </c>
      <c r="P1176" s="260">
        <v>0</v>
      </c>
      <c r="Q1176" s="262">
        <v>0</v>
      </c>
      <c r="R1176" s="263">
        <v>0</v>
      </c>
      <c r="S1176" s="260">
        <v>1</v>
      </c>
      <c r="T1176" s="257">
        <v>0</v>
      </c>
      <c r="U1176" s="264">
        <v>0</v>
      </c>
      <c r="V1176" s="260">
        <v>0</v>
      </c>
      <c r="W1176" s="260">
        <v>0</v>
      </c>
      <c r="X1176" s="146">
        <f>+G1176-(SUM(I1176:N1176,O1176,P1176:P1176:T1176,U1176,V1176,W1176))</f>
        <v>96</v>
      </c>
      <c r="Y1176" s="147"/>
      <c r="Z1176" s="147"/>
      <c r="AA1176" s="147"/>
      <c r="AB1176" s="147"/>
      <c r="AC1176" s="147"/>
      <c r="AD1176" s="147"/>
      <c r="AE1176" s="198">
        <f t="shared" si="39"/>
        <v>96</v>
      </c>
      <c r="AF1176" s="148"/>
      <c r="AG1176" s="139"/>
    </row>
    <row r="1177" spans="1:33" s="166" customFormat="1">
      <c r="A1177" s="362">
        <v>43455</v>
      </c>
      <c r="B1177" s="137">
        <v>2</v>
      </c>
      <c r="C1177" s="137">
        <v>2846209</v>
      </c>
      <c r="D1177" s="139">
        <v>13228</v>
      </c>
      <c r="E1177" s="104" t="s">
        <v>862</v>
      </c>
      <c r="F1177" s="137">
        <v>7668</v>
      </c>
      <c r="G1177" s="140">
        <v>168</v>
      </c>
      <c r="H1177" s="165" t="s">
        <v>178</v>
      </c>
      <c r="I1177" s="257">
        <v>0</v>
      </c>
      <c r="J1177" s="258">
        <v>0</v>
      </c>
      <c r="K1177" s="259">
        <v>0</v>
      </c>
      <c r="L1177" s="260">
        <v>0</v>
      </c>
      <c r="M1177" s="257">
        <v>0</v>
      </c>
      <c r="N1177" s="261">
        <v>0</v>
      </c>
      <c r="O1177" s="262">
        <v>0</v>
      </c>
      <c r="P1177" s="260">
        <v>0</v>
      </c>
      <c r="Q1177" s="262">
        <v>0</v>
      </c>
      <c r="R1177" s="263">
        <v>0</v>
      </c>
      <c r="S1177" s="260">
        <v>1</v>
      </c>
      <c r="T1177" s="257">
        <v>0</v>
      </c>
      <c r="U1177" s="264">
        <v>0</v>
      </c>
      <c r="V1177" s="260">
        <v>1</v>
      </c>
      <c r="W1177" s="260">
        <v>0</v>
      </c>
      <c r="X1177" s="146">
        <f>+G1177-(SUM(I1177:N1177,O1177,P1177:P1177:T1177,U1177,V1177,W1177))</f>
        <v>166</v>
      </c>
      <c r="Y1177" s="147"/>
      <c r="Z1177" s="147"/>
      <c r="AA1177" s="147"/>
      <c r="AB1177" s="147"/>
      <c r="AC1177" s="147"/>
      <c r="AD1177" s="147"/>
      <c r="AE1177" s="198">
        <f t="shared" si="39"/>
        <v>166</v>
      </c>
      <c r="AF1177" s="148"/>
      <c r="AG1177" s="139"/>
    </row>
    <row r="1178" spans="1:33" s="166" customFormat="1">
      <c r="A1178" s="362">
        <v>43455</v>
      </c>
      <c r="B1178" s="137">
        <v>2</v>
      </c>
      <c r="C1178" s="137">
        <v>2846209</v>
      </c>
      <c r="D1178" s="139">
        <v>13231</v>
      </c>
      <c r="E1178" s="104" t="s">
        <v>862</v>
      </c>
      <c r="F1178" s="137">
        <v>7669</v>
      </c>
      <c r="G1178" s="140">
        <v>27</v>
      </c>
      <c r="H1178" s="165" t="s">
        <v>591</v>
      </c>
      <c r="I1178" s="257">
        <v>0</v>
      </c>
      <c r="J1178" s="258">
        <v>0</v>
      </c>
      <c r="K1178" s="259">
        <v>0</v>
      </c>
      <c r="L1178" s="260">
        <v>0</v>
      </c>
      <c r="M1178" s="257">
        <v>0</v>
      </c>
      <c r="N1178" s="261">
        <v>0</v>
      </c>
      <c r="O1178" s="262">
        <v>1</v>
      </c>
      <c r="P1178" s="260">
        <v>0</v>
      </c>
      <c r="Q1178" s="262">
        <v>0</v>
      </c>
      <c r="R1178" s="263">
        <v>0</v>
      </c>
      <c r="S1178" s="260">
        <v>0</v>
      </c>
      <c r="T1178" s="257">
        <v>0</v>
      </c>
      <c r="U1178" s="264">
        <v>0</v>
      </c>
      <c r="V1178" s="260">
        <v>1</v>
      </c>
      <c r="W1178" s="260">
        <v>0</v>
      </c>
      <c r="X1178" s="146">
        <f>+G1178-(SUM(I1178:N1178,O1178,P1178:P1178:T1178,U1178,V1178,W1178))</f>
        <v>25</v>
      </c>
      <c r="Y1178" s="147"/>
      <c r="Z1178" s="147"/>
      <c r="AA1178" s="147"/>
      <c r="AB1178" s="147"/>
      <c r="AC1178" s="147"/>
      <c r="AD1178" s="147"/>
      <c r="AE1178" s="198">
        <f t="shared" si="39"/>
        <v>25</v>
      </c>
      <c r="AF1178" s="148"/>
      <c r="AG1178" s="139"/>
    </row>
    <row r="1179" spans="1:33" s="166" customFormat="1">
      <c r="A1179" s="362">
        <v>43455</v>
      </c>
      <c r="B1179" s="137">
        <v>2</v>
      </c>
      <c r="C1179" s="137">
        <v>1848703</v>
      </c>
      <c r="D1179" s="139">
        <v>40480</v>
      </c>
      <c r="E1179" s="104" t="s">
        <v>862</v>
      </c>
      <c r="F1179" s="137">
        <v>7670</v>
      </c>
      <c r="G1179" s="140">
        <v>50</v>
      </c>
      <c r="H1179" s="165" t="s">
        <v>154</v>
      </c>
      <c r="I1179" s="257">
        <v>0</v>
      </c>
      <c r="J1179" s="258">
        <v>0</v>
      </c>
      <c r="K1179" s="259">
        <v>0</v>
      </c>
      <c r="L1179" s="260">
        <v>0</v>
      </c>
      <c r="M1179" s="257">
        <v>0</v>
      </c>
      <c r="N1179" s="261">
        <v>0</v>
      </c>
      <c r="O1179" s="262">
        <v>1</v>
      </c>
      <c r="P1179" s="260">
        <v>0</v>
      </c>
      <c r="Q1179" s="262">
        <v>0</v>
      </c>
      <c r="R1179" s="263">
        <v>0</v>
      </c>
      <c r="S1179" s="260">
        <v>0</v>
      </c>
      <c r="T1179" s="257">
        <v>0</v>
      </c>
      <c r="U1179" s="264">
        <v>0</v>
      </c>
      <c r="V1179" s="260">
        <v>1</v>
      </c>
      <c r="W1179" s="260">
        <v>0</v>
      </c>
      <c r="X1179" s="146">
        <f>+G1179-(SUM(I1179:N1179,O1179,P1179:P1179:T1179,U1179,V1179,W1179))</f>
        <v>48</v>
      </c>
      <c r="Y1179" s="147"/>
      <c r="Z1179" s="147"/>
      <c r="AA1179" s="147"/>
      <c r="AB1179" s="147"/>
      <c r="AC1179" s="147"/>
      <c r="AD1179" s="147"/>
      <c r="AE1179" s="198">
        <f t="shared" si="39"/>
        <v>48</v>
      </c>
      <c r="AF1179" s="148"/>
      <c r="AG1179" s="139"/>
    </row>
    <row r="1180" spans="1:33" s="166" customFormat="1">
      <c r="A1180" s="362">
        <v>43455</v>
      </c>
      <c r="B1180" s="137">
        <v>2</v>
      </c>
      <c r="C1180" s="137">
        <v>1848703</v>
      </c>
      <c r="D1180" s="139">
        <v>40481</v>
      </c>
      <c r="E1180" s="104" t="s">
        <v>862</v>
      </c>
      <c r="F1180" s="137">
        <v>7671</v>
      </c>
      <c r="G1180" s="140">
        <v>65</v>
      </c>
      <c r="H1180" s="165" t="s">
        <v>590</v>
      </c>
      <c r="I1180" s="257">
        <v>0</v>
      </c>
      <c r="J1180" s="258">
        <v>0</v>
      </c>
      <c r="K1180" s="259">
        <v>0</v>
      </c>
      <c r="L1180" s="260">
        <v>0</v>
      </c>
      <c r="M1180" s="257">
        <v>0</v>
      </c>
      <c r="N1180" s="261">
        <v>0</v>
      </c>
      <c r="O1180" s="262">
        <v>1</v>
      </c>
      <c r="P1180" s="260">
        <v>0</v>
      </c>
      <c r="Q1180" s="262">
        <v>0</v>
      </c>
      <c r="R1180" s="263">
        <v>0</v>
      </c>
      <c r="S1180" s="260">
        <v>0</v>
      </c>
      <c r="T1180" s="257">
        <v>0</v>
      </c>
      <c r="U1180" s="264">
        <v>0</v>
      </c>
      <c r="V1180" s="260">
        <v>1</v>
      </c>
      <c r="W1180" s="260">
        <v>0</v>
      </c>
      <c r="X1180" s="146">
        <f>+G1180-(SUM(I1180:N1180,O1180,P1180:P1180:T1180,U1180,V1180,W1180))</f>
        <v>63</v>
      </c>
      <c r="Y1180" s="147"/>
      <c r="Z1180" s="147"/>
      <c r="AA1180" s="147"/>
      <c r="AB1180" s="147"/>
      <c r="AC1180" s="147"/>
      <c r="AD1180" s="147"/>
      <c r="AE1180" s="198">
        <f t="shared" si="39"/>
        <v>63</v>
      </c>
      <c r="AF1180" s="148"/>
      <c r="AG1180" s="139"/>
    </row>
    <row r="1181" spans="1:33" s="166" customFormat="1">
      <c r="A1181" s="362">
        <v>43455</v>
      </c>
      <c r="B1181" s="137">
        <v>2</v>
      </c>
      <c r="C1181" s="137">
        <v>1848703</v>
      </c>
      <c r="D1181" s="139">
        <v>40482</v>
      </c>
      <c r="E1181" s="104" t="s">
        <v>862</v>
      </c>
      <c r="F1181" s="137">
        <v>7672</v>
      </c>
      <c r="G1181" s="140">
        <v>37</v>
      </c>
      <c r="H1181" s="165" t="s">
        <v>151</v>
      </c>
      <c r="I1181" s="257">
        <v>0</v>
      </c>
      <c r="J1181" s="258">
        <v>0</v>
      </c>
      <c r="K1181" s="259">
        <v>0</v>
      </c>
      <c r="L1181" s="260">
        <v>0</v>
      </c>
      <c r="M1181" s="257">
        <v>0</v>
      </c>
      <c r="N1181" s="261">
        <v>0</v>
      </c>
      <c r="O1181" s="262">
        <v>1</v>
      </c>
      <c r="P1181" s="260">
        <v>0</v>
      </c>
      <c r="Q1181" s="262">
        <v>0</v>
      </c>
      <c r="R1181" s="263">
        <v>0</v>
      </c>
      <c r="S1181" s="260">
        <v>0</v>
      </c>
      <c r="T1181" s="257">
        <v>0</v>
      </c>
      <c r="U1181" s="264">
        <v>0</v>
      </c>
      <c r="V1181" s="260">
        <v>1</v>
      </c>
      <c r="W1181" s="260">
        <v>0</v>
      </c>
      <c r="X1181" s="146">
        <f>+G1181-(SUM(I1181:N1181,O1181,P1181:P1181:T1181,U1181,V1181,W1181))</f>
        <v>35</v>
      </c>
      <c r="Y1181" s="147"/>
      <c r="Z1181" s="147"/>
      <c r="AA1181" s="147"/>
      <c r="AB1181" s="147"/>
      <c r="AC1181" s="147"/>
      <c r="AD1181" s="147"/>
      <c r="AE1181" s="198">
        <f t="shared" si="39"/>
        <v>35</v>
      </c>
      <c r="AF1181" s="148"/>
      <c r="AG1181" s="139"/>
    </row>
    <row r="1182" spans="1:33">
      <c r="A1182" s="362">
        <v>43455</v>
      </c>
      <c r="B1182" s="137">
        <v>2</v>
      </c>
      <c r="C1182" s="137">
        <v>1878401</v>
      </c>
      <c r="D1182" s="104">
        <v>60196</v>
      </c>
      <c r="E1182" s="104" t="s">
        <v>283</v>
      </c>
      <c r="F1182" s="30">
        <v>7673</v>
      </c>
      <c r="G1182" s="105">
        <v>54</v>
      </c>
      <c r="H1182" s="113" t="s">
        <v>258</v>
      </c>
      <c r="I1182" s="222">
        <v>0</v>
      </c>
      <c r="J1182" s="223">
        <v>0</v>
      </c>
      <c r="K1182" s="228">
        <v>0</v>
      </c>
      <c r="L1182" s="224">
        <v>0</v>
      </c>
      <c r="M1182" s="222">
        <v>0</v>
      </c>
      <c r="N1182" s="229">
        <v>0</v>
      </c>
      <c r="O1182" s="225">
        <v>1</v>
      </c>
      <c r="P1182" s="224">
        <v>0</v>
      </c>
      <c r="Q1182" s="225">
        <v>0</v>
      </c>
      <c r="R1182" s="226">
        <v>0</v>
      </c>
      <c r="S1182" s="224">
        <v>0</v>
      </c>
      <c r="T1182" s="222">
        <v>0</v>
      </c>
      <c r="U1182" s="227">
        <v>0</v>
      </c>
      <c r="V1182" s="224">
        <v>1</v>
      </c>
      <c r="W1182" s="224">
        <v>0</v>
      </c>
      <c r="X1182" s="28">
        <f>+G1182-(SUM(I1182:N1182,O1182,P1182:P1182:T1182,U1182,V1182,W1182))</f>
        <v>52</v>
      </c>
      <c r="Y1182" s="107"/>
      <c r="Z1182" s="107"/>
      <c r="AA1182" s="107"/>
      <c r="AB1182" s="107"/>
      <c r="AC1182" s="107"/>
      <c r="AD1182" s="107"/>
      <c r="AE1182" s="197">
        <f t="shared" si="39"/>
        <v>52</v>
      </c>
      <c r="AF1182" s="108"/>
      <c r="AG1182" s="104"/>
    </row>
    <row r="1183" spans="1:33" s="166" customFormat="1" ht="15.75" customHeight="1">
      <c r="A1183" s="362">
        <v>43498</v>
      </c>
      <c r="B1183" s="137">
        <v>3</v>
      </c>
      <c r="C1183" s="137">
        <v>3047801</v>
      </c>
      <c r="D1183" s="139">
        <v>53918</v>
      </c>
      <c r="E1183" s="139" t="s">
        <v>283</v>
      </c>
      <c r="F1183" s="137">
        <v>8082</v>
      </c>
      <c r="G1183" s="140">
        <v>177</v>
      </c>
      <c r="H1183" s="560" t="s">
        <v>111</v>
      </c>
      <c r="I1183" s="257">
        <v>0</v>
      </c>
      <c r="J1183" s="258">
        <v>0</v>
      </c>
      <c r="K1183" s="259">
        <v>0</v>
      </c>
      <c r="L1183" s="260">
        <v>0</v>
      </c>
      <c r="M1183" s="257">
        <v>0</v>
      </c>
      <c r="N1183" s="261">
        <v>0</v>
      </c>
      <c r="O1183" s="262">
        <v>1</v>
      </c>
      <c r="P1183" s="260">
        <v>0</v>
      </c>
      <c r="Q1183" s="262">
        <v>0</v>
      </c>
      <c r="R1183" s="263">
        <v>0</v>
      </c>
      <c r="S1183" s="260">
        <v>0</v>
      </c>
      <c r="T1183" s="257">
        <v>0</v>
      </c>
      <c r="U1183" s="264">
        <v>0</v>
      </c>
      <c r="V1183" s="260">
        <v>1</v>
      </c>
      <c r="W1183" s="260">
        <v>0</v>
      </c>
      <c r="X1183" s="146">
        <f>+G1183-(SUM(I1183:N1183,O1183,P1183:P1183:T1183,U1183,V1183,W1183))</f>
        <v>175</v>
      </c>
      <c r="Y1183" s="147"/>
      <c r="Z1183" s="147"/>
      <c r="AA1183" s="147"/>
      <c r="AB1183" s="147"/>
      <c r="AC1183" s="147"/>
      <c r="AD1183" s="147"/>
      <c r="AE1183" s="198">
        <f t="shared" si="39"/>
        <v>175</v>
      </c>
      <c r="AF1183" s="148"/>
      <c r="AG1183" s="139"/>
    </row>
    <row r="1184" spans="1:33" s="166" customFormat="1">
      <c r="A1184" s="362">
        <v>43499</v>
      </c>
      <c r="B1184" s="137">
        <v>1</v>
      </c>
      <c r="C1184" s="137">
        <v>3047801</v>
      </c>
      <c r="D1184" s="139">
        <v>53918</v>
      </c>
      <c r="E1184" s="139" t="s">
        <v>283</v>
      </c>
      <c r="F1184" s="137">
        <v>8082</v>
      </c>
      <c r="G1184" s="140">
        <v>223</v>
      </c>
      <c r="H1184" s="561"/>
      <c r="I1184" s="257">
        <v>0</v>
      </c>
      <c r="J1184" s="258">
        <v>0</v>
      </c>
      <c r="K1184" s="259">
        <v>0</v>
      </c>
      <c r="L1184" s="260">
        <v>0</v>
      </c>
      <c r="M1184" s="257">
        <v>0</v>
      </c>
      <c r="N1184" s="261">
        <v>0</v>
      </c>
      <c r="O1184" s="262">
        <v>0</v>
      </c>
      <c r="P1184" s="260">
        <v>0</v>
      </c>
      <c r="Q1184" s="262">
        <v>0</v>
      </c>
      <c r="R1184" s="263">
        <v>0</v>
      </c>
      <c r="S1184" s="260">
        <v>0</v>
      </c>
      <c r="T1184" s="257">
        <v>0</v>
      </c>
      <c r="U1184" s="264">
        <v>0</v>
      </c>
      <c r="V1184" s="260">
        <v>0</v>
      </c>
      <c r="W1184" s="260">
        <v>0</v>
      </c>
      <c r="X1184" s="146">
        <f>+G1184-(SUM(I1184:N1184,O1184,P1184:P1184:T1184,U1184,V1184,W1184))</f>
        <v>223</v>
      </c>
      <c r="Y1184" s="147"/>
      <c r="Z1184" s="147"/>
      <c r="AA1184" s="147"/>
      <c r="AB1184" s="147"/>
      <c r="AC1184" s="147"/>
      <c r="AD1184" s="147"/>
      <c r="AE1184" s="198">
        <f t="shared" si="39"/>
        <v>223</v>
      </c>
      <c r="AF1184" s="148"/>
      <c r="AG1184" s="139"/>
    </row>
    <row r="1185" spans="1:33" s="166" customFormat="1">
      <c r="A1185" s="362">
        <v>43499</v>
      </c>
      <c r="B1185" s="137">
        <v>1</v>
      </c>
      <c r="C1185" s="137">
        <v>3047801</v>
      </c>
      <c r="D1185" s="139">
        <v>53918</v>
      </c>
      <c r="E1185" s="139" t="s">
        <v>283</v>
      </c>
      <c r="F1185" s="137">
        <v>8083</v>
      </c>
      <c r="G1185" s="140">
        <v>51</v>
      </c>
      <c r="H1185" s="165" t="s">
        <v>593</v>
      </c>
      <c r="I1185" s="257">
        <v>0</v>
      </c>
      <c r="J1185" s="258">
        <v>0</v>
      </c>
      <c r="K1185" s="259">
        <v>0</v>
      </c>
      <c r="L1185" s="260">
        <v>0</v>
      </c>
      <c r="M1185" s="257">
        <v>0</v>
      </c>
      <c r="N1185" s="261">
        <v>0</v>
      </c>
      <c r="O1185" s="262">
        <v>0</v>
      </c>
      <c r="P1185" s="260">
        <v>0</v>
      </c>
      <c r="Q1185" s="262">
        <v>0</v>
      </c>
      <c r="R1185" s="263">
        <v>0</v>
      </c>
      <c r="S1185" s="260">
        <v>0</v>
      </c>
      <c r="T1185" s="257">
        <v>0</v>
      </c>
      <c r="U1185" s="264">
        <v>0</v>
      </c>
      <c r="V1185" s="260">
        <v>1</v>
      </c>
      <c r="W1185" s="260">
        <v>0</v>
      </c>
      <c r="X1185" s="146">
        <f>+G1185-(SUM(I1185:N1185,O1185,P1185:P1185:T1185,U1185,V1185,W1185))</f>
        <v>50</v>
      </c>
      <c r="Y1185" s="147"/>
      <c r="Z1185" s="147"/>
      <c r="AA1185" s="147"/>
      <c r="AB1185" s="147"/>
      <c r="AC1185" s="147"/>
      <c r="AD1185" s="147"/>
      <c r="AE1185" s="198">
        <f t="shared" si="39"/>
        <v>50</v>
      </c>
      <c r="AF1185" s="148"/>
      <c r="AG1185" s="139"/>
    </row>
    <row r="1186" spans="1:33" s="166" customFormat="1">
      <c r="A1186" s="362">
        <v>43499</v>
      </c>
      <c r="B1186" s="137">
        <v>1</v>
      </c>
      <c r="C1186" s="137">
        <v>3047801</v>
      </c>
      <c r="D1186" s="139">
        <v>53782</v>
      </c>
      <c r="E1186" s="139" t="s">
        <v>283</v>
      </c>
      <c r="F1186" s="137">
        <v>8084</v>
      </c>
      <c r="G1186" s="140">
        <v>102</v>
      </c>
      <c r="H1186" s="165" t="s">
        <v>594</v>
      </c>
      <c r="I1186" s="257">
        <v>0</v>
      </c>
      <c r="J1186" s="258">
        <v>0</v>
      </c>
      <c r="K1186" s="259">
        <v>0</v>
      </c>
      <c r="L1186" s="260">
        <v>0</v>
      </c>
      <c r="M1186" s="257">
        <v>0</v>
      </c>
      <c r="N1186" s="261">
        <v>0</v>
      </c>
      <c r="O1186" s="262">
        <v>1</v>
      </c>
      <c r="P1186" s="260">
        <v>0</v>
      </c>
      <c r="Q1186" s="262">
        <v>0</v>
      </c>
      <c r="R1186" s="263">
        <v>0</v>
      </c>
      <c r="S1186" s="260">
        <v>0</v>
      </c>
      <c r="T1186" s="257">
        <v>0</v>
      </c>
      <c r="U1186" s="264">
        <v>0</v>
      </c>
      <c r="V1186" s="260">
        <v>1</v>
      </c>
      <c r="W1186" s="260">
        <v>0</v>
      </c>
      <c r="X1186" s="146">
        <f>+G1186-(SUM(I1186:N1186,O1186,P1186:P1186:T1186,U1186,V1186,W1186))</f>
        <v>100</v>
      </c>
      <c r="Y1186" s="147"/>
      <c r="Z1186" s="147"/>
      <c r="AA1186" s="147"/>
      <c r="AB1186" s="147"/>
      <c r="AC1186" s="147"/>
      <c r="AD1186" s="147"/>
      <c r="AE1186" s="198">
        <f t="shared" si="39"/>
        <v>100</v>
      </c>
      <c r="AF1186" s="148"/>
      <c r="AG1186" s="139"/>
    </row>
    <row r="1187" spans="1:33" s="166" customFormat="1">
      <c r="A1187" s="362">
        <v>43499</v>
      </c>
      <c r="B1187" s="137">
        <v>1</v>
      </c>
      <c r="C1187" s="137">
        <v>3047801</v>
      </c>
      <c r="D1187" s="139">
        <v>53791</v>
      </c>
      <c r="E1187" s="139" t="s">
        <v>283</v>
      </c>
      <c r="F1187" s="137">
        <v>8085</v>
      </c>
      <c r="G1187" s="140">
        <v>30</v>
      </c>
      <c r="H1187" s="165" t="s">
        <v>190</v>
      </c>
      <c r="I1187" s="257">
        <v>0</v>
      </c>
      <c r="J1187" s="258">
        <v>0</v>
      </c>
      <c r="K1187" s="259">
        <v>0</v>
      </c>
      <c r="L1187" s="260">
        <v>0</v>
      </c>
      <c r="M1187" s="257">
        <v>0</v>
      </c>
      <c r="N1187" s="261">
        <v>0</v>
      </c>
      <c r="O1187" s="262">
        <v>1</v>
      </c>
      <c r="P1187" s="260">
        <v>0</v>
      </c>
      <c r="Q1187" s="262">
        <v>0</v>
      </c>
      <c r="R1187" s="263">
        <v>0</v>
      </c>
      <c r="S1187" s="260">
        <v>0</v>
      </c>
      <c r="T1187" s="257">
        <v>0</v>
      </c>
      <c r="U1187" s="264">
        <v>0</v>
      </c>
      <c r="V1187" s="260">
        <v>1</v>
      </c>
      <c r="W1187" s="260">
        <v>0</v>
      </c>
      <c r="X1187" s="146">
        <f>+G1187-(SUM(I1187:N1187,O1187,P1187:P1187:T1187,U1187,V1187,W1187))</f>
        <v>28</v>
      </c>
      <c r="Y1187" s="147"/>
      <c r="Z1187" s="147"/>
      <c r="AA1187" s="147"/>
      <c r="AB1187" s="147"/>
      <c r="AC1187" s="147"/>
      <c r="AD1187" s="147"/>
      <c r="AE1187" s="198">
        <f t="shared" si="39"/>
        <v>28</v>
      </c>
      <c r="AF1187" s="148"/>
      <c r="AG1187" s="139"/>
    </row>
    <row r="1188" spans="1:33">
      <c r="A1188" s="357">
        <v>43499</v>
      </c>
      <c r="B1188" s="30">
        <v>1</v>
      </c>
      <c r="C1188" s="30">
        <v>3003504</v>
      </c>
      <c r="D1188" s="104">
        <v>13232</v>
      </c>
      <c r="E1188" s="104" t="s">
        <v>862</v>
      </c>
      <c r="F1188" s="30">
        <v>8086</v>
      </c>
      <c r="G1188" s="105">
        <v>127</v>
      </c>
      <c r="H1188" s="564" t="s">
        <v>592</v>
      </c>
      <c r="I1188" s="222">
        <v>0</v>
      </c>
      <c r="J1188" s="223">
        <v>0</v>
      </c>
      <c r="K1188" s="228">
        <v>0</v>
      </c>
      <c r="L1188" s="224">
        <v>0</v>
      </c>
      <c r="M1188" s="222">
        <v>0</v>
      </c>
      <c r="N1188" s="229">
        <v>0</v>
      </c>
      <c r="O1188" s="225">
        <v>1</v>
      </c>
      <c r="P1188" s="224">
        <v>0</v>
      </c>
      <c r="Q1188" s="225">
        <v>0</v>
      </c>
      <c r="R1188" s="226">
        <v>0</v>
      </c>
      <c r="S1188" s="224">
        <v>0</v>
      </c>
      <c r="T1188" s="222">
        <v>0</v>
      </c>
      <c r="U1188" s="227">
        <v>0</v>
      </c>
      <c r="V1188" s="224">
        <v>1</v>
      </c>
      <c r="W1188" s="224">
        <v>0</v>
      </c>
      <c r="X1188" s="28">
        <f>+G1188-(SUM(I1188:N1188,O1188,P1188:P1188:T1188,U1188,V1188,W1188))</f>
        <v>125</v>
      </c>
      <c r="Y1188" s="107"/>
      <c r="Z1188" s="107"/>
      <c r="AA1188" s="107"/>
      <c r="AB1188" s="107"/>
      <c r="AC1188" s="107"/>
      <c r="AD1188" s="107"/>
      <c r="AE1188" s="197">
        <f t="shared" si="39"/>
        <v>125</v>
      </c>
      <c r="AF1188" s="108"/>
      <c r="AG1188" s="104"/>
    </row>
    <row r="1189" spans="1:33">
      <c r="A1189" s="357">
        <v>43499</v>
      </c>
      <c r="B1189" s="30">
        <v>2</v>
      </c>
      <c r="C1189" s="30">
        <v>3003504</v>
      </c>
      <c r="D1189" s="104">
        <v>13232</v>
      </c>
      <c r="E1189" s="104" t="s">
        <v>862</v>
      </c>
      <c r="F1189" s="30">
        <v>8086</v>
      </c>
      <c r="G1189" s="105">
        <v>76</v>
      </c>
      <c r="H1189" s="565"/>
      <c r="I1189" s="222">
        <v>0</v>
      </c>
      <c r="J1189" s="223">
        <v>0</v>
      </c>
      <c r="K1189" s="228">
        <v>0</v>
      </c>
      <c r="L1189" s="224">
        <v>0</v>
      </c>
      <c r="M1189" s="222">
        <v>0</v>
      </c>
      <c r="N1189" s="229">
        <v>0</v>
      </c>
      <c r="O1189" s="225">
        <v>0</v>
      </c>
      <c r="P1189" s="224">
        <v>0</v>
      </c>
      <c r="Q1189" s="225">
        <v>0</v>
      </c>
      <c r="R1189" s="226">
        <v>1</v>
      </c>
      <c r="S1189" s="224">
        <v>0</v>
      </c>
      <c r="T1189" s="222">
        <v>0</v>
      </c>
      <c r="U1189" s="227">
        <v>0</v>
      </c>
      <c r="V1189" s="224">
        <v>0</v>
      </c>
      <c r="W1189" s="224">
        <v>0</v>
      </c>
      <c r="X1189" s="28">
        <f>+G1189-(SUM(I1189:N1189,O1189,P1189:P1189:T1189,U1189,V1189,W1189))</f>
        <v>75</v>
      </c>
      <c r="Y1189" s="107"/>
      <c r="Z1189" s="107"/>
      <c r="AA1189" s="107"/>
      <c r="AB1189" s="107"/>
      <c r="AC1189" s="107"/>
      <c r="AD1189" s="107"/>
      <c r="AE1189" s="197">
        <f t="shared" si="39"/>
        <v>75</v>
      </c>
      <c r="AF1189" s="108"/>
      <c r="AG1189" s="104"/>
    </row>
    <row r="1190" spans="1:33">
      <c r="A1190" s="357">
        <v>43499</v>
      </c>
      <c r="B1190" s="30">
        <v>2</v>
      </c>
      <c r="C1190" s="30">
        <v>3003504</v>
      </c>
      <c r="D1190" s="104">
        <v>13234</v>
      </c>
      <c r="E1190" s="104" t="s">
        <v>862</v>
      </c>
      <c r="F1190" s="30">
        <v>8087</v>
      </c>
      <c r="G1190" s="105">
        <v>215</v>
      </c>
      <c r="H1190" s="113" t="s">
        <v>595</v>
      </c>
      <c r="I1190" s="222">
        <v>0</v>
      </c>
      <c r="J1190" s="223">
        <v>0</v>
      </c>
      <c r="K1190" s="228">
        <v>0</v>
      </c>
      <c r="L1190" s="224">
        <v>0</v>
      </c>
      <c r="M1190" s="222">
        <v>0</v>
      </c>
      <c r="N1190" s="229">
        <v>0</v>
      </c>
      <c r="O1190" s="225">
        <v>1</v>
      </c>
      <c r="P1190" s="224">
        <v>0</v>
      </c>
      <c r="Q1190" s="225">
        <v>0</v>
      </c>
      <c r="R1190" s="226">
        <v>1</v>
      </c>
      <c r="S1190" s="224">
        <v>0</v>
      </c>
      <c r="T1190" s="222">
        <v>0</v>
      </c>
      <c r="U1190" s="227">
        <v>0</v>
      </c>
      <c r="V1190" s="224">
        <v>1</v>
      </c>
      <c r="W1190" s="224">
        <v>0</v>
      </c>
      <c r="X1190" s="28">
        <f>+G1190-(SUM(I1190:N1190,O1190,P1190:P1190:T1190,U1190,V1190,W1190))</f>
        <v>212</v>
      </c>
      <c r="Y1190" s="107"/>
      <c r="Z1190" s="107"/>
      <c r="AA1190" s="107"/>
      <c r="AB1190" s="107"/>
      <c r="AC1190" s="107"/>
      <c r="AD1190" s="107"/>
      <c r="AE1190" s="197">
        <f t="shared" si="39"/>
        <v>212</v>
      </c>
      <c r="AF1190" s="108"/>
      <c r="AG1190" s="104"/>
    </row>
    <row r="1191" spans="1:33">
      <c r="A1191" s="357">
        <v>43499</v>
      </c>
      <c r="B1191" s="30">
        <v>2</v>
      </c>
      <c r="C1191" s="30">
        <v>3003504</v>
      </c>
      <c r="D1191" s="104">
        <v>13233</v>
      </c>
      <c r="E1191" s="104" t="s">
        <v>862</v>
      </c>
      <c r="F1191" s="30">
        <v>8088</v>
      </c>
      <c r="G1191" s="105">
        <v>254</v>
      </c>
      <c r="H1191" s="564" t="s">
        <v>111</v>
      </c>
      <c r="I1191" s="222">
        <v>0</v>
      </c>
      <c r="J1191" s="223">
        <v>0</v>
      </c>
      <c r="K1191" s="228">
        <v>0</v>
      </c>
      <c r="L1191" s="224">
        <v>0</v>
      </c>
      <c r="M1191" s="222">
        <v>0</v>
      </c>
      <c r="N1191" s="229">
        <v>0</v>
      </c>
      <c r="O1191" s="225">
        <v>1</v>
      </c>
      <c r="P1191" s="224">
        <v>0</v>
      </c>
      <c r="Q1191" s="225">
        <v>0</v>
      </c>
      <c r="R1191" s="226">
        <v>1</v>
      </c>
      <c r="S1191" s="224">
        <v>0</v>
      </c>
      <c r="T1191" s="222">
        <v>0</v>
      </c>
      <c r="U1191" s="227">
        <v>0</v>
      </c>
      <c r="V1191" s="224">
        <v>1</v>
      </c>
      <c r="W1191" s="224">
        <v>0</v>
      </c>
      <c r="X1191" s="28">
        <f>+G1191-(SUM(I1191:N1191,O1191,P1191:P1191:T1191,U1191,V1191,W1191))</f>
        <v>251</v>
      </c>
      <c r="Y1191" s="107"/>
      <c r="Z1191" s="107">
        <v>1</v>
      </c>
      <c r="AA1191" s="107"/>
      <c r="AB1191" s="107"/>
      <c r="AC1191" s="107"/>
      <c r="AD1191" s="107"/>
      <c r="AE1191" s="197">
        <f t="shared" si="39"/>
        <v>250</v>
      </c>
      <c r="AF1191" s="108"/>
      <c r="AG1191" s="104"/>
    </row>
    <row r="1192" spans="1:33">
      <c r="A1192" s="357">
        <v>43499</v>
      </c>
      <c r="B1192" s="30">
        <v>3</v>
      </c>
      <c r="C1192" s="30">
        <v>3003504</v>
      </c>
      <c r="D1192" s="104">
        <v>13233</v>
      </c>
      <c r="E1192" s="104" t="s">
        <v>862</v>
      </c>
      <c r="F1192" s="30">
        <v>8088</v>
      </c>
      <c r="G1192" s="105">
        <v>146</v>
      </c>
      <c r="H1192" s="565"/>
      <c r="I1192" s="222">
        <v>0</v>
      </c>
      <c r="J1192" s="223">
        <v>0</v>
      </c>
      <c r="K1192" s="228">
        <v>0</v>
      </c>
      <c r="L1192" s="224">
        <v>0</v>
      </c>
      <c r="M1192" s="222">
        <v>0</v>
      </c>
      <c r="N1192" s="229">
        <v>0</v>
      </c>
      <c r="O1192" s="225">
        <v>0</v>
      </c>
      <c r="P1192" s="224">
        <v>0</v>
      </c>
      <c r="Q1192" s="225">
        <v>0</v>
      </c>
      <c r="R1192" s="226">
        <v>1</v>
      </c>
      <c r="S1192" s="224">
        <v>0</v>
      </c>
      <c r="T1192" s="222">
        <v>0</v>
      </c>
      <c r="U1192" s="227">
        <v>0</v>
      </c>
      <c r="V1192" s="224">
        <v>0</v>
      </c>
      <c r="W1192" s="224">
        <v>0</v>
      </c>
      <c r="X1192" s="28">
        <f>+G1192-(SUM(I1192:N1192,O1192,P1192:P1192:T1192,U1192,V1192,W1192))</f>
        <v>145</v>
      </c>
      <c r="Y1192" s="107"/>
      <c r="Z1192" s="107"/>
      <c r="AA1192" s="107"/>
      <c r="AB1192" s="107"/>
      <c r="AC1192" s="107"/>
      <c r="AD1192" s="107"/>
      <c r="AE1192" s="197">
        <f t="shared" si="39"/>
        <v>145</v>
      </c>
      <c r="AF1192" s="108"/>
      <c r="AG1192" s="104"/>
    </row>
    <row r="1193" spans="1:33">
      <c r="A1193" s="357">
        <v>43499</v>
      </c>
      <c r="B1193" s="30">
        <v>3</v>
      </c>
      <c r="C1193" s="30">
        <v>3003504</v>
      </c>
      <c r="D1193" s="104">
        <v>13233</v>
      </c>
      <c r="E1193" s="104" t="s">
        <v>862</v>
      </c>
      <c r="F1193" s="30">
        <v>8089</v>
      </c>
      <c r="G1193" s="105">
        <v>169</v>
      </c>
      <c r="H1193" s="113" t="s">
        <v>596</v>
      </c>
      <c r="I1193" s="222">
        <v>0</v>
      </c>
      <c r="J1193" s="223">
        <v>0</v>
      </c>
      <c r="K1193" s="228">
        <v>0</v>
      </c>
      <c r="L1193" s="224">
        <v>0</v>
      </c>
      <c r="M1193" s="222">
        <v>0</v>
      </c>
      <c r="N1193" s="229">
        <v>0</v>
      </c>
      <c r="O1193" s="225">
        <v>0</v>
      </c>
      <c r="P1193" s="224">
        <v>0</v>
      </c>
      <c r="Q1193" s="225">
        <v>0</v>
      </c>
      <c r="R1193" s="226">
        <v>1</v>
      </c>
      <c r="S1193" s="224">
        <v>0</v>
      </c>
      <c r="T1193" s="222">
        <v>0</v>
      </c>
      <c r="U1193" s="227">
        <v>0</v>
      </c>
      <c r="V1193" s="224">
        <v>1</v>
      </c>
      <c r="W1193" s="224">
        <v>0</v>
      </c>
      <c r="X1193" s="28">
        <f>+G1193-(SUM(I1193:N1193,O1193,P1193:P1193:T1193,U1193,V1193,W1193))</f>
        <v>167</v>
      </c>
      <c r="Y1193" s="107"/>
      <c r="Z1193" s="107"/>
      <c r="AA1193" s="107"/>
      <c r="AB1193" s="107"/>
      <c r="AC1193" s="107"/>
      <c r="AD1193" s="107"/>
      <c r="AE1193" s="197">
        <f t="shared" si="39"/>
        <v>167</v>
      </c>
      <c r="AF1193" s="108"/>
      <c r="AG1193" s="104"/>
    </row>
    <row r="1194" spans="1:33">
      <c r="A1194" s="357">
        <v>43499</v>
      </c>
      <c r="B1194" s="30">
        <v>3</v>
      </c>
      <c r="C1194" s="30">
        <v>3003504</v>
      </c>
      <c r="D1194" s="104">
        <v>13234</v>
      </c>
      <c r="E1194" s="104" t="s">
        <v>862</v>
      </c>
      <c r="F1194" s="30">
        <v>8090</v>
      </c>
      <c r="G1194" s="105">
        <v>228</v>
      </c>
      <c r="H1194" s="564" t="s">
        <v>597</v>
      </c>
      <c r="I1194" s="222">
        <v>0</v>
      </c>
      <c r="J1194" s="223">
        <v>0</v>
      </c>
      <c r="K1194" s="228">
        <v>0</v>
      </c>
      <c r="L1194" s="224">
        <v>0</v>
      </c>
      <c r="M1194" s="222">
        <v>0</v>
      </c>
      <c r="N1194" s="229">
        <v>0</v>
      </c>
      <c r="O1194" s="225">
        <v>0</v>
      </c>
      <c r="P1194" s="224">
        <v>0</v>
      </c>
      <c r="Q1194" s="225">
        <v>0</v>
      </c>
      <c r="R1194" s="226">
        <v>1</v>
      </c>
      <c r="S1194" s="224">
        <v>0</v>
      </c>
      <c r="T1194" s="222">
        <v>0</v>
      </c>
      <c r="U1194" s="227">
        <v>0</v>
      </c>
      <c r="V1194" s="224">
        <v>2</v>
      </c>
      <c r="W1194" s="224">
        <v>0</v>
      </c>
      <c r="X1194" s="28">
        <f>+G1194-(SUM(I1194:N1194,O1194,P1194:P1194:T1194,U1194,V1194,W1194))</f>
        <v>225</v>
      </c>
      <c r="Y1194" s="107"/>
      <c r="Z1194" s="107"/>
      <c r="AA1194" s="107"/>
      <c r="AB1194" s="107"/>
      <c r="AC1194" s="107"/>
      <c r="AD1194" s="107"/>
      <c r="AE1194" s="197">
        <f t="shared" si="39"/>
        <v>225</v>
      </c>
      <c r="AF1194" s="108"/>
      <c r="AG1194" s="104"/>
    </row>
    <row r="1195" spans="1:33">
      <c r="A1195" s="357">
        <v>43500</v>
      </c>
      <c r="B1195" s="30">
        <v>1</v>
      </c>
      <c r="C1195" s="30">
        <v>3003504</v>
      </c>
      <c r="D1195" s="104">
        <v>13234</v>
      </c>
      <c r="E1195" s="104" t="s">
        <v>862</v>
      </c>
      <c r="F1195" s="30">
        <v>8090</v>
      </c>
      <c r="G1195" s="105">
        <v>147</v>
      </c>
      <c r="H1195" s="565"/>
      <c r="I1195" s="222">
        <v>0</v>
      </c>
      <c r="J1195" s="223">
        <v>0</v>
      </c>
      <c r="K1195" s="228">
        <v>0</v>
      </c>
      <c r="L1195" s="224">
        <v>0</v>
      </c>
      <c r="M1195" s="222">
        <v>0</v>
      </c>
      <c r="N1195" s="229">
        <v>0</v>
      </c>
      <c r="O1195" s="225">
        <v>0</v>
      </c>
      <c r="P1195" s="224">
        <v>0</v>
      </c>
      <c r="Q1195" s="225">
        <v>0</v>
      </c>
      <c r="R1195" s="226">
        <v>0</v>
      </c>
      <c r="S1195" s="224">
        <v>0</v>
      </c>
      <c r="T1195" s="222">
        <v>0</v>
      </c>
      <c r="U1195" s="227">
        <v>0</v>
      </c>
      <c r="V1195" s="224">
        <v>1</v>
      </c>
      <c r="W1195" s="224">
        <v>0</v>
      </c>
      <c r="X1195" s="28">
        <f>+G1195-(SUM(I1195:N1195,O1195,P1195:P1195:T1195,U1195,V1195,W1195))</f>
        <v>146</v>
      </c>
      <c r="Y1195" s="107"/>
      <c r="Z1195" s="107"/>
      <c r="AA1195" s="107"/>
      <c r="AB1195" s="107"/>
      <c r="AC1195" s="107"/>
      <c r="AD1195" s="107"/>
      <c r="AE1195" s="197">
        <f t="shared" si="39"/>
        <v>146</v>
      </c>
      <c r="AF1195" s="108"/>
      <c r="AG1195" s="104"/>
    </row>
    <row r="1196" spans="1:33">
      <c r="A1196" s="357">
        <v>43500</v>
      </c>
      <c r="B1196" s="30">
        <v>1</v>
      </c>
      <c r="C1196" s="30">
        <v>3003504</v>
      </c>
      <c r="D1196" s="104">
        <v>13232</v>
      </c>
      <c r="E1196" s="104" t="s">
        <v>862</v>
      </c>
      <c r="F1196" s="30">
        <v>8091</v>
      </c>
      <c r="G1196" s="105">
        <v>379</v>
      </c>
      <c r="H1196" s="564" t="s">
        <v>598</v>
      </c>
      <c r="I1196" s="222">
        <v>0</v>
      </c>
      <c r="J1196" s="223">
        <v>0</v>
      </c>
      <c r="K1196" s="228">
        <v>0</v>
      </c>
      <c r="L1196" s="224">
        <v>0</v>
      </c>
      <c r="M1196" s="222">
        <v>0</v>
      </c>
      <c r="N1196" s="229">
        <v>0</v>
      </c>
      <c r="O1196" s="225">
        <v>0</v>
      </c>
      <c r="P1196" s="224">
        <v>0</v>
      </c>
      <c r="Q1196" s="225">
        <v>0</v>
      </c>
      <c r="R1196" s="226">
        <v>3</v>
      </c>
      <c r="S1196" s="224">
        <v>0</v>
      </c>
      <c r="T1196" s="222">
        <v>0</v>
      </c>
      <c r="U1196" s="227">
        <v>0</v>
      </c>
      <c r="V1196" s="224">
        <v>1</v>
      </c>
      <c r="W1196" s="224">
        <v>0</v>
      </c>
      <c r="X1196" s="28">
        <f>+G1196-(SUM(I1196:N1196,O1196,P1196:P1196:T1196,U1196,V1196,W1196))</f>
        <v>375</v>
      </c>
      <c r="Y1196" s="107"/>
      <c r="Z1196" s="107"/>
      <c r="AA1196" s="107"/>
      <c r="AB1196" s="107"/>
      <c r="AC1196" s="107"/>
      <c r="AD1196" s="107"/>
      <c r="AE1196" s="197">
        <f t="shared" si="39"/>
        <v>375</v>
      </c>
      <c r="AF1196" s="108"/>
      <c r="AG1196" s="104"/>
    </row>
    <row r="1197" spans="1:33">
      <c r="A1197" s="357">
        <v>43500</v>
      </c>
      <c r="B1197" s="30">
        <v>2</v>
      </c>
      <c r="C1197" s="30">
        <v>3003504</v>
      </c>
      <c r="D1197" s="104">
        <v>13232</v>
      </c>
      <c r="E1197" s="104" t="s">
        <v>862</v>
      </c>
      <c r="F1197" s="30">
        <v>8091</v>
      </c>
      <c r="G1197" s="105">
        <v>21</v>
      </c>
      <c r="H1197" s="565"/>
      <c r="I1197" s="222">
        <v>0</v>
      </c>
      <c r="J1197" s="223">
        <v>0</v>
      </c>
      <c r="K1197" s="228">
        <v>0</v>
      </c>
      <c r="L1197" s="224">
        <v>0</v>
      </c>
      <c r="M1197" s="222">
        <v>0</v>
      </c>
      <c r="N1197" s="229">
        <v>0</v>
      </c>
      <c r="O1197" s="225">
        <v>0</v>
      </c>
      <c r="P1197" s="224">
        <v>0</v>
      </c>
      <c r="Q1197" s="225">
        <v>0</v>
      </c>
      <c r="R1197" s="226">
        <v>0</v>
      </c>
      <c r="S1197" s="224">
        <v>0</v>
      </c>
      <c r="T1197" s="222">
        <v>0</v>
      </c>
      <c r="U1197" s="227">
        <v>0</v>
      </c>
      <c r="V1197" s="224">
        <v>0</v>
      </c>
      <c r="W1197" s="224">
        <v>0</v>
      </c>
      <c r="X1197" s="28">
        <f>+G1197-(SUM(I1197:N1197,O1197,P1197:P1197:T1197,U1197,V1197,W1197))</f>
        <v>21</v>
      </c>
      <c r="Y1197" s="107"/>
      <c r="Z1197" s="107"/>
      <c r="AA1197" s="107"/>
      <c r="AB1197" s="107"/>
      <c r="AC1197" s="107"/>
      <c r="AD1197" s="107"/>
      <c r="AE1197" s="197">
        <f t="shared" si="39"/>
        <v>21</v>
      </c>
      <c r="AF1197" s="108"/>
      <c r="AG1197" s="104"/>
    </row>
    <row r="1198" spans="1:33">
      <c r="A1198" s="357">
        <v>43500</v>
      </c>
      <c r="B1198" s="30">
        <v>2</v>
      </c>
      <c r="C1198" s="30">
        <v>3003504</v>
      </c>
      <c r="D1198" s="104">
        <v>13232</v>
      </c>
      <c r="E1198" s="104" t="s">
        <v>862</v>
      </c>
      <c r="F1198" s="30">
        <v>8092</v>
      </c>
      <c r="G1198" s="105">
        <v>102</v>
      </c>
      <c r="H1198" s="113" t="s">
        <v>599</v>
      </c>
      <c r="I1198" s="222">
        <v>0</v>
      </c>
      <c r="J1198" s="223">
        <v>0</v>
      </c>
      <c r="K1198" s="228">
        <v>0</v>
      </c>
      <c r="L1198" s="224">
        <v>0</v>
      </c>
      <c r="M1198" s="222">
        <v>0</v>
      </c>
      <c r="N1198" s="229">
        <v>0</v>
      </c>
      <c r="O1198" s="225">
        <v>0</v>
      </c>
      <c r="P1198" s="224">
        <v>0</v>
      </c>
      <c r="Q1198" s="225">
        <v>0</v>
      </c>
      <c r="R1198" s="226">
        <v>0</v>
      </c>
      <c r="S1198" s="224">
        <v>0</v>
      </c>
      <c r="T1198" s="222">
        <v>0</v>
      </c>
      <c r="U1198" s="227">
        <v>0</v>
      </c>
      <c r="V1198" s="224">
        <v>1</v>
      </c>
      <c r="W1198" s="224">
        <v>0</v>
      </c>
      <c r="X1198" s="28">
        <f>+G1198-(SUM(I1198:N1198,O1198,P1198:P1198:T1198,U1198,V1198,W1198))</f>
        <v>101</v>
      </c>
      <c r="Y1198" s="107"/>
      <c r="Z1198" s="107"/>
      <c r="AA1198" s="107"/>
      <c r="AB1198" s="107"/>
      <c r="AC1198" s="107"/>
      <c r="AD1198" s="107"/>
      <c r="AE1198" s="197">
        <f t="shared" si="39"/>
        <v>101</v>
      </c>
      <c r="AF1198" s="108"/>
      <c r="AG1198" s="104"/>
    </row>
    <row r="1199" spans="1:33">
      <c r="A1199" s="357">
        <v>43500</v>
      </c>
      <c r="B1199" s="30">
        <v>2</v>
      </c>
      <c r="C1199" s="30">
        <v>3003504</v>
      </c>
      <c r="D1199" s="104">
        <v>13235</v>
      </c>
      <c r="E1199" s="104" t="s">
        <v>862</v>
      </c>
      <c r="F1199" s="30">
        <v>8093</v>
      </c>
      <c r="G1199" s="105">
        <v>77</v>
      </c>
      <c r="H1199" s="113" t="s">
        <v>600</v>
      </c>
      <c r="I1199" s="222">
        <v>0</v>
      </c>
      <c r="J1199" s="223">
        <v>0</v>
      </c>
      <c r="K1199" s="228">
        <v>0</v>
      </c>
      <c r="L1199" s="224">
        <v>0</v>
      </c>
      <c r="M1199" s="222">
        <v>0</v>
      </c>
      <c r="N1199" s="229">
        <v>0</v>
      </c>
      <c r="O1199" s="225">
        <v>0</v>
      </c>
      <c r="P1199" s="224">
        <v>0</v>
      </c>
      <c r="Q1199" s="225">
        <v>0</v>
      </c>
      <c r="R1199" s="226">
        <v>1</v>
      </c>
      <c r="S1199" s="224">
        <v>0</v>
      </c>
      <c r="T1199" s="222">
        <v>0</v>
      </c>
      <c r="U1199" s="227">
        <v>0</v>
      </c>
      <c r="V1199" s="224">
        <v>1</v>
      </c>
      <c r="W1199" s="224">
        <v>0</v>
      </c>
      <c r="X1199" s="28">
        <f>+G1199-(SUM(I1199:N1199,O1199,P1199:P1199:T1199,U1199,V1199,W1199))</f>
        <v>75</v>
      </c>
      <c r="Y1199" s="107"/>
      <c r="Z1199" s="107"/>
      <c r="AA1199" s="107"/>
      <c r="AB1199" s="107"/>
      <c r="AC1199" s="107"/>
      <c r="AD1199" s="107"/>
      <c r="AE1199" s="197">
        <f t="shared" si="39"/>
        <v>75</v>
      </c>
      <c r="AF1199" s="108"/>
      <c r="AG1199" s="104"/>
    </row>
    <row r="1200" spans="1:33">
      <c r="A1200" s="357">
        <v>43500</v>
      </c>
      <c r="B1200" s="30">
        <v>2</v>
      </c>
      <c r="C1200" s="30">
        <v>1848703</v>
      </c>
      <c r="D1200" s="104">
        <v>40501</v>
      </c>
      <c r="E1200" s="104" t="s">
        <v>862</v>
      </c>
      <c r="F1200" s="30">
        <v>8094</v>
      </c>
      <c r="G1200" s="105">
        <v>42</v>
      </c>
      <c r="H1200" s="113" t="s">
        <v>152</v>
      </c>
      <c r="I1200" s="222">
        <v>0</v>
      </c>
      <c r="J1200" s="223">
        <v>0</v>
      </c>
      <c r="K1200" s="228">
        <v>0</v>
      </c>
      <c r="L1200" s="224">
        <v>0</v>
      </c>
      <c r="M1200" s="222">
        <v>0</v>
      </c>
      <c r="N1200" s="229">
        <v>0</v>
      </c>
      <c r="O1200" s="225">
        <v>1</v>
      </c>
      <c r="P1200" s="224">
        <v>0</v>
      </c>
      <c r="Q1200" s="225">
        <v>0</v>
      </c>
      <c r="R1200" s="226">
        <v>0</v>
      </c>
      <c r="S1200" s="224">
        <v>0</v>
      </c>
      <c r="T1200" s="222">
        <v>0</v>
      </c>
      <c r="U1200" s="227">
        <v>0</v>
      </c>
      <c r="V1200" s="224">
        <v>1</v>
      </c>
      <c r="W1200" s="224">
        <v>0</v>
      </c>
      <c r="X1200" s="28">
        <f>+G1200-(SUM(I1200:N1200,O1200,P1200:P1200:T1200,U1200,V1200,W1200))</f>
        <v>40</v>
      </c>
      <c r="Y1200" s="107"/>
      <c r="Z1200" s="107"/>
      <c r="AA1200" s="107"/>
      <c r="AB1200" s="107"/>
      <c r="AC1200" s="107"/>
      <c r="AD1200" s="107"/>
      <c r="AE1200" s="197">
        <f t="shared" si="39"/>
        <v>40</v>
      </c>
      <c r="AF1200" s="108"/>
      <c r="AG1200" s="104"/>
    </row>
    <row r="1201" spans="1:33" s="166" customFormat="1">
      <c r="A1201" s="362">
        <v>43500</v>
      </c>
      <c r="B1201" s="137">
        <v>2</v>
      </c>
      <c r="C1201" s="137">
        <v>3377804</v>
      </c>
      <c r="D1201" s="139">
        <v>53917</v>
      </c>
      <c r="E1201" s="139" t="s">
        <v>283</v>
      </c>
      <c r="F1201" s="137">
        <v>8095</v>
      </c>
      <c r="G1201" s="140">
        <v>101</v>
      </c>
      <c r="H1201" s="165" t="s">
        <v>526</v>
      </c>
      <c r="I1201" s="257">
        <v>0</v>
      </c>
      <c r="J1201" s="258">
        <v>0</v>
      </c>
      <c r="K1201" s="259">
        <v>0</v>
      </c>
      <c r="L1201" s="260">
        <v>0</v>
      </c>
      <c r="M1201" s="257">
        <v>0</v>
      </c>
      <c r="N1201" s="261">
        <v>0</v>
      </c>
      <c r="O1201" s="262">
        <v>1</v>
      </c>
      <c r="P1201" s="260">
        <v>0</v>
      </c>
      <c r="Q1201" s="262">
        <v>0</v>
      </c>
      <c r="R1201" s="263">
        <v>0</v>
      </c>
      <c r="S1201" s="260">
        <v>0</v>
      </c>
      <c r="T1201" s="257">
        <v>0</v>
      </c>
      <c r="U1201" s="264">
        <v>0</v>
      </c>
      <c r="V1201" s="260">
        <v>1</v>
      </c>
      <c r="W1201" s="260">
        <v>0</v>
      </c>
      <c r="X1201" s="146">
        <f>+G1201-(SUM(I1201:N1201,O1201,P1201:P1201:T1201,U1201,V1201,W1201))</f>
        <v>99</v>
      </c>
      <c r="Y1201" s="147"/>
      <c r="Z1201" s="147">
        <v>1</v>
      </c>
      <c r="AA1201" s="147"/>
      <c r="AB1201" s="147"/>
      <c r="AC1201" s="147"/>
      <c r="AD1201" s="147"/>
      <c r="AE1201" s="198">
        <f t="shared" si="39"/>
        <v>98</v>
      </c>
      <c r="AF1201" s="148"/>
      <c r="AG1201" s="139"/>
    </row>
    <row r="1202" spans="1:33" s="166" customFormat="1">
      <c r="A1202" s="362">
        <v>43500</v>
      </c>
      <c r="B1202" s="137">
        <v>2</v>
      </c>
      <c r="C1202" s="137">
        <v>3377804</v>
      </c>
      <c r="D1202" s="139">
        <v>53918</v>
      </c>
      <c r="E1202" s="139" t="s">
        <v>283</v>
      </c>
      <c r="F1202" s="137">
        <v>8096</v>
      </c>
      <c r="G1202" s="140">
        <v>102</v>
      </c>
      <c r="H1202" s="560" t="s">
        <v>601</v>
      </c>
      <c r="I1202" s="257">
        <v>0</v>
      </c>
      <c r="J1202" s="258">
        <v>0</v>
      </c>
      <c r="K1202" s="259">
        <v>0</v>
      </c>
      <c r="L1202" s="260">
        <v>0</v>
      </c>
      <c r="M1202" s="257">
        <v>0</v>
      </c>
      <c r="N1202" s="261">
        <v>0</v>
      </c>
      <c r="O1202" s="262">
        <v>0</v>
      </c>
      <c r="P1202" s="260">
        <v>0</v>
      </c>
      <c r="Q1202" s="262">
        <v>0</v>
      </c>
      <c r="R1202" s="263">
        <v>0</v>
      </c>
      <c r="S1202" s="260">
        <v>0</v>
      </c>
      <c r="T1202" s="257">
        <v>0</v>
      </c>
      <c r="U1202" s="264">
        <v>0</v>
      </c>
      <c r="V1202" s="260">
        <v>1</v>
      </c>
      <c r="W1202" s="260">
        <v>0</v>
      </c>
      <c r="X1202" s="146">
        <f>+G1202-(SUM(I1202:N1202,O1202,P1202:P1202:T1202,U1202,V1202,W1202))</f>
        <v>101</v>
      </c>
      <c r="Y1202" s="147"/>
      <c r="Z1202" s="147">
        <v>1</v>
      </c>
      <c r="AA1202" s="147"/>
      <c r="AB1202" s="147"/>
      <c r="AC1202" s="147"/>
      <c r="AD1202" s="147"/>
      <c r="AE1202" s="198">
        <f t="shared" si="39"/>
        <v>100</v>
      </c>
      <c r="AF1202" s="148"/>
      <c r="AG1202" s="139"/>
    </row>
    <row r="1203" spans="1:33" s="166" customFormat="1">
      <c r="A1203" s="362">
        <v>43500</v>
      </c>
      <c r="B1203" s="137">
        <v>3</v>
      </c>
      <c r="C1203" s="137">
        <v>3377804</v>
      </c>
      <c r="D1203" s="139">
        <v>53918</v>
      </c>
      <c r="E1203" s="139" t="s">
        <v>283</v>
      </c>
      <c r="F1203" s="137">
        <v>8096</v>
      </c>
      <c r="G1203" s="140">
        <v>23</v>
      </c>
      <c r="H1203" s="561"/>
      <c r="I1203" s="257">
        <v>0</v>
      </c>
      <c r="J1203" s="258">
        <v>0</v>
      </c>
      <c r="K1203" s="259">
        <v>0</v>
      </c>
      <c r="L1203" s="260">
        <v>0</v>
      </c>
      <c r="M1203" s="257">
        <v>0</v>
      </c>
      <c r="N1203" s="261">
        <v>0</v>
      </c>
      <c r="O1203" s="262">
        <v>0</v>
      </c>
      <c r="P1203" s="260">
        <v>0</v>
      </c>
      <c r="Q1203" s="262">
        <v>0</v>
      </c>
      <c r="R1203" s="263">
        <v>0</v>
      </c>
      <c r="S1203" s="260">
        <v>0</v>
      </c>
      <c r="T1203" s="257">
        <v>0</v>
      </c>
      <c r="U1203" s="264">
        <v>0</v>
      </c>
      <c r="V1203" s="260">
        <v>1</v>
      </c>
      <c r="W1203" s="260">
        <v>0</v>
      </c>
      <c r="X1203" s="146">
        <f>+G1203-(SUM(I1203:N1203,O1203,P1203:P1203:T1203,U1203,V1203,W1203))</f>
        <v>22</v>
      </c>
      <c r="Y1203" s="147"/>
      <c r="Z1203" s="147"/>
      <c r="AA1203" s="147"/>
      <c r="AB1203" s="147"/>
      <c r="AC1203" s="147"/>
      <c r="AD1203" s="147"/>
      <c r="AE1203" s="198">
        <f t="shared" si="39"/>
        <v>22</v>
      </c>
      <c r="AF1203" s="148"/>
      <c r="AG1203" s="139"/>
    </row>
    <row r="1204" spans="1:33" s="166" customFormat="1">
      <c r="A1204" s="362">
        <v>43500</v>
      </c>
      <c r="B1204" s="137">
        <v>3</v>
      </c>
      <c r="C1204" s="137">
        <v>3377804</v>
      </c>
      <c r="D1204" s="139">
        <v>53782</v>
      </c>
      <c r="E1204" s="139" t="s">
        <v>283</v>
      </c>
      <c r="F1204" s="137">
        <v>8097</v>
      </c>
      <c r="G1204" s="140">
        <v>50</v>
      </c>
      <c r="H1204" s="165" t="s">
        <v>154</v>
      </c>
      <c r="I1204" s="257">
        <v>0</v>
      </c>
      <c r="J1204" s="258">
        <v>0</v>
      </c>
      <c r="K1204" s="259">
        <v>0</v>
      </c>
      <c r="L1204" s="260">
        <v>0</v>
      </c>
      <c r="M1204" s="257">
        <v>0</v>
      </c>
      <c r="N1204" s="261">
        <v>0</v>
      </c>
      <c r="O1204" s="262">
        <v>0</v>
      </c>
      <c r="P1204" s="260">
        <v>0</v>
      </c>
      <c r="Q1204" s="262">
        <v>0</v>
      </c>
      <c r="R1204" s="263">
        <v>0</v>
      </c>
      <c r="S1204" s="260">
        <v>0</v>
      </c>
      <c r="T1204" s="257">
        <v>0</v>
      </c>
      <c r="U1204" s="264">
        <v>0</v>
      </c>
      <c r="V1204" s="260">
        <v>1</v>
      </c>
      <c r="W1204" s="260">
        <v>0</v>
      </c>
      <c r="X1204" s="146">
        <f>+G1204-(SUM(I1204:N1204,O1204,P1204:P1204:T1204,U1204,V1204,W1204))</f>
        <v>49</v>
      </c>
      <c r="Y1204" s="147"/>
      <c r="Z1204" s="147"/>
      <c r="AA1204" s="147"/>
      <c r="AB1204" s="147"/>
      <c r="AC1204" s="147"/>
      <c r="AD1204" s="147"/>
      <c r="AE1204" s="198">
        <f t="shared" si="39"/>
        <v>49</v>
      </c>
      <c r="AF1204" s="148"/>
      <c r="AG1204" s="139"/>
    </row>
    <row r="1205" spans="1:33" s="166" customFormat="1">
      <c r="A1205" s="362">
        <v>43502</v>
      </c>
      <c r="B1205" s="137">
        <v>3</v>
      </c>
      <c r="C1205" s="137">
        <v>3003504</v>
      </c>
      <c r="D1205" s="139">
        <v>13238</v>
      </c>
      <c r="E1205" s="104" t="s">
        <v>862</v>
      </c>
      <c r="F1205" s="137">
        <v>8122</v>
      </c>
      <c r="G1205" s="140">
        <v>379</v>
      </c>
      <c r="H1205" s="560" t="s">
        <v>111</v>
      </c>
      <c r="I1205" s="257">
        <v>0</v>
      </c>
      <c r="J1205" s="258">
        <v>0</v>
      </c>
      <c r="K1205" s="259">
        <v>0</v>
      </c>
      <c r="L1205" s="260">
        <v>0</v>
      </c>
      <c r="M1205" s="257">
        <v>0</v>
      </c>
      <c r="N1205" s="261">
        <v>0</v>
      </c>
      <c r="O1205" s="262">
        <v>1</v>
      </c>
      <c r="P1205" s="260">
        <v>0</v>
      </c>
      <c r="Q1205" s="262">
        <v>0</v>
      </c>
      <c r="R1205" s="263">
        <v>2</v>
      </c>
      <c r="S1205" s="260">
        <v>0</v>
      </c>
      <c r="T1205" s="257">
        <v>0</v>
      </c>
      <c r="U1205" s="264">
        <v>0</v>
      </c>
      <c r="V1205" s="260">
        <v>1</v>
      </c>
      <c r="W1205" s="260">
        <v>0</v>
      </c>
      <c r="X1205" s="146">
        <f>+G1205-(SUM(I1205:N1205,O1205,P1205:P1205:T1205,U1205,V1205,W1205))</f>
        <v>375</v>
      </c>
      <c r="Y1205" s="147"/>
      <c r="Z1205" s="147"/>
      <c r="AA1205" s="147"/>
      <c r="AB1205" s="147"/>
      <c r="AC1205" s="147"/>
      <c r="AD1205" s="147"/>
      <c r="AE1205" s="198">
        <f t="shared" si="39"/>
        <v>375</v>
      </c>
      <c r="AF1205" s="148"/>
      <c r="AG1205" s="139"/>
    </row>
    <row r="1206" spans="1:33" s="166" customFormat="1">
      <c r="A1206" s="362">
        <v>43503</v>
      </c>
      <c r="B1206" s="137">
        <v>1</v>
      </c>
      <c r="C1206" s="137">
        <v>3003504</v>
      </c>
      <c r="D1206" s="139">
        <v>13238</v>
      </c>
      <c r="E1206" s="104" t="s">
        <v>862</v>
      </c>
      <c r="F1206" s="137">
        <v>8122</v>
      </c>
      <c r="G1206" s="140">
        <v>21</v>
      </c>
      <c r="H1206" s="561"/>
      <c r="I1206" s="257">
        <v>0</v>
      </c>
      <c r="J1206" s="258">
        <v>0</v>
      </c>
      <c r="K1206" s="259">
        <v>0</v>
      </c>
      <c r="L1206" s="260">
        <v>0</v>
      </c>
      <c r="M1206" s="257">
        <v>0</v>
      </c>
      <c r="N1206" s="261">
        <v>0</v>
      </c>
      <c r="O1206" s="262">
        <v>0</v>
      </c>
      <c r="P1206" s="260">
        <v>0</v>
      </c>
      <c r="Q1206" s="262">
        <v>0</v>
      </c>
      <c r="R1206" s="263">
        <v>0</v>
      </c>
      <c r="S1206" s="260">
        <v>0</v>
      </c>
      <c r="T1206" s="257">
        <v>0</v>
      </c>
      <c r="U1206" s="264">
        <v>0</v>
      </c>
      <c r="V1206" s="260">
        <v>0</v>
      </c>
      <c r="W1206" s="260">
        <v>0</v>
      </c>
      <c r="X1206" s="146">
        <f>+G1206-(SUM(I1206:N1206,O1206,P1206:P1206:T1206,U1206,V1206,W1206))</f>
        <v>21</v>
      </c>
      <c r="Y1206" s="147"/>
      <c r="Z1206" s="147"/>
      <c r="AA1206" s="147"/>
      <c r="AB1206" s="147"/>
      <c r="AC1206" s="147"/>
      <c r="AD1206" s="147"/>
      <c r="AE1206" s="198">
        <f t="shared" si="39"/>
        <v>21</v>
      </c>
      <c r="AF1206" s="148"/>
      <c r="AG1206" s="139"/>
    </row>
    <row r="1207" spans="1:33" s="166" customFormat="1">
      <c r="A1207" s="362">
        <v>43503</v>
      </c>
      <c r="B1207" s="137">
        <v>1</v>
      </c>
      <c r="C1207" s="137">
        <v>3003504</v>
      </c>
      <c r="D1207" s="139">
        <v>13238</v>
      </c>
      <c r="E1207" s="104" t="s">
        <v>862</v>
      </c>
      <c r="F1207" s="137">
        <v>8123</v>
      </c>
      <c r="G1207" s="140">
        <v>400</v>
      </c>
      <c r="H1207" s="165" t="s">
        <v>114</v>
      </c>
      <c r="I1207" s="257">
        <v>0</v>
      </c>
      <c r="J1207" s="258">
        <v>0</v>
      </c>
      <c r="K1207" s="259">
        <v>0</v>
      </c>
      <c r="L1207" s="260">
        <v>0</v>
      </c>
      <c r="M1207" s="257">
        <v>0</v>
      </c>
      <c r="N1207" s="261">
        <v>0</v>
      </c>
      <c r="O1207" s="262">
        <v>0</v>
      </c>
      <c r="P1207" s="260">
        <v>0</v>
      </c>
      <c r="Q1207" s="262">
        <v>0</v>
      </c>
      <c r="R1207" s="263">
        <v>3</v>
      </c>
      <c r="S1207" s="260">
        <v>0</v>
      </c>
      <c r="T1207" s="257">
        <v>0</v>
      </c>
      <c r="U1207" s="264">
        <v>0</v>
      </c>
      <c r="V1207" s="260">
        <v>1</v>
      </c>
      <c r="W1207" s="260">
        <v>0</v>
      </c>
      <c r="X1207" s="146">
        <f>+G1207-(SUM(I1207:N1207,O1207,P1207:P1207:T1207,U1207,V1207,W1207))</f>
        <v>396</v>
      </c>
      <c r="Y1207" s="147"/>
      <c r="Z1207" s="147"/>
      <c r="AA1207" s="147"/>
      <c r="AB1207" s="147"/>
      <c r="AC1207" s="147"/>
      <c r="AD1207" s="147"/>
      <c r="AE1207" s="198">
        <f t="shared" si="39"/>
        <v>396</v>
      </c>
      <c r="AF1207" s="148"/>
      <c r="AG1207" s="139"/>
    </row>
    <row r="1208" spans="1:33" s="166" customFormat="1">
      <c r="A1208" s="362">
        <v>43503</v>
      </c>
      <c r="B1208" s="137">
        <v>1</v>
      </c>
      <c r="C1208" s="137">
        <v>3003504</v>
      </c>
      <c r="D1208" s="139">
        <v>13238</v>
      </c>
      <c r="E1208" s="104" t="s">
        <v>862</v>
      </c>
      <c r="F1208" s="137">
        <v>8124</v>
      </c>
      <c r="G1208" s="140">
        <v>112</v>
      </c>
      <c r="H1208" s="165" t="s">
        <v>602</v>
      </c>
      <c r="I1208" s="257">
        <v>0</v>
      </c>
      <c r="J1208" s="258">
        <v>0</v>
      </c>
      <c r="K1208" s="259">
        <v>0</v>
      </c>
      <c r="L1208" s="260">
        <v>0</v>
      </c>
      <c r="M1208" s="257">
        <v>0</v>
      </c>
      <c r="N1208" s="261">
        <v>0</v>
      </c>
      <c r="O1208" s="262">
        <v>0</v>
      </c>
      <c r="P1208" s="260">
        <v>0</v>
      </c>
      <c r="Q1208" s="262">
        <v>0</v>
      </c>
      <c r="R1208" s="263">
        <v>1</v>
      </c>
      <c r="S1208" s="260">
        <v>0</v>
      </c>
      <c r="T1208" s="257">
        <v>0</v>
      </c>
      <c r="U1208" s="264">
        <v>0</v>
      </c>
      <c r="V1208" s="260">
        <v>1</v>
      </c>
      <c r="W1208" s="260">
        <v>0</v>
      </c>
      <c r="X1208" s="146">
        <f>+G1208-(SUM(I1208:N1208,O1208,P1208:P1208:T1208,U1208,V1208,W1208))</f>
        <v>110</v>
      </c>
      <c r="Y1208" s="147"/>
      <c r="Z1208" s="147"/>
      <c r="AA1208" s="147"/>
      <c r="AB1208" s="147"/>
      <c r="AC1208" s="147"/>
      <c r="AD1208" s="147"/>
      <c r="AE1208" s="198">
        <f t="shared" si="39"/>
        <v>110</v>
      </c>
      <c r="AF1208" s="148"/>
      <c r="AG1208" s="139"/>
    </row>
    <row r="1209" spans="1:33" s="166" customFormat="1">
      <c r="A1209" s="362">
        <v>43503</v>
      </c>
      <c r="B1209" s="137">
        <v>2</v>
      </c>
      <c r="C1209" s="137">
        <v>3003504</v>
      </c>
      <c r="D1209" s="139">
        <v>13236</v>
      </c>
      <c r="E1209" s="104" t="s">
        <v>862</v>
      </c>
      <c r="F1209" s="137">
        <v>8125</v>
      </c>
      <c r="G1209" s="140">
        <v>400</v>
      </c>
      <c r="H1209" s="165" t="s">
        <v>111</v>
      </c>
      <c r="I1209" s="257">
        <v>0</v>
      </c>
      <c r="J1209" s="258">
        <v>0</v>
      </c>
      <c r="K1209" s="259">
        <v>0</v>
      </c>
      <c r="L1209" s="260">
        <v>0</v>
      </c>
      <c r="M1209" s="257">
        <v>0</v>
      </c>
      <c r="N1209" s="261">
        <v>0</v>
      </c>
      <c r="O1209" s="262">
        <v>1</v>
      </c>
      <c r="P1209" s="260">
        <v>0</v>
      </c>
      <c r="Q1209" s="262">
        <v>0</v>
      </c>
      <c r="R1209" s="263">
        <v>2</v>
      </c>
      <c r="S1209" s="260">
        <v>0</v>
      </c>
      <c r="T1209" s="257">
        <v>0</v>
      </c>
      <c r="U1209" s="264">
        <v>0</v>
      </c>
      <c r="V1209" s="260">
        <v>1</v>
      </c>
      <c r="W1209" s="260">
        <v>0</v>
      </c>
      <c r="X1209" s="146">
        <f>+G1209-(SUM(I1209:N1209,O1209,P1209:P1209:T1209,U1209,V1209,W1209))</f>
        <v>396</v>
      </c>
      <c r="Y1209" s="147"/>
      <c r="Z1209" s="147"/>
      <c r="AA1209" s="147"/>
      <c r="AB1209" s="147"/>
      <c r="AC1209" s="147"/>
      <c r="AD1209" s="147"/>
      <c r="AE1209" s="198">
        <f t="shared" si="39"/>
        <v>396</v>
      </c>
      <c r="AF1209" s="148"/>
      <c r="AG1209" s="139"/>
    </row>
    <row r="1210" spans="1:33" s="166" customFormat="1">
      <c r="A1210" s="362">
        <v>43503</v>
      </c>
      <c r="B1210" s="137">
        <v>2</v>
      </c>
      <c r="C1210" s="137">
        <v>3003504</v>
      </c>
      <c r="D1210" s="139">
        <v>13236</v>
      </c>
      <c r="E1210" s="104" t="s">
        <v>862</v>
      </c>
      <c r="F1210" s="137">
        <v>8126</v>
      </c>
      <c r="G1210" s="140">
        <v>152</v>
      </c>
      <c r="H1210" s="560" t="s">
        <v>114</v>
      </c>
      <c r="I1210" s="257">
        <v>0</v>
      </c>
      <c r="J1210" s="258">
        <v>0</v>
      </c>
      <c r="K1210" s="259">
        <v>0</v>
      </c>
      <c r="L1210" s="260">
        <v>0</v>
      </c>
      <c r="M1210" s="257">
        <v>0</v>
      </c>
      <c r="N1210" s="261">
        <v>0</v>
      </c>
      <c r="O1210" s="262">
        <v>0</v>
      </c>
      <c r="P1210" s="260">
        <v>0</v>
      </c>
      <c r="Q1210" s="262">
        <v>0</v>
      </c>
      <c r="R1210" s="263">
        <v>2</v>
      </c>
      <c r="S1210" s="260">
        <v>0</v>
      </c>
      <c r="T1210" s="257">
        <v>0</v>
      </c>
      <c r="U1210" s="264">
        <v>0</v>
      </c>
      <c r="V1210" s="260">
        <v>0</v>
      </c>
      <c r="W1210" s="260">
        <v>0</v>
      </c>
      <c r="X1210" s="146">
        <f>+G1210-(SUM(I1210:N1210,O1210,P1210:P1210:T1210,U1210,V1210,W1210))</f>
        <v>150</v>
      </c>
      <c r="Y1210" s="147"/>
      <c r="Z1210" s="147"/>
      <c r="AA1210" s="147"/>
      <c r="AB1210" s="147"/>
      <c r="AC1210" s="147"/>
      <c r="AD1210" s="147"/>
      <c r="AE1210" s="198">
        <f t="shared" si="39"/>
        <v>150</v>
      </c>
      <c r="AF1210" s="148"/>
      <c r="AG1210" s="139"/>
    </row>
    <row r="1211" spans="1:33" s="166" customFormat="1">
      <c r="A1211" s="362">
        <v>43503</v>
      </c>
      <c r="B1211" s="137">
        <v>3</v>
      </c>
      <c r="C1211" s="137">
        <v>3003504</v>
      </c>
      <c r="D1211" s="139">
        <v>13236</v>
      </c>
      <c r="E1211" s="104" t="s">
        <v>862</v>
      </c>
      <c r="F1211" s="137">
        <v>8126</v>
      </c>
      <c r="G1211" s="140">
        <v>248</v>
      </c>
      <c r="H1211" s="561"/>
      <c r="I1211" s="257">
        <v>0</v>
      </c>
      <c r="J1211" s="258">
        <v>0</v>
      </c>
      <c r="K1211" s="259">
        <v>0</v>
      </c>
      <c r="L1211" s="260">
        <v>0</v>
      </c>
      <c r="M1211" s="257">
        <v>0</v>
      </c>
      <c r="N1211" s="261">
        <v>0</v>
      </c>
      <c r="O1211" s="262">
        <v>0</v>
      </c>
      <c r="P1211" s="260">
        <v>0</v>
      </c>
      <c r="Q1211" s="262">
        <v>0</v>
      </c>
      <c r="R1211" s="263">
        <v>2</v>
      </c>
      <c r="S1211" s="260">
        <v>0</v>
      </c>
      <c r="T1211" s="257">
        <v>0</v>
      </c>
      <c r="U1211" s="264">
        <v>0</v>
      </c>
      <c r="V1211" s="260">
        <v>0</v>
      </c>
      <c r="W1211" s="260">
        <v>0</v>
      </c>
      <c r="X1211" s="146">
        <f>+G1211-(SUM(I1211:N1211,O1211,P1211:P1211:T1211,U1211,V1211,W1211))</f>
        <v>246</v>
      </c>
      <c r="Y1211" s="147"/>
      <c r="Z1211" s="147"/>
      <c r="AA1211" s="147"/>
      <c r="AB1211" s="147"/>
      <c r="AC1211" s="147"/>
      <c r="AD1211" s="147"/>
      <c r="AE1211" s="198">
        <f t="shared" si="39"/>
        <v>246</v>
      </c>
      <c r="AF1211" s="148"/>
      <c r="AG1211" s="139"/>
    </row>
    <row r="1212" spans="1:33" s="166" customFormat="1">
      <c r="A1212" s="362">
        <v>43503</v>
      </c>
      <c r="B1212" s="137">
        <v>3</v>
      </c>
      <c r="C1212" s="137">
        <v>3003504</v>
      </c>
      <c r="D1212" s="139">
        <v>13236</v>
      </c>
      <c r="E1212" s="104" t="s">
        <v>862</v>
      </c>
      <c r="F1212" s="137">
        <v>8127</v>
      </c>
      <c r="G1212" s="140">
        <v>303</v>
      </c>
      <c r="H1212" s="165" t="s">
        <v>385</v>
      </c>
      <c r="I1212" s="257">
        <v>0</v>
      </c>
      <c r="J1212" s="258">
        <v>0</v>
      </c>
      <c r="K1212" s="259">
        <v>0</v>
      </c>
      <c r="L1212" s="260">
        <v>0</v>
      </c>
      <c r="M1212" s="257">
        <v>0</v>
      </c>
      <c r="N1212" s="261">
        <v>0</v>
      </c>
      <c r="O1212" s="262">
        <v>0</v>
      </c>
      <c r="P1212" s="260">
        <v>0</v>
      </c>
      <c r="Q1212" s="262">
        <v>0</v>
      </c>
      <c r="R1212" s="263">
        <v>2</v>
      </c>
      <c r="S1212" s="260">
        <v>0</v>
      </c>
      <c r="T1212" s="257">
        <v>0</v>
      </c>
      <c r="U1212" s="264">
        <v>0</v>
      </c>
      <c r="V1212" s="260">
        <v>1</v>
      </c>
      <c r="W1212" s="260">
        <v>0</v>
      </c>
      <c r="X1212" s="146">
        <f>+G1212-(SUM(I1212:N1212,O1212,P1212:P1212:T1212,U1212,V1212,W1212))</f>
        <v>300</v>
      </c>
      <c r="Y1212" s="147"/>
      <c r="Z1212" s="147"/>
      <c r="AA1212" s="147"/>
      <c r="AB1212" s="147"/>
      <c r="AC1212" s="147"/>
      <c r="AD1212" s="147"/>
      <c r="AE1212" s="198">
        <f t="shared" si="39"/>
        <v>300</v>
      </c>
      <c r="AF1212" s="148"/>
      <c r="AG1212" s="139"/>
    </row>
    <row r="1213" spans="1:33" s="166" customFormat="1">
      <c r="A1213" s="362">
        <v>43504</v>
      </c>
      <c r="B1213" s="137">
        <v>1</v>
      </c>
      <c r="C1213" s="137">
        <v>3003504</v>
      </c>
      <c r="D1213" s="139">
        <v>13236</v>
      </c>
      <c r="E1213" s="104" t="s">
        <v>862</v>
      </c>
      <c r="F1213" s="137">
        <v>8127</v>
      </c>
      <c r="G1213" s="140">
        <v>97</v>
      </c>
      <c r="H1213" s="165" t="s">
        <v>385</v>
      </c>
      <c r="I1213" s="257">
        <v>0</v>
      </c>
      <c r="J1213" s="258">
        <v>0</v>
      </c>
      <c r="K1213" s="259">
        <v>0</v>
      </c>
      <c r="L1213" s="260">
        <v>0</v>
      </c>
      <c r="M1213" s="257">
        <v>0</v>
      </c>
      <c r="N1213" s="261">
        <v>0</v>
      </c>
      <c r="O1213" s="262">
        <v>0</v>
      </c>
      <c r="P1213" s="260">
        <v>0</v>
      </c>
      <c r="Q1213" s="262">
        <v>0</v>
      </c>
      <c r="R1213" s="263">
        <v>0</v>
      </c>
      <c r="S1213" s="260">
        <v>0</v>
      </c>
      <c r="T1213" s="257">
        <v>0</v>
      </c>
      <c r="U1213" s="264">
        <v>0</v>
      </c>
      <c r="V1213" s="260">
        <v>1</v>
      </c>
      <c r="W1213" s="260">
        <v>0</v>
      </c>
      <c r="X1213" s="146">
        <f>+G1213-(SUM(I1213:N1213,O1213,P1213:P1213:T1213,U1213,V1213,W1213))</f>
        <v>96</v>
      </c>
      <c r="Y1213" s="147"/>
      <c r="Z1213" s="147"/>
      <c r="AA1213" s="147"/>
      <c r="AB1213" s="147"/>
      <c r="AC1213" s="147"/>
      <c r="AD1213" s="147"/>
      <c r="AE1213" s="198">
        <f t="shared" si="39"/>
        <v>96</v>
      </c>
      <c r="AF1213" s="148"/>
      <c r="AG1213" s="139"/>
    </row>
    <row r="1214" spans="1:33" s="166" customFormat="1">
      <c r="A1214" s="362">
        <v>43504</v>
      </c>
      <c r="B1214" s="137">
        <v>1</v>
      </c>
      <c r="C1214" s="137">
        <v>3003504</v>
      </c>
      <c r="D1214" s="139">
        <v>13236</v>
      </c>
      <c r="E1214" s="104" t="s">
        <v>862</v>
      </c>
      <c r="F1214" s="137">
        <v>8128</v>
      </c>
      <c r="G1214" s="140">
        <v>260</v>
      </c>
      <c r="H1214" s="165" t="s">
        <v>603</v>
      </c>
      <c r="I1214" s="257">
        <v>0</v>
      </c>
      <c r="J1214" s="258">
        <v>0</v>
      </c>
      <c r="K1214" s="259">
        <v>0</v>
      </c>
      <c r="L1214" s="260">
        <v>0</v>
      </c>
      <c r="M1214" s="257">
        <v>0</v>
      </c>
      <c r="N1214" s="261">
        <v>0</v>
      </c>
      <c r="O1214" s="262">
        <v>0</v>
      </c>
      <c r="P1214" s="260">
        <v>0</v>
      </c>
      <c r="Q1214" s="262">
        <v>0</v>
      </c>
      <c r="R1214" s="263">
        <v>2</v>
      </c>
      <c r="S1214" s="260">
        <v>0</v>
      </c>
      <c r="T1214" s="257">
        <v>0</v>
      </c>
      <c r="U1214" s="264">
        <v>0</v>
      </c>
      <c r="V1214" s="260">
        <v>1</v>
      </c>
      <c r="W1214" s="260">
        <v>0</v>
      </c>
      <c r="X1214" s="146">
        <f>+G1214-(SUM(I1214:N1214,O1214,P1214:P1214:T1214,U1214,V1214,W1214))</f>
        <v>257</v>
      </c>
      <c r="Y1214" s="147"/>
      <c r="Z1214" s="147"/>
      <c r="AA1214" s="147"/>
      <c r="AB1214" s="147"/>
      <c r="AC1214" s="147"/>
      <c r="AD1214" s="147"/>
      <c r="AE1214" s="198">
        <f t="shared" si="39"/>
        <v>257</v>
      </c>
      <c r="AF1214" s="148"/>
      <c r="AG1214" s="139"/>
    </row>
    <row r="1215" spans="1:33" s="166" customFormat="1">
      <c r="A1215" s="362">
        <v>43504</v>
      </c>
      <c r="B1215" s="137">
        <v>1</v>
      </c>
      <c r="C1215" s="137">
        <v>3003504</v>
      </c>
      <c r="D1215" s="139">
        <v>13235</v>
      </c>
      <c r="E1215" s="104" t="s">
        <v>862</v>
      </c>
      <c r="F1215" s="137">
        <v>8129</v>
      </c>
      <c r="G1215" s="140">
        <v>177</v>
      </c>
      <c r="H1215" s="560" t="s">
        <v>604</v>
      </c>
      <c r="I1215" s="257">
        <v>0</v>
      </c>
      <c r="J1215" s="258">
        <v>0</v>
      </c>
      <c r="K1215" s="259">
        <v>0</v>
      </c>
      <c r="L1215" s="260">
        <v>0</v>
      </c>
      <c r="M1215" s="257">
        <v>0</v>
      </c>
      <c r="N1215" s="261">
        <v>0</v>
      </c>
      <c r="O1215" s="262">
        <v>1</v>
      </c>
      <c r="P1215" s="260">
        <v>0</v>
      </c>
      <c r="Q1215" s="262">
        <v>0</v>
      </c>
      <c r="R1215" s="263">
        <v>0</v>
      </c>
      <c r="S1215" s="260">
        <v>0</v>
      </c>
      <c r="T1215" s="257">
        <v>0</v>
      </c>
      <c r="U1215" s="264">
        <v>0</v>
      </c>
      <c r="V1215" s="260">
        <v>1</v>
      </c>
      <c r="W1215" s="260">
        <v>0</v>
      </c>
      <c r="X1215" s="146">
        <f>+G1215-(SUM(I1215:N1215,O1215,P1215:P1215:T1215,U1215,V1215,W1215))</f>
        <v>175</v>
      </c>
      <c r="Y1215" s="147"/>
      <c r="Z1215" s="147"/>
      <c r="AA1215" s="147"/>
      <c r="AB1215" s="147"/>
      <c r="AC1215" s="147"/>
      <c r="AD1215" s="147"/>
      <c r="AE1215" s="198">
        <f t="shared" si="39"/>
        <v>175</v>
      </c>
      <c r="AF1215" s="148"/>
      <c r="AG1215" s="139"/>
    </row>
    <row r="1216" spans="1:33" s="166" customFormat="1">
      <c r="A1216" s="362">
        <v>43504</v>
      </c>
      <c r="B1216" s="137">
        <v>2</v>
      </c>
      <c r="C1216" s="137">
        <v>3003504</v>
      </c>
      <c r="D1216" s="139">
        <v>13235</v>
      </c>
      <c r="E1216" s="104" t="s">
        <v>862</v>
      </c>
      <c r="F1216" s="137">
        <v>8129</v>
      </c>
      <c r="G1216" s="140">
        <v>223</v>
      </c>
      <c r="H1216" s="561"/>
      <c r="I1216" s="257">
        <v>0</v>
      </c>
      <c r="J1216" s="258">
        <v>0</v>
      </c>
      <c r="K1216" s="259">
        <v>0</v>
      </c>
      <c r="L1216" s="260">
        <v>0</v>
      </c>
      <c r="M1216" s="257">
        <v>0</v>
      </c>
      <c r="N1216" s="261">
        <v>0</v>
      </c>
      <c r="O1216" s="262">
        <v>0</v>
      </c>
      <c r="P1216" s="260">
        <v>0</v>
      </c>
      <c r="Q1216" s="262">
        <v>0</v>
      </c>
      <c r="R1216" s="263">
        <v>2</v>
      </c>
      <c r="S1216" s="260">
        <v>0</v>
      </c>
      <c r="T1216" s="257">
        <v>0</v>
      </c>
      <c r="U1216" s="264">
        <v>0</v>
      </c>
      <c r="V1216" s="260">
        <v>0</v>
      </c>
      <c r="W1216" s="260">
        <v>0</v>
      </c>
      <c r="X1216" s="146">
        <f>+G1216-(SUM(I1216:N1216,O1216,P1216:P1216:T1216,U1216,V1216,W1216))</f>
        <v>221</v>
      </c>
      <c r="Y1216" s="147"/>
      <c r="Z1216" s="147"/>
      <c r="AA1216" s="147"/>
      <c r="AB1216" s="147"/>
      <c r="AC1216" s="147"/>
      <c r="AD1216" s="147"/>
      <c r="AE1216" s="198">
        <f t="shared" si="39"/>
        <v>221</v>
      </c>
      <c r="AF1216" s="148"/>
      <c r="AG1216" s="139"/>
    </row>
    <row r="1217" spans="1:33" s="166" customFormat="1">
      <c r="A1217" s="362">
        <v>43504</v>
      </c>
      <c r="B1217" s="137">
        <v>2</v>
      </c>
      <c r="C1217" s="137">
        <v>3003504</v>
      </c>
      <c r="D1217" s="139">
        <v>13235</v>
      </c>
      <c r="E1217" s="104" t="s">
        <v>862</v>
      </c>
      <c r="F1217" s="137">
        <v>8130</v>
      </c>
      <c r="G1217" s="140">
        <v>100</v>
      </c>
      <c r="H1217" s="165" t="s">
        <v>605</v>
      </c>
      <c r="I1217" s="257">
        <v>0</v>
      </c>
      <c r="J1217" s="258">
        <v>0</v>
      </c>
      <c r="K1217" s="259">
        <v>0</v>
      </c>
      <c r="L1217" s="260">
        <v>0</v>
      </c>
      <c r="M1217" s="257">
        <v>0</v>
      </c>
      <c r="N1217" s="261">
        <v>0</v>
      </c>
      <c r="O1217" s="262">
        <v>0</v>
      </c>
      <c r="P1217" s="260">
        <v>0</v>
      </c>
      <c r="Q1217" s="262">
        <v>0</v>
      </c>
      <c r="R1217" s="263">
        <v>0</v>
      </c>
      <c r="S1217" s="260">
        <v>0</v>
      </c>
      <c r="T1217" s="257">
        <v>0</v>
      </c>
      <c r="U1217" s="264">
        <v>0</v>
      </c>
      <c r="V1217" s="260">
        <v>1</v>
      </c>
      <c r="W1217" s="260">
        <v>0</v>
      </c>
      <c r="X1217" s="146">
        <f>+G1217-(SUM(I1217:N1217,O1217,P1217:P1217:T1217,U1217,V1217,W1217))</f>
        <v>99</v>
      </c>
      <c r="Y1217" s="147"/>
      <c r="Z1217" s="147"/>
      <c r="AA1217" s="147"/>
      <c r="AB1217" s="147"/>
      <c r="AC1217" s="147"/>
      <c r="AD1217" s="147"/>
      <c r="AE1217" s="198">
        <f t="shared" si="39"/>
        <v>99</v>
      </c>
      <c r="AF1217" s="148"/>
      <c r="AG1217" s="139"/>
    </row>
    <row r="1218" spans="1:33" s="166" customFormat="1">
      <c r="A1218" s="362">
        <v>43504</v>
      </c>
      <c r="B1218" s="137">
        <v>2</v>
      </c>
      <c r="C1218" s="137">
        <v>3003504</v>
      </c>
      <c r="D1218" s="139">
        <v>13238</v>
      </c>
      <c r="E1218" s="104" t="s">
        <v>862</v>
      </c>
      <c r="F1218" s="137">
        <v>8131</v>
      </c>
      <c r="G1218" s="140">
        <v>227</v>
      </c>
      <c r="H1218" s="560" t="s">
        <v>606</v>
      </c>
      <c r="I1218" s="257">
        <v>0</v>
      </c>
      <c r="J1218" s="258">
        <v>0</v>
      </c>
      <c r="K1218" s="259">
        <v>0</v>
      </c>
      <c r="L1218" s="260">
        <v>0</v>
      </c>
      <c r="M1218" s="257">
        <v>0</v>
      </c>
      <c r="N1218" s="261">
        <v>0</v>
      </c>
      <c r="O1218" s="262">
        <v>0</v>
      </c>
      <c r="P1218" s="260">
        <v>0</v>
      </c>
      <c r="Q1218" s="262">
        <v>0</v>
      </c>
      <c r="R1218" s="263">
        <v>0</v>
      </c>
      <c r="S1218" s="260">
        <v>0</v>
      </c>
      <c r="T1218" s="257">
        <v>0</v>
      </c>
      <c r="U1218" s="264">
        <v>0</v>
      </c>
      <c r="V1218" s="260">
        <v>2</v>
      </c>
      <c r="W1218" s="260">
        <v>0</v>
      </c>
      <c r="X1218" s="146">
        <f>+G1218-(SUM(I1218:N1218,O1218,P1218:P1218:T1218,U1218,V1218,W1218))</f>
        <v>225</v>
      </c>
      <c r="Y1218" s="147"/>
      <c r="Z1218" s="147"/>
      <c r="AA1218" s="147"/>
      <c r="AB1218" s="147"/>
      <c r="AC1218" s="147"/>
      <c r="AD1218" s="147"/>
      <c r="AE1218" s="198">
        <f t="shared" si="39"/>
        <v>225</v>
      </c>
      <c r="AF1218" s="148"/>
      <c r="AG1218" s="139"/>
    </row>
    <row r="1219" spans="1:33" s="166" customFormat="1">
      <c r="A1219" s="362">
        <v>43504</v>
      </c>
      <c r="B1219" s="137">
        <v>3</v>
      </c>
      <c r="C1219" s="137">
        <v>3003504</v>
      </c>
      <c r="D1219" s="139">
        <v>13238</v>
      </c>
      <c r="E1219" s="104" t="s">
        <v>862</v>
      </c>
      <c r="F1219" s="137">
        <v>8131</v>
      </c>
      <c r="G1219" s="140">
        <v>126</v>
      </c>
      <c r="H1219" s="561"/>
      <c r="I1219" s="257">
        <v>0</v>
      </c>
      <c r="J1219" s="258">
        <v>0</v>
      </c>
      <c r="K1219" s="259">
        <v>0</v>
      </c>
      <c r="L1219" s="260">
        <v>0</v>
      </c>
      <c r="M1219" s="257">
        <v>0</v>
      </c>
      <c r="N1219" s="261">
        <v>0</v>
      </c>
      <c r="O1219" s="262">
        <v>0</v>
      </c>
      <c r="P1219" s="260">
        <v>0</v>
      </c>
      <c r="Q1219" s="262">
        <v>0</v>
      </c>
      <c r="R1219" s="263">
        <v>1</v>
      </c>
      <c r="S1219" s="260">
        <v>0</v>
      </c>
      <c r="T1219" s="257">
        <v>0</v>
      </c>
      <c r="U1219" s="264">
        <v>0</v>
      </c>
      <c r="V1219" s="260">
        <v>1</v>
      </c>
      <c r="W1219" s="260">
        <v>0</v>
      </c>
      <c r="X1219" s="146">
        <f>+G1219-(SUM(I1219:N1219,O1219,P1219:P1219:T1219,U1219,V1219,W1219))</f>
        <v>124</v>
      </c>
      <c r="Y1219" s="147"/>
      <c r="Z1219" s="147"/>
      <c r="AA1219" s="147"/>
      <c r="AB1219" s="147"/>
      <c r="AC1219" s="147"/>
      <c r="AD1219" s="147"/>
      <c r="AE1219" s="198">
        <f t="shared" si="39"/>
        <v>124</v>
      </c>
      <c r="AF1219" s="148"/>
      <c r="AG1219" s="139"/>
    </row>
    <row r="1220" spans="1:33" s="166" customFormat="1">
      <c r="A1220" s="362">
        <v>43504</v>
      </c>
      <c r="B1220" s="137">
        <v>3</v>
      </c>
      <c r="C1220" s="137">
        <v>3003504</v>
      </c>
      <c r="D1220" s="139">
        <v>13233</v>
      </c>
      <c r="E1220" s="104" t="s">
        <v>862</v>
      </c>
      <c r="F1220" s="137">
        <v>8132</v>
      </c>
      <c r="G1220" s="140">
        <v>300</v>
      </c>
      <c r="H1220" s="140" t="s">
        <v>608</v>
      </c>
      <c r="I1220" s="257">
        <v>0</v>
      </c>
      <c r="J1220" s="258">
        <v>0</v>
      </c>
      <c r="K1220" s="259">
        <v>0</v>
      </c>
      <c r="L1220" s="260">
        <v>0</v>
      </c>
      <c r="M1220" s="257">
        <v>0</v>
      </c>
      <c r="N1220" s="261">
        <v>0</v>
      </c>
      <c r="O1220" s="262">
        <v>1</v>
      </c>
      <c r="P1220" s="260">
        <v>0</v>
      </c>
      <c r="Q1220" s="262">
        <v>0</v>
      </c>
      <c r="R1220" s="263">
        <v>1</v>
      </c>
      <c r="S1220" s="260">
        <v>0</v>
      </c>
      <c r="T1220" s="257">
        <v>0</v>
      </c>
      <c r="U1220" s="264">
        <v>0</v>
      </c>
      <c r="V1220" s="260">
        <v>1</v>
      </c>
      <c r="W1220" s="260">
        <v>0</v>
      </c>
      <c r="X1220" s="146">
        <f>+G1220-(SUM(I1220:N1220,O1220,P1220:P1220:T1220,U1220,V1220,W1220))</f>
        <v>297</v>
      </c>
      <c r="Y1220" s="147"/>
      <c r="Z1220" s="147"/>
      <c r="AA1220" s="147"/>
      <c r="AB1220" s="147"/>
      <c r="AC1220" s="147"/>
      <c r="AD1220" s="147"/>
      <c r="AE1220" s="198">
        <f t="shared" si="39"/>
        <v>297</v>
      </c>
      <c r="AF1220" s="148"/>
      <c r="AG1220" s="139"/>
    </row>
    <row r="1221" spans="1:33" s="166" customFormat="1">
      <c r="A1221" s="362">
        <v>43504</v>
      </c>
      <c r="B1221" s="137">
        <v>3</v>
      </c>
      <c r="C1221" s="137">
        <v>3003504</v>
      </c>
      <c r="D1221" s="139">
        <v>13234</v>
      </c>
      <c r="E1221" s="104" t="s">
        <v>862</v>
      </c>
      <c r="F1221" s="137">
        <v>8133</v>
      </c>
      <c r="G1221" s="140">
        <v>102</v>
      </c>
      <c r="H1221" s="589" t="s">
        <v>607</v>
      </c>
      <c r="I1221" s="257">
        <v>0</v>
      </c>
      <c r="J1221" s="258">
        <v>0</v>
      </c>
      <c r="K1221" s="259">
        <v>0</v>
      </c>
      <c r="L1221" s="260">
        <v>0</v>
      </c>
      <c r="M1221" s="257">
        <v>0</v>
      </c>
      <c r="N1221" s="261">
        <v>0</v>
      </c>
      <c r="O1221" s="262">
        <v>1</v>
      </c>
      <c r="P1221" s="260">
        <v>0</v>
      </c>
      <c r="Q1221" s="262">
        <v>0</v>
      </c>
      <c r="R1221" s="263">
        <v>0</v>
      </c>
      <c r="S1221" s="260">
        <v>0</v>
      </c>
      <c r="T1221" s="257">
        <v>0</v>
      </c>
      <c r="U1221" s="264">
        <v>0</v>
      </c>
      <c r="V1221" s="260">
        <v>1</v>
      </c>
      <c r="W1221" s="260">
        <v>0</v>
      </c>
      <c r="X1221" s="146">
        <f>+G1221-(SUM(I1221:N1221,O1221,P1221:P1221:T1221,U1221,V1221,W1221))</f>
        <v>100</v>
      </c>
      <c r="Y1221" s="147"/>
      <c r="Z1221" s="147"/>
      <c r="AA1221" s="147"/>
      <c r="AB1221" s="147"/>
      <c r="AC1221" s="147"/>
      <c r="AD1221" s="147"/>
      <c r="AE1221" s="198">
        <f t="shared" si="39"/>
        <v>100</v>
      </c>
      <c r="AF1221" s="148"/>
      <c r="AG1221" s="139"/>
    </row>
    <row r="1222" spans="1:33" s="166" customFormat="1">
      <c r="A1222" s="362">
        <v>43505</v>
      </c>
      <c r="B1222" s="137">
        <v>1</v>
      </c>
      <c r="C1222" s="137">
        <v>3003504</v>
      </c>
      <c r="D1222" s="139">
        <v>13234</v>
      </c>
      <c r="E1222" s="104" t="s">
        <v>862</v>
      </c>
      <c r="F1222" s="137">
        <v>8133</v>
      </c>
      <c r="G1222" s="140">
        <v>46</v>
      </c>
      <c r="H1222" s="590"/>
      <c r="I1222" s="257">
        <v>0</v>
      </c>
      <c r="J1222" s="258">
        <v>0</v>
      </c>
      <c r="K1222" s="259">
        <v>0</v>
      </c>
      <c r="L1222" s="260">
        <v>0</v>
      </c>
      <c r="M1222" s="257">
        <v>0</v>
      </c>
      <c r="N1222" s="261">
        <v>0</v>
      </c>
      <c r="O1222" s="262">
        <v>0</v>
      </c>
      <c r="P1222" s="260">
        <v>0</v>
      </c>
      <c r="Q1222" s="262">
        <v>0</v>
      </c>
      <c r="R1222" s="263">
        <v>0</v>
      </c>
      <c r="S1222" s="260">
        <v>0</v>
      </c>
      <c r="T1222" s="257">
        <v>0</v>
      </c>
      <c r="U1222" s="264">
        <v>0</v>
      </c>
      <c r="V1222" s="260">
        <v>0</v>
      </c>
      <c r="W1222" s="260">
        <v>0</v>
      </c>
      <c r="X1222" s="146">
        <f>+G1222-(SUM(I1222:N1222,O1222,P1222:P1222:T1222,U1222,V1222,W1222))</f>
        <v>46</v>
      </c>
      <c r="Y1222" s="147"/>
      <c r="Z1222" s="147"/>
      <c r="AA1222" s="147"/>
      <c r="AB1222" s="147"/>
      <c r="AC1222" s="147"/>
      <c r="AD1222" s="147"/>
      <c r="AE1222" s="198">
        <f t="shared" si="39"/>
        <v>46</v>
      </c>
      <c r="AF1222" s="148"/>
      <c r="AG1222" s="139"/>
    </row>
    <row r="1223" spans="1:33" s="166" customFormat="1">
      <c r="A1223" s="362">
        <v>43505</v>
      </c>
      <c r="B1223" s="137">
        <v>1</v>
      </c>
      <c r="C1223" s="137">
        <v>3003504</v>
      </c>
      <c r="D1223" s="139">
        <v>13232</v>
      </c>
      <c r="E1223" s="104" t="s">
        <v>862</v>
      </c>
      <c r="F1223" s="137">
        <v>8134</v>
      </c>
      <c r="G1223" s="140">
        <v>150</v>
      </c>
      <c r="H1223" s="140" t="s">
        <v>609</v>
      </c>
      <c r="I1223" s="257">
        <v>0</v>
      </c>
      <c r="J1223" s="258">
        <v>0</v>
      </c>
      <c r="K1223" s="259">
        <v>0</v>
      </c>
      <c r="L1223" s="260">
        <v>0</v>
      </c>
      <c r="M1223" s="257">
        <v>0</v>
      </c>
      <c r="N1223" s="261">
        <v>0</v>
      </c>
      <c r="O1223" s="262">
        <v>1</v>
      </c>
      <c r="P1223" s="260">
        <v>0</v>
      </c>
      <c r="Q1223" s="262">
        <v>0</v>
      </c>
      <c r="R1223" s="263">
        <v>0</v>
      </c>
      <c r="S1223" s="260">
        <v>0</v>
      </c>
      <c r="T1223" s="257">
        <v>0</v>
      </c>
      <c r="U1223" s="264">
        <v>0</v>
      </c>
      <c r="V1223" s="260">
        <v>1</v>
      </c>
      <c r="W1223" s="260">
        <v>0</v>
      </c>
      <c r="X1223" s="146">
        <f>+G1223-(SUM(I1223:N1223,O1223,P1223:P1223:T1223,U1223,V1223,W1223))</f>
        <v>148</v>
      </c>
      <c r="Y1223" s="147"/>
      <c r="Z1223" s="147"/>
      <c r="AA1223" s="147"/>
      <c r="AB1223" s="147"/>
      <c r="AC1223" s="147"/>
      <c r="AD1223" s="147"/>
      <c r="AE1223" s="198">
        <f t="shared" si="39"/>
        <v>148</v>
      </c>
      <c r="AF1223" s="148"/>
      <c r="AG1223" s="139"/>
    </row>
    <row r="1224" spans="1:33" s="166" customFormat="1">
      <c r="A1224" s="362">
        <v>43505</v>
      </c>
      <c r="B1224" s="137">
        <v>1</v>
      </c>
      <c r="C1224" s="137">
        <v>3180601</v>
      </c>
      <c r="D1224" s="139">
        <v>13240</v>
      </c>
      <c r="E1224" s="104" t="s">
        <v>862</v>
      </c>
      <c r="F1224" s="137">
        <v>8135</v>
      </c>
      <c r="G1224" s="140">
        <v>354</v>
      </c>
      <c r="H1224" s="560" t="s">
        <v>111</v>
      </c>
      <c r="I1224" s="257">
        <v>0</v>
      </c>
      <c r="J1224" s="258">
        <v>0</v>
      </c>
      <c r="K1224" s="259">
        <v>0</v>
      </c>
      <c r="L1224" s="260">
        <v>0</v>
      </c>
      <c r="M1224" s="257">
        <v>0</v>
      </c>
      <c r="N1224" s="261">
        <v>0</v>
      </c>
      <c r="O1224" s="262">
        <v>1</v>
      </c>
      <c r="P1224" s="260">
        <v>0</v>
      </c>
      <c r="Q1224" s="262">
        <v>0</v>
      </c>
      <c r="R1224" s="263">
        <v>2</v>
      </c>
      <c r="S1224" s="260">
        <v>0</v>
      </c>
      <c r="T1224" s="257">
        <v>0</v>
      </c>
      <c r="U1224" s="264">
        <v>0</v>
      </c>
      <c r="V1224" s="260">
        <v>1</v>
      </c>
      <c r="W1224" s="260">
        <v>0</v>
      </c>
      <c r="X1224" s="146">
        <f>+G1224-(SUM(I1224:N1224,O1224,P1224:P1224:T1224,U1224,V1224,W1224))</f>
        <v>350</v>
      </c>
      <c r="Y1224" s="147"/>
      <c r="Z1224" s="147"/>
      <c r="AA1224" s="147"/>
      <c r="AB1224" s="147"/>
      <c r="AC1224" s="147"/>
      <c r="AD1224" s="147"/>
      <c r="AE1224" s="198">
        <f t="shared" si="39"/>
        <v>350</v>
      </c>
      <c r="AF1224" s="148"/>
      <c r="AG1224" s="139"/>
    </row>
    <row r="1225" spans="1:33" s="166" customFormat="1">
      <c r="A1225" s="362">
        <v>43505</v>
      </c>
      <c r="B1225" s="137">
        <v>2</v>
      </c>
      <c r="C1225" s="137">
        <v>3180601</v>
      </c>
      <c r="D1225" s="139">
        <v>13240</v>
      </c>
      <c r="E1225" s="104" t="s">
        <v>862</v>
      </c>
      <c r="F1225" s="137">
        <v>8135</v>
      </c>
      <c r="G1225" s="140">
        <v>46</v>
      </c>
      <c r="H1225" s="561"/>
      <c r="I1225" s="257">
        <v>0</v>
      </c>
      <c r="J1225" s="258">
        <v>0</v>
      </c>
      <c r="K1225" s="259">
        <v>0</v>
      </c>
      <c r="L1225" s="260">
        <v>0</v>
      </c>
      <c r="M1225" s="257">
        <v>0</v>
      </c>
      <c r="N1225" s="261">
        <v>0</v>
      </c>
      <c r="O1225" s="262">
        <v>0</v>
      </c>
      <c r="P1225" s="260">
        <v>0</v>
      </c>
      <c r="Q1225" s="262">
        <v>0</v>
      </c>
      <c r="R1225" s="263">
        <v>0</v>
      </c>
      <c r="S1225" s="260">
        <v>0</v>
      </c>
      <c r="T1225" s="257">
        <v>0</v>
      </c>
      <c r="U1225" s="264">
        <v>0</v>
      </c>
      <c r="V1225" s="260">
        <v>0</v>
      </c>
      <c r="W1225" s="260">
        <v>0</v>
      </c>
      <c r="X1225" s="146">
        <f>+G1225-(SUM(I1225:N1225,O1225,P1225:P1225:T1225,U1225,V1225,W1225))</f>
        <v>46</v>
      </c>
      <c r="Y1225" s="147"/>
      <c r="Z1225" s="147"/>
      <c r="AA1225" s="147"/>
      <c r="AB1225" s="147"/>
      <c r="AC1225" s="147"/>
      <c r="AD1225" s="147"/>
      <c r="AE1225" s="198">
        <f t="shared" si="39"/>
        <v>46</v>
      </c>
      <c r="AF1225" s="148"/>
      <c r="AG1225" s="139"/>
    </row>
    <row r="1226" spans="1:33" s="166" customFormat="1">
      <c r="A1226" s="362">
        <v>43505</v>
      </c>
      <c r="B1226" s="137">
        <v>2</v>
      </c>
      <c r="C1226" s="137">
        <v>3180601</v>
      </c>
      <c r="D1226" s="139">
        <v>13240</v>
      </c>
      <c r="E1226" s="104" t="s">
        <v>862</v>
      </c>
      <c r="F1226" s="137">
        <v>8136</v>
      </c>
      <c r="G1226" s="140">
        <v>400</v>
      </c>
      <c r="H1226" s="165" t="s">
        <v>114</v>
      </c>
      <c r="I1226" s="257">
        <v>0</v>
      </c>
      <c r="J1226" s="258">
        <v>0</v>
      </c>
      <c r="K1226" s="259">
        <v>0</v>
      </c>
      <c r="L1226" s="260">
        <v>0</v>
      </c>
      <c r="M1226" s="257">
        <v>0</v>
      </c>
      <c r="N1226" s="261">
        <v>0</v>
      </c>
      <c r="O1226" s="262">
        <v>0</v>
      </c>
      <c r="P1226" s="260">
        <v>0</v>
      </c>
      <c r="Q1226" s="262">
        <v>0</v>
      </c>
      <c r="R1226" s="263">
        <v>3</v>
      </c>
      <c r="S1226" s="260">
        <v>0</v>
      </c>
      <c r="T1226" s="257">
        <v>0</v>
      </c>
      <c r="U1226" s="264">
        <v>0</v>
      </c>
      <c r="V1226" s="260">
        <v>1</v>
      </c>
      <c r="W1226" s="260">
        <v>0</v>
      </c>
      <c r="X1226" s="146">
        <f>+G1226-(SUM(I1226:N1226,O1226,P1226:P1226:T1226,U1226,V1226,W1226))</f>
        <v>396</v>
      </c>
      <c r="Y1226" s="147"/>
      <c r="Z1226" s="147"/>
      <c r="AA1226" s="147"/>
      <c r="AB1226" s="147"/>
      <c r="AC1226" s="147"/>
      <c r="AD1226" s="147"/>
      <c r="AE1226" s="198">
        <f t="shared" si="39"/>
        <v>396</v>
      </c>
      <c r="AF1226" s="148"/>
      <c r="AG1226" s="139"/>
    </row>
    <row r="1227" spans="1:33" s="166" customFormat="1">
      <c r="A1227" s="362">
        <v>43505</v>
      </c>
      <c r="B1227" s="137">
        <v>2</v>
      </c>
      <c r="C1227" s="137">
        <v>3180601</v>
      </c>
      <c r="D1227" s="139">
        <v>13240</v>
      </c>
      <c r="E1227" s="104" t="s">
        <v>862</v>
      </c>
      <c r="F1227" s="137">
        <v>8137</v>
      </c>
      <c r="G1227" s="140">
        <v>36</v>
      </c>
      <c r="H1227" s="165"/>
      <c r="I1227" s="257">
        <v>0</v>
      </c>
      <c r="J1227" s="258">
        <v>0</v>
      </c>
      <c r="K1227" s="259">
        <v>0</v>
      </c>
      <c r="L1227" s="260">
        <v>0</v>
      </c>
      <c r="M1227" s="257">
        <v>0</v>
      </c>
      <c r="N1227" s="261">
        <v>0</v>
      </c>
      <c r="O1227" s="262">
        <v>0</v>
      </c>
      <c r="P1227" s="260">
        <v>0</v>
      </c>
      <c r="Q1227" s="262">
        <v>0</v>
      </c>
      <c r="R1227" s="263">
        <v>0</v>
      </c>
      <c r="S1227" s="260">
        <v>0</v>
      </c>
      <c r="T1227" s="257">
        <v>0</v>
      </c>
      <c r="U1227" s="264">
        <v>0</v>
      </c>
      <c r="V1227" s="260">
        <v>1</v>
      </c>
      <c r="W1227" s="260">
        <v>0</v>
      </c>
      <c r="X1227" s="146">
        <f>+G1227-(SUM(I1227:N1227,O1227,P1227:P1227:T1227,U1227,V1227,W1227))</f>
        <v>35</v>
      </c>
      <c r="Y1227" s="147"/>
      <c r="Z1227" s="147"/>
      <c r="AA1227" s="147"/>
      <c r="AB1227" s="147"/>
      <c r="AC1227" s="147"/>
      <c r="AD1227" s="147"/>
      <c r="AE1227" s="198">
        <f t="shared" si="39"/>
        <v>35</v>
      </c>
      <c r="AF1227" s="148"/>
      <c r="AG1227" s="139"/>
    </row>
    <row r="1228" spans="1:33" s="166" customFormat="1">
      <c r="A1228" s="362">
        <v>43505</v>
      </c>
      <c r="B1228" s="137">
        <v>2</v>
      </c>
      <c r="C1228" s="137">
        <v>3180601</v>
      </c>
      <c r="D1228" s="139">
        <v>13241</v>
      </c>
      <c r="E1228" s="104" t="s">
        <v>862</v>
      </c>
      <c r="F1228" s="137">
        <v>8138</v>
      </c>
      <c r="G1228" s="140">
        <v>51</v>
      </c>
      <c r="H1228" s="560" t="s">
        <v>111</v>
      </c>
      <c r="I1228" s="257">
        <v>0</v>
      </c>
      <c r="J1228" s="258">
        <v>0</v>
      </c>
      <c r="K1228" s="259">
        <v>0</v>
      </c>
      <c r="L1228" s="260">
        <v>0</v>
      </c>
      <c r="M1228" s="257">
        <v>0</v>
      </c>
      <c r="N1228" s="261">
        <v>0</v>
      </c>
      <c r="O1228" s="262">
        <v>0</v>
      </c>
      <c r="P1228" s="260">
        <v>0</v>
      </c>
      <c r="Q1228" s="262">
        <v>0</v>
      </c>
      <c r="R1228" s="263">
        <v>0</v>
      </c>
      <c r="S1228" s="260">
        <v>0</v>
      </c>
      <c r="T1228" s="257">
        <v>0</v>
      </c>
      <c r="U1228" s="264">
        <v>0</v>
      </c>
      <c r="V1228" s="260">
        <v>1</v>
      </c>
      <c r="W1228" s="260">
        <v>0</v>
      </c>
      <c r="X1228" s="146">
        <f>+G1228-(SUM(I1228:N1228,O1228,P1228:P1228:T1228,U1228,V1228,W1228))</f>
        <v>50</v>
      </c>
      <c r="Y1228" s="147"/>
      <c r="Z1228" s="147"/>
      <c r="AA1228" s="147"/>
      <c r="AB1228" s="147"/>
      <c r="AC1228" s="147"/>
      <c r="AD1228" s="147"/>
      <c r="AE1228" s="198">
        <f t="shared" si="39"/>
        <v>50</v>
      </c>
      <c r="AF1228" s="148"/>
      <c r="AG1228" s="139"/>
    </row>
    <row r="1229" spans="1:33" s="166" customFormat="1">
      <c r="A1229" s="362">
        <v>43505</v>
      </c>
      <c r="B1229" s="137">
        <v>3</v>
      </c>
      <c r="C1229" s="137">
        <v>3180601</v>
      </c>
      <c r="D1229" s="139">
        <v>13241</v>
      </c>
      <c r="E1229" s="104" t="s">
        <v>862</v>
      </c>
      <c r="F1229" s="137">
        <v>8138</v>
      </c>
      <c r="G1229" s="140">
        <v>349</v>
      </c>
      <c r="H1229" s="561"/>
      <c r="I1229" s="257">
        <v>0</v>
      </c>
      <c r="J1229" s="258">
        <v>0</v>
      </c>
      <c r="K1229" s="259">
        <v>0</v>
      </c>
      <c r="L1229" s="260">
        <v>0</v>
      </c>
      <c r="M1229" s="257">
        <v>0</v>
      </c>
      <c r="N1229" s="261">
        <v>0</v>
      </c>
      <c r="O1229" s="262">
        <v>1</v>
      </c>
      <c r="P1229" s="260">
        <v>0</v>
      </c>
      <c r="Q1229" s="262">
        <v>0</v>
      </c>
      <c r="R1229" s="260">
        <v>2</v>
      </c>
      <c r="S1229" s="260">
        <v>0</v>
      </c>
      <c r="T1229" s="257">
        <v>0</v>
      </c>
      <c r="U1229" s="264">
        <v>0</v>
      </c>
      <c r="V1229" s="260">
        <v>0</v>
      </c>
      <c r="W1229" s="260">
        <v>0</v>
      </c>
      <c r="X1229" s="146">
        <f>+G1229-(SUM(I1229:N1229,O1229,P1229:P1229:T1229,U1229,V1229,W1229))</f>
        <v>346</v>
      </c>
      <c r="Y1229" s="147"/>
      <c r="Z1229" s="147"/>
      <c r="AA1229" s="147"/>
      <c r="AB1229" s="147"/>
      <c r="AC1229" s="147"/>
      <c r="AD1229" s="147"/>
      <c r="AE1229" s="198">
        <f t="shared" si="39"/>
        <v>346</v>
      </c>
      <c r="AF1229" s="148"/>
      <c r="AG1229" s="139"/>
    </row>
    <row r="1230" spans="1:33" s="166" customFormat="1">
      <c r="A1230" s="362">
        <v>43505</v>
      </c>
      <c r="B1230" s="137">
        <v>3</v>
      </c>
      <c r="C1230" s="137">
        <v>3180601</v>
      </c>
      <c r="D1230" s="139">
        <v>13241</v>
      </c>
      <c r="E1230" s="104" t="s">
        <v>862</v>
      </c>
      <c r="F1230" s="137">
        <v>8139</v>
      </c>
      <c r="G1230" s="140">
        <v>202</v>
      </c>
      <c r="H1230" s="560" t="s">
        <v>610</v>
      </c>
      <c r="I1230" s="257">
        <v>0</v>
      </c>
      <c r="J1230" s="258">
        <v>0</v>
      </c>
      <c r="K1230" s="259">
        <v>0</v>
      </c>
      <c r="L1230" s="260">
        <v>0</v>
      </c>
      <c r="M1230" s="257">
        <v>0</v>
      </c>
      <c r="N1230" s="261">
        <v>0</v>
      </c>
      <c r="O1230" s="262">
        <v>0</v>
      </c>
      <c r="P1230" s="260">
        <v>0</v>
      </c>
      <c r="Q1230" s="262">
        <v>0</v>
      </c>
      <c r="R1230" s="260">
        <v>1</v>
      </c>
      <c r="S1230" s="260">
        <v>0</v>
      </c>
      <c r="T1230" s="257">
        <v>0</v>
      </c>
      <c r="U1230" s="264">
        <v>0</v>
      </c>
      <c r="V1230" s="260">
        <v>1</v>
      </c>
      <c r="W1230" s="260">
        <v>0</v>
      </c>
      <c r="X1230" s="146">
        <f>+G1230-(SUM(I1230:N1230,O1230,P1230:P1230:T1230,U1230,V1230,W1230))</f>
        <v>200</v>
      </c>
      <c r="Y1230" s="147"/>
      <c r="Z1230" s="147"/>
      <c r="AA1230" s="147"/>
      <c r="AB1230" s="147"/>
      <c r="AC1230" s="147"/>
      <c r="AD1230" s="147"/>
      <c r="AE1230" s="198">
        <f t="shared" si="39"/>
        <v>200</v>
      </c>
      <c r="AF1230" s="148"/>
      <c r="AG1230" s="139"/>
    </row>
    <row r="1231" spans="1:33" s="166" customFormat="1">
      <c r="A1231" s="362">
        <v>43506</v>
      </c>
      <c r="B1231" s="137">
        <v>1</v>
      </c>
      <c r="C1231" s="137">
        <v>3180601</v>
      </c>
      <c r="D1231" s="139">
        <v>13241</v>
      </c>
      <c r="E1231" s="104" t="s">
        <v>862</v>
      </c>
      <c r="F1231" s="137">
        <v>8139</v>
      </c>
      <c r="G1231" s="140">
        <v>134</v>
      </c>
      <c r="H1231" s="561"/>
      <c r="I1231" s="257">
        <v>0</v>
      </c>
      <c r="J1231" s="258">
        <v>0</v>
      </c>
      <c r="K1231" s="259">
        <v>0</v>
      </c>
      <c r="L1231" s="260">
        <v>0</v>
      </c>
      <c r="M1231" s="257">
        <v>0</v>
      </c>
      <c r="N1231" s="261">
        <v>0</v>
      </c>
      <c r="O1231" s="262">
        <v>0</v>
      </c>
      <c r="P1231" s="260">
        <v>0</v>
      </c>
      <c r="Q1231" s="262">
        <v>0</v>
      </c>
      <c r="R1231" s="260">
        <v>2</v>
      </c>
      <c r="S1231" s="260">
        <v>0</v>
      </c>
      <c r="T1231" s="257">
        <v>0</v>
      </c>
      <c r="U1231" s="264">
        <v>0</v>
      </c>
      <c r="V1231" s="260">
        <v>0</v>
      </c>
      <c r="W1231" s="260">
        <v>0</v>
      </c>
      <c r="X1231" s="146">
        <f>+G1231-(SUM(I1231:N1231,O1231,P1231:P1231:T1231,U1231,V1231,W1231))</f>
        <v>132</v>
      </c>
      <c r="Y1231" s="147"/>
      <c r="Z1231" s="147"/>
      <c r="AA1231" s="147"/>
      <c r="AB1231" s="147"/>
      <c r="AC1231" s="147"/>
      <c r="AD1231" s="147"/>
      <c r="AE1231" s="198">
        <f t="shared" si="39"/>
        <v>132</v>
      </c>
      <c r="AF1231" s="148"/>
      <c r="AG1231" s="139"/>
    </row>
    <row r="1232" spans="1:33" s="166" customFormat="1">
      <c r="A1232" s="362">
        <v>43506</v>
      </c>
      <c r="B1232" s="137">
        <v>1</v>
      </c>
      <c r="C1232" s="137">
        <v>3180601</v>
      </c>
      <c r="D1232" s="139">
        <v>13279</v>
      </c>
      <c r="E1232" s="104" t="s">
        <v>862</v>
      </c>
      <c r="F1232" s="137">
        <v>8140</v>
      </c>
      <c r="G1232" s="140">
        <v>400</v>
      </c>
      <c r="H1232" s="165" t="s">
        <v>111</v>
      </c>
      <c r="I1232" s="257">
        <v>0</v>
      </c>
      <c r="J1232" s="258">
        <v>0</v>
      </c>
      <c r="K1232" s="259">
        <v>0</v>
      </c>
      <c r="L1232" s="260">
        <v>0</v>
      </c>
      <c r="M1232" s="257">
        <v>0</v>
      </c>
      <c r="N1232" s="261">
        <v>0</v>
      </c>
      <c r="O1232" s="262">
        <v>1</v>
      </c>
      <c r="P1232" s="260">
        <v>0</v>
      </c>
      <c r="Q1232" s="262">
        <v>0</v>
      </c>
      <c r="R1232" s="260">
        <v>2</v>
      </c>
      <c r="S1232" s="260">
        <v>0</v>
      </c>
      <c r="T1232" s="257">
        <v>0</v>
      </c>
      <c r="U1232" s="264">
        <v>0</v>
      </c>
      <c r="V1232" s="260">
        <v>1</v>
      </c>
      <c r="W1232" s="260">
        <v>0</v>
      </c>
      <c r="X1232" s="146">
        <f>+G1232-(SUM(I1232:N1232,O1232,P1232:P1232:T1232,U1232,V1232,W1232))</f>
        <v>396</v>
      </c>
      <c r="Y1232" s="147"/>
      <c r="Z1232" s="147"/>
      <c r="AA1232" s="147"/>
      <c r="AB1232" s="147"/>
      <c r="AC1232" s="147"/>
      <c r="AD1232" s="147"/>
      <c r="AE1232" s="198">
        <f t="shared" si="39"/>
        <v>396</v>
      </c>
      <c r="AF1232" s="148"/>
      <c r="AG1232" s="139"/>
    </row>
    <row r="1233" spans="1:33" s="166" customFormat="1">
      <c r="A1233" s="362">
        <v>43506</v>
      </c>
      <c r="B1233" s="137">
        <v>2</v>
      </c>
      <c r="C1233" s="137">
        <v>3180601</v>
      </c>
      <c r="D1233" s="139">
        <v>13279</v>
      </c>
      <c r="E1233" s="104" t="s">
        <v>862</v>
      </c>
      <c r="F1233" s="137">
        <v>8141</v>
      </c>
      <c r="G1233" s="140">
        <v>20</v>
      </c>
      <c r="H1233" s="165" t="s">
        <v>518</v>
      </c>
      <c r="I1233" s="257">
        <v>0</v>
      </c>
      <c r="J1233" s="258">
        <v>0</v>
      </c>
      <c r="K1233" s="259">
        <v>0</v>
      </c>
      <c r="L1233" s="260">
        <v>0</v>
      </c>
      <c r="M1233" s="257">
        <v>0</v>
      </c>
      <c r="N1233" s="261">
        <v>0</v>
      </c>
      <c r="O1233" s="262">
        <v>0</v>
      </c>
      <c r="P1233" s="260">
        <v>0</v>
      </c>
      <c r="Q1233" s="262">
        <v>0</v>
      </c>
      <c r="R1233" s="263">
        <v>0</v>
      </c>
      <c r="S1233" s="260">
        <v>0</v>
      </c>
      <c r="T1233" s="257">
        <v>0</v>
      </c>
      <c r="U1233" s="264">
        <v>0</v>
      </c>
      <c r="V1233" s="260">
        <v>1</v>
      </c>
      <c r="W1233" s="260">
        <v>0</v>
      </c>
      <c r="X1233" s="146">
        <f>+G1233-(SUM(I1233:N1233,O1233,P1233:P1233:T1233,U1233,V1233,W1233))</f>
        <v>19</v>
      </c>
      <c r="Y1233" s="147"/>
      <c r="Z1233" s="147"/>
      <c r="AA1233" s="147"/>
      <c r="AB1233" s="147"/>
      <c r="AC1233" s="147"/>
      <c r="AD1233" s="147"/>
      <c r="AE1233" s="198">
        <f t="shared" si="39"/>
        <v>19</v>
      </c>
      <c r="AF1233" s="148"/>
      <c r="AG1233" s="139"/>
    </row>
    <row r="1234" spans="1:33" s="166" customFormat="1">
      <c r="A1234" s="362">
        <v>43506</v>
      </c>
      <c r="B1234" s="137">
        <v>2</v>
      </c>
      <c r="C1234" s="137">
        <v>3180601</v>
      </c>
      <c r="D1234" s="139">
        <v>13239</v>
      </c>
      <c r="E1234" s="104" t="s">
        <v>862</v>
      </c>
      <c r="F1234" s="137">
        <v>8142</v>
      </c>
      <c r="G1234" s="140">
        <v>400</v>
      </c>
      <c r="H1234" s="165" t="s">
        <v>111</v>
      </c>
      <c r="I1234" s="257">
        <v>0</v>
      </c>
      <c r="J1234" s="258">
        <v>0</v>
      </c>
      <c r="K1234" s="259">
        <v>0</v>
      </c>
      <c r="L1234" s="260">
        <v>0</v>
      </c>
      <c r="M1234" s="257">
        <v>0</v>
      </c>
      <c r="N1234" s="261">
        <v>0</v>
      </c>
      <c r="O1234" s="262">
        <v>1</v>
      </c>
      <c r="P1234" s="260">
        <v>0</v>
      </c>
      <c r="Q1234" s="262">
        <v>0</v>
      </c>
      <c r="R1234" s="263">
        <v>2</v>
      </c>
      <c r="S1234" s="260">
        <v>0</v>
      </c>
      <c r="T1234" s="257">
        <v>0</v>
      </c>
      <c r="U1234" s="264">
        <v>0</v>
      </c>
      <c r="V1234" s="260">
        <v>1</v>
      </c>
      <c r="W1234" s="260">
        <v>0</v>
      </c>
      <c r="X1234" s="146">
        <f>+G1234-(SUM(I1234:N1234,O1234,P1234:P1234:T1234,U1234,V1234,W1234))</f>
        <v>396</v>
      </c>
      <c r="Y1234" s="147"/>
      <c r="Z1234" s="147">
        <v>1</v>
      </c>
      <c r="AA1234" s="147"/>
      <c r="AB1234" s="147"/>
      <c r="AC1234" s="147"/>
      <c r="AD1234" s="147"/>
      <c r="AE1234" s="198">
        <f t="shared" si="39"/>
        <v>395</v>
      </c>
      <c r="AF1234" s="148"/>
      <c r="AG1234" s="139"/>
    </row>
    <row r="1235" spans="1:33" s="166" customFormat="1">
      <c r="A1235" s="362">
        <v>43506</v>
      </c>
      <c r="B1235" s="137">
        <v>2</v>
      </c>
      <c r="C1235" s="137">
        <v>3180601</v>
      </c>
      <c r="D1235" s="139">
        <v>13239</v>
      </c>
      <c r="E1235" s="104" t="s">
        <v>862</v>
      </c>
      <c r="F1235" s="137">
        <v>8143</v>
      </c>
      <c r="G1235" s="140">
        <v>76</v>
      </c>
      <c r="H1235" s="165"/>
      <c r="I1235" s="257">
        <v>0</v>
      </c>
      <c r="J1235" s="258">
        <v>0</v>
      </c>
      <c r="K1235" s="259">
        <v>0</v>
      </c>
      <c r="L1235" s="260">
        <v>0</v>
      </c>
      <c r="M1235" s="257">
        <v>0</v>
      </c>
      <c r="N1235" s="261">
        <v>0</v>
      </c>
      <c r="O1235" s="262">
        <v>0</v>
      </c>
      <c r="P1235" s="260">
        <v>0</v>
      </c>
      <c r="Q1235" s="262">
        <v>0</v>
      </c>
      <c r="R1235" s="263">
        <v>0</v>
      </c>
      <c r="S1235" s="260">
        <v>0</v>
      </c>
      <c r="T1235" s="257">
        <v>0</v>
      </c>
      <c r="U1235" s="264">
        <v>0</v>
      </c>
      <c r="V1235" s="260">
        <v>1</v>
      </c>
      <c r="W1235" s="260">
        <v>0</v>
      </c>
      <c r="X1235" s="146">
        <f>+G1235-(SUM(I1235:N1235,O1235,P1235:P1235:T1235,U1235,V1235,W1235))</f>
        <v>75</v>
      </c>
      <c r="Y1235" s="147"/>
      <c r="Z1235" s="147"/>
      <c r="AA1235" s="147"/>
      <c r="AB1235" s="147"/>
      <c r="AC1235" s="147"/>
      <c r="AD1235" s="147"/>
      <c r="AE1235" s="198">
        <f t="shared" si="39"/>
        <v>75</v>
      </c>
      <c r="AF1235" s="148"/>
      <c r="AG1235" s="139"/>
    </row>
    <row r="1236" spans="1:33" s="166" customFormat="1">
      <c r="A1236" s="362">
        <v>43506</v>
      </c>
      <c r="B1236" s="137">
        <v>3</v>
      </c>
      <c r="C1236" s="137">
        <v>3180601</v>
      </c>
      <c r="D1236" s="139">
        <v>13239</v>
      </c>
      <c r="E1236" s="104" t="s">
        <v>862</v>
      </c>
      <c r="F1236" s="137">
        <v>8143</v>
      </c>
      <c r="G1236" s="140">
        <v>324</v>
      </c>
      <c r="H1236" s="165"/>
      <c r="I1236" s="257">
        <v>0</v>
      </c>
      <c r="J1236" s="258">
        <v>0</v>
      </c>
      <c r="K1236" s="259">
        <v>0</v>
      </c>
      <c r="L1236" s="260">
        <v>0</v>
      </c>
      <c r="M1236" s="257">
        <v>0</v>
      </c>
      <c r="N1236" s="261">
        <v>0</v>
      </c>
      <c r="O1236" s="262">
        <v>0</v>
      </c>
      <c r="P1236" s="260">
        <v>0</v>
      </c>
      <c r="Q1236" s="262">
        <v>0</v>
      </c>
      <c r="R1236" s="263">
        <v>2</v>
      </c>
      <c r="S1236" s="260">
        <v>0</v>
      </c>
      <c r="T1236" s="257">
        <v>0</v>
      </c>
      <c r="U1236" s="264">
        <v>0</v>
      </c>
      <c r="V1236" s="260">
        <v>1</v>
      </c>
      <c r="W1236" s="260">
        <v>0</v>
      </c>
      <c r="X1236" s="146">
        <f>+G1236-(SUM(I1236:N1236,O1236,P1236:P1236:T1236,U1236,V1236,W1236))</f>
        <v>321</v>
      </c>
      <c r="Y1236" s="147"/>
      <c r="Z1236" s="147"/>
      <c r="AA1236" s="147"/>
      <c r="AB1236" s="147"/>
      <c r="AC1236" s="147"/>
      <c r="AD1236" s="147"/>
      <c r="AE1236" s="198">
        <f t="shared" ref="AE1236:AE1242" si="40">X1236-SUM(Z1236:AD1236)</f>
        <v>321</v>
      </c>
      <c r="AF1236" s="148"/>
      <c r="AG1236" s="139"/>
    </row>
    <row r="1237" spans="1:33" s="166" customFormat="1">
      <c r="A1237" s="362">
        <v>43506</v>
      </c>
      <c r="B1237" s="137">
        <v>3</v>
      </c>
      <c r="C1237" s="137">
        <v>3180601</v>
      </c>
      <c r="D1237" s="139">
        <v>13239</v>
      </c>
      <c r="E1237" s="104" t="s">
        <v>862</v>
      </c>
      <c r="F1237" s="137">
        <v>8144</v>
      </c>
      <c r="G1237" s="140">
        <v>77</v>
      </c>
      <c r="H1237" s="165"/>
      <c r="I1237" s="257">
        <v>0</v>
      </c>
      <c r="J1237" s="258">
        <v>0</v>
      </c>
      <c r="K1237" s="259">
        <v>0</v>
      </c>
      <c r="L1237" s="260">
        <v>0</v>
      </c>
      <c r="M1237" s="257">
        <v>0</v>
      </c>
      <c r="N1237" s="261">
        <v>0</v>
      </c>
      <c r="O1237" s="262">
        <v>0</v>
      </c>
      <c r="P1237" s="260">
        <v>0</v>
      </c>
      <c r="Q1237" s="262">
        <v>0</v>
      </c>
      <c r="R1237" s="263">
        <v>0</v>
      </c>
      <c r="S1237" s="260">
        <v>0</v>
      </c>
      <c r="T1237" s="257">
        <v>0</v>
      </c>
      <c r="U1237" s="264">
        <v>0</v>
      </c>
      <c r="V1237" s="260">
        <v>1</v>
      </c>
      <c r="W1237" s="260">
        <v>0</v>
      </c>
      <c r="X1237" s="146">
        <f>+G1237-(SUM(I1237:N1237,O1237,P1237:P1237:T1237,U1237,V1237,W1237))</f>
        <v>76</v>
      </c>
      <c r="Y1237" s="147"/>
      <c r="Z1237" s="147"/>
      <c r="AA1237" s="147"/>
      <c r="AB1237" s="147"/>
      <c r="AC1237" s="147"/>
      <c r="AD1237" s="147"/>
      <c r="AE1237" s="198">
        <f t="shared" si="40"/>
        <v>76</v>
      </c>
      <c r="AF1237" s="148"/>
      <c r="AG1237" s="139"/>
    </row>
    <row r="1238" spans="1:33" s="166" customFormat="1">
      <c r="A1238" s="362">
        <v>43506</v>
      </c>
      <c r="B1238" s="137">
        <v>3</v>
      </c>
      <c r="C1238" s="137">
        <v>3180601</v>
      </c>
      <c r="D1238" s="139">
        <v>13237</v>
      </c>
      <c r="E1238" s="104" t="s">
        <v>862</v>
      </c>
      <c r="F1238" s="137">
        <v>8145</v>
      </c>
      <c r="G1238" s="140">
        <v>102</v>
      </c>
      <c r="H1238" s="165" t="s">
        <v>594</v>
      </c>
      <c r="I1238" s="257">
        <v>0</v>
      </c>
      <c r="J1238" s="258">
        <v>0</v>
      </c>
      <c r="K1238" s="259">
        <v>0</v>
      </c>
      <c r="L1238" s="260">
        <v>0</v>
      </c>
      <c r="M1238" s="257">
        <v>0</v>
      </c>
      <c r="N1238" s="261">
        <v>0</v>
      </c>
      <c r="O1238" s="262">
        <v>1</v>
      </c>
      <c r="P1238" s="260">
        <v>0</v>
      </c>
      <c r="Q1238" s="262">
        <v>0</v>
      </c>
      <c r="R1238" s="263">
        <v>0</v>
      </c>
      <c r="S1238" s="260">
        <v>0</v>
      </c>
      <c r="T1238" s="257">
        <v>0</v>
      </c>
      <c r="U1238" s="262">
        <v>0</v>
      </c>
      <c r="V1238" s="369">
        <v>1</v>
      </c>
      <c r="W1238" s="260">
        <v>0</v>
      </c>
      <c r="X1238" s="146">
        <f>+G1238-(SUM(I1238:N1238,O1238,P1238:P1238:T1238,U1238,V1238,W1238))</f>
        <v>100</v>
      </c>
      <c r="Y1238" s="147"/>
      <c r="Z1238" s="147"/>
      <c r="AA1238" s="147"/>
      <c r="AB1238" s="147"/>
      <c r="AC1238" s="147"/>
      <c r="AD1238" s="147"/>
      <c r="AE1238" s="198">
        <f t="shared" si="40"/>
        <v>100</v>
      </c>
      <c r="AF1238" s="148"/>
      <c r="AG1238" s="139"/>
    </row>
    <row r="1239" spans="1:33" s="166" customFormat="1">
      <c r="A1239" s="362">
        <v>43506</v>
      </c>
      <c r="B1239" s="137">
        <v>3</v>
      </c>
      <c r="C1239" s="137">
        <v>1848703</v>
      </c>
      <c r="D1239" s="139">
        <v>40503</v>
      </c>
      <c r="E1239" s="104" t="s">
        <v>862</v>
      </c>
      <c r="F1239" s="137">
        <v>8146</v>
      </c>
      <c r="G1239" s="140">
        <v>26</v>
      </c>
      <c r="H1239" s="560" t="s">
        <v>611</v>
      </c>
      <c r="I1239" s="257">
        <v>0</v>
      </c>
      <c r="J1239" s="258">
        <v>0</v>
      </c>
      <c r="K1239" s="259">
        <v>0</v>
      </c>
      <c r="L1239" s="260">
        <v>0</v>
      </c>
      <c r="M1239" s="257">
        <v>0</v>
      </c>
      <c r="N1239" s="261">
        <v>0</v>
      </c>
      <c r="O1239" s="262">
        <v>0</v>
      </c>
      <c r="P1239" s="260">
        <v>0</v>
      </c>
      <c r="Q1239" s="262">
        <v>0</v>
      </c>
      <c r="R1239" s="263">
        <v>0</v>
      </c>
      <c r="S1239" s="260">
        <v>0</v>
      </c>
      <c r="T1239" s="257">
        <v>0</v>
      </c>
      <c r="U1239" s="264">
        <v>0</v>
      </c>
      <c r="V1239" s="260">
        <v>1</v>
      </c>
      <c r="W1239" s="260">
        <v>0</v>
      </c>
      <c r="X1239" s="146">
        <f>+G1239-(SUM(I1239:N1239,O1239,P1239:P1239:T1239,U1239,V1239,W1239))</f>
        <v>25</v>
      </c>
      <c r="Y1239" s="147"/>
      <c r="Z1239" s="147"/>
      <c r="AA1239" s="147"/>
      <c r="AB1239" s="147"/>
      <c r="AC1239" s="147"/>
      <c r="AD1239" s="147"/>
      <c r="AE1239" s="198">
        <f t="shared" si="40"/>
        <v>25</v>
      </c>
      <c r="AF1239" s="148"/>
      <c r="AG1239" s="139"/>
    </row>
    <row r="1240" spans="1:33" s="166" customFormat="1">
      <c r="A1240" s="362">
        <v>43507</v>
      </c>
      <c r="B1240" s="137">
        <v>1</v>
      </c>
      <c r="C1240" s="137">
        <v>1848703</v>
      </c>
      <c r="D1240" s="139">
        <v>40503</v>
      </c>
      <c r="E1240" s="104" t="s">
        <v>862</v>
      </c>
      <c r="F1240" s="137">
        <v>8146</v>
      </c>
      <c r="G1240" s="140">
        <v>27</v>
      </c>
      <c r="H1240" s="561"/>
      <c r="I1240" s="257">
        <v>0</v>
      </c>
      <c r="J1240" s="258">
        <v>0</v>
      </c>
      <c r="K1240" s="259">
        <v>0</v>
      </c>
      <c r="L1240" s="260">
        <v>0</v>
      </c>
      <c r="M1240" s="257">
        <v>0</v>
      </c>
      <c r="N1240" s="261">
        <v>0</v>
      </c>
      <c r="O1240" s="262">
        <v>1</v>
      </c>
      <c r="P1240" s="260">
        <v>0</v>
      </c>
      <c r="Q1240" s="262">
        <v>0</v>
      </c>
      <c r="R1240" s="263">
        <v>0</v>
      </c>
      <c r="S1240" s="260">
        <v>0</v>
      </c>
      <c r="T1240" s="257">
        <v>0</v>
      </c>
      <c r="U1240" s="264">
        <v>0</v>
      </c>
      <c r="V1240" s="260">
        <v>0</v>
      </c>
      <c r="W1240" s="260">
        <v>0</v>
      </c>
      <c r="X1240" s="146">
        <f>+G1240-(SUM(I1240:N1240,O1240,P1240:P1240:T1240,U1240,V1240,W1240))</f>
        <v>26</v>
      </c>
      <c r="Y1240" s="147"/>
      <c r="Z1240" s="147"/>
      <c r="AA1240" s="147"/>
      <c r="AB1240" s="147"/>
      <c r="AC1240" s="147"/>
      <c r="AD1240" s="147"/>
      <c r="AE1240" s="198">
        <f t="shared" si="40"/>
        <v>26</v>
      </c>
      <c r="AF1240" s="148"/>
      <c r="AG1240" s="139"/>
    </row>
    <row r="1241" spans="1:33" s="166" customFormat="1">
      <c r="A1241" s="362">
        <v>43507</v>
      </c>
      <c r="B1241" s="137">
        <v>1</v>
      </c>
      <c r="C1241" s="137">
        <v>1848703</v>
      </c>
      <c r="D1241" s="139">
        <v>40479</v>
      </c>
      <c r="E1241" s="104" t="s">
        <v>862</v>
      </c>
      <c r="F1241" s="137">
        <v>8147</v>
      </c>
      <c r="G1241" s="140">
        <v>38</v>
      </c>
      <c r="H1241" s="165" t="s">
        <v>396</v>
      </c>
      <c r="I1241" s="257">
        <v>0</v>
      </c>
      <c r="J1241" s="258">
        <v>0</v>
      </c>
      <c r="K1241" s="259">
        <v>0</v>
      </c>
      <c r="L1241" s="260">
        <v>0</v>
      </c>
      <c r="M1241" s="257">
        <v>0</v>
      </c>
      <c r="N1241" s="261">
        <v>0</v>
      </c>
      <c r="O1241" s="262">
        <v>1</v>
      </c>
      <c r="P1241" s="260">
        <v>0</v>
      </c>
      <c r="Q1241" s="262">
        <v>0</v>
      </c>
      <c r="R1241" s="263">
        <v>0</v>
      </c>
      <c r="S1241" s="260">
        <v>0</v>
      </c>
      <c r="T1241" s="257">
        <v>0</v>
      </c>
      <c r="U1241" s="264">
        <v>0</v>
      </c>
      <c r="V1241" s="260">
        <v>1</v>
      </c>
      <c r="W1241" s="260">
        <v>0</v>
      </c>
      <c r="X1241" s="146">
        <f>+G1241-(SUM(I1241:N1241,O1241,P1241:P1241:T1241,U1241,V1241,W1241))</f>
        <v>36</v>
      </c>
      <c r="Y1241" s="147"/>
      <c r="Z1241" s="147"/>
      <c r="AA1241" s="147"/>
      <c r="AB1241" s="147"/>
      <c r="AC1241" s="147"/>
      <c r="AD1241" s="147"/>
      <c r="AE1241" s="198">
        <f t="shared" si="40"/>
        <v>36</v>
      </c>
      <c r="AF1241" s="148"/>
      <c r="AG1241" s="139"/>
    </row>
    <row r="1242" spans="1:33">
      <c r="A1242" s="357">
        <v>43507</v>
      </c>
      <c r="B1242" s="30">
        <v>1</v>
      </c>
      <c r="C1242" s="30">
        <v>1878401</v>
      </c>
      <c r="D1242" s="104">
        <v>60198</v>
      </c>
      <c r="E1242" s="104" t="s">
        <v>862</v>
      </c>
      <c r="F1242" s="30">
        <v>8148</v>
      </c>
      <c r="G1242" s="105">
        <v>33</v>
      </c>
      <c r="H1242" s="113" t="s">
        <v>367</v>
      </c>
      <c r="I1242" s="222">
        <v>0</v>
      </c>
      <c r="J1242" s="223">
        <v>0</v>
      </c>
      <c r="K1242" s="228">
        <v>0</v>
      </c>
      <c r="L1242" s="224">
        <v>0</v>
      </c>
      <c r="M1242" s="222">
        <v>0</v>
      </c>
      <c r="N1242" s="229">
        <v>0</v>
      </c>
      <c r="O1242" s="225">
        <v>1</v>
      </c>
      <c r="P1242" s="224">
        <v>0</v>
      </c>
      <c r="Q1242" s="225">
        <v>0</v>
      </c>
      <c r="R1242" s="226">
        <v>0</v>
      </c>
      <c r="S1242" s="224">
        <v>0</v>
      </c>
      <c r="T1242" s="222">
        <v>0</v>
      </c>
      <c r="U1242" s="264">
        <v>0</v>
      </c>
      <c r="V1242" s="224">
        <v>1</v>
      </c>
      <c r="W1242" s="224">
        <v>0</v>
      </c>
      <c r="X1242" s="28">
        <f>+G1242-(SUM(I1242:N1242,O1242,P1242:P1242:T1242,U1242,V1242,W1242))</f>
        <v>31</v>
      </c>
      <c r="Y1242" s="107"/>
      <c r="Z1242" s="107"/>
      <c r="AA1242" s="107"/>
      <c r="AB1242" s="107"/>
      <c r="AC1242" s="107"/>
      <c r="AD1242" s="107"/>
      <c r="AE1242" s="197">
        <f t="shared" si="40"/>
        <v>31</v>
      </c>
      <c r="AF1242" s="108"/>
      <c r="AG1242" s="104"/>
    </row>
    <row r="1243" spans="1:33">
      <c r="A1243" s="357">
        <v>43518</v>
      </c>
      <c r="B1243" s="30">
        <v>2</v>
      </c>
      <c r="C1243" s="30">
        <v>3180601</v>
      </c>
      <c r="D1243" s="104">
        <v>13237</v>
      </c>
      <c r="E1243" s="104" t="s">
        <v>862</v>
      </c>
      <c r="F1243" s="30">
        <v>8295</v>
      </c>
      <c r="G1243" s="105">
        <v>400</v>
      </c>
      <c r="H1243" s="113" t="s">
        <v>613</v>
      </c>
      <c r="I1243" s="222">
        <v>0</v>
      </c>
      <c r="J1243" s="223">
        <v>0</v>
      </c>
      <c r="K1243" s="228">
        <v>0</v>
      </c>
      <c r="L1243" s="224">
        <v>0</v>
      </c>
      <c r="M1243" s="222">
        <v>0</v>
      </c>
      <c r="N1243" s="229">
        <v>0</v>
      </c>
      <c r="O1243" s="262">
        <v>1</v>
      </c>
      <c r="P1243" s="224">
        <v>0</v>
      </c>
      <c r="Q1243" s="225">
        <v>0</v>
      </c>
      <c r="R1243" s="262">
        <v>2</v>
      </c>
      <c r="S1243" s="224">
        <v>0</v>
      </c>
      <c r="T1243" s="222">
        <v>0</v>
      </c>
      <c r="U1243" s="263">
        <v>0</v>
      </c>
      <c r="V1243" s="368">
        <v>1</v>
      </c>
      <c r="W1243" s="224">
        <v>0</v>
      </c>
      <c r="X1243" s="28">
        <f>+G1243-(SUM(I1243:N1243,O1243,P1243:P1243:T1243,U1243,V1243,W1243))</f>
        <v>396</v>
      </c>
      <c r="Y1243" s="107"/>
      <c r="Z1243" s="107">
        <v>1</v>
      </c>
      <c r="AA1243" s="107"/>
      <c r="AB1243" s="107"/>
      <c r="AC1243" s="107"/>
      <c r="AD1243" s="107"/>
      <c r="AE1243" s="197">
        <f t="shared" ref="AE1243:AE1307" si="41">X1243-SUM(Z1243:AD1243)</f>
        <v>395</v>
      </c>
      <c r="AF1243" s="108"/>
      <c r="AG1243" s="104"/>
    </row>
    <row r="1244" spans="1:33">
      <c r="A1244" s="357">
        <v>43518</v>
      </c>
      <c r="B1244" s="30">
        <v>2</v>
      </c>
      <c r="C1244" s="30">
        <v>3180601</v>
      </c>
      <c r="D1244" s="104">
        <v>13237</v>
      </c>
      <c r="E1244" s="104" t="s">
        <v>862</v>
      </c>
      <c r="F1244" s="30">
        <v>8296</v>
      </c>
      <c r="G1244" s="105">
        <v>151</v>
      </c>
      <c r="H1244" s="564" t="s">
        <v>614</v>
      </c>
      <c r="I1244" s="222">
        <v>0</v>
      </c>
      <c r="J1244" s="223">
        <v>0</v>
      </c>
      <c r="K1244" s="228">
        <v>0</v>
      </c>
      <c r="L1244" s="224">
        <v>0</v>
      </c>
      <c r="M1244" s="222">
        <v>0</v>
      </c>
      <c r="N1244" s="229">
        <v>0</v>
      </c>
      <c r="O1244" s="225">
        <v>0</v>
      </c>
      <c r="P1244" s="224">
        <v>2</v>
      </c>
      <c r="Q1244" s="225">
        <v>0</v>
      </c>
      <c r="R1244" s="226">
        <v>0</v>
      </c>
      <c r="S1244" s="224">
        <v>0</v>
      </c>
      <c r="T1244" s="222">
        <v>0</v>
      </c>
      <c r="U1244" s="264">
        <v>0</v>
      </c>
      <c r="V1244" s="224">
        <v>0</v>
      </c>
      <c r="W1244" s="224">
        <v>0</v>
      </c>
      <c r="X1244" s="28">
        <f>+G1244-(SUM(I1244:N1244,O1244,P1244:P1244:T1244,U1244,V1244,W1244))</f>
        <v>149</v>
      </c>
      <c r="Y1244" s="107"/>
      <c r="Z1244" s="107"/>
      <c r="AA1244" s="107"/>
      <c r="AB1244" s="107"/>
      <c r="AC1244" s="107"/>
      <c r="AD1244" s="107"/>
      <c r="AE1244" s="197">
        <f t="shared" si="41"/>
        <v>149</v>
      </c>
      <c r="AF1244" s="108"/>
      <c r="AG1244" s="104"/>
    </row>
    <row r="1245" spans="1:33">
      <c r="A1245" s="357">
        <v>43518</v>
      </c>
      <c r="B1245" s="30">
        <v>3</v>
      </c>
      <c r="C1245" s="30">
        <v>3180601</v>
      </c>
      <c r="D1245" s="104">
        <v>13237</v>
      </c>
      <c r="E1245" s="104" t="s">
        <v>862</v>
      </c>
      <c r="F1245" s="30">
        <v>8296</v>
      </c>
      <c r="G1245" s="105">
        <v>74</v>
      </c>
      <c r="H1245" s="565"/>
      <c r="I1245" s="222">
        <v>0</v>
      </c>
      <c r="J1245" s="223">
        <v>0</v>
      </c>
      <c r="K1245" s="228">
        <v>0</v>
      </c>
      <c r="L1245" s="224">
        <v>0</v>
      </c>
      <c r="M1245" s="222">
        <v>0</v>
      </c>
      <c r="N1245" s="229">
        <v>0</v>
      </c>
      <c r="O1245" s="225">
        <v>0</v>
      </c>
      <c r="P1245" s="224">
        <v>1</v>
      </c>
      <c r="Q1245" s="225">
        <v>0</v>
      </c>
      <c r="R1245" s="226">
        <v>0</v>
      </c>
      <c r="S1245" s="224">
        <v>0</v>
      </c>
      <c r="T1245" s="222">
        <v>0</v>
      </c>
      <c r="U1245" s="264">
        <v>0</v>
      </c>
      <c r="V1245" s="224">
        <v>0</v>
      </c>
      <c r="W1245" s="224">
        <v>0</v>
      </c>
      <c r="X1245" s="28">
        <f>+G1245-(SUM(I1245:N1245,O1245,P1245:P1245:T1245,U1245,V1245,W1245))</f>
        <v>73</v>
      </c>
      <c r="Y1245" s="107"/>
      <c r="Z1245" s="107"/>
      <c r="AA1245" s="107"/>
      <c r="AB1245" s="107"/>
      <c r="AC1245" s="107"/>
      <c r="AD1245" s="107"/>
      <c r="AE1245" s="197">
        <f t="shared" si="41"/>
        <v>73</v>
      </c>
      <c r="AF1245" s="108"/>
      <c r="AG1245" s="104"/>
    </row>
    <row r="1246" spans="1:33">
      <c r="A1246" s="357">
        <v>43518</v>
      </c>
      <c r="B1246" s="30">
        <v>3</v>
      </c>
      <c r="C1246" s="30">
        <v>3180601</v>
      </c>
      <c r="D1246" s="104">
        <v>13238</v>
      </c>
      <c r="E1246" s="104" t="s">
        <v>862</v>
      </c>
      <c r="F1246" s="30">
        <v>8297</v>
      </c>
      <c r="G1246" s="105">
        <v>41</v>
      </c>
      <c r="H1246" s="113" t="s">
        <v>204</v>
      </c>
      <c r="I1246" s="222">
        <v>0</v>
      </c>
      <c r="J1246" s="223">
        <v>0</v>
      </c>
      <c r="K1246" s="228">
        <v>0</v>
      </c>
      <c r="L1246" s="224">
        <v>0</v>
      </c>
      <c r="M1246" s="222">
        <v>0</v>
      </c>
      <c r="N1246" s="229">
        <v>0</v>
      </c>
      <c r="O1246" s="225">
        <v>1</v>
      </c>
      <c r="P1246" s="224">
        <v>1</v>
      </c>
      <c r="Q1246" s="225">
        <v>0</v>
      </c>
      <c r="R1246" s="226">
        <v>0</v>
      </c>
      <c r="S1246" s="224">
        <v>0</v>
      </c>
      <c r="T1246" s="222">
        <v>0</v>
      </c>
      <c r="U1246" s="227">
        <v>0</v>
      </c>
      <c r="V1246" s="224">
        <v>0</v>
      </c>
      <c r="W1246" s="224">
        <v>0</v>
      </c>
      <c r="X1246" s="28">
        <f>+G1246-(SUM(I1246:N1246,O1246,P1246:P1246:T1246,U1246,V1246,W1246))</f>
        <v>39</v>
      </c>
      <c r="Y1246" s="107"/>
      <c r="Z1246" s="107"/>
      <c r="AA1246" s="107"/>
      <c r="AB1246" s="107"/>
      <c r="AC1246" s="107"/>
      <c r="AD1246" s="107"/>
      <c r="AE1246" s="197">
        <f t="shared" si="41"/>
        <v>39</v>
      </c>
      <c r="AF1246" s="108"/>
      <c r="AG1246" s="104"/>
    </row>
    <row r="1247" spans="1:33" s="166" customFormat="1">
      <c r="A1247" s="362">
        <v>43573</v>
      </c>
      <c r="B1247" s="137">
        <v>3</v>
      </c>
      <c r="C1247" s="137">
        <v>1848703</v>
      </c>
      <c r="D1247" s="121">
        <v>40519</v>
      </c>
      <c r="E1247" s="104" t="s">
        <v>862</v>
      </c>
      <c r="F1247" s="120">
        <v>8859</v>
      </c>
      <c r="G1247" s="140">
        <v>19</v>
      </c>
      <c r="H1247" s="165" t="s">
        <v>140</v>
      </c>
      <c r="I1247" s="257">
        <v>0</v>
      </c>
      <c r="J1247" s="258">
        <v>0</v>
      </c>
      <c r="K1247" s="259">
        <v>0</v>
      </c>
      <c r="L1247" s="260">
        <v>0</v>
      </c>
      <c r="M1247" s="257">
        <v>0</v>
      </c>
      <c r="N1247" s="261">
        <v>0</v>
      </c>
      <c r="O1247" s="262">
        <v>1</v>
      </c>
      <c r="P1247" s="260">
        <v>1</v>
      </c>
      <c r="Q1247" s="262">
        <v>0</v>
      </c>
      <c r="R1247" s="263">
        <v>0</v>
      </c>
      <c r="S1247" s="260">
        <v>0</v>
      </c>
      <c r="T1247" s="257">
        <v>0</v>
      </c>
      <c r="U1247" s="264">
        <v>0</v>
      </c>
      <c r="V1247" s="260">
        <v>0</v>
      </c>
      <c r="W1247" s="260">
        <v>0</v>
      </c>
      <c r="X1247" s="146">
        <f>+G1247-(SUM(I1247:N1247,O1247,P1247:P1247:T1247,U1247,V1247,W1247))</f>
        <v>17</v>
      </c>
      <c r="Y1247" s="147"/>
      <c r="Z1247" s="147"/>
      <c r="AA1247" s="147"/>
      <c r="AB1247" s="147"/>
      <c r="AC1247" s="147"/>
      <c r="AD1247" s="147"/>
      <c r="AE1247" s="198">
        <f t="shared" ref="AE1247:AE1259" si="42">X1247-SUM(Z1247:AD1247)</f>
        <v>17</v>
      </c>
      <c r="AF1247" s="148"/>
      <c r="AG1247" s="139"/>
    </row>
    <row r="1248" spans="1:33" s="166" customFormat="1">
      <c r="A1248" s="362">
        <v>43573</v>
      </c>
      <c r="B1248" s="137">
        <v>3</v>
      </c>
      <c r="C1248" s="137">
        <v>1848703</v>
      </c>
      <c r="D1248" s="121">
        <v>40508</v>
      </c>
      <c r="E1248" s="104" t="s">
        <v>862</v>
      </c>
      <c r="F1248" s="120">
        <v>8860</v>
      </c>
      <c r="G1248" s="140">
        <v>29</v>
      </c>
      <c r="H1248" s="165" t="s">
        <v>513</v>
      </c>
      <c r="I1248" s="257">
        <v>0</v>
      </c>
      <c r="J1248" s="258">
        <v>0</v>
      </c>
      <c r="K1248" s="259">
        <v>0</v>
      </c>
      <c r="L1248" s="260">
        <v>0</v>
      </c>
      <c r="M1248" s="257">
        <v>0</v>
      </c>
      <c r="N1248" s="261">
        <v>0</v>
      </c>
      <c r="O1248" s="262">
        <v>1</v>
      </c>
      <c r="P1248" s="260">
        <v>1</v>
      </c>
      <c r="Q1248" s="262">
        <v>0</v>
      </c>
      <c r="R1248" s="263">
        <v>0</v>
      </c>
      <c r="S1248" s="260">
        <v>0</v>
      </c>
      <c r="T1248" s="257">
        <v>0</v>
      </c>
      <c r="U1248" s="264">
        <v>0</v>
      </c>
      <c r="V1248" s="260">
        <v>0</v>
      </c>
      <c r="W1248" s="260">
        <v>0</v>
      </c>
      <c r="X1248" s="146">
        <f>+G1248-(SUM(I1248:N1248,O1248,P1248:P1248:T1248,U1248,V1248,W1248))</f>
        <v>27</v>
      </c>
      <c r="Y1248" s="147"/>
      <c r="Z1248" s="147"/>
      <c r="AA1248" s="147"/>
      <c r="AB1248" s="147"/>
      <c r="AC1248" s="147"/>
      <c r="AD1248" s="147"/>
      <c r="AE1248" s="198">
        <f t="shared" si="42"/>
        <v>27</v>
      </c>
      <c r="AF1248" s="148"/>
      <c r="AG1248" s="139"/>
    </row>
    <row r="1249" spans="1:33" s="166" customFormat="1">
      <c r="A1249" s="362">
        <v>43573</v>
      </c>
      <c r="B1249" s="137">
        <v>3</v>
      </c>
      <c r="C1249" s="137">
        <v>1848703</v>
      </c>
      <c r="D1249" s="121">
        <v>40506</v>
      </c>
      <c r="E1249" s="104" t="s">
        <v>862</v>
      </c>
      <c r="F1249" s="120">
        <v>8861</v>
      </c>
      <c r="G1249" s="140">
        <v>25</v>
      </c>
      <c r="H1249" s="165" t="s">
        <v>231</v>
      </c>
      <c r="I1249" s="257">
        <v>0</v>
      </c>
      <c r="J1249" s="258">
        <v>0</v>
      </c>
      <c r="K1249" s="259">
        <v>0</v>
      </c>
      <c r="L1249" s="260">
        <v>0</v>
      </c>
      <c r="M1249" s="257">
        <v>0</v>
      </c>
      <c r="N1249" s="261">
        <v>0</v>
      </c>
      <c r="O1249" s="262">
        <v>1</v>
      </c>
      <c r="P1249" s="260">
        <v>2</v>
      </c>
      <c r="Q1249" s="262">
        <v>0</v>
      </c>
      <c r="R1249" s="263">
        <v>0</v>
      </c>
      <c r="S1249" s="260">
        <v>0</v>
      </c>
      <c r="T1249" s="257">
        <v>0</v>
      </c>
      <c r="U1249" s="264">
        <v>0</v>
      </c>
      <c r="V1249" s="260">
        <v>0</v>
      </c>
      <c r="W1249" s="260">
        <v>0</v>
      </c>
      <c r="X1249" s="146">
        <f>+G1249-(SUM(I1249:N1249,O1249,P1249:P1249:T1249,U1249,V1249,W1249))</f>
        <v>22</v>
      </c>
      <c r="Y1249" s="147"/>
      <c r="Z1249" s="147"/>
      <c r="AA1249" s="147"/>
      <c r="AB1249" s="147"/>
      <c r="AC1249" s="147"/>
      <c r="AD1249" s="147"/>
      <c r="AE1249" s="198">
        <f t="shared" si="42"/>
        <v>22</v>
      </c>
      <c r="AF1249" s="148"/>
      <c r="AG1249" s="139"/>
    </row>
    <row r="1250" spans="1:33" s="166" customFormat="1">
      <c r="A1250" s="362">
        <v>43573</v>
      </c>
      <c r="B1250" s="137">
        <v>3</v>
      </c>
      <c r="C1250" s="137">
        <v>1848703</v>
      </c>
      <c r="D1250" s="121">
        <v>40527</v>
      </c>
      <c r="E1250" s="104" t="s">
        <v>862</v>
      </c>
      <c r="F1250" s="120">
        <v>8862</v>
      </c>
      <c r="G1250" s="140">
        <v>64</v>
      </c>
      <c r="H1250" s="165" t="s">
        <v>154</v>
      </c>
      <c r="I1250" s="257">
        <v>0</v>
      </c>
      <c r="J1250" s="258">
        <v>0</v>
      </c>
      <c r="K1250" s="259">
        <v>0</v>
      </c>
      <c r="L1250" s="260">
        <v>0</v>
      </c>
      <c r="M1250" s="257">
        <v>0</v>
      </c>
      <c r="N1250" s="261">
        <v>0</v>
      </c>
      <c r="O1250" s="262">
        <v>1</v>
      </c>
      <c r="P1250" s="260">
        <v>1</v>
      </c>
      <c r="Q1250" s="262">
        <v>0</v>
      </c>
      <c r="R1250" s="263">
        <v>0</v>
      </c>
      <c r="S1250" s="260">
        <v>0</v>
      </c>
      <c r="T1250" s="257">
        <v>0</v>
      </c>
      <c r="U1250" s="264">
        <v>0</v>
      </c>
      <c r="V1250" s="260">
        <v>0</v>
      </c>
      <c r="W1250" s="260">
        <v>0</v>
      </c>
      <c r="X1250" s="146">
        <f>+G1250-(SUM(I1250:N1250,O1250,P1250:P1250:T1250,U1250,V1250,W1250))</f>
        <v>62</v>
      </c>
      <c r="Y1250" s="147"/>
      <c r="Z1250" s="147"/>
      <c r="AA1250" s="147"/>
      <c r="AB1250" s="147"/>
      <c r="AC1250" s="147"/>
      <c r="AD1250" s="147"/>
      <c r="AE1250" s="198">
        <f t="shared" si="42"/>
        <v>62</v>
      </c>
      <c r="AF1250" s="148"/>
      <c r="AG1250" s="139"/>
    </row>
    <row r="1251" spans="1:33" s="166" customFormat="1">
      <c r="A1251" s="362">
        <v>43573</v>
      </c>
      <c r="B1251" s="137">
        <v>3</v>
      </c>
      <c r="C1251" s="137">
        <v>1848703</v>
      </c>
      <c r="D1251" s="121">
        <v>40526</v>
      </c>
      <c r="E1251" s="104" t="s">
        <v>862</v>
      </c>
      <c r="F1251" s="120">
        <v>8863</v>
      </c>
      <c r="G1251" s="140">
        <v>55</v>
      </c>
      <c r="H1251" s="165" t="s">
        <v>371</v>
      </c>
      <c r="I1251" s="257">
        <v>0</v>
      </c>
      <c r="J1251" s="258">
        <v>0</v>
      </c>
      <c r="K1251" s="259">
        <v>0</v>
      </c>
      <c r="L1251" s="260">
        <v>0</v>
      </c>
      <c r="M1251" s="257">
        <v>0</v>
      </c>
      <c r="N1251" s="261">
        <v>0</v>
      </c>
      <c r="O1251" s="262">
        <v>1</v>
      </c>
      <c r="P1251" s="260">
        <v>1</v>
      </c>
      <c r="Q1251" s="262">
        <v>0</v>
      </c>
      <c r="R1251" s="263">
        <v>0</v>
      </c>
      <c r="S1251" s="260">
        <v>0</v>
      </c>
      <c r="T1251" s="257">
        <v>0</v>
      </c>
      <c r="U1251" s="264">
        <v>0</v>
      </c>
      <c r="V1251" s="260">
        <v>0</v>
      </c>
      <c r="W1251" s="260">
        <v>0</v>
      </c>
      <c r="X1251" s="146">
        <f>+G1251-(SUM(I1251:N1251,O1251,P1251:P1251:T1251,U1251,V1251,W1251))</f>
        <v>53</v>
      </c>
      <c r="Y1251" s="147"/>
      <c r="Z1251" s="147"/>
      <c r="AA1251" s="147"/>
      <c r="AB1251" s="147"/>
      <c r="AC1251" s="147"/>
      <c r="AD1251" s="147"/>
      <c r="AE1251" s="198">
        <f t="shared" si="42"/>
        <v>53</v>
      </c>
      <c r="AF1251" s="148"/>
      <c r="AG1251" s="139"/>
    </row>
    <row r="1252" spans="1:33" s="166" customFormat="1">
      <c r="A1252" s="362">
        <v>43573</v>
      </c>
      <c r="B1252" s="137">
        <v>3</v>
      </c>
      <c r="C1252" s="137">
        <v>1848703</v>
      </c>
      <c r="D1252" s="121">
        <v>40542</v>
      </c>
      <c r="E1252" s="104" t="s">
        <v>862</v>
      </c>
      <c r="F1252" s="120">
        <v>8864</v>
      </c>
      <c r="G1252" s="140">
        <v>41</v>
      </c>
      <c r="H1252" s="165" t="s">
        <v>204</v>
      </c>
      <c r="I1252" s="257">
        <v>0</v>
      </c>
      <c r="J1252" s="258">
        <v>0</v>
      </c>
      <c r="K1252" s="259">
        <v>0</v>
      </c>
      <c r="L1252" s="260">
        <v>0</v>
      </c>
      <c r="M1252" s="257">
        <v>0</v>
      </c>
      <c r="N1252" s="261">
        <v>0</v>
      </c>
      <c r="O1252" s="262">
        <v>1</v>
      </c>
      <c r="P1252" s="260">
        <v>1</v>
      </c>
      <c r="Q1252" s="262">
        <v>0</v>
      </c>
      <c r="R1252" s="263">
        <v>0</v>
      </c>
      <c r="S1252" s="260">
        <v>0</v>
      </c>
      <c r="T1252" s="257">
        <v>0</v>
      </c>
      <c r="U1252" s="264">
        <v>0</v>
      </c>
      <c r="V1252" s="260">
        <v>0</v>
      </c>
      <c r="W1252" s="260">
        <v>0</v>
      </c>
      <c r="X1252" s="146">
        <f>+G1252-(SUM(I1252:N1252,O1252,P1252:P1252:T1252,U1252,V1252,W1252))</f>
        <v>39</v>
      </c>
      <c r="Y1252" s="147"/>
      <c r="Z1252" s="147"/>
      <c r="AA1252" s="147"/>
      <c r="AB1252" s="147"/>
      <c r="AC1252" s="147"/>
      <c r="AD1252" s="147"/>
      <c r="AE1252" s="198">
        <f t="shared" si="42"/>
        <v>39</v>
      </c>
      <c r="AF1252" s="148"/>
      <c r="AG1252" s="139"/>
    </row>
    <row r="1253" spans="1:33" s="166" customFormat="1">
      <c r="A1253" s="362">
        <v>43573</v>
      </c>
      <c r="B1253" s="137">
        <v>3</v>
      </c>
      <c r="C1253" s="137">
        <v>2846209</v>
      </c>
      <c r="D1253" s="121">
        <v>40445</v>
      </c>
      <c r="E1253" s="104" t="s">
        <v>862</v>
      </c>
      <c r="F1253" s="120">
        <v>8865</v>
      </c>
      <c r="G1253" s="140">
        <v>55</v>
      </c>
      <c r="H1253" s="165" t="s">
        <v>371</v>
      </c>
      <c r="I1253" s="257">
        <v>0</v>
      </c>
      <c r="J1253" s="258">
        <v>0</v>
      </c>
      <c r="K1253" s="259">
        <v>0</v>
      </c>
      <c r="L1253" s="260">
        <v>0</v>
      </c>
      <c r="M1253" s="257">
        <v>0</v>
      </c>
      <c r="N1253" s="261">
        <v>0</v>
      </c>
      <c r="O1253" s="262">
        <v>1</v>
      </c>
      <c r="P1253" s="260">
        <v>1</v>
      </c>
      <c r="Q1253" s="262">
        <v>0</v>
      </c>
      <c r="R1253" s="263">
        <v>0</v>
      </c>
      <c r="S1253" s="260">
        <v>0</v>
      </c>
      <c r="T1253" s="257">
        <v>0</v>
      </c>
      <c r="U1253" s="264">
        <v>0</v>
      </c>
      <c r="V1253" s="260">
        <v>0</v>
      </c>
      <c r="W1253" s="260">
        <v>0</v>
      </c>
      <c r="X1253" s="146">
        <f>+G1253-(SUM(I1253:N1253,O1253,P1253:P1253:T1253,U1253,V1253,W1253))</f>
        <v>53</v>
      </c>
      <c r="Y1253" s="147"/>
      <c r="Z1253" s="147"/>
      <c r="AA1253" s="147"/>
      <c r="AB1253" s="147"/>
      <c r="AC1253" s="147"/>
      <c r="AD1253" s="147"/>
      <c r="AE1253" s="198">
        <f t="shared" si="42"/>
        <v>53</v>
      </c>
      <c r="AF1253" s="148"/>
      <c r="AG1253" s="139"/>
    </row>
    <row r="1254" spans="1:33" s="166" customFormat="1">
      <c r="A1254" s="362">
        <v>43573</v>
      </c>
      <c r="B1254" s="137">
        <v>3</v>
      </c>
      <c r="C1254" s="137">
        <v>2846209</v>
      </c>
      <c r="D1254" s="121">
        <v>40500</v>
      </c>
      <c r="E1254" s="104" t="s">
        <v>862</v>
      </c>
      <c r="F1254" s="120">
        <v>8866</v>
      </c>
      <c r="G1254" s="140">
        <v>20</v>
      </c>
      <c r="H1254" s="165" t="s">
        <v>592</v>
      </c>
      <c r="I1254" s="257">
        <v>0</v>
      </c>
      <c r="J1254" s="258">
        <v>0</v>
      </c>
      <c r="K1254" s="259">
        <v>0</v>
      </c>
      <c r="L1254" s="260">
        <v>0</v>
      </c>
      <c r="M1254" s="257">
        <v>0</v>
      </c>
      <c r="N1254" s="261">
        <v>0</v>
      </c>
      <c r="O1254" s="262">
        <v>1</v>
      </c>
      <c r="P1254" s="260">
        <v>1</v>
      </c>
      <c r="Q1254" s="262">
        <v>0</v>
      </c>
      <c r="R1254" s="263">
        <v>0</v>
      </c>
      <c r="S1254" s="260">
        <v>0</v>
      </c>
      <c r="T1254" s="257">
        <v>0</v>
      </c>
      <c r="U1254" s="264">
        <v>0</v>
      </c>
      <c r="V1254" s="260">
        <v>0</v>
      </c>
      <c r="W1254" s="260">
        <v>0</v>
      </c>
      <c r="X1254" s="146">
        <f>+G1254-(SUM(I1254:N1254,O1254,P1254:P1254:T1254,U1254,V1254,W1254))</f>
        <v>18</v>
      </c>
      <c r="Y1254" s="147"/>
      <c r="Z1254" s="147"/>
      <c r="AA1254" s="147"/>
      <c r="AB1254" s="147"/>
      <c r="AC1254" s="147"/>
      <c r="AD1254" s="147"/>
      <c r="AE1254" s="198">
        <f t="shared" si="42"/>
        <v>18</v>
      </c>
      <c r="AF1254" s="148"/>
      <c r="AG1254" s="139"/>
    </row>
    <row r="1255" spans="1:33" s="166" customFormat="1">
      <c r="A1255" s="362">
        <v>43573</v>
      </c>
      <c r="B1255" s="137">
        <v>3</v>
      </c>
      <c r="C1255" s="137">
        <v>2846209</v>
      </c>
      <c r="D1255" s="121">
        <v>40502</v>
      </c>
      <c r="E1255" s="104" t="s">
        <v>862</v>
      </c>
      <c r="F1255" s="120">
        <v>8867</v>
      </c>
      <c r="G1255" s="140">
        <v>18</v>
      </c>
      <c r="H1255" s="165" t="s">
        <v>399</v>
      </c>
      <c r="I1255" s="257">
        <v>0</v>
      </c>
      <c r="J1255" s="258">
        <v>0</v>
      </c>
      <c r="K1255" s="259">
        <v>0</v>
      </c>
      <c r="L1255" s="260">
        <v>0</v>
      </c>
      <c r="M1255" s="257">
        <v>0</v>
      </c>
      <c r="N1255" s="261">
        <v>0</v>
      </c>
      <c r="O1255" s="262">
        <v>1</v>
      </c>
      <c r="P1255" s="260">
        <v>1</v>
      </c>
      <c r="Q1255" s="262">
        <v>0</v>
      </c>
      <c r="R1255" s="263">
        <v>0</v>
      </c>
      <c r="S1255" s="260">
        <v>0</v>
      </c>
      <c r="T1255" s="257">
        <v>0</v>
      </c>
      <c r="U1255" s="264">
        <v>0</v>
      </c>
      <c r="V1255" s="260">
        <v>0</v>
      </c>
      <c r="W1255" s="260">
        <v>0</v>
      </c>
      <c r="X1255" s="146">
        <f>+G1255-(SUM(I1255:N1255,O1255,P1255:P1255:T1255,U1255,V1255,W1255))</f>
        <v>16</v>
      </c>
      <c r="Y1255" s="147"/>
      <c r="Z1255" s="147"/>
      <c r="AA1255" s="147"/>
      <c r="AB1255" s="147"/>
      <c r="AC1255" s="147"/>
      <c r="AD1255" s="147"/>
      <c r="AE1255" s="198">
        <f t="shared" si="42"/>
        <v>16</v>
      </c>
      <c r="AF1255" s="148"/>
      <c r="AG1255" s="139"/>
    </row>
    <row r="1256" spans="1:33" s="166" customFormat="1">
      <c r="A1256" s="362">
        <v>43573</v>
      </c>
      <c r="B1256" s="137">
        <v>3</v>
      </c>
      <c r="C1256" s="137">
        <v>3003504</v>
      </c>
      <c r="D1256" s="121">
        <v>40540</v>
      </c>
      <c r="E1256" s="104" t="s">
        <v>862</v>
      </c>
      <c r="F1256" s="120">
        <v>8868</v>
      </c>
      <c r="G1256" s="140">
        <v>52</v>
      </c>
      <c r="H1256" s="560" t="s">
        <v>101</v>
      </c>
      <c r="I1256" s="257">
        <v>0</v>
      </c>
      <c r="J1256" s="258">
        <v>0</v>
      </c>
      <c r="K1256" s="259">
        <v>0</v>
      </c>
      <c r="L1256" s="260">
        <v>0</v>
      </c>
      <c r="M1256" s="257">
        <v>0</v>
      </c>
      <c r="N1256" s="261">
        <v>0</v>
      </c>
      <c r="O1256" s="262">
        <v>1</v>
      </c>
      <c r="P1256" s="260">
        <v>1</v>
      </c>
      <c r="Q1256" s="262">
        <v>0</v>
      </c>
      <c r="R1256" s="263">
        <v>0</v>
      </c>
      <c r="S1256" s="260">
        <v>0</v>
      </c>
      <c r="T1256" s="257">
        <v>0</v>
      </c>
      <c r="U1256" s="264">
        <v>0</v>
      </c>
      <c r="V1256" s="260">
        <v>0</v>
      </c>
      <c r="W1256" s="260">
        <v>0</v>
      </c>
      <c r="X1256" s="146">
        <f>+G1256-(SUM(I1256:N1256,O1256,P1256:P1256:T1256,U1256,V1256,W1256))</f>
        <v>50</v>
      </c>
      <c r="Y1256" s="147"/>
      <c r="Z1256" s="147"/>
      <c r="AA1256" s="147"/>
      <c r="AB1256" s="147"/>
      <c r="AC1256" s="147"/>
      <c r="AD1256" s="147"/>
      <c r="AE1256" s="198">
        <f t="shared" si="42"/>
        <v>50</v>
      </c>
      <c r="AF1256" s="148"/>
      <c r="AG1256" s="139"/>
    </row>
    <row r="1257" spans="1:33" s="166" customFormat="1">
      <c r="A1257" s="362">
        <v>43574</v>
      </c>
      <c r="B1257" s="137">
        <v>1</v>
      </c>
      <c r="C1257" s="137">
        <v>3003504</v>
      </c>
      <c r="D1257" s="121">
        <v>40540</v>
      </c>
      <c r="E1257" s="104" t="s">
        <v>862</v>
      </c>
      <c r="F1257" s="120">
        <v>8868</v>
      </c>
      <c r="G1257" s="140">
        <v>12</v>
      </c>
      <c r="H1257" s="561"/>
      <c r="I1257" s="257">
        <v>0</v>
      </c>
      <c r="J1257" s="258">
        <v>0</v>
      </c>
      <c r="K1257" s="259">
        <v>0</v>
      </c>
      <c r="L1257" s="260">
        <v>0</v>
      </c>
      <c r="M1257" s="257">
        <v>0</v>
      </c>
      <c r="N1257" s="261">
        <v>0</v>
      </c>
      <c r="O1257" s="262">
        <v>0</v>
      </c>
      <c r="P1257" s="260">
        <v>0</v>
      </c>
      <c r="Q1257" s="262">
        <v>0</v>
      </c>
      <c r="R1257" s="263">
        <v>0</v>
      </c>
      <c r="S1257" s="260">
        <v>0</v>
      </c>
      <c r="T1257" s="257">
        <v>0</v>
      </c>
      <c r="U1257" s="264">
        <v>0</v>
      </c>
      <c r="V1257" s="260">
        <v>0</v>
      </c>
      <c r="W1257" s="260">
        <v>0</v>
      </c>
      <c r="X1257" s="146">
        <f>+G1257-(SUM(I1257:N1257,O1257,P1257:P1257:T1257,U1257,V1257,W1257))</f>
        <v>12</v>
      </c>
      <c r="Y1257" s="147"/>
      <c r="Z1257" s="147"/>
      <c r="AA1257" s="147"/>
      <c r="AB1257" s="147"/>
      <c r="AC1257" s="147"/>
      <c r="AD1257" s="147"/>
      <c r="AE1257" s="198">
        <f t="shared" si="42"/>
        <v>12</v>
      </c>
      <c r="AF1257" s="148"/>
      <c r="AG1257" s="139"/>
    </row>
    <row r="1258" spans="1:33">
      <c r="A1258" s="357">
        <v>43574</v>
      </c>
      <c r="B1258" s="30">
        <v>1</v>
      </c>
      <c r="C1258" s="30">
        <v>3502401</v>
      </c>
      <c r="D1258" s="19">
        <v>60215</v>
      </c>
      <c r="E1258" s="139" t="s">
        <v>283</v>
      </c>
      <c r="F1258" s="20">
        <v>8869</v>
      </c>
      <c r="G1258" s="105">
        <v>74</v>
      </c>
      <c r="H1258" s="113" t="s">
        <v>615</v>
      </c>
      <c r="I1258" s="222">
        <v>0</v>
      </c>
      <c r="J1258" s="223">
        <v>0</v>
      </c>
      <c r="K1258" s="228">
        <v>0</v>
      </c>
      <c r="L1258" s="224">
        <v>0</v>
      </c>
      <c r="M1258" s="222">
        <v>0</v>
      </c>
      <c r="N1258" s="229">
        <v>0</v>
      </c>
      <c r="O1258" s="225">
        <v>1</v>
      </c>
      <c r="P1258" s="224">
        <v>1</v>
      </c>
      <c r="Q1258" s="225">
        <v>0</v>
      </c>
      <c r="R1258" s="226">
        <v>0</v>
      </c>
      <c r="S1258" s="224">
        <v>0</v>
      </c>
      <c r="T1258" s="222">
        <v>0</v>
      </c>
      <c r="U1258" s="227">
        <v>0</v>
      </c>
      <c r="V1258" s="224">
        <v>0</v>
      </c>
      <c r="W1258" s="224">
        <v>0</v>
      </c>
      <c r="X1258" s="28">
        <f>+G1258-(SUM(I1258:N1258,O1258,P1258:P1258:T1258,U1258,V1258,W1258))</f>
        <v>72</v>
      </c>
      <c r="Y1258" s="107"/>
      <c r="Z1258" s="107"/>
      <c r="AA1258" s="107"/>
      <c r="AB1258" s="107"/>
      <c r="AC1258" s="107">
        <v>3</v>
      </c>
      <c r="AD1258" s="107"/>
      <c r="AE1258" s="197">
        <f t="shared" si="42"/>
        <v>69</v>
      </c>
      <c r="AF1258" s="108"/>
      <c r="AG1258" s="104"/>
    </row>
    <row r="1259" spans="1:33">
      <c r="A1259" s="357">
        <v>43574</v>
      </c>
      <c r="B1259" s="30">
        <v>1</v>
      </c>
      <c r="C1259" s="30">
        <v>3502401</v>
      </c>
      <c r="D1259" s="19">
        <v>60208</v>
      </c>
      <c r="E1259" s="139" t="s">
        <v>283</v>
      </c>
      <c r="F1259" s="20">
        <v>8870</v>
      </c>
      <c r="G1259" s="105">
        <v>47</v>
      </c>
      <c r="H1259" s="113" t="s">
        <v>246</v>
      </c>
      <c r="I1259" s="222">
        <v>0</v>
      </c>
      <c r="J1259" s="223">
        <v>0</v>
      </c>
      <c r="K1259" s="228">
        <v>0</v>
      </c>
      <c r="L1259" s="224">
        <v>0</v>
      </c>
      <c r="M1259" s="222">
        <v>0</v>
      </c>
      <c r="N1259" s="229">
        <v>0</v>
      </c>
      <c r="O1259" s="225">
        <v>1</v>
      </c>
      <c r="P1259" s="224">
        <v>1</v>
      </c>
      <c r="Q1259" s="225">
        <v>0</v>
      </c>
      <c r="R1259" s="226">
        <v>0</v>
      </c>
      <c r="S1259" s="224">
        <v>0</v>
      </c>
      <c r="T1259" s="222">
        <v>0</v>
      </c>
      <c r="U1259" s="227">
        <v>0</v>
      </c>
      <c r="V1259" s="224">
        <v>0</v>
      </c>
      <c r="W1259" s="224">
        <v>0</v>
      </c>
      <c r="X1259" s="28">
        <f>+G1259-(SUM(I1259:N1259,O1259,P1259:P1259:T1259,U1259,V1259,W1259))</f>
        <v>45</v>
      </c>
      <c r="Y1259" s="107"/>
      <c r="Z1259" s="107"/>
      <c r="AA1259" s="107"/>
      <c r="AB1259" s="107"/>
      <c r="AC1259" s="107"/>
      <c r="AD1259" s="107"/>
      <c r="AE1259" s="197">
        <f t="shared" si="42"/>
        <v>45</v>
      </c>
      <c r="AF1259" s="108"/>
      <c r="AG1259" s="104"/>
    </row>
    <row r="1260" spans="1:33">
      <c r="A1260" s="357">
        <v>43574</v>
      </c>
      <c r="B1260" s="30">
        <v>1</v>
      </c>
      <c r="C1260" s="30">
        <v>3502401</v>
      </c>
      <c r="D1260" s="104">
        <v>60230</v>
      </c>
      <c r="E1260" s="139" t="s">
        <v>283</v>
      </c>
      <c r="F1260" s="20">
        <v>8871</v>
      </c>
      <c r="G1260" s="105">
        <v>32</v>
      </c>
      <c r="H1260" s="113"/>
      <c r="I1260" s="222">
        <v>0</v>
      </c>
      <c r="J1260" s="223">
        <v>0</v>
      </c>
      <c r="K1260" s="228">
        <v>0</v>
      </c>
      <c r="L1260" s="224">
        <v>0</v>
      </c>
      <c r="M1260" s="222">
        <v>0</v>
      </c>
      <c r="N1260" s="229">
        <v>0</v>
      </c>
      <c r="O1260" s="225">
        <v>1</v>
      </c>
      <c r="P1260" s="224">
        <v>1</v>
      </c>
      <c r="Q1260" s="225">
        <v>0</v>
      </c>
      <c r="R1260" s="226">
        <v>0</v>
      </c>
      <c r="S1260" s="224">
        <v>0</v>
      </c>
      <c r="T1260" s="222">
        <v>0</v>
      </c>
      <c r="U1260" s="227">
        <v>0</v>
      </c>
      <c r="V1260" s="224">
        <v>0</v>
      </c>
      <c r="W1260" s="224">
        <v>0</v>
      </c>
      <c r="X1260" s="28">
        <f>+G1260-(SUM(I1260:N1260,O1260,P1260:P1260:T1260,U1260,V1260,W1260))</f>
        <v>30</v>
      </c>
      <c r="Y1260" s="107"/>
      <c r="Z1260" s="107"/>
      <c r="AA1260" s="107"/>
      <c r="AB1260" s="107"/>
      <c r="AC1260" s="107">
        <v>1</v>
      </c>
      <c r="AD1260" s="107"/>
      <c r="AE1260" s="197">
        <f t="shared" si="41"/>
        <v>29</v>
      </c>
      <c r="AF1260" s="108"/>
      <c r="AG1260" s="104"/>
    </row>
    <row r="1261" spans="1:33">
      <c r="A1261" s="357">
        <v>43574</v>
      </c>
      <c r="B1261" s="30">
        <v>1</v>
      </c>
      <c r="C1261" s="30">
        <v>3502401</v>
      </c>
      <c r="D1261" s="104">
        <v>60214</v>
      </c>
      <c r="E1261" s="139" t="s">
        <v>283</v>
      </c>
      <c r="F1261" s="20">
        <v>8872</v>
      </c>
      <c r="G1261" s="105">
        <v>92</v>
      </c>
      <c r="H1261" s="113"/>
      <c r="I1261" s="222">
        <v>0</v>
      </c>
      <c r="J1261" s="223">
        <v>0</v>
      </c>
      <c r="K1261" s="228">
        <v>0</v>
      </c>
      <c r="L1261" s="224">
        <v>0</v>
      </c>
      <c r="M1261" s="222">
        <v>0</v>
      </c>
      <c r="N1261" s="229">
        <v>0</v>
      </c>
      <c r="O1261" s="225">
        <v>1</v>
      </c>
      <c r="P1261" s="224">
        <v>1</v>
      </c>
      <c r="Q1261" s="225">
        <v>0</v>
      </c>
      <c r="R1261" s="226">
        <v>0</v>
      </c>
      <c r="S1261" s="224">
        <v>0</v>
      </c>
      <c r="T1261" s="222">
        <v>0</v>
      </c>
      <c r="U1261" s="227">
        <v>0</v>
      </c>
      <c r="V1261" s="224">
        <v>0</v>
      </c>
      <c r="W1261" s="224">
        <v>0</v>
      </c>
      <c r="X1261" s="28">
        <f>+G1261-(SUM(I1261:N1261,O1261,P1261:P1261:T1261,U1261,V1261,W1261))</f>
        <v>90</v>
      </c>
      <c r="Y1261" s="107"/>
      <c r="Z1261" s="107"/>
      <c r="AA1261" s="107"/>
      <c r="AB1261" s="107"/>
      <c r="AC1261" s="107">
        <v>3</v>
      </c>
      <c r="AD1261" s="107"/>
      <c r="AE1261" s="197">
        <f t="shared" si="41"/>
        <v>87</v>
      </c>
      <c r="AF1261" s="108"/>
      <c r="AG1261" s="104"/>
    </row>
    <row r="1262" spans="1:33" s="166" customFormat="1">
      <c r="A1262" s="362">
        <v>43587</v>
      </c>
      <c r="B1262" s="137">
        <v>3</v>
      </c>
      <c r="C1262" s="137">
        <v>3502401</v>
      </c>
      <c r="D1262" s="139">
        <v>54150</v>
      </c>
      <c r="E1262" s="139" t="s">
        <v>283</v>
      </c>
      <c r="F1262" s="137">
        <v>9019</v>
      </c>
      <c r="G1262" s="140">
        <v>274</v>
      </c>
      <c r="H1262" s="165" t="s">
        <v>504</v>
      </c>
      <c r="I1262" s="257">
        <v>0</v>
      </c>
      <c r="J1262" s="258">
        <v>0</v>
      </c>
      <c r="K1262" s="259">
        <v>0</v>
      </c>
      <c r="L1262" s="260">
        <v>0</v>
      </c>
      <c r="M1262" s="257">
        <v>0</v>
      </c>
      <c r="N1262" s="261">
        <v>0</v>
      </c>
      <c r="O1262" s="262">
        <v>1</v>
      </c>
      <c r="P1262" s="260">
        <v>1</v>
      </c>
      <c r="Q1262" s="262">
        <v>0</v>
      </c>
      <c r="R1262" s="263">
        <v>0</v>
      </c>
      <c r="S1262" s="260">
        <v>0</v>
      </c>
      <c r="T1262" s="257">
        <v>0</v>
      </c>
      <c r="U1262" s="264">
        <v>0</v>
      </c>
      <c r="V1262" s="260">
        <v>0</v>
      </c>
      <c r="W1262" s="260">
        <v>0</v>
      </c>
      <c r="X1262" s="146">
        <f>+G1262-(SUM(I1262:N1262,O1262,P1262:P1262:T1262,U1262,V1262,W1262))</f>
        <v>272</v>
      </c>
      <c r="Y1262" s="147"/>
      <c r="Z1262" s="147"/>
      <c r="AA1262" s="147">
        <v>3</v>
      </c>
      <c r="AB1262" s="147"/>
      <c r="AC1262" s="147"/>
      <c r="AD1262" s="147"/>
      <c r="AE1262" s="198">
        <f t="shared" si="41"/>
        <v>269</v>
      </c>
      <c r="AF1262" s="148"/>
      <c r="AG1262" s="139"/>
    </row>
    <row r="1263" spans="1:33" s="166" customFormat="1">
      <c r="A1263" s="362">
        <v>43587</v>
      </c>
      <c r="B1263" s="137">
        <v>3</v>
      </c>
      <c r="C1263" s="137">
        <v>3502401</v>
      </c>
      <c r="D1263" s="139">
        <v>54149</v>
      </c>
      <c r="E1263" s="139" t="s">
        <v>283</v>
      </c>
      <c r="F1263" s="137">
        <v>9020</v>
      </c>
      <c r="G1263" s="140">
        <v>127</v>
      </c>
      <c r="H1263" s="560" t="s">
        <v>111</v>
      </c>
      <c r="I1263" s="257">
        <v>0</v>
      </c>
      <c r="J1263" s="258">
        <v>0</v>
      </c>
      <c r="K1263" s="259">
        <v>0</v>
      </c>
      <c r="L1263" s="260">
        <v>0</v>
      </c>
      <c r="M1263" s="257">
        <v>0</v>
      </c>
      <c r="N1263" s="261">
        <v>0</v>
      </c>
      <c r="O1263" s="262">
        <v>1</v>
      </c>
      <c r="P1263" s="260">
        <v>1</v>
      </c>
      <c r="Q1263" s="262">
        <v>0</v>
      </c>
      <c r="R1263" s="263">
        <v>0</v>
      </c>
      <c r="S1263" s="260">
        <v>0</v>
      </c>
      <c r="T1263" s="257">
        <v>0</v>
      </c>
      <c r="U1263" s="264">
        <v>0</v>
      </c>
      <c r="V1263" s="260">
        <v>0</v>
      </c>
      <c r="W1263" s="260">
        <v>0</v>
      </c>
      <c r="X1263" s="146">
        <f>+G1263-(SUM(I1263:N1263,O1263,P1263:P1263:T1263,U1263,V1263,W1263))</f>
        <v>125</v>
      </c>
      <c r="Y1263" s="147"/>
      <c r="Z1263" s="147"/>
      <c r="AA1263" s="147"/>
      <c r="AB1263" s="147"/>
      <c r="AC1263" s="147"/>
      <c r="AD1263" s="147"/>
      <c r="AE1263" s="198">
        <f t="shared" si="41"/>
        <v>125</v>
      </c>
      <c r="AF1263" s="148"/>
      <c r="AG1263" s="139"/>
    </row>
    <row r="1264" spans="1:33" s="166" customFormat="1">
      <c r="A1264" s="362">
        <v>43588</v>
      </c>
      <c r="B1264" s="137">
        <v>1</v>
      </c>
      <c r="C1264" s="137">
        <v>3502401</v>
      </c>
      <c r="D1264" s="139">
        <v>54149</v>
      </c>
      <c r="E1264" s="139" t="s">
        <v>283</v>
      </c>
      <c r="F1264" s="137">
        <v>9020</v>
      </c>
      <c r="G1264" s="140">
        <v>273</v>
      </c>
      <c r="H1264" s="561"/>
      <c r="I1264" s="257">
        <v>0</v>
      </c>
      <c r="J1264" s="258">
        <v>0</v>
      </c>
      <c r="K1264" s="259">
        <v>0</v>
      </c>
      <c r="L1264" s="260">
        <v>0</v>
      </c>
      <c r="M1264" s="257">
        <v>0</v>
      </c>
      <c r="N1264" s="261">
        <v>0</v>
      </c>
      <c r="O1264" s="262">
        <v>0</v>
      </c>
      <c r="P1264" s="260">
        <v>0</v>
      </c>
      <c r="Q1264" s="262">
        <v>0</v>
      </c>
      <c r="R1264" s="263">
        <v>0</v>
      </c>
      <c r="S1264" s="260">
        <v>0</v>
      </c>
      <c r="T1264" s="257">
        <v>0</v>
      </c>
      <c r="U1264" s="264">
        <v>0</v>
      </c>
      <c r="V1264" s="260">
        <v>0</v>
      </c>
      <c r="W1264" s="260">
        <v>0</v>
      </c>
      <c r="X1264" s="146">
        <f>+G1264-(SUM(I1264:N1264,O1264,P1264:P1264:T1264,U1264,V1264,W1264))</f>
        <v>273</v>
      </c>
      <c r="Y1264" s="147"/>
      <c r="Z1264" s="147"/>
      <c r="AA1264" s="147"/>
      <c r="AB1264" s="147"/>
      <c r="AC1264" s="147"/>
      <c r="AD1264" s="147"/>
      <c r="AE1264" s="198">
        <f t="shared" si="41"/>
        <v>273</v>
      </c>
      <c r="AF1264" s="148"/>
      <c r="AG1264" s="139"/>
    </row>
    <row r="1265" spans="1:33" s="166" customFormat="1">
      <c r="A1265" s="362">
        <v>43588</v>
      </c>
      <c r="B1265" s="137">
        <v>1</v>
      </c>
      <c r="C1265" s="137">
        <v>3502401</v>
      </c>
      <c r="D1265" s="139">
        <v>54149</v>
      </c>
      <c r="E1265" s="139" t="s">
        <v>283</v>
      </c>
      <c r="F1265" s="137">
        <v>9021</v>
      </c>
      <c r="G1265" s="140">
        <v>195</v>
      </c>
      <c r="H1265" s="377" t="s">
        <v>617</v>
      </c>
      <c r="I1265" s="257">
        <v>0</v>
      </c>
      <c r="J1265" s="258">
        <v>0</v>
      </c>
      <c r="K1265" s="259">
        <v>0</v>
      </c>
      <c r="L1265" s="260">
        <v>0</v>
      </c>
      <c r="M1265" s="257">
        <v>0</v>
      </c>
      <c r="N1265" s="261">
        <v>0</v>
      </c>
      <c r="O1265" s="262">
        <v>0</v>
      </c>
      <c r="P1265" s="260">
        <v>0</v>
      </c>
      <c r="Q1265" s="262">
        <v>0</v>
      </c>
      <c r="R1265" s="263">
        <v>0</v>
      </c>
      <c r="S1265" s="260">
        <v>0</v>
      </c>
      <c r="T1265" s="257">
        <v>0</v>
      </c>
      <c r="U1265" s="264">
        <v>0</v>
      </c>
      <c r="V1265" s="260">
        <v>3</v>
      </c>
      <c r="W1265" s="260">
        <v>0</v>
      </c>
      <c r="X1265" s="146">
        <f>+G1265-(SUM(I1265:N1265,O1265,P1265:P1265:T1265,U1265,V1265,W1265))</f>
        <v>192</v>
      </c>
      <c r="Y1265" s="147"/>
      <c r="Z1265" s="147"/>
      <c r="AA1265" s="147"/>
      <c r="AB1265" s="147"/>
      <c r="AC1265" s="147"/>
      <c r="AD1265" s="147"/>
      <c r="AE1265" s="198">
        <f>X1265-SUM(Z1265:AD1265)</f>
        <v>192</v>
      </c>
      <c r="AF1265" s="148"/>
      <c r="AG1265" s="139"/>
    </row>
    <row r="1266" spans="1:33" s="166" customFormat="1">
      <c r="A1266" s="362">
        <v>43588</v>
      </c>
      <c r="B1266" s="137">
        <v>2</v>
      </c>
      <c r="C1266" s="137">
        <v>3502401</v>
      </c>
      <c r="D1266" s="139">
        <v>54149</v>
      </c>
      <c r="E1266" s="139" t="s">
        <v>283</v>
      </c>
      <c r="F1266" s="137">
        <v>9021</v>
      </c>
      <c r="G1266" s="140">
        <v>44</v>
      </c>
      <c r="H1266" s="377" t="s">
        <v>617</v>
      </c>
      <c r="I1266" s="257">
        <v>0</v>
      </c>
      <c r="J1266" s="258">
        <v>0</v>
      </c>
      <c r="K1266" s="259">
        <v>0</v>
      </c>
      <c r="L1266" s="260">
        <v>0</v>
      </c>
      <c r="M1266" s="257">
        <v>0</v>
      </c>
      <c r="N1266" s="261">
        <v>0</v>
      </c>
      <c r="O1266" s="262">
        <v>0</v>
      </c>
      <c r="P1266" s="260">
        <v>0</v>
      </c>
      <c r="Q1266" s="262">
        <v>0</v>
      </c>
      <c r="R1266" s="263">
        <v>0</v>
      </c>
      <c r="S1266" s="260">
        <v>0</v>
      </c>
      <c r="T1266" s="257">
        <v>0</v>
      </c>
      <c r="U1266" s="264">
        <v>0</v>
      </c>
      <c r="V1266" s="260">
        <v>0</v>
      </c>
      <c r="W1266" s="260">
        <v>0</v>
      </c>
      <c r="X1266" s="146">
        <f>+G1266-(SUM(I1266:N1266,O1266,P1266:P1266:T1266,U1266,V1266,W1266))</f>
        <v>44</v>
      </c>
      <c r="Y1266" s="147"/>
      <c r="Z1266" s="147"/>
      <c r="AA1266" s="147"/>
      <c r="AB1266" s="147"/>
      <c r="AC1266" s="147"/>
      <c r="AD1266" s="147"/>
      <c r="AE1266" s="198">
        <f>X1266-SUM(Z1266:AD1266)</f>
        <v>44</v>
      </c>
      <c r="AF1266" s="148"/>
      <c r="AG1266" s="139"/>
    </row>
    <row r="1267" spans="1:33" s="166" customFormat="1">
      <c r="A1267" s="362">
        <v>43588</v>
      </c>
      <c r="B1267" s="137">
        <v>2</v>
      </c>
      <c r="C1267" s="137">
        <v>3502401</v>
      </c>
      <c r="D1267" s="139">
        <v>54148</v>
      </c>
      <c r="E1267" s="139" t="s">
        <v>283</v>
      </c>
      <c r="F1267" s="137">
        <v>9022</v>
      </c>
      <c r="G1267" s="140">
        <v>208</v>
      </c>
      <c r="H1267" s="377" t="s">
        <v>251</v>
      </c>
      <c r="I1267" s="257">
        <v>0</v>
      </c>
      <c r="J1267" s="258">
        <v>0</v>
      </c>
      <c r="K1267" s="259">
        <v>0</v>
      </c>
      <c r="L1267" s="260">
        <v>0</v>
      </c>
      <c r="M1267" s="257">
        <v>0</v>
      </c>
      <c r="N1267" s="261">
        <v>0</v>
      </c>
      <c r="O1267" s="262">
        <v>1</v>
      </c>
      <c r="P1267" s="260">
        <v>0</v>
      </c>
      <c r="Q1267" s="262">
        <v>0</v>
      </c>
      <c r="R1267" s="263">
        <v>0</v>
      </c>
      <c r="S1267" s="260">
        <v>0</v>
      </c>
      <c r="T1267" s="257">
        <v>0</v>
      </c>
      <c r="U1267" s="264">
        <v>0</v>
      </c>
      <c r="V1267" s="260">
        <v>1</v>
      </c>
      <c r="W1267" s="260">
        <v>0</v>
      </c>
      <c r="X1267" s="146">
        <f>+G1267-(SUM(I1267:N1267,O1267,P1267:P1267:T1267,U1267,V1267,W1267))</f>
        <v>206</v>
      </c>
      <c r="Y1267" s="147"/>
      <c r="Z1267" s="147"/>
      <c r="AA1267" s="147"/>
      <c r="AB1267" s="147"/>
      <c r="AC1267" s="147"/>
      <c r="AD1267" s="147"/>
      <c r="AE1267" s="198">
        <f>X1267-SUM(Z1267:AD1267)</f>
        <v>206</v>
      </c>
      <c r="AF1267" s="148"/>
      <c r="AG1267" s="139"/>
    </row>
    <row r="1268" spans="1:33" s="166" customFormat="1">
      <c r="A1268" s="362">
        <v>43588</v>
      </c>
      <c r="B1268" s="137">
        <v>2</v>
      </c>
      <c r="C1268" s="137">
        <v>3502401</v>
      </c>
      <c r="D1268" s="139">
        <v>54150</v>
      </c>
      <c r="E1268" s="139" t="s">
        <v>283</v>
      </c>
      <c r="F1268" s="137">
        <v>9023</v>
      </c>
      <c r="G1268" s="140">
        <v>326</v>
      </c>
      <c r="H1268" s="560" t="s">
        <v>618</v>
      </c>
      <c r="I1268" s="257">
        <v>0</v>
      </c>
      <c r="J1268" s="258">
        <v>0</v>
      </c>
      <c r="K1268" s="259">
        <v>0</v>
      </c>
      <c r="L1268" s="260">
        <v>0</v>
      </c>
      <c r="M1268" s="257">
        <v>0</v>
      </c>
      <c r="N1268" s="261">
        <v>0</v>
      </c>
      <c r="O1268" s="262">
        <v>0</v>
      </c>
      <c r="P1268" s="260">
        <v>0</v>
      </c>
      <c r="Q1268" s="262">
        <v>0</v>
      </c>
      <c r="R1268" s="263">
        <v>0</v>
      </c>
      <c r="S1268" s="260">
        <v>0</v>
      </c>
      <c r="T1268" s="257">
        <v>0</v>
      </c>
      <c r="U1268" s="264">
        <v>0</v>
      </c>
      <c r="V1268" s="260">
        <v>1</v>
      </c>
      <c r="W1268" s="260">
        <v>0</v>
      </c>
      <c r="X1268" s="146">
        <f>+G1268-(SUM(I1268:N1268,O1268,P1268:P1268:T1268,U1268,V1268,W1268))</f>
        <v>325</v>
      </c>
      <c r="Y1268" s="147"/>
      <c r="Z1268" s="147"/>
      <c r="AA1268" s="147"/>
      <c r="AB1268" s="147"/>
      <c r="AC1268" s="147"/>
      <c r="AD1268" s="147"/>
      <c r="AE1268" s="198">
        <f t="shared" si="41"/>
        <v>325</v>
      </c>
      <c r="AF1268" s="148"/>
      <c r="AG1268" s="139"/>
    </row>
    <row r="1269" spans="1:33" s="166" customFormat="1">
      <c r="A1269" s="362">
        <v>43588</v>
      </c>
      <c r="B1269" s="137">
        <v>3</v>
      </c>
      <c r="C1269" s="137">
        <v>3502401</v>
      </c>
      <c r="D1269" s="139">
        <v>54150</v>
      </c>
      <c r="E1269" s="139" t="s">
        <v>283</v>
      </c>
      <c r="F1269" s="137">
        <v>9023</v>
      </c>
      <c r="G1269" s="140">
        <v>74</v>
      </c>
      <c r="H1269" s="561"/>
      <c r="I1269" s="257">
        <v>0</v>
      </c>
      <c r="J1269" s="258">
        <v>0</v>
      </c>
      <c r="K1269" s="259">
        <v>0</v>
      </c>
      <c r="L1269" s="260">
        <v>0</v>
      </c>
      <c r="M1269" s="257">
        <v>0</v>
      </c>
      <c r="N1269" s="261">
        <v>0</v>
      </c>
      <c r="O1269" s="262">
        <v>0</v>
      </c>
      <c r="P1269" s="260">
        <v>0</v>
      </c>
      <c r="Q1269" s="262">
        <v>0</v>
      </c>
      <c r="R1269" s="263">
        <v>0</v>
      </c>
      <c r="S1269" s="260">
        <v>0</v>
      </c>
      <c r="T1269" s="257">
        <v>0</v>
      </c>
      <c r="U1269" s="264">
        <v>0</v>
      </c>
      <c r="V1269" s="260">
        <v>0</v>
      </c>
      <c r="W1269" s="260">
        <v>0</v>
      </c>
      <c r="X1269" s="146">
        <f>+G1269-(SUM(I1269:N1269,O1269,P1269:P1269:T1269,U1269,V1269,W1269))</f>
        <v>74</v>
      </c>
      <c r="Y1269" s="147"/>
      <c r="Z1269" s="147"/>
      <c r="AA1269" s="147"/>
      <c r="AB1269" s="147"/>
      <c r="AC1269" s="147"/>
      <c r="AD1269" s="147"/>
      <c r="AE1269" s="198">
        <f t="shared" si="41"/>
        <v>74</v>
      </c>
      <c r="AF1269" s="148"/>
      <c r="AG1269" s="139"/>
    </row>
    <row r="1270" spans="1:33" s="166" customFormat="1">
      <c r="A1270" s="362">
        <v>43588</v>
      </c>
      <c r="B1270" s="137">
        <v>3</v>
      </c>
      <c r="C1270" s="137">
        <v>3502401</v>
      </c>
      <c r="D1270" s="139">
        <v>54150</v>
      </c>
      <c r="E1270" s="139" t="s">
        <v>283</v>
      </c>
      <c r="F1270" s="137">
        <v>9024</v>
      </c>
      <c r="G1270" s="140">
        <v>48</v>
      </c>
      <c r="H1270" s="165" t="s">
        <v>619</v>
      </c>
      <c r="I1270" s="257">
        <v>0</v>
      </c>
      <c r="J1270" s="258">
        <v>0</v>
      </c>
      <c r="K1270" s="259">
        <v>0</v>
      </c>
      <c r="L1270" s="260">
        <v>0</v>
      </c>
      <c r="M1270" s="257">
        <v>0</v>
      </c>
      <c r="N1270" s="261">
        <v>0</v>
      </c>
      <c r="O1270" s="262">
        <v>0</v>
      </c>
      <c r="P1270" s="260">
        <v>0</v>
      </c>
      <c r="Q1270" s="262">
        <v>0</v>
      </c>
      <c r="R1270" s="263">
        <v>0</v>
      </c>
      <c r="S1270" s="260">
        <v>0</v>
      </c>
      <c r="T1270" s="257">
        <v>0</v>
      </c>
      <c r="U1270" s="264">
        <v>0</v>
      </c>
      <c r="V1270" s="260">
        <v>1</v>
      </c>
      <c r="W1270" s="260">
        <v>0</v>
      </c>
      <c r="X1270" s="146">
        <f>+G1270-(SUM(I1270:N1270,O1270,P1270:P1270:T1270,U1270,V1270,W1270))</f>
        <v>47</v>
      </c>
      <c r="Y1270" s="147"/>
      <c r="Z1270" s="147"/>
      <c r="AA1270" s="147"/>
      <c r="AB1270" s="147"/>
      <c r="AC1270" s="147"/>
      <c r="AD1270" s="147"/>
      <c r="AE1270" s="198">
        <f t="shared" si="41"/>
        <v>47</v>
      </c>
      <c r="AF1270" s="148"/>
      <c r="AG1270" s="139"/>
    </row>
    <row r="1271" spans="1:33" s="166" customFormat="1">
      <c r="A1271" s="362">
        <v>43588</v>
      </c>
      <c r="B1271" s="137">
        <v>3</v>
      </c>
      <c r="C1271" s="137">
        <v>3502401</v>
      </c>
      <c r="D1271" s="139">
        <v>54320</v>
      </c>
      <c r="E1271" s="139" t="s">
        <v>283</v>
      </c>
      <c r="F1271" s="137">
        <v>9025</v>
      </c>
      <c r="G1271" s="140">
        <v>158</v>
      </c>
      <c r="H1271" s="165" t="s">
        <v>620</v>
      </c>
      <c r="I1271" s="257">
        <v>0</v>
      </c>
      <c r="J1271" s="258">
        <v>0</v>
      </c>
      <c r="K1271" s="259">
        <v>0</v>
      </c>
      <c r="L1271" s="260">
        <v>0</v>
      </c>
      <c r="M1271" s="257">
        <v>0</v>
      </c>
      <c r="N1271" s="261">
        <v>0</v>
      </c>
      <c r="O1271" s="262">
        <v>1</v>
      </c>
      <c r="P1271" s="260">
        <v>0</v>
      </c>
      <c r="Q1271" s="262">
        <v>0</v>
      </c>
      <c r="R1271" s="263">
        <v>0</v>
      </c>
      <c r="S1271" s="260">
        <v>0</v>
      </c>
      <c r="T1271" s="257">
        <v>0</v>
      </c>
      <c r="U1271" s="264">
        <v>0</v>
      </c>
      <c r="V1271" s="260">
        <v>1</v>
      </c>
      <c r="W1271" s="260">
        <v>0</v>
      </c>
      <c r="X1271" s="146">
        <f>+G1271-(SUM(I1271:N1271,O1271,P1271:P1271:T1271,U1271,V1271,W1271))</f>
        <v>156</v>
      </c>
      <c r="Y1271" s="147"/>
      <c r="Z1271" s="147"/>
      <c r="AA1271" s="147"/>
      <c r="AB1271" s="147"/>
      <c r="AC1271" s="147"/>
      <c r="AD1271" s="147"/>
      <c r="AE1271" s="198">
        <f t="shared" si="41"/>
        <v>156</v>
      </c>
      <c r="AF1271" s="148"/>
      <c r="AG1271" s="139"/>
    </row>
    <row r="1272" spans="1:33" s="166" customFormat="1">
      <c r="A1272" s="362">
        <v>43588</v>
      </c>
      <c r="B1272" s="137">
        <v>3</v>
      </c>
      <c r="C1272" s="137">
        <v>3502402</v>
      </c>
      <c r="D1272" s="139">
        <v>54318</v>
      </c>
      <c r="E1272" s="139" t="s">
        <v>283</v>
      </c>
      <c r="F1272" s="137">
        <v>9026</v>
      </c>
      <c r="G1272" s="140">
        <v>253</v>
      </c>
      <c r="H1272" s="560" t="s">
        <v>111</v>
      </c>
      <c r="I1272" s="257">
        <v>0</v>
      </c>
      <c r="J1272" s="258">
        <v>0</v>
      </c>
      <c r="K1272" s="259">
        <v>0</v>
      </c>
      <c r="L1272" s="260">
        <v>0</v>
      </c>
      <c r="M1272" s="257">
        <v>0</v>
      </c>
      <c r="N1272" s="261">
        <v>0</v>
      </c>
      <c r="O1272" s="262">
        <v>1</v>
      </c>
      <c r="P1272" s="260">
        <v>0</v>
      </c>
      <c r="Q1272" s="262">
        <v>0</v>
      </c>
      <c r="R1272" s="263">
        <v>0</v>
      </c>
      <c r="S1272" s="260">
        <v>0</v>
      </c>
      <c r="T1272" s="257">
        <v>0</v>
      </c>
      <c r="U1272" s="264">
        <v>0</v>
      </c>
      <c r="V1272" s="260">
        <v>1</v>
      </c>
      <c r="W1272" s="260">
        <v>0</v>
      </c>
      <c r="X1272" s="146">
        <f>+G1272-(SUM(I1272:N1272,O1272,P1272:P1272:T1272,U1272,V1272,W1272))</f>
        <v>251</v>
      </c>
      <c r="Y1272" s="147"/>
      <c r="Z1272" s="147"/>
      <c r="AA1272" s="147">
        <v>1</v>
      </c>
      <c r="AB1272" s="147"/>
      <c r="AC1272" s="147"/>
      <c r="AD1272" s="147"/>
      <c r="AE1272" s="198">
        <f t="shared" si="41"/>
        <v>250</v>
      </c>
      <c r="AF1272" s="148"/>
      <c r="AG1272" s="139"/>
    </row>
    <row r="1273" spans="1:33" s="166" customFormat="1">
      <c r="A1273" s="362">
        <v>43589</v>
      </c>
      <c r="B1273" s="137">
        <v>1</v>
      </c>
      <c r="C1273" s="137">
        <v>3502402</v>
      </c>
      <c r="D1273" s="139">
        <v>54318</v>
      </c>
      <c r="E1273" s="139" t="s">
        <v>283</v>
      </c>
      <c r="F1273" s="137">
        <v>9026</v>
      </c>
      <c r="G1273" s="140">
        <v>147</v>
      </c>
      <c r="H1273" s="561"/>
      <c r="I1273" s="257">
        <v>0</v>
      </c>
      <c r="J1273" s="258">
        <v>0</v>
      </c>
      <c r="K1273" s="259">
        <v>0</v>
      </c>
      <c r="L1273" s="260">
        <v>0</v>
      </c>
      <c r="M1273" s="257">
        <v>0</v>
      </c>
      <c r="N1273" s="261">
        <v>0</v>
      </c>
      <c r="O1273" s="262">
        <v>0</v>
      </c>
      <c r="P1273" s="260">
        <v>0</v>
      </c>
      <c r="Q1273" s="262">
        <v>0</v>
      </c>
      <c r="R1273" s="263">
        <v>0</v>
      </c>
      <c r="S1273" s="260">
        <v>0</v>
      </c>
      <c r="T1273" s="257">
        <v>0</v>
      </c>
      <c r="U1273" s="264">
        <v>0</v>
      </c>
      <c r="V1273" s="260">
        <v>0</v>
      </c>
      <c r="W1273" s="260">
        <v>0</v>
      </c>
      <c r="X1273" s="146">
        <f>+G1273-(SUM(I1273:N1273,O1273,P1273:P1273:T1273,U1273,V1273,W1273))</f>
        <v>147</v>
      </c>
      <c r="Y1273" s="147"/>
      <c r="Z1273" s="147"/>
      <c r="AA1273" s="147"/>
      <c r="AB1273" s="147"/>
      <c r="AC1273" s="147"/>
      <c r="AD1273" s="147"/>
      <c r="AE1273" s="198">
        <f>X1273-SUM(Z1273:AD1273)</f>
        <v>147</v>
      </c>
      <c r="AF1273" s="148"/>
      <c r="AG1273" s="139"/>
    </row>
    <row r="1274" spans="1:33" s="166" customFormat="1">
      <c r="A1274" s="362">
        <v>43589</v>
      </c>
      <c r="B1274" s="137">
        <v>1</v>
      </c>
      <c r="C1274" s="137">
        <v>3502402</v>
      </c>
      <c r="D1274" s="139">
        <v>54318</v>
      </c>
      <c r="E1274" s="139" t="s">
        <v>283</v>
      </c>
      <c r="F1274" s="137">
        <v>9027</v>
      </c>
      <c r="G1274" s="140">
        <v>196</v>
      </c>
      <c r="H1274" s="165"/>
      <c r="I1274" s="257">
        <v>0</v>
      </c>
      <c r="J1274" s="258">
        <v>0</v>
      </c>
      <c r="K1274" s="259">
        <v>0</v>
      </c>
      <c r="L1274" s="260">
        <v>0</v>
      </c>
      <c r="M1274" s="257">
        <v>0</v>
      </c>
      <c r="N1274" s="261">
        <v>0</v>
      </c>
      <c r="O1274" s="262">
        <v>0</v>
      </c>
      <c r="P1274" s="260">
        <v>0</v>
      </c>
      <c r="Q1274" s="262">
        <v>0</v>
      </c>
      <c r="R1274" s="263">
        <v>0</v>
      </c>
      <c r="S1274" s="260">
        <v>0</v>
      </c>
      <c r="T1274" s="257">
        <v>0</v>
      </c>
      <c r="U1274" s="264">
        <v>0</v>
      </c>
      <c r="V1274" s="260">
        <v>1</v>
      </c>
      <c r="W1274" s="260">
        <v>0</v>
      </c>
      <c r="X1274" s="146">
        <f>+G1274-(SUM(I1274:N1274,O1274,P1274:P1274:T1274,U1274,V1274,W1274))</f>
        <v>195</v>
      </c>
      <c r="Y1274" s="147"/>
      <c r="Z1274" s="147"/>
      <c r="AA1274" s="147"/>
      <c r="AB1274" s="147"/>
      <c r="AC1274" s="147"/>
      <c r="AD1274" s="147"/>
      <c r="AE1274" s="198">
        <f t="shared" si="41"/>
        <v>195</v>
      </c>
      <c r="AF1274" s="148"/>
      <c r="AG1274" s="139"/>
    </row>
    <row r="1275" spans="1:33">
      <c r="A1275" s="357">
        <v>43589</v>
      </c>
      <c r="B1275" s="30">
        <v>2</v>
      </c>
      <c r="C1275" s="30">
        <v>3502402</v>
      </c>
      <c r="D1275" s="104">
        <v>54319</v>
      </c>
      <c r="E1275" s="104" t="s">
        <v>283</v>
      </c>
      <c r="F1275" s="30">
        <v>9030</v>
      </c>
      <c r="G1275" s="105">
        <v>400</v>
      </c>
      <c r="H1275" s="113" t="s">
        <v>111</v>
      </c>
      <c r="I1275" s="222">
        <v>0</v>
      </c>
      <c r="J1275" s="223">
        <v>0</v>
      </c>
      <c r="K1275" s="228">
        <v>0</v>
      </c>
      <c r="L1275" s="224">
        <v>0</v>
      </c>
      <c r="M1275" s="222">
        <v>0</v>
      </c>
      <c r="N1275" s="229">
        <v>0</v>
      </c>
      <c r="O1275" s="225">
        <v>1</v>
      </c>
      <c r="P1275" s="224">
        <v>0</v>
      </c>
      <c r="Q1275" s="225">
        <v>0</v>
      </c>
      <c r="R1275" s="226">
        <v>0</v>
      </c>
      <c r="S1275" s="224">
        <v>0</v>
      </c>
      <c r="T1275" s="222">
        <v>0</v>
      </c>
      <c r="U1275" s="227">
        <v>0</v>
      </c>
      <c r="V1275" s="224">
        <v>1</v>
      </c>
      <c r="W1275" s="224">
        <v>0</v>
      </c>
      <c r="X1275" s="28">
        <f>+G1275-(SUM(I1275:N1275,O1275,P1275:P1275:T1275,U1275,V1275,W1275))</f>
        <v>398</v>
      </c>
      <c r="Y1275" s="107"/>
      <c r="Z1275" s="107"/>
      <c r="AA1275" s="107"/>
      <c r="AB1275" s="107"/>
      <c r="AC1275" s="107"/>
      <c r="AD1275" s="107"/>
      <c r="AE1275" s="197">
        <f>X1275-SUM(Z1275:AD1275)</f>
        <v>398</v>
      </c>
      <c r="AF1275" s="108"/>
      <c r="AG1275" s="104"/>
    </row>
    <row r="1276" spans="1:33">
      <c r="A1276" s="357">
        <v>43589</v>
      </c>
      <c r="B1276" s="30">
        <v>2</v>
      </c>
      <c r="C1276" s="30">
        <v>3502402</v>
      </c>
      <c r="D1276" s="104">
        <v>54319</v>
      </c>
      <c r="E1276" s="104" t="s">
        <v>283</v>
      </c>
      <c r="F1276" s="30">
        <v>9031</v>
      </c>
      <c r="G1276" s="105">
        <v>151</v>
      </c>
      <c r="H1276" s="564" t="s">
        <v>623</v>
      </c>
      <c r="I1276" s="222">
        <v>0</v>
      </c>
      <c r="J1276" s="223">
        <v>0</v>
      </c>
      <c r="K1276" s="228">
        <v>0</v>
      </c>
      <c r="L1276" s="224">
        <v>0</v>
      </c>
      <c r="M1276" s="222">
        <v>0</v>
      </c>
      <c r="N1276" s="229">
        <v>0</v>
      </c>
      <c r="O1276" s="225">
        <v>0</v>
      </c>
      <c r="P1276" s="224">
        <v>0</v>
      </c>
      <c r="Q1276" s="225">
        <v>0</v>
      </c>
      <c r="R1276" s="226">
        <v>0</v>
      </c>
      <c r="S1276" s="224">
        <v>0</v>
      </c>
      <c r="T1276" s="222">
        <v>0</v>
      </c>
      <c r="U1276" s="227">
        <v>0</v>
      </c>
      <c r="V1276" s="224">
        <v>1</v>
      </c>
      <c r="W1276" s="224">
        <v>0</v>
      </c>
      <c r="X1276" s="28">
        <f>+G1276-(SUM(I1276:N1276,O1276,P1276:P1276:T1276,U1276,V1276,W1276))</f>
        <v>150</v>
      </c>
      <c r="Y1276" s="107"/>
      <c r="Z1276" s="107"/>
      <c r="AA1276" s="107"/>
      <c r="AB1276" s="107"/>
      <c r="AC1276" s="107"/>
      <c r="AD1276" s="107"/>
      <c r="AE1276" s="197">
        <f t="shared" si="41"/>
        <v>150</v>
      </c>
      <c r="AF1276" s="108"/>
      <c r="AG1276" s="104"/>
    </row>
    <row r="1277" spans="1:33">
      <c r="A1277" s="357">
        <v>43589</v>
      </c>
      <c r="B1277" s="30">
        <v>3</v>
      </c>
      <c r="C1277" s="30">
        <v>3502402</v>
      </c>
      <c r="D1277" s="104">
        <v>54319</v>
      </c>
      <c r="E1277" s="104" t="s">
        <v>283</v>
      </c>
      <c r="F1277" s="30">
        <v>9031</v>
      </c>
      <c r="G1277" s="105">
        <v>198</v>
      </c>
      <c r="H1277" s="565"/>
      <c r="I1277" s="222">
        <v>0</v>
      </c>
      <c r="J1277" s="223">
        <v>0</v>
      </c>
      <c r="K1277" s="228">
        <v>0</v>
      </c>
      <c r="L1277" s="224">
        <v>0</v>
      </c>
      <c r="M1277" s="222">
        <v>0</v>
      </c>
      <c r="N1277" s="229">
        <v>0</v>
      </c>
      <c r="O1277" s="225">
        <v>0</v>
      </c>
      <c r="P1277" s="224">
        <v>0</v>
      </c>
      <c r="Q1277" s="225">
        <v>0</v>
      </c>
      <c r="R1277" s="226">
        <v>0</v>
      </c>
      <c r="S1277" s="224">
        <v>0</v>
      </c>
      <c r="T1277" s="222">
        <v>0</v>
      </c>
      <c r="U1277" s="227">
        <v>0</v>
      </c>
      <c r="V1277" s="224">
        <v>0</v>
      </c>
      <c r="W1277" s="224">
        <v>0</v>
      </c>
      <c r="X1277" s="28">
        <f>+G1277-(SUM(I1277:N1277,O1277,P1277:P1277:T1277,U1277,V1277,W1277))</f>
        <v>198</v>
      </c>
      <c r="Y1277" s="107"/>
      <c r="Z1277" s="107">
        <v>1</v>
      </c>
      <c r="AA1277" s="107"/>
      <c r="AB1277" s="107"/>
      <c r="AC1277" s="107"/>
      <c r="AD1277" s="107"/>
      <c r="AE1277" s="197">
        <f t="shared" si="41"/>
        <v>197</v>
      </c>
      <c r="AF1277" s="108"/>
      <c r="AG1277" s="104"/>
    </row>
    <row r="1278" spans="1:33" s="166" customFormat="1">
      <c r="A1278" s="362">
        <v>43589</v>
      </c>
      <c r="B1278" s="137">
        <v>3</v>
      </c>
      <c r="C1278" s="137">
        <v>3565404</v>
      </c>
      <c r="D1278" s="139">
        <v>13315</v>
      </c>
      <c r="E1278" s="104" t="s">
        <v>862</v>
      </c>
      <c r="F1278" s="137">
        <v>9032</v>
      </c>
      <c r="G1278" s="140">
        <v>279</v>
      </c>
      <c r="H1278" s="560" t="s">
        <v>111</v>
      </c>
      <c r="I1278" s="257">
        <v>0</v>
      </c>
      <c r="J1278" s="258">
        <v>0</v>
      </c>
      <c r="K1278" s="259">
        <v>0</v>
      </c>
      <c r="L1278" s="260">
        <v>0</v>
      </c>
      <c r="M1278" s="257">
        <v>0</v>
      </c>
      <c r="N1278" s="261">
        <v>0</v>
      </c>
      <c r="O1278" s="262">
        <v>1</v>
      </c>
      <c r="P1278" s="260">
        <v>0</v>
      </c>
      <c r="Q1278" s="262">
        <v>0</v>
      </c>
      <c r="R1278" s="262">
        <v>1</v>
      </c>
      <c r="S1278" s="260">
        <v>0</v>
      </c>
      <c r="T1278" s="257">
        <v>0</v>
      </c>
      <c r="U1278" s="263">
        <v>0</v>
      </c>
      <c r="V1278" s="368">
        <v>1</v>
      </c>
      <c r="W1278" s="260">
        <v>0</v>
      </c>
      <c r="X1278" s="146">
        <f>+G1278-(SUM(I1278:N1278,O1278,P1278:P1278:T1278,U1278,V1278,W1278))</f>
        <v>276</v>
      </c>
      <c r="Y1278" s="147"/>
      <c r="Z1278" s="147"/>
      <c r="AA1278" s="147">
        <v>1</v>
      </c>
      <c r="AB1278" s="147"/>
      <c r="AC1278" s="147"/>
      <c r="AD1278" s="147"/>
      <c r="AE1278" s="198">
        <f t="shared" si="41"/>
        <v>275</v>
      </c>
      <c r="AF1278" s="148"/>
      <c r="AG1278" s="139"/>
    </row>
    <row r="1279" spans="1:33" s="166" customFormat="1">
      <c r="A1279" s="362">
        <v>43590</v>
      </c>
      <c r="B1279" s="137">
        <v>1</v>
      </c>
      <c r="C1279" s="137">
        <v>3565404</v>
      </c>
      <c r="D1279" s="139">
        <v>13315</v>
      </c>
      <c r="E1279" s="104" t="s">
        <v>862</v>
      </c>
      <c r="F1279" s="137">
        <v>9032</v>
      </c>
      <c r="G1279" s="140">
        <v>121</v>
      </c>
      <c r="H1279" s="561"/>
      <c r="I1279" s="257">
        <v>0</v>
      </c>
      <c r="J1279" s="258">
        <v>0</v>
      </c>
      <c r="K1279" s="259">
        <v>0</v>
      </c>
      <c r="L1279" s="260">
        <v>0</v>
      </c>
      <c r="M1279" s="257">
        <v>0</v>
      </c>
      <c r="N1279" s="261">
        <v>0</v>
      </c>
      <c r="O1279" s="262">
        <v>0</v>
      </c>
      <c r="P1279" s="260">
        <v>0</v>
      </c>
      <c r="Q1279" s="262">
        <v>0</v>
      </c>
      <c r="R1279" s="262">
        <v>1</v>
      </c>
      <c r="S1279" s="260">
        <v>0</v>
      </c>
      <c r="T1279" s="257">
        <v>0</v>
      </c>
      <c r="U1279" s="264">
        <v>0</v>
      </c>
      <c r="V1279" s="260">
        <v>0</v>
      </c>
      <c r="W1279" s="260">
        <v>0</v>
      </c>
      <c r="X1279" s="146">
        <f>+G1279-(SUM(I1279:N1279,O1279,P1279:P1279:T1279,U1279,V1279,W1279))</f>
        <v>120</v>
      </c>
      <c r="Y1279" s="147"/>
      <c r="Z1279" s="147"/>
      <c r="AA1279" s="147"/>
      <c r="AB1279" s="147"/>
      <c r="AC1279" s="147"/>
      <c r="AD1279" s="147"/>
      <c r="AE1279" s="198">
        <f t="shared" si="41"/>
        <v>120</v>
      </c>
      <c r="AF1279" s="148"/>
      <c r="AG1279" s="139"/>
    </row>
    <row r="1280" spans="1:33" s="166" customFormat="1">
      <c r="A1280" s="362">
        <v>43590</v>
      </c>
      <c r="B1280" s="137">
        <v>1</v>
      </c>
      <c r="C1280" s="137">
        <v>3565404</v>
      </c>
      <c r="D1280" s="139">
        <v>13315</v>
      </c>
      <c r="E1280" s="104" t="s">
        <v>862</v>
      </c>
      <c r="F1280" s="137">
        <v>9033</v>
      </c>
      <c r="G1280" s="140">
        <v>400</v>
      </c>
      <c r="H1280" s="165" t="s">
        <v>114</v>
      </c>
      <c r="I1280" s="257">
        <v>0</v>
      </c>
      <c r="J1280" s="258">
        <v>0</v>
      </c>
      <c r="K1280" s="259">
        <v>0</v>
      </c>
      <c r="L1280" s="260">
        <v>0</v>
      </c>
      <c r="M1280" s="257">
        <v>0</v>
      </c>
      <c r="N1280" s="261">
        <v>0</v>
      </c>
      <c r="O1280" s="262">
        <v>0</v>
      </c>
      <c r="P1280" s="260">
        <v>0</v>
      </c>
      <c r="Q1280" s="262">
        <v>0</v>
      </c>
      <c r="R1280" s="262">
        <v>3</v>
      </c>
      <c r="S1280" s="260">
        <v>0</v>
      </c>
      <c r="T1280" s="257">
        <v>0</v>
      </c>
      <c r="U1280" s="263">
        <v>0</v>
      </c>
      <c r="V1280" s="368">
        <v>1</v>
      </c>
      <c r="W1280" s="260">
        <v>0</v>
      </c>
      <c r="X1280" s="146">
        <f>+G1280-(SUM(I1280:N1280,O1280,P1280:P1280:T1280,U1280,V1280,W1280))</f>
        <v>396</v>
      </c>
      <c r="Y1280" s="147"/>
      <c r="Z1280" s="147"/>
      <c r="AA1280" s="147"/>
      <c r="AB1280" s="147"/>
      <c r="AC1280" s="147"/>
      <c r="AD1280" s="147"/>
      <c r="AE1280" s="198">
        <f t="shared" si="41"/>
        <v>396</v>
      </c>
      <c r="AF1280" s="148"/>
      <c r="AG1280" s="139"/>
    </row>
    <row r="1281" spans="1:33" s="166" customFormat="1">
      <c r="A1281" s="362">
        <v>43590</v>
      </c>
      <c r="B1281" s="137">
        <v>1</v>
      </c>
      <c r="C1281" s="137">
        <v>3565404</v>
      </c>
      <c r="D1281" s="139">
        <v>13315</v>
      </c>
      <c r="E1281" s="104" t="s">
        <v>862</v>
      </c>
      <c r="F1281" s="137">
        <v>9034</v>
      </c>
      <c r="G1281" s="140">
        <v>32</v>
      </c>
      <c r="H1281" s="165" t="s">
        <v>624</v>
      </c>
      <c r="I1281" s="257">
        <v>0</v>
      </c>
      <c r="J1281" s="258">
        <v>0</v>
      </c>
      <c r="K1281" s="259">
        <v>0</v>
      </c>
      <c r="L1281" s="260">
        <v>0</v>
      </c>
      <c r="M1281" s="257">
        <v>0</v>
      </c>
      <c r="N1281" s="261">
        <v>0</v>
      </c>
      <c r="O1281" s="262">
        <v>0</v>
      </c>
      <c r="P1281" s="260">
        <v>0</v>
      </c>
      <c r="Q1281" s="262">
        <v>0</v>
      </c>
      <c r="R1281" s="263">
        <v>0</v>
      </c>
      <c r="S1281" s="260">
        <v>0</v>
      </c>
      <c r="T1281" s="257">
        <v>0</v>
      </c>
      <c r="U1281" s="264">
        <v>0</v>
      </c>
      <c r="V1281" s="368">
        <v>1</v>
      </c>
      <c r="W1281" s="260">
        <v>0</v>
      </c>
      <c r="X1281" s="146">
        <f>+G1281-(SUM(I1281:N1281,O1281,P1281:P1281:T1281,U1281,V1281,W1281))</f>
        <v>31</v>
      </c>
      <c r="Y1281" s="147"/>
      <c r="Z1281" s="147"/>
      <c r="AA1281" s="147"/>
      <c r="AB1281" s="147"/>
      <c r="AC1281" s="147"/>
      <c r="AD1281" s="147"/>
      <c r="AE1281" s="198">
        <f t="shared" si="41"/>
        <v>31</v>
      </c>
      <c r="AF1281" s="148"/>
      <c r="AG1281" s="139"/>
    </row>
    <row r="1282" spans="1:33" s="166" customFormat="1">
      <c r="A1282" s="362">
        <v>43590</v>
      </c>
      <c r="B1282" s="137">
        <v>2</v>
      </c>
      <c r="C1282" s="137">
        <v>3565404</v>
      </c>
      <c r="D1282" s="139">
        <v>13243</v>
      </c>
      <c r="E1282" s="104" t="s">
        <v>862</v>
      </c>
      <c r="F1282" s="137">
        <v>9035</v>
      </c>
      <c r="G1282" s="140">
        <v>400</v>
      </c>
      <c r="H1282" s="165" t="s">
        <v>111</v>
      </c>
      <c r="I1282" s="257">
        <v>0</v>
      </c>
      <c r="J1282" s="258">
        <v>0</v>
      </c>
      <c r="K1282" s="259">
        <v>0</v>
      </c>
      <c r="L1282" s="260">
        <v>0</v>
      </c>
      <c r="M1282" s="257">
        <v>0</v>
      </c>
      <c r="N1282" s="261">
        <v>0</v>
      </c>
      <c r="O1282" s="262">
        <v>1</v>
      </c>
      <c r="P1282" s="260">
        <v>0</v>
      </c>
      <c r="Q1282" s="262">
        <v>0</v>
      </c>
      <c r="R1282" s="262">
        <v>2</v>
      </c>
      <c r="S1282" s="260">
        <v>0</v>
      </c>
      <c r="T1282" s="257">
        <v>0</v>
      </c>
      <c r="U1282" s="264">
        <v>0</v>
      </c>
      <c r="V1282" s="368">
        <v>1</v>
      </c>
      <c r="W1282" s="260">
        <v>0</v>
      </c>
      <c r="X1282" s="146">
        <f>+G1282-(SUM(I1282:N1282,O1282,P1282:P1282:T1282,U1282,V1282,W1282))</f>
        <v>396</v>
      </c>
      <c r="Y1282" s="147"/>
      <c r="Z1282" s="147"/>
      <c r="AA1282" s="147"/>
      <c r="AB1282" s="147"/>
      <c r="AC1282" s="147"/>
      <c r="AD1282" s="147"/>
      <c r="AE1282" s="198">
        <f t="shared" si="41"/>
        <v>396</v>
      </c>
      <c r="AF1282" s="148"/>
      <c r="AG1282" s="139"/>
    </row>
    <row r="1283" spans="1:33" s="166" customFormat="1">
      <c r="A1283" s="362">
        <v>43590</v>
      </c>
      <c r="B1283" s="137">
        <v>2</v>
      </c>
      <c r="C1283" s="137">
        <v>3565404</v>
      </c>
      <c r="D1283" s="139">
        <v>13243</v>
      </c>
      <c r="E1283" s="104" t="s">
        <v>862</v>
      </c>
      <c r="F1283" s="137">
        <v>9036</v>
      </c>
      <c r="G1283" s="140">
        <v>127</v>
      </c>
      <c r="H1283" s="560" t="s">
        <v>625</v>
      </c>
      <c r="I1283" s="257">
        <v>0</v>
      </c>
      <c r="J1283" s="258">
        <v>0</v>
      </c>
      <c r="K1283" s="259">
        <v>0</v>
      </c>
      <c r="L1283" s="260">
        <v>0</v>
      </c>
      <c r="M1283" s="257">
        <v>0</v>
      </c>
      <c r="N1283" s="261">
        <v>0</v>
      </c>
      <c r="O1283" s="262">
        <v>0</v>
      </c>
      <c r="P1283" s="260">
        <v>0</v>
      </c>
      <c r="Q1283" s="262">
        <v>0</v>
      </c>
      <c r="R1283" s="262">
        <v>1</v>
      </c>
      <c r="S1283" s="260">
        <v>0</v>
      </c>
      <c r="T1283" s="257">
        <v>0</v>
      </c>
      <c r="U1283" s="264">
        <v>0</v>
      </c>
      <c r="V1283" s="368">
        <v>1</v>
      </c>
      <c r="W1283" s="260">
        <v>0</v>
      </c>
      <c r="X1283" s="146">
        <f>+G1283-(SUM(I1283:N1283,O1283,P1283:P1283:T1283,U1283,V1283,W1283))</f>
        <v>125</v>
      </c>
      <c r="Y1283" s="147"/>
      <c r="Z1283" s="147"/>
      <c r="AA1283" s="147"/>
      <c r="AB1283" s="147"/>
      <c r="AC1283" s="147"/>
      <c r="AD1283" s="147"/>
      <c r="AE1283" s="198">
        <f t="shared" si="41"/>
        <v>125</v>
      </c>
      <c r="AF1283" s="148"/>
      <c r="AG1283" s="139"/>
    </row>
    <row r="1284" spans="1:33" s="166" customFormat="1">
      <c r="A1284" s="362">
        <v>43590</v>
      </c>
      <c r="B1284" s="137">
        <v>3</v>
      </c>
      <c r="C1284" s="137">
        <v>3565404</v>
      </c>
      <c r="D1284" s="139">
        <v>13243</v>
      </c>
      <c r="E1284" s="104" t="s">
        <v>862</v>
      </c>
      <c r="F1284" s="137">
        <v>9036</v>
      </c>
      <c r="G1284" s="140">
        <v>208</v>
      </c>
      <c r="H1284" s="561"/>
      <c r="I1284" s="257">
        <v>0</v>
      </c>
      <c r="J1284" s="258">
        <v>0</v>
      </c>
      <c r="K1284" s="259">
        <v>0</v>
      </c>
      <c r="L1284" s="260">
        <v>0</v>
      </c>
      <c r="M1284" s="257">
        <v>0</v>
      </c>
      <c r="N1284" s="261">
        <v>0</v>
      </c>
      <c r="O1284" s="262">
        <v>0</v>
      </c>
      <c r="P1284" s="260">
        <v>0</v>
      </c>
      <c r="Q1284" s="262">
        <v>0</v>
      </c>
      <c r="R1284" s="262">
        <v>2</v>
      </c>
      <c r="S1284" s="260">
        <v>0</v>
      </c>
      <c r="T1284" s="257">
        <v>0</v>
      </c>
      <c r="U1284" s="264">
        <v>0</v>
      </c>
      <c r="V1284" s="260">
        <v>0</v>
      </c>
      <c r="W1284" s="260">
        <v>0</v>
      </c>
      <c r="X1284" s="146">
        <f>+G1284-(SUM(I1284:N1284,O1284,P1284:P1284:T1284,U1284,V1284,W1284))</f>
        <v>206</v>
      </c>
      <c r="Y1284" s="147"/>
      <c r="Z1284" s="147"/>
      <c r="AA1284" s="147"/>
      <c r="AB1284" s="147"/>
      <c r="AC1284" s="147"/>
      <c r="AD1284" s="147"/>
      <c r="AE1284" s="198">
        <f t="shared" si="41"/>
        <v>206</v>
      </c>
      <c r="AF1284" s="148"/>
      <c r="AG1284" s="139"/>
    </row>
    <row r="1285" spans="1:33" s="166" customFormat="1">
      <c r="A1285" s="362">
        <v>43590</v>
      </c>
      <c r="B1285" s="137">
        <v>3</v>
      </c>
      <c r="C1285" s="137">
        <v>3565404</v>
      </c>
      <c r="D1285" s="139">
        <v>13316</v>
      </c>
      <c r="E1285" s="104" t="s">
        <v>862</v>
      </c>
      <c r="F1285" s="137">
        <v>9037</v>
      </c>
      <c r="G1285" s="140">
        <v>354</v>
      </c>
      <c r="H1285" s="560" t="s">
        <v>111</v>
      </c>
      <c r="I1285" s="257">
        <v>0</v>
      </c>
      <c r="J1285" s="258">
        <v>0</v>
      </c>
      <c r="K1285" s="259">
        <v>0</v>
      </c>
      <c r="L1285" s="260">
        <v>0</v>
      </c>
      <c r="M1285" s="257">
        <v>0</v>
      </c>
      <c r="N1285" s="261">
        <v>0</v>
      </c>
      <c r="O1285" s="262">
        <v>1</v>
      </c>
      <c r="P1285" s="260">
        <v>0</v>
      </c>
      <c r="Q1285" s="262">
        <v>0</v>
      </c>
      <c r="R1285" s="262">
        <v>2</v>
      </c>
      <c r="S1285" s="260">
        <v>0</v>
      </c>
      <c r="T1285" s="257">
        <v>0</v>
      </c>
      <c r="U1285" s="264">
        <v>0</v>
      </c>
      <c r="V1285" s="368">
        <v>1</v>
      </c>
      <c r="W1285" s="260">
        <v>0</v>
      </c>
      <c r="X1285" s="146">
        <f>+G1285-(SUM(I1285:N1285,O1285,P1285:P1285:T1285,U1285,V1285,W1285))</f>
        <v>350</v>
      </c>
      <c r="Y1285" s="147"/>
      <c r="Z1285" s="147"/>
      <c r="AA1285" s="147"/>
      <c r="AB1285" s="147"/>
      <c r="AC1285" s="147"/>
      <c r="AD1285" s="147"/>
      <c r="AE1285" s="198">
        <f t="shared" si="41"/>
        <v>350</v>
      </c>
      <c r="AF1285" s="148"/>
      <c r="AG1285" s="139"/>
    </row>
    <row r="1286" spans="1:33" s="166" customFormat="1">
      <c r="A1286" s="362">
        <v>43591</v>
      </c>
      <c r="B1286" s="137">
        <v>1</v>
      </c>
      <c r="C1286" s="137">
        <v>3565404</v>
      </c>
      <c r="D1286" s="139">
        <v>13316</v>
      </c>
      <c r="E1286" s="104" t="s">
        <v>862</v>
      </c>
      <c r="F1286" s="137">
        <v>9037</v>
      </c>
      <c r="G1286" s="140">
        <v>46</v>
      </c>
      <c r="H1286" s="561"/>
      <c r="I1286" s="257">
        <v>0</v>
      </c>
      <c r="J1286" s="258">
        <v>0</v>
      </c>
      <c r="K1286" s="259">
        <v>0</v>
      </c>
      <c r="L1286" s="260">
        <v>0</v>
      </c>
      <c r="M1286" s="257">
        <v>0</v>
      </c>
      <c r="N1286" s="261">
        <v>0</v>
      </c>
      <c r="O1286" s="262">
        <v>0</v>
      </c>
      <c r="P1286" s="260">
        <v>0</v>
      </c>
      <c r="Q1286" s="262">
        <v>0</v>
      </c>
      <c r="R1286" s="344">
        <v>0</v>
      </c>
      <c r="S1286" s="260">
        <v>0</v>
      </c>
      <c r="T1286" s="257">
        <v>0</v>
      </c>
      <c r="U1286" s="264">
        <v>0</v>
      </c>
      <c r="V1286" s="260">
        <v>0</v>
      </c>
      <c r="W1286" s="260">
        <v>0</v>
      </c>
      <c r="X1286" s="146">
        <f>+G1286-(SUM(I1286:N1286,O1286,P1286:P1286:T1286,U1286,V1286,W1286))</f>
        <v>46</v>
      </c>
      <c r="Y1286" s="147"/>
      <c r="Z1286" s="147"/>
      <c r="AA1286" s="147"/>
      <c r="AB1286" s="147"/>
      <c r="AC1286" s="147"/>
      <c r="AD1286" s="147"/>
      <c r="AE1286" s="198">
        <f t="shared" si="41"/>
        <v>46</v>
      </c>
      <c r="AF1286" s="148"/>
      <c r="AG1286" s="139"/>
    </row>
    <row r="1287" spans="1:33" s="166" customFormat="1">
      <c r="A1287" s="362">
        <v>43591</v>
      </c>
      <c r="B1287" s="137">
        <v>1</v>
      </c>
      <c r="C1287" s="137">
        <v>3565404</v>
      </c>
      <c r="D1287" s="139">
        <v>13316</v>
      </c>
      <c r="E1287" s="104" t="s">
        <v>862</v>
      </c>
      <c r="F1287" s="137">
        <v>9038</v>
      </c>
      <c r="G1287" s="140">
        <v>325</v>
      </c>
      <c r="H1287" s="165" t="s">
        <v>589</v>
      </c>
      <c r="I1287" s="257">
        <v>0</v>
      </c>
      <c r="J1287" s="258">
        <v>0</v>
      </c>
      <c r="K1287" s="259">
        <v>0</v>
      </c>
      <c r="L1287" s="260">
        <v>0</v>
      </c>
      <c r="M1287" s="257">
        <v>0</v>
      </c>
      <c r="N1287" s="261">
        <v>0</v>
      </c>
      <c r="O1287" s="262">
        <v>0</v>
      </c>
      <c r="P1287" s="260">
        <v>0</v>
      </c>
      <c r="Q1287" s="262">
        <v>0</v>
      </c>
      <c r="R1287" s="262">
        <v>3</v>
      </c>
      <c r="S1287" s="260">
        <v>0</v>
      </c>
      <c r="T1287" s="257">
        <v>0</v>
      </c>
      <c r="U1287" s="264">
        <v>0</v>
      </c>
      <c r="V1287" s="368">
        <v>1</v>
      </c>
      <c r="W1287" s="260">
        <v>0</v>
      </c>
      <c r="X1287" s="146">
        <f>+G1287-(SUM(I1287:N1287,O1287,P1287:P1287:T1287,U1287,V1287,W1287))</f>
        <v>321</v>
      </c>
      <c r="Y1287" s="147"/>
      <c r="Z1287" s="147"/>
      <c r="AA1287" s="147"/>
      <c r="AB1287" s="147"/>
      <c r="AC1287" s="147"/>
      <c r="AD1287" s="147"/>
      <c r="AE1287" s="198">
        <f t="shared" si="41"/>
        <v>321</v>
      </c>
      <c r="AF1287" s="148"/>
      <c r="AG1287" s="139"/>
    </row>
    <row r="1288" spans="1:33" s="166" customFormat="1">
      <c r="A1288" s="362">
        <v>43591</v>
      </c>
      <c r="B1288" s="137">
        <v>1</v>
      </c>
      <c r="C1288" s="137">
        <v>3565404</v>
      </c>
      <c r="D1288" s="139">
        <v>13277</v>
      </c>
      <c r="E1288" s="104" t="s">
        <v>862</v>
      </c>
      <c r="F1288" s="137">
        <v>9039</v>
      </c>
      <c r="G1288" s="140">
        <v>177</v>
      </c>
      <c r="H1288" s="560" t="s">
        <v>111</v>
      </c>
      <c r="I1288" s="257">
        <v>0</v>
      </c>
      <c r="J1288" s="258">
        <v>0</v>
      </c>
      <c r="K1288" s="259">
        <v>0</v>
      </c>
      <c r="L1288" s="260">
        <v>0</v>
      </c>
      <c r="M1288" s="257">
        <v>0</v>
      </c>
      <c r="N1288" s="261">
        <v>0</v>
      </c>
      <c r="O1288" s="262">
        <v>0</v>
      </c>
      <c r="P1288" s="260">
        <v>0</v>
      </c>
      <c r="Q1288" s="262">
        <v>0</v>
      </c>
      <c r="R1288" s="262">
        <v>1</v>
      </c>
      <c r="S1288" s="260">
        <v>0</v>
      </c>
      <c r="T1288" s="257">
        <v>0</v>
      </c>
      <c r="U1288" s="264">
        <v>0</v>
      </c>
      <c r="V1288" s="368">
        <v>1</v>
      </c>
      <c r="W1288" s="260">
        <v>0</v>
      </c>
      <c r="X1288" s="146">
        <f>+G1288-(SUM(I1288:N1288,O1288,P1288:P1288:T1288,U1288,V1288,W1288))</f>
        <v>175</v>
      </c>
      <c r="Y1288" s="147"/>
      <c r="Z1288" s="147"/>
      <c r="AA1288" s="147"/>
      <c r="AB1288" s="147"/>
      <c r="AC1288" s="147"/>
      <c r="AD1288" s="147"/>
      <c r="AE1288" s="198">
        <f t="shared" si="41"/>
        <v>175</v>
      </c>
      <c r="AF1288" s="148"/>
      <c r="AG1288" s="139"/>
    </row>
    <row r="1289" spans="1:33" s="166" customFormat="1">
      <c r="A1289" s="362">
        <v>43591</v>
      </c>
      <c r="B1289" s="137">
        <v>2</v>
      </c>
      <c r="C1289" s="137">
        <v>3565404</v>
      </c>
      <c r="D1289" s="139">
        <v>13277</v>
      </c>
      <c r="E1289" s="104" t="s">
        <v>862</v>
      </c>
      <c r="F1289" s="137">
        <v>9039</v>
      </c>
      <c r="G1289" s="140">
        <v>223</v>
      </c>
      <c r="H1289" s="561"/>
      <c r="I1289" s="257">
        <v>0</v>
      </c>
      <c r="J1289" s="258">
        <v>0</v>
      </c>
      <c r="K1289" s="259">
        <v>0</v>
      </c>
      <c r="L1289" s="260">
        <v>0</v>
      </c>
      <c r="M1289" s="257">
        <v>0</v>
      </c>
      <c r="N1289" s="261">
        <v>0</v>
      </c>
      <c r="O1289" s="262">
        <v>1</v>
      </c>
      <c r="P1289" s="260">
        <v>0</v>
      </c>
      <c r="Q1289" s="262">
        <v>0</v>
      </c>
      <c r="R1289" s="263">
        <v>1</v>
      </c>
      <c r="S1289" s="260">
        <v>0</v>
      </c>
      <c r="T1289" s="257">
        <v>0</v>
      </c>
      <c r="U1289" s="264">
        <v>0</v>
      </c>
      <c r="V1289" s="260">
        <v>0</v>
      </c>
      <c r="W1289" s="260">
        <v>0</v>
      </c>
      <c r="X1289" s="146">
        <f>+G1289-(SUM(I1289:N1289,O1289,P1289:P1289:T1289,U1289,V1289,W1289))</f>
        <v>221</v>
      </c>
      <c r="Y1289" s="147"/>
      <c r="Z1289" s="147"/>
      <c r="AA1289" s="147"/>
      <c r="AB1289" s="147"/>
      <c r="AC1289" s="147"/>
      <c r="AD1289" s="147"/>
      <c r="AE1289" s="198">
        <f t="shared" si="41"/>
        <v>221</v>
      </c>
      <c r="AF1289" s="148"/>
      <c r="AG1289" s="139"/>
    </row>
    <row r="1290" spans="1:33" s="166" customFormat="1">
      <c r="A1290" s="362">
        <v>43591</v>
      </c>
      <c r="B1290" s="137">
        <v>2</v>
      </c>
      <c r="C1290" s="137">
        <v>3565404</v>
      </c>
      <c r="D1290" s="139">
        <v>13277</v>
      </c>
      <c r="E1290" s="104" t="s">
        <v>862</v>
      </c>
      <c r="F1290" s="137">
        <v>9040</v>
      </c>
      <c r="G1290" s="140">
        <v>323</v>
      </c>
      <c r="H1290" s="165" t="s">
        <v>520</v>
      </c>
      <c r="I1290" s="257">
        <v>0</v>
      </c>
      <c r="J1290" s="258">
        <v>0</v>
      </c>
      <c r="K1290" s="259">
        <v>0</v>
      </c>
      <c r="L1290" s="260">
        <v>0</v>
      </c>
      <c r="M1290" s="257">
        <v>0</v>
      </c>
      <c r="N1290" s="261">
        <v>0</v>
      </c>
      <c r="O1290" s="262">
        <v>0</v>
      </c>
      <c r="P1290" s="260">
        <v>0</v>
      </c>
      <c r="Q1290" s="262">
        <v>0</v>
      </c>
      <c r="R1290" s="263">
        <v>3</v>
      </c>
      <c r="S1290" s="260">
        <v>0</v>
      </c>
      <c r="T1290" s="257">
        <v>0</v>
      </c>
      <c r="U1290" s="264">
        <v>0</v>
      </c>
      <c r="V1290" s="260">
        <v>1</v>
      </c>
      <c r="W1290" s="260">
        <v>0</v>
      </c>
      <c r="X1290" s="146">
        <f>+G1290-(SUM(I1290:N1290,O1290,P1290:P1290:T1290,U1290,V1290,W1290))</f>
        <v>319</v>
      </c>
      <c r="Y1290" s="147"/>
      <c r="Z1290" s="147"/>
      <c r="AA1290" s="147"/>
      <c r="AB1290" s="147"/>
      <c r="AC1290" s="147"/>
      <c r="AD1290" s="147"/>
      <c r="AE1290" s="198">
        <f t="shared" si="41"/>
        <v>319</v>
      </c>
      <c r="AF1290" s="148"/>
      <c r="AG1290" s="139"/>
    </row>
    <row r="1291" spans="1:33" s="166" customFormat="1">
      <c r="A1291" s="362">
        <v>43591</v>
      </c>
      <c r="B1291" s="137">
        <v>3</v>
      </c>
      <c r="C1291" s="137">
        <v>3565404</v>
      </c>
      <c r="D1291" s="139">
        <v>13242</v>
      </c>
      <c r="E1291" s="104" t="s">
        <v>862</v>
      </c>
      <c r="F1291" s="137">
        <v>9041</v>
      </c>
      <c r="G1291" s="140">
        <v>400</v>
      </c>
      <c r="H1291" s="165" t="s">
        <v>111</v>
      </c>
      <c r="I1291" s="257">
        <v>0</v>
      </c>
      <c r="J1291" s="258">
        <v>0</v>
      </c>
      <c r="K1291" s="259">
        <v>0</v>
      </c>
      <c r="L1291" s="260">
        <v>0</v>
      </c>
      <c r="M1291" s="257">
        <v>0</v>
      </c>
      <c r="N1291" s="261">
        <v>0</v>
      </c>
      <c r="O1291" s="262">
        <v>1</v>
      </c>
      <c r="P1291" s="260">
        <v>0</v>
      </c>
      <c r="Q1291" s="262">
        <v>0</v>
      </c>
      <c r="R1291" s="262">
        <v>2</v>
      </c>
      <c r="S1291" s="260">
        <v>0</v>
      </c>
      <c r="T1291" s="257">
        <v>0</v>
      </c>
      <c r="U1291" s="264">
        <v>0</v>
      </c>
      <c r="V1291" s="368">
        <v>1</v>
      </c>
      <c r="W1291" s="260">
        <v>0</v>
      </c>
      <c r="X1291" s="146">
        <f>+G1291-(SUM(I1291:N1291,O1291,P1291:P1291:T1291,U1291,V1291,W1291))</f>
        <v>396</v>
      </c>
      <c r="Y1291" s="147"/>
      <c r="Z1291" s="147"/>
      <c r="AA1291" s="147">
        <v>1</v>
      </c>
      <c r="AB1291" s="147"/>
      <c r="AC1291" s="147"/>
      <c r="AD1291" s="147"/>
      <c r="AE1291" s="198">
        <f t="shared" si="41"/>
        <v>395</v>
      </c>
      <c r="AF1291" s="148"/>
      <c r="AG1291" s="139"/>
    </row>
    <row r="1292" spans="1:33" s="166" customFormat="1">
      <c r="A1292" s="362">
        <v>43591</v>
      </c>
      <c r="B1292" s="137">
        <v>3</v>
      </c>
      <c r="C1292" s="137">
        <v>3565404</v>
      </c>
      <c r="D1292" s="139">
        <v>13242</v>
      </c>
      <c r="E1292" s="104" t="s">
        <v>862</v>
      </c>
      <c r="F1292" s="137">
        <v>9042</v>
      </c>
      <c r="G1292" s="140">
        <v>126</v>
      </c>
      <c r="H1292" s="560" t="s">
        <v>626</v>
      </c>
      <c r="I1292" s="257">
        <v>0</v>
      </c>
      <c r="J1292" s="258">
        <v>0</v>
      </c>
      <c r="K1292" s="259">
        <v>0</v>
      </c>
      <c r="L1292" s="260">
        <v>0</v>
      </c>
      <c r="M1292" s="257">
        <v>0</v>
      </c>
      <c r="N1292" s="261">
        <v>0</v>
      </c>
      <c r="O1292" s="262">
        <v>0</v>
      </c>
      <c r="P1292" s="260">
        <v>0</v>
      </c>
      <c r="Q1292" s="262">
        <v>0</v>
      </c>
      <c r="R1292" s="262">
        <v>0</v>
      </c>
      <c r="S1292" s="260">
        <v>0</v>
      </c>
      <c r="T1292" s="257">
        <v>0</v>
      </c>
      <c r="U1292" s="264">
        <v>0</v>
      </c>
      <c r="V1292" s="368">
        <v>1</v>
      </c>
      <c r="W1292" s="260">
        <v>0</v>
      </c>
      <c r="X1292" s="146">
        <f>+G1292-(SUM(I1292:N1292,O1292,P1292:P1292:T1292,U1292,V1292,W1292))</f>
        <v>125</v>
      </c>
      <c r="Y1292" s="147"/>
      <c r="Z1292" s="147"/>
      <c r="AA1292" s="147"/>
      <c r="AB1292" s="147"/>
      <c r="AC1292" s="147"/>
      <c r="AD1292" s="147"/>
      <c r="AE1292" s="198">
        <f t="shared" si="41"/>
        <v>125</v>
      </c>
      <c r="AF1292" s="148"/>
      <c r="AG1292" s="139"/>
    </row>
    <row r="1293" spans="1:33" s="166" customFormat="1">
      <c r="A1293" s="362">
        <v>43592</v>
      </c>
      <c r="B1293" s="137">
        <v>1</v>
      </c>
      <c r="C1293" s="137">
        <v>3565404</v>
      </c>
      <c r="D1293" s="139">
        <v>13242</v>
      </c>
      <c r="E1293" s="104" t="s">
        <v>862</v>
      </c>
      <c r="F1293" s="137">
        <v>9042</v>
      </c>
      <c r="G1293" s="140">
        <v>142</v>
      </c>
      <c r="H1293" s="561"/>
      <c r="I1293" s="257">
        <v>0</v>
      </c>
      <c r="J1293" s="258">
        <v>0</v>
      </c>
      <c r="K1293" s="259">
        <v>0</v>
      </c>
      <c r="L1293" s="260">
        <v>0</v>
      </c>
      <c r="M1293" s="257">
        <v>0</v>
      </c>
      <c r="N1293" s="261">
        <v>0</v>
      </c>
      <c r="O1293" s="262">
        <v>0</v>
      </c>
      <c r="P1293" s="260">
        <v>0</v>
      </c>
      <c r="Q1293" s="262">
        <v>0</v>
      </c>
      <c r="R1293" s="262">
        <v>2</v>
      </c>
      <c r="S1293" s="260">
        <v>0</v>
      </c>
      <c r="T1293" s="257">
        <v>0</v>
      </c>
      <c r="U1293" s="264">
        <v>0</v>
      </c>
      <c r="V1293" s="260">
        <v>0</v>
      </c>
      <c r="W1293" s="260">
        <v>0</v>
      </c>
      <c r="X1293" s="146">
        <f>+G1293-(SUM(I1293:N1293,O1293,P1293:P1293:T1293,U1293,V1293,W1293))</f>
        <v>140</v>
      </c>
      <c r="Y1293" s="147"/>
      <c r="Z1293" s="147"/>
      <c r="AA1293" s="147"/>
      <c r="AB1293" s="147"/>
      <c r="AC1293" s="147"/>
      <c r="AD1293" s="147"/>
      <c r="AE1293" s="198">
        <f t="shared" si="41"/>
        <v>140</v>
      </c>
      <c r="AF1293" s="148"/>
      <c r="AG1293" s="139"/>
    </row>
    <row r="1294" spans="1:33" s="166" customFormat="1">
      <c r="A1294" s="362">
        <v>43592</v>
      </c>
      <c r="B1294" s="137">
        <v>1</v>
      </c>
      <c r="C1294" s="137">
        <v>3565404</v>
      </c>
      <c r="D1294" s="139">
        <v>13245</v>
      </c>
      <c r="E1294" s="104" t="s">
        <v>862</v>
      </c>
      <c r="F1294" s="137">
        <v>9043</v>
      </c>
      <c r="G1294" s="140">
        <v>188</v>
      </c>
      <c r="H1294" s="560" t="s">
        <v>111</v>
      </c>
      <c r="I1294" s="257">
        <v>0</v>
      </c>
      <c r="J1294" s="258">
        <v>0</v>
      </c>
      <c r="K1294" s="259">
        <v>0</v>
      </c>
      <c r="L1294" s="260">
        <v>0</v>
      </c>
      <c r="M1294" s="257">
        <v>0</v>
      </c>
      <c r="N1294" s="261">
        <v>0</v>
      </c>
      <c r="O1294" s="262">
        <v>2</v>
      </c>
      <c r="P1294" s="260">
        <v>0</v>
      </c>
      <c r="Q1294" s="262">
        <v>0</v>
      </c>
      <c r="R1294" s="262">
        <v>1</v>
      </c>
      <c r="S1294" s="260">
        <v>0</v>
      </c>
      <c r="T1294" s="257">
        <v>0</v>
      </c>
      <c r="U1294" s="264">
        <v>0</v>
      </c>
      <c r="V1294" s="368">
        <v>1</v>
      </c>
      <c r="W1294" s="260">
        <v>0</v>
      </c>
      <c r="X1294" s="146">
        <f>+G1294-(SUM(I1294:N1294,O1294,P1294:P1294:T1294,U1294,V1294,W1294))</f>
        <v>184</v>
      </c>
      <c r="Y1294" s="147"/>
      <c r="Z1294" s="147"/>
      <c r="AA1294" s="147">
        <v>2</v>
      </c>
      <c r="AB1294" s="147"/>
      <c r="AC1294" s="147"/>
      <c r="AD1294" s="147"/>
      <c r="AE1294" s="198">
        <f t="shared" si="41"/>
        <v>182</v>
      </c>
      <c r="AF1294" s="148"/>
      <c r="AG1294" s="139"/>
    </row>
    <row r="1295" spans="1:33" s="166" customFormat="1">
      <c r="A1295" s="362">
        <v>43592</v>
      </c>
      <c r="B1295" s="137">
        <v>2</v>
      </c>
      <c r="C1295" s="137">
        <v>3565404</v>
      </c>
      <c r="D1295" s="139">
        <v>13245</v>
      </c>
      <c r="E1295" s="104" t="s">
        <v>862</v>
      </c>
      <c r="F1295" s="137">
        <v>9043</v>
      </c>
      <c r="G1295" s="140">
        <v>212</v>
      </c>
      <c r="H1295" s="561"/>
      <c r="I1295" s="257">
        <v>0</v>
      </c>
      <c r="J1295" s="258">
        <v>0</v>
      </c>
      <c r="K1295" s="259">
        <v>0</v>
      </c>
      <c r="L1295" s="260">
        <v>0</v>
      </c>
      <c r="M1295" s="257">
        <v>0</v>
      </c>
      <c r="N1295" s="261">
        <v>0</v>
      </c>
      <c r="O1295" s="262">
        <v>0</v>
      </c>
      <c r="P1295" s="260">
        <v>0</v>
      </c>
      <c r="Q1295" s="262">
        <v>0</v>
      </c>
      <c r="R1295" s="262">
        <v>2</v>
      </c>
      <c r="S1295" s="260">
        <v>0</v>
      </c>
      <c r="T1295" s="257">
        <v>0</v>
      </c>
      <c r="U1295" s="264">
        <v>0</v>
      </c>
      <c r="V1295" s="260">
        <v>0</v>
      </c>
      <c r="W1295" s="260">
        <v>0</v>
      </c>
      <c r="X1295" s="146">
        <f>+G1295-(SUM(I1295:N1295,O1295,P1295:P1295:T1295,U1295,V1295,W1295))</f>
        <v>210</v>
      </c>
      <c r="Y1295" s="147"/>
      <c r="Z1295" s="147"/>
      <c r="AA1295" s="147">
        <v>3</v>
      </c>
      <c r="AB1295" s="147"/>
      <c r="AC1295" s="147"/>
      <c r="AD1295" s="147"/>
      <c r="AE1295" s="198">
        <f t="shared" si="41"/>
        <v>207</v>
      </c>
      <c r="AF1295" s="148"/>
      <c r="AG1295" s="139"/>
    </row>
    <row r="1296" spans="1:33" s="166" customFormat="1">
      <c r="A1296" s="362">
        <v>43592</v>
      </c>
      <c r="B1296" s="137">
        <v>2</v>
      </c>
      <c r="C1296" s="137">
        <v>3565404</v>
      </c>
      <c r="D1296" s="139">
        <v>13245</v>
      </c>
      <c r="E1296" s="104" t="s">
        <v>862</v>
      </c>
      <c r="F1296" s="137">
        <v>9044</v>
      </c>
      <c r="G1296" s="140">
        <v>354</v>
      </c>
      <c r="H1296" s="560" t="s">
        <v>114</v>
      </c>
      <c r="I1296" s="257">
        <v>0</v>
      </c>
      <c r="J1296" s="258">
        <v>0</v>
      </c>
      <c r="K1296" s="259">
        <v>0</v>
      </c>
      <c r="L1296" s="260">
        <v>0</v>
      </c>
      <c r="M1296" s="257">
        <v>0</v>
      </c>
      <c r="N1296" s="261">
        <v>0</v>
      </c>
      <c r="O1296" s="262">
        <v>0</v>
      </c>
      <c r="P1296" s="260">
        <v>0</v>
      </c>
      <c r="Q1296" s="262">
        <v>0</v>
      </c>
      <c r="R1296" s="262">
        <v>3</v>
      </c>
      <c r="S1296" s="260">
        <v>0</v>
      </c>
      <c r="T1296" s="257">
        <v>0</v>
      </c>
      <c r="U1296" s="264">
        <v>0</v>
      </c>
      <c r="V1296" s="368">
        <v>1</v>
      </c>
      <c r="W1296" s="260">
        <v>0</v>
      </c>
      <c r="X1296" s="146">
        <f>+G1296-(SUM(I1296:N1296,O1296,P1296:P1296:T1296,U1296,V1296,W1296))</f>
        <v>350</v>
      </c>
      <c r="Y1296" s="147"/>
      <c r="Z1296" s="147"/>
      <c r="AA1296" s="147"/>
      <c r="AB1296" s="147"/>
      <c r="AC1296" s="147"/>
      <c r="AD1296" s="147"/>
      <c r="AE1296" s="198">
        <f t="shared" si="41"/>
        <v>350</v>
      </c>
      <c r="AF1296" s="148"/>
      <c r="AG1296" s="139"/>
    </row>
    <row r="1297" spans="1:33" s="166" customFormat="1">
      <c r="A1297" s="362">
        <v>43592</v>
      </c>
      <c r="B1297" s="137">
        <v>3</v>
      </c>
      <c r="C1297" s="137">
        <v>3565404</v>
      </c>
      <c r="D1297" s="139">
        <v>13245</v>
      </c>
      <c r="E1297" s="104" t="s">
        <v>862</v>
      </c>
      <c r="F1297" s="137">
        <v>9044</v>
      </c>
      <c r="G1297" s="140">
        <v>46</v>
      </c>
      <c r="H1297" s="561"/>
      <c r="I1297" s="257">
        <v>0</v>
      </c>
      <c r="J1297" s="258">
        <v>0</v>
      </c>
      <c r="K1297" s="259">
        <v>0</v>
      </c>
      <c r="L1297" s="260">
        <v>0</v>
      </c>
      <c r="M1297" s="257">
        <v>0</v>
      </c>
      <c r="N1297" s="261">
        <v>0</v>
      </c>
      <c r="O1297" s="262">
        <v>0</v>
      </c>
      <c r="P1297" s="260">
        <v>0</v>
      </c>
      <c r="Q1297" s="262">
        <v>0</v>
      </c>
      <c r="R1297" s="263">
        <v>0</v>
      </c>
      <c r="S1297" s="260">
        <v>0</v>
      </c>
      <c r="T1297" s="257">
        <v>0</v>
      </c>
      <c r="U1297" s="263">
        <v>0</v>
      </c>
      <c r="V1297" s="368">
        <v>0</v>
      </c>
      <c r="W1297" s="260">
        <v>0</v>
      </c>
      <c r="X1297" s="146">
        <f>+G1297-(SUM(I1297:N1297,O1297,P1297:P1297:T1297,U1297,V1297,W1297))</f>
        <v>46</v>
      </c>
      <c r="Y1297" s="147"/>
      <c r="Z1297" s="147"/>
      <c r="AA1297" s="147"/>
      <c r="AB1297" s="147"/>
      <c r="AC1297" s="147"/>
      <c r="AD1297" s="147"/>
      <c r="AE1297" s="198">
        <f t="shared" si="41"/>
        <v>46</v>
      </c>
      <c r="AF1297" s="148"/>
      <c r="AG1297" s="139"/>
    </row>
    <row r="1298" spans="1:33" s="166" customFormat="1">
      <c r="A1298" s="362">
        <v>43592</v>
      </c>
      <c r="B1298" s="137">
        <v>3</v>
      </c>
      <c r="C1298" s="137">
        <v>3565404</v>
      </c>
      <c r="D1298" s="139">
        <v>13245</v>
      </c>
      <c r="E1298" s="104" t="s">
        <v>862</v>
      </c>
      <c r="F1298" s="137">
        <v>9045</v>
      </c>
      <c r="G1298" s="140">
        <v>400</v>
      </c>
      <c r="H1298" s="165" t="s">
        <v>385</v>
      </c>
      <c r="I1298" s="257">
        <v>0</v>
      </c>
      <c r="J1298" s="258">
        <v>0</v>
      </c>
      <c r="K1298" s="259">
        <v>0</v>
      </c>
      <c r="L1298" s="260">
        <v>0</v>
      </c>
      <c r="M1298" s="257">
        <v>0</v>
      </c>
      <c r="N1298" s="261">
        <v>0</v>
      </c>
      <c r="O1298" s="262">
        <v>0</v>
      </c>
      <c r="P1298" s="260">
        <v>0</v>
      </c>
      <c r="Q1298" s="262">
        <v>0</v>
      </c>
      <c r="R1298" s="263">
        <v>3</v>
      </c>
      <c r="S1298" s="260">
        <v>0</v>
      </c>
      <c r="T1298" s="257">
        <v>0</v>
      </c>
      <c r="U1298" s="263">
        <v>0</v>
      </c>
      <c r="V1298" s="368">
        <v>1</v>
      </c>
      <c r="W1298" s="260">
        <v>0</v>
      </c>
      <c r="X1298" s="146">
        <f>+G1298-(SUM(I1298:N1298,O1298,P1298:P1298:T1298,U1298,V1298,W1298))</f>
        <v>396</v>
      </c>
      <c r="Y1298" s="147"/>
      <c r="Z1298" s="147"/>
      <c r="AA1298" s="147"/>
      <c r="AB1298" s="147"/>
      <c r="AC1298" s="147"/>
      <c r="AD1298" s="147"/>
      <c r="AE1298" s="198">
        <f t="shared" si="41"/>
        <v>396</v>
      </c>
      <c r="AF1298" s="148"/>
      <c r="AG1298" s="139"/>
    </row>
    <row r="1299" spans="1:33" s="166" customFormat="1">
      <c r="A1299" s="362">
        <v>43592</v>
      </c>
      <c r="B1299" s="137">
        <v>3</v>
      </c>
      <c r="C1299" s="137">
        <v>3565404</v>
      </c>
      <c r="D1299" s="139">
        <v>13245</v>
      </c>
      <c r="E1299" s="104" t="s">
        <v>862</v>
      </c>
      <c r="F1299" s="137">
        <v>9046</v>
      </c>
      <c r="G1299" s="140">
        <v>127</v>
      </c>
      <c r="H1299" s="562" t="s">
        <v>627</v>
      </c>
      <c r="I1299" s="257">
        <v>0</v>
      </c>
      <c r="J1299" s="258">
        <v>0</v>
      </c>
      <c r="K1299" s="259">
        <v>0</v>
      </c>
      <c r="L1299" s="260">
        <v>0</v>
      </c>
      <c r="M1299" s="257">
        <v>0</v>
      </c>
      <c r="N1299" s="261">
        <v>0</v>
      </c>
      <c r="O1299" s="262">
        <v>0</v>
      </c>
      <c r="P1299" s="260">
        <v>0</v>
      </c>
      <c r="Q1299" s="262">
        <v>0</v>
      </c>
      <c r="R1299" s="263">
        <v>1</v>
      </c>
      <c r="S1299" s="260">
        <v>0</v>
      </c>
      <c r="T1299" s="257">
        <v>0</v>
      </c>
      <c r="U1299" s="263">
        <v>0</v>
      </c>
      <c r="V1299" s="368">
        <v>1</v>
      </c>
      <c r="W1299" s="260">
        <v>0</v>
      </c>
      <c r="X1299" s="146">
        <f>+G1299-(SUM(I1299:N1299,O1299,P1299:P1299:T1299,U1299,V1299,W1299))</f>
        <v>125</v>
      </c>
      <c r="Y1299" s="147"/>
      <c r="Z1299" s="147"/>
      <c r="AA1299" s="147"/>
      <c r="AB1299" s="147"/>
      <c r="AC1299" s="147"/>
      <c r="AD1299" s="147"/>
      <c r="AE1299" s="198">
        <f>X1299-SUM(Z1299:AD1299)</f>
        <v>125</v>
      </c>
      <c r="AF1299" s="148"/>
      <c r="AG1299" s="139"/>
    </row>
    <row r="1300" spans="1:33" s="166" customFormat="1">
      <c r="A1300" s="362">
        <v>43593</v>
      </c>
      <c r="B1300" s="137">
        <v>1</v>
      </c>
      <c r="C1300" s="137">
        <v>3565404</v>
      </c>
      <c r="D1300" s="139">
        <v>13245</v>
      </c>
      <c r="E1300" s="104" t="s">
        <v>862</v>
      </c>
      <c r="F1300" s="137">
        <v>9046</v>
      </c>
      <c r="G1300" s="140">
        <v>95</v>
      </c>
      <c r="H1300" s="563"/>
      <c r="I1300" s="257">
        <v>0</v>
      </c>
      <c r="J1300" s="258">
        <v>0</v>
      </c>
      <c r="K1300" s="259">
        <v>0</v>
      </c>
      <c r="L1300" s="260">
        <v>0</v>
      </c>
      <c r="M1300" s="257">
        <v>0</v>
      </c>
      <c r="N1300" s="261">
        <v>0</v>
      </c>
      <c r="O1300" s="262">
        <v>0</v>
      </c>
      <c r="P1300" s="260">
        <v>0</v>
      </c>
      <c r="Q1300" s="262">
        <v>0</v>
      </c>
      <c r="R1300" s="263">
        <v>0</v>
      </c>
      <c r="S1300" s="260">
        <v>0</v>
      </c>
      <c r="T1300" s="257">
        <v>0</v>
      </c>
      <c r="U1300" s="263">
        <v>0</v>
      </c>
      <c r="V1300" s="368">
        <v>1</v>
      </c>
      <c r="W1300" s="260">
        <v>0</v>
      </c>
      <c r="X1300" s="146">
        <f>+G1300-(SUM(I1300:N1300,O1300,P1300:P1300:T1300,U1300,V1300,W1300))</f>
        <v>94</v>
      </c>
      <c r="Y1300" s="147"/>
      <c r="Z1300" s="147"/>
      <c r="AA1300" s="147"/>
      <c r="AB1300" s="147"/>
      <c r="AC1300" s="147"/>
      <c r="AD1300" s="147"/>
      <c r="AE1300" s="198">
        <f t="shared" si="41"/>
        <v>94</v>
      </c>
      <c r="AF1300" s="148"/>
      <c r="AG1300" s="139"/>
    </row>
    <row r="1301" spans="1:33" s="166" customFormat="1">
      <c r="A1301" s="362">
        <v>43593</v>
      </c>
      <c r="B1301" s="137">
        <v>1</v>
      </c>
      <c r="C1301" s="137">
        <v>3565404</v>
      </c>
      <c r="D1301" s="139">
        <v>13317</v>
      </c>
      <c r="E1301" s="104" t="s">
        <v>862</v>
      </c>
      <c r="F1301" s="137">
        <v>9047</v>
      </c>
      <c r="G1301" s="140">
        <v>400</v>
      </c>
      <c r="H1301" s="165" t="s">
        <v>111</v>
      </c>
      <c r="I1301" s="257">
        <v>0</v>
      </c>
      <c r="J1301" s="258">
        <v>0</v>
      </c>
      <c r="K1301" s="259">
        <v>0</v>
      </c>
      <c r="L1301" s="260">
        <v>0</v>
      </c>
      <c r="M1301" s="257">
        <v>0</v>
      </c>
      <c r="N1301" s="261">
        <v>0</v>
      </c>
      <c r="O1301" s="262">
        <v>1</v>
      </c>
      <c r="P1301" s="260">
        <v>0</v>
      </c>
      <c r="Q1301" s="262">
        <v>0</v>
      </c>
      <c r="R1301" s="262">
        <v>2</v>
      </c>
      <c r="S1301" s="260">
        <v>0</v>
      </c>
      <c r="T1301" s="257">
        <v>0</v>
      </c>
      <c r="U1301" s="263">
        <v>0</v>
      </c>
      <c r="V1301" s="368">
        <v>1</v>
      </c>
      <c r="W1301" s="260">
        <v>0</v>
      </c>
      <c r="X1301" s="146">
        <f>+G1301-(SUM(I1301:N1301,O1301,P1301:P1301:T1301,U1301,V1301,W1301))</f>
        <v>396</v>
      </c>
      <c r="Y1301" s="147"/>
      <c r="Z1301" s="147"/>
      <c r="AA1301" s="147"/>
      <c r="AB1301" s="147"/>
      <c r="AC1301" s="147"/>
      <c r="AD1301" s="147"/>
      <c r="AE1301" s="198">
        <f t="shared" si="41"/>
        <v>396</v>
      </c>
      <c r="AF1301" s="148"/>
      <c r="AG1301" s="139"/>
    </row>
    <row r="1302" spans="1:33" s="166" customFormat="1">
      <c r="A1302" s="362">
        <v>43593</v>
      </c>
      <c r="B1302" s="137">
        <v>1</v>
      </c>
      <c r="C1302" s="137">
        <v>3565404</v>
      </c>
      <c r="D1302" s="139">
        <v>13317</v>
      </c>
      <c r="E1302" s="104" t="s">
        <v>862</v>
      </c>
      <c r="F1302" s="137">
        <v>9048</v>
      </c>
      <c r="G1302" s="140">
        <v>51</v>
      </c>
      <c r="H1302" s="560" t="s">
        <v>114</v>
      </c>
      <c r="I1302" s="257">
        <v>0</v>
      </c>
      <c r="J1302" s="258">
        <v>0</v>
      </c>
      <c r="K1302" s="259">
        <v>0</v>
      </c>
      <c r="L1302" s="260">
        <v>0</v>
      </c>
      <c r="M1302" s="257">
        <v>0</v>
      </c>
      <c r="N1302" s="261">
        <v>0</v>
      </c>
      <c r="O1302" s="262">
        <v>0</v>
      </c>
      <c r="P1302" s="260">
        <v>0</v>
      </c>
      <c r="Q1302" s="262">
        <v>0</v>
      </c>
      <c r="R1302" s="263">
        <v>0</v>
      </c>
      <c r="S1302" s="260">
        <v>0</v>
      </c>
      <c r="T1302" s="257">
        <v>0</v>
      </c>
      <c r="U1302" s="263">
        <v>0</v>
      </c>
      <c r="V1302" s="368">
        <v>1</v>
      </c>
      <c r="W1302" s="260">
        <v>0</v>
      </c>
      <c r="X1302" s="146">
        <f>+G1302-(SUM(I1302:N1302,O1302,P1302:P1302:T1302,U1302,V1302,W1302))</f>
        <v>50</v>
      </c>
      <c r="Y1302" s="147"/>
      <c r="Z1302" s="147"/>
      <c r="AA1302" s="147"/>
      <c r="AB1302" s="147"/>
      <c r="AC1302" s="147"/>
      <c r="AD1302" s="147"/>
      <c r="AE1302" s="198">
        <f t="shared" si="41"/>
        <v>50</v>
      </c>
      <c r="AF1302" s="148"/>
      <c r="AG1302" s="139"/>
    </row>
    <row r="1303" spans="1:33" s="166" customFormat="1">
      <c r="A1303" s="362">
        <v>43593</v>
      </c>
      <c r="B1303" s="137">
        <v>2</v>
      </c>
      <c r="C1303" s="137">
        <v>3565404</v>
      </c>
      <c r="D1303" s="139">
        <v>13317</v>
      </c>
      <c r="E1303" s="104" t="s">
        <v>862</v>
      </c>
      <c r="F1303" s="137">
        <v>9048</v>
      </c>
      <c r="G1303" s="140">
        <v>349</v>
      </c>
      <c r="H1303" s="561"/>
      <c r="I1303" s="257">
        <v>0</v>
      </c>
      <c r="J1303" s="258">
        <v>0</v>
      </c>
      <c r="K1303" s="259">
        <v>0</v>
      </c>
      <c r="L1303" s="260">
        <v>0</v>
      </c>
      <c r="M1303" s="257">
        <v>0</v>
      </c>
      <c r="N1303" s="261">
        <v>0</v>
      </c>
      <c r="O1303" s="262">
        <v>0</v>
      </c>
      <c r="P1303" s="260">
        <v>0</v>
      </c>
      <c r="Q1303" s="262">
        <v>0</v>
      </c>
      <c r="R1303" s="263">
        <v>3</v>
      </c>
      <c r="S1303" s="260">
        <v>0</v>
      </c>
      <c r="T1303" s="257">
        <v>0</v>
      </c>
      <c r="U1303" s="264">
        <v>0</v>
      </c>
      <c r="V1303" s="260">
        <v>0</v>
      </c>
      <c r="W1303" s="260">
        <v>0</v>
      </c>
      <c r="X1303" s="146">
        <f>+G1303-(SUM(I1303:N1303,O1303,P1303:P1303:T1303,U1303,V1303,W1303))</f>
        <v>346</v>
      </c>
      <c r="Y1303" s="147"/>
      <c r="Z1303" s="147"/>
      <c r="AA1303" s="147"/>
      <c r="AB1303" s="147"/>
      <c r="AC1303" s="147"/>
      <c r="AD1303" s="147"/>
      <c r="AE1303" s="198">
        <f t="shared" si="41"/>
        <v>346</v>
      </c>
      <c r="AF1303" s="148"/>
      <c r="AG1303" s="139"/>
    </row>
    <row r="1304" spans="1:33" s="166" customFormat="1">
      <c r="A1304" s="362">
        <v>43593</v>
      </c>
      <c r="B1304" s="137">
        <v>2</v>
      </c>
      <c r="C1304" s="137">
        <v>3565404</v>
      </c>
      <c r="D1304" s="139">
        <v>13317</v>
      </c>
      <c r="E1304" s="104" t="s">
        <v>862</v>
      </c>
      <c r="F1304" s="137">
        <v>9049</v>
      </c>
      <c r="G1304" s="140">
        <v>228</v>
      </c>
      <c r="H1304" s="560" t="s">
        <v>385</v>
      </c>
      <c r="I1304" s="257">
        <v>0</v>
      </c>
      <c r="J1304" s="258">
        <v>0</v>
      </c>
      <c r="K1304" s="259">
        <v>0</v>
      </c>
      <c r="L1304" s="260">
        <v>0</v>
      </c>
      <c r="M1304" s="257">
        <v>0</v>
      </c>
      <c r="N1304" s="261">
        <v>0</v>
      </c>
      <c r="O1304" s="262">
        <v>0</v>
      </c>
      <c r="P1304" s="260">
        <v>0</v>
      </c>
      <c r="Q1304" s="262">
        <v>0</v>
      </c>
      <c r="R1304" s="262">
        <v>2</v>
      </c>
      <c r="S1304" s="260">
        <v>0</v>
      </c>
      <c r="T1304" s="257">
        <v>0</v>
      </c>
      <c r="U1304" s="264">
        <v>0</v>
      </c>
      <c r="V1304" s="263">
        <v>1</v>
      </c>
      <c r="W1304" s="260">
        <v>0</v>
      </c>
      <c r="X1304" s="146">
        <f>+G1304-(SUM(I1304:N1304,O1304,P1304:P1304:T1304,U1304,V1304,W1304))</f>
        <v>225</v>
      </c>
      <c r="Y1304" s="147"/>
      <c r="Z1304" s="147"/>
      <c r="AA1304" s="147"/>
      <c r="AB1304" s="147"/>
      <c r="AC1304" s="147"/>
      <c r="AD1304" s="147"/>
      <c r="AE1304" s="198">
        <f t="shared" si="41"/>
        <v>225</v>
      </c>
      <c r="AF1304" s="148"/>
      <c r="AG1304" s="139"/>
    </row>
    <row r="1305" spans="1:33" s="166" customFormat="1">
      <c r="A1305" s="362">
        <v>43593</v>
      </c>
      <c r="B1305" s="137">
        <v>3</v>
      </c>
      <c r="C1305" s="137">
        <v>3565404</v>
      </c>
      <c r="D1305" s="139">
        <v>13317</v>
      </c>
      <c r="E1305" s="104" t="s">
        <v>862</v>
      </c>
      <c r="F1305" s="137">
        <v>9049</v>
      </c>
      <c r="G1305" s="140">
        <v>172</v>
      </c>
      <c r="H1305" s="561"/>
      <c r="I1305" s="257">
        <v>0</v>
      </c>
      <c r="J1305" s="258">
        <v>0</v>
      </c>
      <c r="K1305" s="259">
        <v>0</v>
      </c>
      <c r="L1305" s="260">
        <v>0</v>
      </c>
      <c r="M1305" s="257">
        <v>0</v>
      </c>
      <c r="N1305" s="261">
        <v>0</v>
      </c>
      <c r="O1305" s="262">
        <v>0</v>
      </c>
      <c r="P1305" s="260">
        <v>0</v>
      </c>
      <c r="Q1305" s="262">
        <v>0</v>
      </c>
      <c r="R1305" s="263">
        <v>1</v>
      </c>
      <c r="S1305" s="260">
        <v>0</v>
      </c>
      <c r="T1305" s="257">
        <v>0</v>
      </c>
      <c r="U1305" s="264">
        <v>0</v>
      </c>
      <c r="V1305" s="260">
        <v>0</v>
      </c>
      <c r="W1305" s="260">
        <v>0</v>
      </c>
      <c r="X1305" s="146">
        <f>+G1305-(SUM(I1305:N1305,O1305,P1305:P1305:T1305,U1305,V1305,W1305))</f>
        <v>171</v>
      </c>
      <c r="Y1305" s="147"/>
      <c r="Z1305" s="147"/>
      <c r="AA1305" s="147"/>
      <c r="AB1305" s="147"/>
      <c r="AC1305" s="147"/>
      <c r="AD1305" s="147"/>
      <c r="AE1305" s="198">
        <f t="shared" si="41"/>
        <v>171</v>
      </c>
      <c r="AF1305" s="148"/>
      <c r="AG1305" s="139"/>
    </row>
    <row r="1306" spans="1:33" s="166" customFormat="1">
      <c r="A1306" s="362">
        <v>43593</v>
      </c>
      <c r="B1306" s="137">
        <v>3</v>
      </c>
      <c r="C1306" s="137">
        <v>3565404</v>
      </c>
      <c r="D1306" s="139">
        <v>13317</v>
      </c>
      <c r="E1306" s="104" t="s">
        <v>862</v>
      </c>
      <c r="F1306" s="137">
        <v>9050</v>
      </c>
      <c r="G1306" s="140">
        <v>53</v>
      </c>
      <c r="H1306" s="370" t="s">
        <v>630</v>
      </c>
      <c r="I1306" s="257">
        <v>0</v>
      </c>
      <c r="J1306" s="258">
        <v>0</v>
      </c>
      <c r="K1306" s="259">
        <v>0</v>
      </c>
      <c r="L1306" s="260">
        <v>0</v>
      </c>
      <c r="M1306" s="257">
        <v>0</v>
      </c>
      <c r="N1306" s="261">
        <v>0</v>
      </c>
      <c r="O1306" s="262">
        <v>0</v>
      </c>
      <c r="P1306" s="260">
        <v>0</v>
      </c>
      <c r="Q1306" s="262">
        <v>0</v>
      </c>
      <c r="R1306" s="263">
        <v>0</v>
      </c>
      <c r="S1306" s="260">
        <v>0</v>
      </c>
      <c r="T1306" s="257">
        <v>0</v>
      </c>
      <c r="U1306" s="264">
        <v>0</v>
      </c>
      <c r="V1306" s="263">
        <v>1</v>
      </c>
      <c r="W1306" s="260">
        <v>0</v>
      </c>
      <c r="X1306" s="146">
        <f>+G1306-(SUM(I1306:N1306,O1306,P1306:P1306:T1306,U1306,V1306,W1306))</f>
        <v>52</v>
      </c>
      <c r="Y1306" s="147"/>
      <c r="Z1306" s="147"/>
      <c r="AA1306" s="147"/>
      <c r="AB1306" s="147"/>
      <c r="AC1306" s="147"/>
      <c r="AD1306" s="147"/>
      <c r="AE1306" s="198">
        <f>X1306-SUM(Z1306:AD1306)</f>
        <v>52</v>
      </c>
      <c r="AF1306" s="148"/>
      <c r="AG1306" s="139"/>
    </row>
    <row r="1307" spans="1:33" s="166" customFormat="1">
      <c r="A1307" s="362">
        <v>43593</v>
      </c>
      <c r="B1307" s="137">
        <v>3</v>
      </c>
      <c r="C1307" s="137">
        <v>3565404</v>
      </c>
      <c r="D1307" s="139">
        <v>13316</v>
      </c>
      <c r="E1307" s="104" t="s">
        <v>862</v>
      </c>
      <c r="F1307" s="137">
        <v>9051</v>
      </c>
      <c r="G1307" s="140">
        <v>3</v>
      </c>
      <c r="H1307" s="165" t="s">
        <v>628</v>
      </c>
      <c r="I1307" s="257">
        <v>0</v>
      </c>
      <c r="J1307" s="258">
        <v>0</v>
      </c>
      <c r="K1307" s="259">
        <v>0</v>
      </c>
      <c r="L1307" s="260">
        <v>0</v>
      </c>
      <c r="M1307" s="257">
        <v>0</v>
      </c>
      <c r="N1307" s="261">
        <v>0</v>
      </c>
      <c r="O1307" s="262">
        <v>0</v>
      </c>
      <c r="P1307" s="260">
        <v>0</v>
      </c>
      <c r="Q1307" s="262">
        <v>0</v>
      </c>
      <c r="R1307" s="263">
        <v>0</v>
      </c>
      <c r="S1307" s="260">
        <v>0</v>
      </c>
      <c r="T1307" s="257">
        <v>0</v>
      </c>
      <c r="U1307" s="264">
        <v>0</v>
      </c>
      <c r="V1307" s="263">
        <v>1</v>
      </c>
      <c r="W1307" s="260">
        <v>0</v>
      </c>
      <c r="X1307" s="146">
        <f>+G1307-(SUM(I1307:N1307,O1307,P1307:P1307:T1307,U1307,V1307,W1307))</f>
        <v>2</v>
      </c>
      <c r="Y1307" s="147"/>
      <c r="Z1307" s="147"/>
      <c r="AA1307" s="147"/>
      <c r="AB1307" s="147"/>
      <c r="AC1307" s="147"/>
      <c r="AD1307" s="147"/>
      <c r="AE1307" s="198">
        <f t="shared" si="41"/>
        <v>2</v>
      </c>
      <c r="AF1307" s="148"/>
      <c r="AG1307" s="139"/>
    </row>
    <row r="1308" spans="1:33" s="166" customFormat="1">
      <c r="A1308" s="362">
        <v>43593</v>
      </c>
      <c r="B1308" s="137">
        <v>3</v>
      </c>
      <c r="C1308" s="137">
        <v>3565404</v>
      </c>
      <c r="D1308" s="139">
        <v>13318</v>
      </c>
      <c r="E1308" s="104" t="s">
        <v>862</v>
      </c>
      <c r="F1308" s="137">
        <v>9052</v>
      </c>
      <c r="G1308" s="140">
        <v>353</v>
      </c>
      <c r="H1308" s="560" t="s">
        <v>111</v>
      </c>
      <c r="I1308" s="257">
        <v>0</v>
      </c>
      <c r="J1308" s="258">
        <v>0</v>
      </c>
      <c r="K1308" s="259">
        <v>0</v>
      </c>
      <c r="L1308" s="260">
        <v>0</v>
      </c>
      <c r="M1308" s="257">
        <v>0</v>
      </c>
      <c r="N1308" s="261">
        <v>0</v>
      </c>
      <c r="O1308" s="262">
        <v>1</v>
      </c>
      <c r="P1308" s="260">
        <v>0</v>
      </c>
      <c r="Q1308" s="262">
        <v>0</v>
      </c>
      <c r="R1308" s="263">
        <v>1</v>
      </c>
      <c r="S1308" s="260">
        <v>0</v>
      </c>
      <c r="T1308" s="257">
        <v>0</v>
      </c>
      <c r="U1308" s="264">
        <v>0</v>
      </c>
      <c r="V1308" s="260">
        <v>1</v>
      </c>
      <c r="W1308" s="260">
        <v>0</v>
      </c>
      <c r="X1308" s="146">
        <f>+G1308-(SUM(I1308:N1308,O1308,P1308:P1308:T1308,U1308,V1308,W1308))</f>
        <v>350</v>
      </c>
      <c r="Y1308" s="147"/>
      <c r="Z1308" s="147"/>
      <c r="AA1308" s="147"/>
      <c r="AB1308" s="147"/>
      <c r="AC1308" s="147"/>
      <c r="AD1308" s="147"/>
      <c r="AE1308" s="198">
        <f t="shared" ref="AE1308:AE1372" si="43">X1308-SUM(Z1308:AD1308)</f>
        <v>350</v>
      </c>
      <c r="AF1308" s="148"/>
      <c r="AG1308" s="139"/>
    </row>
    <row r="1309" spans="1:33" s="166" customFormat="1">
      <c r="A1309" s="362">
        <v>43594</v>
      </c>
      <c r="B1309" s="137">
        <v>1</v>
      </c>
      <c r="C1309" s="137">
        <v>3565404</v>
      </c>
      <c r="D1309" s="139">
        <v>13318</v>
      </c>
      <c r="E1309" s="104" t="s">
        <v>862</v>
      </c>
      <c r="F1309" s="137">
        <v>9052</v>
      </c>
      <c r="G1309" s="140">
        <v>47</v>
      </c>
      <c r="H1309" s="561"/>
      <c r="I1309" s="257">
        <v>0</v>
      </c>
      <c r="J1309" s="258">
        <v>0</v>
      </c>
      <c r="K1309" s="259">
        <v>0</v>
      </c>
      <c r="L1309" s="260">
        <v>0</v>
      </c>
      <c r="M1309" s="257">
        <v>0</v>
      </c>
      <c r="N1309" s="261">
        <v>0</v>
      </c>
      <c r="O1309" s="262">
        <v>0</v>
      </c>
      <c r="P1309" s="260">
        <v>0</v>
      </c>
      <c r="Q1309" s="262">
        <v>0</v>
      </c>
      <c r="R1309" s="263">
        <v>1</v>
      </c>
      <c r="S1309" s="260">
        <v>0</v>
      </c>
      <c r="T1309" s="257">
        <v>0</v>
      </c>
      <c r="U1309" s="264">
        <v>0</v>
      </c>
      <c r="V1309" s="260">
        <v>0</v>
      </c>
      <c r="W1309" s="260">
        <v>0</v>
      </c>
      <c r="X1309" s="146">
        <f>+G1309-(SUM(I1309:N1309,O1309,P1309:P1309:T1309,U1309,V1309,W1309))</f>
        <v>46</v>
      </c>
      <c r="Y1309" s="147"/>
      <c r="Z1309" s="147"/>
      <c r="AA1309" s="147"/>
      <c r="AB1309" s="147"/>
      <c r="AC1309" s="147"/>
      <c r="AD1309" s="147"/>
      <c r="AE1309" s="198">
        <f t="shared" si="43"/>
        <v>46</v>
      </c>
      <c r="AF1309" s="148"/>
      <c r="AG1309" s="139"/>
    </row>
    <row r="1310" spans="1:33" s="166" customFormat="1">
      <c r="A1310" s="362">
        <v>43594</v>
      </c>
      <c r="B1310" s="137">
        <v>1</v>
      </c>
      <c r="C1310" s="137">
        <v>3565404</v>
      </c>
      <c r="D1310" s="139">
        <v>13318</v>
      </c>
      <c r="E1310" s="104" t="s">
        <v>862</v>
      </c>
      <c r="F1310" s="137">
        <v>9053</v>
      </c>
      <c r="G1310" s="140">
        <v>307</v>
      </c>
      <c r="H1310" s="165" t="s">
        <v>179</v>
      </c>
      <c r="I1310" s="257">
        <v>0</v>
      </c>
      <c r="J1310" s="258">
        <v>0</v>
      </c>
      <c r="K1310" s="259">
        <v>0</v>
      </c>
      <c r="L1310" s="260">
        <v>0</v>
      </c>
      <c r="M1310" s="257">
        <v>0</v>
      </c>
      <c r="N1310" s="261">
        <v>0</v>
      </c>
      <c r="O1310" s="262">
        <v>1</v>
      </c>
      <c r="P1310" s="260">
        <v>0</v>
      </c>
      <c r="Q1310" s="262">
        <v>0</v>
      </c>
      <c r="R1310" s="263">
        <v>3</v>
      </c>
      <c r="S1310" s="260">
        <v>0</v>
      </c>
      <c r="T1310" s="257">
        <v>0</v>
      </c>
      <c r="U1310" s="264">
        <v>0</v>
      </c>
      <c r="V1310" s="260">
        <v>0</v>
      </c>
      <c r="W1310" s="260">
        <v>0</v>
      </c>
      <c r="X1310" s="146">
        <f>+G1310-(SUM(I1310:N1310,O1310,P1310:P1310:T1310,U1310,V1310,W1310))</f>
        <v>303</v>
      </c>
      <c r="Y1310" s="147"/>
      <c r="Z1310" s="147"/>
      <c r="AA1310" s="147"/>
      <c r="AB1310" s="147"/>
      <c r="AC1310" s="147"/>
      <c r="AD1310" s="147"/>
      <c r="AE1310" s="198">
        <f t="shared" si="43"/>
        <v>303</v>
      </c>
      <c r="AF1310" s="148"/>
      <c r="AG1310" s="139"/>
    </row>
    <row r="1311" spans="1:33" s="166" customFormat="1">
      <c r="A1311" s="362">
        <v>43594</v>
      </c>
      <c r="B1311" s="137">
        <v>1</v>
      </c>
      <c r="C1311" s="137">
        <v>3565404</v>
      </c>
      <c r="D1311" s="139">
        <v>13244</v>
      </c>
      <c r="E1311" s="104" t="s">
        <v>862</v>
      </c>
      <c r="F1311" s="137">
        <v>9054</v>
      </c>
      <c r="G1311" s="140">
        <v>202</v>
      </c>
      <c r="H1311" s="560" t="s">
        <v>111</v>
      </c>
      <c r="I1311" s="257">
        <v>0</v>
      </c>
      <c r="J1311" s="258">
        <v>0</v>
      </c>
      <c r="K1311" s="259">
        <v>0</v>
      </c>
      <c r="L1311" s="260">
        <v>0</v>
      </c>
      <c r="M1311" s="257">
        <v>0</v>
      </c>
      <c r="N1311" s="261">
        <v>0</v>
      </c>
      <c r="O1311" s="262">
        <v>1</v>
      </c>
      <c r="P1311" s="260">
        <v>0</v>
      </c>
      <c r="Q1311" s="262">
        <v>0</v>
      </c>
      <c r="R1311" s="263">
        <v>1</v>
      </c>
      <c r="S1311" s="260">
        <v>0</v>
      </c>
      <c r="T1311" s="257">
        <v>0</v>
      </c>
      <c r="U1311" s="264">
        <v>0</v>
      </c>
      <c r="V1311" s="260">
        <v>0</v>
      </c>
      <c r="W1311" s="260">
        <v>0</v>
      </c>
      <c r="X1311" s="146">
        <f>+G1311-(SUM(I1311:N1311,O1311,P1311:P1311:T1311,U1311,V1311,W1311))</f>
        <v>200</v>
      </c>
      <c r="Y1311" s="147"/>
      <c r="Z1311" s="147"/>
      <c r="AA1311" s="147"/>
      <c r="AB1311" s="147"/>
      <c r="AC1311" s="147"/>
      <c r="AD1311" s="147"/>
      <c r="AE1311" s="198">
        <f t="shared" si="43"/>
        <v>200</v>
      </c>
      <c r="AF1311" s="148"/>
      <c r="AG1311" s="139"/>
    </row>
    <row r="1312" spans="1:33" s="166" customFormat="1">
      <c r="A1312" s="362">
        <v>43594</v>
      </c>
      <c r="B1312" s="137">
        <v>2</v>
      </c>
      <c r="C1312" s="137">
        <v>3565404</v>
      </c>
      <c r="D1312" s="139">
        <v>13244</v>
      </c>
      <c r="E1312" s="104" t="s">
        <v>862</v>
      </c>
      <c r="F1312" s="137">
        <v>9054</v>
      </c>
      <c r="G1312" s="140">
        <v>198</v>
      </c>
      <c r="H1312" s="561"/>
      <c r="I1312" s="257">
        <v>0</v>
      </c>
      <c r="J1312" s="258">
        <v>0</v>
      </c>
      <c r="K1312" s="259">
        <v>0</v>
      </c>
      <c r="L1312" s="260">
        <v>0</v>
      </c>
      <c r="M1312" s="257">
        <v>0</v>
      </c>
      <c r="N1312" s="261">
        <v>0</v>
      </c>
      <c r="O1312" s="262">
        <v>0</v>
      </c>
      <c r="P1312" s="260">
        <v>0</v>
      </c>
      <c r="Q1312" s="262">
        <v>0</v>
      </c>
      <c r="R1312" s="262">
        <v>2</v>
      </c>
      <c r="S1312" s="260">
        <v>0</v>
      </c>
      <c r="T1312" s="257">
        <v>0</v>
      </c>
      <c r="U1312" s="264">
        <v>0</v>
      </c>
      <c r="V1312" s="260">
        <v>0</v>
      </c>
      <c r="W1312" s="260">
        <v>0</v>
      </c>
      <c r="X1312" s="146">
        <f>+G1312-(SUM(I1312:N1312,O1312,P1312:P1312:T1312,U1312,V1312,W1312))</f>
        <v>196</v>
      </c>
      <c r="Y1312" s="147"/>
      <c r="Z1312" s="147"/>
      <c r="AA1312" s="147"/>
      <c r="AB1312" s="147"/>
      <c r="AC1312" s="147"/>
      <c r="AD1312" s="147"/>
      <c r="AE1312" s="198">
        <f t="shared" si="43"/>
        <v>196</v>
      </c>
      <c r="AF1312" s="148"/>
      <c r="AG1312" s="139"/>
    </row>
    <row r="1313" spans="1:33" s="166" customFormat="1">
      <c r="A1313" s="362">
        <v>43594</v>
      </c>
      <c r="B1313" s="137">
        <v>2</v>
      </c>
      <c r="C1313" s="137">
        <v>3565404</v>
      </c>
      <c r="D1313" s="139">
        <v>13244</v>
      </c>
      <c r="E1313" s="104" t="s">
        <v>862</v>
      </c>
      <c r="F1313" s="137">
        <v>9055</v>
      </c>
      <c r="G1313" s="140">
        <v>316</v>
      </c>
      <c r="H1313" s="165" t="s">
        <v>629</v>
      </c>
      <c r="I1313" s="257">
        <v>0</v>
      </c>
      <c r="J1313" s="258">
        <v>0</v>
      </c>
      <c r="K1313" s="259">
        <v>0</v>
      </c>
      <c r="L1313" s="260">
        <v>0</v>
      </c>
      <c r="M1313" s="257">
        <v>0</v>
      </c>
      <c r="N1313" s="261">
        <v>0</v>
      </c>
      <c r="O1313" s="262">
        <v>0</v>
      </c>
      <c r="P1313" s="260">
        <v>0</v>
      </c>
      <c r="Q1313" s="262">
        <v>0</v>
      </c>
      <c r="R1313" s="262">
        <v>3</v>
      </c>
      <c r="S1313" s="260">
        <v>0</v>
      </c>
      <c r="T1313" s="257">
        <v>0</v>
      </c>
      <c r="U1313" s="264">
        <v>0</v>
      </c>
      <c r="V1313" s="260">
        <v>1</v>
      </c>
      <c r="W1313" s="260">
        <v>0</v>
      </c>
      <c r="X1313" s="146">
        <f>+G1313-(SUM(I1313:N1313,O1313,P1313:P1313:T1313,U1313,V1313,W1313))</f>
        <v>312</v>
      </c>
      <c r="Y1313" s="147"/>
      <c r="Z1313" s="147"/>
      <c r="AA1313" s="147"/>
      <c r="AB1313" s="147"/>
      <c r="AC1313" s="147"/>
      <c r="AD1313" s="147"/>
      <c r="AE1313" s="198">
        <f t="shared" si="43"/>
        <v>312</v>
      </c>
      <c r="AF1313" s="148"/>
      <c r="AG1313" s="139"/>
    </row>
    <row r="1314" spans="1:33" s="166" customFormat="1">
      <c r="A1314" s="362">
        <v>43594</v>
      </c>
      <c r="B1314" s="137">
        <v>2</v>
      </c>
      <c r="C1314" s="137">
        <v>3565404</v>
      </c>
      <c r="D1314" s="139">
        <v>13280</v>
      </c>
      <c r="E1314" s="104" t="s">
        <v>862</v>
      </c>
      <c r="F1314" s="137">
        <v>9056</v>
      </c>
      <c r="G1314" s="140">
        <v>26</v>
      </c>
      <c r="H1314" s="560" t="s">
        <v>631</v>
      </c>
      <c r="I1314" s="257">
        <v>0</v>
      </c>
      <c r="J1314" s="258">
        <v>0</v>
      </c>
      <c r="K1314" s="259">
        <v>0</v>
      </c>
      <c r="L1314" s="260">
        <v>0</v>
      </c>
      <c r="M1314" s="257">
        <v>0</v>
      </c>
      <c r="N1314" s="261">
        <v>0</v>
      </c>
      <c r="O1314" s="262">
        <v>0</v>
      </c>
      <c r="P1314" s="260">
        <v>0</v>
      </c>
      <c r="Q1314" s="262">
        <v>0</v>
      </c>
      <c r="R1314" s="263">
        <v>0</v>
      </c>
      <c r="S1314" s="260">
        <v>0</v>
      </c>
      <c r="T1314" s="257">
        <v>0</v>
      </c>
      <c r="U1314" s="264">
        <v>0</v>
      </c>
      <c r="V1314" s="260">
        <v>1</v>
      </c>
      <c r="W1314" s="260">
        <v>0</v>
      </c>
      <c r="X1314" s="146">
        <f>+G1314-(SUM(I1314:N1314,O1314,P1314:P1314:T1314,U1314,V1314,W1314))</f>
        <v>25</v>
      </c>
      <c r="Y1314" s="147"/>
      <c r="Z1314" s="147"/>
      <c r="AA1314" s="147"/>
      <c r="AB1314" s="147"/>
      <c r="AC1314" s="147"/>
      <c r="AD1314" s="147"/>
      <c r="AE1314" s="198">
        <f t="shared" si="43"/>
        <v>25</v>
      </c>
      <c r="AF1314" s="148"/>
      <c r="AG1314" s="139"/>
    </row>
    <row r="1315" spans="1:33" s="166" customFormat="1">
      <c r="A1315" s="362">
        <v>43594</v>
      </c>
      <c r="B1315" s="137">
        <v>3</v>
      </c>
      <c r="C1315" s="137">
        <v>3565404</v>
      </c>
      <c r="D1315" s="139">
        <v>13280</v>
      </c>
      <c r="E1315" s="104" t="s">
        <v>862</v>
      </c>
      <c r="F1315" s="137">
        <v>9056</v>
      </c>
      <c r="G1315" s="140">
        <v>119</v>
      </c>
      <c r="H1315" s="561"/>
      <c r="I1315" s="257">
        <v>0</v>
      </c>
      <c r="J1315" s="258">
        <v>0</v>
      </c>
      <c r="K1315" s="259">
        <v>0</v>
      </c>
      <c r="L1315" s="260">
        <v>0</v>
      </c>
      <c r="M1315" s="257">
        <v>0</v>
      </c>
      <c r="N1315" s="261">
        <v>0</v>
      </c>
      <c r="O1315" s="262">
        <v>1</v>
      </c>
      <c r="P1315" s="260">
        <v>0</v>
      </c>
      <c r="Q1315" s="262">
        <v>0</v>
      </c>
      <c r="R1315" s="263">
        <v>0</v>
      </c>
      <c r="S1315" s="260">
        <v>0</v>
      </c>
      <c r="T1315" s="257">
        <v>0</v>
      </c>
      <c r="U1315" s="264">
        <v>0</v>
      </c>
      <c r="V1315" s="260">
        <v>0</v>
      </c>
      <c r="W1315" s="260">
        <v>0</v>
      </c>
      <c r="X1315" s="146">
        <f>+G1315-(SUM(I1315:N1315,O1315,P1315:P1315:T1315,U1315,V1315,W1315))</f>
        <v>118</v>
      </c>
      <c r="Y1315" s="147"/>
      <c r="Z1315" s="147"/>
      <c r="AA1315" s="147"/>
      <c r="AB1315" s="147"/>
      <c r="AC1315" s="147"/>
      <c r="AD1315" s="147"/>
      <c r="AE1315" s="198">
        <f t="shared" si="43"/>
        <v>118</v>
      </c>
      <c r="AF1315" s="148"/>
      <c r="AG1315" s="139"/>
    </row>
    <row r="1316" spans="1:33" s="166" customFormat="1">
      <c r="A1316" s="362">
        <v>43594</v>
      </c>
      <c r="B1316" s="137">
        <v>3</v>
      </c>
      <c r="C1316" s="137">
        <v>3565404</v>
      </c>
      <c r="D1316" s="139">
        <v>13315</v>
      </c>
      <c r="E1316" s="104" t="s">
        <v>862</v>
      </c>
      <c r="F1316" s="137">
        <v>9057</v>
      </c>
      <c r="G1316" s="140">
        <v>50</v>
      </c>
      <c r="H1316" s="165" t="s">
        <v>632</v>
      </c>
      <c r="I1316" s="257">
        <v>0</v>
      </c>
      <c r="J1316" s="258">
        <v>0</v>
      </c>
      <c r="K1316" s="259">
        <v>0</v>
      </c>
      <c r="L1316" s="260">
        <v>0</v>
      </c>
      <c r="M1316" s="257">
        <v>0</v>
      </c>
      <c r="N1316" s="261">
        <v>0</v>
      </c>
      <c r="O1316" s="262">
        <v>0</v>
      </c>
      <c r="P1316" s="260">
        <v>0</v>
      </c>
      <c r="Q1316" s="262">
        <v>0</v>
      </c>
      <c r="R1316" s="263">
        <v>0</v>
      </c>
      <c r="S1316" s="260">
        <v>0</v>
      </c>
      <c r="T1316" s="257">
        <v>0</v>
      </c>
      <c r="U1316" s="263">
        <v>0</v>
      </c>
      <c r="V1316" s="368">
        <v>1</v>
      </c>
      <c r="W1316" s="260">
        <v>0</v>
      </c>
      <c r="X1316" s="146">
        <f>+G1316-(SUM(I1316:N1316,O1316,P1316:P1316:T1316,U1316,V1316,W1316))</f>
        <v>49</v>
      </c>
      <c r="Y1316" s="147"/>
      <c r="Z1316" s="147"/>
      <c r="AA1316" s="147"/>
      <c r="AB1316" s="147"/>
      <c r="AC1316" s="147"/>
      <c r="AD1316" s="147"/>
      <c r="AE1316" s="198">
        <f t="shared" si="43"/>
        <v>49</v>
      </c>
      <c r="AF1316" s="148"/>
      <c r="AG1316" s="139"/>
    </row>
    <row r="1317" spans="1:33" s="166" customFormat="1">
      <c r="A1317" s="371">
        <v>43598</v>
      </c>
      <c r="B1317" s="137">
        <v>2</v>
      </c>
      <c r="C1317" s="137">
        <v>3565404</v>
      </c>
      <c r="D1317" s="139">
        <v>13278</v>
      </c>
      <c r="E1317" s="104" t="s">
        <v>862</v>
      </c>
      <c r="F1317" s="137">
        <v>9104</v>
      </c>
      <c r="G1317" s="140">
        <v>290</v>
      </c>
      <c r="H1317" s="165" t="s">
        <v>276</v>
      </c>
      <c r="I1317" s="257">
        <v>0</v>
      </c>
      <c r="J1317" s="258">
        <v>0</v>
      </c>
      <c r="K1317" s="259">
        <v>0</v>
      </c>
      <c r="L1317" s="260">
        <v>0</v>
      </c>
      <c r="M1317" s="257">
        <v>0</v>
      </c>
      <c r="N1317" s="261">
        <v>0</v>
      </c>
      <c r="O1317" s="262">
        <v>1</v>
      </c>
      <c r="P1317" s="260">
        <v>1</v>
      </c>
      <c r="Q1317" s="262">
        <v>0</v>
      </c>
      <c r="R1317" s="263">
        <v>0</v>
      </c>
      <c r="S1317" s="260">
        <v>0</v>
      </c>
      <c r="T1317" s="257">
        <v>0</v>
      </c>
      <c r="U1317" s="263">
        <v>0</v>
      </c>
      <c r="V1317" s="368">
        <v>1</v>
      </c>
      <c r="W1317" s="260">
        <v>0</v>
      </c>
      <c r="X1317" s="146">
        <f>+G1317-(SUM(I1317:N1317,O1317,P1317:P1317:T1317,U1317,V1317,W1317))</f>
        <v>287</v>
      </c>
      <c r="Y1317" s="147"/>
      <c r="Z1317" s="147"/>
      <c r="AA1317" s="147">
        <v>4</v>
      </c>
      <c r="AB1317" s="147"/>
      <c r="AC1317" s="147">
        <v>1</v>
      </c>
      <c r="AD1317" s="147"/>
      <c r="AE1317" s="198">
        <f t="shared" si="43"/>
        <v>282</v>
      </c>
      <c r="AF1317" s="148"/>
      <c r="AG1317" s="139"/>
    </row>
    <row r="1318" spans="1:33" s="166" customFormat="1">
      <c r="A1318" s="371">
        <v>43598</v>
      </c>
      <c r="B1318" s="137">
        <v>2</v>
      </c>
      <c r="C1318" s="137">
        <v>3565404</v>
      </c>
      <c r="D1318" s="139">
        <v>13314</v>
      </c>
      <c r="E1318" s="104" t="s">
        <v>862</v>
      </c>
      <c r="F1318" s="137">
        <v>9105</v>
      </c>
      <c r="G1318" s="140">
        <v>59</v>
      </c>
      <c r="H1318" s="560" t="s">
        <v>373</v>
      </c>
      <c r="I1318" s="257">
        <v>0</v>
      </c>
      <c r="J1318" s="258">
        <v>0</v>
      </c>
      <c r="K1318" s="259">
        <v>0</v>
      </c>
      <c r="L1318" s="260">
        <v>0</v>
      </c>
      <c r="M1318" s="257">
        <v>0</v>
      </c>
      <c r="N1318" s="261">
        <v>0</v>
      </c>
      <c r="O1318" s="262">
        <v>0</v>
      </c>
      <c r="P1318" s="260">
        <v>0</v>
      </c>
      <c r="Q1318" s="262">
        <v>0</v>
      </c>
      <c r="R1318" s="263">
        <v>0</v>
      </c>
      <c r="S1318" s="260">
        <v>0</v>
      </c>
      <c r="T1318" s="257">
        <v>0</v>
      </c>
      <c r="U1318" s="263">
        <v>0</v>
      </c>
      <c r="V1318" s="368">
        <v>1</v>
      </c>
      <c r="W1318" s="260">
        <v>0</v>
      </c>
      <c r="X1318" s="146">
        <f>+G1318-(SUM(I1318:N1318,O1318,P1318:P1318:T1318,U1318,V1318,W1318))</f>
        <v>58</v>
      </c>
      <c r="Y1318" s="147"/>
      <c r="Z1318" s="147"/>
      <c r="AA1318" s="147">
        <v>5</v>
      </c>
      <c r="AB1318" s="147"/>
      <c r="AC1318" s="147">
        <v>1</v>
      </c>
      <c r="AD1318" s="147"/>
      <c r="AE1318" s="198">
        <f t="shared" si="43"/>
        <v>52</v>
      </c>
      <c r="AF1318" s="148"/>
      <c r="AG1318" s="139"/>
    </row>
    <row r="1319" spans="1:33" s="166" customFormat="1">
      <c r="A1319" s="371">
        <v>43598</v>
      </c>
      <c r="B1319" s="137">
        <v>3</v>
      </c>
      <c r="C1319" s="137">
        <v>3565404</v>
      </c>
      <c r="D1319" s="139">
        <v>13314</v>
      </c>
      <c r="E1319" s="104" t="s">
        <v>862</v>
      </c>
      <c r="F1319" s="137">
        <v>9105</v>
      </c>
      <c r="G1319" s="140">
        <v>88</v>
      </c>
      <c r="H1319" s="561"/>
      <c r="I1319" s="257">
        <v>0</v>
      </c>
      <c r="J1319" s="258">
        <v>0</v>
      </c>
      <c r="K1319" s="259">
        <v>0</v>
      </c>
      <c r="L1319" s="260">
        <v>0</v>
      </c>
      <c r="M1319" s="257">
        <v>0</v>
      </c>
      <c r="N1319" s="261">
        <v>0</v>
      </c>
      <c r="O1319" s="262">
        <v>0</v>
      </c>
      <c r="P1319" s="260">
        <v>0</v>
      </c>
      <c r="Q1319" s="262">
        <v>0</v>
      </c>
      <c r="R1319" s="263">
        <v>1</v>
      </c>
      <c r="S1319" s="260">
        <v>0</v>
      </c>
      <c r="T1319" s="257">
        <v>0</v>
      </c>
      <c r="U1319" s="263">
        <v>0</v>
      </c>
      <c r="V1319" s="368">
        <v>0</v>
      </c>
      <c r="W1319" s="260">
        <v>0</v>
      </c>
      <c r="X1319" s="146">
        <f>+G1319-(SUM(I1319:N1319,O1319,P1319:P1319:T1319,U1319,V1319,W1319))</f>
        <v>87</v>
      </c>
      <c r="Y1319" s="147"/>
      <c r="Z1319" s="147"/>
      <c r="AA1319" s="147"/>
      <c r="AB1319" s="147"/>
      <c r="AC1319" s="147"/>
      <c r="AD1319" s="147"/>
      <c r="AE1319" s="198">
        <f>X1319-SUM(Z1319:AD1319)</f>
        <v>87</v>
      </c>
      <c r="AF1319" s="148"/>
      <c r="AG1319" s="139"/>
    </row>
    <row r="1320" spans="1:33" s="166" customFormat="1">
      <c r="A1320" s="371">
        <v>43598</v>
      </c>
      <c r="B1320" s="137">
        <v>3</v>
      </c>
      <c r="C1320" s="137">
        <v>3565404</v>
      </c>
      <c r="D1320" s="139">
        <v>13278</v>
      </c>
      <c r="E1320" s="104" t="s">
        <v>862</v>
      </c>
      <c r="F1320" s="137">
        <v>9106</v>
      </c>
      <c r="G1320" s="140">
        <v>4</v>
      </c>
      <c r="H1320" s="165" t="s">
        <v>633</v>
      </c>
      <c r="I1320" s="257">
        <v>0</v>
      </c>
      <c r="J1320" s="258">
        <v>0</v>
      </c>
      <c r="K1320" s="259">
        <v>0</v>
      </c>
      <c r="L1320" s="260">
        <v>0</v>
      </c>
      <c r="M1320" s="257">
        <v>0</v>
      </c>
      <c r="N1320" s="261">
        <v>0</v>
      </c>
      <c r="O1320" s="262">
        <v>0</v>
      </c>
      <c r="P1320" s="260">
        <v>0</v>
      </c>
      <c r="Q1320" s="262">
        <v>0</v>
      </c>
      <c r="R1320" s="263">
        <v>0</v>
      </c>
      <c r="S1320" s="260">
        <v>0</v>
      </c>
      <c r="T1320" s="257">
        <v>0</v>
      </c>
      <c r="U1320" s="263">
        <v>0</v>
      </c>
      <c r="V1320" s="368">
        <v>1</v>
      </c>
      <c r="W1320" s="260">
        <v>0</v>
      </c>
      <c r="X1320" s="146">
        <f>+G1320-(SUM(I1320:N1320,O1320,P1320:P1320:T1320,U1320,V1320,W1320))</f>
        <v>3</v>
      </c>
      <c r="Y1320" s="147"/>
      <c r="Z1320" s="147"/>
      <c r="AA1320" s="147"/>
      <c r="AB1320" s="147"/>
      <c r="AC1320" s="147"/>
      <c r="AD1320" s="147"/>
      <c r="AE1320" s="198">
        <f t="shared" si="43"/>
        <v>3</v>
      </c>
      <c r="AF1320" s="148"/>
      <c r="AG1320" s="139"/>
    </row>
    <row r="1321" spans="1:33" s="166" customFormat="1">
      <c r="A1321" s="371">
        <v>43598</v>
      </c>
      <c r="B1321" s="137">
        <v>3</v>
      </c>
      <c r="C1321" s="137">
        <v>3565404</v>
      </c>
      <c r="D1321" s="139">
        <v>13313</v>
      </c>
      <c r="E1321" s="104" t="s">
        <v>862</v>
      </c>
      <c r="F1321" s="137">
        <v>9107</v>
      </c>
      <c r="G1321" s="140">
        <v>140</v>
      </c>
      <c r="H1321" s="165" t="s">
        <v>376</v>
      </c>
      <c r="I1321" s="257">
        <v>0</v>
      </c>
      <c r="J1321" s="258">
        <v>0</v>
      </c>
      <c r="K1321" s="259">
        <v>0</v>
      </c>
      <c r="L1321" s="260">
        <v>0</v>
      </c>
      <c r="M1321" s="257">
        <v>0</v>
      </c>
      <c r="N1321" s="261">
        <v>0</v>
      </c>
      <c r="O1321" s="262">
        <v>1</v>
      </c>
      <c r="P1321" s="260">
        <v>0</v>
      </c>
      <c r="Q1321" s="262">
        <v>0</v>
      </c>
      <c r="R1321" s="263">
        <v>0</v>
      </c>
      <c r="S1321" s="260">
        <v>0</v>
      </c>
      <c r="T1321" s="257">
        <v>0</v>
      </c>
      <c r="U1321" s="263">
        <v>0</v>
      </c>
      <c r="V1321" s="368">
        <v>1</v>
      </c>
      <c r="W1321" s="260">
        <v>0</v>
      </c>
      <c r="X1321" s="146">
        <f>+G1321-(SUM(I1321:N1321,O1321,P1321:P1321:T1321,U1321,V1321,W1321))</f>
        <v>138</v>
      </c>
      <c r="Y1321" s="147"/>
      <c r="Z1321" s="147"/>
      <c r="AA1321" s="147"/>
      <c r="AB1321" s="147"/>
      <c r="AC1321" s="147"/>
      <c r="AD1321" s="147"/>
      <c r="AE1321" s="198">
        <f t="shared" si="43"/>
        <v>138</v>
      </c>
      <c r="AF1321" s="148"/>
      <c r="AG1321" s="139"/>
    </row>
    <row r="1322" spans="1:33" s="166" customFormat="1">
      <c r="A1322" s="371">
        <v>43598</v>
      </c>
      <c r="B1322" s="137">
        <v>3</v>
      </c>
      <c r="C1322" s="137">
        <v>3565404</v>
      </c>
      <c r="D1322" s="139">
        <v>13318</v>
      </c>
      <c r="E1322" s="104" t="s">
        <v>862</v>
      </c>
      <c r="F1322" s="137">
        <v>9108</v>
      </c>
      <c r="G1322" s="140">
        <v>206</v>
      </c>
      <c r="H1322" s="165" t="s">
        <v>634</v>
      </c>
      <c r="I1322" s="257">
        <v>0</v>
      </c>
      <c r="J1322" s="258">
        <v>0</v>
      </c>
      <c r="K1322" s="259">
        <v>0</v>
      </c>
      <c r="L1322" s="260">
        <v>0</v>
      </c>
      <c r="M1322" s="257">
        <v>0</v>
      </c>
      <c r="N1322" s="261">
        <v>0</v>
      </c>
      <c r="O1322" s="262">
        <v>1</v>
      </c>
      <c r="P1322" s="260">
        <v>0</v>
      </c>
      <c r="Q1322" s="262">
        <v>0</v>
      </c>
      <c r="R1322" s="263">
        <v>1</v>
      </c>
      <c r="S1322" s="260">
        <v>0</v>
      </c>
      <c r="T1322" s="257">
        <v>0</v>
      </c>
      <c r="U1322" s="263">
        <v>0</v>
      </c>
      <c r="V1322" s="368">
        <v>1</v>
      </c>
      <c r="W1322" s="260">
        <v>0</v>
      </c>
      <c r="X1322" s="146">
        <f>+G1322-(SUM(I1322:N1322,O1322,P1322:P1322:T1322,U1322,V1322,W1322))</f>
        <v>203</v>
      </c>
      <c r="Y1322" s="147"/>
      <c r="Z1322" s="147"/>
      <c r="AA1322" s="147"/>
      <c r="AB1322" s="147"/>
      <c r="AC1322" s="147"/>
      <c r="AD1322" s="147"/>
      <c r="AE1322" s="198">
        <f t="shared" si="43"/>
        <v>203</v>
      </c>
      <c r="AF1322" s="148"/>
      <c r="AG1322" s="139"/>
    </row>
    <row r="1323" spans="1:33" s="166" customFormat="1">
      <c r="A1323" s="362">
        <v>43598</v>
      </c>
      <c r="B1323" s="137">
        <v>3</v>
      </c>
      <c r="C1323" s="137">
        <v>1848703</v>
      </c>
      <c r="D1323" s="139">
        <v>40508</v>
      </c>
      <c r="E1323" s="104" t="s">
        <v>862</v>
      </c>
      <c r="F1323" s="137">
        <v>9109</v>
      </c>
      <c r="G1323" s="140">
        <v>11</v>
      </c>
      <c r="H1323" s="165" t="s">
        <v>635</v>
      </c>
      <c r="I1323" s="257">
        <v>0</v>
      </c>
      <c r="J1323" s="258">
        <v>0</v>
      </c>
      <c r="K1323" s="259">
        <v>0</v>
      </c>
      <c r="L1323" s="260">
        <v>0</v>
      </c>
      <c r="M1323" s="257">
        <v>0</v>
      </c>
      <c r="N1323" s="261">
        <v>0</v>
      </c>
      <c r="O1323" s="262">
        <v>1</v>
      </c>
      <c r="P1323" s="260">
        <v>0</v>
      </c>
      <c r="Q1323" s="262">
        <v>0</v>
      </c>
      <c r="R1323" s="263">
        <v>0</v>
      </c>
      <c r="S1323" s="260">
        <v>0</v>
      </c>
      <c r="T1323" s="257">
        <v>0</v>
      </c>
      <c r="U1323" s="263">
        <v>0</v>
      </c>
      <c r="V1323" s="368">
        <v>1</v>
      </c>
      <c r="W1323" s="260">
        <v>0</v>
      </c>
      <c r="X1323" s="146">
        <f>+G1323-(SUM(I1323:N1323,O1323,P1323:P1323:T1323,U1323,V1323,W1323))</f>
        <v>9</v>
      </c>
      <c r="Y1323" s="147"/>
      <c r="Z1323" s="147"/>
      <c r="AA1323" s="147"/>
      <c r="AB1323" s="147"/>
      <c r="AC1323" s="147"/>
      <c r="AD1323" s="147"/>
      <c r="AE1323" s="198">
        <f t="shared" si="43"/>
        <v>9</v>
      </c>
      <c r="AF1323" s="148"/>
      <c r="AG1323" s="139"/>
    </row>
    <row r="1324" spans="1:33" s="166" customFormat="1">
      <c r="A1324" s="362">
        <v>43661</v>
      </c>
      <c r="B1324" s="137">
        <v>3</v>
      </c>
      <c r="C1324" s="137">
        <v>3502402</v>
      </c>
      <c r="D1324" s="139">
        <v>54321</v>
      </c>
      <c r="E1324" s="139" t="s">
        <v>283</v>
      </c>
      <c r="F1324" s="137">
        <v>9483</v>
      </c>
      <c r="G1324" s="140">
        <v>67</v>
      </c>
      <c r="H1324" s="560" t="s">
        <v>638</v>
      </c>
      <c r="I1324" s="257">
        <v>0</v>
      </c>
      <c r="J1324" s="258">
        <v>0</v>
      </c>
      <c r="K1324" s="259">
        <v>0</v>
      </c>
      <c r="L1324" s="260">
        <v>0</v>
      </c>
      <c r="M1324" s="257">
        <v>0</v>
      </c>
      <c r="N1324" s="261">
        <v>0</v>
      </c>
      <c r="O1324" s="262">
        <v>1</v>
      </c>
      <c r="P1324" s="260">
        <v>0</v>
      </c>
      <c r="Q1324" s="262">
        <v>0</v>
      </c>
      <c r="R1324" s="263">
        <v>0</v>
      </c>
      <c r="S1324" s="260">
        <v>0</v>
      </c>
      <c r="T1324" s="257">
        <v>0</v>
      </c>
      <c r="U1324" s="264">
        <v>0</v>
      </c>
      <c r="V1324" s="260">
        <v>2</v>
      </c>
      <c r="W1324" s="260">
        <v>0</v>
      </c>
      <c r="X1324" s="146">
        <f>+G1324-(SUM(I1324:N1324,O1324,P1324:P1324:T1324,U1324,V1324,W1324))</f>
        <v>64</v>
      </c>
      <c r="Y1324" s="147"/>
      <c r="Z1324" s="147"/>
      <c r="AA1324" s="147"/>
      <c r="AB1324" s="147"/>
      <c r="AC1324" s="147"/>
      <c r="AD1324" s="147"/>
      <c r="AE1324" s="198">
        <f t="shared" si="43"/>
        <v>64</v>
      </c>
      <c r="AF1324" s="148"/>
      <c r="AG1324" s="139"/>
    </row>
    <row r="1325" spans="1:33" s="166" customFormat="1">
      <c r="A1325" s="362">
        <v>43662</v>
      </c>
      <c r="B1325" s="137">
        <v>1</v>
      </c>
      <c r="C1325" s="137">
        <v>3502402</v>
      </c>
      <c r="D1325" s="139">
        <v>54321</v>
      </c>
      <c r="E1325" s="139" t="s">
        <v>283</v>
      </c>
      <c r="F1325" s="137">
        <v>9483</v>
      </c>
      <c r="G1325" s="140">
        <v>240</v>
      </c>
      <c r="H1325" s="561"/>
      <c r="I1325" s="257">
        <v>0</v>
      </c>
      <c r="J1325" s="258">
        <v>0</v>
      </c>
      <c r="K1325" s="259">
        <v>0</v>
      </c>
      <c r="L1325" s="260">
        <v>0</v>
      </c>
      <c r="M1325" s="257">
        <v>0</v>
      </c>
      <c r="N1325" s="261">
        <v>0</v>
      </c>
      <c r="O1325" s="262">
        <v>0</v>
      </c>
      <c r="P1325" s="260">
        <v>0</v>
      </c>
      <c r="Q1325" s="262">
        <v>0</v>
      </c>
      <c r="R1325" s="263">
        <v>0</v>
      </c>
      <c r="S1325" s="260">
        <v>0</v>
      </c>
      <c r="T1325" s="257">
        <v>0</v>
      </c>
      <c r="U1325" s="264">
        <v>0</v>
      </c>
      <c r="V1325" s="260">
        <v>0</v>
      </c>
      <c r="W1325" s="260">
        <v>0</v>
      </c>
      <c r="X1325" s="146">
        <f>+G1325-(SUM(I1325:N1325,O1325,P1325:P1325:T1325,U1325,V1325,W1325))</f>
        <v>240</v>
      </c>
      <c r="Y1325" s="147"/>
      <c r="Z1325" s="147"/>
      <c r="AA1325" s="147"/>
      <c r="AB1325" s="147"/>
      <c r="AC1325" s="147"/>
      <c r="AD1325" s="147"/>
      <c r="AE1325" s="198">
        <f t="shared" si="43"/>
        <v>240</v>
      </c>
      <c r="AF1325" s="148"/>
      <c r="AG1325" s="139"/>
    </row>
    <row r="1326" spans="1:33" s="166" customFormat="1">
      <c r="A1326" s="362">
        <v>43662</v>
      </c>
      <c r="B1326" s="137">
        <v>1</v>
      </c>
      <c r="C1326" s="137">
        <v>3502402</v>
      </c>
      <c r="D1326" s="139">
        <v>54514</v>
      </c>
      <c r="E1326" s="139" t="s">
        <v>283</v>
      </c>
      <c r="F1326" s="137">
        <v>9484</v>
      </c>
      <c r="G1326" s="140">
        <v>302</v>
      </c>
      <c r="H1326" s="560" t="s">
        <v>531</v>
      </c>
      <c r="I1326" s="257">
        <v>0</v>
      </c>
      <c r="J1326" s="258">
        <v>0</v>
      </c>
      <c r="K1326" s="259">
        <v>0</v>
      </c>
      <c r="L1326" s="260">
        <v>0</v>
      </c>
      <c r="M1326" s="257">
        <v>0</v>
      </c>
      <c r="N1326" s="261">
        <v>0</v>
      </c>
      <c r="O1326" s="262">
        <v>1</v>
      </c>
      <c r="P1326" s="260">
        <v>0</v>
      </c>
      <c r="Q1326" s="262">
        <v>0</v>
      </c>
      <c r="R1326" s="263">
        <v>0</v>
      </c>
      <c r="S1326" s="260">
        <v>0</v>
      </c>
      <c r="T1326" s="257">
        <v>0</v>
      </c>
      <c r="U1326" s="264">
        <v>0</v>
      </c>
      <c r="V1326" s="260">
        <v>1</v>
      </c>
      <c r="W1326" s="260">
        <v>0</v>
      </c>
      <c r="X1326" s="146">
        <f>+G1326-(SUM(I1326:N1326,O1326,P1326:P1326:T1326,U1326,V1326,W1326))</f>
        <v>300</v>
      </c>
      <c r="Y1326" s="147"/>
      <c r="Z1326" s="147"/>
      <c r="AA1326" s="147"/>
      <c r="AB1326" s="147"/>
      <c r="AC1326" s="147"/>
      <c r="AD1326" s="147"/>
      <c r="AE1326" s="198">
        <f t="shared" si="43"/>
        <v>300</v>
      </c>
      <c r="AF1326" s="148"/>
      <c r="AG1326" s="139"/>
    </row>
    <row r="1327" spans="1:33" s="166" customFormat="1">
      <c r="A1327" s="362">
        <v>43662</v>
      </c>
      <c r="B1327" s="137">
        <v>2</v>
      </c>
      <c r="C1327" s="137">
        <v>3502402</v>
      </c>
      <c r="D1327" s="139">
        <v>54514</v>
      </c>
      <c r="E1327" s="139" t="s">
        <v>283</v>
      </c>
      <c r="F1327" s="137">
        <v>9484</v>
      </c>
      <c r="G1327" s="140">
        <v>78</v>
      </c>
      <c r="H1327" s="561"/>
      <c r="I1327" s="257">
        <v>0</v>
      </c>
      <c r="J1327" s="258">
        <v>0</v>
      </c>
      <c r="K1327" s="259">
        <v>0</v>
      </c>
      <c r="L1327" s="260">
        <v>0</v>
      </c>
      <c r="M1327" s="257">
        <v>0</v>
      </c>
      <c r="N1327" s="261">
        <v>0</v>
      </c>
      <c r="O1327" s="262">
        <v>0</v>
      </c>
      <c r="P1327" s="260">
        <v>0</v>
      </c>
      <c r="Q1327" s="262">
        <v>0</v>
      </c>
      <c r="R1327" s="263">
        <v>0</v>
      </c>
      <c r="S1327" s="260">
        <v>0</v>
      </c>
      <c r="T1327" s="257">
        <v>0</v>
      </c>
      <c r="U1327" s="264">
        <v>0</v>
      </c>
      <c r="V1327" s="260">
        <v>0</v>
      </c>
      <c r="W1327" s="260">
        <v>0</v>
      </c>
      <c r="X1327" s="146">
        <f>+G1327-(SUM(I1327:N1327,O1327,P1327:P1327:T1327,U1327,V1327,W1327))</f>
        <v>78</v>
      </c>
      <c r="Y1327" s="147"/>
      <c r="Z1327" s="147"/>
      <c r="AA1327" s="147"/>
      <c r="AB1327" s="147"/>
      <c r="AC1327" s="147"/>
      <c r="AD1327" s="147"/>
      <c r="AE1327" s="198">
        <f t="shared" si="43"/>
        <v>78</v>
      </c>
      <c r="AF1327" s="148"/>
      <c r="AG1327" s="139"/>
    </row>
    <row r="1328" spans="1:33" s="166" customFormat="1">
      <c r="A1328" s="362">
        <v>43662</v>
      </c>
      <c r="B1328" s="137">
        <v>2</v>
      </c>
      <c r="C1328" s="137">
        <v>3502402</v>
      </c>
      <c r="D1328" s="139">
        <v>54516</v>
      </c>
      <c r="E1328" s="139" t="s">
        <v>283</v>
      </c>
      <c r="F1328" s="137">
        <v>9485</v>
      </c>
      <c r="G1328" s="140">
        <v>10</v>
      </c>
      <c r="H1328" s="165" t="s">
        <v>637</v>
      </c>
      <c r="I1328" s="257">
        <v>0</v>
      </c>
      <c r="J1328" s="258">
        <v>0</v>
      </c>
      <c r="K1328" s="259">
        <v>0</v>
      </c>
      <c r="L1328" s="260">
        <v>0</v>
      </c>
      <c r="M1328" s="257">
        <v>0</v>
      </c>
      <c r="N1328" s="261">
        <v>0</v>
      </c>
      <c r="O1328" s="262">
        <v>1</v>
      </c>
      <c r="P1328" s="260">
        <v>0</v>
      </c>
      <c r="Q1328" s="262">
        <v>0</v>
      </c>
      <c r="R1328" s="263">
        <v>0</v>
      </c>
      <c r="S1328" s="260">
        <v>0</v>
      </c>
      <c r="T1328" s="257">
        <v>0</v>
      </c>
      <c r="U1328" s="264">
        <v>0</v>
      </c>
      <c r="V1328" s="260">
        <v>1</v>
      </c>
      <c r="W1328" s="260">
        <v>0</v>
      </c>
      <c r="X1328" s="146">
        <f>+G1328-(SUM(I1328:N1328,O1328,P1328:P1328:T1328,U1328,V1328,W1328))</f>
        <v>8</v>
      </c>
      <c r="Y1328" s="147"/>
      <c r="Z1328" s="147"/>
      <c r="AA1328" s="147"/>
      <c r="AB1328" s="147"/>
      <c r="AC1328" s="147"/>
      <c r="AD1328" s="147"/>
      <c r="AE1328" s="198">
        <f t="shared" si="43"/>
        <v>8</v>
      </c>
      <c r="AF1328" s="148"/>
      <c r="AG1328" s="139"/>
    </row>
    <row r="1329" spans="1:33" s="166" customFormat="1">
      <c r="A1329" s="362">
        <v>43662</v>
      </c>
      <c r="B1329" s="137">
        <v>2</v>
      </c>
      <c r="C1329" s="137">
        <v>3681702</v>
      </c>
      <c r="D1329" s="139">
        <v>54514</v>
      </c>
      <c r="E1329" s="139" t="s">
        <v>283</v>
      </c>
      <c r="F1329" s="137">
        <v>9486</v>
      </c>
      <c r="G1329" s="140">
        <v>114</v>
      </c>
      <c r="H1329" s="165" t="s">
        <v>379</v>
      </c>
      <c r="I1329" s="257">
        <v>0</v>
      </c>
      <c r="J1329" s="258">
        <v>0</v>
      </c>
      <c r="K1329" s="259">
        <v>0</v>
      </c>
      <c r="L1329" s="260">
        <v>0</v>
      </c>
      <c r="M1329" s="257">
        <v>0</v>
      </c>
      <c r="N1329" s="261">
        <v>0</v>
      </c>
      <c r="O1329" s="262">
        <v>0</v>
      </c>
      <c r="P1329" s="260">
        <v>0</v>
      </c>
      <c r="Q1329" s="262">
        <v>0</v>
      </c>
      <c r="R1329" s="263">
        <v>0</v>
      </c>
      <c r="S1329" s="260">
        <v>0</v>
      </c>
      <c r="T1329" s="257">
        <v>0</v>
      </c>
      <c r="U1329" s="264">
        <v>0</v>
      </c>
      <c r="V1329" s="260">
        <v>1</v>
      </c>
      <c r="W1329" s="260">
        <v>0</v>
      </c>
      <c r="X1329" s="146">
        <f>+G1329-(SUM(I1329:N1329,O1329,P1329:P1329:T1329,U1329,V1329,W1329))</f>
        <v>113</v>
      </c>
      <c r="Y1329" s="147"/>
      <c r="Z1329" s="147"/>
      <c r="AA1329" s="147"/>
      <c r="AB1329" s="147"/>
      <c r="AC1329" s="147"/>
      <c r="AD1329" s="147"/>
      <c r="AE1329" s="198">
        <f t="shared" si="43"/>
        <v>113</v>
      </c>
      <c r="AF1329" s="148"/>
      <c r="AG1329" s="139"/>
    </row>
    <row r="1330" spans="1:33" s="166" customFormat="1">
      <c r="A1330" s="362">
        <v>43662</v>
      </c>
      <c r="B1330" s="137">
        <v>2</v>
      </c>
      <c r="C1330" s="137">
        <v>3681702</v>
      </c>
      <c r="D1330" s="139">
        <v>54515</v>
      </c>
      <c r="E1330" s="139" t="s">
        <v>283</v>
      </c>
      <c r="F1330" s="137">
        <v>9487</v>
      </c>
      <c r="G1330" s="140">
        <v>152</v>
      </c>
      <c r="H1330" s="165" t="s">
        <v>217</v>
      </c>
      <c r="I1330" s="257">
        <v>0</v>
      </c>
      <c r="J1330" s="258">
        <v>0</v>
      </c>
      <c r="K1330" s="259">
        <v>0</v>
      </c>
      <c r="L1330" s="260">
        <v>0</v>
      </c>
      <c r="M1330" s="257">
        <v>0</v>
      </c>
      <c r="N1330" s="261">
        <v>0</v>
      </c>
      <c r="O1330" s="262">
        <v>1</v>
      </c>
      <c r="P1330" s="260">
        <v>0</v>
      </c>
      <c r="Q1330" s="262">
        <v>0</v>
      </c>
      <c r="R1330" s="263">
        <v>0</v>
      </c>
      <c r="S1330" s="260">
        <v>0</v>
      </c>
      <c r="T1330" s="257">
        <v>0</v>
      </c>
      <c r="U1330" s="264">
        <v>0</v>
      </c>
      <c r="V1330" s="260">
        <v>1</v>
      </c>
      <c r="W1330" s="260">
        <v>0</v>
      </c>
      <c r="X1330" s="146">
        <f>+G1330-(SUM(I1330:N1330,O1330,P1330:P1330:T1330,U1330,V1330,W1330))</f>
        <v>150</v>
      </c>
      <c r="Y1330" s="147"/>
      <c r="Z1330" s="147"/>
      <c r="AA1330" s="147"/>
      <c r="AB1330" s="147"/>
      <c r="AC1330" s="147"/>
      <c r="AD1330" s="147"/>
      <c r="AE1330" s="198">
        <f t="shared" si="43"/>
        <v>150</v>
      </c>
      <c r="AF1330" s="148"/>
      <c r="AG1330" s="139"/>
    </row>
    <row r="1331" spans="1:33" s="166" customFormat="1">
      <c r="A1331" s="362">
        <v>43662</v>
      </c>
      <c r="B1331" s="137">
        <v>2</v>
      </c>
      <c r="C1331" s="137">
        <v>3565404</v>
      </c>
      <c r="D1331" s="139">
        <v>13333</v>
      </c>
      <c r="E1331" s="104" t="s">
        <v>862</v>
      </c>
      <c r="F1331" s="137">
        <v>9488</v>
      </c>
      <c r="G1331" s="140">
        <v>176</v>
      </c>
      <c r="H1331" s="560" t="s">
        <v>111</v>
      </c>
      <c r="I1331" s="257">
        <v>0</v>
      </c>
      <c r="J1331" s="258">
        <v>0</v>
      </c>
      <c r="K1331" s="259">
        <v>0</v>
      </c>
      <c r="L1331" s="260">
        <v>0</v>
      </c>
      <c r="M1331" s="257">
        <v>0</v>
      </c>
      <c r="N1331" s="261">
        <v>0</v>
      </c>
      <c r="O1331" s="262">
        <v>0</v>
      </c>
      <c r="P1331" s="260">
        <v>0</v>
      </c>
      <c r="Q1331" s="262">
        <v>0</v>
      </c>
      <c r="R1331" s="263">
        <v>0</v>
      </c>
      <c r="S1331" s="260">
        <v>0</v>
      </c>
      <c r="T1331" s="257">
        <v>0</v>
      </c>
      <c r="U1331" s="264">
        <v>0</v>
      </c>
      <c r="V1331" s="260">
        <v>1</v>
      </c>
      <c r="W1331" s="260">
        <v>0</v>
      </c>
      <c r="X1331" s="146">
        <f>+G1331-(SUM(I1331:N1331,O1331,P1331:P1331:T1331,U1331,V1331,W1331))</f>
        <v>175</v>
      </c>
      <c r="Y1331" s="147"/>
      <c r="Z1331" s="147"/>
      <c r="AA1331" s="147"/>
      <c r="AB1331" s="147"/>
      <c r="AC1331" s="147"/>
      <c r="AD1331" s="147"/>
      <c r="AE1331" s="198">
        <f t="shared" si="43"/>
        <v>175</v>
      </c>
      <c r="AF1331" s="148"/>
      <c r="AG1331" s="139"/>
    </row>
    <row r="1332" spans="1:33" s="166" customFormat="1">
      <c r="A1332" s="362">
        <v>43662</v>
      </c>
      <c r="B1332" s="137">
        <v>3</v>
      </c>
      <c r="C1332" s="137">
        <v>3565404</v>
      </c>
      <c r="D1332" s="139">
        <v>13333</v>
      </c>
      <c r="E1332" s="104" t="s">
        <v>862</v>
      </c>
      <c r="F1332" s="137">
        <v>9488</v>
      </c>
      <c r="G1332" s="140">
        <v>224</v>
      </c>
      <c r="H1332" s="561"/>
      <c r="I1332" s="257">
        <v>0</v>
      </c>
      <c r="J1332" s="258">
        <v>0</v>
      </c>
      <c r="K1332" s="259">
        <v>0</v>
      </c>
      <c r="L1332" s="260">
        <v>0</v>
      </c>
      <c r="M1332" s="257">
        <v>0</v>
      </c>
      <c r="N1332" s="261">
        <v>0</v>
      </c>
      <c r="O1332" s="262">
        <v>1</v>
      </c>
      <c r="P1332" s="260">
        <v>0</v>
      </c>
      <c r="Q1332" s="262">
        <v>0</v>
      </c>
      <c r="R1332" s="263">
        <v>2</v>
      </c>
      <c r="S1332" s="260">
        <v>0</v>
      </c>
      <c r="T1332" s="257">
        <v>0</v>
      </c>
      <c r="U1332" s="264">
        <v>0</v>
      </c>
      <c r="V1332" s="260">
        <v>0</v>
      </c>
      <c r="W1332" s="260">
        <v>0</v>
      </c>
      <c r="X1332" s="146">
        <f>+G1332-(SUM(I1332:N1332,O1332,P1332:P1332:T1332,U1332,V1332,W1332))</f>
        <v>221</v>
      </c>
      <c r="Y1332" s="147"/>
      <c r="Z1332" s="147"/>
      <c r="AA1332" s="147"/>
      <c r="AB1332" s="147"/>
      <c r="AC1332" s="147"/>
      <c r="AD1332" s="147"/>
      <c r="AE1332" s="198">
        <f t="shared" si="43"/>
        <v>221</v>
      </c>
      <c r="AF1332" s="148"/>
      <c r="AG1332" s="139"/>
    </row>
    <row r="1333" spans="1:33" s="166" customFormat="1">
      <c r="A1333" s="362">
        <v>43662</v>
      </c>
      <c r="B1333" s="137">
        <v>3</v>
      </c>
      <c r="C1333" s="137">
        <v>3565404</v>
      </c>
      <c r="D1333" s="139">
        <v>13333</v>
      </c>
      <c r="E1333" s="104" t="s">
        <v>862</v>
      </c>
      <c r="F1333" s="137">
        <v>9489</v>
      </c>
      <c r="G1333" s="140">
        <v>318</v>
      </c>
      <c r="H1333" s="165" t="s">
        <v>551</v>
      </c>
      <c r="I1333" s="257">
        <v>0</v>
      </c>
      <c r="J1333" s="258">
        <v>0</v>
      </c>
      <c r="K1333" s="259">
        <v>0</v>
      </c>
      <c r="L1333" s="260">
        <v>0</v>
      </c>
      <c r="M1333" s="257">
        <v>0</v>
      </c>
      <c r="N1333" s="261">
        <v>0</v>
      </c>
      <c r="O1333" s="262">
        <v>0</v>
      </c>
      <c r="P1333" s="260">
        <v>0</v>
      </c>
      <c r="Q1333" s="262">
        <v>0</v>
      </c>
      <c r="R1333" s="263">
        <v>3</v>
      </c>
      <c r="S1333" s="260">
        <v>0</v>
      </c>
      <c r="T1333" s="257">
        <v>0</v>
      </c>
      <c r="U1333" s="264">
        <v>0</v>
      </c>
      <c r="V1333" s="260">
        <v>1</v>
      </c>
      <c r="W1333" s="260">
        <v>0</v>
      </c>
      <c r="X1333" s="146">
        <f>+G1333-(SUM(I1333:N1333,O1333,P1333:P1333:T1333,U1333,V1333,W1333))</f>
        <v>314</v>
      </c>
      <c r="Y1333" s="147"/>
      <c r="Z1333" s="147"/>
      <c r="AA1333" s="147"/>
      <c r="AB1333" s="147"/>
      <c r="AC1333" s="147"/>
      <c r="AD1333" s="147"/>
      <c r="AE1333" s="198">
        <f t="shared" si="43"/>
        <v>314</v>
      </c>
      <c r="AF1333" s="148"/>
      <c r="AG1333" s="139"/>
    </row>
    <row r="1334" spans="1:33" s="166" customFormat="1">
      <c r="A1334" s="362">
        <v>43662</v>
      </c>
      <c r="B1334" s="137">
        <v>3</v>
      </c>
      <c r="C1334" s="137">
        <v>3565404</v>
      </c>
      <c r="D1334" s="139">
        <v>13332</v>
      </c>
      <c r="E1334" s="104" t="s">
        <v>862</v>
      </c>
      <c r="F1334" s="137">
        <v>9490</v>
      </c>
      <c r="G1334" s="140">
        <v>26</v>
      </c>
      <c r="H1334" s="560" t="s">
        <v>111</v>
      </c>
      <c r="I1334" s="257">
        <v>0</v>
      </c>
      <c r="J1334" s="258">
        <v>0</v>
      </c>
      <c r="K1334" s="259">
        <v>0</v>
      </c>
      <c r="L1334" s="260">
        <v>0</v>
      </c>
      <c r="M1334" s="257">
        <v>0</v>
      </c>
      <c r="N1334" s="261">
        <v>0</v>
      </c>
      <c r="O1334" s="262">
        <v>0</v>
      </c>
      <c r="P1334" s="260">
        <v>0</v>
      </c>
      <c r="Q1334" s="262">
        <v>0</v>
      </c>
      <c r="R1334" s="263">
        <v>0</v>
      </c>
      <c r="S1334" s="260">
        <v>0</v>
      </c>
      <c r="T1334" s="257">
        <v>0</v>
      </c>
      <c r="U1334" s="264">
        <v>0</v>
      </c>
      <c r="V1334" s="260">
        <v>1</v>
      </c>
      <c r="W1334" s="260">
        <v>0</v>
      </c>
      <c r="X1334" s="146">
        <f>+G1334-(SUM(I1334:N1334,O1334,P1334:P1334:T1334,U1334,V1334,W1334))</f>
        <v>25</v>
      </c>
      <c r="Y1334" s="147"/>
      <c r="Z1334" s="147"/>
      <c r="AA1334" s="147"/>
      <c r="AB1334" s="147"/>
      <c r="AC1334" s="147"/>
      <c r="AD1334" s="147"/>
      <c r="AE1334" s="198">
        <f t="shared" si="43"/>
        <v>25</v>
      </c>
      <c r="AF1334" s="148"/>
      <c r="AG1334" s="139"/>
    </row>
    <row r="1335" spans="1:33" s="166" customFormat="1">
      <c r="A1335" s="362">
        <v>43663</v>
      </c>
      <c r="B1335" s="137">
        <v>1</v>
      </c>
      <c r="C1335" s="137">
        <v>3565404</v>
      </c>
      <c r="D1335" s="139">
        <v>13332</v>
      </c>
      <c r="E1335" s="104" t="s">
        <v>862</v>
      </c>
      <c r="F1335" s="137">
        <v>9490</v>
      </c>
      <c r="G1335" s="140">
        <v>374</v>
      </c>
      <c r="H1335" s="561"/>
      <c r="I1335" s="257">
        <v>0</v>
      </c>
      <c r="J1335" s="258">
        <v>0</v>
      </c>
      <c r="K1335" s="259">
        <v>0</v>
      </c>
      <c r="L1335" s="260">
        <v>0</v>
      </c>
      <c r="M1335" s="257">
        <v>0</v>
      </c>
      <c r="N1335" s="261">
        <v>0</v>
      </c>
      <c r="O1335" s="262">
        <v>1</v>
      </c>
      <c r="P1335" s="260">
        <v>0</v>
      </c>
      <c r="Q1335" s="262">
        <v>0</v>
      </c>
      <c r="R1335" s="263">
        <v>2</v>
      </c>
      <c r="S1335" s="260">
        <v>0</v>
      </c>
      <c r="T1335" s="257">
        <v>0</v>
      </c>
      <c r="U1335" s="264">
        <v>0</v>
      </c>
      <c r="V1335" s="260">
        <v>0</v>
      </c>
      <c r="W1335" s="260">
        <v>0</v>
      </c>
      <c r="X1335" s="146">
        <f>+G1335-(SUM(I1335:N1335,O1335,P1335:P1335:T1335,U1335,V1335,W1335))</f>
        <v>371</v>
      </c>
      <c r="Y1335" s="147"/>
      <c r="Z1335" s="147"/>
      <c r="AA1335" s="147"/>
      <c r="AB1335" s="147"/>
      <c r="AC1335" s="147"/>
      <c r="AD1335" s="147"/>
      <c r="AE1335" s="198">
        <f t="shared" si="43"/>
        <v>371</v>
      </c>
      <c r="AF1335" s="148"/>
      <c r="AG1335" s="139"/>
    </row>
    <row r="1336" spans="1:33" s="166" customFormat="1">
      <c r="A1336" s="362">
        <v>43663</v>
      </c>
      <c r="B1336" s="137">
        <v>1</v>
      </c>
      <c r="C1336" s="137">
        <v>3565404</v>
      </c>
      <c r="D1336" s="139">
        <v>13332</v>
      </c>
      <c r="E1336" s="104" t="s">
        <v>862</v>
      </c>
      <c r="F1336" s="137">
        <v>9491</v>
      </c>
      <c r="G1336" s="140">
        <v>202</v>
      </c>
      <c r="H1336" s="560" t="s">
        <v>639</v>
      </c>
      <c r="I1336" s="257">
        <v>0</v>
      </c>
      <c r="J1336" s="258">
        <v>0</v>
      </c>
      <c r="K1336" s="259">
        <v>0</v>
      </c>
      <c r="L1336" s="260">
        <v>0</v>
      </c>
      <c r="M1336" s="257">
        <v>0</v>
      </c>
      <c r="N1336" s="261">
        <v>0</v>
      </c>
      <c r="O1336" s="262">
        <v>0</v>
      </c>
      <c r="P1336" s="260">
        <v>0</v>
      </c>
      <c r="Q1336" s="262">
        <v>0</v>
      </c>
      <c r="R1336" s="263">
        <v>1</v>
      </c>
      <c r="S1336" s="260">
        <v>0</v>
      </c>
      <c r="T1336" s="257">
        <v>0</v>
      </c>
      <c r="U1336" s="264">
        <v>0</v>
      </c>
      <c r="V1336" s="260">
        <v>1</v>
      </c>
      <c r="W1336" s="260">
        <v>0</v>
      </c>
      <c r="X1336" s="146">
        <f>+G1336-(SUM(I1336:N1336,O1336,P1336:P1336:T1336,U1336,V1336,W1336))</f>
        <v>200</v>
      </c>
      <c r="Y1336" s="147"/>
      <c r="Z1336" s="147"/>
      <c r="AA1336" s="147"/>
      <c r="AB1336" s="147"/>
      <c r="AC1336" s="147"/>
      <c r="AD1336" s="147"/>
      <c r="AE1336" s="198">
        <f t="shared" si="43"/>
        <v>200</v>
      </c>
      <c r="AF1336" s="148"/>
      <c r="AG1336" s="139"/>
    </row>
    <row r="1337" spans="1:33" s="166" customFormat="1">
      <c r="A1337" s="362">
        <v>43663</v>
      </c>
      <c r="B1337" s="137">
        <v>2</v>
      </c>
      <c r="C1337" s="137">
        <v>3565404</v>
      </c>
      <c r="D1337" s="139">
        <v>13332</v>
      </c>
      <c r="E1337" s="104" t="s">
        <v>862</v>
      </c>
      <c r="F1337" s="137">
        <v>9491</v>
      </c>
      <c r="G1337" s="140">
        <v>112</v>
      </c>
      <c r="H1337" s="561"/>
      <c r="I1337" s="257">
        <v>0</v>
      </c>
      <c r="J1337" s="258">
        <v>0</v>
      </c>
      <c r="K1337" s="259">
        <v>0</v>
      </c>
      <c r="L1337" s="260">
        <v>0</v>
      </c>
      <c r="M1337" s="257">
        <v>0</v>
      </c>
      <c r="N1337" s="261">
        <v>0</v>
      </c>
      <c r="O1337" s="262">
        <v>0</v>
      </c>
      <c r="P1337" s="260">
        <v>0</v>
      </c>
      <c r="Q1337" s="262">
        <v>0</v>
      </c>
      <c r="R1337" s="263">
        <v>2</v>
      </c>
      <c r="S1337" s="260">
        <v>0</v>
      </c>
      <c r="T1337" s="257">
        <v>0</v>
      </c>
      <c r="U1337" s="264">
        <v>0</v>
      </c>
      <c r="V1337" s="260">
        <v>0</v>
      </c>
      <c r="W1337" s="260">
        <v>0</v>
      </c>
      <c r="X1337" s="146">
        <f>+G1337-(SUM(I1337:N1337,O1337,P1337:P1337:T1337,U1337,V1337,W1337))</f>
        <v>110</v>
      </c>
      <c r="Y1337" s="147"/>
      <c r="Z1337" s="147"/>
      <c r="AA1337" s="147"/>
      <c r="AB1337" s="147"/>
      <c r="AC1337" s="147"/>
      <c r="AD1337" s="147"/>
      <c r="AE1337" s="198">
        <f t="shared" si="43"/>
        <v>110</v>
      </c>
      <c r="AF1337" s="148"/>
      <c r="AG1337" s="139"/>
    </row>
    <row r="1338" spans="1:33" s="166" customFormat="1">
      <c r="A1338" s="362">
        <v>43663</v>
      </c>
      <c r="B1338" s="137">
        <v>2</v>
      </c>
      <c r="C1338" s="137">
        <v>3565404</v>
      </c>
      <c r="D1338" s="139">
        <v>13334</v>
      </c>
      <c r="E1338" s="104" t="s">
        <v>862</v>
      </c>
      <c r="F1338" s="137">
        <v>9492</v>
      </c>
      <c r="G1338" s="140">
        <v>400</v>
      </c>
      <c r="H1338" s="165" t="s">
        <v>111</v>
      </c>
      <c r="I1338" s="257">
        <v>0</v>
      </c>
      <c r="J1338" s="258">
        <v>0</v>
      </c>
      <c r="K1338" s="259">
        <v>0</v>
      </c>
      <c r="L1338" s="260">
        <v>0</v>
      </c>
      <c r="M1338" s="257">
        <v>0</v>
      </c>
      <c r="N1338" s="261">
        <v>0</v>
      </c>
      <c r="O1338" s="262">
        <v>1</v>
      </c>
      <c r="P1338" s="260">
        <v>0</v>
      </c>
      <c r="Q1338" s="262">
        <v>0</v>
      </c>
      <c r="R1338" s="263">
        <v>2</v>
      </c>
      <c r="S1338" s="260">
        <v>0</v>
      </c>
      <c r="T1338" s="257">
        <v>0</v>
      </c>
      <c r="U1338" s="264">
        <v>0</v>
      </c>
      <c r="V1338" s="260">
        <v>1</v>
      </c>
      <c r="W1338" s="260">
        <v>0</v>
      </c>
      <c r="X1338" s="146">
        <f>+G1338-(SUM(I1338:N1338,O1338,P1338:P1338:T1338,U1338,V1338,W1338))</f>
        <v>396</v>
      </c>
      <c r="Y1338" s="147"/>
      <c r="Z1338" s="147"/>
      <c r="AA1338" s="147"/>
      <c r="AB1338" s="147"/>
      <c r="AC1338" s="147"/>
      <c r="AD1338" s="147"/>
      <c r="AE1338" s="198">
        <f t="shared" si="43"/>
        <v>396</v>
      </c>
      <c r="AF1338" s="148"/>
      <c r="AG1338" s="139"/>
    </row>
    <row r="1339" spans="1:33" s="166" customFormat="1">
      <c r="A1339" s="362">
        <v>43663</v>
      </c>
      <c r="B1339" s="137">
        <v>2</v>
      </c>
      <c r="C1339" s="137">
        <v>3565404</v>
      </c>
      <c r="D1339" s="139">
        <v>13334</v>
      </c>
      <c r="E1339" s="104" t="s">
        <v>862</v>
      </c>
      <c r="F1339" s="137">
        <v>9493</v>
      </c>
      <c r="G1339" s="140">
        <v>51</v>
      </c>
      <c r="H1339" s="560" t="s">
        <v>114</v>
      </c>
      <c r="I1339" s="257">
        <v>0</v>
      </c>
      <c r="J1339" s="258">
        <v>0</v>
      </c>
      <c r="K1339" s="259">
        <v>0</v>
      </c>
      <c r="L1339" s="260">
        <v>0</v>
      </c>
      <c r="M1339" s="257">
        <v>0</v>
      </c>
      <c r="N1339" s="261">
        <v>0</v>
      </c>
      <c r="O1339" s="262">
        <v>0</v>
      </c>
      <c r="P1339" s="260">
        <v>0</v>
      </c>
      <c r="Q1339" s="262">
        <v>0</v>
      </c>
      <c r="R1339" s="263">
        <v>0</v>
      </c>
      <c r="S1339" s="260">
        <v>0</v>
      </c>
      <c r="T1339" s="257">
        <v>0</v>
      </c>
      <c r="U1339" s="264">
        <v>0</v>
      </c>
      <c r="V1339" s="260">
        <v>1</v>
      </c>
      <c r="W1339" s="260">
        <v>0</v>
      </c>
      <c r="X1339" s="146">
        <f>+G1339-(SUM(I1339:N1339,O1339,P1339:P1339:T1339,U1339,V1339,W1339))</f>
        <v>50</v>
      </c>
      <c r="Y1339" s="147"/>
      <c r="Z1339" s="147"/>
      <c r="AA1339" s="147"/>
      <c r="AB1339" s="147"/>
      <c r="AC1339" s="147"/>
      <c r="AD1339" s="147"/>
      <c r="AE1339" s="198">
        <f t="shared" si="43"/>
        <v>50</v>
      </c>
      <c r="AF1339" s="148"/>
      <c r="AG1339" s="139"/>
    </row>
    <row r="1340" spans="1:33" s="166" customFormat="1">
      <c r="A1340" s="362">
        <v>43663</v>
      </c>
      <c r="B1340" s="137">
        <v>3</v>
      </c>
      <c r="C1340" s="137">
        <v>3565404</v>
      </c>
      <c r="D1340" s="139">
        <v>13334</v>
      </c>
      <c r="E1340" s="104" t="s">
        <v>862</v>
      </c>
      <c r="F1340" s="137">
        <v>9493</v>
      </c>
      <c r="G1340" s="140">
        <v>349</v>
      </c>
      <c r="H1340" s="561"/>
      <c r="I1340" s="257">
        <v>0</v>
      </c>
      <c r="J1340" s="258">
        <v>0</v>
      </c>
      <c r="K1340" s="259">
        <v>0</v>
      </c>
      <c r="L1340" s="260">
        <v>0</v>
      </c>
      <c r="M1340" s="257">
        <v>0</v>
      </c>
      <c r="N1340" s="261">
        <v>0</v>
      </c>
      <c r="O1340" s="262">
        <v>0</v>
      </c>
      <c r="P1340" s="260">
        <v>0</v>
      </c>
      <c r="Q1340" s="262">
        <v>0</v>
      </c>
      <c r="R1340" s="263">
        <v>3</v>
      </c>
      <c r="S1340" s="260">
        <v>0</v>
      </c>
      <c r="T1340" s="257">
        <v>0</v>
      </c>
      <c r="U1340" s="264">
        <v>0</v>
      </c>
      <c r="V1340" s="260">
        <v>0</v>
      </c>
      <c r="W1340" s="260">
        <v>0</v>
      </c>
      <c r="X1340" s="146">
        <f>+G1340-(SUM(I1340:N1340,O1340,P1340:P1340:T1340,U1340,V1340,W1340))</f>
        <v>346</v>
      </c>
      <c r="Y1340" s="147"/>
      <c r="Z1340" s="147"/>
      <c r="AA1340" s="147"/>
      <c r="AB1340" s="147"/>
      <c r="AC1340" s="147"/>
      <c r="AD1340" s="147"/>
      <c r="AE1340" s="198">
        <f t="shared" si="43"/>
        <v>346</v>
      </c>
      <c r="AF1340" s="148"/>
      <c r="AG1340" s="139"/>
    </row>
    <row r="1341" spans="1:33" s="166" customFormat="1">
      <c r="A1341" s="362">
        <v>43663</v>
      </c>
      <c r="B1341" s="137">
        <v>3</v>
      </c>
      <c r="C1341" s="137">
        <v>3565404</v>
      </c>
      <c r="D1341" s="139">
        <v>13334</v>
      </c>
      <c r="E1341" s="104" t="s">
        <v>862</v>
      </c>
      <c r="F1341" s="137">
        <v>9494</v>
      </c>
      <c r="G1341" s="140">
        <v>56</v>
      </c>
      <c r="H1341" s="165" t="s">
        <v>640</v>
      </c>
      <c r="I1341" s="257">
        <v>0</v>
      </c>
      <c r="J1341" s="258">
        <v>0</v>
      </c>
      <c r="K1341" s="259">
        <v>0</v>
      </c>
      <c r="L1341" s="260">
        <v>0</v>
      </c>
      <c r="M1341" s="257">
        <v>0</v>
      </c>
      <c r="N1341" s="261">
        <v>0</v>
      </c>
      <c r="O1341" s="262">
        <v>0</v>
      </c>
      <c r="P1341" s="260">
        <v>0</v>
      </c>
      <c r="Q1341" s="262">
        <v>0</v>
      </c>
      <c r="R1341" s="263">
        <v>0</v>
      </c>
      <c r="S1341" s="260">
        <v>0</v>
      </c>
      <c r="T1341" s="257">
        <v>0</v>
      </c>
      <c r="U1341" s="264">
        <v>0</v>
      </c>
      <c r="V1341" s="260">
        <v>1</v>
      </c>
      <c r="W1341" s="260">
        <v>0</v>
      </c>
      <c r="X1341" s="146">
        <f>+G1341-(SUM(I1341:N1341,O1341,P1341:P1341:T1341,U1341,V1341,W1341))</f>
        <v>55</v>
      </c>
      <c r="Y1341" s="147"/>
      <c r="Z1341" s="147"/>
      <c r="AA1341" s="147"/>
      <c r="AB1341" s="147"/>
      <c r="AC1341" s="147"/>
      <c r="AD1341" s="147"/>
      <c r="AE1341" s="198">
        <f t="shared" si="43"/>
        <v>55</v>
      </c>
      <c r="AF1341" s="148"/>
      <c r="AG1341" s="139"/>
    </row>
    <row r="1342" spans="1:33" s="166" customFormat="1">
      <c r="A1342" s="362">
        <v>43663</v>
      </c>
      <c r="B1342" s="137">
        <v>3</v>
      </c>
      <c r="C1342" s="137">
        <v>3565404</v>
      </c>
      <c r="D1342" s="139">
        <v>13319</v>
      </c>
      <c r="E1342" s="104" t="s">
        <v>862</v>
      </c>
      <c r="F1342" s="137">
        <v>9495</v>
      </c>
      <c r="G1342" s="140">
        <v>26</v>
      </c>
      <c r="H1342" s="560" t="s">
        <v>111</v>
      </c>
      <c r="I1342" s="257">
        <v>0</v>
      </c>
      <c r="J1342" s="258">
        <v>0</v>
      </c>
      <c r="K1342" s="259">
        <v>0</v>
      </c>
      <c r="L1342" s="260">
        <v>0</v>
      </c>
      <c r="M1342" s="257">
        <v>0</v>
      </c>
      <c r="N1342" s="261">
        <v>0</v>
      </c>
      <c r="O1342" s="262">
        <v>0</v>
      </c>
      <c r="P1342" s="260">
        <v>0</v>
      </c>
      <c r="Q1342" s="262">
        <v>0</v>
      </c>
      <c r="R1342" s="263">
        <v>2</v>
      </c>
      <c r="S1342" s="260">
        <v>0</v>
      </c>
      <c r="T1342" s="257">
        <v>0</v>
      </c>
      <c r="U1342" s="264">
        <v>0</v>
      </c>
      <c r="V1342" s="260">
        <v>1</v>
      </c>
      <c r="W1342" s="260">
        <v>0</v>
      </c>
      <c r="X1342" s="146">
        <f>+G1342-(SUM(I1342:N1342,O1342,P1342:P1342:T1342,U1342,V1342,W1342))</f>
        <v>23</v>
      </c>
      <c r="Y1342" s="147"/>
      <c r="Z1342" s="147"/>
      <c r="AA1342" s="147"/>
      <c r="AB1342" s="147"/>
      <c r="AC1342" s="147"/>
      <c r="AD1342" s="147"/>
      <c r="AE1342" s="198">
        <f t="shared" si="43"/>
        <v>23</v>
      </c>
      <c r="AF1342" s="148"/>
      <c r="AG1342" s="139"/>
    </row>
    <row r="1343" spans="1:33" s="166" customFormat="1">
      <c r="A1343" s="362">
        <v>43664</v>
      </c>
      <c r="B1343" s="137">
        <v>1</v>
      </c>
      <c r="C1343" s="137">
        <v>3565404</v>
      </c>
      <c r="D1343" s="139">
        <v>13319</v>
      </c>
      <c r="E1343" s="104" t="s">
        <v>862</v>
      </c>
      <c r="F1343" s="137">
        <v>9495</v>
      </c>
      <c r="G1343" s="140">
        <v>374</v>
      </c>
      <c r="H1343" s="561"/>
      <c r="I1343" s="257">
        <v>0</v>
      </c>
      <c r="J1343" s="258">
        <v>0</v>
      </c>
      <c r="K1343" s="259">
        <v>0</v>
      </c>
      <c r="L1343" s="260">
        <v>0</v>
      </c>
      <c r="M1343" s="257">
        <v>0</v>
      </c>
      <c r="N1343" s="261">
        <v>0</v>
      </c>
      <c r="O1343" s="262">
        <v>0</v>
      </c>
      <c r="P1343" s="260">
        <v>0</v>
      </c>
      <c r="Q1343" s="262">
        <v>0</v>
      </c>
      <c r="R1343" s="263">
        <v>2</v>
      </c>
      <c r="S1343" s="260">
        <v>0</v>
      </c>
      <c r="T1343" s="257">
        <v>0</v>
      </c>
      <c r="U1343" s="264">
        <v>0</v>
      </c>
      <c r="V1343" s="260">
        <v>1</v>
      </c>
      <c r="W1343" s="260">
        <v>0</v>
      </c>
      <c r="X1343" s="146">
        <f>+G1343-(SUM(I1343:N1343,O1343,P1343:P1343:T1343,U1343,V1343,W1343))</f>
        <v>371</v>
      </c>
      <c r="Y1343" s="147"/>
      <c r="Z1343" s="147"/>
      <c r="AA1343" s="147"/>
      <c r="AB1343" s="147"/>
      <c r="AC1343" s="147"/>
      <c r="AD1343" s="147"/>
      <c r="AE1343" s="198">
        <f t="shared" si="43"/>
        <v>371</v>
      </c>
      <c r="AF1343" s="148"/>
      <c r="AG1343" s="139"/>
    </row>
    <row r="1344" spans="1:33" s="166" customFormat="1">
      <c r="A1344" s="362">
        <v>43664</v>
      </c>
      <c r="B1344" s="137">
        <v>1</v>
      </c>
      <c r="C1344" s="137">
        <v>3565404</v>
      </c>
      <c r="D1344" s="139">
        <v>13319</v>
      </c>
      <c r="E1344" s="104" t="s">
        <v>862</v>
      </c>
      <c r="F1344" s="137">
        <v>9496</v>
      </c>
      <c r="G1344" s="140">
        <v>176</v>
      </c>
      <c r="H1344" s="560" t="s">
        <v>641</v>
      </c>
      <c r="I1344" s="257">
        <v>0</v>
      </c>
      <c r="J1344" s="258">
        <v>0</v>
      </c>
      <c r="K1344" s="259">
        <v>0</v>
      </c>
      <c r="L1344" s="260">
        <v>0</v>
      </c>
      <c r="M1344" s="257">
        <v>0</v>
      </c>
      <c r="N1344" s="261">
        <v>0</v>
      </c>
      <c r="O1344" s="262">
        <v>0</v>
      </c>
      <c r="P1344" s="260">
        <v>0</v>
      </c>
      <c r="Q1344" s="262">
        <v>0</v>
      </c>
      <c r="R1344" s="263">
        <v>0</v>
      </c>
      <c r="S1344" s="260">
        <v>0</v>
      </c>
      <c r="T1344" s="257">
        <v>0</v>
      </c>
      <c r="U1344" s="264">
        <v>0</v>
      </c>
      <c r="V1344" s="260">
        <v>1</v>
      </c>
      <c r="W1344" s="260">
        <v>0</v>
      </c>
      <c r="X1344" s="146">
        <f>+G1344-(SUM(I1344:N1344,O1344,P1344:P1344:T1344,U1344,V1344,W1344))</f>
        <v>175</v>
      </c>
      <c r="Y1344" s="147"/>
      <c r="Z1344" s="147"/>
      <c r="AA1344" s="147"/>
      <c r="AB1344" s="147"/>
      <c r="AC1344" s="147"/>
      <c r="AD1344" s="147"/>
      <c r="AE1344" s="198">
        <f t="shared" si="43"/>
        <v>175</v>
      </c>
      <c r="AF1344" s="148"/>
      <c r="AG1344" s="139"/>
    </row>
    <row r="1345" spans="1:33" s="166" customFormat="1">
      <c r="A1345" s="362">
        <v>43664</v>
      </c>
      <c r="B1345" s="137">
        <v>2</v>
      </c>
      <c r="C1345" s="137">
        <v>3565404</v>
      </c>
      <c r="D1345" s="139">
        <v>13319</v>
      </c>
      <c r="E1345" s="104" t="s">
        <v>862</v>
      </c>
      <c r="F1345" s="137">
        <v>9496</v>
      </c>
      <c r="G1345" s="140">
        <v>129</v>
      </c>
      <c r="H1345" s="561"/>
      <c r="I1345" s="257">
        <v>0</v>
      </c>
      <c r="J1345" s="258">
        <v>0</v>
      </c>
      <c r="K1345" s="259">
        <v>0</v>
      </c>
      <c r="L1345" s="260">
        <v>0</v>
      </c>
      <c r="M1345" s="257">
        <v>0</v>
      </c>
      <c r="N1345" s="261">
        <v>0</v>
      </c>
      <c r="O1345" s="262">
        <v>0</v>
      </c>
      <c r="P1345" s="260">
        <v>0</v>
      </c>
      <c r="Q1345" s="262">
        <v>0</v>
      </c>
      <c r="R1345" s="263">
        <v>3</v>
      </c>
      <c r="S1345" s="260">
        <v>0</v>
      </c>
      <c r="T1345" s="257">
        <v>0</v>
      </c>
      <c r="U1345" s="264">
        <v>0</v>
      </c>
      <c r="V1345" s="260">
        <v>0</v>
      </c>
      <c r="W1345" s="260">
        <v>0</v>
      </c>
      <c r="X1345" s="146">
        <f>+G1345-(SUM(I1345:N1345,O1345,P1345:P1345:T1345,U1345,V1345,W1345))</f>
        <v>126</v>
      </c>
      <c r="Y1345" s="147"/>
      <c r="Z1345" s="147"/>
      <c r="AA1345" s="147"/>
      <c r="AB1345" s="147"/>
      <c r="AC1345" s="147"/>
      <c r="AD1345" s="147"/>
      <c r="AE1345" s="198">
        <f t="shared" si="43"/>
        <v>126</v>
      </c>
      <c r="AF1345" s="148"/>
      <c r="AG1345" s="139"/>
    </row>
    <row r="1346" spans="1:33" s="166" customFormat="1">
      <c r="A1346" s="362">
        <v>43664</v>
      </c>
      <c r="B1346" s="137">
        <v>2</v>
      </c>
      <c r="C1346" s="137">
        <v>3565404</v>
      </c>
      <c r="D1346" s="139">
        <v>13318</v>
      </c>
      <c r="E1346" s="104" t="s">
        <v>862</v>
      </c>
      <c r="F1346" s="137">
        <v>9497</v>
      </c>
      <c r="G1346" s="140">
        <v>52</v>
      </c>
      <c r="H1346" s="165" t="s">
        <v>643</v>
      </c>
      <c r="I1346" s="257">
        <v>0</v>
      </c>
      <c r="J1346" s="258">
        <v>0</v>
      </c>
      <c r="K1346" s="259">
        <v>0</v>
      </c>
      <c r="L1346" s="260">
        <v>0</v>
      </c>
      <c r="M1346" s="257">
        <v>0</v>
      </c>
      <c r="N1346" s="261">
        <v>0</v>
      </c>
      <c r="O1346" s="262">
        <v>1</v>
      </c>
      <c r="P1346" s="260">
        <v>0</v>
      </c>
      <c r="Q1346" s="262">
        <v>0</v>
      </c>
      <c r="R1346" s="263">
        <v>0</v>
      </c>
      <c r="S1346" s="260">
        <v>0</v>
      </c>
      <c r="T1346" s="257">
        <v>0</v>
      </c>
      <c r="U1346" s="264">
        <v>0</v>
      </c>
      <c r="V1346" s="260">
        <v>1</v>
      </c>
      <c r="W1346" s="260">
        <v>0</v>
      </c>
      <c r="X1346" s="146">
        <f>+G1346-(SUM(I1346:N1346,O1346,P1346:P1346:T1346,U1346,V1346,W1346))</f>
        <v>50</v>
      </c>
      <c r="Y1346" s="147"/>
      <c r="Z1346" s="147"/>
      <c r="AA1346" s="147"/>
      <c r="AB1346" s="147"/>
      <c r="AC1346" s="147"/>
      <c r="AD1346" s="147"/>
      <c r="AE1346" s="198">
        <f t="shared" si="43"/>
        <v>50</v>
      </c>
      <c r="AF1346" s="148"/>
      <c r="AG1346" s="139"/>
    </row>
    <row r="1347" spans="1:33" s="166" customFormat="1">
      <c r="A1347" s="362">
        <v>43664</v>
      </c>
      <c r="B1347" s="137">
        <v>2</v>
      </c>
      <c r="C1347" s="137">
        <v>3565404</v>
      </c>
      <c r="D1347" s="139">
        <v>13342</v>
      </c>
      <c r="E1347" s="104" t="s">
        <v>862</v>
      </c>
      <c r="F1347" s="137">
        <v>9498</v>
      </c>
      <c r="G1347" s="140">
        <v>45</v>
      </c>
      <c r="H1347" s="165" t="s">
        <v>642</v>
      </c>
      <c r="I1347" s="257">
        <v>0</v>
      </c>
      <c r="J1347" s="258">
        <v>0</v>
      </c>
      <c r="K1347" s="259">
        <v>0</v>
      </c>
      <c r="L1347" s="260">
        <v>0</v>
      </c>
      <c r="M1347" s="257">
        <v>0</v>
      </c>
      <c r="N1347" s="261">
        <v>0</v>
      </c>
      <c r="O1347" s="262">
        <v>1</v>
      </c>
      <c r="P1347" s="260">
        <v>0</v>
      </c>
      <c r="Q1347" s="262">
        <v>0</v>
      </c>
      <c r="R1347" s="263">
        <v>0</v>
      </c>
      <c r="S1347" s="260">
        <v>0</v>
      </c>
      <c r="T1347" s="257">
        <v>0</v>
      </c>
      <c r="U1347" s="264">
        <v>0</v>
      </c>
      <c r="V1347" s="260">
        <v>1</v>
      </c>
      <c r="W1347" s="260">
        <v>0</v>
      </c>
      <c r="X1347" s="146">
        <f>+G1347-(SUM(I1347:N1347,O1347,P1347:P1347:T1347,U1347,V1347,W1347))</f>
        <v>43</v>
      </c>
      <c r="Y1347" s="147"/>
      <c r="Z1347" s="147"/>
      <c r="AA1347" s="147"/>
      <c r="AB1347" s="147"/>
      <c r="AC1347" s="147"/>
      <c r="AD1347" s="147"/>
      <c r="AE1347" s="198">
        <f>X1347-SUM(Z1347:AD1347)</f>
        <v>43</v>
      </c>
      <c r="AF1347" s="148"/>
      <c r="AG1347" s="139"/>
    </row>
    <row r="1348" spans="1:33">
      <c r="A1348" s="362">
        <v>43664</v>
      </c>
      <c r="B1348" s="30">
        <v>2</v>
      </c>
      <c r="C1348" s="137">
        <v>3665510</v>
      </c>
      <c r="D1348" s="104">
        <v>13335</v>
      </c>
      <c r="E1348" s="104" t="s">
        <v>862</v>
      </c>
      <c r="F1348" s="30">
        <v>9499</v>
      </c>
      <c r="G1348" s="105">
        <v>328</v>
      </c>
      <c r="H1348" s="113" t="s">
        <v>644</v>
      </c>
      <c r="I1348" s="222">
        <v>0</v>
      </c>
      <c r="J1348" s="223">
        <v>0</v>
      </c>
      <c r="K1348" s="228">
        <v>0</v>
      </c>
      <c r="L1348" s="224">
        <v>0</v>
      </c>
      <c r="M1348" s="222">
        <v>0</v>
      </c>
      <c r="N1348" s="229">
        <v>0</v>
      </c>
      <c r="O1348" s="225">
        <v>1</v>
      </c>
      <c r="P1348" s="224">
        <v>0</v>
      </c>
      <c r="Q1348" s="225">
        <v>0</v>
      </c>
      <c r="R1348" s="226">
        <v>2</v>
      </c>
      <c r="S1348" s="224">
        <v>0</v>
      </c>
      <c r="T1348" s="222">
        <v>0</v>
      </c>
      <c r="U1348" s="227">
        <v>0</v>
      </c>
      <c r="V1348" s="224">
        <v>1</v>
      </c>
      <c r="W1348" s="224">
        <v>0</v>
      </c>
      <c r="X1348" s="146">
        <f>+G1348-(SUM(I1348:N1348,O1348,P1348:P1348:T1348,U1348,V1348,W1348))</f>
        <v>324</v>
      </c>
      <c r="Y1348" s="107"/>
      <c r="Z1348" s="107"/>
      <c r="AA1348" s="107"/>
      <c r="AB1348" s="107"/>
      <c r="AC1348" s="107"/>
      <c r="AD1348" s="107"/>
      <c r="AE1348" s="197">
        <f>X1348-SUM(Z1348:AD1348)</f>
        <v>324</v>
      </c>
      <c r="AF1348" s="108"/>
      <c r="AG1348" s="104"/>
    </row>
    <row r="1349" spans="1:33" s="166" customFormat="1">
      <c r="A1349" s="362">
        <v>43669</v>
      </c>
      <c r="B1349" s="137">
        <v>3</v>
      </c>
      <c r="C1349" s="137">
        <v>3665510</v>
      </c>
      <c r="D1349" s="139">
        <v>13335</v>
      </c>
      <c r="E1349" s="104" t="s">
        <v>862</v>
      </c>
      <c r="F1349" s="137">
        <v>9561</v>
      </c>
      <c r="G1349" s="140">
        <v>101</v>
      </c>
      <c r="H1349" s="562" t="s">
        <v>645</v>
      </c>
      <c r="I1349" s="257">
        <v>0</v>
      </c>
      <c r="J1349" s="258">
        <v>0</v>
      </c>
      <c r="K1349" s="259">
        <v>0</v>
      </c>
      <c r="L1349" s="260">
        <v>0</v>
      </c>
      <c r="M1349" s="257">
        <v>0</v>
      </c>
      <c r="N1349" s="261">
        <v>0</v>
      </c>
      <c r="O1349" s="262">
        <v>0</v>
      </c>
      <c r="P1349" s="260">
        <v>0</v>
      </c>
      <c r="Q1349" s="262">
        <v>0</v>
      </c>
      <c r="R1349" s="263">
        <v>0</v>
      </c>
      <c r="S1349" s="260">
        <v>0</v>
      </c>
      <c r="T1349" s="257">
        <v>0</v>
      </c>
      <c r="U1349" s="264">
        <v>0</v>
      </c>
      <c r="V1349" s="260">
        <v>1</v>
      </c>
      <c r="W1349" s="260">
        <v>0</v>
      </c>
      <c r="X1349" s="146">
        <f>+G1349-(SUM(I1349:N1349,O1349,P1349:P1349:T1349,U1349,V1349,W1349))</f>
        <v>100</v>
      </c>
      <c r="Y1349" s="205"/>
      <c r="Z1349" s="147"/>
      <c r="AA1349" s="147"/>
      <c r="AB1349" s="147"/>
      <c r="AC1349" s="147"/>
      <c r="AD1349" s="147"/>
      <c r="AE1349" s="198">
        <f t="shared" si="43"/>
        <v>100</v>
      </c>
      <c r="AF1349" s="148"/>
      <c r="AG1349" s="139"/>
    </row>
    <row r="1350" spans="1:33" s="166" customFormat="1">
      <c r="A1350" s="362">
        <v>43670</v>
      </c>
      <c r="B1350" s="137">
        <v>1</v>
      </c>
      <c r="C1350" s="137">
        <v>3665510</v>
      </c>
      <c r="D1350" s="139">
        <v>13335</v>
      </c>
      <c r="E1350" s="104" t="s">
        <v>862</v>
      </c>
      <c r="F1350" s="137">
        <v>9561</v>
      </c>
      <c r="G1350" s="140">
        <v>299</v>
      </c>
      <c r="H1350" s="563"/>
      <c r="I1350" s="257">
        <v>0</v>
      </c>
      <c r="J1350" s="258">
        <v>0</v>
      </c>
      <c r="K1350" s="259">
        <v>0</v>
      </c>
      <c r="L1350" s="260">
        <v>0</v>
      </c>
      <c r="M1350" s="257">
        <v>0</v>
      </c>
      <c r="N1350" s="261">
        <v>0</v>
      </c>
      <c r="O1350" s="262">
        <v>1</v>
      </c>
      <c r="P1350" s="260">
        <v>0</v>
      </c>
      <c r="Q1350" s="262">
        <v>0</v>
      </c>
      <c r="R1350" s="263">
        <v>2</v>
      </c>
      <c r="S1350" s="260">
        <v>0</v>
      </c>
      <c r="T1350" s="257">
        <v>0</v>
      </c>
      <c r="U1350" s="264">
        <v>0</v>
      </c>
      <c r="V1350" s="260">
        <v>0</v>
      </c>
      <c r="W1350" s="260">
        <v>0</v>
      </c>
      <c r="X1350" s="146">
        <f>+G1350-(SUM(I1350:N1350,O1350,P1350:P1350:T1350,U1350,V1350,W1350))</f>
        <v>296</v>
      </c>
      <c r="Y1350" s="205"/>
      <c r="Z1350" s="147"/>
      <c r="AA1350" s="147"/>
      <c r="AB1350" s="147"/>
      <c r="AC1350" s="147"/>
      <c r="AD1350" s="147"/>
      <c r="AE1350" s="198">
        <f t="shared" si="43"/>
        <v>296</v>
      </c>
      <c r="AF1350" s="148"/>
      <c r="AG1350" s="139"/>
    </row>
    <row r="1351" spans="1:33" s="166" customFormat="1">
      <c r="A1351" s="362">
        <v>43670</v>
      </c>
      <c r="B1351" s="137">
        <v>1</v>
      </c>
      <c r="C1351" s="137">
        <v>3665510</v>
      </c>
      <c r="D1351" s="139">
        <v>13335</v>
      </c>
      <c r="E1351" s="104" t="s">
        <v>862</v>
      </c>
      <c r="F1351" s="137">
        <v>9562</v>
      </c>
      <c r="G1351" s="140">
        <v>97</v>
      </c>
      <c r="H1351" s="165" t="s">
        <v>646</v>
      </c>
      <c r="I1351" s="257">
        <v>0</v>
      </c>
      <c r="J1351" s="258">
        <v>0</v>
      </c>
      <c r="K1351" s="259">
        <v>0</v>
      </c>
      <c r="L1351" s="260">
        <v>0</v>
      </c>
      <c r="M1351" s="257">
        <v>0</v>
      </c>
      <c r="N1351" s="261">
        <v>0</v>
      </c>
      <c r="O1351" s="262">
        <v>0</v>
      </c>
      <c r="P1351" s="260">
        <v>0</v>
      </c>
      <c r="Q1351" s="262">
        <v>0</v>
      </c>
      <c r="R1351" s="263">
        <v>0</v>
      </c>
      <c r="S1351" s="260">
        <v>0</v>
      </c>
      <c r="T1351" s="257">
        <v>0</v>
      </c>
      <c r="U1351" s="264">
        <v>0</v>
      </c>
      <c r="V1351" s="260">
        <v>1</v>
      </c>
      <c r="W1351" s="260">
        <v>0</v>
      </c>
      <c r="X1351" s="146">
        <f>+G1351-(SUM(I1351:N1351,O1351,P1351:P1351:T1351,U1351,V1351,W1351))</f>
        <v>96</v>
      </c>
      <c r="Y1351" s="205"/>
      <c r="Z1351" s="147"/>
      <c r="AA1351" s="147"/>
      <c r="AB1351" s="147"/>
      <c r="AC1351" s="147"/>
      <c r="AD1351" s="147"/>
      <c r="AE1351" s="198">
        <f t="shared" si="43"/>
        <v>96</v>
      </c>
      <c r="AF1351" s="148"/>
      <c r="AG1351" s="139"/>
    </row>
    <row r="1352" spans="1:33" s="166" customFormat="1">
      <c r="A1352" s="362">
        <v>43670</v>
      </c>
      <c r="B1352" s="137">
        <v>1</v>
      </c>
      <c r="C1352" s="137">
        <v>3665510</v>
      </c>
      <c r="D1352" s="139">
        <v>13336</v>
      </c>
      <c r="E1352" s="104" t="s">
        <v>862</v>
      </c>
      <c r="F1352" s="137">
        <v>9563</v>
      </c>
      <c r="G1352" s="140">
        <v>127</v>
      </c>
      <c r="H1352" s="560" t="s">
        <v>111</v>
      </c>
      <c r="I1352" s="257">
        <v>0</v>
      </c>
      <c r="J1352" s="258">
        <v>0</v>
      </c>
      <c r="K1352" s="259">
        <v>0</v>
      </c>
      <c r="L1352" s="260">
        <v>0</v>
      </c>
      <c r="M1352" s="257">
        <v>0</v>
      </c>
      <c r="N1352" s="261">
        <v>0</v>
      </c>
      <c r="O1352" s="262">
        <v>1</v>
      </c>
      <c r="P1352" s="260">
        <v>0</v>
      </c>
      <c r="Q1352" s="262">
        <v>0</v>
      </c>
      <c r="R1352" s="263">
        <v>0</v>
      </c>
      <c r="S1352" s="260">
        <v>0</v>
      </c>
      <c r="T1352" s="257">
        <v>0</v>
      </c>
      <c r="U1352" s="264">
        <v>0</v>
      </c>
      <c r="V1352" s="260">
        <v>1</v>
      </c>
      <c r="W1352" s="260">
        <v>0</v>
      </c>
      <c r="X1352" s="146">
        <f>+G1352-(SUM(I1352:N1352,O1352,P1352:P1352:T1352,U1352,V1352,W1352))</f>
        <v>125</v>
      </c>
      <c r="Y1352" s="205"/>
      <c r="Z1352" s="147"/>
      <c r="AA1352" s="147"/>
      <c r="AB1352" s="147"/>
      <c r="AC1352" s="147"/>
      <c r="AD1352" s="147"/>
      <c r="AE1352" s="198">
        <f t="shared" si="43"/>
        <v>125</v>
      </c>
      <c r="AF1352" s="148"/>
      <c r="AG1352" s="139"/>
    </row>
    <row r="1353" spans="1:33" s="166" customFormat="1">
      <c r="A1353" s="362">
        <v>43670</v>
      </c>
      <c r="B1353" s="137">
        <v>2</v>
      </c>
      <c r="C1353" s="137">
        <v>3665510</v>
      </c>
      <c r="D1353" s="139">
        <v>13336</v>
      </c>
      <c r="E1353" s="104" t="s">
        <v>862</v>
      </c>
      <c r="F1353" s="137">
        <v>9563</v>
      </c>
      <c r="G1353" s="140">
        <v>273</v>
      </c>
      <c r="H1353" s="561"/>
      <c r="I1353" s="257">
        <v>0</v>
      </c>
      <c r="J1353" s="258">
        <v>0</v>
      </c>
      <c r="K1353" s="259">
        <v>0</v>
      </c>
      <c r="L1353" s="260">
        <v>0</v>
      </c>
      <c r="M1353" s="257">
        <v>0</v>
      </c>
      <c r="N1353" s="261">
        <v>0</v>
      </c>
      <c r="O1353" s="262">
        <v>0</v>
      </c>
      <c r="P1353" s="260">
        <v>0</v>
      </c>
      <c r="Q1353" s="262">
        <v>0</v>
      </c>
      <c r="R1353" s="260">
        <v>2</v>
      </c>
      <c r="S1353" s="260">
        <v>0</v>
      </c>
      <c r="T1353" s="257">
        <v>0</v>
      </c>
      <c r="U1353" s="264">
        <v>0</v>
      </c>
      <c r="V1353" s="260">
        <v>0</v>
      </c>
      <c r="W1353" s="260">
        <v>0</v>
      </c>
      <c r="X1353" s="146">
        <f>+G1353-(SUM(I1353:N1353,O1353,P1353:P1353:T1353,U1353,V1353,W1353))</f>
        <v>271</v>
      </c>
      <c r="Y1353" s="205"/>
      <c r="Z1353" s="147"/>
      <c r="AA1353" s="147"/>
      <c r="AB1353" s="147"/>
      <c r="AC1353" s="147"/>
      <c r="AD1353" s="147"/>
      <c r="AE1353" s="198">
        <f t="shared" si="43"/>
        <v>271</v>
      </c>
      <c r="AF1353" s="148"/>
      <c r="AG1353" s="139"/>
    </row>
    <row r="1354" spans="1:33" s="166" customFormat="1">
      <c r="A1354" s="362">
        <v>43670</v>
      </c>
      <c r="B1354" s="137">
        <v>2</v>
      </c>
      <c r="C1354" s="137">
        <v>3665510</v>
      </c>
      <c r="D1354" s="139">
        <v>13336</v>
      </c>
      <c r="E1354" s="104" t="s">
        <v>862</v>
      </c>
      <c r="F1354" s="137">
        <v>9564</v>
      </c>
      <c r="G1354" s="140">
        <v>278</v>
      </c>
      <c r="H1354" s="165"/>
      <c r="I1354" s="257">
        <v>0</v>
      </c>
      <c r="J1354" s="258">
        <v>0</v>
      </c>
      <c r="K1354" s="259">
        <v>0</v>
      </c>
      <c r="L1354" s="260">
        <v>0</v>
      </c>
      <c r="M1354" s="257">
        <v>0</v>
      </c>
      <c r="N1354" s="261">
        <v>0</v>
      </c>
      <c r="O1354" s="262">
        <v>0</v>
      </c>
      <c r="P1354" s="260">
        <v>0</v>
      </c>
      <c r="Q1354" s="262">
        <v>0</v>
      </c>
      <c r="R1354" s="263">
        <v>2</v>
      </c>
      <c r="S1354" s="260">
        <v>0</v>
      </c>
      <c r="T1354" s="257">
        <v>0</v>
      </c>
      <c r="U1354" s="264">
        <v>0</v>
      </c>
      <c r="V1354" s="260">
        <v>1</v>
      </c>
      <c r="W1354" s="260">
        <v>0</v>
      </c>
      <c r="X1354" s="146">
        <f>+G1354-(SUM(I1354:N1354,O1354,P1354:P1354:T1354,U1354,V1354,W1354))</f>
        <v>275</v>
      </c>
      <c r="Y1354" s="205"/>
      <c r="Z1354" s="147"/>
      <c r="AA1354" s="147"/>
      <c r="AB1354" s="147"/>
      <c r="AC1354" s="147"/>
      <c r="AD1354" s="147"/>
      <c r="AE1354" s="198">
        <f t="shared" si="43"/>
        <v>275</v>
      </c>
      <c r="AF1354" s="148"/>
      <c r="AG1354" s="139"/>
    </row>
    <row r="1355" spans="1:33" s="166" customFormat="1">
      <c r="A1355" s="362">
        <v>43670</v>
      </c>
      <c r="B1355" s="137">
        <v>3</v>
      </c>
      <c r="C1355" s="137">
        <v>3665510</v>
      </c>
      <c r="D1355" s="139">
        <v>13336</v>
      </c>
      <c r="E1355" s="104" t="s">
        <v>862</v>
      </c>
      <c r="F1355" s="137">
        <v>9564</v>
      </c>
      <c r="G1355" s="140">
        <v>122</v>
      </c>
      <c r="H1355" s="165"/>
      <c r="I1355" s="257">
        <v>0</v>
      </c>
      <c r="J1355" s="258">
        <v>0</v>
      </c>
      <c r="K1355" s="259">
        <v>0</v>
      </c>
      <c r="L1355" s="260">
        <v>0</v>
      </c>
      <c r="M1355" s="257">
        <v>0</v>
      </c>
      <c r="N1355" s="261">
        <v>0</v>
      </c>
      <c r="O1355" s="262">
        <v>0</v>
      </c>
      <c r="P1355" s="260">
        <v>0</v>
      </c>
      <c r="Q1355" s="262">
        <v>0</v>
      </c>
      <c r="R1355" s="263">
        <v>0</v>
      </c>
      <c r="S1355" s="260">
        <v>0</v>
      </c>
      <c r="T1355" s="257">
        <v>0</v>
      </c>
      <c r="U1355" s="264">
        <v>0</v>
      </c>
      <c r="V1355" s="260">
        <v>0</v>
      </c>
      <c r="W1355" s="260">
        <v>0</v>
      </c>
      <c r="X1355" s="146">
        <f>+G1355-(SUM(I1355:N1355,O1355,P1355:P1355:T1355,U1355,V1355,W1355))</f>
        <v>122</v>
      </c>
      <c r="Y1355" s="205"/>
      <c r="Z1355" s="147"/>
      <c r="AA1355" s="147">
        <v>2</v>
      </c>
      <c r="AB1355" s="147"/>
      <c r="AC1355" s="147"/>
      <c r="AD1355" s="147"/>
      <c r="AE1355" s="198">
        <f t="shared" si="43"/>
        <v>120</v>
      </c>
      <c r="AF1355" s="148"/>
      <c r="AG1355" s="139"/>
    </row>
    <row r="1356" spans="1:33" s="166" customFormat="1">
      <c r="A1356" s="362">
        <v>43670</v>
      </c>
      <c r="B1356" s="137">
        <v>3</v>
      </c>
      <c r="C1356" s="137">
        <v>3665510</v>
      </c>
      <c r="D1356" s="139">
        <v>13336</v>
      </c>
      <c r="E1356" s="104" t="s">
        <v>862</v>
      </c>
      <c r="F1356" s="137">
        <v>9565</v>
      </c>
      <c r="G1356" s="140">
        <v>400</v>
      </c>
      <c r="H1356" s="165"/>
      <c r="I1356" s="257">
        <v>0</v>
      </c>
      <c r="J1356" s="258">
        <v>0</v>
      </c>
      <c r="K1356" s="259">
        <v>0</v>
      </c>
      <c r="L1356" s="260">
        <v>0</v>
      </c>
      <c r="M1356" s="257">
        <v>0</v>
      </c>
      <c r="N1356" s="261">
        <v>0</v>
      </c>
      <c r="O1356" s="262">
        <v>0</v>
      </c>
      <c r="P1356" s="260">
        <v>0</v>
      </c>
      <c r="Q1356" s="262">
        <v>0</v>
      </c>
      <c r="R1356" s="263">
        <v>3</v>
      </c>
      <c r="S1356" s="260">
        <v>0</v>
      </c>
      <c r="T1356" s="257">
        <v>0</v>
      </c>
      <c r="U1356" s="264">
        <v>0</v>
      </c>
      <c r="V1356" s="260">
        <v>1</v>
      </c>
      <c r="W1356" s="260">
        <v>0</v>
      </c>
      <c r="X1356" s="146">
        <f>+G1356-(SUM(I1356:N1356,O1356,P1356:P1356:T1356,U1356,V1356,W1356))</f>
        <v>396</v>
      </c>
      <c r="Y1356" s="205"/>
      <c r="Z1356" s="147"/>
      <c r="AA1356" s="147"/>
      <c r="AB1356" s="147"/>
      <c r="AC1356" s="147"/>
      <c r="AD1356" s="147"/>
      <c r="AE1356" s="198">
        <f t="shared" si="43"/>
        <v>396</v>
      </c>
      <c r="AF1356" s="148"/>
      <c r="AG1356" s="139"/>
    </row>
    <row r="1357" spans="1:33" s="166" customFormat="1">
      <c r="A1357" s="362">
        <v>43670</v>
      </c>
      <c r="B1357" s="137">
        <v>3</v>
      </c>
      <c r="C1357" s="137">
        <v>3665510</v>
      </c>
      <c r="D1357" s="139">
        <v>13336</v>
      </c>
      <c r="E1357" s="104" t="s">
        <v>862</v>
      </c>
      <c r="F1357" s="137">
        <v>9566</v>
      </c>
      <c r="G1357" s="140">
        <v>30</v>
      </c>
      <c r="H1357" s="165"/>
      <c r="I1357" s="257">
        <v>0</v>
      </c>
      <c r="J1357" s="258">
        <v>0</v>
      </c>
      <c r="K1357" s="259">
        <v>0</v>
      </c>
      <c r="L1357" s="260">
        <v>0</v>
      </c>
      <c r="M1357" s="257">
        <v>0</v>
      </c>
      <c r="N1357" s="261">
        <v>0</v>
      </c>
      <c r="O1357" s="262">
        <v>0</v>
      </c>
      <c r="P1357" s="260">
        <v>0</v>
      </c>
      <c r="Q1357" s="262">
        <v>0</v>
      </c>
      <c r="R1357" s="263">
        <v>0</v>
      </c>
      <c r="S1357" s="260">
        <v>0</v>
      </c>
      <c r="T1357" s="257">
        <v>0</v>
      </c>
      <c r="U1357" s="264">
        <v>0</v>
      </c>
      <c r="V1357" s="260">
        <v>1</v>
      </c>
      <c r="W1357" s="260">
        <v>0</v>
      </c>
      <c r="X1357" s="146">
        <f>+G1357-(SUM(I1357:N1357,O1357,P1357:P1357:T1357,U1357,V1357,W1357))</f>
        <v>29</v>
      </c>
      <c r="Y1357" s="205"/>
      <c r="Z1357" s="147"/>
      <c r="AA1357" s="147"/>
      <c r="AB1357" s="147"/>
      <c r="AC1357" s="147"/>
      <c r="AD1357" s="147"/>
      <c r="AE1357" s="198">
        <f t="shared" si="43"/>
        <v>29</v>
      </c>
      <c r="AF1357" s="148"/>
      <c r="AG1357" s="139"/>
    </row>
    <row r="1358" spans="1:33" s="166" customFormat="1">
      <c r="A1358" s="362">
        <v>43671</v>
      </c>
      <c r="B1358" s="137">
        <v>1</v>
      </c>
      <c r="C1358" s="137">
        <v>3665510</v>
      </c>
      <c r="D1358" s="139">
        <v>13336</v>
      </c>
      <c r="E1358" s="104" t="s">
        <v>862</v>
      </c>
      <c r="F1358" s="137">
        <v>9566</v>
      </c>
      <c r="G1358" s="140">
        <v>115</v>
      </c>
      <c r="H1358" s="165"/>
      <c r="I1358" s="257">
        <v>0</v>
      </c>
      <c r="J1358" s="258">
        <v>0</v>
      </c>
      <c r="K1358" s="259">
        <v>0</v>
      </c>
      <c r="L1358" s="260">
        <v>0</v>
      </c>
      <c r="M1358" s="257">
        <v>0</v>
      </c>
      <c r="N1358" s="261">
        <v>0</v>
      </c>
      <c r="O1358" s="262">
        <v>0</v>
      </c>
      <c r="P1358" s="260">
        <v>0</v>
      </c>
      <c r="Q1358" s="262">
        <v>0</v>
      </c>
      <c r="R1358" s="263">
        <v>0</v>
      </c>
      <c r="S1358" s="260">
        <v>0</v>
      </c>
      <c r="T1358" s="257">
        <v>0</v>
      </c>
      <c r="U1358" s="264">
        <v>0</v>
      </c>
      <c r="V1358" s="260">
        <v>1</v>
      </c>
      <c r="W1358" s="260">
        <v>0</v>
      </c>
      <c r="X1358" s="146">
        <f>+G1358-(SUM(I1358:N1358,O1358,P1358:P1358:T1358,U1358,V1358,W1358))</f>
        <v>114</v>
      </c>
      <c r="Y1358" s="205"/>
      <c r="Z1358" s="147"/>
      <c r="AA1358" s="147"/>
      <c r="AB1358" s="147"/>
      <c r="AC1358" s="147"/>
      <c r="AD1358" s="147"/>
      <c r="AE1358" s="198">
        <f t="shared" si="43"/>
        <v>114</v>
      </c>
      <c r="AF1358" s="148"/>
      <c r="AG1358" s="139"/>
    </row>
    <row r="1359" spans="1:33" s="166" customFormat="1">
      <c r="A1359" s="362">
        <v>43671</v>
      </c>
      <c r="B1359" s="137">
        <v>1</v>
      </c>
      <c r="C1359" s="137">
        <v>3665510</v>
      </c>
      <c r="D1359" s="139">
        <v>40568</v>
      </c>
      <c r="E1359" s="104" t="s">
        <v>862</v>
      </c>
      <c r="F1359" s="137">
        <v>9567</v>
      </c>
      <c r="G1359" s="140">
        <v>33</v>
      </c>
      <c r="H1359" s="165"/>
      <c r="I1359" s="257">
        <v>0</v>
      </c>
      <c r="J1359" s="258">
        <v>0</v>
      </c>
      <c r="K1359" s="259">
        <v>0</v>
      </c>
      <c r="L1359" s="260">
        <v>0</v>
      </c>
      <c r="M1359" s="257">
        <v>0</v>
      </c>
      <c r="N1359" s="261">
        <v>0</v>
      </c>
      <c r="O1359" s="262">
        <v>1</v>
      </c>
      <c r="P1359" s="260">
        <v>0</v>
      </c>
      <c r="Q1359" s="262">
        <v>0</v>
      </c>
      <c r="R1359" s="263">
        <v>0</v>
      </c>
      <c r="S1359" s="260">
        <v>0</v>
      </c>
      <c r="T1359" s="257">
        <v>0</v>
      </c>
      <c r="U1359" s="264">
        <v>0</v>
      </c>
      <c r="V1359" s="260">
        <v>1</v>
      </c>
      <c r="W1359" s="260">
        <v>0</v>
      </c>
      <c r="X1359" s="146">
        <f>+G1359-(SUM(I1359:N1359,O1359,P1359:P1359:T1359,U1359,V1359,W1359))</f>
        <v>31</v>
      </c>
      <c r="Y1359" s="205"/>
      <c r="Z1359" s="147"/>
      <c r="AA1359" s="147"/>
      <c r="AB1359" s="147"/>
      <c r="AC1359" s="147"/>
      <c r="AD1359" s="147"/>
      <c r="AE1359" s="198">
        <f t="shared" si="43"/>
        <v>31</v>
      </c>
      <c r="AF1359" s="148"/>
      <c r="AG1359" s="139"/>
    </row>
    <row r="1360" spans="1:33" s="166" customFormat="1">
      <c r="A1360" s="362">
        <v>43671</v>
      </c>
      <c r="B1360" s="137">
        <v>1</v>
      </c>
      <c r="C1360" s="137">
        <v>3681702</v>
      </c>
      <c r="D1360" s="139">
        <v>60258</v>
      </c>
      <c r="E1360" s="139" t="s">
        <v>283</v>
      </c>
      <c r="F1360" s="137">
        <v>9568</v>
      </c>
      <c r="G1360" s="140">
        <v>47</v>
      </c>
      <c r="H1360" s="165" t="s">
        <v>246</v>
      </c>
      <c r="I1360" s="257">
        <v>0</v>
      </c>
      <c r="J1360" s="258">
        <v>0</v>
      </c>
      <c r="K1360" s="259">
        <v>0</v>
      </c>
      <c r="L1360" s="260">
        <v>0</v>
      </c>
      <c r="M1360" s="257">
        <v>0</v>
      </c>
      <c r="N1360" s="261">
        <v>0</v>
      </c>
      <c r="O1360" s="262">
        <v>1</v>
      </c>
      <c r="P1360" s="260">
        <v>0</v>
      </c>
      <c r="Q1360" s="262">
        <v>0</v>
      </c>
      <c r="R1360" s="263">
        <v>0</v>
      </c>
      <c r="S1360" s="260">
        <v>0</v>
      </c>
      <c r="T1360" s="257">
        <v>0</v>
      </c>
      <c r="U1360" s="264">
        <v>0</v>
      </c>
      <c r="V1360" s="260">
        <v>1</v>
      </c>
      <c r="W1360" s="260">
        <v>0</v>
      </c>
      <c r="X1360" s="146">
        <f>+G1360-(SUM(I1360:N1360,O1360,P1360:P1360:T1360,U1360,V1360,W1360))</f>
        <v>45</v>
      </c>
      <c r="Y1360" s="147"/>
      <c r="Z1360" s="147"/>
      <c r="AA1360" s="147"/>
      <c r="AB1360" s="147"/>
      <c r="AC1360" s="147"/>
      <c r="AD1360" s="147"/>
      <c r="AE1360" s="198">
        <f t="shared" si="43"/>
        <v>45</v>
      </c>
      <c r="AF1360" s="148"/>
      <c r="AG1360" s="139"/>
    </row>
    <row r="1361" spans="1:33" s="166" customFormat="1">
      <c r="A1361" s="362">
        <v>43671</v>
      </c>
      <c r="B1361" s="137">
        <v>1</v>
      </c>
      <c r="C1361" s="137">
        <v>3590504</v>
      </c>
      <c r="D1361" s="139">
        <v>60254</v>
      </c>
      <c r="E1361" s="139" t="s">
        <v>283</v>
      </c>
      <c r="F1361" s="137">
        <v>9569</v>
      </c>
      <c r="G1361" s="140">
        <v>41</v>
      </c>
      <c r="H1361" s="165" t="s">
        <v>204</v>
      </c>
      <c r="I1361" s="257">
        <v>0</v>
      </c>
      <c r="J1361" s="258">
        <v>0</v>
      </c>
      <c r="K1361" s="259">
        <v>0</v>
      </c>
      <c r="L1361" s="260">
        <v>0</v>
      </c>
      <c r="M1361" s="257">
        <v>0</v>
      </c>
      <c r="N1361" s="261">
        <v>0</v>
      </c>
      <c r="O1361" s="262">
        <v>1</v>
      </c>
      <c r="P1361" s="260">
        <v>0</v>
      </c>
      <c r="Q1361" s="262">
        <v>0</v>
      </c>
      <c r="R1361" s="263">
        <v>0</v>
      </c>
      <c r="S1361" s="260">
        <v>0</v>
      </c>
      <c r="T1361" s="257">
        <v>0</v>
      </c>
      <c r="U1361" s="264">
        <v>0</v>
      </c>
      <c r="V1361" s="260">
        <v>1</v>
      </c>
      <c r="W1361" s="260">
        <v>0</v>
      </c>
      <c r="X1361" s="146">
        <f>+G1361-(SUM(I1361:N1361,O1361,P1361:P1361:T1361,U1361,V1361,W1361))</f>
        <v>39</v>
      </c>
      <c r="Y1361" s="147"/>
      <c r="Z1361" s="147"/>
      <c r="AA1361" s="147"/>
      <c r="AB1361" s="147"/>
      <c r="AC1361" s="147"/>
      <c r="AD1361" s="147"/>
      <c r="AE1361" s="198">
        <f t="shared" si="43"/>
        <v>39</v>
      </c>
      <c r="AF1361" s="148"/>
      <c r="AG1361" s="139"/>
    </row>
    <row r="1362" spans="1:33" s="166" customFormat="1">
      <c r="A1362" s="362">
        <v>43684</v>
      </c>
      <c r="B1362" s="137">
        <v>2</v>
      </c>
      <c r="C1362" s="137">
        <v>3681702</v>
      </c>
      <c r="D1362" s="139">
        <v>54591</v>
      </c>
      <c r="E1362" s="139" t="s">
        <v>283</v>
      </c>
      <c r="F1362" s="137">
        <v>9730</v>
      </c>
      <c r="G1362" s="140">
        <v>387</v>
      </c>
      <c r="H1362" s="165" t="s">
        <v>262</v>
      </c>
      <c r="I1362" s="257">
        <v>0</v>
      </c>
      <c r="J1362" s="258">
        <v>0</v>
      </c>
      <c r="K1362" s="259">
        <v>0</v>
      </c>
      <c r="L1362" s="260">
        <v>0</v>
      </c>
      <c r="M1362" s="257">
        <v>0</v>
      </c>
      <c r="N1362" s="261">
        <v>0</v>
      </c>
      <c r="O1362" s="262">
        <v>1</v>
      </c>
      <c r="P1362" s="260">
        <v>0</v>
      </c>
      <c r="Q1362" s="262">
        <v>0</v>
      </c>
      <c r="R1362" s="263">
        <v>0</v>
      </c>
      <c r="S1362" s="260">
        <v>0</v>
      </c>
      <c r="T1362" s="257">
        <v>0</v>
      </c>
      <c r="U1362" s="264">
        <v>0</v>
      </c>
      <c r="V1362" s="260">
        <v>1</v>
      </c>
      <c r="W1362" s="260">
        <v>0</v>
      </c>
      <c r="X1362" s="146">
        <f>+G1362-(SUM(I1362:N1362,O1362,P1362:P1362:T1362,U1362,V1362,W1362))</f>
        <v>385</v>
      </c>
      <c r="Y1362" s="147"/>
      <c r="Z1362" s="147"/>
      <c r="AA1362" s="147">
        <v>32</v>
      </c>
      <c r="AB1362" s="147"/>
      <c r="AC1362" s="147"/>
      <c r="AD1362" s="147"/>
      <c r="AE1362" s="198">
        <f>X1362-SUM(Z1362:AD1362)</f>
        <v>353</v>
      </c>
      <c r="AF1362" s="148"/>
      <c r="AG1362" s="139"/>
    </row>
    <row r="1363" spans="1:33" s="166" customFormat="1">
      <c r="A1363" s="362">
        <v>43684</v>
      </c>
      <c r="B1363" s="137">
        <v>3</v>
      </c>
      <c r="C1363" s="137">
        <v>3681702</v>
      </c>
      <c r="D1363" s="139">
        <v>54593</v>
      </c>
      <c r="E1363" s="139" t="s">
        <v>283</v>
      </c>
      <c r="F1363" s="137">
        <v>9731</v>
      </c>
      <c r="G1363" s="140">
        <v>400</v>
      </c>
      <c r="H1363" s="165" t="s">
        <v>647</v>
      </c>
      <c r="I1363" s="257">
        <v>0</v>
      </c>
      <c r="J1363" s="258">
        <v>0</v>
      </c>
      <c r="K1363" s="259">
        <v>0</v>
      </c>
      <c r="L1363" s="260">
        <v>0</v>
      </c>
      <c r="M1363" s="257">
        <v>0</v>
      </c>
      <c r="N1363" s="261">
        <v>0</v>
      </c>
      <c r="O1363" s="262">
        <v>1</v>
      </c>
      <c r="P1363" s="260">
        <v>0</v>
      </c>
      <c r="Q1363" s="262">
        <v>0</v>
      </c>
      <c r="R1363" s="263">
        <v>0</v>
      </c>
      <c r="S1363" s="260">
        <v>0</v>
      </c>
      <c r="T1363" s="257">
        <v>0</v>
      </c>
      <c r="U1363" s="264">
        <v>0</v>
      </c>
      <c r="V1363" s="260">
        <v>1</v>
      </c>
      <c r="W1363" s="260">
        <v>0</v>
      </c>
      <c r="X1363" s="146">
        <f>+G1363-(SUM(I1363:N1363,O1363,P1363:P1363:T1363,U1363,V1363,W1363))</f>
        <v>398</v>
      </c>
      <c r="Y1363" s="107"/>
      <c r="Z1363" s="147"/>
      <c r="AA1363" s="147">
        <v>21</v>
      </c>
      <c r="AB1363" s="147"/>
      <c r="AC1363" s="147"/>
      <c r="AD1363" s="147"/>
      <c r="AE1363" s="198">
        <f t="shared" si="43"/>
        <v>377</v>
      </c>
      <c r="AF1363" s="148"/>
      <c r="AG1363" s="139"/>
    </row>
    <row r="1364" spans="1:33" s="166" customFormat="1">
      <c r="A1364" s="362">
        <v>43684</v>
      </c>
      <c r="B1364" s="137">
        <v>3</v>
      </c>
      <c r="C1364" s="137">
        <v>3681702</v>
      </c>
      <c r="D1364" s="139">
        <v>54593</v>
      </c>
      <c r="E1364" s="139" t="s">
        <v>283</v>
      </c>
      <c r="F1364" s="137">
        <v>9732</v>
      </c>
      <c r="G1364" s="140">
        <v>94</v>
      </c>
      <c r="H1364" s="165" t="s">
        <v>648</v>
      </c>
      <c r="I1364" s="257">
        <v>0</v>
      </c>
      <c r="J1364" s="258">
        <v>0</v>
      </c>
      <c r="K1364" s="259">
        <v>0</v>
      </c>
      <c r="L1364" s="260">
        <v>0</v>
      </c>
      <c r="M1364" s="257">
        <v>0</v>
      </c>
      <c r="N1364" s="261">
        <v>0</v>
      </c>
      <c r="O1364" s="262">
        <v>0</v>
      </c>
      <c r="P1364" s="260">
        <v>0</v>
      </c>
      <c r="Q1364" s="262">
        <v>0</v>
      </c>
      <c r="R1364" s="263">
        <v>0</v>
      </c>
      <c r="S1364" s="260">
        <v>0</v>
      </c>
      <c r="T1364" s="257">
        <v>0</v>
      </c>
      <c r="U1364" s="264">
        <v>0</v>
      </c>
      <c r="V1364" s="260">
        <v>1</v>
      </c>
      <c r="W1364" s="260">
        <v>0</v>
      </c>
      <c r="X1364" s="146">
        <f>+G1364-(SUM(I1364:N1364,O1364,P1364:P1364:T1364,U1364,V1364,W1364))</f>
        <v>93</v>
      </c>
      <c r="Y1364" s="107"/>
      <c r="Z1364" s="147"/>
      <c r="AA1364" s="147"/>
      <c r="AB1364" s="147"/>
      <c r="AC1364" s="147"/>
      <c r="AD1364" s="147"/>
      <c r="AE1364" s="198">
        <f t="shared" si="43"/>
        <v>93</v>
      </c>
      <c r="AF1364" s="148"/>
      <c r="AG1364" s="139"/>
    </row>
    <row r="1365" spans="1:33" s="166" customFormat="1">
      <c r="A1365" s="362">
        <v>43684</v>
      </c>
      <c r="B1365" s="137">
        <v>3</v>
      </c>
      <c r="C1365" s="137">
        <v>3681702</v>
      </c>
      <c r="D1365" s="139">
        <v>54591</v>
      </c>
      <c r="E1365" s="139" t="s">
        <v>283</v>
      </c>
      <c r="F1365" s="137">
        <v>9733</v>
      </c>
      <c r="G1365" s="140">
        <v>32</v>
      </c>
      <c r="H1365" s="165" t="s">
        <v>649</v>
      </c>
      <c r="I1365" s="257">
        <v>0</v>
      </c>
      <c r="J1365" s="258">
        <v>0</v>
      </c>
      <c r="K1365" s="259">
        <v>0</v>
      </c>
      <c r="L1365" s="260">
        <v>0</v>
      </c>
      <c r="M1365" s="257">
        <v>0</v>
      </c>
      <c r="N1365" s="261">
        <v>0</v>
      </c>
      <c r="O1365" s="262">
        <v>0</v>
      </c>
      <c r="P1365" s="260">
        <v>0</v>
      </c>
      <c r="Q1365" s="262">
        <v>0</v>
      </c>
      <c r="R1365" s="263">
        <v>0</v>
      </c>
      <c r="S1365" s="260">
        <v>0</v>
      </c>
      <c r="T1365" s="257">
        <v>0</v>
      </c>
      <c r="U1365" s="264">
        <v>0</v>
      </c>
      <c r="V1365" s="260">
        <v>1</v>
      </c>
      <c r="W1365" s="260">
        <v>0</v>
      </c>
      <c r="X1365" s="146">
        <f>+G1365-(SUM(I1365:N1365,O1365,P1365:P1365:T1365,U1365,V1365,W1365))</f>
        <v>31</v>
      </c>
      <c r="Y1365" s="107"/>
      <c r="Z1365" s="147"/>
      <c r="AA1365" s="147"/>
      <c r="AB1365" s="147"/>
      <c r="AC1365" s="147"/>
      <c r="AD1365" s="147"/>
      <c r="AE1365" s="198">
        <f t="shared" si="43"/>
        <v>31</v>
      </c>
      <c r="AF1365" s="148"/>
      <c r="AG1365" s="139"/>
    </row>
    <row r="1366" spans="1:33" s="166" customFormat="1">
      <c r="A1366" s="362">
        <v>43685</v>
      </c>
      <c r="B1366" s="137">
        <v>1</v>
      </c>
      <c r="C1366" s="137">
        <v>3681702</v>
      </c>
      <c r="D1366" s="139">
        <v>54597</v>
      </c>
      <c r="E1366" s="139" t="s">
        <v>283</v>
      </c>
      <c r="F1366" s="137">
        <v>9734</v>
      </c>
      <c r="G1366" s="140">
        <v>295</v>
      </c>
      <c r="H1366" s="165" t="s">
        <v>650</v>
      </c>
      <c r="I1366" s="257">
        <v>0</v>
      </c>
      <c r="J1366" s="258">
        <v>0</v>
      </c>
      <c r="K1366" s="259">
        <v>0</v>
      </c>
      <c r="L1366" s="260">
        <v>0</v>
      </c>
      <c r="M1366" s="257">
        <v>0</v>
      </c>
      <c r="N1366" s="261">
        <v>0</v>
      </c>
      <c r="O1366" s="262">
        <v>0</v>
      </c>
      <c r="P1366" s="260">
        <v>0</v>
      </c>
      <c r="Q1366" s="262">
        <v>0</v>
      </c>
      <c r="R1366" s="263">
        <v>0</v>
      </c>
      <c r="S1366" s="260">
        <v>0</v>
      </c>
      <c r="T1366" s="257">
        <v>0</v>
      </c>
      <c r="U1366" s="264">
        <v>0</v>
      </c>
      <c r="V1366" s="260">
        <v>1</v>
      </c>
      <c r="W1366" s="260">
        <v>0</v>
      </c>
      <c r="X1366" s="146">
        <f>+G1366-(SUM(I1366:N1366,O1366,P1366:P1366:T1366,U1366,V1366,W1366))</f>
        <v>294</v>
      </c>
      <c r="Y1366" s="107"/>
      <c r="Z1366" s="147"/>
      <c r="AA1366" s="147"/>
      <c r="AB1366" s="147"/>
      <c r="AC1366" s="147"/>
      <c r="AD1366" s="147"/>
      <c r="AE1366" s="198">
        <f t="shared" si="43"/>
        <v>294</v>
      </c>
      <c r="AF1366" s="148"/>
      <c r="AG1366" s="139"/>
    </row>
    <row r="1367" spans="1:33" s="166" customFormat="1">
      <c r="A1367" s="362">
        <v>43685</v>
      </c>
      <c r="B1367" s="137">
        <v>1</v>
      </c>
      <c r="C1367" s="137">
        <v>3681702</v>
      </c>
      <c r="D1367" s="139">
        <v>54516</v>
      </c>
      <c r="E1367" s="139" t="s">
        <v>283</v>
      </c>
      <c r="F1367" s="137">
        <v>9735</v>
      </c>
      <c r="G1367" s="140">
        <v>177</v>
      </c>
      <c r="H1367" s="165" t="s">
        <v>109</v>
      </c>
      <c r="I1367" s="257">
        <v>0</v>
      </c>
      <c r="J1367" s="258">
        <v>0</v>
      </c>
      <c r="K1367" s="259">
        <v>0</v>
      </c>
      <c r="L1367" s="260">
        <v>0</v>
      </c>
      <c r="M1367" s="257">
        <v>0</v>
      </c>
      <c r="N1367" s="261">
        <v>0</v>
      </c>
      <c r="O1367" s="262">
        <v>1</v>
      </c>
      <c r="P1367" s="260">
        <v>0</v>
      </c>
      <c r="Q1367" s="262">
        <v>0</v>
      </c>
      <c r="R1367" s="263">
        <v>0</v>
      </c>
      <c r="S1367" s="260">
        <v>0</v>
      </c>
      <c r="T1367" s="257">
        <v>0</v>
      </c>
      <c r="U1367" s="264">
        <v>0</v>
      </c>
      <c r="V1367" s="260">
        <v>1</v>
      </c>
      <c r="W1367" s="260">
        <v>0</v>
      </c>
      <c r="X1367" s="146">
        <f>+G1367-(SUM(I1367:N1367,O1367,P1367:P1367:T1367,U1367,V1367,W1367))</f>
        <v>175</v>
      </c>
      <c r="Y1367" s="107"/>
      <c r="Z1367" s="147"/>
      <c r="AA1367" s="147"/>
      <c r="AB1367" s="147"/>
      <c r="AC1367" s="147"/>
      <c r="AD1367" s="147"/>
      <c r="AE1367" s="198">
        <f t="shared" si="43"/>
        <v>175</v>
      </c>
      <c r="AF1367" s="148"/>
      <c r="AG1367" s="139"/>
    </row>
    <row r="1368" spans="1:33" s="166" customFormat="1">
      <c r="A1368" s="362">
        <v>43685</v>
      </c>
      <c r="B1368" s="137">
        <v>1</v>
      </c>
      <c r="C1368" s="137">
        <v>3681702</v>
      </c>
      <c r="D1368" s="139">
        <v>54595</v>
      </c>
      <c r="E1368" s="139" t="s">
        <v>283</v>
      </c>
      <c r="F1368" s="137">
        <v>9736</v>
      </c>
      <c r="G1368" s="140">
        <v>75</v>
      </c>
      <c r="H1368" s="560" t="s">
        <v>651</v>
      </c>
      <c r="I1368" s="257">
        <v>0</v>
      </c>
      <c r="J1368" s="258">
        <v>0</v>
      </c>
      <c r="K1368" s="259">
        <v>0</v>
      </c>
      <c r="L1368" s="260">
        <v>0</v>
      </c>
      <c r="M1368" s="257">
        <v>0</v>
      </c>
      <c r="N1368" s="261">
        <v>0</v>
      </c>
      <c r="O1368" s="262">
        <v>0</v>
      </c>
      <c r="P1368" s="260">
        <v>0</v>
      </c>
      <c r="Q1368" s="262">
        <v>0</v>
      </c>
      <c r="R1368" s="263">
        <v>0</v>
      </c>
      <c r="S1368" s="260">
        <v>0</v>
      </c>
      <c r="T1368" s="257">
        <v>0</v>
      </c>
      <c r="U1368" s="264">
        <v>0</v>
      </c>
      <c r="V1368" s="260">
        <v>0</v>
      </c>
      <c r="W1368" s="260">
        <v>0</v>
      </c>
      <c r="X1368" s="146">
        <f>+G1368-(SUM(I1368:N1368,O1368,P1368:P1368:T1368,U1368,V1368,W1368))</f>
        <v>75</v>
      </c>
      <c r="Y1368" s="107"/>
      <c r="Z1368" s="147"/>
      <c r="AA1368" s="147"/>
      <c r="AB1368" s="147"/>
      <c r="AC1368" s="147"/>
      <c r="AD1368" s="147"/>
      <c r="AE1368" s="198">
        <f t="shared" si="43"/>
        <v>75</v>
      </c>
      <c r="AF1368" s="148"/>
      <c r="AG1368" s="139"/>
    </row>
    <row r="1369" spans="1:33" s="166" customFormat="1">
      <c r="A1369" s="362">
        <v>43685</v>
      </c>
      <c r="B1369" s="137">
        <v>2</v>
      </c>
      <c r="C1369" s="137">
        <v>3681702</v>
      </c>
      <c r="D1369" s="139">
        <v>54595</v>
      </c>
      <c r="E1369" s="139" t="s">
        <v>283</v>
      </c>
      <c r="F1369" s="137">
        <v>9736</v>
      </c>
      <c r="G1369" s="140">
        <v>274</v>
      </c>
      <c r="H1369" s="561"/>
      <c r="I1369" s="257">
        <v>0</v>
      </c>
      <c r="J1369" s="258">
        <v>0</v>
      </c>
      <c r="K1369" s="259">
        <v>0</v>
      </c>
      <c r="L1369" s="260">
        <v>0</v>
      </c>
      <c r="M1369" s="257">
        <v>0</v>
      </c>
      <c r="N1369" s="261">
        <v>0</v>
      </c>
      <c r="O1369" s="262">
        <v>1</v>
      </c>
      <c r="P1369" s="260">
        <v>0</v>
      </c>
      <c r="Q1369" s="262">
        <v>0</v>
      </c>
      <c r="R1369" s="263">
        <v>0</v>
      </c>
      <c r="S1369" s="260">
        <v>0</v>
      </c>
      <c r="T1369" s="257">
        <v>0</v>
      </c>
      <c r="U1369" s="264">
        <v>0</v>
      </c>
      <c r="V1369" s="260">
        <v>1</v>
      </c>
      <c r="W1369" s="260">
        <v>0</v>
      </c>
      <c r="X1369" s="146">
        <f>+G1369-(SUM(I1369:N1369,O1369,P1369:P1369:T1369,U1369,V1369,W1369))</f>
        <v>272</v>
      </c>
      <c r="Y1369" s="107"/>
      <c r="Z1369" s="147"/>
      <c r="AA1369" s="147">
        <v>64</v>
      </c>
      <c r="AB1369" s="147"/>
      <c r="AC1369" s="147"/>
      <c r="AD1369" s="147"/>
      <c r="AE1369" s="198">
        <f>X1369-SUM(Z1369:AD1369)</f>
        <v>208</v>
      </c>
      <c r="AF1369" s="148"/>
      <c r="AG1369" s="139"/>
    </row>
    <row r="1370" spans="1:33" s="166" customFormat="1">
      <c r="A1370" s="362">
        <v>43685</v>
      </c>
      <c r="B1370" s="137">
        <v>2</v>
      </c>
      <c r="C1370" s="137">
        <v>3681702</v>
      </c>
      <c r="D1370" s="139">
        <v>54599</v>
      </c>
      <c r="E1370" s="139" t="s">
        <v>283</v>
      </c>
      <c r="F1370" s="137">
        <v>9737</v>
      </c>
      <c r="G1370" s="140">
        <v>48</v>
      </c>
      <c r="H1370" s="560" t="s">
        <v>111</v>
      </c>
      <c r="I1370" s="257">
        <v>0</v>
      </c>
      <c r="J1370" s="258">
        <v>0</v>
      </c>
      <c r="K1370" s="259">
        <v>0</v>
      </c>
      <c r="L1370" s="260">
        <v>0</v>
      </c>
      <c r="M1370" s="257">
        <v>0</v>
      </c>
      <c r="N1370" s="261">
        <v>0</v>
      </c>
      <c r="O1370" s="262">
        <v>0</v>
      </c>
      <c r="P1370" s="260">
        <v>0</v>
      </c>
      <c r="Q1370" s="262">
        <v>0</v>
      </c>
      <c r="R1370" s="263">
        <v>0</v>
      </c>
      <c r="S1370" s="260">
        <v>0</v>
      </c>
      <c r="T1370" s="257">
        <v>0</v>
      </c>
      <c r="U1370" s="264">
        <v>0</v>
      </c>
      <c r="V1370" s="260">
        <v>1</v>
      </c>
      <c r="W1370" s="260">
        <v>0</v>
      </c>
      <c r="X1370" s="146">
        <f>+G1370-(SUM(I1370:N1370,O1370,P1370:P1370:T1370,U1370,V1370,W1370))</f>
        <v>47</v>
      </c>
      <c r="Y1370" s="107"/>
      <c r="Z1370" s="147"/>
      <c r="AA1370" s="147">
        <v>3</v>
      </c>
      <c r="AB1370" s="147"/>
      <c r="AC1370" s="147"/>
      <c r="AD1370" s="147"/>
      <c r="AE1370" s="198">
        <f>X1370-SUM(Z1370:AD1370)</f>
        <v>44</v>
      </c>
      <c r="AF1370" s="148"/>
      <c r="AG1370" s="139"/>
    </row>
    <row r="1371" spans="1:33" s="166" customFormat="1">
      <c r="A1371" s="362">
        <v>43685</v>
      </c>
      <c r="B1371" s="137">
        <v>3</v>
      </c>
      <c r="C1371" s="137">
        <v>3681702</v>
      </c>
      <c r="D1371" s="139">
        <v>54599</v>
      </c>
      <c r="E1371" s="139" t="s">
        <v>283</v>
      </c>
      <c r="F1371" s="137">
        <v>9737</v>
      </c>
      <c r="G1371" s="140">
        <v>319</v>
      </c>
      <c r="H1371" s="561"/>
      <c r="I1371" s="257">
        <v>0</v>
      </c>
      <c r="J1371" s="258">
        <v>0</v>
      </c>
      <c r="K1371" s="259">
        <v>0</v>
      </c>
      <c r="L1371" s="260">
        <v>0</v>
      </c>
      <c r="M1371" s="257">
        <v>0</v>
      </c>
      <c r="N1371" s="261">
        <v>0</v>
      </c>
      <c r="O1371" s="262">
        <v>1</v>
      </c>
      <c r="P1371" s="260">
        <v>0</v>
      </c>
      <c r="Q1371" s="262">
        <v>0</v>
      </c>
      <c r="R1371" s="263">
        <v>0</v>
      </c>
      <c r="S1371" s="260">
        <v>0</v>
      </c>
      <c r="T1371" s="257">
        <v>0</v>
      </c>
      <c r="U1371" s="264">
        <v>0</v>
      </c>
      <c r="V1371" s="260">
        <v>0</v>
      </c>
      <c r="W1371" s="260">
        <v>0</v>
      </c>
      <c r="X1371" s="146">
        <f>+G1371-(SUM(I1371:N1371,O1371,P1371:P1371:T1371,U1371,V1371,W1371))</f>
        <v>318</v>
      </c>
      <c r="Y1371" s="107"/>
      <c r="Z1371" s="147"/>
      <c r="AA1371" s="147">
        <v>40</v>
      </c>
      <c r="AB1371" s="147"/>
      <c r="AC1371" s="147"/>
      <c r="AD1371" s="147"/>
      <c r="AE1371" s="198">
        <f t="shared" si="43"/>
        <v>278</v>
      </c>
      <c r="AF1371" s="148"/>
      <c r="AG1371" s="139"/>
    </row>
    <row r="1372" spans="1:33" s="166" customFormat="1">
      <c r="A1372" s="362">
        <v>43686</v>
      </c>
      <c r="B1372" s="137">
        <v>1</v>
      </c>
      <c r="C1372" s="137">
        <v>3681702</v>
      </c>
      <c r="D1372" s="139">
        <v>54599</v>
      </c>
      <c r="E1372" s="139" t="s">
        <v>283</v>
      </c>
      <c r="F1372" s="137">
        <v>9737</v>
      </c>
      <c r="G1372" s="140">
        <v>33</v>
      </c>
      <c r="H1372" s="165"/>
      <c r="I1372" s="257">
        <v>0</v>
      </c>
      <c r="J1372" s="258">
        <v>0</v>
      </c>
      <c r="K1372" s="259">
        <v>0</v>
      </c>
      <c r="L1372" s="260">
        <v>0</v>
      </c>
      <c r="M1372" s="257">
        <v>0</v>
      </c>
      <c r="N1372" s="261">
        <v>0</v>
      </c>
      <c r="O1372" s="262">
        <v>0</v>
      </c>
      <c r="P1372" s="260">
        <v>0</v>
      </c>
      <c r="Q1372" s="262">
        <v>0</v>
      </c>
      <c r="R1372" s="263">
        <v>0</v>
      </c>
      <c r="S1372" s="260">
        <v>0</v>
      </c>
      <c r="T1372" s="257">
        <v>0</v>
      </c>
      <c r="U1372" s="264">
        <v>0</v>
      </c>
      <c r="V1372" s="260">
        <v>0</v>
      </c>
      <c r="W1372" s="260">
        <v>0</v>
      </c>
      <c r="X1372" s="146">
        <f>+G1372-(SUM(I1372:N1372,O1372,P1372:P1372:T1372,U1372,V1372,W1372))</f>
        <v>33</v>
      </c>
      <c r="Y1372" s="107"/>
      <c r="Z1372" s="147">
        <v>1</v>
      </c>
      <c r="AA1372" s="147"/>
      <c r="AB1372" s="147"/>
      <c r="AC1372" s="147">
        <v>1</v>
      </c>
      <c r="AD1372" s="147"/>
      <c r="AE1372" s="198">
        <f t="shared" si="43"/>
        <v>31</v>
      </c>
      <c r="AF1372" s="148"/>
      <c r="AG1372" s="139"/>
    </row>
    <row r="1373" spans="1:33" s="166" customFormat="1">
      <c r="A1373" s="362">
        <v>43686</v>
      </c>
      <c r="B1373" s="137">
        <v>1</v>
      </c>
      <c r="C1373" s="137">
        <v>3681702</v>
      </c>
      <c r="D1373" s="139">
        <v>54599</v>
      </c>
      <c r="E1373" s="139" t="s">
        <v>283</v>
      </c>
      <c r="F1373" s="137">
        <v>9738</v>
      </c>
      <c r="G1373" s="140">
        <v>25</v>
      </c>
      <c r="H1373" s="165"/>
      <c r="I1373" s="257">
        <v>0</v>
      </c>
      <c r="J1373" s="258">
        <v>0</v>
      </c>
      <c r="K1373" s="259">
        <v>0</v>
      </c>
      <c r="L1373" s="260">
        <v>0</v>
      </c>
      <c r="M1373" s="257">
        <v>0</v>
      </c>
      <c r="N1373" s="261">
        <v>0</v>
      </c>
      <c r="O1373" s="262">
        <v>0</v>
      </c>
      <c r="P1373" s="260">
        <v>0</v>
      </c>
      <c r="Q1373" s="262">
        <v>0</v>
      </c>
      <c r="R1373" s="263">
        <v>0</v>
      </c>
      <c r="S1373" s="260">
        <v>0</v>
      </c>
      <c r="T1373" s="257">
        <v>0</v>
      </c>
      <c r="U1373" s="264">
        <v>0</v>
      </c>
      <c r="V1373" s="260">
        <v>0</v>
      </c>
      <c r="W1373" s="260">
        <v>0</v>
      </c>
      <c r="X1373" s="146">
        <f>+G1373-(SUM(I1373:N1373,O1373,P1373:P1373:T1373,U1373,V1373,W1373))</f>
        <v>25</v>
      </c>
      <c r="Y1373" s="107"/>
      <c r="Z1373" s="147"/>
      <c r="AA1373" s="147"/>
      <c r="AB1373" s="147"/>
      <c r="AC1373" s="147"/>
      <c r="AD1373" s="147"/>
      <c r="AE1373" s="198">
        <f t="shared" ref="AE1373:AE1438" si="44">X1373-SUM(Z1373:AD1373)</f>
        <v>25</v>
      </c>
      <c r="AF1373" s="148"/>
      <c r="AG1373" s="139"/>
    </row>
    <row r="1374" spans="1:33" s="166" customFormat="1">
      <c r="A1374" s="362">
        <v>43686</v>
      </c>
      <c r="B1374" s="137">
        <v>2</v>
      </c>
      <c r="C1374" s="137">
        <v>3681702</v>
      </c>
      <c r="D1374" s="139">
        <v>54599</v>
      </c>
      <c r="E1374" s="139" t="s">
        <v>283</v>
      </c>
      <c r="F1374" s="137">
        <v>9738</v>
      </c>
      <c r="G1374" s="140">
        <v>66</v>
      </c>
      <c r="H1374" s="165"/>
      <c r="I1374" s="257">
        <v>0</v>
      </c>
      <c r="J1374" s="258">
        <v>0</v>
      </c>
      <c r="K1374" s="259">
        <v>0</v>
      </c>
      <c r="L1374" s="260">
        <v>0</v>
      </c>
      <c r="M1374" s="257">
        <v>0</v>
      </c>
      <c r="N1374" s="261">
        <v>0</v>
      </c>
      <c r="O1374" s="262">
        <v>0</v>
      </c>
      <c r="P1374" s="260">
        <v>0</v>
      </c>
      <c r="Q1374" s="262">
        <v>0</v>
      </c>
      <c r="R1374" s="263">
        <v>0</v>
      </c>
      <c r="S1374" s="260">
        <v>0</v>
      </c>
      <c r="T1374" s="257">
        <v>0</v>
      </c>
      <c r="U1374" s="264">
        <v>0</v>
      </c>
      <c r="V1374" s="260">
        <v>1</v>
      </c>
      <c r="W1374" s="260">
        <v>0</v>
      </c>
      <c r="X1374" s="146">
        <f>+G1374-(SUM(I1374:N1374,O1374,P1374:P1374:T1374,U1374,V1374,W1374))</f>
        <v>65</v>
      </c>
      <c r="Y1374" s="107"/>
      <c r="Z1374" s="147"/>
      <c r="AA1374" s="147"/>
      <c r="AB1374" s="147"/>
      <c r="AC1374" s="147"/>
      <c r="AD1374" s="147"/>
      <c r="AE1374" s="198">
        <f>X1374-SUM(Z1374:AD1374)</f>
        <v>65</v>
      </c>
      <c r="AF1374" s="148"/>
      <c r="AG1374" s="139"/>
    </row>
    <row r="1375" spans="1:33" s="166" customFormat="1">
      <c r="A1375" s="362">
        <v>43686</v>
      </c>
      <c r="B1375" s="137">
        <v>2</v>
      </c>
      <c r="C1375" s="137">
        <v>3681702</v>
      </c>
      <c r="D1375" s="139">
        <v>54599</v>
      </c>
      <c r="E1375" s="139" t="s">
        <v>283</v>
      </c>
      <c r="F1375" s="137">
        <v>9739</v>
      </c>
      <c r="G1375" s="140">
        <v>34</v>
      </c>
      <c r="H1375" s="165"/>
      <c r="I1375" s="257">
        <v>0</v>
      </c>
      <c r="J1375" s="258">
        <v>0</v>
      </c>
      <c r="K1375" s="259">
        <v>0</v>
      </c>
      <c r="L1375" s="260">
        <v>0</v>
      </c>
      <c r="M1375" s="257">
        <v>0</v>
      </c>
      <c r="N1375" s="261">
        <v>0</v>
      </c>
      <c r="O1375" s="262">
        <v>0</v>
      </c>
      <c r="P1375" s="260">
        <v>0</v>
      </c>
      <c r="Q1375" s="262">
        <v>0</v>
      </c>
      <c r="R1375" s="263">
        <v>0</v>
      </c>
      <c r="S1375" s="260">
        <v>0</v>
      </c>
      <c r="T1375" s="257">
        <v>0</v>
      </c>
      <c r="U1375" s="264">
        <v>0</v>
      </c>
      <c r="V1375" s="260">
        <v>1</v>
      </c>
      <c r="W1375" s="260">
        <v>0</v>
      </c>
      <c r="X1375" s="146">
        <f>+G1375-(SUM(I1375:N1375,O1375,P1375:P1375:T1375,U1375,V1375,W1375))</f>
        <v>33</v>
      </c>
      <c r="Y1375" s="107"/>
      <c r="Z1375" s="147"/>
      <c r="AA1375" s="147"/>
      <c r="AB1375" s="147"/>
      <c r="AC1375" s="147">
        <v>1</v>
      </c>
      <c r="AD1375" s="147"/>
      <c r="AE1375" s="198">
        <f>X1375-SUM(Z1375:AD1375)</f>
        <v>32</v>
      </c>
      <c r="AF1375" s="148"/>
      <c r="AG1375" s="139"/>
    </row>
    <row r="1376" spans="1:33" s="166" customFormat="1">
      <c r="A1376" s="362">
        <v>43686</v>
      </c>
      <c r="B1376" s="137">
        <v>2</v>
      </c>
      <c r="C1376" s="137">
        <v>3681702</v>
      </c>
      <c r="D1376" s="139">
        <v>54596</v>
      </c>
      <c r="E1376" s="139" t="s">
        <v>283</v>
      </c>
      <c r="F1376" s="137">
        <v>9740</v>
      </c>
      <c r="G1376" s="140">
        <v>400</v>
      </c>
      <c r="H1376" s="326" t="s">
        <v>111</v>
      </c>
      <c r="I1376" s="264">
        <v>0</v>
      </c>
      <c r="J1376" s="258">
        <v>0</v>
      </c>
      <c r="K1376" s="259">
        <v>0</v>
      </c>
      <c r="L1376" s="260">
        <v>0</v>
      </c>
      <c r="M1376" s="257">
        <v>0</v>
      </c>
      <c r="N1376" s="261">
        <v>0</v>
      </c>
      <c r="O1376" s="262">
        <v>1</v>
      </c>
      <c r="P1376" s="260">
        <v>0</v>
      </c>
      <c r="Q1376" s="262">
        <v>0</v>
      </c>
      <c r="R1376" s="263">
        <v>0</v>
      </c>
      <c r="S1376" s="260">
        <v>0</v>
      </c>
      <c r="T1376" s="257">
        <v>0</v>
      </c>
      <c r="U1376" s="264">
        <v>0</v>
      </c>
      <c r="V1376" s="260">
        <v>1</v>
      </c>
      <c r="W1376" s="260">
        <v>0</v>
      </c>
      <c r="X1376" s="146">
        <f>+G1376-(SUM(I1376:N1376,O1376,P1376:P1376:T1376,U1376,V1376,W1376))</f>
        <v>398</v>
      </c>
      <c r="Y1376" s="107"/>
      <c r="Z1376" s="147"/>
      <c r="AA1376" s="147"/>
      <c r="AB1376" s="147"/>
      <c r="AC1376" s="147"/>
      <c r="AD1376" s="147"/>
      <c r="AE1376" s="198">
        <f>X1376-SUM(Z1376:AD1376)</f>
        <v>398</v>
      </c>
      <c r="AF1376" s="148"/>
      <c r="AG1376" s="139"/>
    </row>
    <row r="1377" spans="1:33" s="166" customFormat="1">
      <c r="A1377" s="362">
        <v>43686</v>
      </c>
      <c r="B1377" s="137">
        <v>3</v>
      </c>
      <c r="C1377" s="137">
        <v>3681702</v>
      </c>
      <c r="D1377" s="139">
        <v>54596</v>
      </c>
      <c r="E1377" s="139" t="s">
        <v>283</v>
      </c>
      <c r="F1377" s="137">
        <v>9741</v>
      </c>
      <c r="G1377" s="140">
        <v>91</v>
      </c>
      <c r="H1377" s="326" t="s">
        <v>652</v>
      </c>
      <c r="I1377" s="264">
        <v>0</v>
      </c>
      <c r="J1377" s="258">
        <v>0</v>
      </c>
      <c r="K1377" s="259">
        <v>0</v>
      </c>
      <c r="L1377" s="260">
        <v>0</v>
      </c>
      <c r="M1377" s="257">
        <v>0</v>
      </c>
      <c r="N1377" s="261">
        <v>0</v>
      </c>
      <c r="O1377" s="262">
        <v>0</v>
      </c>
      <c r="P1377" s="260">
        <v>0</v>
      </c>
      <c r="Q1377" s="262">
        <v>0</v>
      </c>
      <c r="R1377" s="263">
        <v>0</v>
      </c>
      <c r="S1377" s="260">
        <v>0</v>
      </c>
      <c r="T1377" s="257">
        <v>0</v>
      </c>
      <c r="U1377" s="264">
        <v>0</v>
      </c>
      <c r="V1377" s="260">
        <v>0</v>
      </c>
      <c r="W1377" s="260">
        <v>0</v>
      </c>
      <c r="X1377" s="146">
        <f>+G1377-(SUM(I1377:N1377,O1377,P1377:P1377:T1377,U1377,V1377,W1377))</f>
        <v>91</v>
      </c>
      <c r="Y1377" s="107"/>
      <c r="Z1377" s="147"/>
      <c r="AA1377" s="147"/>
      <c r="AB1377" s="147"/>
      <c r="AC1377" s="147"/>
      <c r="AD1377" s="147"/>
      <c r="AE1377" s="198">
        <f>X1377-SUM(Z1377:AD1377)</f>
        <v>91</v>
      </c>
      <c r="AF1377" s="148"/>
      <c r="AG1377" s="139"/>
    </row>
    <row r="1378" spans="1:33" s="166" customFormat="1">
      <c r="A1378" s="362">
        <v>43686</v>
      </c>
      <c r="B1378" s="137">
        <v>3</v>
      </c>
      <c r="C1378" s="137">
        <v>3681702</v>
      </c>
      <c r="D1378" s="139">
        <v>54590</v>
      </c>
      <c r="E1378" s="139" t="s">
        <v>283</v>
      </c>
      <c r="F1378" s="137">
        <v>9742</v>
      </c>
      <c r="G1378" s="140">
        <v>54</v>
      </c>
      <c r="H1378" s="326" t="s">
        <v>258</v>
      </c>
      <c r="I1378" s="264">
        <v>0</v>
      </c>
      <c r="J1378" s="258">
        <v>0</v>
      </c>
      <c r="K1378" s="259">
        <v>0</v>
      </c>
      <c r="L1378" s="260">
        <v>0</v>
      </c>
      <c r="M1378" s="257">
        <v>0</v>
      </c>
      <c r="N1378" s="261">
        <v>0</v>
      </c>
      <c r="O1378" s="262">
        <v>1</v>
      </c>
      <c r="P1378" s="260">
        <v>0</v>
      </c>
      <c r="Q1378" s="262">
        <v>0</v>
      </c>
      <c r="R1378" s="263">
        <v>0</v>
      </c>
      <c r="S1378" s="260">
        <v>0</v>
      </c>
      <c r="T1378" s="257">
        <v>0</v>
      </c>
      <c r="U1378" s="264">
        <v>0</v>
      </c>
      <c r="V1378" s="260">
        <v>1</v>
      </c>
      <c r="W1378" s="260">
        <v>0</v>
      </c>
      <c r="X1378" s="146">
        <f>+G1378-(SUM(I1378:N1378,O1378,P1378:P1378:T1378,U1378,V1378,W1378))</f>
        <v>52</v>
      </c>
      <c r="Y1378" s="107"/>
      <c r="Z1378" s="147"/>
      <c r="AA1378" s="147"/>
      <c r="AB1378" s="147"/>
      <c r="AC1378" s="147"/>
      <c r="AD1378" s="147"/>
      <c r="AE1378" s="198">
        <f>X1378-SUM(Z1378:AD1378)</f>
        <v>52</v>
      </c>
      <c r="AF1378" s="148"/>
      <c r="AG1378" s="139"/>
    </row>
    <row r="1379" spans="1:33" s="166" customFormat="1">
      <c r="A1379" s="362">
        <v>43686</v>
      </c>
      <c r="B1379" s="137">
        <v>3</v>
      </c>
      <c r="C1379" s="137">
        <v>3681702</v>
      </c>
      <c r="D1379" s="139">
        <v>54639</v>
      </c>
      <c r="E1379" s="139" t="s">
        <v>283</v>
      </c>
      <c r="F1379" s="137">
        <v>9743</v>
      </c>
      <c r="G1379" s="140">
        <v>76</v>
      </c>
      <c r="H1379" s="165" t="s">
        <v>422</v>
      </c>
      <c r="I1379" s="257">
        <v>0</v>
      </c>
      <c r="J1379" s="258">
        <v>0</v>
      </c>
      <c r="K1379" s="259">
        <v>0</v>
      </c>
      <c r="L1379" s="260">
        <v>0</v>
      </c>
      <c r="M1379" s="257">
        <v>0</v>
      </c>
      <c r="N1379" s="261">
        <v>0</v>
      </c>
      <c r="O1379" s="262">
        <v>1</v>
      </c>
      <c r="P1379" s="260">
        <v>0</v>
      </c>
      <c r="Q1379" s="262">
        <v>0</v>
      </c>
      <c r="R1379" s="263">
        <v>0</v>
      </c>
      <c r="S1379" s="260">
        <v>0</v>
      </c>
      <c r="T1379" s="257">
        <v>0</v>
      </c>
      <c r="U1379" s="264">
        <v>0</v>
      </c>
      <c r="V1379" s="260">
        <v>1</v>
      </c>
      <c r="W1379" s="260">
        <v>0</v>
      </c>
      <c r="X1379" s="146">
        <f>+G1379-(SUM(I1379:N1379,O1379,P1379:P1379:T1379,U1379,V1379,W1379))</f>
        <v>74</v>
      </c>
      <c r="Y1379" s="107"/>
      <c r="Z1379" s="147"/>
      <c r="AA1379" s="147"/>
      <c r="AB1379" s="147"/>
      <c r="AC1379" s="147"/>
      <c r="AD1379" s="147"/>
      <c r="AE1379" s="198">
        <f t="shared" si="44"/>
        <v>74</v>
      </c>
      <c r="AF1379" s="148"/>
      <c r="AG1379" s="139"/>
    </row>
    <row r="1380" spans="1:33" s="166" customFormat="1">
      <c r="A1380" s="362">
        <v>43686</v>
      </c>
      <c r="B1380" s="137">
        <v>3</v>
      </c>
      <c r="C1380" s="137">
        <v>3681702</v>
      </c>
      <c r="D1380" s="139">
        <v>54595</v>
      </c>
      <c r="E1380" s="139" t="s">
        <v>283</v>
      </c>
      <c r="F1380" s="137">
        <v>9744</v>
      </c>
      <c r="G1380" s="140">
        <v>64</v>
      </c>
      <c r="H1380" s="165" t="s">
        <v>653</v>
      </c>
      <c r="I1380" s="257">
        <v>0</v>
      </c>
      <c r="J1380" s="258">
        <v>0</v>
      </c>
      <c r="K1380" s="259">
        <v>0</v>
      </c>
      <c r="L1380" s="260">
        <v>0</v>
      </c>
      <c r="M1380" s="257">
        <v>0</v>
      </c>
      <c r="N1380" s="261">
        <v>0</v>
      </c>
      <c r="O1380" s="262">
        <v>0</v>
      </c>
      <c r="P1380" s="260">
        <v>0</v>
      </c>
      <c r="Q1380" s="262">
        <v>0</v>
      </c>
      <c r="R1380" s="263">
        <v>0</v>
      </c>
      <c r="S1380" s="260">
        <v>0</v>
      </c>
      <c r="T1380" s="257">
        <v>0</v>
      </c>
      <c r="U1380" s="264">
        <v>0</v>
      </c>
      <c r="V1380" s="260">
        <v>1</v>
      </c>
      <c r="W1380" s="260">
        <v>0</v>
      </c>
      <c r="X1380" s="146">
        <f>+G1380-(SUM(I1380:N1380,O1380,P1380:P1380:T1380,U1380,V1380,W1380))</f>
        <v>63</v>
      </c>
      <c r="Y1380" s="107"/>
      <c r="Z1380" s="147"/>
      <c r="AA1380" s="147"/>
      <c r="AB1380" s="147"/>
      <c r="AC1380" s="147">
        <v>1</v>
      </c>
      <c r="AD1380" s="147"/>
      <c r="AE1380" s="198">
        <f t="shared" si="44"/>
        <v>62</v>
      </c>
      <c r="AF1380" s="148"/>
      <c r="AG1380" s="139"/>
    </row>
    <row r="1381" spans="1:33" s="166" customFormat="1">
      <c r="A1381" s="362">
        <v>43686</v>
      </c>
      <c r="B1381" s="137">
        <v>3</v>
      </c>
      <c r="C1381" s="137">
        <v>3681702</v>
      </c>
      <c r="D1381" s="139">
        <v>54594</v>
      </c>
      <c r="E1381" s="139" t="s">
        <v>283</v>
      </c>
      <c r="F1381" s="137">
        <v>9745</v>
      </c>
      <c r="G1381" s="140">
        <v>227</v>
      </c>
      <c r="H1381" s="560" t="s">
        <v>562</v>
      </c>
      <c r="I1381" s="257">
        <v>0</v>
      </c>
      <c r="J1381" s="258">
        <v>0</v>
      </c>
      <c r="K1381" s="259">
        <v>0</v>
      </c>
      <c r="L1381" s="260">
        <v>0</v>
      </c>
      <c r="M1381" s="257">
        <v>0</v>
      </c>
      <c r="N1381" s="261">
        <v>0</v>
      </c>
      <c r="O1381" s="262">
        <v>1</v>
      </c>
      <c r="P1381" s="260">
        <v>0</v>
      </c>
      <c r="Q1381" s="262">
        <v>0</v>
      </c>
      <c r="R1381" s="263">
        <v>0</v>
      </c>
      <c r="S1381" s="260">
        <v>0</v>
      </c>
      <c r="T1381" s="257">
        <v>0</v>
      </c>
      <c r="U1381" s="264">
        <v>0</v>
      </c>
      <c r="V1381" s="260">
        <v>1</v>
      </c>
      <c r="W1381" s="260">
        <v>0</v>
      </c>
      <c r="X1381" s="146">
        <f>+G1381-(SUM(I1381:N1381,O1381,P1381:P1381:T1381,U1381,V1381,W1381))</f>
        <v>225</v>
      </c>
      <c r="Y1381" s="107"/>
      <c r="Z1381" s="147"/>
      <c r="AA1381" s="147"/>
      <c r="AB1381" s="147"/>
      <c r="AC1381" s="147"/>
      <c r="AD1381" s="147"/>
      <c r="AE1381" s="198">
        <f t="shared" si="44"/>
        <v>225</v>
      </c>
      <c r="AF1381" s="148"/>
      <c r="AG1381" s="139"/>
    </row>
    <row r="1382" spans="1:33" s="166" customFormat="1">
      <c r="A1382" s="362">
        <v>43687</v>
      </c>
      <c r="B1382" s="137">
        <v>1</v>
      </c>
      <c r="C1382" s="137">
        <v>3681702</v>
      </c>
      <c r="D1382" s="139">
        <v>54594</v>
      </c>
      <c r="E1382" s="139" t="s">
        <v>283</v>
      </c>
      <c r="F1382" s="137">
        <v>9745</v>
      </c>
      <c r="G1382" s="140">
        <v>56</v>
      </c>
      <c r="H1382" s="561"/>
      <c r="I1382" s="257">
        <v>0</v>
      </c>
      <c r="J1382" s="258">
        <v>0</v>
      </c>
      <c r="K1382" s="259">
        <v>0</v>
      </c>
      <c r="L1382" s="260">
        <v>0</v>
      </c>
      <c r="M1382" s="257">
        <v>0</v>
      </c>
      <c r="N1382" s="261">
        <v>0</v>
      </c>
      <c r="O1382" s="262">
        <v>0</v>
      </c>
      <c r="P1382" s="260">
        <v>0</v>
      </c>
      <c r="Q1382" s="262">
        <v>0</v>
      </c>
      <c r="R1382" s="263">
        <v>0</v>
      </c>
      <c r="S1382" s="260">
        <v>0</v>
      </c>
      <c r="T1382" s="257">
        <v>0</v>
      </c>
      <c r="U1382" s="264">
        <v>0</v>
      </c>
      <c r="V1382" s="260">
        <v>0</v>
      </c>
      <c r="W1382" s="260">
        <v>0</v>
      </c>
      <c r="X1382" s="146">
        <f>+G1382-(SUM(I1382:N1382,O1382,P1382:P1382:T1382,U1382,V1382,W1382))</f>
        <v>56</v>
      </c>
      <c r="Y1382" s="107"/>
      <c r="Z1382" s="147"/>
      <c r="AA1382" s="147"/>
      <c r="AB1382" s="147"/>
      <c r="AC1382" s="147"/>
      <c r="AD1382" s="147"/>
      <c r="AE1382" s="198">
        <f>X1382-SUM(Z1382:AD1382)</f>
        <v>56</v>
      </c>
      <c r="AF1382" s="148"/>
      <c r="AG1382" s="139"/>
    </row>
    <row r="1383" spans="1:33" s="166" customFormat="1">
      <c r="A1383" s="362">
        <v>43687</v>
      </c>
      <c r="B1383" s="137">
        <v>1</v>
      </c>
      <c r="C1383" s="137">
        <v>3681702</v>
      </c>
      <c r="D1383" s="139">
        <v>54592</v>
      </c>
      <c r="E1383" s="139" t="s">
        <v>283</v>
      </c>
      <c r="F1383" s="137">
        <v>9746</v>
      </c>
      <c r="G1383" s="140">
        <v>107</v>
      </c>
      <c r="H1383" s="165" t="s">
        <v>655</v>
      </c>
      <c r="I1383" s="257">
        <v>0</v>
      </c>
      <c r="J1383" s="258">
        <v>0</v>
      </c>
      <c r="K1383" s="259">
        <v>0</v>
      </c>
      <c r="L1383" s="260">
        <v>0</v>
      </c>
      <c r="M1383" s="257">
        <v>0</v>
      </c>
      <c r="N1383" s="261">
        <v>0</v>
      </c>
      <c r="O1383" s="262">
        <v>1</v>
      </c>
      <c r="P1383" s="260">
        <v>0</v>
      </c>
      <c r="Q1383" s="262">
        <v>0</v>
      </c>
      <c r="R1383" s="263">
        <v>0</v>
      </c>
      <c r="S1383" s="260">
        <v>0</v>
      </c>
      <c r="T1383" s="257">
        <v>0</v>
      </c>
      <c r="U1383" s="264">
        <v>0</v>
      </c>
      <c r="V1383" s="260">
        <v>1</v>
      </c>
      <c r="W1383" s="260">
        <v>0</v>
      </c>
      <c r="X1383" s="146">
        <f>+G1383-(SUM(I1383:N1383,O1383,P1383:P1383:T1383,U1383,V1383,W1383))</f>
        <v>105</v>
      </c>
      <c r="Y1383" s="107"/>
      <c r="Z1383" s="147"/>
      <c r="AA1383" s="147"/>
      <c r="AB1383" s="147"/>
      <c r="AC1383" s="147"/>
      <c r="AD1383" s="147"/>
      <c r="AE1383" s="198">
        <f t="shared" si="44"/>
        <v>105</v>
      </c>
      <c r="AF1383" s="148"/>
      <c r="AG1383" s="139"/>
    </row>
    <row r="1384" spans="1:33" s="166" customFormat="1">
      <c r="A1384" s="362">
        <v>43687</v>
      </c>
      <c r="B1384" s="137">
        <v>1</v>
      </c>
      <c r="C1384" s="137">
        <v>3681702</v>
      </c>
      <c r="D1384" s="139">
        <v>54515</v>
      </c>
      <c r="E1384" s="139" t="s">
        <v>283</v>
      </c>
      <c r="F1384" s="137">
        <v>9747</v>
      </c>
      <c r="G1384" s="140">
        <v>126</v>
      </c>
      <c r="H1384" s="165" t="s">
        <v>654</v>
      </c>
      <c r="I1384" s="257">
        <v>0</v>
      </c>
      <c r="J1384" s="258">
        <v>0</v>
      </c>
      <c r="K1384" s="259">
        <v>0</v>
      </c>
      <c r="L1384" s="260">
        <v>0</v>
      </c>
      <c r="M1384" s="257">
        <v>0</v>
      </c>
      <c r="N1384" s="261">
        <v>0</v>
      </c>
      <c r="O1384" s="262">
        <v>1</v>
      </c>
      <c r="P1384" s="260">
        <v>0</v>
      </c>
      <c r="Q1384" s="262">
        <v>0</v>
      </c>
      <c r="R1384" s="263">
        <v>0</v>
      </c>
      <c r="S1384" s="260">
        <v>0</v>
      </c>
      <c r="T1384" s="257">
        <v>0</v>
      </c>
      <c r="U1384" s="264">
        <v>0</v>
      </c>
      <c r="V1384" s="260">
        <v>1</v>
      </c>
      <c r="W1384" s="260">
        <v>0</v>
      </c>
      <c r="X1384" s="146">
        <f>+G1384-(SUM(I1384:N1384,O1384,P1384:P1384:T1384,U1384,V1384,W1384))</f>
        <v>124</v>
      </c>
      <c r="Y1384" s="107"/>
      <c r="Z1384" s="147"/>
      <c r="AA1384" s="147"/>
      <c r="AB1384" s="147"/>
      <c r="AC1384" s="147"/>
      <c r="AD1384" s="147"/>
      <c r="AE1384" s="198">
        <f t="shared" si="44"/>
        <v>124</v>
      </c>
      <c r="AF1384" s="148"/>
      <c r="AG1384" s="139"/>
    </row>
    <row r="1385" spans="1:33" s="166" customFormat="1">
      <c r="A1385" s="362">
        <v>43687</v>
      </c>
      <c r="B1385" s="137">
        <v>1</v>
      </c>
      <c r="C1385" s="137">
        <v>3705809</v>
      </c>
      <c r="D1385" s="139">
        <v>54598</v>
      </c>
      <c r="E1385" s="139" t="s">
        <v>283</v>
      </c>
      <c r="F1385" s="137">
        <v>9748</v>
      </c>
      <c r="G1385" s="140">
        <v>228</v>
      </c>
      <c r="H1385" s="165" t="s">
        <v>656</v>
      </c>
      <c r="I1385" s="257">
        <v>0</v>
      </c>
      <c r="J1385" s="258">
        <v>0</v>
      </c>
      <c r="K1385" s="259">
        <v>0</v>
      </c>
      <c r="L1385" s="260">
        <v>0</v>
      </c>
      <c r="M1385" s="257">
        <v>0</v>
      </c>
      <c r="N1385" s="261">
        <v>0</v>
      </c>
      <c r="O1385" s="262">
        <v>1</v>
      </c>
      <c r="P1385" s="260">
        <v>0</v>
      </c>
      <c r="Q1385" s="262">
        <v>0</v>
      </c>
      <c r="R1385" s="263">
        <v>0</v>
      </c>
      <c r="S1385" s="260">
        <v>0</v>
      </c>
      <c r="T1385" s="257">
        <v>0</v>
      </c>
      <c r="U1385" s="264">
        <v>0</v>
      </c>
      <c r="V1385" s="260">
        <v>1</v>
      </c>
      <c r="W1385" s="260">
        <v>0</v>
      </c>
      <c r="X1385" s="146">
        <f>+G1385-(SUM(I1385:N1385,O1385,P1385:P1385:T1385,U1385,V1385,W1385))</f>
        <v>226</v>
      </c>
      <c r="Y1385" s="147"/>
      <c r="Z1385" s="147">
        <v>1</v>
      </c>
      <c r="AA1385" s="147"/>
      <c r="AB1385" s="147"/>
      <c r="AC1385" s="147"/>
      <c r="AD1385" s="147"/>
      <c r="AE1385" s="198">
        <f t="shared" si="44"/>
        <v>225</v>
      </c>
      <c r="AF1385" s="148"/>
      <c r="AG1385" s="139"/>
    </row>
    <row r="1386" spans="1:33" s="166" customFormat="1">
      <c r="A1386" s="362">
        <v>43687</v>
      </c>
      <c r="B1386" s="137">
        <v>2</v>
      </c>
      <c r="C1386" s="137">
        <v>3705809</v>
      </c>
      <c r="D1386" s="139">
        <v>54598</v>
      </c>
      <c r="E1386" s="139" t="s">
        <v>283</v>
      </c>
      <c r="F1386" s="137">
        <v>9748</v>
      </c>
      <c r="G1386" s="140">
        <v>123</v>
      </c>
      <c r="H1386" s="165" t="s">
        <v>656</v>
      </c>
      <c r="I1386" s="257">
        <v>0</v>
      </c>
      <c r="J1386" s="258">
        <v>0</v>
      </c>
      <c r="K1386" s="259">
        <v>0</v>
      </c>
      <c r="L1386" s="260">
        <v>0</v>
      </c>
      <c r="M1386" s="257">
        <v>0</v>
      </c>
      <c r="N1386" s="261">
        <v>0</v>
      </c>
      <c r="O1386" s="262">
        <v>0</v>
      </c>
      <c r="P1386" s="260">
        <v>0</v>
      </c>
      <c r="Q1386" s="262">
        <v>0</v>
      </c>
      <c r="R1386" s="263">
        <v>0</v>
      </c>
      <c r="S1386" s="260">
        <v>0</v>
      </c>
      <c r="T1386" s="257">
        <v>0</v>
      </c>
      <c r="U1386" s="264">
        <v>0</v>
      </c>
      <c r="V1386" s="260">
        <v>0</v>
      </c>
      <c r="W1386" s="260">
        <v>0</v>
      </c>
      <c r="X1386" s="146">
        <f>+G1386-(SUM(I1386:N1386,O1386,P1386:P1386:T1386,U1386,V1386,W1386))</f>
        <v>123</v>
      </c>
      <c r="Y1386" s="147"/>
      <c r="Z1386" s="147"/>
      <c r="AA1386" s="147"/>
      <c r="AB1386" s="147"/>
      <c r="AC1386" s="147"/>
      <c r="AD1386" s="147"/>
      <c r="AE1386" s="198">
        <f>X1386-SUM(Z1386:AD1386)</f>
        <v>123</v>
      </c>
      <c r="AF1386" s="148"/>
      <c r="AG1386" s="139"/>
    </row>
    <row r="1387" spans="1:33" s="166" customFormat="1">
      <c r="A1387" s="362">
        <v>43687</v>
      </c>
      <c r="B1387" s="137">
        <v>2</v>
      </c>
      <c r="C1387" s="137">
        <v>3705809</v>
      </c>
      <c r="D1387" s="139">
        <v>54638</v>
      </c>
      <c r="E1387" s="139" t="s">
        <v>283</v>
      </c>
      <c r="F1387" s="137">
        <v>9749</v>
      </c>
      <c r="G1387" s="140">
        <v>190</v>
      </c>
      <c r="H1387" s="165" t="s">
        <v>421</v>
      </c>
      <c r="I1387" s="257">
        <v>0</v>
      </c>
      <c r="J1387" s="258">
        <v>0</v>
      </c>
      <c r="K1387" s="259">
        <v>0</v>
      </c>
      <c r="L1387" s="260">
        <v>0</v>
      </c>
      <c r="M1387" s="257">
        <v>0</v>
      </c>
      <c r="N1387" s="261">
        <v>0</v>
      </c>
      <c r="O1387" s="262">
        <v>1</v>
      </c>
      <c r="P1387" s="260">
        <v>0</v>
      </c>
      <c r="Q1387" s="262">
        <v>0</v>
      </c>
      <c r="R1387" s="263">
        <v>0</v>
      </c>
      <c r="S1387" s="260">
        <v>0</v>
      </c>
      <c r="T1387" s="257">
        <v>0</v>
      </c>
      <c r="U1387" s="264">
        <v>0</v>
      </c>
      <c r="V1387" s="260">
        <v>1</v>
      </c>
      <c r="W1387" s="260">
        <v>0</v>
      </c>
      <c r="X1387" s="146">
        <f>+G1387-(SUM(I1387:N1387,O1387,P1387:P1387:T1387,U1387,V1387,W1387))</f>
        <v>188</v>
      </c>
      <c r="Y1387" s="147"/>
      <c r="Z1387" s="147">
        <v>1</v>
      </c>
      <c r="AA1387" s="147"/>
      <c r="AB1387" s="147"/>
      <c r="AC1387" s="147"/>
      <c r="AD1387" s="147"/>
      <c r="AE1387" s="198">
        <f t="shared" si="44"/>
        <v>187</v>
      </c>
      <c r="AF1387" s="148"/>
      <c r="AG1387" s="139"/>
    </row>
    <row r="1388" spans="1:33" s="166" customFormat="1">
      <c r="A1388" s="362">
        <v>43737</v>
      </c>
      <c r="B1388" s="137">
        <v>1</v>
      </c>
      <c r="C1388" s="137">
        <v>3746306</v>
      </c>
      <c r="D1388" s="139">
        <v>13337</v>
      </c>
      <c r="E1388" s="104" t="s">
        <v>862</v>
      </c>
      <c r="F1388" s="137">
        <v>10159</v>
      </c>
      <c r="G1388" s="140">
        <v>400</v>
      </c>
      <c r="H1388" s="165" t="s">
        <v>111</v>
      </c>
      <c r="I1388" s="257">
        <v>0</v>
      </c>
      <c r="J1388" s="258">
        <v>0</v>
      </c>
      <c r="K1388" s="259">
        <v>0</v>
      </c>
      <c r="L1388" s="260">
        <v>0</v>
      </c>
      <c r="M1388" s="257">
        <v>0</v>
      </c>
      <c r="N1388" s="261">
        <v>0</v>
      </c>
      <c r="O1388" s="262">
        <v>1</v>
      </c>
      <c r="P1388" s="260">
        <v>1</v>
      </c>
      <c r="Q1388" s="262">
        <v>0</v>
      </c>
      <c r="R1388" s="260">
        <v>2</v>
      </c>
      <c r="S1388" s="260">
        <v>0</v>
      </c>
      <c r="T1388" s="257">
        <v>0</v>
      </c>
      <c r="U1388" s="264">
        <v>0</v>
      </c>
      <c r="V1388" s="260">
        <v>1</v>
      </c>
      <c r="W1388" s="260">
        <v>0</v>
      </c>
      <c r="X1388" s="146">
        <f>+G1388-(SUM(I1388:N1388,O1388,P1388:P1388:T1388,U1388,V1388,W1388))</f>
        <v>395</v>
      </c>
      <c r="Y1388" s="147"/>
      <c r="Z1388" s="147"/>
      <c r="AA1388" s="147"/>
      <c r="AB1388" s="147"/>
      <c r="AC1388" s="147"/>
      <c r="AD1388" s="147"/>
      <c r="AE1388" s="198">
        <f t="shared" si="44"/>
        <v>395</v>
      </c>
      <c r="AF1388" s="148"/>
      <c r="AG1388" s="139"/>
    </row>
    <row r="1389" spans="1:33" s="166" customFormat="1">
      <c r="A1389" s="362">
        <v>43737</v>
      </c>
      <c r="B1389" s="137">
        <v>2</v>
      </c>
      <c r="C1389" s="137">
        <v>3746306</v>
      </c>
      <c r="D1389" s="139">
        <v>13337</v>
      </c>
      <c r="E1389" s="104" t="s">
        <v>862</v>
      </c>
      <c r="F1389" s="137">
        <v>10160</v>
      </c>
      <c r="G1389" s="140">
        <v>390</v>
      </c>
      <c r="H1389" s="165" t="s">
        <v>498</v>
      </c>
      <c r="I1389" s="257">
        <v>0</v>
      </c>
      <c r="J1389" s="258">
        <v>0</v>
      </c>
      <c r="K1389" s="259">
        <v>0</v>
      </c>
      <c r="L1389" s="260">
        <v>0</v>
      </c>
      <c r="M1389" s="257">
        <v>0</v>
      </c>
      <c r="N1389" s="261">
        <v>0</v>
      </c>
      <c r="O1389" s="262">
        <v>0</v>
      </c>
      <c r="P1389" s="260">
        <v>0</v>
      </c>
      <c r="Q1389" s="262">
        <v>0</v>
      </c>
      <c r="R1389" s="263">
        <v>3</v>
      </c>
      <c r="S1389" s="260">
        <v>0</v>
      </c>
      <c r="T1389" s="257">
        <v>0</v>
      </c>
      <c r="U1389" s="264">
        <v>0</v>
      </c>
      <c r="V1389" s="260">
        <v>1</v>
      </c>
      <c r="W1389" s="260">
        <v>0</v>
      </c>
      <c r="X1389" s="146">
        <f>+G1389-(SUM(I1389:N1389,O1389,P1389:P1389:T1389,U1389,V1389,W1389))</f>
        <v>386</v>
      </c>
      <c r="Y1389" s="147"/>
      <c r="Z1389" s="147"/>
      <c r="AA1389" s="147">
        <v>7</v>
      </c>
      <c r="AB1389" s="147"/>
      <c r="AC1389" s="147"/>
      <c r="AD1389" s="147"/>
      <c r="AE1389" s="198">
        <f t="shared" si="44"/>
        <v>379</v>
      </c>
      <c r="AF1389" s="148"/>
      <c r="AG1389" s="139"/>
    </row>
    <row r="1390" spans="1:33" s="166" customFormat="1">
      <c r="A1390" s="362">
        <v>43737</v>
      </c>
      <c r="B1390" s="137">
        <v>2</v>
      </c>
      <c r="C1390" s="137">
        <v>3746306</v>
      </c>
      <c r="D1390" s="139">
        <v>13338</v>
      </c>
      <c r="E1390" s="104" t="s">
        <v>862</v>
      </c>
      <c r="F1390" s="137">
        <v>10161</v>
      </c>
      <c r="G1390" s="140">
        <v>170</v>
      </c>
      <c r="H1390" s="560" t="s">
        <v>111</v>
      </c>
      <c r="I1390" s="257">
        <v>0</v>
      </c>
      <c r="J1390" s="258">
        <v>0</v>
      </c>
      <c r="K1390" s="259">
        <v>0</v>
      </c>
      <c r="L1390" s="260">
        <v>0</v>
      </c>
      <c r="M1390" s="257">
        <v>0</v>
      </c>
      <c r="N1390" s="261">
        <v>0</v>
      </c>
      <c r="O1390" s="262">
        <v>1</v>
      </c>
      <c r="P1390" s="260">
        <v>0</v>
      </c>
      <c r="Q1390" s="262">
        <v>0</v>
      </c>
      <c r="R1390" s="263">
        <v>0</v>
      </c>
      <c r="S1390" s="260">
        <v>0</v>
      </c>
      <c r="T1390" s="257">
        <v>0</v>
      </c>
      <c r="U1390" s="264">
        <v>0</v>
      </c>
      <c r="V1390" s="260">
        <v>1</v>
      </c>
      <c r="W1390" s="260">
        <v>0</v>
      </c>
      <c r="X1390" s="146">
        <f>+G1390-(SUM(I1390:N1390,O1390,P1390:P1390:T1390,U1390,V1390,W1390))</f>
        <v>168</v>
      </c>
      <c r="Y1390" s="147"/>
      <c r="Z1390" s="147"/>
      <c r="AA1390" s="147"/>
      <c r="AB1390" s="147"/>
      <c r="AC1390" s="147"/>
      <c r="AD1390" s="147"/>
      <c r="AE1390" s="198">
        <f t="shared" si="44"/>
        <v>168</v>
      </c>
      <c r="AF1390" s="148"/>
      <c r="AG1390" s="139"/>
    </row>
    <row r="1391" spans="1:33" s="166" customFormat="1">
      <c r="A1391" s="362">
        <v>43737</v>
      </c>
      <c r="B1391" s="137">
        <v>3</v>
      </c>
      <c r="C1391" s="137">
        <v>3746306</v>
      </c>
      <c r="D1391" s="139">
        <v>13338</v>
      </c>
      <c r="E1391" s="104" t="s">
        <v>862</v>
      </c>
      <c r="F1391" s="137">
        <v>10161</v>
      </c>
      <c r="G1391" s="140">
        <v>230</v>
      </c>
      <c r="H1391" s="561"/>
      <c r="I1391" s="257">
        <v>0</v>
      </c>
      <c r="J1391" s="258">
        <v>0</v>
      </c>
      <c r="K1391" s="259">
        <v>0</v>
      </c>
      <c r="L1391" s="260">
        <v>0</v>
      </c>
      <c r="M1391" s="257">
        <v>0</v>
      </c>
      <c r="N1391" s="261">
        <v>0</v>
      </c>
      <c r="O1391" s="262">
        <v>0</v>
      </c>
      <c r="P1391" s="260">
        <v>0</v>
      </c>
      <c r="Q1391" s="262">
        <v>0</v>
      </c>
      <c r="R1391" s="263">
        <v>2</v>
      </c>
      <c r="S1391" s="260">
        <v>0</v>
      </c>
      <c r="T1391" s="257">
        <v>0</v>
      </c>
      <c r="U1391" s="264">
        <v>0</v>
      </c>
      <c r="V1391" s="260">
        <v>0</v>
      </c>
      <c r="W1391" s="260">
        <v>0</v>
      </c>
      <c r="X1391" s="146">
        <f>+G1391-(SUM(I1391:N1391,O1391,P1391:P1391:T1391,U1391,V1391,W1391))</f>
        <v>228</v>
      </c>
      <c r="Y1391" s="147"/>
      <c r="Z1391" s="147"/>
      <c r="AA1391" s="147"/>
      <c r="AB1391" s="147"/>
      <c r="AC1391" s="147"/>
      <c r="AD1391" s="147"/>
      <c r="AE1391" s="198">
        <f t="shared" si="44"/>
        <v>228</v>
      </c>
      <c r="AF1391" s="148"/>
      <c r="AG1391" s="139"/>
    </row>
    <row r="1392" spans="1:33" s="166" customFormat="1">
      <c r="A1392" s="362">
        <v>43737</v>
      </c>
      <c r="B1392" s="137">
        <v>3</v>
      </c>
      <c r="C1392" s="137">
        <v>3746306</v>
      </c>
      <c r="D1392" s="139">
        <v>13338</v>
      </c>
      <c r="E1392" s="104" t="s">
        <v>862</v>
      </c>
      <c r="F1392" s="137">
        <v>10162</v>
      </c>
      <c r="G1392" s="140">
        <v>271</v>
      </c>
      <c r="H1392" s="165" t="s">
        <v>658</v>
      </c>
      <c r="I1392" s="257">
        <v>0</v>
      </c>
      <c r="J1392" s="258">
        <v>0</v>
      </c>
      <c r="K1392" s="259">
        <v>0</v>
      </c>
      <c r="L1392" s="260">
        <v>0</v>
      </c>
      <c r="M1392" s="257">
        <v>0</v>
      </c>
      <c r="N1392" s="261">
        <v>0</v>
      </c>
      <c r="O1392" s="262">
        <v>0</v>
      </c>
      <c r="P1392" s="260">
        <v>0</v>
      </c>
      <c r="Q1392" s="262">
        <v>0</v>
      </c>
      <c r="R1392" s="263">
        <v>2</v>
      </c>
      <c r="S1392" s="260">
        <v>0</v>
      </c>
      <c r="T1392" s="257">
        <v>0</v>
      </c>
      <c r="U1392" s="264">
        <v>0</v>
      </c>
      <c r="V1392" s="260">
        <v>1</v>
      </c>
      <c r="W1392" s="260">
        <v>0</v>
      </c>
      <c r="X1392" s="146">
        <f>+G1392-(SUM(I1392:N1392,O1392,P1392:P1392:T1392,U1392,V1392,W1392))</f>
        <v>268</v>
      </c>
      <c r="Y1392" s="147"/>
      <c r="Z1392" s="147"/>
      <c r="AA1392" s="147"/>
      <c r="AB1392" s="147"/>
      <c r="AC1392" s="147"/>
      <c r="AD1392" s="147"/>
      <c r="AE1392" s="198">
        <f t="shared" si="44"/>
        <v>268</v>
      </c>
      <c r="AF1392" s="148"/>
      <c r="AG1392" s="139"/>
    </row>
    <row r="1393" spans="1:33" s="166" customFormat="1">
      <c r="A1393" s="362">
        <v>43737</v>
      </c>
      <c r="B1393" s="137">
        <v>3</v>
      </c>
      <c r="C1393" s="137">
        <v>3746306</v>
      </c>
      <c r="D1393" s="139">
        <v>13340</v>
      </c>
      <c r="E1393" s="104" t="s">
        <v>862</v>
      </c>
      <c r="F1393" s="137">
        <v>10163</v>
      </c>
      <c r="G1393" s="140">
        <v>51</v>
      </c>
      <c r="H1393" s="560" t="s">
        <v>111</v>
      </c>
      <c r="I1393" s="257">
        <v>0</v>
      </c>
      <c r="J1393" s="258">
        <v>0</v>
      </c>
      <c r="K1393" s="259">
        <v>0</v>
      </c>
      <c r="L1393" s="260">
        <v>0</v>
      </c>
      <c r="M1393" s="257">
        <v>0</v>
      </c>
      <c r="N1393" s="261">
        <v>0</v>
      </c>
      <c r="O1393" s="262">
        <v>0</v>
      </c>
      <c r="P1393" s="260">
        <v>0</v>
      </c>
      <c r="Q1393" s="262">
        <v>0</v>
      </c>
      <c r="R1393" s="263">
        <v>0</v>
      </c>
      <c r="S1393" s="260">
        <v>0</v>
      </c>
      <c r="T1393" s="257">
        <v>0</v>
      </c>
      <c r="U1393" s="264">
        <v>0</v>
      </c>
      <c r="V1393" s="260">
        <v>1</v>
      </c>
      <c r="W1393" s="260">
        <v>0</v>
      </c>
      <c r="X1393" s="146">
        <f>+G1393-(SUM(I1393:N1393,O1393,P1393:P1393:T1393,U1393,V1393,W1393))</f>
        <v>50</v>
      </c>
      <c r="Y1393" s="147"/>
      <c r="Z1393" s="147"/>
      <c r="AA1393" s="147"/>
      <c r="AB1393" s="147"/>
      <c r="AC1393" s="147"/>
      <c r="AD1393" s="147"/>
      <c r="AE1393" s="198">
        <f t="shared" si="44"/>
        <v>50</v>
      </c>
      <c r="AF1393" s="148"/>
      <c r="AG1393" s="139"/>
    </row>
    <row r="1394" spans="1:33" s="166" customFormat="1">
      <c r="A1394" s="362">
        <v>43738</v>
      </c>
      <c r="B1394" s="137">
        <v>1</v>
      </c>
      <c r="C1394" s="137">
        <v>3746306</v>
      </c>
      <c r="D1394" s="139">
        <v>13340</v>
      </c>
      <c r="E1394" s="104" t="s">
        <v>862</v>
      </c>
      <c r="F1394" s="137">
        <v>10163</v>
      </c>
      <c r="G1394" s="140">
        <v>349</v>
      </c>
      <c r="H1394" s="561"/>
      <c r="I1394" s="257">
        <v>0</v>
      </c>
      <c r="J1394" s="258">
        <v>0</v>
      </c>
      <c r="K1394" s="259">
        <v>0</v>
      </c>
      <c r="L1394" s="260">
        <v>0</v>
      </c>
      <c r="M1394" s="257">
        <v>0</v>
      </c>
      <c r="N1394" s="261">
        <v>0</v>
      </c>
      <c r="O1394" s="262">
        <v>1</v>
      </c>
      <c r="P1394" s="260">
        <v>0</v>
      </c>
      <c r="Q1394" s="262">
        <v>0</v>
      </c>
      <c r="R1394" s="263">
        <v>2</v>
      </c>
      <c r="S1394" s="260">
        <v>0</v>
      </c>
      <c r="T1394" s="257">
        <v>0</v>
      </c>
      <c r="U1394" s="264">
        <v>0</v>
      </c>
      <c r="V1394" s="260">
        <v>0</v>
      </c>
      <c r="W1394" s="260">
        <v>0</v>
      </c>
      <c r="X1394" s="146">
        <f>+G1394-(SUM(I1394:N1394,O1394,P1394:P1394:T1394,U1394,V1394,W1394))</f>
        <v>346</v>
      </c>
      <c r="Y1394" s="147"/>
      <c r="Z1394" s="147"/>
      <c r="AA1394" s="147">
        <v>3</v>
      </c>
      <c r="AB1394" s="147"/>
      <c r="AC1394" s="147"/>
      <c r="AD1394" s="147"/>
      <c r="AE1394" s="198">
        <f t="shared" si="44"/>
        <v>343</v>
      </c>
      <c r="AF1394" s="148"/>
      <c r="AG1394" s="139"/>
    </row>
    <row r="1395" spans="1:33" s="166" customFormat="1">
      <c r="A1395" s="362">
        <v>43738</v>
      </c>
      <c r="B1395" s="137">
        <v>1</v>
      </c>
      <c r="C1395" s="137">
        <v>3746306</v>
      </c>
      <c r="D1395" s="139">
        <v>13340</v>
      </c>
      <c r="E1395" s="104" t="s">
        <v>862</v>
      </c>
      <c r="F1395" s="137">
        <v>10164</v>
      </c>
      <c r="G1395" s="140">
        <v>202</v>
      </c>
      <c r="H1395" s="560" t="s">
        <v>659</v>
      </c>
      <c r="I1395" s="257">
        <v>0</v>
      </c>
      <c r="J1395" s="258">
        <v>0</v>
      </c>
      <c r="K1395" s="259">
        <v>0</v>
      </c>
      <c r="L1395" s="260">
        <v>0</v>
      </c>
      <c r="M1395" s="257">
        <v>0</v>
      </c>
      <c r="N1395" s="261">
        <v>0</v>
      </c>
      <c r="O1395" s="262">
        <v>0</v>
      </c>
      <c r="P1395" s="260">
        <v>0</v>
      </c>
      <c r="Q1395" s="262">
        <v>0</v>
      </c>
      <c r="R1395" s="263">
        <v>1</v>
      </c>
      <c r="S1395" s="260">
        <v>0</v>
      </c>
      <c r="T1395" s="257">
        <v>0</v>
      </c>
      <c r="U1395" s="264">
        <v>0</v>
      </c>
      <c r="V1395" s="260">
        <v>1</v>
      </c>
      <c r="W1395" s="260">
        <v>0</v>
      </c>
      <c r="X1395" s="146">
        <f>+G1395-(SUM(I1395:N1395,O1395,P1395:P1395:T1395,U1395,V1395,W1395))</f>
        <v>200</v>
      </c>
      <c r="Y1395" s="147"/>
      <c r="Z1395" s="147"/>
      <c r="AA1395" s="147"/>
      <c r="AB1395" s="147"/>
      <c r="AC1395" s="147"/>
      <c r="AD1395" s="147"/>
      <c r="AE1395" s="198">
        <f t="shared" si="44"/>
        <v>200</v>
      </c>
      <c r="AF1395" s="148"/>
      <c r="AG1395" s="139"/>
    </row>
    <row r="1396" spans="1:33" s="166" customFormat="1">
      <c r="A1396" s="362">
        <v>43738</v>
      </c>
      <c r="B1396" s="137">
        <v>2</v>
      </c>
      <c r="C1396" s="137">
        <v>3746306</v>
      </c>
      <c r="D1396" s="139">
        <v>13340</v>
      </c>
      <c r="E1396" s="104" t="s">
        <v>862</v>
      </c>
      <c r="F1396" s="137">
        <v>10164</v>
      </c>
      <c r="G1396" s="140">
        <v>84</v>
      </c>
      <c r="H1396" s="561"/>
      <c r="I1396" s="257">
        <v>0</v>
      </c>
      <c r="J1396" s="258">
        <v>0</v>
      </c>
      <c r="K1396" s="259">
        <v>0</v>
      </c>
      <c r="L1396" s="260">
        <v>0</v>
      </c>
      <c r="M1396" s="257">
        <v>0</v>
      </c>
      <c r="N1396" s="261">
        <v>0</v>
      </c>
      <c r="O1396" s="262">
        <v>0</v>
      </c>
      <c r="P1396" s="260">
        <v>0</v>
      </c>
      <c r="Q1396" s="262">
        <v>0</v>
      </c>
      <c r="R1396" s="263">
        <v>0</v>
      </c>
      <c r="S1396" s="260">
        <v>0</v>
      </c>
      <c r="T1396" s="257">
        <v>0</v>
      </c>
      <c r="U1396" s="264">
        <v>0</v>
      </c>
      <c r="V1396" s="260">
        <v>0</v>
      </c>
      <c r="W1396" s="260">
        <v>0</v>
      </c>
      <c r="X1396" s="146">
        <f>+G1396-(SUM(I1396:N1396,O1396,P1396:P1396:T1396,U1396,V1396,W1396))</f>
        <v>84</v>
      </c>
      <c r="Y1396" s="147"/>
      <c r="Z1396" s="147"/>
      <c r="AA1396" s="147"/>
      <c r="AB1396" s="147"/>
      <c r="AC1396" s="147"/>
      <c r="AD1396" s="147"/>
      <c r="AE1396" s="198">
        <f t="shared" si="44"/>
        <v>84</v>
      </c>
      <c r="AF1396" s="148"/>
      <c r="AG1396" s="139"/>
    </row>
    <row r="1397" spans="1:33" s="166" customFormat="1">
      <c r="A1397" s="362">
        <v>43738</v>
      </c>
      <c r="B1397" s="137">
        <v>2</v>
      </c>
      <c r="C1397" s="137">
        <v>3746306</v>
      </c>
      <c r="D1397" s="139">
        <v>13369</v>
      </c>
      <c r="E1397" s="104" t="s">
        <v>862</v>
      </c>
      <c r="F1397" s="137">
        <v>10165</v>
      </c>
      <c r="G1397" s="140">
        <v>400</v>
      </c>
      <c r="H1397" s="377" t="s">
        <v>111</v>
      </c>
      <c r="I1397" s="257">
        <v>0</v>
      </c>
      <c r="J1397" s="258">
        <v>0</v>
      </c>
      <c r="K1397" s="259">
        <v>0</v>
      </c>
      <c r="L1397" s="260">
        <v>0</v>
      </c>
      <c r="M1397" s="257">
        <v>0</v>
      </c>
      <c r="N1397" s="261">
        <v>0</v>
      </c>
      <c r="O1397" s="262">
        <v>1</v>
      </c>
      <c r="P1397" s="260">
        <v>0</v>
      </c>
      <c r="Q1397" s="262">
        <v>0</v>
      </c>
      <c r="R1397" s="263">
        <v>2</v>
      </c>
      <c r="S1397" s="260">
        <v>0</v>
      </c>
      <c r="T1397" s="257">
        <v>0</v>
      </c>
      <c r="U1397" s="264">
        <v>0</v>
      </c>
      <c r="V1397" s="260">
        <v>1</v>
      </c>
      <c r="W1397" s="260">
        <v>0</v>
      </c>
      <c r="X1397" s="146">
        <f>+G1397-(SUM(I1397:N1397,O1397,P1397:P1397:T1397,U1397,V1397,W1397))</f>
        <v>396</v>
      </c>
      <c r="Y1397" s="147"/>
      <c r="Z1397" s="147"/>
      <c r="AA1397" s="147">
        <v>2</v>
      </c>
      <c r="AB1397" s="147"/>
      <c r="AC1397" s="147"/>
      <c r="AD1397" s="147"/>
      <c r="AE1397" s="198">
        <f>X1397-SUM(Z1397:AD1397)</f>
        <v>394</v>
      </c>
      <c r="AF1397" s="148"/>
      <c r="AG1397" s="139"/>
    </row>
    <row r="1398" spans="1:33" s="166" customFormat="1">
      <c r="A1398" s="362">
        <v>43738</v>
      </c>
      <c r="B1398" s="137">
        <v>2</v>
      </c>
      <c r="C1398" s="137">
        <v>3746306</v>
      </c>
      <c r="D1398" s="139">
        <v>13369</v>
      </c>
      <c r="E1398" s="104" t="s">
        <v>862</v>
      </c>
      <c r="F1398" s="137">
        <v>10166</v>
      </c>
      <c r="G1398" s="140">
        <v>101</v>
      </c>
      <c r="H1398" s="377" t="s">
        <v>626</v>
      </c>
      <c r="I1398" s="257">
        <v>0</v>
      </c>
      <c r="J1398" s="258">
        <v>0</v>
      </c>
      <c r="K1398" s="259">
        <v>0</v>
      </c>
      <c r="L1398" s="260">
        <v>0</v>
      </c>
      <c r="M1398" s="257">
        <v>0</v>
      </c>
      <c r="N1398" s="261">
        <v>0</v>
      </c>
      <c r="O1398" s="262">
        <v>0</v>
      </c>
      <c r="P1398" s="260">
        <v>0</v>
      </c>
      <c r="Q1398" s="262">
        <v>0</v>
      </c>
      <c r="R1398" s="263">
        <v>0</v>
      </c>
      <c r="S1398" s="260">
        <v>0</v>
      </c>
      <c r="T1398" s="257">
        <v>0</v>
      </c>
      <c r="U1398" s="264">
        <v>0</v>
      </c>
      <c r="V1398" s="260">
        <v>1</v>
      </c>
      <c r="W1398" s="260">
        <v>0</v>
      </c>
      <c r="X1398" s="146">
        <f>+G1398-(SUM(I1398:N1398,O1398,P1398:P1398:T1398,U1398,V1398,W1398))</f>
        <v>100</v>
      </c>
      <c r="Y1398" s="147"/>
      <c r="Z1398" s="147"/>
      <c r="AA1398" s="147"/>
      <c r="AB1398" s="147"/>
      <c r="AC1398" s="147"/>
      <c r="AD1398" s="147"/>
      <c r="AE1398" s="198">
        <f>X1398-SUM(Z1398:AD1398)</f>
        <v>100</v>
      </c>
      <c r="AF1398" s="148"/>
      <c r="AG1398" s="139"/>
    </row>
    <row r="1399" spans="1:33" s="166" customFormat="1">
      <c r="A1399" s="362">
        <v>43738</v>
      </c>
      <c r="B1399" s="137">
        <v>3</v>
      </c>
      <c r="C1399" s="137">
        <v>3746306</v>
      </c>
      <c r="D1399" s="139">
        <v>13369</v>
      </c>
      <c r="E1399" s="104" t="s">
        <v>862</v>
      </c>
      <c r="F1399" s="137">
        <v>10166</v>
      </c>
      <c r="G1399" s="140">
        <v>167</v>
      </c>
      <c r="H1399" s="377" t="s">
        <v>626</v>
      </c>
      <c r="I1399" s="257">
        <v>0</v>
      </c>
      <c r="J1399" s="258">
        <v>0</v>
      </c>
      <c r="K1399" s="259">
        <v>0</v>
      </c>
      <c r="L1399" s="260">
        <v>0</v>
      </c>
      <c r="M1399" s="257">
        <v>0</v>
      </c>
      <c r="N1399" s="261">
        <v>0</v>
      </c>
      <c r="O1399" s="262">
        <v>0</v>
      </c>
      <c r="P1399" s="260">
        <v>0</v>
      </c>
      <c r="Q1399" s="262">
        <v>0</v>
      </c>
      <c r="R1399" s="263">
        <v>2</v>
      </c>
      <c r="S1399" s="260">
        <v>0</v>
      </c>
      <c r="T1399" s="257">
        <v>0</v>
      </c>
      <c r="U1399" s="264">
        <v>0</v>
      </c>
      <c r="V1399" s="260">
        <v>0</v>
      </c>
      <c r="W1399" s="260">
        <v>0</v>
      </c>
      <c r="X1399" s="146">
        <f>+G1399-(SUM(I1399:N1399,O1399,P1399:P1399:T1399,U1399,V1399,W1399))</f>
        <v>165</v>
      </c>
      <c r="Y1399" s="147"/>
      <c r="Z1399" s="147"/>
      <c r="AA1399" s="147"/>
      <c r="AB1399" s="147"/>
      <c r="AC1399" s="147"/>
      <c r="AD1399" s="147"/>
      <c r="AE1399" s="198">
        <f>X1399-SUM(Z1399:AD1399)</f>
        <v>165</v>
      </c>
      <c r="AF1399" s="148"/>
      <c r="AG1399" s="139"/>
    </row>
    <row r="1400" spans="1:33" s="166" customFormat="1">
      <c r="A1400" s="362">
        <v>43738</v>
      </c>
      <c r="B1400" s="137">
        <v>3</v>
      </c>
      <c r="C1400" s="137">
        <v>3746306</v>
      </c>
      <c r="D1400" s="139">
        <v>13339</v>
      </c>
      <c r="E1400" s="104" t="s">
        <v>862</v>
      </c>
      <c r="F1400" s="137">
        <v>10167</v>
      </c>
      <c r="G1400" s="140">
        <v>400</v>
      </c>
      <c r="H1400" s="165" t="s">
        <v>111</v>
      </c>
      <c r="I1400" s="257">
        <v>0</v>
      </c>
      <c r="J1400" s="258">
        <v>0</v>
      </c>
      <c r="K1400" s="259">
        <v>0</v>
      </c>
      <c r="L1400" s="260">
        <v>0</v>
      </c>
      <c r="M1400" s="257">
        <v>0</v>
      </c>
      <c r="N1400" s="261">
        <v>0</v>
      </c>
      <c r="O1400" s="262">
        <v>1</v>
      </c>
      <c r="P1400" s="260">
        <v>0</v>
      </c>
      <c r="Q1400" s="262">
        <v>0</v>
      </c>
      <c r="R1400" s="263">
        <v>2</v>
      </c>
      <c r="S1400" s="260">
        <v>0</v>
      </c>
      <c r="T1400" s="257">
        <v>0</v>
      </c>
      <c r="U1400" s="264">
        <v>0</v>
      </c>
      <c r="V1400" s="260">
        <v>1</v>
      </c>
      <c r="W1400" s="260">
        <v>0</v>
      </c>
      <c r="X1400" s="146">
        <f>+G1400-(SUM(I1400:N1400,O1400,P1400:P1400:T1400,U1400,V1400,W1400))</f>
        <v>396</v>
      </c>
      <c r="Y1400" s="147"/>
      <c r="Z1400" s="147"/>
      <c r="AA1400" s="147"/>
      <c r="AB1400" s="147"/>
      <c r="AC1400" s="147"/>
      <c r="AD1400" s="147"/>
      <c r="AE1400" s="198">
        <f t="shared" si="44"/>
        <v>396</v>
      </c>
      <c r="AF1400" s="148"/>
      <c r="AG1400" s="139"/>
    </row>
    <row r="1401" spans="1:33" s="166" customFormat="1">
      <c r="A1401" s="362">
        <v>43739</v>
      </c>
      <c r="B1401" s="137">
        <v>1</v>
      </c>
      <c r="C1401" s="137">
        <v>3746306</v>
      </c>
      <c r="D1401" s="139">
        <v>13339</v>
      </c>
      <c r="E1401" s="104" t="s">
        <v>862</v>
      </c>
      <c r="F1401" s="137">
        <v>10168</v>
      </c>
      <c r="G1401" s="140">
        <v>400</v>
      </c>
      <c r="H1401" s="165" t="s">
        <v>114</v>
      </c>
      <c r="I1401" s="257">
        <v>0</v>
      </c>
      <c r="J1401" s="258">
        <v>0</v>
      </c>
      <c r="K1401" s="259">
        <v>0</v>
      </c>
      <c r="L1401" s="260">
        <v>0</v>
      </c>
      <c r="M1401" s="257">
        <v>0</v>
      </c>
      <c r="N1401" s="261">
        <v>0</v>
      </c>
      <c r="O1401" s="262">
        <v>0</v>
      </c>
      <c r="P1401" s="260">
        <v>0</v>
      </c>
      <c r="Q1401" s="262">
        <v>0</v>
      </c>
      <c r="R1401" s="263">
        <v>3</v>
      </c>
      <c r="S1401" s="260">
        <v>0</v>
      </c>
      <c r="T1401" s="257">
        <v>0</v>
      </c>
      <c r="U1401" s="264">
        <v>0</v>
      </c>
      <c r="V1401" s="260">
        <v>1</v>
      </c>
      <c r="W1401" s="260">
        <v>0</v>
      </c>
      <c r="X1401" s="146">
        <f>+G1401-(SUM(I1401:N1401,O1401,P1401:P1401:T1401,U1401,V1401,W1401))</f>
        <v>396</v>
      </c>
      <c r="Y1401" s="147"/>
      <c r="Z1401" s="147"/>
      <c r="AA1401" s="147"/>
      <c r="AB1401" s="147"/>
      <c r="AC1401" s="147"/>
      <c r="AD1401" s="147"/>
      <c r="AE1401" s="198">
        <f t="shared" si="44"/>
        <v>396</v>
      </c>
      <c r="AF1401" s="148"/>
      <c r="AG1401" s="139"/>
    </row>
    <row r="1402" spans="1:33" s="166" customFormat="1">
      <c r="A1402" s="362">
        <v>43739</v>
      </c>
      <c r="B1402" s="137">
        <v>1</v>
      </c>
      <c r="C1402" s="137">
        <v>3746306</v>
      </c>
      <c r="D1402" s="139">
        <v>13339</v>
      </c>
      <c r="E1402" s="104" t="s">
        <v>862</v>
      </c>
      <c r="F1402" s="137">
        <v>10169</v>
      </c>
      <c r="G1402" s="140">
        <v>152</v>
      </c>
      <c r="H1402" s="560" t="s">
        <v>660</v>
      </c>
      <c r="I1402" s="257">
        <v>0</v>
      </c>
      <c r="J1402" s="258">
        <v>0</v>
      </c>
      <c r="K1402" s="259">
        <v>0</v>
      </c>
      <c r="L1402" s="260">
        <v>0</v>
      </c>
      <c r="M1402" s="257">
        <v>0</v>
      </c>
      <c r="N1402" s="261">
        <v>0</v>
      </c>
      <c r="O1402" s="262">
        <v>0</v>
      </c>
      <c r="P1402" s="260">
        <v>0</v>
      </c>
      <c r="Q1402" s="262">
        <v>0</v>
      </c>
      <c r="R1402" s="263">
        <v>1</v>
      </c>
      <c r="S1402" s="260">
        <v>0</v>
      </c>
      <c r="T1402" s="257">
        <v>0</v>
      </c>
      <c r="U1402" s="264">
        <v>0</v>
      </c>
      <c r="V1402" s="260">
        <v>1</v>
      </c>
      <c r="W1402" s="260">
        <v>0</v>
      </c>
      <c r="X1402" s="146">
        <f>+G1402-(SUM(I1402:N1402,O1402,P1402:P1402:T1402,U1402,V1402,W1402))</f>
        <v>150</v>
      </c>
      <c r="Y1402" s="147"/>
      <c r="Z1402" s="147"/>
      <c r="AA1402" s="147"/>
      <c r="AB1402" s="147"/>
      <c r="AC1402" s="147"/>
      <c r="AD1402" s="147"/>
      <c r="AE1402" s="198">
        <f>X1402-SUM(Z1402:AD1402)</f>
        <v>150</v>
      </c>
      <c r="AF1402" s="148"/>
      <c r="AG1402" s="139"/>
    </row>
    <row r="1403" spans="1:33" s="166" customFormat="1">
      <c r="A1403" s="362">
        <v>43739</v>
      </c>
      <c r="B1403" s="137">
        <v>2</v>
      </c>
      <c r="C1403" s="137">
        <v>3746306</v>
      </c>
      <c r="D1403" s="139">
        <v>13339</v>
      </c>
      <c r="E1403" s="104" t="s">
        <v>862</v>
      </c>
      <c r="F1403" s="137">
        <v>10169</v>
      </c>
      <c r="G1403" s="140">
        <v>248</v>
      </c>
      <c r="H1403" s="561"/>
      <c r="I1403" s="257">
        <v>0</v>
      </c>
      <c r="J1403" s="258">
        <v>0</v>
      </c>
      <c r="K1403" s="259">
        <v>0</v>
      </c>
      <c r="L1403" s="260">
        <v>0</v>
      </c>
      <c r="M1403" s="257">
        <v>0</v>
      </c>
      <c r="N1403" s="261">
        <v>0</v>
      </c>
      <c r="O1403" s="262">
        <v>0</v>
      </c>
      <c r="P1403" s="260">
        <v>0</v>
      </c>
      <c r="Q1403" s="262">
        <v>0</v>
      </c>
      <c r="R1403" s="263">
        <v>2</v>
      </c>
      <c r="S1403" s="260">
        <v>0</v>
      </c>
      <c r="T1403" s="257">
        <v>0</v>
      </c>
      <c r="U1403" s="264">
        <v>0</v>
      </c>
      <c r="V1403" s="260">
        <v>0</v>
      </c>
      <c r="W1403" s="260">
        <v>0</v>
      </c>
      <c r="X1403" s="146">
        <f>+G1403-(SUM(I1403:N1403,O1403,P1403:P1403:T1403,U1403,V1403,W1403))</f>
        <v>246</v>
      </c>
      <c r="Y1403" s="147"/>
      <c r="Z1403" s="147"/>
      <c r="AA1403" s="147">
        <v>60</v>
      </c>
      <c r="AB1403" s="147"/>
      <c r="AC1403" s="147"/>
      <c r="AD1403" s="147"/>
      <c r="AE1403" s="198">
        <f t="shared" si="44"/>
        <v>186</v>
      </c>
      <c r="AF1403" s="148"/>
      <c r="AG1403" s="139"/>
    </row>
    <row r="1404" spans="1:33" s="166" customFormat="1">
      <c r="A1404" s="362">
        <v>43739</v>
      </c>
      <c r="B1404" s="137">
        <v>2</v>
      </c>
      <c r="C1404" s="137">
        <v>3746306</v>
      </c>
      <c r="D1404" s="139">
        <v>13339</v>
      </c>
      <c r="E1404" s="104" t="s">
        <v>862</v>
      </c>
      <c r="F1404" s="137">
        <v>10170</v>
      </c>
      <c r="G1404" s="140">
        <v>101</v>
      </c>
      <c r="H1404" s="560" t="s">
        <v>661</v>
      </c>
      <c r="I1404" s="257">
        <v>0</v>
      </c>
      <c r="J1404" s="258">
        <v>0</v>
      </c>
      <c r="K1404" s="259">
        <v>0</v>
      </c>
      <c r="L1404" s="260">
        <v>0</v>
      </c>
      <c r="M1404" s="257">
        <v>0</v>
      </c>
      <c r="N1404" s="261">
        <v>0</v>
      </c>
      <c r="O1404" s="262">
        <v>0</v>
      </c>
      <c r="P1404" s="260">
        <v>0</v>
      </c>
      <c r="Q1404" s="262">
        <v>0</v>
      </c>
      <c r="R1404" s="263">
        <v>0</v>
      </c>
      <c r="S1404" s="260">
        <v>0</v>
      </c>
      <c r="T1404" s="257">
        <v>0</v>
      </c>
      <c r="U1404" s="264">
        <v>0</v>
      </c>
      <c r="V1404" s="260">
        <v>1</v>
      </c>
      <c r="W1404" s="260">
        <v>0</v>
      </c>
      <c r="X1404" s="146">
        <f>+G1404-(SUM(I1404:N1404,O1404,P1404:P1404:T1404,U1404,V1404,W1404))</f>
        <v>100</v>
      </c>
      <c r="Y1404" s="147"/>
      <c r="Z1404" s="147"/>
      <c r="AA1404" s="147"/>
      <c r="AB1404" s="147"/>
      <c r="AC1404" s="147"/>
      <c r="AD1404" s="147"/>
      <c r="AE1404" s="198">
        <f t="shared" si="44"/>
        <v>100</v>
      </c>
      <c r="AF1404" s="148"/>
      <c r="AG1404" s="139"/>
    </row>
    <row r="1405" spans="1:33" s="166" customFormat="1">
      <c r="A1405" s="362">
        <v>43739</v>
      </c>
      <c r="B1405" s="137">
        <v>3</v>
      </c>
      <c r="C1405" s="137">
        <v>3746306</v>
      </c>
      <c r="D1405" s="139">
        <v>13339</v>
      </c>
      <c r="E1405" s="104" t="s">
        <v>862</v>
      </c>
      <c r="F1405" s="137">
        <v>10170</v>
      </c>
      <c r="G1405" s="140">
        <v>101</v>
      </c>
      <c r="H1405" s="561"/>
      <c r="I1405" s="257">
        <v>0</v>
      </c>
      <c r="J1405" s="258">
        <v>0</v>
      </c>
      <c r="K1405" s="259">
        <v>0</v>
      </c>
      <c r="L1405" s="260">
        <v>0</v>
      </c>
      <c r="M1405" s="257">
        <v>0</v>
      </c>
      <c r="N1405" s="261">
        <v>0</v>
      </c>
      <c r="O1405" s="262">
        <v>0</v>
      </c>
      <c r="P1405" s="260">
        <v>0</v>
      </c>
      <c r="Q1405" s="262">
        <v>0</v>
      </c>
      <c r="R1405" s="263">
        <v>0</v>
      </c>
      <c r="S1405" s="260">
        <v>0</v>
      </c>
      <c r="T1405" s="257">
        <v>0</v>
      </c>
      <c r="U1405" s="264">
        <v>0</v>
      </c>
      <c r="V1405" s="260">
        <v>0</v>
      </c>
      <c r="W1405" s="260">
        <v>0</v>
      </c>
      <c r="X1405" s="146">
        <f>+G1405-(SUM(I1405:N1405,O1405,P1405:P1405:T1405,U1405,V1405,W1405))</f>
        <v>101</v>
      </c>
      <c r="Y1405" s="147"/>
      <c r="Z1405" s="147"/>
      <c r="AA1405" s="147"/>
      <c r="AB1405" s="147"/>
      <c r="AC1405" s="147"/>
      <c r="AD1405" s="147"/>
      <c r="AE1405" s="198">
        <f t="shared" si="44"/>
        <v>101</v>
      </c>
      <c r="AF1405" s="148"/>
      <c r="AG1405" s="139"/>
    </row>
    <row r="1406" spans="1:33" s="166" customFormat="1">
      <c r="A1406" s="362">
        <v>43739</v>
      </c>
      <c r="B1406" s="137">
        <v>3</v>
      </c>
      <c r="C1406" s="137">
        <v>3746306</v>
      </c>
      <c r="D1406" s="139">
        <v>40578</v>
      </c>
      <c r="E1406" s="104" t="s">
        <v>862</v>
      </c>
      <c r="F1406" s="137">
        <v>10171</v>
      </c>
      <c r="G1406" s="140">
        <v>36</v>
      </c>
      <c r="H1406" s="165" t="s">
        <v>414</v>
      </c>
      <c r="I1406" s="257">
        <v>0</v>
      </c>
      <c r="J1406" s="258">
        <v>0</v>
      </c>
      <c r="K1406" s="259">
        <v>0</v>
      </c>
      <c r="L1406" s="260">
        <v>0</v>
      </c>
      <c r="M1406" s="257">
        <v>0</v>
      </c>
      <c r="N1406" s="261">
        <v>0</v>
      </c>
      <c r="O1406" s="262">
        <v>1</v>
      </c>
      <c r="P1406" s="260">
        <v>0</v>
      </c>
      <c r="Q1406" s="262">
        <v>0</v>
      </c>
      <c r="R1406" s="263">
        <v>0</v>
      </c>
      <c r="S1406" s="260">
        <v>0</v>
      </c>
      <c r="T1406" s="257">
        <v>0</v>
      </c>
      <c r="U1406" s="264">
        <v>0</v>
      </c>
      <c r="V1406" s="260">
        <v>1</v>
      </c>
      <c r="W1406" s="260">
        <v>0</v>
      </c>
      <c r="X1406" s="146">
        <f>+G1406-(SUM(I1406:N1406,O1406,P1406:P1406:T1406,U1406,V1406,W1406))</f>
        <v>34</v>
      </c>
      <c r="Y1406" s="147"/>
      <c r="Z1406" s="147"/>
      <c r="AA1406" s="147"/>
      <c r="AB1406" s="147"/>
      <c r="AC1406" s="147"/>
      <c r="AD1406" s="147"/>
      <c r="AE1406" s="198">
        <f t="shared" si="44"/>
        <v>34</v>
      </c>
      <c r="AF1406" s="148"/>
      <c r="AG1406" s="139"/>
    </row>
    <row r="1407" spans="1:33" s="166" customFormat="1">
      <c r="A1407" s="362">
        <v>43739</v>
      </c>
      <c r="B1407" s="137">
        <v>3</v>
      </c>
      <c r="C1407" s="137">
        <v>3746306</v>
      </c>
      <c r="D1407" s="139">
        <v>13370</v>
      </c>
      <c r="E1407" s="104" t="s">
        <v>862</v>
      </c>
      <c r="F1407" s="137">
        <v>10172</v>
      </c>
      <c r="G1407" s="140">
        <v>400</v>
      </c>
      <c r="H1407" s="165" t="s">
        <v>111</v>
      </c>
      <c r="I1407" s="257">
        <v>0</v>
      </c>
      <c r="J1407" s="258">
        <v>0</v>
      </c>
      <c r="K1407" s="259">
        <v>0</v>
      </c>
      <c r="L1407" s="260">
        <v>0</v>
      </c>
      <c r="M1407" s="257">
        <v>0</v>
      </c>
      <c r="N1407" s="261">
        <v>0</v>
      </c>
      <c r="O1407" s="262">
        <v>1</v>
      </c>
      <c r="P1407" s="260">
        <v>0</v>
      </c>
      <c r="Q1407" s="262">
        <v>0</v>
      </c>
      <c r="R1407" s="263">
        <v>2</v>
      </c>
      <c r="S1407" s="260">
        <v>0</v>
      </c>
      <c r="T1407" s="257">
        <v>0</v>
      </c>
      <c r="U1407" s="264">
        <v>0</v>
      </c>
      <c r="V1407" s="260">
        <v>1</v>
      </c>
      <c r="W1407" s="260">
        <v>0</v>
      </c>
      <c r="X1407" s="146">
        <f>+G1407-(SUM(I1407:N1407,O1407,P1407:P1407:T1407,U1407,V1407,W1407))</f>
        <v>396</v>
      </c>
      <c r="Y1407" s="147"/>
      <c r="Z1407" s="147"/>
      <c r="AA1407" s="147"/>
      <c r="AB1407" s="147"/>
      <c r="AC1407" s="147"/>
      <c r="AD1407" s="147"/>
      <c r="AE1407" s="198">
        <f t="shared" si="44"/>
        <v>396</v>
      </c>
      <c r="AF1407" s="148"/>
      <c r="AG1407" s="139"/>
    </row>
    <row r="1408" spans="1:33" s="166" customFormat="1">
      <c r="A1408" s="362">
        <v>43739</v>
      </c>
      <c r="B1408" s="137">
        <v>3</v>
      </c>
      <c r="C1408" s="137">
        <v>3746306</v>
      </c>
      <c r="D1408" s="139">
        <v>13370</v>
      </c>
      <c r="E1408" s="104" t="s">
        <v>862</v>
      </c>
      <c r="F1408" s="137">
        <v>10173</v>
      </c>
      <c r="G1408" s="140">
        <v>27</v>
      </c>
      <c r="H1408" s="165" t="s">
        <v>662</v>
      </c>
      <c r="I1408" s="257">
        <v>0</v>
      </c>
      <c r="J1408" s="258">
        <v>0</v>
      </c>
      <c r="K1408" s="259">
        <v>0</v>
      </c>
      <c r="L1408" s="260">
        <v>0</v>
      </c>
      <c r="M1408" s="257">
        <v>0</v>
      </c>
      <c r="N1408" s="261">
        <v>0</v>
      </c>
      <c r="O1408" s="262">
        <v>0</v>
      </c>
      <c r="P1408" s="260">
        <v>0</v>
      </c>
      <c r="Q1408" s="262">
        <v>0</v>
      </c>
      <c r="R1408" s="263">
        <v>0</v>
      </c>
      <c r="S1408" s="260">
        <v>0</v>
      </c>
      <c r="T1408" s="257">
        <v>0</v>
      </c>
      <c r="U1408" s="264">
        <v>0</v>
      </c>
      <c r="V1408" s="260">
        <v>1</v>
      </c>
      <c r="W1408" s="260">
        <v>0</v>
      </c>
      <c r="X1408" s="146">
        <f>+G1408-(SUM(I1408:N1408,O1408,P1408:P1408:T1408,U1408,V1408,W1408))</f>
        <v>26</v>
      </c>
      <c r="Y1408" s="147"/>
      <c r="Z1408" s="147"/>
      <c r="AA1408" s="147"/>
      <c r="AB1408" s="147"/>
      <c r="AC1408" s="147"/>
      <c r="AD1408" s="147"/>
      <c r="AE1408" s="198">
        <f t="shared" si="44"/>
        <v>26</v>
      </c>
      <c r="AF1408" s="148"/>
      <c r="AG1408" s="139"/>
    </row>
    <row r="1409" spans="1:33" s="166" customFormat="1">
      <c r="A1409" s="362">
        <v>43740</v>
      </c>
      <c r="B1409" s="137">
        <v>1</v>
      </c>
      <c r="C1409" s="137">
        <v>3746306</v>
      </c>
      <c r="D1409" s="139">
        <v>40574</v>
      </c>
      <c r="E1409" s="104" t="s">
        <v>862</v>
      </c>
      <c r="F1409" s="137">
        <v>10174</v>
      </c>
      <c r="G1409" s="140">
        <v>70</v>
      </c>
      <c r="H1409" s="165" t="s">
        <v>272</v>
      </c>
      <c r="I1409" s="257">
        <v>0</v>
      </c>
      <c r="J1409" s="258">
        <v>0</v>
      </c>
      <c r="K1409" s="259">
        <v>0</v>
      </c>
      <c r="L1409" s="260">
        <v>0</v>
      </c>
      <c r="M1409" s="257">
        <v>0</v>
      </c>
      <c r="N1409" s="261">
        <v>0</v>
      </c>
      <c r="O1409" s="262">
        <v>1</v>
      </c>
      <c r="P1409" s="260">
        <v>0</v>
      </c>
      <c r="Q1409" s="262">
        <v>0</v>
      </c>
      <c r="R1409" s="263">
        <v>0</v>
      </c>
      <c r="S1409" s="260">
        <v>0</v>
      </c>
      <c r="T1409" s="257">
        <v>0</v>
      </c>
      <c r="U1409" s="264">
        <v>0</v>
      </c>
      <c r="V1409" s="260">
        <v>1</v>
      </c>
      <c r="W1409" s="260">
        <v>0</v>
      </c>
      <c r="X1409" s="146">
        <f>+G1409-(SUM(I1409:N1409,O1409,P1409:P1409:T1409,U1409,V1409,W1409))</f>
        <v>68</v>
      </c>
      <c r="Y1409" s="147"/>
      <c r="Z1409" s="147"/>
      <c r="AA1409" s="147"/>
      <c r="AB1409" s="147"/>
      <c r="AC1409" s="147"/>
      <c r="AD1409" s="147"/>
      <c r="AE1409" s="198">
        <f t="shared" si="44"/>
        <v>68</v>
      </c>
      <c r="AF1409" s="148"/>
      <c r="AG1409" s="139"/>
    </row>
    <row r="1410" spans="1:33" s="166" customFormat="1">
      <c r="A1410" s="362">
        <v>43740</v>
      </c>
      <c r="B1410" s="137">
        <v>1</v>
      </c>
      <c r="C1410" s="137">
        <v>3746306</v>
      </c>
      <c r="D1410" s="139">
        <v>40561</v>
      </c>
      <c r="E1410" s="104" t="s">
        <v>862</v>
      </c>
      <c r="F1410" s="137">
        <v>10175</v>
      </c>
      <c r="G1410" s="140">
        <v>45</v>
      </c>
      <c r="H1410" s="165" t="s">
        <v>158</v>
      </c>
      <c r="I1410" s="257">
        <v>0</v>
      </c>
      <c r="J1410" s="258">
        <v>0</v>
      </c>
      <c r="K1410" s="259">
        <v>0</v>
      </c>
      <c r="L1410" s="260">
        <v>0</v>
      </c>
      <c r="M1410" s="257">
        <v>0</v>
      </c>
      <c r="N1410" s="261">
        <v>0</v>
      </c>
      <c r="O1410" s="262">
        <v>1</v>
      </c>
      <c r="P1410" s="260">
        <v>0</v>
      </c>
      <c r="Q1410" s="262">
        <v>0</v>
      </c>
      <c r="R1410" s="263">
        <v>0</v>
      </c>
      <c r="S1410" s="260">
        <v>0</v>
      </c>
      <c r="T1410" s="257">
        <v>0</v>
      </c>
      <c r="U1410" s="264">
        <v>0</v>
      </c>
      <c r="V1410" s="260">
        <v>1</v>
      </c>
      <c r="W1410" s="260">
        <v>0</v>
      </c>
      <c r="X1410" s="146">
        <f>+G1410-(SUM(I1410:N1410,O1410,P1410:P1410:T1410,U1410,V1410,W1410))</f>
        <v>43</v>
      </c>
      <c r="Y1410" s="147"/>
      <c r="Z1410" s="147"/>
      <c r="AA1410" s="147"/>
      <c r="AB1410" s="147"/>
      <c r="AC1410" s="147"/>
      <c r="AD1410" s="147"/>
      <c r="AE1410" s="198">
        <f>X1410-SUM(Z1410:AD1410)</f>
        <v>43</v>
      </c>
      <c r="AF1410" s="148"/>
      <c r="AG1410" s="139"/>
    </row>
    <row r="1411" spans="1:33" s="166" customFormat="1">
      <c r="A1411" s="362">
        <v>43740</v>
      </c>
      <c r="B1411" s="137">
        <v>1</v>
      </c>
      <c r="C1411" s="137">
        <v>3746306</v>
      </c>
      <c r="D1411" s="139">
        <v>40575</v>
      </c>
      <c r="E1411" s="104" t="s">
        <v>862</v>
      </c>
      <c r="F1411" s="137">
        <v>10176</v>
      </c>
      <c r="G1411" s="140">
        <v>53</v>
      </c>
      <c r="H1411" s="165" t="s">
        <v>611</v>
      </c>
      <c r="I1411" s="257">
        <v>0</v>
      </c>
      <c r="J1411" s="258">
        <v>0</v>
      </c>
      <c r="K1411" s="259">
        <v>0</v>
      </c>
      <c r="L1411" s="260">
        <v>0</v>
      </c>
      <c r="M1411" s="257">
        <v>0</v>
      </c>
      <c r="N1411" s="261">
        <v>0</v>
      </c>
      <c r="O1411" s="262">
        <v>1</v>
      </c>
      <c r="P1411" s="260">
        <v>0</v>
      </c>
      <c r="Q1411" s="262">
        <v>0</v>
      </c>
      <c r="R1411" s="263">
        <v>0</v>
      </c>
      <c r="S1411" s="260">
        <v>0</v>
      </c>
      <c r="T1411" s="257">
        <v>0</v>
      </c>
      <c r="U1411" s="264">
        <v>0</v>
      </c>
      <c r="V1411" s="260">
        <v>1</v>
      </c>
      <c r="W1411" s="260">
        <v>0</v>
      </c>
      <c r="X1411" s="146">
        <f>+G1411-(SUM(I1411:N1411,O1411,P1411:P1411:T1411,U1411,V1411,W1411))</f>
        <v>51</v>
      </c>
      <c r="Y1411" s="147"/>
      <c r="Z1411" s="147"/>
      <c r="AA1411" s="147"/>
      <c r="AB1411" s="147"/>
      <c r="AC1411" s="147"/>
      <c r="AD1411" s="147"/>
      <c r="AE1411" s="198">
        <f>X1411-SUM(Z1411:AD1411)</f>
        <v>51</v>
      </c>
      <c r="AF1411" s="148"/>
      <c r="AG1411" s="139"/>
    </row>
    <row r="1412" spans="1:33" s="166" customFormat="1">
      <c r="A1412" s="371">
        <v>43748</v>
      </c>
      <c r="B1412" s="137">
        <v>1</v>
      </c>
      <c r="C1412" s="137">
        <v>3746306</v>
      </c>
      <c r="D1412" s="139">
        <v>13370</v>
      </c>
      <c r="E1412" s="104" t="s">
        <v>862</v>
      </c>
      <c r="F1412" s="137">
        <v>10281</v>
      </c>
      <c r="G1412" s="140">
        <v>386</v>
      </c>
      <c r="H1412" s="560" t="s">
        <v>663</v>
      </c>
      <c r="I1412" s="257">
        <v>0</v>
      </c>
      <c r="J1412" s="258">
        <v>0</v>
      </c>
      <c r="K1412" s="259">
        <v>0</v>
      </c>
      <c r="L1412" s="260">
        <v>0</v>
      </c>
      <c r="M1412" s="257">
        <v>0</v>
      </c>
      <c r="N1412" s="261">
        <v>0</v>
      </c>
      <c r="O1412" s="262">
        <v>1</v>
      </c>
      <c r="P1412" s="260">
        <v>0</v>
      </c>
      <c r="Q1412" s="262">
        <v>0</v>
      </c>
      <c r="R1412" s="263">
        <v>0</v>
      </c>
      <c r="S1412" s="260">
        <v>0</v>
      </c>
      <c r="T1412" s="257">
        <v>0</v>
      </c>
      <c r="U1412" s="264">
        <v>0</v>
      </c>
      <c r="V1412" s="260">
        <v>3</v>
      </c>
      <c r="W1412" s="260">
        <v>0</v>
      </c>
      <c r="X1412" s="146">
        <f>+G1412-(SUM(I1412:N1412,O1412,P1412:P1412:T1412,U1412,V1412,W1412))</f>
        <v>382</v>
      </c>
      <c r="Y1412" s="147"/>
      <c r="Z1412" s="147"/>
      <c r="AA1412" s="147">
        <v>7</v>
      </c>
      <c r="AB1412" s="147"/>
      <c r="AC1412" s="147"/>
      <c r="AD1412" s="147"/>
      <c r="AE1412" s="198">
        <f t="shared" si="44"/>
        <v>375</v>
      </c>
      <c r="AF1412" s="148"/>
      <c r="AG1412" s="139"/>
    </row>
    <row r="1413" spans="1:33" s="166" customFormat="1">
      <c r="A1413" s="371">
        <v>43748</v>
      </c>
      <c r="B1413" s="137">
        <v>2</v>
      </c>
      <c r="C1413" s="137">
        <v>3746306</v>
      </c>
      <c r="D1413" s="139">
        <v>13370</v>
      </c>
      <c r="E1413" s="104" t="s">
        <v>862</v>
      </c>
      <c r="F1413" s="137">
        <v>10281</v>
      </c>
      <c r="G1413" s="140">
        <v>14</v>
      </c>
      <c r="H1413" s="561"/>
      <c r="I1413" s="257">
        <v>0</v>
      </c>
      <c r="J1413" s="258">
        <v>0</v>
      </c>
      <c r="K1413" s="259">
        <v>0</v>
      </c>
      <c r="L1413" s="260">
        <v>0</v>
      </c>
      <c r="M1413" s="257">
        <v>0</v>
      </c>
      <c r="N1413" s="261">
        <v>0</v>
      </c>
      <c r="O1413" s="262">
        <v>0</v>
      </c>
      <c r="P1413" s="260">
        <v>0</v>
      </c>
      <c r="Q1413" s="262">
        <v>0</v>
      </c>
      <c r="R1413" s="263">
        <v>0</v>
      </c>
      <c r="S1413" s="260">
        <v>0</v>
      </c>
      <c r="T1413" s="257">
        <v>0</v>
      </c>
      <c r="U1413" s="264">
        <v>0</v>
      </c>
      <c r="V1413" s="260">
        <v>0</v>
      </c>
      <c r="W1413" s="260">
        <v>0</v>
      </c>
      <c r="X1413" s="146">
        <f>+G1413-(SUM(I1413:N1413,O1413,P1413:P1413:T1413,U1413,V1413,W1413))</f>
        <v>14</v>
      </c>
      <c r="Y1413" s="147"/>
      <c r="Z1413" s="147"/>
      <c r="AA1413" s="147"/>
      <c r="AB1413" s="147"/>
      <c r="AC1413" s="147"/>
      <c r="AD1413" s="147"/>
      <c r="AE1413" s="198">
        <f t="shared" si="44"/>
        <v>14</v>
      </c>
      <c r="AF1413" s="148"/>
      <c r="AG1413" s="139"/>
    </row>
    <row r="1414" spans="1:33" s="166" customFormat="1">
      <c r="A1414" s="371">
        <v>43748</v>
      </c>
      <c r="B1414" s="137">
        <v>2</v>
      </c>
      <c r="C1414" s="137">
        <v>3746306</v>
      </c>
      <c r="D1414" s="139">
        <v>13370</v>
      </c>
      <c r="E1414" s="104" t="s">
        <v>862</v>
      </c>
      <c r="F1414" s="137">
        <v>10282</v>
      </c>
      <c r="G1414" s="140">
        <v>400</v>
      </c>
      <c r="H1414" s="165" t="s">
        <v>664</v>
      </c>
      <c r="I1414" s="257">
        <v>0</v>
      </c>
      <c r="J1414" s="258">
        <v>0</v>
      </c>
      <c r="K1414" s="259">
        <v>0</v>
      </c>
      <c r="L1414" s="260">
        <v>0</v>
      </c>
      <c r="M1414" s="257">
        <v>0</v>
      </c>
      <c r="N1414" s="261">
        <v>0</v>
      </c>
      <c r="O1414" s="262">
        <v>0</v>
      </c>
      <c r="P1414" s="260">
        <v>0</v>
      </c>
      <c r="Q1414" s="262">
        <v>0</v>
      </c>
      <c r="R1414" s="263">
        <v>3</v>
      </c>
      <c r="S1414" s="260">
        <v>0</v>
      </c>
      <c r="T1414" s="257">
        <v>0</v>
      </c>
      <c r="U1414" s="264">
        <v>0</v>
      </c>
      <c r="V1414" s="260">
        <v>2</v>
      </c>
      <c r="W1414" s="260">
        <v>0</v>
      </c>
      <c r="X1414" s="146">
        <f>+G1414-(SUM(I1414:N1414,O1414,P1414:P1414:T1414,U1414,V1414,W1414))</f>
        <v>395</v>
      </c>
      <c r="Y1414" s="147"/>
      <c r="Z1414" s="147"/>
      <c r="AA1414" s="147">
        <v>1</v>
      </c>
      <c r="AB1414" s="147"/>
      <c r="AC1414" s="147"/>
      <c r="AD1414" s="147"/>
      <c r="AE1414" s="198">
        <f t="shared" si="44"/>
        <v>394</v>
      </c>
      <c r="AF1414" s="148"/>
      <c r="AG1414" s="139"/>
    </row>
    <row r="1415" spans="1:33" s="166" customFormat="1">
      <c r="A1415" s="371">
        <v>43748</v>
      </c>
      <c r="B1415" s="137">
        <v>2</v>
      </c>
      <c r="C1415" s="137">
        <v>3746306</v>
      </c>
      <c r="D1415" s="139">
        <v>13370</v>
      </c>
      <c r="E1415" s="104" t="s">
        <v>862</v>
      </c>
      <c r="F1415" s="137">
        <v>10283</v>
      </c>
      <c r="G1415" s="140">
        <v>101</v>
      </c>
      <c r="H1415" s="562" t="s">
        <v>666</v>
      </c>
      <c r="I1415" s="257">
        <v>0</v>
      </c>
      <c r="J1415" s="258">
        <v>0</v>
      </c>
      <c r="K1415" s="259">
        <v>0</v>
      </c>
      <c r="L1415" s="260">
        <v>0</v>
      </c>
      <c r="M1415" s="257">
        <v>0</v>
      </c>
      <c r="N1415" s="261">
        <v>0</v>
      </c>
      <c r="O1415" s="262">
        <v>0</v>
      </c>
      <c r="P1415" s="260">
        <v>0</v>
      </c>
      <c r="Q1415" s="262">
        <v>0</v>
      </c>
      <c r="R1415" s="263">
        <v>0</v>
      </c>
      <c r="S1415" s="260">
        <v>0</v>
      </c>
      <c r="T1415" s="257">
        <v>0</v>
      </c>
      <c r="U1415" s="264">
        <v>0</v>
      </c>
      <c r="V1415" s="260">
        <v>1</v>
      </c>
      <c r="W1415" s="260">
        <v>0</v>
      </c>
      <c r="X1415" s="146">
        <f>+G1415-(SUM(I1415:N1415,O1415,P1415:P1415:T1415,U1415,V1415,W1415))</f>
        <v>100</v>
      </c>
      <c r="Y1415" s="147"/>
      <c r="Z1415" s="147"/>
      <c r="AA1415" s="147"/>
      <c r="AB1415" s="147"/>
      <c r="AC1415" s="147"/>
      <c r="AD1415" s="147"/>
      <c r="AE1415" s="198">
        <f t="shared" si="44"/>
        <v>100</v>
      </c>
      <c r="AF1415" s="148"/>
      <c r="AG1415" s="139"/>
    </row>
    <row r="1416" spans="1:33" s="166" customFormat="1">
      <c r="A1416" s="371">
        <v>43748</v>
      </c>
      <c r="B1416" s="137">
        <v>3</v>
      </c>
      <c r="C1416" s="137">
        <v>3746306</v>
      </c>
      <c r="D1416" s="139">
        <v>13370</v>
      </c>
      <c r="E1416" s="104" t="s">
        <v>862</v>
      </c>
      <c r="F1416" s="137">
        <v>10283</v>
      </c>
      <c r="G1416" s="140">
        <v>299</v>
      </c>
      <c r="H1416" s="563"/>
      <c r="I1416" s="257">
        <v>0</v>
      </c>
      <c r="J1416" s="258">
        <v>0</v>
      </c>
      <c r="K1416" s="259">
        <v>0</v>
      </c>
      <c r="L1416" s="260">
        <v>0</v>
      </c>
      <c r="M1416" s="257">
        <v>0</v>
      </c>
      <c r="N1416" s="261">
        <v>0</v>
      </c>
      <c r="O1416" s="262">
        <v>0</v>
      </c>
      <c r="P1416" s="260">
        <v>0</v>
      </c>
      <c r="Q1416" s="262">
        <v>0</v>
      </c>
      <c r="R1416" s="263">
        <v>3</v>
      </c>
      <c r="S1416" s="260">
        <v>0</v>
      </c>
      <c r="T1416" s="257">
        <v>0</v>
      </c>
      <c r="U1416" s="264">
        <v>0</v>
      </c>
      <c r="V1416" s="260">
        <v>0</v>
      </c>
      <c r="W1416" s="260">
        <v>0</v>
      </c>
      <c r="X1416" s="146">
        <f>+G1416-(SUM(I1416:N1416,O1416,P1416:P1416:T1416,U1416,V1416,W1416))</f>
        <v>296</v>
      </c>
      <c r="Y1416" s="147"/>
      <c r="Z1416" s="147"/>
      <c r="AA1416" s="147"/>
      <c r="AB1416" s="147"/>
      <c r="AC1416" s="147"/>
      <c r="AD1416" s="147"/>
      <c r="AE1416" s="198">
        <f t="shared" si="44"/>
        <v>296</v>
      </c>
      <c r="AF1416" s="148"/>
      <c r="AG1416" s="139"/>
    </row>
    <row r="1417" spans="1:33" s="166" customFormat="1">
      <c r="A1417" s="371">
        <v>43748</v>
      </c>
      <c r="B1417" s="137">
        <v>3</v>
      </c>
      <c r="C1417" s="137">
        <v>3746306</v>
      </c>
      <c r="D1417" s="139">
        <v>13370</v>
      </c>
      <c r="E1417" s="104" t="s">
        <v>862</v>
      </c>
      <c r="F1417" s="137">
        <v>10284</v>
      </c>
      <c r="G1417" s="140">
        <v>87</v>
      </c>
      <c r="H1417" s="165" t="s">
        <v>667</v>
      </c>
      <c r="I1417" s="257">
        <v>0</v>
      </c>
      <c r="J1417" s="258">
        <v>0</v>
      </c>
      <c r="K1417" s="259">
        <v>0</v>
      </c>
      <c r="L1417" s="260">
        <v>0</v>
      </c>
      <c r="M1417" s="257">
        <v>0</v>
      </c>
      <c r="N1417" s="261">
        <v>0</v>
      </c>
      <c r="O1417" s="262">
        <v>0</v>
      </c>
      <c r="P1417" s="260">
        <v>0</v>
      </c>
      <c r="Q1417" s="262">
        <v>0</v>
      </c>
      <c r="R1417" s="263">
        <v>0</v>
      </c>
      <c r="S1417" s="260">
        <v>0</v>
      </c>
      <c r="T1417" s="257">
        <v>0</v>
      </c>
      <c r="U1417" s="264">
        <v>0</v>
      </c>
      <c r="V1417" s="260">
        <v>1</v>
      </c>
      <c r="W1417" s="260">
        <v>0</v>
      </c>
      <c r="X1417" s="146">
        <f>+G1417-(SUM(I1417:N1417,O1417,P1417:P1417:T1417,U1417,V1417,W1417))</f>
        <v>86</v>
      </c>
      <c r="Y1417" s="147"/>
      <c r="Z1417" s="147"/>
      <c r="AA1417" s="147"/>
      <c r="AB1417" s="147"/>
      <c r="AC1417" s="147"/>
      <c r="AD1417" s="147"/>
      <c r="AE1417" s="198">
        <f t="shared" si="44"/>
        <v>86</v>
      </c>
      <c r="AF1417" s="148"/>
      <c r="AG1417" s="139"/>
    </row>
    <row r="1418" spans="1:33" s="166" customFormat="1">
      <c r="A1418" s="371">
        <v>43748</v>
      </c>
      <c r="B1418" s="137">
        <v>3</v>
      </c>
      <c r="C1418" s="137">
        <v>3746306</v>
      </c>
      <c r="D1418" s="139">
        <v>13372</v>
      </c>
      <c r="E1418" s="104" t="s">
        <v>862</v>
      </c>
      <c r="F1418" s="137">
        <v>10285</v>
      </c>
      <c r="G1418" s="140">
        <v>201</v>
      </c>
      <c r="H1418" s="560" t="s">
        <v>111</v>
      </c>
      <c r="I1418" s="257">
        <v>0</v>
      </c>
      <c r="J1418" s="258">
        <v>0</v>
      </c>
      <c r="K1418" s="259">
        <v>0</v>
      </c>
      <c r="L1418" s="260">
        <v>0</v>
      </c>
      <c r="M1418" s="257">
        <v>0</v>
      </c>
      <c r="N1418" s="261">
        <v>0</v>
      </c>
      <c r="O1418" s="262">
        <v>1</v>
      </c>
      <c r="P1418" s="260">
        <v>0</v>
      </c>
      <c r="Q1418" s="262">
        <v>0</v>
      </c>
      <c r="R1418" s="263">
        <v>0</v>
      </c>
      <c r="S1418" s="260">
        <v>0</v>
      </c>
      <c r="T1418" s="257">
        <v>0</v>
      </c>
      <c r="U1418" s="264">
        <v>0</v>
      </c>
      <c r="V1418" s="260">
        <v>0</v>
      </c>
      <c r="W1418" s="260">
        <v>0</v>
      </c>
      <c r="X1418" s="146">
        <f>+G1418-(SUM(I1418:N1418,O1418,P1418:P1418:T1418,U1418,V1418,W1418))</f>
        <v>200</v>
      </c>
      <c r="Y1418" s="147"/>
      <c r="Z1418" s="147"/>
      <c r="AA1418" s="147"/>
      <c r="AB1418" s="147"/>
      <c r="AC1418" s="147"/>
      <c r="AD1418" s="147"/>
      <c r="AE1418" s="198">
        <f t="shared" si="44"/>
        <v>200</v>
      </c>
      <c r="AF1418" s="148"/>
      <c r="AG1418" s="139"/>
    </row>
    <row r="1419" spans="1:33" s="166" customFormat="1">
      <c r="A1419" s="371">
        <v>43749</v>
      </c>
      <c r="B1419" s="137">
        <v>1</v>
      </c>
      <c r="C1419" s="137">
        <v>3746306</v>
      </c>
      <c r="D1419" s="139">
        <v>13372</v>
      </c>
      <c r="E1419" s="104" t="s">
        <v>862</v>
      </c>
      <c r="F1419" s="137">
        <v>10285</v>
      </c>
      <c r="G1419" s="140">
        <v>199</v>
      </c>
      <c r="H1419" s="561"/>
      <c r="I1419" s="257">
        <v>0</v>
      </c>
      <c r="J1419" s="258">
        <v>0</v>
      </c>
      <c r="K1419" s="259">
        <v>0</v>
      </c>
      <c r="L1419" s="260">
        <v>0</v>
      </c>
      <c r="M1419" s="257">
        <v>0</v>
      </c>
      <c r="N1419" s="261">
        <v>0</v>
      </c>
      <c r="O1419" s="262">
        <v>0</v>
      </c>
      <c r="P1419" s="260">
        <v>0</v>
      </c>
      <c r="Q1419" s="262">
        <v>0</v>
      </c>
      <c r="R1419" s="263">
        <v>2</v>
      </c>
      <c r="S1419" s="260">
        <v>0</v>
      </c>
      <c r="T1419" s="257">
        <v>0</v>
      </c>
      <c r="U1419" s="264">
        <v>0</v>
      </c>
      <c r="V1419" s="260">
        <v>0</v>
      </c>
      <c r="W1419" s="260">
        <v>0</v>
      </c>
      <c r="X1419" s="146">
        <f>+G1419-(SUM(I1419:N1419,O1419,P1419:P1419:T1419,U1419,V1419,W1419))</f>
        <v>197</v>
      </c>
      <c r="Y1419" s="147"/>
      <c r="Z1419" s="147"/>
      <c r="AA1419" s="147"/>
      <c r="AB1419" s="147"/>
      <c r="AC1419" s="147"/>
      <c r="AD1419" s="147"/>
      <c r="AE1419" s="198">
        <f t="shared" si="44"/>
        <v>197</v>
      </c>
      <c r="AF1419" s="148"/>
      <c r="AG1419" s="139"/>
    </row>
    <row r="1420" spans="1:33" s="166" customFormat="1">
      <c r="A1420" s="371">
        <v>43749</v>
      </c>
      <c r="B1420" s="137">
        <v>1</v>
      </c>
      <c r="C1420" s="137">
        <v>3746306</v>
      </c>
      <c r="D1420" s="139">
        <v>13372</v>
      </c>
      <c r="E1420" s="104" t="s">
        <v>862</v>
      </c>
      <c r="F1420" s="137">
        <v>10286</v>
      </c>
      <c r="G1420" s="140">
        <v>21</v>
      </c>
      <c r="H1420" s="165" t="s">
        <v>577</v>
      </c>
      <c r="I1420" s="257">
        <v>0</v>
      </c>
      <c r="J1420" s="258">
        <v>0</v>
      </c>
      <c r="K1420" s="259">
        <v>0</v>
      </c>
      <c r="L1420" s="260">
        <v>0</v>
      </c>
      <c r="M1420" s="257">
        <v>0</v>
      </c>
      <c r="N1420" s="261">
        <v>0</v>
      </c>
      <c r="O1420" s="262">
        <v>0</v>
      </c>
      <c r="P1420" s="260">
        <v>0</v>
      </c>
      <c r="Q1420" s="262">
        <v>0</v>
      </c>
      <c r="R1420" s="263">
        <v>0</v>
      </c>
      <c r="S1420" s="260">
        <v>0</v>
      </c>
      <c r="T1420" s="257">
        <v>0</v>
      </c>
      <c r="U1420" s="264">
        <v>0</v>
      </c>
      <c r="V1420" s="369">
        <v>1</v>
      </c>
      <c r="W1420" s="260">
        <v>0</v>
      </c>
      <c r="X1420" s="146">
        <f>+G1420-(SUM(I1420:N1420,O1420,P1420:P1420:T1420,U1420,V1420,W1420))</f>
        <v>20</v>
      </c>
      <c r="Y1420" s="147"/>
      <c r="Z1420" s="147"/>
      <c r="AA1420" s="147"/>
      <c r="AB1420" s="147"/>
      <c r="AC1420" s="147"/>
      <c r="AD1420" s="147"/>
      <c r="AE1420" s="198">
        <f t="shared" si="44"/>
        <v>20</v>
      </c>
      <c r="AF1420" s="148"/>
      <c r="AG1420" s="139"/>
    </row>
    <row r="1421" spans="1:33" s="166" customFormat="1">
      <c r="A1421" s="371">
        <v>43749</v>
      </c>
      <c r="B1421" s="137">
        <v>1</v>
      </c>
      <c r="C1421" s="137">
        <v>3746306</v>
      </c>
      <c r="D1421" s="139">
        <v>13371</v>
      </c>
      <c r="E1421" s="104" t="s">
        <v>862</v>
      </c>
      <c r="F1421" s="137">
        <v>10287</v>
      </c>
      <c r="G1421" s="140">
        <v>328</v>
      </c>
      <c r="H1421" s="560" t="s">
        <v>111</v>
      </c>
      <c r="I1421" s="257">
        <v>0</v>
      </c>
      <c r="J1421" s="258">
        <v>0</v>
      </c>
      <c r="K1421" s="259">
        <v>0</v>
      </c>
      <c r="L1421" s="260">
        <v>0</v>
      </c>
      <c r="M1421" s="257">
        <v>0</v>
      </c>
      <c r="N1421" s="261">
        <v>0</v>
      </c>
      <c r="O1421" s="262">
        <v>1</v>
      </c>
      <c r="P1421" s="260">
        <v>1</v>
      </c>
      <c r="Q1421" s="369">
        <v>0</v>
      </c>
      <c r="R1421" s="263">
        <v>0</v>
      </c>
      <c r="S1421" s="260">
        <v>0</v>
      </c>
      <c r="T1421" s="257">
        <v>0</v>
      </c>
      <c r="U1421" s="262">
        <v>0</v>
      </c>
      <c r="V1421" s="369">
        <v>1</v>
      </c>
      <c r="W1421" s="260">
        <v>0</v>
      </c>
      <c r="X1421" s="146">
        <f>+G1421-(SUM(I1421:N1421,O1421,P1421:P1421:T1421,U1421,V1421,W1421))</f>
        <v>325</v>
      </c>
      <c r="Y1421" s="147"/>
      <c r="Z1421" s="147"/>
      <c r="AA1421" s="147"/>
      <c r="AB1421" s="147"/>
      <c r="AC1421" s="147"/>
      <c r="AD1421" s="147"/>
      <c r="AE1421" s="198">
        <f t="shared" si="44"/>
        <v>325</v>
      </c>
      <c r="AF1421" s="148"/>
      <c r="AG1421" s="139"/>
    </row>
    <row r="1422" spans="1:33" s="166" customFormat="1">
      <c r="A1422" s="371">
        <v>43749</v>
      </c>
      <c r="B1422" s="137">
        <v>2</v>
      </c>
      <c r="C1422" s="137">
        <v>3746306</v>
      </c>
      <c r="D1422" s="139">
        <v>13371</v>
      </c>
      <c r="E1422" s="104" t="s">
        <v>862</v>
      </c>
      <c r="F1422" s="137">
        <v>10287</v>
      </c>
      <c r="G1422" s="140">
        <v>72</v>
      </c>
      <c r="H1422" s="561"/>
      <c r="I1422" s="257">
        <v>0</v>
      </c>
      <c r="J1422" s="258">
        <v>0</v>
      </c>
      <c r="K1422" s="259">
        <v>0</v>
      </c>
      <c r="L1422" s="260">
        <v>0</v>
      </c>
      <c r="M1422" s="257">
        <v>0</v>
      </c>
      <c r="N1422" s="261">
        <v>0</v>
      </c>
      <c r="O1422" s="262">
        <v>0</v>
      </c>
      <c r="P1422" s="260">
        <v>1</v>
      </c>
      <c r="Q1422" s="369">
        <v>0</v>
      </c>
      <c r="R1422" s="263">
        <v>0</v>
      </c>
      <c r="S1422" s="260">
        <v>0</v>
      </c>
      <c r="T1422" s="257">
        <v>0</v>
      </c>
      <c r="U1422" s="262">
        <v>0</v>
      </c>
      <c r="V1422" s="264">
        <v>0</v>
      </c>
      <c r="W1422" s="260">
        <v>0</v>
      </c>
      <c r="X1422" s="146">
        <f>+G1422-(SUM(I1422:N1422,O1422,P1422:P1422:T1422,U1422,V1422,W1422))</f>
        <v>71</v>
      </c>
      <c r="Y1422" s="147"/>
      <c r="Z1422" s="147"/>
      <c r="AA1422" s="147"/>
      <c r="AB1422" s="147"/>
      <c r="AC1422" s="147"/>
      <c r="AD1422" s="147"/>
      <c r="AE1422" s="198">
        <f t="shared" si="44"/>
        <v>71</v>
      </c>
      <c r="AF1422" s="148"/>
      <c r="AG1422" s="139"/>
    </row>
    <row r="1423" spans="1:33" s="166" customFormat="1">
      <c r="A1423" s="371">
        <v>43749</v>
      </c>
      <c r="B1423" s="137">
        <v>2</v>
      </c>
      <c r="C1423" s="137">
        <v>3746306</v>
      </c>
      <c r="D1423" s="139">
        <v>13371</v>
      </c>
      <c r="E1423" s="104" t="s">
        <v>862</v>
      </c>
      <c r="F1423" s="137">
        <v>10288</v>
      </c>
      <c r="G1423" s="140">
        <v>400</v>
      </c>
      <c r="H1423" s="165" t="s">
        <v>114</v>
      </c>
      <c r="I1423" s="257">
        <v>0</v>
      </c>
      <c r="J1423" s="258">
        <v>0</v>
      </c>
      <c r="K1423" s="259">
        <v>0</v>
      </c>
      <c r="L1423" s="260">
        <v>0</v>
      </c>
      <c r="M1423" s="257">
        <v>0</v>
      </c>
      <c r="N1423" s="261">
        <v>0</v>
      </c>
      <c r="O1423" s="262">
        <v>0</v>
      </c>
      <c r="P1423" s="260">
        <v>3</v>
      </c>
      <c r="Q1423" s="369">
        <v>0</v>
      </c>
      <c r="R1423" s="263">
        <v>0</v>
      </c>
      <c r="S1423" s="260">
        <v>0</v>
      </c>
      <c r="T1423" s="257">
        <v>0</v>
      </c>
      <c r="U1423" s="264">
        <v>0</v>
      </c>
      <c r="V1423" s="260">
        <v>1</v>
      </c>
      <c r="W1423" s="260">
        <v>0</v>
      </c>
      <c r="X1423" s="146">
        <f>+G1423-(SUM(I1423:N1423,O1423,P1423:P1423:T1423,U1423,V1423,W1423))</f>
        <v>396</v>
      </c>
      <c r="Y1423" s="147"/>
      <c r="Z1423" s="147"/>
      <c r="AA1423" s="147"/>
      <c r="AB1423" s="147"/>
      <c r="AC1423" s="147"/>
      <c r="AD1423" s="147"/>
      <c r="AE1423" s="198">
        <f t="shared" si="44"/>
        <v>396</v>
      </c>
      <c r="AF1423" s="148"/>
      <c r="AG1423" s="139"/>
    </row>
    <row r="1424" spans="1:33" s="166" customFormat="1">
      <c r="A1424" s="371">
        <v>43749</v>
      </c>
      <c r="B1424" s="137">
        <v>2</v>
      </c>
      <c r="C1424" s="137">
        <v>3746306</v>
      </c>
      <c r="D1424" s="139">
        <v>13371</v>
      </c>
      <c r="E1424" s="104" t="s">
        <v>862</v>
      </c>
      <c r="F1424" s="137">
        <v>10289</v>
      </c>
      <c r="G1424" s="140">
        <v>101</v>
      </c>
      <c r="H1424" s="560" t="s">
        <v>385</v>
      </c>
      <c r="I1424" s="257">
        <v>0</v>
      </c>
      <c r="J1424" s="258">
        <v>0</v>
      </c>
      <c r="K1424" s="259">
        <v>0</v>
      </c>
      <c r="L1424" s="260">
        <v>0</v>
      </c>
      <c r="M1424" s="257">
        <v>0</v>
      </c>
      <c r="N1424" s="261">
        <v>0</v>
      </c>
      <c r="O1424" s="262">
        <v>0</v>
      </c>
      <c r="P1424" s="260">
        <v>0</v>
      </c>
      <c r="Q1424" s="262">
        <v>0</v>
      </c>
      <c r="R1424" s="263">
        <v>0</v>
      </c>
      <c r="S1424" s="260">
        <v>0</v>
      </c>
      <c r="T1424" s="257">
        <v>0</v>
      </c>
      <c r="U1424" s="264">
        <v>0</v>
      </c>
      <c r="V1424" s="260">
        <v>1</v>
      </c>
      <c r="W1424" s="260">
        <v>0</v>
      </c>
      <c r="X1424" s="146">
        <f>+G1424-(SUM(I1424:N1424,O1424,P1424:P1424:T1424,U1424,V1424,W1424))</f>
        <v>100</v>
      </c>
      <c r="Y1424" s="147"/>
      <c r="Z1424" s="147"/>
      <c r="AA1424" s="147"/>
      <c r="AB1424" s="147"/>
      <c r="AC1424" s="147"/>
      <c r="AD1424" s="147"/>
      <c r="AE1424" s="198">
        <f t="shared" si="44"/>
        <v>100</v>
      </c>
      <c r="AF1424" s="148"/>
      <c r="AG1424" s="139"/>
    </row>
    <row r="1425" spans="1:33" s="166" customFormat="1">
      <c r="A1425" s="371">
        <v>43749</v>
      </c>
      <c r="B1425" s="137">
        <v>3</v>
      </c>
      <c r="C1425" s="137">
        <v>3746306</v>
      </c>
      <c r="D1425" s="139">
        <v>13371</v>
      </c>
      <c r="E1425" s="104" t="s">
        <v>862</v>
      </c>
      <c r="F1425" s="137">
        <v>10289</v>
      </c>
      <c r="G1425" s="140">
        <v>299</v>
      </c>
      <c r="H1425" s="561"/>
      <c r="I1425" s="257">
        <v>0</v>
      </c>
      <c r="J1425" s="258">
        <v>0</v>
      </c>
      <c r="K1425" s="259">
        <v>0</v>
      </c>
      <c r="L1425" s="260">
        <v>0</v>
      </c>
      <c r="M1425" s="257">
        <v>0</v>
      </c>
      <c r="N1425" s="261">
        <v>0</v>
      </c>
      <c r="O1425" s="262">
        <v>0</v>
      </c>
      <c r="P1425" s="260">
        <v>0</v>
      </c>
      <c r="Q1425" s="262">
        <v>0</v>
      </c>
      <c r="R1425" s="263">
        <v>3</v>
      </c>
      <c r="S1425" s="260">
        <v>0</v>
      </c>
      <c r="T1425" s="257">
        <v>0</v>
      </c>
      <c r="U1425" s="264">
        <v>0</v>
      </c>
      <c r="V1425" s="260">
        <v>0</v>
      </c>
      <c r="W1425" s="260">
        <v>0</v>
      </c>
      <c r="X1425" s="146">
        <f>+G1425-(SUM(I1425:N1425,O1425,P1425:P1425:T1425,U1425,V1425,W1425))</f>
        <v>296</v>
      </c>
      <c r="Y1425" s="147"/>
      <c r="Z1425" s="147"/>
      <c r="AA1425" s="147"/>
      <c r="AB1425" s="147"/>
      <c r="AC1425" s="147"/>
      <c r="AD1425" s="147"/>
      <c r="AE1425" s="198">
        <f t="shared" si="44"/>
        <v>296</v>
      </c>
      <c r="AF1425" s="148"/>
      <c r="AG1425" s="139"/>
    </row>
    <row r="1426" spans="1:33" s="166" customFormat="1">
      <c r="A1426" s="371">
        <v>43749</v>
      </c>
      <c r="B1426" s="137">
        <v>3</v>
      </c>
      <c r="C1426" s="137">
        <v>3746306</v>
      </c>
      <c r="D1426" s="139">
        <v>13371</v>
      </c>
      <c r="E1426" s="104" t="s">
        <v>862</v>
      </c>
      <c r="F1426" s="137">
        <v>10290</v>
      </c>
      <c r="G1426" s="140">
        <v>222</v>
      </c>
      <c r="H1426" s="165" t="s">
        <v>627</v>
      </c>
      <c r="I1426" s="257">
        <v>0</v>
      </c>
      <c r="J1426" s="258">
        <v>0</v>
      </c>
      <c r="K1426" s="259">
        <v>0</v>
      </c>
      <c r="L1426" s="260">
        <v>0</v>
      </c>
      <c r="M1426" s="257">
        <v>0</v>
      </c>
      <c r="N1426" s="261">
        <v>0</v>
      </c>
      <c r="O1426" s="262">
        <v>0</v>
      </c>
      <c r="P1426" s="260">
        <v>0</v>
      </c>
      <c r="Q1426" s="262">
        <v>0</v>
      </c>
      <c r="R1426" s="263">
        <v>2</v>
      </c>
      <c r="S1426" s="260">
        <v>0</v>
      </c>
      <c r="T1426" s="257">
        <v>0</v>
      </c>
      <c r="U1426" s="264">
        <v>0</v>
      </c>
      <c r="V1426" s="260">
        <v>1</v>
      </c>
      <c r="W1426" s="260">
        <v>0</v>
      </c>
      <c r="X1426" s="146">
        <f>+G1426-(SUM(I1426:N1426,O1426,P1426:P1426:T1426,U1426,V1426,W1426))</f>
        <v>219</v>
      </c>
      <c r="Y1426" s="147"/>
      <c r="Z1426" s="147"/>
      <c r="AA1426" s="147"/>
      <c r="AB1426" s="147"/>
      <c r="AC1426" s="147"/>
      <c r="AD1426" s="147"/>
      <c r="AE1426" s="198">
        <f t="shared" si="44"/>
        <v>219</v>
      </c>
      <c r="AF1426" s="148"/>
      <c r="AG1426" s="139"/>
    </row>
    <row r="1427" spans="1:33" s="166" customFormat="1">
      <c r="A1427" s="371">
        <v>43749</v>
      </c>
      <c r="B1427" s="137">
        <v>3</v>
      </c>
      <c r="C1427" s="137">
        <v>3746306</v>
      </c>
      <c r="D1427" s="139">
        <v>13340</v>
      </c>
      <c r="E1427" s="104" t="s">
        <v>862</v>
      </c>
      <c r="F1427" s="137">
        <v>10291</v>
      </c>
      <c r="G1427" s="140">
        <v>51</v>
      </c>
      <c r="H1427" s="560" t="s">
        <v>668</v>
      </c>
      <c r="I1427" s="257">
        <v>0</v>
      </c>
      <c r="J1427" s="258">
        <v>0</v>
      </c>
      <c r="K1427" s="259">
        <v>0</v>
      </c>
      <c r="L1427" s="260">
        <v>0</v>
      </c>
      <c r="M1427" s="257">
        <v>0</v>
      </c>
      <c r="N1427" s="261">
        <v>0</v>
      </c>
      <c r="O1427" s="262">
        <v>0</v>
      </c>
      <c r="P1427" s="260">
        <v>0</v>
      </c>
      <c r="Q1427" s="262">
        <v>0</v>
      </c>
      <c r="R1427" s="263">
        <v>0</v>
      </c>
      <c r="S1427" s="260">
        <v>0</v>
      </c>
      <c r="T1427" s="257">
        <v>0</v>
      </c>
      <c r="U1427" s="264">
        <v>0</v>
      </c>
      <c r="V1427" s="260">
        <v>1</v>
      </c>
      <c r="W1427" s="260">
        <v>0</v>
      </c>
      <c r="X1427" s="146">
        <f>+G1427-(SUM(I1427:N1427,O1427,P1427:P1427:T1427,U1427,V1427,W1427))</f>
        <v>50</v>
      </c>
      <c r="Y1427" s="147"/>
      <c r="Z1427" s="147"/>
      <c r="AA1427" s="147"/>
      <c r="AB1427" s="147"/>
      <c r="AC1427" s="147"/>
      <c r="AD1427" s="147"/>
      <c r="AE1427" s="198">
        <f t="shared" si="44"/>
        <v>50</v>
      </c>
      <c r="AF1427" s="148"/>
      <c r="AG1427" s="139"/>
    </row>
    <row r="1428" spans="1:33" s="166" customFormat="1">
      <c r="A1428" s="371">
        <v>43750</v>
      </c>
      <c r="B1428" s="137">
        <v>1</v>
      </c>
      <c r="C1428" s="137">
        <v>3746306</v>
      </c>
      <c r="D1428" s="139">
        <v>13340</v>
      </c>
      <c r="E1428" s="104" t="s">
        <v>862</v>
      </c>
      <c r="F1428" s="137">
        <v>10291</v>
      </c>
      <c r="G1428" s="140">
        <v>86</v>
      </c>
      <c r="H1428" s="561"/>
      <c r="I1428" s="257">
        <v>0</v>
      </c>
      <c r="J1428" s="258">
        <v>0</v>
      </c>
      <c r="K1428" s="259">
        <v>0</v>
      </c>
      <c r="L1428" s="260">
        <v>0</v>
      </c>
      <c r="M1428" s="257">
        <v>0</v>
      </c>
      <c r="N1428" s="261">
        <v>0</v>
      </c>
      <c r="O1428" s="262">
        <v>0</v>
      </c>
      <c r="P1428" s="260">
        <v>0</v>
      </c>
      <c r="Q1428" s="262">
        <v>0</v>
      </c>
      <c r="R1428" s="263">
        <v>1</v>
      </c>
      <c r="S1428" s="260">
        <v>0</v>
      </c>
      <c r="T1428" s="257">
        <v>0</v>
      </c>
      <c r="U1428" s="264">
        <v>0</v>
      </c>
      <c r="V1428" s="260">
        <v>0</v>
      </c>
      <c r="W1428" s="260">
        <v>0</v>
      </c>
      <c r="X1428" s="146">
        <f>+G1428-(SUM(I1428:N1428,O1428,P1428:P1428:T1428,U1428,V1428,W1428))</f>
        <v>85</v>
      </c>
      <c r="Y1428" s="147"/>
      <c r="Z1428" s="147"/>
      <c r="AA1428" s="147"/>
      <c r="AB1428" s="147"/>
      <c r="AC1428" s="147"/>
      <c r="AD1428" s="147"/>
      <c r="AE1428" s="198">
        <f t="shared" si="44"/>
        <v>85</v>
      </c>
      <c r="AF1428" s="148"/>
      <c r="AG1428" s="139"/>
    </row>
    <row r="1429" spans="1:33" s="166" customFormat="1">
      <c r="A1429" s="371">
        <v>43750</v>
      </c>
      <c r="B1429" s="137">
        <v>1</v>
      </c>
      <c r="C1429" s="137">
        <v>3746306</v>
      </c>
      <c r="D1429" s="139">
        <v>13339</v>
      </c>
      <c r="E1429" s="104" t="s">
        <v>862</v>
      </c>
      <c r="F1429" s="137">
        <v>10292</v>
      </c>
      <c r="G1429" s="140">
        <v>76</v>
      </c>
      <c r="H1429" s="165" t="s">
        <v>669</v>
      </c>
      <c r="I1429" s="257">
        <v>0</v>
      </c>
      <c r="J1429" s="258">
        <v>0</v>
      </c>
      <c r="K1429" s="259">
        <v>0</v>
      </c>
      <c r="L1429" s="260">
        <v>0</v>
      </c>
      <c r="M1429" s="257">
        <v>0</v>
      </c>
      <c r="N1429" s="261">
        <v>0</v>
      </c>
      <c r="O1429" s="262">
        <v>1</v>
      </c>
      <c r="P1429" s="260">
        <v>0</v>
      </c>
      <c r="Q1429" s="262">
        <v>0</v>
      </c>
      <c r="R1429" s="263">
        <v>0</v>
      </c>
      <c r="S1429" s="260">
        <v>0</v>
      </c>
      <c r="T1429" s="257">
        <v>0</v>
      </c>
      <c r="U1429" s="264">
        <v>0</v>
      </c>
      <c r="V1429" s="260">
        <v>1</v>
      </c>
      <c r="W1429" s="260">
        <v>0</v>
      </c>
      <c r="X1429" s="146">
        <f>+G1429-(SUM(I1429:N1429,O1429,P1429:P1429:T1429,U1429,V1429,W1429))</f>
        <v>74</v>
      </c>
      <c r="Y1429" s="147"/>
      <c r="Z1429" s="147"/>
      <c r="AA1429" s="147"/>
      <c r="AB1429" s="147"/>
      <c r="AC1429" s="147"/>
      <c r="AD1429" s="147"/>
      <c r="AE1429" s="198">
        <f t="shared" si="44"/>
        <v>74</v>
      </c>
      <c r="AF1429" s="148"/>
      <c r="AG1429" s="139"/>
    </row>
    <row r="1430" spans="1:33" s="166" customFormat="1">
      <c r="A1430" s="371">
        <v>43750</v>
      </c>
      <c r="B1430" s="137">
        <v>1</v>
      </c>
      <c r="C1430" s="137">
        <v>3746306</v>
      </c>
      <c r="D1430" s="139">
        <v>13337</v>
      </c>
      <c r="E1430" s="104" t="s">
        <v>862</v>
      </c>
      <c r="F1430" s="137">
        <v>10293</v>
      </c>
      <c r="G1430" s="140">
        <v>51</v>
      </c>
      <c r="H1430" s="165" t="s">
        <v>670</v>
      </c>
      <c r="I1430" s="257">
        <v>0</v>
      </c>
      <c r="J1430" s="258">
        <v>0</v>
      </c>
      <c r="K1430" s="259">
        <v>0</v>
      </c>
      <c r="L1430" s="260">
        <v>0</v>
      </c>
      <c r="M1430" s="257">
        <v>0</v>
      </c>
      <c r="N1430" s="261">
        <v>0</v>
      </c>
      <c r="O1430" s="262">
        <v>1</v>
      </c>
      <c r="P1430" s="260">
        <v>0</v>
      </c>
      <c r="Q1430" s="262">
        <v>0</v>
      </c>
      <c r="R1430" s="263">
        <v>0</v>
      </c>
      <c r="S1430" s="260">
        <v>0</v>
      </c>
      <c r="T1430" s="257">
        <v>0</v>
      </c>
      <c r="U1430" s="264">
        <v>0</v>
      </c>
      <c r="V1430" s="260">
        <v>1</v>
      </c>
      <c r="W1430" s="260">
        <v>0</v>
      </c>
      <c r="X1430" s="146">
        <f>+G1430-(SUM(I1430:N1430,O1430,P1430:P1430:T1430,U1430,V1430,W1430))</f>
        <v>49</v>
      </c>
      <c r="Y1430" s="147"/>
      <c r="Z1430" s="147"/>
      <c r="AA1430" s="147"/>
      <c r="AB1430" s="147"/>
      <c r="AC1430" s="147"/>
      <c r="AD1430" s="147"/>
      <c r="AE1430" s="198">
        <f t="shared" si="44"/>
        <v>49</v>
      </c>
      <c r="AF1430" s="148"/>
      <c r="AG1430" s="139"/>
    </row>
    <row r="1431" spans="1:33" s="166" customFormat="1">
      <c r="A1431" s="371">
        <v>43750</v>
      </c>
      <c r="B1431" s="137">
        <v>1</v>
      </c>
      <c r="C1431" s="137">
        <v>3746306</v>
      </c>
      <c r="D1431" s="139">
        <v>13338</v>
      </c>
      <c r="E1431" s="104" t="s">
        <v>862</v>
      </c>
      <c r="F1431" s="137">
        <v>10294</v>
      </c>
      <c r="G1431" s="140">
        <v>36</v>
      </c>
      <c r="H1431" s="165" t="s">
        <v>671</v>
      </c>
      <c r="I1431" s="257">
        <v>0</v>
      </c>
      <c r="J1431" s="258">
        <v>0</v>
      </c>
      <c r="K1431" s="259">
        <v>0</v>
      </c>
      <c r="L1431" s="260">
        <v>0</v>
      </c>
      <c r="M1431" s="257">
        <v>0</v>
      </c>
      <c r="N1431" s="261">
        <v>0</v>
      </c>
      <c r="O1431" s="262">
        <v>1</v>
      </c>
      <c r="P1431" s="260">
        <v>0</v>
      </c>
      <c r="Q1431" s="262">
        <v>0</v>
      </c>
      <c r="R1431" s="263">
        <v>0</v>
      </c>
      <c r="S1431" s="260">
        <v>0</v>
      </c>
      <c r="T1431" s="257">
        <v>0</v>
      </c>
      <c r="U1431" s="264">
        <v>0</v>
      </c>
      <c r="V1431" s="260">
        <v>1</v>
      </c>
      <c r="W1431" s="260">
        <v>0</v>
      </c>
      <c r="X1431" s="146">
        <f>+G1431-(SUM(I1431:N1431,O1431,P1431:P1431:T1431,U1431,V1431,W1431))</f>
        <v>34</v>
      </c>
      <c r="Y1431" s="147"/>
      <c r="Z1431" s="147"/>
      <c r="AA1431" s="147"/>
      <c r="AB1431" s="147"/>
      <c r="AC1431" s="147"/>
      <c r="AD1431" s="147"/>
      <c r="AE1431" s="198">
        <f t="shared" si="44"/>
        <v>34</v>
      </c>
      <c r="AF1431" s="148"/>
      <c r="AG1431" s="139"/>
    </row>
    <row r="1432" spans="1:33" s="166" customFormat="1">
      <c r="A1432" s="371">
        <v>43750</v>
      </c>
      <c r="B1432" s="137">
        <v>1</v>
      </c>
      <c r="C1432" s="137">
        <v>3746306</v>
      </c>
      <c r="D1432" s="139">
        <v>13369</v>
      </c>
      <c r="E1432" s="104" t="s">
        <v>862</v>
      </c>
      <c r="F1432" s="137">
        <v>10295</v>
      </c>
      <c r="G1432" s="140">
        <v>50</v>
      </c>
      <c r="H1432" s="165" t="s">
        <v>672</v>
      </c>
      <c r="I1432" s="257">
        <v>0</v>
      </c>
      <c r="J1432" s="258">
        <v>0</v>
      </c>
      <c r="K1432" s="259">
        <v>0</v>
      </c>
      <c r="L1432" s="260">
        <v>0</v>
      </c>
      <c r="M1432" s="257">
        <v>0</v>
      </c>
      <c r="N1432" s="261">
        <v>0</v>
      </c>
      <c r="O1432" s="262">
        <v>1</v>
      </c>
      <c r="P1432" s="260">
        <v>0</v>
      </c>
      <c r="Q1432" s="262">
        <v>0</v>
      </c>
      <c r="R1432" s="263">
        <v>0</v>
      </c>
      <c r="S1432" s="260">
        <v>0</v>
      </c>
      <c r="T1432" s="257">
        <v>0</v>
      </c>
      <c r="U1432" s="264">
        <v>0</v>
      </c>
      <c r="V1432" s="260">
        <v>1</v>
      </c>
      <c r="W1432" s="260">
        <v>0</v>
      </c>
      <c r="X1432" s="146">
        <f>+G1432-(SUM(I1432:N1432,O1432,P1432:P1432:T1432,U1432,V1432,W1432))</f>
        <v>48</v>
      </c>
      <c r="Y1432" s="147"/>
      <c r="Z1432" s="147"/>
      <c r="AA1432" s="147"/>
      <c r="AB1432" s="147"/>
      <c r="AC1432" s="147"/>
      <c r="AD1432" s="147"/>
      <c r="AE1432" s="198">
        <f t="shared" si="44"/>
        <v>48</v>
      </c>
      <c r="AF1432" s="148"/>
      <c r="AG1432" s="139"/>
    </row>
    <row r="1433" spans="1:33" s="166" customFormat="1">
      <c r="A1433" s="371">
        <v>43750</v>
      </c>
      <c r="B1433" s="137">
        <v>1</v>
      </c>
      <c r="C1433" s="137">
        <v>3590503</v>
      </c>
      <c r="D1433" s="139">
        <v>40562</v>
      </c>
      <c r="E1433" s="104" t="s">
        <v>862</v>
      </c>
      <c r="F1433" s="137">
        <v>10296</v>
      </c>
      <c r="G1433" s="140">
        <v>40</v>
      </c>
      <c r="H1433" s="165"/>
      <c r="I1433" s="257">
        <v>0</v>
      </c>
      <c r="J1433" s="258">
        <v>0</v>
      </c>
      <c r="K1433" s="259">
        <v>0</v>
      </c>
      <c r="L1433" s="260">
        <v>0</v>
      </c>
      <c r="M1433" s="257">
        <v>0</v>
      </c>
      <c r="N1433" s="261">
        <v>0</v>
      </c>
      <c r="O1433" s="262">
        <v>1</v>
      </c>
      <c r="P1433" s="260">
        <v>0</v>
      </c>
      <c r="Q1433" s="262">
        <v>0</v>
      </c>
      <c r="R1433" s="263">
        <v>0</v>
      </c>
      <c r="S1433" s="260">
        <v>0</v>
      </c>
      <c r="T1433" s="257">
        <v>0</v>
      </c>
      <c r="U1433" s="264">
        <v>0</v>
      </c>
      <c r="V1433" s="260">
        <v>1</v>
      </c>
      <c r="W1433" s="260">
        <v>0</v>
      </c>
      <c r="X1433" s="146">
        <f>+G1433-(SUM(I1433:N1433,O1433,P1433:P1433:T1433,U1433,V1433,W1433))</f>
        <v>38</v>
      </c>
      <c r="Y1433" s="147"/>
      <c r="Z1433" s="147"/>
      <c r="AA1433" s="147"/>
      <c r="AB1433" s="147"/>
      <c r="AC1433" s="147"/>
      <c r="AD1433" s="147"/>
      <c r="AE1433" s="198">
        <f t="shared" si="44"/>
        <v>38</v>
      </c>
      <c r="AF1433" s="148"/>
      <c r="AG1433" s="139"/>
    </row>
    <row r="1434" spans="1:33" s="166" customFormat="1">
      <c r="A1434" s="371">
        <v>43750</v>
      </c>
      <c r="B1434" s="137">
        <v>1</v>
      </c>
      <c r="C1434" s="137">
        <v>3377804</v>
      </c>
      <c r="D1434" s="139">
        <v>60270</v>
      </c>
      <c r="E1434" s="139" t="s">
        <v>283</v>
      </c>
      <c r="F1434" s="137">
        <v>10297</v>
      </c>
      <c r="G1434" s="140">
        <v>31</v>
      </c>
      <c r="H1434" s="165"/>
      <c r="I1434" s="257">
        <v>0</v>
      </c>
      <c r="J1434" s="258">
        <v>0</v>
      </c>
      <c r="K1434" s="259">
        <v>0</v>
      </c>
      <c r="L1434" s="260">
        <v>0</v>
      </c>
      <c r="M1434" s="257">
        <v>0</v>
      </c>
      <c r="N1434" s="261">
        <v>0</v>
      </c>
      <c r="O1434" s="262">
        <v>1</v>
      </c>
      <c r="P1434" s="260">
        <v>0</v>
      </c>
      <c r="Q1434" s="262">
        <v>0</v>
      </c>
      <c r="R1434" s="263">
        <v>0</v>
      </c>
      <c r="S1434" s="260">
        <v>0</v>
      </c>
      <c r="T1434" s="257">
        <v>0</v>
      </c>
      <c r="U1434" s="264">
        <v>0</v>
      </c>
      <c r="V1434" s="260">
        <v>1</v>
      </c>
      <c r="W1434" s="260">
        <v>0</v>
      </c>
      <c r="X1434" s="146">
        <f>+G1434-(SUM(I1434:N1434,O1434,P1434:P1434:T1434,U1434,V1434,W1434))</f>
        <v>29</v>
      </c>
      <c r="Y1434" s="147"/>
      <c r="Z1434" s="147"/>
      <c r="AA1434" s="147"/>
      <c r="AB1434" s="147"/>
      <c r="AC1434" s="147"/>
      <c r="AD1434" s="147"/>
      <c r="AE1434" s="198">
        <f t="shared" si="44"/>
        <v>29</v>
      </c>
      <c r="AF1434" s="148"/>
      <c r="AG1434" s="139"/>
    </row>
    <row r="1435" spans="1:33" s="166" customFormat="1">
      <c r="A1435" s="372">
        <v>43750</v>
      </c>
      <c r="B1435" s="137">
        <v>1</v>
      </c>
      <c r="C1435" s="137">
        <v>3377804</v>
      </c>
      <c r="D1435" s="139">
        <v>60267</v>
      </c>
      <c r="E1435" s="139" t="s">
        <v>283</v>
      </c>
      <c r="F1435" s="137">
        <v>10298</v>
      </c>
      <c r="G1435" s="140">
        <v>42</v>
      </c>
      <c r="H1435" s="165"/>
      <c r="I1435" s="257">
        <v>0</v>
      </c>
      <c r="J1435" s="258">
        <v>0</v>
      </c>
      <c r="K1435" s="259">
        <v>0</v>
      </c>
      <c r="L1435" s="260">
        <v>0</v>
      </c>
      <c r="M1435" s="257">
        <v>0</v>
      </c>
      <c r="N1435" s="261">
        <v>0</v>
      </c>
      <c r="O1435" s="262">
        <v>1</v>
      </c>
      <c r="P1435" s="260">
        <v>0</v>
      </c>
      <c r="Q1435" s="262">
        <v>0</v>
      </c>
      <c r="R1435" s="263">
        <v>0</v>
      </c>
      <c r="S1435" s="260">
        <v>0</v>
      </c>
      <c r="T1435" s="257">
        <v>0</v>
      </c>
      <c r="U1435" s="264">
        <v>0</v>
      </c>
      <c r="V1435" s="260">
        <v>1</v>
      </c>
      <c r="W1435" s="260">
        <v>0</v>
      </c>
      <c r="X1435" s="146">
        <f>+G1435-(SUM(I1435:N1435,O1435,P1435:P1435:T1435,U1435,V1435,W1435))</f>
        <v>40</v>
      </c>
      <c r="Y1435" s="147"/>
      <c r="Z1435" s="147"/>
      <c r="AA1435" s="147"/>
      <c r="AB1435" s="147"/>
      <c r="AC1435" s="147"/>
      <c r="AD1435" s="147"/>
      <c r="AE1435" s="198">
        <f t="shared" si="44"/>
        <v>40</v>
      </c>
      <c r="AF1435" s="148"/>
      <c r="AG1435" s="139"/>
    </row>
    <row r="1436" spans="1:33" s="166" customFormat="1">
      <c r="A1436" s="372">
        <v>43807</v>
      </c>
      <c r="B1436" s="137">
        <v>2</v>
      </c>
      <c r="C1436" s="137">
        <v>3831506</v>
      </c>
      <c r="D1436" s="139">
        <v>13390</v>
      </c>
      <c r="E1436" s="104" t="s">
        <v>862</v>
      </c>
      <c r="F1436" s="137">
        <v>10923</v>
      </c>
      <c r="G1436" s="140">
        <v>400</v>
      </c>
      <c r="H1436" s="165" t="s">
        <v>111</v>
      </c>
      <c r="I1436" s="257">
        <v>0</v>
      </c>
      <c r="J1436" s="258">
        <v>0</v>
      </c>
      <c r="K1436" s="259">
        <v>0</v>
      </c>
      <c r="L1436" s="260">
        <v>0</v>
      </c>
      <c r="M1436" s="257">
        <v>0</v>
      </c>
      <c r="N1436" s="261">
        <v>0</v>
      </c>
      <c r="O1436" s="262">
        <v>1</v>
      </c>
      <c r="P1436" s="260">
        <v>0</v>
      </c>
      <c r="Q1436" s="262">
        <v>0</v>
      </c>
      <c r="R1436" s="263">
        <v>2</v>
      </c>
      <c r="S1436" s="260">
        <v>0</v>
      </c>
      <c r="T1436" s="257">
        <v>0</v>
      </c>
      <c r="U1436" s="263">
        <v>0</v>
      </c>
      <c r="V1436" s="368">
        <v>1</v>
      </c>
      <c r="W1436" s="260">
        <v>0</v>
      </c>
      <c r="X1436" s="146">
        <f>+G1436-(SUM(I1436:N1436,O1436,P1436:P1436:T1436,U1436,V1436,W1436))</f>
        <v>396</v>
      </c>
      <c r="Y1436" s="147"/>
      <c r="Z1436" s="147"/>
      <c r="AA1436" s="147"/>
      <c r="AB1436" s="147"/>
      <c r="AC1436" s="147"/>
      <c r="AD1436" s="147"/>
      <c r="AE1436" s="198">
        <f>X1436-SUM(Z1436:AD1436)</f>
        <v>396</v>
      </c>
      <c r="AF1436" s="148"/>
      <c r="AG1436" s="139"/>
    </row>
    <row r="1437" spans="1:33" s="166" customFormat="1">
      <c r="A1437" s="372">
        <v>43807</v>
      </c>
      <c r="B1437" s="137">
        <v>2</v>
      </c>
      <c r="C1437" s="137">
        <v>3831506</v>
      </c>
      <c r="D1437" s="139">
        <v>13390</v>
      </c>
      <c r="E1437" s="104" t="s">
        <v>862</v>
      </c>
      <c r="F1437" s="137">
        <v>10924</v>
      </c>
      <c r="G1437" s="140">
        <v>26</v>
      </c>
      <c r="H1437" s="560" t="s">
        <v>673</v>
      </c>
      <c r="I1437" s="257">
        <v>0</v>
      </c>
      <c r="J1437" s="258">
        <v>0</v>
      </c>
      <c r="K1437" s="259">
        <v>0</v>
      </c>
      <c r="L1437" s="260">
        <v>0</v>
      </c>
      <c r="M1437" s="257">
        <v>0</v>
      </c>
      <c r="N1437" s="261">
        <v>0</v>
      </c>
      <c r="O1437" s="262">
        <v>0</v>
      </c>
      <c r="P1437" s="260">
        <v>0</v>
      </c>
      <c r="Q1437" s="262">
        <v>0</v>
      </c>
      <c r="R1437" s="263">
        <v>0</v>
      </c>
      <c r="S1437" s="260">
        <v>0</v>
      </c>
      <c r="T1437" s="257">
        <v>0</v>
      </c>
      <c r="U1437" s="264">
        <v>0</v>
      </c>
      <c r="V1437" s="260">
        <v>1</v>
      </c>
      <c r="W1437" s="260">
        <v>0</v>
      </c>
      <c r="X1437" s="146">
        <f>+G1437-(SUM(I1437:N1437,O1437,P1437:P1437:T1437,U1437,V1437,W1437))</f>
        <v>25</v>
      </c>
      <c r="Y1437" s="147"/>
      <c r="Z1437" s="147"/>
      <c r="AA1437" s="147"/>
      <c r="AB1437" s="147"/>
      <c r="AC1437" s="147"/>
      <c r="AD1437" s="147"/>
      <c r="AE1437" s="198">
        <f t="shared" si="44"/>
        <v>25</v>
      </c>
      <c r="AF1437" s="148"/>
      <c r="AG1437" s="139"/>
    </row>
    <row r="1438" spans="1:33" s="166" customFormat="1">
      <c r="A1438" s="372">
        <v>43807</v>
      </c>
      <c r="B1438" s="137">
        <v>3</v>
      </c>
      <c r="C1438" s="137">
        <v>3831506</v>
      </c>
      <c r="D1438" s="139">
        <v>13390</v>
      </c>
      <c r="E1438" s="104" t="s">
        <v>862</v>
      </c>
      <c r="F1438" s="137">
        <v>10924</v>
      </c>
      <c r="G1438" s="140">
        <v>85</v>
      </c>
      <c r="H1438" s="561"/>
      <c r="I1438" s="257">
        <v>0</v>
      </c>
      <c r="J1438" s="258">
        <v>0</v>
      </c>
      <c r="K1438" s="259">
        <v>0</v>
      </c>
      <c r="L1438" s="260">
        <v>0</v>
      </c>
      <c r="M1438" s="257">
        <v>0</v>
      </c>
      <c r="N1438" s="261">
        <v>0</v>
      </c>
      <c r="O1438" s="262">
        <v>0</v>
      </c>
      <c r="P1438" s="260">
        <v>0</v>
      </c>
      <c r="Q1438" s="262">
        <v>0</v>
      </c>
      <c r="R1438" s="263">
        <v>1</v>
      </c>
      <c r="S1438" s="260">
        <v>0</v>
      </c>
      <c r="T1438" s="257">
        <v>0</v>
      </c>
      <c r="U1438" s="264">
        <v>0</v>
      </c>
      <c r="V1438" s="260">
        <v>0</v>
      </c>
      <c r="W1438" s="260">
        <v>0</v>
      </c>
      <c r="X1438" s="146">
        <f>+G1438-(SUM(I1438:N1438,O1438,P1438:P1438:T1438,U1438,V1438,W1438))</f>
        <v>84</v>
      </c>
      <c r="Y1438" s="147"/>
      <c r="Z1438" s="147"/>
      <c r="AA1438" s="147"/>
      <c r="AB1438" s="147"/>
      <c r="AC1438" s="147"/>
      <c r="AD1438" s="147"/>
      <c r="AE1438" s="198">
        <f t="shared" si="44"/>
        <v>84</v>
      </c>
      <c r="AF1438" s="148"/>
      <c r="AG1438" s="139"/>
    </row>
    <row r="1439" spans="1:33" s="166" customFormat="1">
      <c r="A1439" s="372">
        <v>43807</v>
      </c>
      <c r="B1439" s="137">
        <v>3</v>
      </c>
      <c r="C1439" s="137">
        <v>3831506</v>
      </c>
      <c r="D1439" s="139">
        <v>13391</v>
      </c>
      <c r="E1439" s="104" t="s">
        <v>862</v>
      </c>
      <c r="F1439" s="137">
        <v>10925</v>
      </c>
      <c r="G1439" s="140">
        <v>400</v>
      </c>
      <c r="H1439" s="165" t="s">
        <v>111</v>
      </c>
      <c r="I1439" s="257">
        <v>0</v>
      </c>
      <c r="J1439" s="258">
        <v>0</v>
      </c>
      <c r="K1439" s="259">
        <v>0</v>
      </c>
      <c r="L1439" s="260">
        <v>0</v>
      </c>
      <c r="M1439" s="257">
        <v>0</v>
      </c>
      <c r="N1439" s="261">
        <v>0</v>
      </c>
      <c r="O1439" s="262">
        <v>1</v>
      </c>
      <c r="P1439" s="260">
        <v>0</v>
      </c>
      <c r="Q1439" s="262">
        <v>0</v>
      </c>
      <c r="R1439" s="263">
        <v>2</v>
      </c>
      <c r="S1439" s="260">
        <v>0</v>
      </c>
      <c r="T1439" s="257">
        <v>0</v>
      </c>
      <c r="U1439" s="264">
        <v>0</v>
      </c>
      <c r="V1439" s="260">
        <v>1</v>
      </c>
      <c r="W1439" s="260">
        <v>0</v>
      </c>
      <c r="X1439" s="146">
        <f>+G1439-(SUM(I1439:N1439,O1439,P1439:P1439:T1439,U1439,V1439,W1439))</f>
        <v>396</v>
      </c>
      <c r="Y1439" s="147"/>
      <c r="Z1439" s="147"/>
      <c r="AA1439" s="147"/>
      <c r="AB1439" s="147"/>
      <c r="AC1439" s="147"/>
      <c r="AD1439" s="147"/>
      <c r="AE1439" s="198">
        <f t="shared" ref="AE1439:AE1505" si="45">X1439-SUM(Z1439:AD1439)</f>
        <v>396</v>
      </c>
      <c r="AF1439" s="148"/>
      <c r="AG1439" s="139"/>
    </row>
    <row r="1440" spans="1:33" s="166" customFormat="1">
      <c r="A1440" s="372">
        <v>43807</v>
      </c>
      <c r="B1440" s="137">
        <v>3</v>
      </c>
      <c r="C1440" s="137">
        <v>3831506</v>
      </c>
      <c r="D1440" s="139">
        <v>13391</v>
      </c>
      <c r="E1440" s="104" t="s">
        <v>862</v>
      </c>
      <c r="F1440" s="137">
        <v>10926</v>
      </c>
      <c r="G1440" s="140">
        <v>76</v>
      </c>
      <c r="H1440" s="560" t="s">
        <v>675</v>
      </c>
      <c r="I1440" s="257">
        <v>0</v>
      </c>
      <c r="J1440" s="258">
        <v>0</v>
      </c>
      <c r="K1440" s="259">
        <v>0</v>
      </c>
      <c r="L1440" s="260">
        <v>0</v>
      </c>
      <c r="M1440" s="257">
        <v>0</v>
      </c>
      <c r="N1440" s="261">
        <v>0</v>
      </c>
      <c r="O1440" s="262">
        <v>0</v>
      </c>
      <c r="P1440" s="260">
        <v>0</v>
      </c>
      <c r="Q1440" s="262">
        <v>0</v>
      </c>
      <c r="R1440" s="263">
        <v>0</v>
      </c>
      <c r="S1440" s="260">
        <v>0</v>
      </c>
      <c r="T1440" s="257">
        <v>0</v>
      </c>
      <c r="U1440" s="264">
        <v>0</v>
      </c>
      <c r="V1440" s="260">
        <v>1</v>
      </c>
      <c r="W1440" s="260">
        <v>0</v>
      </c>
      <c r="X1440" s="146">
        <f>+G1440-(SUM(I1440:N1440,O1440,P1440:P1440:T1440,U1440,V1440,W1440))</f>
        <v>75</v>
      </c>
      <c r="Y1440" s="147"/>
      <c r="Z1440" s="147"/>
      <c r="AA1440" s="147"/>
      <c r="AB1440" s="147"/>
      <c r="AC1440" s="147"/>
      <c r="AD1440" s="147"/>
      <c r="AE1440" s="198">
        <f t="shared" si="45"/>
        <v>75</v>
      </c>
      <c r="AF1440" s="148"/>
      <c r="AG1440" s="139"/>
    </row>
    <row r="1441" spans="1:33" s="166" customFormat="1">
      <c r="A1441" s="372">
        <v>43808</v>
      </c>
      <c r="B1441" s="137">
        <v>1</v>
      </c>
      <c r="C1441" s="137">
        <v>3831506</v>
      </c>
      <c r="D1441" s="139">
        <v>13391</v>
      </c>
      <c r="E1441" s="104" t="s">
        <v>862</v>
      </c>
      <c r="F1441" s="137">
        <v>10926</v>
      </c>
      <c r="G1441" s="140">
        <v>53</v>
      </c>
      <c r="H1441" s="561"/>
      <c r="I1441" s="257">
        <v>0</v>
      </c>
      <c r="J1441" s="258">
        <v>0</v>
      </c>
      <c r="K1441" s="259">
        <v>0</v>
      </c>
      <c r="L1441" s="260">
        <v>0</v>
      </c>
      <c r="M1441" s="257">
        <v>0</v>
      </c>
      <c r="N1441" s="261">
        <v>0</v>
      </c>
      <c r="O1441" s="262">
        <v>0</v>
      </c>
      <c r="P1441" s="260">
        <v>0</v>
      </c>
      <c r="Q1441" s="262">
        <v>0</v>
      </c>
      <c r="R1441" s="263">
        <v>1</v>
      </c>
      <c r="S1441" s="260">
        <v>0</v>
      </c>
      <c r="T1441" s="257">
        <v>0</v>
      </c>
      <c r="U1441" s="264">
        <v>0</v>
      </c>
      <c r="V1441" s="260">
        <v>0</v>
      </c>
      <c r="W1441" s="260">
        <v>0</v>
      </c>
      <c r="X1441" s="146">
        <f>+G1441-(SUM(I1441:N1441,O1441,P1441:P1441:T1441,U1441,V1441,W1441))</f>
        <v>52</v>
      </c>
      <c r="Y1441" s="147"/>
      <c r="Z1441" s="147"/>
      <c r="AA1441" s="147"/>
      <c r="AB1441" s="147"/>
      <c r="AC1441" s="147"/>
      <c r="AD1441" s="147"/>
      <c r="AE1441" s="198">
        <f>X1441-SUM(Z1441:AD1441)</f>
        <v>52</v>
      </c>
      <c r="AF1441" s="148"/>
      <c r="AG1441" s="139"/>
    </row>
    <row r="1442" spans="1:33" s="166" customFormat="1">
      <c r="A1442" s="372">
        <v>43808</v>
      </c>
      <c r="B1442" s="137">
        <v>3</v>
      </c>
      <c r="C1442" s="137">
        <v>3831506</v>
      </c>
      <c r="D1442" s="139">
        <v>13391</v>
      </c>
      <c r="E1442" s="104" t="s">
        <v>862</v>
      </c>
      <c r="F1442" s="137">
        <v>10927</v>
      </c>
      <c r="G1442" s="140">
        <v>150</v>
      </c>
      <c r="H1442" s="165" t="s">
        <v>676</v>
      </c>
      <c r="I1442" s="257">
        <v>0</v>
      </c>
      <c r="J1442" s="258">
        <v>0</v>
      </c>
      <c r="K1442" s="259">
        <v>0</v>
      </c>
      <c r="L1442" s="260">
        <v>0</v>
      </c>
      <c r="M1442" s="257">
        <v>0</v>
      </c>
      <c r="N1442" s="261">
        <v>0</v>
      </c>
      <c r="O1442" s="262">
        <v>1</v>
      </c>
      <c r="P1442" s="260">
        <v>1</v>
      </c>
      <c r="Q1442" s="262">
        <v>0</v>
      </c>
      <c r="R1442" s="263">
        <v>0</v>
      </c>
      <c r="S1442" s="260">
        <v>0</v>
      </c>
      <c r="T1442" s="257">
        <v>0</v>
      </c>
      <c r="U1442" s="264">
        <v>0</v>
      </c>
      <c r="V1442" s="260">
        <v>0</v>
      </c>
      <c r="W1442" s="260">
        <v>0</v>
      </c>
      <c r="X1442" s="146">
        <f>+G1442-(SUM(I1442:N1442,O1442,P1442:P1442:T1442,U1442,V1442,W1442))</f>
        <v>148</v>
      </c>
      <c r="Y1442" s="147"/>
      <c r="Z1442" s="147"/>
      <c r="AA1442" s="147"/>
      <c r="AB1442" s="147"/>
      <c r="AC1442" s="147"/>
      <c r="AD1442" s="147"/>
      <c r="AE1442" s="198">
        <f t="shared" si="45"/>
        <v>148</v>
      </c>
      <c r="AF1442" s="148"/>
      <c r="AG1442" s="139"/>
    </row>
    <row r="1443" spans="1:33" s="166" customFormat="1">
      <c r="A1443" s="372">
        <v>43808</v>
      </c>
      <c r="B1443" s="137">
        <v>3</v>
      </c>
      <c r="C1443" s="137">
        <v>3831506</v>
      </c>
      <c r="D1443" s="139">
        <v>13393</v>
      </c>
      <c r="E1443" s="104" t="s">
        <v>862</v>
      </c>
      <c r="F1443" s="137">
        <v>10928</v>
      </c>
      <c r="G1443" s="140">
        <v>177</v>
      </c>
      <c r="H1443" s="560" t="s">
        <v>111</v>
      </c>
      <c r="I1443" s="257">
        <v>0</v>
      </c>
      <c r="J1443" s="258">
        <v>0</v>
      </c>
      <c r="K1443" s="259">
        <v>0</v>
      </c>
      <c r="L1443" s="260">
        <v>0</v>
      </c>
      <c r="M1443" s="257">
        <v>0</v>
      </c>
      <c r="N1443" s="261">
        <v>0</v>
      </c>
      <c r="O1443" s="262">
        <v>0</v>
      </c>
      <c r="P1443" s="260">
        <v>0</v>
      </c>
      <c r="Q1443" s="262">
        <v>0</v>
      </c>
      <c r="R1443" s="263">
        <v>2</v>
      </c>
      <c r="S1443" s="260">
        <v>0</v>
      </c>
      <c r="T1443" s="257">
        <v>0</v>
      </c>
      <c r="U1443" s="264">
        <v>0</v>
      </c>
      <c r="V1443" s="260">
        <v>0</v>
      </c>
      <c r="W1443" s="260">
        <v>0</v>
      </c>
      <c r="X1443" s="146">
        <f>+G1443-(SUM(I1443:N1443,O1443,P1443:P1443:T1443,U1443,V1443,W1443))</f>
        <v>175</v>
      </c>
      <c r="Y1443" s="147"/>
      <c r="Z1443" s="147"/>
      <c r="AA1443" s="147"/>
      <c r="AB1443" s="147"/>
      <c r="AC1443" s="147"/>
      <c r="AD1443" s="147"/>
      <c r="AE1443" s="198">
        <f t="shared" si="45"/>
        <v>175</v>
      </c>
      <c r="AF1443" s="148"/>
      <c r="AG1443" s="139"/>
    </row>
    <row r="1444" spans="1:33" s="166" customFormat="1">
      <c r="A1444" s="372">
        <v>43809</v>
      </c>
      <c r="B1444" s="137">
        <v>1</v>
      </c>
      <c r="C1444" s="137">
        <v>3831506</v>
      </c>
      <c r="D1444" s="139">
        <v>13393</v>
      </c>
      <c r="E1444" s="104" t="s">
        <v>862</v>
      </c>
      <c r="F1444" s="137">
        <v>10928</v>
      </c>
      <c r="G1444" s="140">
        <v>223</v>
      </c>
      <c r="H1444" s="561"/>
      <c r="I1444" s="257">
        <v>0</v>
      </c>
      <c r="J1444" s="258">
        <v>0</v>
      </c>
      <c r="K1444" s="259">
        <v>0</v>
      </c>
      <c r="L1444" s="260">
        <v>0</v>
      </c>
      <c r="M1444" s="257">
        <v>0</v>
      </c>
      <c r="N1444" s="261">
        <v>0</v>
      </c>
      <c r="O1444" s="262">
        <v>1</v>
      </c>
      <c r="P1444" s="260">
        <v>0</v>
      </c>
      <c r="Q1444" s="262">
        <v>0</v>
      </c>
      <c r="R1444" s="263">
        <v>0</v>
      </c>
      <c r="S1444" s="260">
        <v>0</v>
      </c>
      <c r="T1444" s="257">
        <v>0</v>
      </c>
      <c r="U1444" s="264">
        <v>0</v>
      </c>
      <c r="V1444" s="260">
        <v>1</v>
      </c>
      <c r="W1444" s="260">
        <v>0</v>
      </c>
      <c r="X1444" s="146">
        <f>+G1444-(SUM(I1444:N1444,O1444,P1444:P1444:T1444,U1444,V1444,W1444))</f>
        <v>221</v>
      </c>
      <c r="Y1444" s="147"/>
      <c r="Z1444" s="147"/>
      <c r="AA1444" s="147"/>
      <c r="AB1444" s="147"/>
      <c r="AC1444" s="147"/>
      <c r="AD1444" s="147"/>
      <c r="AE1444" s="198">
        <f t="shared" si="45"/>
        <v>221</v>
      </c>
      <c r="AF1444" s="148"/>
      <c r="AG1444" s="139"/>
    </row>
    <row r="1445" spans="1:33" s="166" customFormat="1">
      <c r="A1445" s="372">
        <v>43809</v>
      </c>
      <c r="B1445" s="137">
        <v>1</v>
      </c>
      <c r="C1445" s="137">
        <v>3831506</v>
      </c>
      <c r="D1445" s="139">
        <v>13393</v>
      </c>
      <c r="E1445" s="104" t="s">
        <v>862</v>
      </c>
      <c r="F1445" s="137">
        <v>10929</v>
      </c>
      <c r="G1445" s="140">
        <v>135</v>
      </c>
      <c r="H1445" s="165" t="s">
        <v>677</v>
      </c>
      <c r="I1445" s="257">
        <v>0</v>
      </c>
      <c r="J1445" s="258">
        <v>0</v>
      </c>
      <c r="K1445" s="259">
        <v>0</v>
      </c>
      <c r="L1445" s="260">
        <v>0</v>
      </c>
      <c r="M1445" s="257">
        <v>0</v>
      </c>
      <c r="N1445" s="261">
        <v>0</v>
      </c>
      <c r="O1445" s="262">
        <v>0</v>
      </c>
      <c r="P1445" s="260">
        <v>0</v>
      </c>
      <c r="Q1445" s="262">
        <v>0</v>
      </c>
      <c r="R1445" s="263">
        <v>1</v>
      </c>
      <c r="S1445" s="260">
        <v>0</v>
      </c>
      <c r="T1445" s="257">
        <v>0</v>
      </c>
      <c r="U1445" s="264">
        <v>0</v>
      </c>
      <c r="V1445" s="260">
        <v>1</v>
      </c>
      <c r="W1445" s="260">
        <v>0</v>
      </c>
      <c r="X1445" s="146">
        <f>+G1445-(SUM(I1445:N1445,O1445,P1445:P1445:T1445,U1445,V1445,W1445))</f>
        <v>133</v>
      </c>
      <c r="Y1445" s="147"/>
      <c r="Z1445" s="147"/>
      <c r="AA1445" s="147"/>
      <c r="AB1445" s="147"/>
      <c r="AC1445" s="147"/>
      <c r="AD1445" s="147"/>
      <c r="AE1445" s="198">
        <f t="shared" si="45"/>
        <v>133</v>
      </c>
      <c r="AF1445" s="148"/>
      <c r="AG1445" s="139"/>
    </row>
    <row r="1446" spans="1:33" s="166" customFormat="1">
      <c r="A1446" s="372">
        <v>43809</v>
      </c>
      <c r="B1446" s="137">
        <v>1</v>
      </c>
      <c r="C1446" s="137">
        <v>3831506</v>
      </c>
      <c r="D1446" s="139">
        <v>13373</v>
      </c>
      <c r="E1446" s="104" t="s">
        <v>862</v>
      </c>
      <c r="F1446" s="137">
        <v>10930</v>
      </c>
      <c r="G1446" s="140">
        <v>202</v>
      </c>
      <c r="H1446" s="562" t="s">
        <v>111</v>
      </c>
      <c r="I1446" s="257">
        <v>0</v>
      </c>
      <c r="J1446" s="258">
        <v>0</v>
      </c>
      <c r="K1446" s="259">
        <v>0</v>
      </c>
      <c r="L1446" s="260">
        <v>0</v>
      </c>
      <c r="M1446" s="257">
        <v>0</v>
      </c>
      <c r="N1446" s="261">
        <v>0</v>
      </c>
      <c r="O1446" s="262">
        <v>1</v>
      </c>
      <c r="P1446" s="260">
        <v>0</v>
      </c>
      <c r="Q1446" s="262">
        <v>0</v>
      </c>
      <c r="R1446" s="263">
        <v>0</v>
      </c>
      <c r="S1446" s="260">
        <v>0</v>
      </c>
      <c r="T1446" s="257">
        <v>0</v>
      </c>
      <c r="U1446" s="264">
        <v>0</v>
      </c>
      <c r="V1446" s="260">
        <v>1</v>
      </c>
      <c r="W1446" s="260">
        <v>0</v>
      </c>
      <c r="X1446" s="146">
        <f>+G1446-(SUM(I1446:N1446,O1446,P1446:P1446:T1446,U1446,V1446,W1446))</f>
        <v>200</v>
      </c>
      <c r="Y1446" s="147"/>
      <c r="Z1446" s="147"/>
      <c r="AA1446" s="147"/>
      <c r="AB1446" s="147"/>
      <c r="AC1446" s="147"/>
      <c r="AD1446" s="147"/>
      <c r="AE1446" s="198">
        <f t="shared" si="45"/>
        <v>200</v>
      </c>
      <c r="AF1446" s="148"/>
      <c r="AG1446" s="139"/>
    </row>
    <row r="1447" spans="1:33" s="166" customFormat="1">
      <c r="A1447" s="372">
        <v>43809</v>
      </c>
      <c r="B1447" s="137">
        <v>2</v>
      </c>
      <c r="C1447" s="137">
        <v>3831506</v>
      </c>
      <c r="D1447" s="139">
        <v>13373</v>
      </c>
      <c r="E1447" s="104" t="s">
        <v>862</v>
      </c>
      <c r="F1447" s="137">
        <v>10930</v>
      </c>
      <c r="G1447" s="140">
        <v>198</v>
      </c>
      <c r="H1447" s="563"/>
      <c r="I1447" s="257">
        <v>0</v>
      </c>
      <c r="J1447" s="258">
        <v>0</v>
      </c>
      <c r="K1447" s="259">
        <v>0</v>
      </c>
      <c r="L1447" s="260">
        <v>0</v>
      </c>
      <c r="M1447" s="257">
        <v>0</v>
      </c>
      <c r="N1447" s="261">
        <v>0</v>
      </c>
      <c r="O1447" s="262">
        <v>0</v>
      </c>
      <c r="P1447" s="260">
        <v>0</v>
      </c>
      <c r="Q1447" s="262">
        <v>0</v>
      </c>
      <c r="R1447" s="263">
        <v>2</v>
      </c>
      <c r="S1447" s="260">
        <v>0</v>
      </c>
      <c r="T1447" s="257">
        <v>0</v>
      </c>
      <c r="U1447" s="264">
        <v>0</v>
      </c>
      <c r="V1447" s="260">
        <v>0</v>
      </c>
      <c r="W1447" s="260">
        <v>0</v>
      </c>
      <c r="X1447" s="146">
        <f>+G1447-(SUM(I1447:N1447,O1447,P1447:P1447:T1447,U1447,V1447,W1447))</f>
        <v>196</v>
      </c>
      <c r="Y1447" s="147"/>
      <c r="Z1447" s="147"/>
      <c r="AA1447" s="147"/>
      <c r="AB1447" s="147"/>
      <c r="AC1447" s="147"/>
      <c r="AD1447" s="147"/>
      <c r="AE1447" s="198">
        <f t="shared" si="45"/>
        <v>196</v>
      </c>
      <c r="AF1447" s="148"/>
      <c r="AG1447" s="139"/>
    </row>
    <row r="1448" spans="1:33" s="166" customFormat="1">
      <c r="A1448" s="372">
        <v>43809</v>
      </c>
      <c r="B1448" s="137">
        <v>2</v>
      </c>
      <c r="C1448" s="137">
        <v>3831506</v>
      </c>
      <c r="D1448" s="139">
        <v>13373</v>
      </c>
      <c r="E1448" s="104" t="s">
        <v>862</v>
      </c>
      <c r="F1448" s="137">
        <v>10931</v>
      </c>
      <c r="G1448" s="140">
        <v>379</v>
      </c>
      <c r="H1448" s="560" t="s">
        <v>114</v>
      </c>
      <c r="I1448" s="257">
        <v>0</v>
      </c>
      <c r="J1448" s="258">
        <v>0</v>
      </c>
      <c r="K1448" s="259">
        <v>0</v>
      </c>
      <c r="L1448" s="260">
        <v>0</v>
      </c>
      <c r="M1448" s="257">
        <v>0</v>
      </c>
      <c r="N1448" s="261">
        <v>0</v>
      </c>
      <c r="O1448" s="262">
        <v>0</v>
      </c>
      <c r="P1448" s="260">
        <v>0</v>
      </c>
      <c r="Q1448" s="262">
        <v>0</v>
      </c>
      <c r="R1448" s="263">
        <v>3</v>
      </c>
      <c r="S1448" s="260">
        <v>0</v>
      </c>
      <c r="T1448" s="257">
        <v>0</v>
      </c>
      <c r="U1448" s="264">
        <v>0</v>
      </c>
      <c r="V1448" s="260">
        <v>1</v>
      </c>
      <c r="W1448" s="260">
        <v>0</v>
      </c>
      <c r="X1448" s="146">
        <f>+G1448-(SUM(I1448:N1448,O1448,P1448:P1448:T1448,U1448,V1448,W1448))</f>
        <v>375</v>
      </c>
      <c r="Y1448" s="147"/>
      <c r="Z1448" s="147"/>
      <c r="AA1448" s="147"/>
      <c r="AB1448" s="147"/>
      <c r="AC1448" s="147"/>
      <c r="AD1448" s="147"/>
      <c r="AE1448" s="198">
        <f t="shared" si="45"/>
        <v>375</v>
      </c>
      <c r="AF1448" s="148"/>
      <c r="AG1448" s="139"/>
    </row>
    <row r="1449" spans="1:33" s="166" customFormat="1">
      <c r="A1449" s="372">
        <v>43809</v>
      </c>
      <c r="B1449" s="137">
        <v>3</v>
      </c>
      <c r="C1449" s="137">
        <v>3831506</v>
      </c>
      <c r="D1449" s="139">
        <v>13373</v>
      </c>
      <c r="E1449" s="104" t="s">
        <v>862</v>
      </c>
      <c r="F1449" s="137">
        <v>10931</v>
      </c>
      <c r="G1449" s="140">
        <v>21</v>
      </c>
      <c r="H1449" s="561"/>
      <c r="I1449" s="257">
        <v>0</v>
      </c>
      <c r="J1449" s="258">
        <v>0</v>
      </c>
      <c r="K1449" s="259">
        <v>0</v>
      </c>
      <c r="L1449" s="260">
        <v>0</v>
      </c>
      <c r="M1449" s="257">
        <v>0</v>
      </c>
      <c r="N1449" s="261">
        <v>0</v>
      </c>
      <c r="O1449" s="262">
        <v>0</v>
      </c>
      <c r="P1449" s="260">
        <v>0</v>
      </c>
      <c r="Q1449" s="262">
        <v>0</v>
      </c>
      <c r="R1449" s="263">
        <v>0</v>
      </c>
      <c r="S1449" s="260">
        <v>0</v>
      </c>
      <c r="T1449" s="257">
        <v>0</v>
      </c>
      <c r="U1449" s="264">
        <v>0</v>
      </c>
      <c r="V1449" s="260">
        <v>0</v>
      </c>
      <c r="W1449" s="260">
        <v>0</v>
      </c>
      <c r="X1449" s="146">
        <f>+G1449-(SUM(I1449:N1449,O1449,P1449:P1449:T1449,U1449,V1449,W1449))</f>
        <v>21</v>
      </c>
      <c r="Y1449" s="147"/>
      <c r="Z1449" s="147"/>
      <c r="AA1449" s="147"/>
      <c r="AB1449" s="147"/>
      <c r="AC1449" s="147"/>
      <c r="AD1449" s="147"/>
      <c r="AE1449" s="198">
        <f t="shared" si="45"/>
        <v>21</v>
      </c>
      <c r="AF1449" s="148"/>
      <c r="AG1449" s="139"/>
    </row>
    <row r="1450" spans="1:33" s="166" customFormat="1">
      <c r="A1450" s="372">
        <v>43809</v>
      </c>
      <c r="B1450" s="137">
        <v>3</v>
      </c>
      <c r="C1450" s="137">
        <v>3831506</v>
      </c>
      <c r="D1450" s="139">
        <v>13373</v>
      </c>
      <c r="E1450" s="104" t="s">
        <v>862</v>
      </c>
      <c r="F1450" s="137">
        <v>10932</v>
      </c>
      <c r="G1450" s="140">
        <v>400</v>
      </c>
      <c r="H1450" s="165" t="s">
        <v>385</v>
      </c>
      <c r="I1450" s="257">
        <v>0</v>
      </c>
      <c r="J1450" s="258">
        <v>0</v>
      </c>
      <c r="K1450" s="259">
        <v>0</v>
      </c>
      <c r="L1450" s="260">
        <v>0</v>
      </c>
      <c r="M1450" s="257">
        <v>0</v>
      </c>
      <c r="N1450" s="261">
        <v>0</v>
      </c>
      <c r="O1450" s="262">
        <v>0</v>
      </c>
      <c r="P1450" s="260">
        <v>0</v>
      </c>
      <c r="Q1450" s="262">
        <v>0</v>
      </c>
      <c r="R1450" s="263">
        <v>3</v>
      </c>
      <c r="S1450" s="260">
        <v>0</v>
      </c>
      <c r="T1450" s="257">
        <v>0</v>
      </c>
      <c r="U1450" s="264">
        <v>0</v>
      </c>
      <c r="V1450" s="260">
        <v>1</v>
      </c>
      <c r="W1450" s="260">
        <v>0</v>
      </c>
      <c r="X1450" s="146">
        <f>+G1450-(SUM(I1450:N1450,O1450,P1450:P1450:T1450,U1450,V1450,W1450))</f>
        <v>396</v>
      </c>
      <c r="Y1450" s="147"/>
      <c r="Z1450" s="147"/>
      <c r="AA1450" s="147"/>
      <c r="AB1450" s="147"/>
      <c r="AC1450" s="147"/>
      <c r="AD1450" s="147"/>
      <c r="AE1450" s="198">
        <f t="shared" si="45"/>
        <v>396</v>
      </c>
      <c r="AF1450" s="148"/>
      <c r="AG1450" s="139"/>
    </row>
    <row r="1451" spans="1:33" s="166" customFormat="1">
      <c r="A1451" s="372">
        <v>43809</v>
      </c>
      <c r="B1451" s="137">
        <v>3</v>
      </c>
      <c r="C1451" s="137">
        <v>3831506</v>
      </c>
      <c r="D1451" s="139">
        <v>13373</v>
      </c>
      <c r="E1451" s="104" t="s">
        <v>862</v>
      </c>
      <c r="F1451" s="137">
        <v>10933</v>
      </c>
      <c r="G1451" s="140">
        <v>177</v>
      </c>
      <c r="H1451" s="165" t="s">
        <v>678</v>
      </c>
      <c r="I1451" s="257">
        <v>0</v>
      </c>
      <c r="J1451" s="258">
        <v>0</v>
      </c>
      <c r="K1451" s="259">
        <v>0</v>
      </c>
      <c r="L1451" s="260">
        <v>0</v>
      </c>
      <c r="M1451" s="257">
        <v>0</v>
      </c>
      <c r="N1451" s="261">
        <v>0</v>
      </c>
      <c r="O1451" s="262">
        <v>0</v>
      </c>
      <c r="P1451" s="260">
        <v>0</v>
      </c>
      <c r="Q1451" s="262">
        <v>0</v>
      </c>
      <c r="R1451" s="263">
        <v>1</v>
      </c>
      <c r="S1451" s="260">
        <v>0</v>
      </c>
      <c r="T1451" s="257">
        <v>0</v>
      </c>
      <c r="U1451" s="264">
        <v>0</v>
      </c>
      <c r="V1451" s="260">
        <v>1</v>
      </c>
      <c r="W1451" s="260">
        <v>0</v>
      </c>
      <c r="X1451" s="146">
        <f>+G1451-(SUM(I1451:N1451,O1451,P1451:P1451:T1451,U1451,V1451,W1451))</f>
        <v>175</v>
      </c>
      <c r="Y1451" s="147"/>
      <c r="Z1451" s="147"/>
      <c r="AA1451" s="147"/>
      <c r="AB1451" s="147"/>
      <c r="AC1451" s="147"/>
      <c r="AD1451" s="147"/>
      <c r="AE1451" s="198">
        <f t="shared" si="45"/>
        <v>175</v>
      </c>
      <c r="AF1451" s="148"/>
      <c r="AG1451" s="139"/>
    </row>
    <row r="1452" spans="1:33" s="166" customFormat="1">
      <c r="A1452" s="372">
        <v>43810</v>
      </c>
      <c r="B1452" s="137">
        <v>1</v>
      </c>
      <c r="C1452" s="137">
        <v>3831506</v>
      </c>
      <c r="D1452" s="139">
        <v>13373</v>
      </c>
      <c r="E1452" s="104" t="s">
        <v>862</v>
      </c>
      <c r="F1452" s="137">
        <v>10933</v>
      </c>
      <c r="G1452" s="140">
        <v>12</v>
      </c>
      <c r="H1452" s="165" t="s">
        <v>678</v>
      </c>
      <c r="I1452" s="257">
        <v>0</v>
      </c>
      <c r="J1452" s="258">
        <v>0</v>
      </c>
      <c r="K1452" s="259">
        <v>0</v>
      </c>
      <c r="L1452" s="260">
        <v>0</v>
      </c>
      <c r="M1452" s="257">
        <v>0</v>
      </c>
      <c r="N1452" s="261">
        <v>0</v>
      </c>
      <c r="O1452" s="262">
        <v>0</v>
      </c>
      <c r="P1452" s="260">
        <v>0</v>
      </c>
      <c r="Q1452" s="262">
        <v>0</v>
      </c>
      <c r="R1452" s="263">
        <v>0</v>
      </c>
      <c r="S1452" s="260">
        <v>0</v>
      </c>
      <c r="T1452" s="257">
        <v>0</v>
      </c>
      <c r="U1452" s="264">
        <v>0</v>
      </c>
      <c r="V1452" s="260">
        <v>0</v>
      </c>
      <c r="W1452" s="260">
        <v>0</v>
      </c>
      <c r="X1452" s="146">
        <f>+G1452-(SUM(I1452:N1452,O1452,P1452:P1452:T1452,U1452,V1452,W1452))</f>
        <v>12</v>
      </c>
      <c r="Y1452" s="147"/>
      <c r="Z1452" s="147"/>
      <c r="AA1452" s="147"/>
      <c r="AB1452" s="147"/>
      <c r="AC1452" s="147"/>
      <c r="AD1452" s="147"/>
      <c r="AE1452" s="198">
        <f>X1452-SUM(Z1452:AD1452)</f>
        <v>12</v>
      </c>
      <c r="AF1452" s="148"/>
      <c r="AG1452" s="139"/>
    </row>
    <row r="1453" spans="1:33" s="166" customFormat="1">
      <c r="A1453" s="372">
        <v>43810</v>
      </c>
      <c r="B1453" s="137">
        <v>1</v>
      </c>
      <c r="C1453" s="137">
        <v>3831506</v>
      </c>
      <c r="D1453" s="139">
        <v>13392</v>
      </c>
      <c r="E1453" s="104" t="s">
        <v>862</v>
      </c>
      <c r="F1453" s="137">
        <v>10934</v>
      </c>
      <c r="G1453" s="140">
        <v>400</v>
      </c>
      <c r="H1453" s="165" t="s">
        <v>111</v>
      </c>
      <c r="I1453" s="257">
        <v>0</v>
      </c>
      <c r="J1453" s="258">
        <v>0</v>
      </c>
      <c r="K1453" s="259">
        <v>0</v>
      </c>
      <c r="L1453" s="260">
        <v>0</v>
      </c>
      <c r="M1453" s="257">
        <v>0</v>
      </c>
      <c r="N1453" s="261">
        <v>0</v>
      </c>
      <c r="O1453" s="262">
        <v>1</v>
      </c>
      <c r="P1453" s="260">
        <v>0</v>
      </c>
      <c r="Q1453" s="262">
        <v>0</v>
      </c>
      <c r="R1453" s="263">
        <v>2</v>
      </c>
      <c r="S1453" s="260">
        <v>0</v>
      </c>
      <c r="T1453" s="257">
        <v>0</v>
      </c>
      <c r="U1453" s="264">
        <v>0</v>
      </c>
      <c r="V1453" s="260">
        <v>1</v>
      </c>
      <c r="W1453" s="260">
        <v>0</v>
      </c>
      <c r="X1453" s="146">
        <f>+G1453-(SUM(I1453:N1453,O1453,P1453:P1453:T1453,U1453,V1453,W1453))</f>
        <v>396</v>
      </c>
      <c r="Y1453" s="147"/>
      <c r="Z1453" s="147"/>
      <c r="AA1453" s="147"/>
      <c r="AB1453" s="147"/>
      <c r="AC1453" s="147"/>
      <c r="AD1453" s="147"/>
      <c r="AE1453" s="198">
        <f t="shared" si="45"/>
        <v>396</v>
      </c>
      <c r="AF1453" s="148"/>
      <c r="AG1453" s="139"/>
    </row>
    <row r="1454" spans="1:33" s="166" customFormat="1">
      <c r="A1454" s="372">
        <v>43810</v>
      </c>
      <c r="B1454" s="137">
        <v>1</v>
      </c>
      <c r="C1454" s="137">
        <v>3831506</v>
      </c>
      <c r="D1454" s="139">
        <v>13392</v>
      </c>
      <c r="E1454" s="104" t="s">
        <v>862</v>
      </c>
      <c r="F1454" s="137">
        <v>10935</v>
      </c>
      <c r="G1454" s="140">
        <v>152</v>
      </c>
      <c r="H1454" s="560" t="s">
        <v>530</v>
      </c>
      <c r="I1454" s="257">
        <v>0</v>
      </c>
      <c r="J1454" s="258">
        <v>0</v>
      </c>
      <c r="K1454" s="259">
        <v>0</v>
      </c>
      <c r="L1454" s="260">
        <v>0</v>
      </c>
      <c r="M1454" s="257">
        <v>0</v>
      </c>
      <c r="N1454" s="261">
        <v>0</v>
      </c>
      <c r="O1454" s="262">
        <v>0</v>
      </c>
      <c r="P1454" s="260">
        <v>0</v>
      </c>
      <c r="Q1454" s="262">
        <v>0</v>
      </c>
      <c r="R1454" s="263">
        <v>1</v>
      </c>
      <c r="S1454" s="260">
        <v>0</v>
      </c>
      <c r="T1454" s="257">
        <v>0</v>
      </c>
      <c r="U1454" s="264">
        <v>0</v>
      </c>
      <c r="V1454" s="260">
        <v>1</v>
      </c>
      <c r="W1454" s="260">
        <v>0</v>
      </c>
      <c r="X1454" s="146">
        <f>+G1454-(SUM(I1454:N1454,O1454,P1454:P1454:T1454,U1454,V1454,W1454))</f>
        <v>150</v>
      </c>
      <c r="Y1454" s="147"/>
      <c r="Z1454" s="147"/>
      <c r="AA1454" s="147"/>
      <c r="AB1454" s="147"/>
      <c r="AC1454" s="147"/>
      <c r="AD1454" s="147"/>
      <c r="AE1454" s="198">
        <f t="shared" si="45"/>
        <v>150</v>
      </c>
      <c r="AF1454" s="148"/>
      <c r="AG1454" s="139"/>
    </row>
    <row r="1455" spans="1:33" s="166" customFormat="1">
      <c r="A1455" s="372">
        <v>43810</v>
      </c>
      <c r="B1455" s="137">
        <v>2</v>
      </c>
      <c r="C1455" s="137">
        <v>3831506</v>
      </c>
      <c r="D1455" s="139">
        <v>13392</v>
      </c>
      <c r="E1455" s="104" t="s">
        <v>862</v>
      </c>
      <c r="F1455" s="137">
        <v>10935</v>
      </c>
      <c r="G1455" s="140">
        <v>188</v>
      </c>
      <c r="H1455" s="561"/>
      <c r="I1455" s="257">
        <v>0</v>
      </c>
      <c r="J1455" s="258">
        <v>0</v>
      </c>
      <c r="K1455" s="259">
        <v>0</v>
      </c>
      <c r="L1455" s="260">
        <v>0</v>
      </c>
      <c r="M1455" s="257">
        <v>0</v>
      </c>
      <c r="N1455" s="261">
        <v>0</v>
      </c>
      <c r="O1455" s="262">
        <v>0</v>
      </c>
      <c r="P1455" s="260">
        <v>0</v>
      </c>
      <c r="Q1455" s="262">
        <v>0</v>
      </c>
      <c r="R1455" s="263">
        <v>2</v>
      </c>
      <c r="S1455" s="260">
        <v>0</v>
      </c>
      <c r="T1455" s="257">
        <v>0</v>
      </c>
      <c r="U1455" s="264">
        <v>0</v>
      </c>
      <c r="V1455" s="260">
        <v>0</v>
      </c>
      <c r="W1455" s="260">
        <v>0</v>
      </c>
      <c r="X1455" s="146">
        <f>+G1455-(SUM(I1455:N1455,O1455,P1455:P1455:T1455,U1455,V1455,W1455))</f>
        <v>186</v>
      </c>
      <c r="Y1455" s="147"/>
      <c r="Z1455" s="147"/>
      <c r="AA1455" s="147"/>
      <c r="AB1455" s="147"/>
      <c r="AC1455" s="147"/>
      <c r="AD1455" s="147"/>
      <c r="AE1455" s="198">
        <f t="shared" si="45"/>
        <v>186</v>
      </c>
      <c r="AF1455" s="148"/>
      <c r="AG1455" s="139"/>
    </row>
    <row r="1456" spans="1:33" s="166" customFormat="1">
      <c r="A1456" s="372">
        <v>43810</v>
      </c>
      <c r="B1456" s="137">
        <v>2</v>
      </c>
      <c r="C1456" s="137">
        <v>3831506</v>
      </c>
      <c r="D1456" s="139">
        <v>13372</v>
      </c>
      <c r="E1456" s="104" t="s">
        <v>862</v>
      </c>
      <c r="F1456" s="137">
        <v>10936</v>
      </c>
      <c r="G1456" s="140">
        <v>271</v>
      </c>
      <c r="H1456" s="165" t="s">
        <v>198</v>
      </c>
      <c r="I1456" s="257">
        <v>0</v>
      </c>
      <c r="J1456" s="258">
        <v>0</v>
      </c>
      <c r="K1456" s="259">
        <v>0</v>
      </c>
      <c r="L1456" s="260">
        <v>0</v>
      </c>
      <c r="M1456" s="257">
        <v>0</v>
      </c>
      <c r="N1456" s="261">
        <v>0</v>
      </c>
      <c r="O1456" s="262">
        <v>0</v>
      </c>
      <c r="P1456" s="260">
        <v>0</v>
      </c>
      <c r="Q1456" s="262">
        <v>0</v>
      </c>
      <c r="R1456" s="263">
        <v>2</v>
      </c>
      <c r="S1456" s="260">
        <v>0</v>
      </c>
      <c r="T1456" s="257">
        <v>0</v>
      </c>
      <c r="U1456" s="264">
        <v>0</v>
      </c>
      <c r="V1456" s="260">
        <v>1</v>
      </c>
      <c r="W1456" s="260">
        <v>0</v>
      </c>
      <c r="X1456" s="146">
        <f>+G1456-(SUM(I1456:N1456,O1456,P1456:P1456:T1456,U1456,V1456,W1456))</f>
        <v>268</v>
      </c>
      <c r="Y1456" s="147"/>
      <c r="Z1456" s="147"/>
      <c r="AA1456" s="147"/>
      <c r="AB1456" s="147"/>
      <c r="AC1456" s="147"/>
      <c r="AD1456" s="147"/>
      <c r="AE1456" s="198">
        <f t="shared" si="45"/>
        <v>268</v>
      </c>
      <c r="AF1456" s="148"/>
      <c r="AG1456" s="139"/>
    </row>
    <row r="1457" spans="1:33" s="166" customFormat="1">
      <c r="A1457" s="372">
        <v>43810</v>
      </c>
      <c r="B1457" s="137">
        <v>2</v>
      </c>
      <c r="C1457" s="137">
        <v>3831506</v>
      </c>
      <c r="D1457" s="139">
        <v>13374</v>
      </c>
      <c r="E1457" s="104" t="s">
        <v>862</v>
      </c>
      <c r="F1457" s="137">
        <v>10937</v>
      </c>
      <c r="G1457" s="140">
        <v>76</v>
      </c>
      <c r="H1457" s="165" t="s">
        <v>111</v>
      </c>
      <c r="I1457" s="257">
        <v>0</v>
      </c>
      <c r="J1457" s="258">
        <v>0</v>
      </c>
      <c r="K1457" s="259">
        <v>0</v>
      </c>
      <c r="L1457" s="260">
        <v>0</v>
      </c>
      <c r="M1457" s="257">
        <v>0</v>
      </c>
      <c r="N1457" s="261">
        <v>0</v>
      </c>
      <c r="O1457" s="262">
        <v>0</v>
      </c>
      <c r="P1457" s="260">
        <v>0</v>
      </c>
      <c r="Q1457" s="262">
        <v>0</v>
      </c>
      <c r="R1457" s="263">
        <v>0</v>
      </c>
      <c r="S1457" s="260">
        <v>0</v>
      </c>
      <c r="T1457" s="257">
        <v>0</v>
      </c>
      <c r="U1457" s="264">
        <v>0</v>
      </c>
      <c r="V1457" s="260">
        <v>1</v>
      </c>
      <c r="W1457" s="260">
        <v>0</v>
      </c>
      <c r="X1457" s="146">
        <f>+G1457-(SUM(I1457:N1457,O1457,P1457:P1457:T1457,U1457,V1457,W1457))</f>
        <v>75</v>
      </c>
      <c r="Y1457" s="147"/>
      <c r="Z1457" s="147"/>
      <c r="AA1457" s="147"/>
      <c r="AB1457" s="147"/>
      <c r="AC1457" s="147"/>
      <c r="AD1457" s="147"/>
      <c r="AE1457" s="198">
        <f t="shared" si="45"/>
        <v>75</v>
      </c>
      <c r="AF1457" s="148"/>
      <c r="AG1457" s="139"/>
    </row>
    <row r="1458" spans="1:33" s="166" customFormat="1">
      <c r="A1458" s="372">
        <v>43810</v>
      </c>
      <c r="B1458" s="137">
        <v>3</v>
      </c>
      <c r="C1458" s="137">
        <v>3831506</v>
      </c>
      <c r="D1458" s="139">
        <v>13374</v>
      </c>
      <c r="E1458" s="104" t="s">
        <v>862</v>
      </c>
      <c r="F1458" s="137">
        <v>10937</v>
      </c>
      <c r="G1458" s="140">
        <v>324</v>
      </c>
      <c r="H1458" s="165" t="s">
        <v>111</v>
      </c>
      <c r="I1458" s="257">
        <v>0</v>
      </c>
      <c r="J1458" s="258">
        <v>0</v>
      </c>
      <c r="K1458" s="259">
        <v>0</v>
      </c>
      <c r="L1458" s="260">
        <v>0</v>
      </c>
      <c r="M1458" s="257">
        <v>0</v>
      </c>
      <c r="N1458" s="261">
        <v>0</v>
      </c>
      <c r="O1458" s="262">
        <v>1</v>
      </c>
      <c r="P1458" s="260">
        <v>0</v>
      </c>
      <c r="Q1458" s="262">
        <v>0</v>
      </c>
      <c r="R1458" s="263">
        <v>2</v>
      </c>
      <c r="S1458" s="260">
        <v>0</v>
      </c>
      <c r="T1458" s="257">
        <v>0</v>
      </c>
      <c r="U1458" s="264">
        <v>0</v>
      </c>
      <c r="V1458" s="260">
        <v>0</v>
      </c>
      <c r="W1458" s="260">
        <v>0</v>
      </c>
      <c r="X1458" s="146">
        <f>+G1458-(SUM(I1458:N1458,O1458,P1458:P1458:T1458,U1458,V1458,W1458))</f>
        <v>321</v>
      </c>
      <c r="Y1458" s="147"/>
      <c r="Z1458" s="147"/>
      <c r="AA1458" s="147"/>
      <c r="AB1458" s="147"/>
      <c r="AC1458" s="147"/>
      <c r="AD1458" s="147"/>
      <c r="AE1458" s="198">
        <f t="shared" si="45"/>
        <v>321</v>
      </c>
      <c r="AF1458" s="148"/>
      <c r="AG1458" s="139"/>
    </row>
    <row r="1459" spans="1:33" s="166" customFormat="1">
      <c r="A1459" s="372">
        <v>43810</v>
      </c>
      <c r="B1459" s="137">
        <v>3</v>
      </c>
      <c r="C1459" s="137">
        <v>3831506</v>
      </c>
      <c r="D1459" s="139">
        <v>13374</v>
      </c>
      <c r="E1459" s="104" t="s">
        <v>862</v>
      </c>
      <c r="F1459" s="137">
        <v>10938</v>
      </c>
      <c r="G1459" s="140">
        <v>170</v>
      </c>
      <c r="H1459" s="165" t="s">
        <v>679</v>
      </c>
      <c r="I1459" s="257">
        <v>0</v>
      </c>
      <c r="J1459" s="258">
        <v>0</v>
      </c>
      <c r="K1459" s="259">
        <v>0</v>
      </c>
      <c r="L1459" s="260">
        <v>0</v>
      </c>
      <c r="M1459" s="257">
        <v>0</v>
      </c>
      <c r="N1459" s="261">
        <v>0</v>
      </c>
      <c r="O1459" s="262">
        <v>0</v>
      </c>
      <c r="P1459" s="260">
        <v>0</v>
      </c>
      <c r="Q1459" s="262">
        <v>0</v>
      </c>
      <c r="R1459" s="263">
        <v>1</v>
      </c>
      <c r="S1459" s="260">
        <v>0</v>
      </c>
      <c r="T1459" s="257">
        <v>0</v>
      </c>
      <c r="U1459" s="264">
        <v>0</v>
      </c>
      <c r="V1459" s="260">
        <v>0</v>
      </c>
      <c r="W1459" s="260">
        <v>1</v>
      </c>
      <c r="X1459" s="146">
        <f>+G1459-(SUM(I1459:N1459,O1459,P1459:P1459:T1459,U1459,V1459,W1459))</f>
        <v>168</v>
      </c>
      <c r="Y1459" s="147"/>
      <c r="Z1459" s="147"/>
      <c r="AA1459" s="147"/>
      <c r="AB1459" s="147"/>
      <c r="AC1459" s="147"/>
      <c r="AD1459" s="147"/>
      <c r="AE1459" s="198">
        <f t="shared" si="45"/>
        <v>168</v>
      </c>
      <c r="AF1459" s="148"/>
      <c r="AG1459" s="139"/>
    </row>
    <row r="1460" spans="1:33" s="166" customFormat="1">
      <c r="A1460" s="372">
        <v>43810</v>
      </c>
      <c r="B1460" s="137">
        <v>3</v>
      </c>
      <c r="C1460" s="137">
        <v>3831506</v>
      </c>
      <c r="D1460" s="139">
        <v>13391</v>
      </c>
      <c r="E1460" s="104" t="s">
        <v>862</v>
      </c>
      <c r="F1460" s="137">
        <v>10939</v>
      </c>
      <c r="G1460" s="140">
        <v>24</v>
      </c>
      <c r="H1460" s="165" t="s">
        <v>680</v>
      </c>
      <c r="I1460" s="257">
        <v>0</v>
      </c>
      <c r="J1460" s="258">
        <v>0</v>
      </c>
      <c r="K1460" s="259">
        <v>0</v>
      </c>
      <c r="L1460" s="260">
        <v>0</v>
      </c>
      <c r="M1460" s="257">
        <v>0</v>
      </c>
      <c r="N1460" s="261">
        <v>0</v>
      </c>
      <c r="O1460" s="262">
        <v>1</v>
      </c>
      <c r="P1460" s="260">
        <v>0</v>
      </c>
      <c r="Q1460" s="262">
        <v>0</v>
      </c>
      <c r="R1460" s="263">
        <v>0</v>
      </c>
      <c r="S1460" s="260">
        <v>0</v>
      </c>
      <c r="T1460" s="257">
        <v>0</v>
      </c>
      <c r="U1460" s="264">
        <v>0</v>
      </c>
      <c r="V1460" s="260">
        <v>0</v>
      </c>
      <c r="W1460" s="260">
        <v>1</v>
      </c>
      <c r="X1460" s="146">
        <f>+G1460-(SUM(I1460:N1460,O1460,P1460:P1460:T1460,U1460,V1460,W1460))</f>
        <v>22</v>
      </c>
      <c r="Y1460" s="147"/>
      <c r="Z1460" s="147"/>
      <c r="AA1460" s="147"/>
      <c r="AB1460" s="147"/>
      <c r="AC1460" s="147"/>
      <c r="AD1460" s="147"/>
      <c r="AE1460" s="198">
        <f t="shared" si="45"/>
        <v>22</v>
      </c>
      <c r="AF1460" s="148"/>
      <c r="AG1460" s="139"/>
    </row>
    <row r="1461" spans="1:33">
      <c r="A1461" s="372">
        <v>43810</v>
      </c>
      <c r="B1461" s="137">
        <v>3</v>
      </c>
      <c r="C1461" s="137">
        <v>3877601</v>
      </c>
      <c r="D1461" s="104">
        <v>54639</v>
      </c>
      <c r="E1461" s="104" t="s">
        <v>283</v>
      </c>
      <c r="F1461" s="30">
        <v>10940</v>
      </c>
      <c r="G1461" s="105">
        <v>26</v>
      </c>
      <c r="H1461" s="113" t="s">
        <v>681</v>
      </c>
      <c r="I1461" s="222">
        <v>0</v>
      </c>
      <c r="J1461" s="223">
        <v>0</v>
      </c>
      <c r="K1461" s="228">
        <v>0</v>
      </c>
      <c r="L1461" s="224">
        <v>0</v>
      </c>
      <c r="M1461" s="222">
        <v>0</v>
      </c>
      <c r="N1461" s="229">
        <v>0</v>
      </c>
      <c r="O1461" s="225">
        <v>0</v>
      </c>
      <c r="P1461" s="224">
        <v>0</v>
      </c>
      <c r="Q1461" s="225">
        <v>0</v>
      </c>
      <c r="R1461" s="226">
        <v>0</v>
      </c>
      <c r="S1461" s="224">
        <v>0</v>
      </c>
      <c r="T1461" s="222">
        <v>0</v>
      </c>
      <c r="U1461" s="227">
        <v>0</v>
      </c>
      <c r="V1461" s="224">
        <v>0</v>
      </c>
      <c r="W1461" s="224">
        <v>1</v>
      </c>
      <c r="X1461" s="146">
        <f>+G1461-(SUM(I1461:N1461,O1461,P1461:P1461:T1461,U1461,V1461,W1461))</f>
        <v>25</v>
      </c>
      <c r="Y1461" s="107"/>
      <c r="Z1461" s="107"/>
      <c r="AA1461" s="107"/>
      <c r="AB1461" s="107"/>
      <c r="AC1461" s="107"/>
      <c r="AD1461" s="107"/>
      <c r="AE1461" s="197">
        <f t="shared" si="45"/>
        <v>25</v>
      </c>
      <c r="AF1461" s="108"/>
      <c r="AG1461" s="104"/>
    </row>
    <row r="1462" spans="1:33">
      <c r="A1462" s="372">
        <v>43811</v>
      </c>
      <c r="B1462" s="137">
        <v>1</v>
      </c>
      <c r="C1462" s="137">
        <v>3877601</v>
      </c>
      <c r="D1462" s="104">
        <v>54639</v>
      </c>
      <c r="E1462" s="104" t="s">
        <v>283</v>
      </c>
      <c r="F1462" s="30">
        <v>10940</v>
      </c>
      <c r="G1462" s="105">
        <v>211</v>
      </c>
      <c r="H1462" s="113" t="s">
        <v>681</v>
      </c>
      <c r="I1462" s="222">
        <v>0</v>
      </c>
      <c r="J1462" s="223">
        <v>0</v>
      </c>
      <c r="K1462" s="228">
        <v>0</v>
      </c>
      <c r="L1462" s="224">
        <v>0</v>
      </c>
      <c r="M1462" s="222">
        <v>0</v>
      </c>
      <c r="N1462" s="229">
        <v>0</v>
      </c>
      <c r="O1462" s="225">
        <v>1</v>
      </c>
      <c r="P1462" s="224">
        <v>0</v>
      </c>
      <c r="Q1462" s="225">
        <v>0</v>
      </c>
      <c r="R1462" s="226">
        <v>0</v>
      </c>
      <c r="S1462" s="224">
        <v>0</v>
      </c>
      <c r="T1462" s="222">
        <v>0</v>
      </c>
      <c r="U1462" s="227">
        <v>0</v>
      </c>
      <c r="V1462" s="224">
        <v>0</v>
      </c>
      <c r="W1462" s="224">
        <v>0</v>
      </c>
      <c r="X1462" s="146">
        <f>+G1462-(SUM(I1462:N1462,O1462,P1462:P1462:T1462,U1462,V1462,W1462))</f>
        <v>210</v>
      </c>
      <c r="Y1462" s="107"/>
      <c r="Z1462" s="107"/>
      <c r="AA1462" s="107"/>
      <c r="AB1462" s="107"/>
      <c r="AC1462" s="107"/>
      <c r="AD1462" s="107"/>
      <c r="AE1462" s="197">
        <f>X1462-SUM(Z1462:AD1462)</f>
        <v>210</v>
      </c>
      <c r="AF1462" s="108"/>
      <c r="AG1462" s="104"/>
    </row>
    <row r="1463" spans="1:33">
      <c r="A1463" s="372">
        <v>43811</v>
      </c>
      <c r="B1463" s="137">
        <v>1</v>
      </c>
      <c r="C1463" s="137">
        <v>3877601</v>
      </c>
      <c r="D1463" s="104">
        <v>54591</v>
      </c>
      <c r="E1463" s="104" t="s">
        <v>283</v>
      </c>
      <c r="F1463" s="30">
        <v>10941</v>
      </c>
      <c r="G1463" s="105">
        <v>196</v>
      </c>
      <c r="H1463" s="113" t="s">
        <v>682</v>
      </c>
      <c r="I1463" s="222">
        <v>0</v>
      </c>
      <c r="J1463" s="223">
        <v>0</v>
      </c>
      <c r="K1463" s="228">
        <v>0</v>
      </c>
      <c r="L1463" s="224">
        <v>0</v>
      </c>
      <c r="M1463" s="222">
        <v>0</v>
      </c>
      <c r="N1463" s="229">
        <v>0</v>
      </c>
      <c r="O1463" s="225">
        <v>1</v>
      </c>
      <c r="P1463" s="224">
        <v>1</v>
      </c>
      <c r="Q1463" s="225">
        <v>0</v>
      </c>
      <c r="R1463" s="226">
        <v>0</v>
      </c>
      <c r="S1463" s="224">
        <v>0</v>
      </c>
      <c r="T1463" s="222">
        <v>0</v>
      </c>
      <c r="U1463" s="227">
        <v>0</v>
      </c>
      <c r="V1463" s="224">
        <v>0</v>
      </c>
      <c r="W1463" s="224">
        <v>0</v>
      </c>
      <c r="X1463" s="146">
        <f>+G1463-(SUM(I1463:N1463,O1463,P1463:P1463:T1463,U1463,V1463,W1463))</f>
        <v>194</v>
      </c>
      <c r="Y1463" s="107"/>
      <c r="Z1463" s="107"/>
      <c r="AA1463" s="107"/>
      <c r="AB1463" s="107"/>
      <c r="AC1463" s="107"/>
      <c r="AD1463" s="107"/>
      <c r="AE1463" s="197">
        <f t="shared" si="45"/>
        <v>194</v>
      </c>
      <c r="AF1463" s="108"/>
      <c r="AG1463" s="104"/>
    </row>
    <row r="1464" spans="1:33" s="166" customFormat="1">
      <c r="A1464" s="372">
        <v>43850</v>
      </c>
      <c r="B1464" s="137">
        <v>1</v>
      </c>
      <c r="C1464" s="137">
        <v>3854905</v>
      </c>
      <c r="D1464" s="139">
        <v>13396</v>
      </c>
      <c r="E1464" s="104" t="s">
        <v>862</v>
      </c>
      <c r="F1464" s="137">
        <v>11313</v>
      </c>
      <c r="G1464" s="140">
        <v>275</v>
      </c>
      <c r="H1464" s="165" t="s">
        <v>683</v>
      </c>
      <c r="I1464" s="257">
        <v>0</v>
      </c>
      <c r="J1464" s="258">
        <v>0</v>
      </c>
      <c r="K1464" s="259">
        <v>0</v>
      </c>
      <c r="L1464" s="260">
        <v>0</v>
      </c>
      <c r="M1464" s="257">
        <v>0</v>
      </c>
      <c r="N1464" s="261">
        <v>0</v>
      </c>
      <c r="O1464" s="262">
        <v>1</v>
      </c>
      <c r="P1464" s="260">
        <v>2</v>
      </c>
      <c r="Q1464" s="262">
        <v>0</v>
      </c>
      <c r="R1464" s="263">
        <v>0</v>
      </c>
      <c r="S1464" s="260">
        <v>0</v>
      </c>
      <c r="T1464" s="257">
        <v>0</v>
      </c>
      <c r="U1464" s="264">
        <v>0</v>
      </c>
      <c r="V1464" s="260">
        <v>2</v>
      </c>
      <c r="W1464" s="260">
        <v>0</v>
      </c>
      <c r="X1464" s="146">
        <f>+G1464-(SUM(I1464:N1464,O1464,P1464:P1464:T1464,U1464,V1464,W1464))</f>
        <v>270</v>
      </c>
      <c r="Y1464" s="147"/>
      <c r="Z1464" s="147"/>
      <c r="AA1464" s="147">
        <v>6</v>
      </c>
      <c r="AB1464" s="147"/>
      <c r="AC1464" s="147"/>
      <c r="AD1464" s="147"/>
      <c r="AE1464" s="198">
        <f t="shared" si="45"/>
        <v>264</v>
      </c>
      <c r="AF1464" s="148"/>
      <c r="AG1464" s="139"/>
    </row>
    <row r="1465" spans="1:33" s="166" customFormat="1">
      <c r="A1465" s="372">
        <v>43850</v>
      </c>
      <c r="B1465" s="137">
        <v>1</v>
      </c>
      <c r="C1465" s="137">
        <v>3854905</v>
      </c>
      <c r="D1465" s="139">
        <v>13395</v>
      </c>
      <c r="E1465" s="104" t="s">
        <v>862</v>
      </c>
      <c r="F1465" s="137">
        <v>11314</v>
      </c>
      <c r="G1465" s="140">
        <v>95</v>
      </c>
      <c r="H1465" s="560" t="s">
        <v>111</v>
      </c>
      <c r="I1465" s="257">
        <v>0</v>
      </c>
      <c r="J1465" s="258">
        <v>0</v>
      </c>
      <c r="K1465" s="259">
        <v>0</v>
      </c>
      <c r="L1465" s="260">
        <v>0</v>
      </c>
      <c r="M1465" s="257">
        <v>0</v>
      </c>
      <c r="N1465" s="261">
        <v>0</v>
      </c>
      <c r="O1465" s="262">
        <v>0</v>
      </c>
      <c r="P1465" s="260">
        <v>0</v>
      </c>
      <c r="Q1465" s="262">
        <v>0</v>
      </c>
      <c r="R1465" s="263">
        <v>0</v>
      </c>
      <c r="S1465" s="260">
        <v>0</v>
      </c>
      <c r="T1465" s="257">
        <v>0</v>
      </c>
      <c r="U1465" s="264">
        <v>0</v>
      </c>
      <c r="V1465" s="260">
        <v>1</v>
      </c>
      <c r="W1465" s="260">
        <v>0</v>
      </c>
      <c r="X1465" s="146">
        <f>+G1465-(SUM(I1465:N1465,O1465,P1465:P1465:T1465,U1465,V1465,W1465))</f>
        <v>94</v>
      </c>
      <c r="Y1465" s="147"/>
      <c r="Z1465" s="147"/>
      <c r="AA1465" s="147"/>
      <c r="AB1465" s="147"/>
      <c r="AC1465" s="147"/>
      <c r="AD1465" s="147"/>
      <c r="AE1465" s="198">
        <f>X1465-SUM(Z1465:AD1465)</f>
        <v>94</v>
      </c>
      <c r="AF1465" s="148"/>
      <c r="AG1465" s="139"/>
    </row>
    <row r="1466" spans="1:33" s="166" customFormat="1">
      <c r="A1466" s="372">
        <v>43850</v>
      </c>
      <c r="B1466" s="137">
        <v>2</v>
      </c>
      <c r="C1466" s="137">
        <v>3854905</v>
      </c>
      <c r="D1466" s="139">
        <v>13395</v>
      </c>
      <c r="E1466" s="104" t="s">
        <v>862</v>
      </c>
      <c r="F1466" s="137">
        <v>11314</v>
      </c>
      <c r="G1466" s="140">
        <v>305</v>
      </c>
      <c r="H1466" s="561"/>
      <c r="I1466" s="257">
        <v>0</v>
      </c>
      <c r="J1466" s="258">
        <v>0</v>
      </c>
      <c r="K1466" s="259">
        <v>0</v>
      </c>
      <c r="L1466" s="260">
        <v>0</v>
      </c>
      <c r="M1466" s="257">
        <v>0</v>
      </c>
      <c r="N1466" s="261">
        <v>0</v>
      </c>
      <c r="O1466" s="262">
        <v>1</v>
      </c>
      <c r="P1466" s="260">
        <v>0</v>
      </c>
      <c r="Q1466" s="262">
        <v>0</v>
      </c>
      <c r="R1466" s="263">
        <v>2</v>
      </c>
      <c r="S1466" s="260">
        <v>0</v>
      </c>
      <c r="T1466" s="257">
        <v>0</v>
      </c>
      <c r="U1466" s="264">
        <v>0</v>
      </c>
      <c r="V1466" s="260">
        <v>0</v>
      </c>
      <c r="W1466" s="260">
        <v>0</v>
      </c>
      <c r="X1466" s="146">
        <f>+G1466-(SUM(I1466:N1466,O1466,P1466:P1466:T1466,U1466,V1466,W1466))</f>
        <v>302</v>
      </c>
      <c r="Y1466" s="147"/>
      <c r="Z1466" s="147"/>
      <c r="AA1466" s="147">
        <v>4</v>
      </c>
      <c r="AB1466" s="147"/>
      <c r="AC1466" s="147"/>
      <c r="AD1466" s="147"/>
      <c r="AE1466" s="198">
        <f>X1466-SUM(Z1466:AD1466)</f>
        <v>298</v>
      </c>
      <c r="AF1466" s="148"/>
      <c r="AG1466" s="139"/>
    </row>
    <row r="1467" spans="1:33" s="166" customFormat="1">
      <c r="A1467" s="372">
        <v>43850</v>
      </c>
      <c r="B1467" s="137">
        <v>2</v>
      </c>
      <c r="C1467" s="137">
        <v>3854905</v>
      </c>
      <c r="D1467" s="139">
        <v>13395</v>
      </c>
      <c r="E1467" s="104" t="s">
        <v>862</v>
      </c>
      <c r="F1467" s="137">
        <v>11315</v>
      </c>
      <c r="G1467" s="140">
        <v>253</v>
      </c>
      <c r="H1467" s="560" t="s">
        <v>516</v>
      </c>
      <c r="I1467" s="257">
        <v>0</v>
      </c>
      <c r="J1467" s="258">
        <v>0</v>
      </c>
      <c r="K1467" s="259">
        <v>0</v>
      </c>
      <c r="L1467" s="260">
        <v>0</v>
      </c>
      <c r="M1467" s="257">
        <v>0</v>
      </c>
      <c r="N1467" s="261">
        <v>0</v>
      </c>
      <c r="O1467" s="262">
        <v>0</v>
      </c>
      <c r="P1467" s="260">
        <v>0</v>
      </c>
      <c r="Q1467" s="262">
        <v>0</v>
      </c>
      <c r="R1467" s="263">
        <v>2</v>
      </c>
      <c r="S1467" s="260">
        <v>0</v>
      </c>
      <c r="T1467" s="257">
        <v>0</v>
      </c>
      <c r="U1467" s="264">
        <v>0</v>
      </c>
      <c r="V1467" s="260">
        <v>1</v>
      </c>
      <c r="W1467" s="260">
        <v>0</v>
      </c>
      <c r="X1467" s="146">
        <f>+G1467-(SUM(I1467:N1467,O1467,P1467:P1467:T1467,U1467,V1467,W1467))</f>
        <v>250</v>
      </c>
      <c r="Y1467" s="147"/>
      <c r="Z1467" s="147"/>
      <c r="AA1467" s="147"/>
      <c r="AB1467" s="147"/>
      <c r="AC1467" s="147"/>
      <c r="AD1467" s="147"/>
      <c r="AE1467" s="198">
        <f t="shared" si="45"/>
        <v>250</v>
      </c>
      <c r="AF1467" s="148"/>
      <c r="AG1467" s="139"/>
    </row>
    <row r="1468" spans="1:33" s="166" customFormat="1">
      <c r="A1468" s="372">
        <v>43850</v>
      </c>
      <c r="B1468" s="137">
        <v>3</v>
      </c>
      <c r="C1468" s="137">
        <v>3854905</v>
      </c>
      <c r="D1468" s="139">
        <v>13395</v>
      </c>
      <c r="E1468" s="104" t="s">
        <v>862</v>
      </c>
      <c r="F1468" s="137">
        <v>11315</v>
      </c>
      <c r="G1468" s="140">
        <v>67</v>
      </c>
      <c r="H1468" s="561"/>
      <c r="I1468" s="257">
        <v>0</v>
      </c>
      <c r="J1468" s="258">
        <v>0</v>
      </c>
      <c r="K1468" s="259">
        <v>0</v>
      </c>
      <c r="L1468" s="260">
        <v>0</v>
      </c>
      <c r="M1468" s="257">
        <v>0</v>
      </c>
      <c r="N1468" s="261">
        <v>0</v>
      </c>
      <c r="O1468" s="262">
        <v>0</v>
      </c>
      <c r="P1468" s="260">
        <v>0</v>
      </c>
      <c r="Q1468" s="262">
        <v>0</v>
      </c>
      <c r="R1468" s="263">
        <v>1</v>
      </c>
      <c r="S1468" s="260">
        <v>0</v>
      </c>
      <c r="T1468" s="257">
        <v>0</v>
      </c>
      <c r="U1468" s="264">
        <v>0</v>
      </c>
      <c r="V1468" s="260">
        <v>0</v>
      </c>
      <c r="W1468" s="260">
        <v>0</v>
      </c>
      <c r="X1468" s="146">
        <f>+G1468-(SUM(I1468:N1468,O1468,P1468:P1468:T1468,U1468,V1468,W1468))</f>
        <v>66</v>
      </c>
      <c r="Y1468" s="147"/>
      <c r="Z1468" s="147"/>
      <c r="AA1468" s="147"/>
      <c r="AB1468" s="147"/>
      <c r="AC1468" s="147"/>
      <c r="AD1468" s="147"/>
      <c r="AE1468" s="198">
        <f t="shared" si="45"/>
        <v>66</v>
      </c>
      <c r="AF1468" s="148"/>
      <c r="AG1468" s="139"/>
    </row>
    <row r="1469" spans="1:33" s="166" customFormat="1">
      <c r="A1469" s="372">
        <v>43850</v>
      </c>
      <c r="B1469" s="137">
        <v>3</v>
      </c>
      <c r="C1469" s="137">
        <v>3854905</v>
      </c>
      <c r="D1469" s="139">
        <v>13394</v>
      </c>
      <c r="E1469" s="104" t="s">
        <v>862</v>
      </c>
      <c r="F1469" s="137">
        <v>11316</v>
      </c>
      <c r="G1469" s="140">
        <v>400</v>
      </c>
      <c r="H1469" s="165" t="s">
        <v>111</v>
      </c>
      <c r="I1469" s="257">
        <v>0</v>
      </c>
      <c r="J1469" s="258">
        <v>0</v>
      </c>
      <c r="K1469" s="259">
        <v>0</v>
      </c>
      <c r="L1469" s="260">
        <v>0</v>
      </c>
      <c r="M1469" s="257">
        <v>0</v>
      </c>
      <c r="N1469" s="261">
        <v>0</v>
      </c>
      <c r="O1469" s="262">
        <v>1</v>
      </c>
      <c r="P1469" s="260">
        <v>1</v>
      </c>
      <c r="Q1469" s="262">
        <v>0</v>
      </c>
      <c r="R1469" s="263">
        <v>2</v>
      </c>
      <c r="S1469" s="260">
        <v>0</v>
      </c>
      <c r="T1469" s="257">
        <v>0</v>
      </c>
      <c r="U1469" s="264">
        <v>0</v>
      </c>
      <c r="V1469" s="260">
        <v>0</v>
      </c>
      <c r="W1469" s="260">
        <v>0</v>
      </c>
      <c r="X1469" s="146">
        <f>+G1469-(SUM(I1469:N1469,O1469,P1469:P1469:T1469,U1469,V1469,W1469))</f>
        <v>396</v>
      </c>
      <c r="Y1469" s="147"/>
      <c r="Z1469" s="147"/>
      <c r="AA1469" s="147"/>
      <c r="AB1469" s="147"/>
      <c r="AC1469" s="147"/>
      <c r="AD1469" s="147"/>
      <c r="AE1469" s="198">
        <f t="shared" si="45"/>
        <v>396</v>
      </c>
      <c r="AF1469" s="148"/>
      <c r="AG1469" s="139"/>
    </row>
    <row r="1470" spans="1:33" s="166" customFormat="1">
      <c r="A1470" s="372">
        <v>43850</v>
      </c>
      <c r="B1470" s="137">
        <v>3</v>
      </c>
      <c r="C1470" s="137">
        <v>3854905</v>
      </c>
      <c r="D1470" s="139">
        <v>13394</v>
      </c>
      <c r="E1470" s="104" t="s">
        <v>862</v>
      </c>
      <c r="F1470" s="137">
        <v>11317</v>
      </c>
      <c r="G1470" s="140">
        <v>76</v>
      </c>
      <c r="H1470" s="560" t="s">
        <v>114</v>
      </c>
      <c r="I1470" s="257">
        <v>0</v>
      </c>
      <c r="J1470" s="258">
        <v>0</v>
      </c>
      <c r="K1470" s="259">
        <v>0</v>
      </c>
      <c r="L1470" s="260">
        <v>0</v>
      </c>
      <c r="M1470" s="257">
        <v>0</v>
      </c>
      <c r="N1470" s="261">
        <v>0</v>
      </c>
      <c r="O1470" s="262">
        <v>0</v>
      </c>
      <c r="P1470" s="260">
        <v>0</v>
      </c>
      <c r="Q1470" s="262">
        <v>0</v>
      </c>
      <c r="R1470" s="263">
        <v>0</v>
      </c>
      <c r="S1470" s="260">
        <v>0</v>
      </c>
      <c r="T1470" s="257">
        <v>0</v>
      </c>
      <c r="U1470" s="264">
        <v>0</v>
      </c>
      <c r="V1470" s="260">
        <v>0</v>
      </c>
      <c r="W1470" s="260">
        <v>1</v>
      </c>
      <c r="X1470" s="146">
        <f>+G1470-(SUM(I1470:N1470,O1470,P1470:P1470:T1470,U1470,V1470,W1470))</f>
        <v>75</v>
      </c>
      <c r="Y1470" s="147"/>
      <c r="Z1470" s="147"/>
      <c r="AA1470" s="147"/>
      <c r="AB1470" s="147"/>
      <c r="AC1470" s="147"/>
      <c r="AD1470" s="147"/>
      <c r="AE1470" s="198">
        <f t="shared" si="45"/>
        <v>75</v>
      </c>
      <c r="AF1470" s="148"/>
      <c r="AG1470" s="139"/>
    </row>
    <row r="1471" spans="1:33" s="166" customFormat="1">
      <c r="A1471" s="372">
        <v>43851</v>
      </c>
      <c r="B1471" s="137">
        <v>1</v>
      </c>
      <c r="C1471" s="137">
        <v>3854905</v>
      </c>
      <c r="D1471" s="139">
        <v>13394</v>
      </c>
      <c r="E1471" s="104" t="s">
        <v>862</v>
      </c>
      <c r="F1471" s="137">
        <v>11317</v>
      </c>
      <c r="G1471" s="140">
        <v>324</v>
      </c>
      <c r="H1471" s="561"/>
      <c r="I1471" s="257">
        <v>0</v>
      </c>
      <c r="J1471" s="258">
        <v>0</v>
      </c>
      <c r="K1471" s="259">
        <v>0</v>
      </c>
      <c r="L1471" s="260">
        <v>0</v>
      </c>
      <c r="M1471" s="257">
        <v>0</v>
      </c>
      <c r="N1471" s="261">
        <v>0</v>
      </c>
      <c r="O1471" s="262">
        <v>0</v>
      </c>
      <c r="P1471" s="260">
        <v>1</v>
      </c>
      <c r="Q1471" s="262">
        <v>0</v>
      </c>
      <c r="R1471" s="263">
        <v>2</v>
      </c>
      <c r="S1471" s="260">
        <v>0</v>
      </c>
      <c r="T1471" s="257">
        <v>0</v>
      </c>
      <c r="U1471" s="264">
        <v>0</v>
      </c>
      <c r="V1471" s="260">
        <v>0</v>
      </c>
      <c r="W1471" s="260">
        <v>0</v>
      </c>
      <c r="X1471" s="146">
        <f>+G1471-(SUM(I1471:N1471,O1471,P1471:P1471:T1471,U1471,V1471,W1471))</f>
        <v>321</v>
      </c>
      <c r="Y1471" s="147"/>
      <c r="Z1471" s="147"/>
      <c r="AA1471" s="147"/>
      <c r="AB1471" s="147"/>
      <c r="AC1471" s="147"/>
      <c r="AD1471" s="147"/>
      <c r="AE1471" s="198">
        <f t="shared" si="45"/>
        <v>321</v>
      </c>
      <c r="AF1471" s="148"/>
      <c r="AG1471" s="139"/>
    </row>
    <row r="1472" spans="1:33" s="166" customFormat="1">
      <c r="A1472" s="372">
        <v>43851</v>
      </c>
      <c r="B1472" s="137">
        <v>1</v>
      </c>
      <c r="C1472" s="137">
        <v>3854905</v>
      </c>
      <c r="D1472" s="139">
        <v>13394</v>
      </c>
      <c r="E1472" s="104" t="s">
        <v>862</v>
      </c>
      <c r="F1472" s="137">
        <v>11318</v>
      </c>
      <c r="G1472" s="140">
        <v>21</v>
      </c>
      <c r="H1472" s="377" t="s">
        <v>685</v>
      </c>
      <c r="I1472" s="257">
        <v>0</v>
      </c>
      <c r="J1472" s="258">
        <v>0</v>
      </c>
      <c r="K1472" s="259">
        <v>0</v>
      </c>
      <c r="L1472" s="260">
        <v>0</v>
      </c>
      <c r="M1472" s="257">
        <v>0</v>
      </c>
      <c r="N1472" s="261">
        <v>0</v>
      </c>
      <c r="O1472" s="262">
        <v>0</v>
      </c>
      <c r="P1472" s="260">
        <v>0</v>
      </c>
      <c r="Q1472" s="262">
        <v>0</v>
      </c>
      <c r="R1472" s="263">
        <v>0</v>
      </c>
      <c r="S1472" s="260">
        <v>0</v>
      </c>
      <c r="T1472" s="257">
        <v>0</v>
      </c>
      <c r="U1472" s="264">
        <v>0</v>
      </c>
      <c r="V1472" s="260">
        <v>1</v>
      </c>
      <c r="W1472" s="260">
        <v>0</v>
      </c>
      <c r="X1472" s="146">
        <f>+G1472-(SUM(I1472:N1472,O1472,P1472:P1472:T1472,U1472,V1472,W1472))</f>
        <v>20</v>
      </c>
      <c r="Y1472" s="147"/>
      <c r="Z1472" s="147"/>
      <c r="AA1472" s="147"/>
      <c r="AB1472" s="147"/>
      <c r="AC1472" s="147"/>
      <c r="AD1472" s="147"/>
      <c r="AE1472" s="198">
        <f>X1472-SUM(Z1472:AD1472)</f>
        <v>20</v>
      </c>
      <c r="AF1472" s="148"/>
      <c r="AG1472" s="139"/>
    </row>
    <row r="1473" spans="1:33">
      <c r="A1473" s="372">
        <v>43851</v>
      </c>
      <c r="B1473" s="30">
        <v>1</v>
      </c>
      <c r="C1473" s="30">
        <v>3918407</v>
      </c>
      <c r="D1473" s="104">
        <v>13397</v>
      </c>
      <c r="E1473" s="104" t="s">
        <v>862</v>
      </c>
      <c r="F1473" s="30">
        <v>11319</v>
      </c>
      <c r="G1473" s="105">
        <v>101</v>
      </c>
      <c r="H1473" s="564" t="s">
        <v>111</v>
      </c>
      <c r="I1473" s="222">
        <v>0</v>
      </c>
      <c r="J1473" s="223">
        <v>0</v>
      </c>
      <c r="K1473" s="228">
        <v>0</v>
      </c>
      <c r="L1473" s="224">
        <v>0</v>
      </c>
      <c r="M1473" s="222">
        <v>0</v>
      </c>
      <c r="N1473" s="229">
        <v>0</v>
      </c>
      <c r="O1473" s="225">
        <v>0</v>
      </c>
      <c r="P1473" s="224">
        <v>0</v>
      </c>
      <c r="Q1473" s="225">
        <v>0</v>
      </c>
      <c r="R1473" s="226">
        <v>0</v>
      </c>
      <c r="S1473" s="224">
        <v>0</v>
      </c>
      <c r="T1473" s="222">
        <v>0</v>
      </c>
      <c r="U1473" s="227">
        <v>0</v>
      </c>
      <c r="V1473" s="224">
        <v>1</v>
      </c>
      <c r="W1473" s="224">
        <v>0</v>
      </c>
      <c r="X1473" s="146">
        <f>+G1473-(SUM(I1473:N1473,O1473,P1473:P1473:T1473,U1473,V1473,W1473))</f>
        <v>100</v>
      </c>
      <c r="Y1473" s="107"/>
      <c r="Z1473" s="107"/>
      <c r="AA1473" s="107"/>
      <c r="AB1473" s="107"/>
      <c r="AC1473" s="107"/>
      <c r="AD1473" s="107"/>
      <c r="AE1473" s="197">
        <f>X1473-SUM(Z1473:AD1473)</f>
        <v>100</v>
      </c>
      <c r="AF1473" s="108"/>
      <c r="AG1473" s="104"/>
    </row>
    <row r="1474" spans="1:33">
      <c r="A1474" s="372">
        <v>43851</v>
      </c>
      <c r="B1474" s="30">
        <v>2</v>
      </c>
      <c r="C1474" s="30">
        <v>3918407</v>
      </c>
      <c r="D1474" s="104">
        <v>13397</v>
      </c>
      <c r="E1474" s="104" t="s">
        <v>862</v>
      </c>
      <c r="F1474" s="30">
        <v>11319</v>
      </c>
      <c r="G1474" s="105">
        <v>299</v>
      </c>
      <c r="H1474" s="565"/>
      <c r="I1474" s="222">
        <v>0</v>
      </c>
      <c r="J1474" s="223">
        <v>0</v>
      </c>
      <c r="K1474" s="228">
        <v>0</v>
      </c>
      <c r="L1474" s="224">
        <v>0</v>
      </c>
      <c r="M1474" s="222">
        <v>0</v>
      </c>
      <c r="N1474" s="229">
        <v>0</v>
      </c>
      <c r="O1474" s="225">
        <v>0</v>
      </c>
      <c r="P1474" s="224">
        <v>0</v>
      </c>
      <c r="Q1474" s="225">
        <v>0</v>
      </c>
      <c r="R1474" s="226">
        <v>3</v>
      </c>
      <c r="S1474" s="224">
        <v>0</v>
      </c>
      <c r="T1474" s="222">
        <v>0</v>
      </c>
      <c r="U1474" s="227">
        <v>0</v>
      </c>
      <c r="V1474" s="224">
        <v>0</v>
      </c>
      <c r="W1474" s="224">
        <v>0</v>
      </c>
      <c r="X1474" s="146">
        <f>+G1474-(SUM(I1474:N1474,O1474,P1474:P1474:T1474,U1474,V1474,W1474))</f>
        <v>296</v>
      </c>
      <c r="Y1474" s="107"/>
      <c r="Z1474" s="107"/>
      <c r="AA1474" s="107"/>
      <c r="AB1474" s="107"/>
      <c r="AC1474" s="107"/>
      <c r="AD1474" s="107"/>
      <c r="AE1474" s="197">
        <f t="shared" si="45"/>
        <v>296</v>
      </c>
      <c r="AF1474" s="108"/>
      <c r="AG1474" s="104"/>
    </row>
    <row r="1475" spans="1:33">
      <c r="A1475" s="372">
        <v>43851</v>
      </c>
      <c r="B1475" s="30">
        <v>2</v>
      </c>
      <c r="C1475" s="30">
        <v>3918407</v>
      </c>
      <c r="D1475" s="104">
        <v>13397</v>
      </c>
      <c r="E1475" s="104" t="s">
        <v>862</v>
      </c>
      <c r="F1475" s="30">
        <v>11320</v>
      </c>
      <c r="G1475" s="105">
        <v>253</v>
      </c>
      <c r="H1475" s="564" t="s">
        <v>114</v>
      </c>
      <c r="I1475" s="222">
        <v>0</v>
      </c>
      <c r="J1475" s="223">
        <v>0</v>
      </c>
      <c r="K1475" s="228">
        <v>0</v>
      </c>
      <c r="L1475" s="224">
        <v>0</v>
      </c>
      <c r="M1475" s="222">
        <v>0</v>
      </c>
      <c r="N1475" s="229">
        <v>0</v>
      </c>
      <c r="O1475" s="225">
        <v>0</v>
      </c>
      <c r="P1475" s="224">
        <v>0</v>
      </c>
      <c r="Q1475" s="225">
        <v>0</v>
      </c>
      <c r="R1475" s="263">
        <v>2</v>
      </c>
      <c r="S1475" s="224">
        <v>0</v>
      </c>
      <c r="T1475" s="222">
        <v>0</v>
      </c>
      <c r="U1475" s="227">
        <v>0</v>
      </c>
      <c r="V1475" s="224">
        <v>1</v>
      </c>
      <c r="W1475" s="224">
        <v>0</v>
      </c>
      <c r="X1475" s="146">
        <f>+G1475-(SUM(I1475:N1475,O1475,P1475:P1475:T1475,U1475,V1475,W1475))</f>
        <v>250</v>
      </c>
      <c r="Y1475" s="107"/>
      <c r="Z1475" s="107"/>
      <c r="AA1475" s="107"/>
      <c r="AB1475" s="107"/>
      <c r="AC1475" s="107"/>
      <c r="AD1475" s="107"/>
      <c r="AE1475" s="197">
        <f t="shared" si="45"/>
        <v>250</v>
      </c>
      <c r="AF1475" s="108"/>
      <c r="AG1475" s="104"/>
    </row>
    <row r="1476" spans="1:33">
      <c r="A1476" s="372">
        <v>43851</v>
      </c>
      <c r="B1476" s="30">
        <v>3</v>
      </c>
      <c r="C1476" s="30">
        <v>3918407</v>
      </c>
      <c r="D1476" s="104">
        <v>13397</v>
      </c>
      <c r="E1476" s="104" t="s">
        <v>862</v>
      </c>
      <c r="F1476" s="30">
        <v>11320</v>
      </c>
      <c r="G1476" s="105">
        <v>147</v>
      </c>
      <c r="H1476" s="565"/>
      <c r="I1476" s="222">
        <v>0</v>
      </c>
      <c r="J1476" s="223">
        <v>0</v>
      </c>
      <c r="K1476" s="228">
        <v>0</v>
      </c>
      <c r="L1476" s="224">
        <v>0</v>
      </c>
      <c r="M1476" s="222">
        <v>0</v>
      </c>
      <c r="N1476" s="229">
        <v>0</v>
      </c>
      <c r="O1476" s="225">
        <v>0</v>
      </c>
      <c r="P1476" s="224">
        <v>0</v>
      </c>
      <c r="Q1476" s="225">
        <v>0</v>
      </c>
      <c r="R1476" s="226">
        <v>1</v>
      </c>
      <c r="S1476" s="224">
        <v>0</v>
      </c>
      <c r="T1476" s="222">
        <v>0</v>
      </c>
      <c r="U1476" s="227">
        <v>0</v>
      </c>
      <c r="V1476" s="224">
        <v>0</v>
      </c>
      <c r="W1476" s="224">
        <v>0</v>
      </c>
      <c r="X1476" s="146">
        <f>+G1476-(SUM(I1476:N1476,O1476,P1476:P1476:T1476,U1476,V1476,W1476))</f>
        <v>146</v>
      </c>
      <c r="Y1476" s="107"/>
      <c r="Z1476" s="107"/>
      <c r="AA1476" s="107"/>
      <c r="AB1476" s="107"/>
      <c r="AC1476" s="107"/>
      <c r="AD1476" s="107"/>
      <c r="AE1476" s="197">
        <f t="shared" si="45"/>
        <v>146</v>
      </c>
      <c r="AF1476" s="108"/>
      <c r="AG1476" s="104"/>
    </row>
    <row r="1477" spans="1:33">
      <c r="A1477" s="372">
        <v>43851</v>
      </c>
      <c r="B1477" s="30">
        <v>3</v>
      </c>
      <c r="C1477" s="30">
        <v>3918407</v>
      </c>
      <c r="D1477" s="104">
        <v>13397</v>
      </c>
      <c r="E1477" s="104" t="s">
        <v>862</v>
      </c>
      <c r="F1477" s="30">
        <v>11321</v>
      </c>
      <c r="G1477" s="105">
        <v>55</v>
      </c>
      <c r="H1477" s="113" t="s">
        <v>686</v>
      </c>
      <c r="I1477" s="222">
        <v>0</v>
      </c>
      <c r="J1477" s="223">
        <v>0</v>
      </c>
      <c r="K1477" s="228">
        <v>0</v>
      </c>
      <c r="L1477" s="224">
        <v>0</v>
      </c>
      <c r="M1477" s="222">
        <v>0</v>
      </c>
      <c r="N1477" s="229">
        <v>0</v>
      </c>
      <c r="O1477" s="225">
        <v>0</v>
      </c>
      <c r="P1477" s="224">
        <v>0</v>
      </c>
      <c r="Q1477" s="225">
        <v>0</v>
      </c>
      <c r="R1477" s="226">
        <v>0</v>
      </c>
      <c r="S1477" s="224">
        <v>0</v>
      </c>
      <c r="T1477" s="222">
        <v>0</v>
      </c>
      <c r="U1477" s="227">
        <v>0</v>
      </c>
      <c r="V1477" s="224">
        <v>1</v>
      </c>
      <c r="W1477" s="224">
        <v>0</v>
      </c>
      <c r="X1477" s="146">
        <f>+G1477-(SUM(I1477:N1477,O1477,P1477:P1477:T1477,U1477,V1477,W1477))</f>
        <v>54</v>
      </c>
      <c r="Y1477" s="107"/>
      <c r="Z1477" s="107"/>
      <c r="AA1477" s="107"/>
      <c r="AB1477" s="107"/>
      <c r="AC1477" s="107"/>
      <c r="AD1477" s="107"/>
      <c r="AE1477" s="197">
        <f t="shared" si="45"/>
        <v>54</v>
      </c>
      <c r="AF1477" s="108"/>
      <c r="AG1477" s="104"/>
    </row>
    <row r="1478" spans="1:33">
      <c r="A1478" s="372">
        <v>43851</v>
      </c>
      <c r="B1478" s="30">
        <v>3</v>
      </c>
      <c r="C1478" s="30">
        <v>3918407</v>
      </c>
      <c r="D1478" s="104">
        <v>13398</v>
      </c>
      <c r="E1478" s="104" t="s">
        <v>862</v>
      </c>
      <c r="F1478" s="30">
        <v>11322</v>
      </c>
      <c r="G1478" s="105">
        <v>379</v>
      </c>
      <c r="H1478" s="564" t="s">
        <v>111</v>
      </c>
      <c r="I1478" s="222">
        <v>0</v>
      </c>
      <c r="J1478" s="223">
        <v>0</v>
      </c>
      <c r="K1478" s="228">
        <v>0</v>
      </c>
      <c r="L1478" s="224">
        <v>0</v>
      </c>
      <c r="M1478" s="222">
        <v>0</v>
      </c>
      <c r="N1478" s="229">
        <v>0</v>
      </c>
      <c r="O1478" s="225">
        <v>1</v>
      </c>
      <c r="P1478" s="224">
        <v>1</v>
      </c>
      <c r="Q1478" s="225">
        <v>0</v>
      </c>
      <c r="R1478" s="226">
        <v>2</v>
      </c>
      <c r="S1478" s="224">
        <v>0</v>
      </c>
      <c r="T1478" s="222">
        <v>0</v>
      </c>
      <c r="U1478" s="227">
        <v>0</v>
      </c>
      <c r="V1478" s="224">
        <v>0</v>
      </c>
      <c r="W1478" s="224">
        <v>0</v>
      </c>
      <c r="X1478" s="146">
        <f>+G1478-(SUM(I1478:N1478,O1478,P1478:P1478:T1478,U1478,V1478,W1478))</f>
        <v>375</v>
      </c>
      <c r="Y1478" s="107"/>
      <c r="Z1478" s="107"/>
      <c r="AA1478" s="107"/>
      <c r="AB1478" s="107"/>
      <c r="AC1478" s="107"/>
      <c r="AD1478" s="107"/>
      <c r="AE1478" s="197">
        <f t="shared" si="45"/>
        <v>375</v>
      </c>
      <c r="AF1478" s="108"/>
      <c r="AG1478" s="104"/>
    </row>
    <row r="1479" spans="1:33">
      <c r="A1479" s="372">
        <v>43852</v>
      </c>
      <c r="B1479" s="30">
        <v>1</v>
      </c>
      <c r="C1479" s="30">
        <v>3918407</v>
      </c>
      <c r="D1479" s="104">
        <v>13398</v>
      </c>
      <c r="E1479" s="104" t="s">
        <v>862</v>
      </c>
      <c r="F1479" s="30">
        <v>11322</v>
      </c>
      <c r="G1479" s="105">
        <v>21</v>
      </c>
      <c r="H1479" s="565"/>
      <c r="I1479" s="222">
        <v>0</v>
      </c>
      <c r="J1479" s="223">
        <v>0</v>
      </c>
      <c r="K1479" s="228">
        <v>0</v>
      </c>
      <c r="L1479" s="224">
        <v>0</v>
      </c>
      <c r="M1479" s="222">
        <v>0</v>
      </c>
      <c r="N1479" s="229">
        <v>0</v>
      </c>
      <c r="O1479" s="225">
        <v>0</v>
      </c>
      <c r="P1479" s="224">
        <v>0</v>
      </c>
      <c r="Q1479" s="225">
        <v>0</v>
      </c>
      <c r="R1479" s="226">
        <v>0</v>
      </c>
      <c r="S1479" s="224">
        <v>0</v>
      </c>
      <c r="T1479" s="222">
        <v>0</v>
      </c>
      <c r="U1479" s="227">
        <v>0</v>
      </c>
      <c r="V1479" s="224">
        <v>0</v>
      </c>
      <c r="W1479" s="224">
        <v>0</v>
      </c>
      <c r="X1479" s="146">
        <f>+G1479-(SUM(I1479:N1479,O1479,P1479:P1479:T1479,U1479,V1479,W1479))</f>
        <v>21</v>
      </c>
      <c r="Y1479" s="107"/>
      <c r="Z1479" s="107"/>
      <c r="AA1479" s="107"/>
      <c r="AB1479" s="107"/>
      <c r="AC1479" s="107"/>
      <c r="AD1479" s="107"/>
      <c r="AE1479" s="197">
        <f>X1479-SUM(Z1479:AD1479)</f>
        <v>21</v>
      </c>
      <c r="AF1479" s="108"/>
      <c r="AG1479" s="104"/>
    </row>
    <row r="1480" spans="1:33">
      <c r="A1480" s="372">
        <v>43852</v>
      </c>
      <c r="B1480" s="30">
        <v>1</v>
      </c>
      <c r="C1480" s="30">
        <v>3918407</v>
      </c>
      <c r="D1480" s="104">
        <v>13398</v>
      </c>
      <c r="E1480" s="104" t="s">
        <v>862</v>
      </c>
      <c r="F1480" s="30">
        <v>11323</v>
      </c>
      <c r="G1480" s="105">
        <v>165</v>
      </c>
      <c r="H1480" s="113" t="s">
        <v>687</v>
      </c>
      <c r="I1480" s="222">
        <v>0</v>
      </c>
      <c r="J1480" s="223">
        <v>0</v>
      </c>
      <c r="K1480" s="228">
        <v>0</v>
      </c>
      <c r="L1480" s="224">
        <v>0</v>
      </c>
      <c r="M1480" s="222">
        <v>0</v>
      </c>
      <c r="N1480" s="229">
        <v>0</v>
      </c>
      <c r="O1480" s="225">
        <v>0</v>
      </c>
      <c r="P1480" s="224">
        <v>1</v>
      </c>
      <c r="Q1480" s="225">
        <v>0</v>
      </c>
      <c r="R1480" s="226">
        <v>1</v>
      </c>
      <c r="S1480" s="224">
        <v>0</v>
      </c>
      <c r="T1480" s="222">
        <v>0</v>
      </c>
      <c r="U1480" s="227">
        <v>0</v>
      </c>
      <c r="V1480" s="224">
        <v>1</v>
      </c>
      <c r="W1480" s="224">
        <v>0</v>
      </c>
      <c r="X1480" s="146">
        <f>+G1480-(SUM(I1480:N1480,O1480,P1480:P1480:T1480,U1480,V1480,W1480))</f>
        <v>162</v>
      </c>
      <c r="Y1480" s="107"/>
      <c r="Z1480" s="107">
        <v>1</v>
      </c>
      <c r="AA1480" s="107"/>
      <c r="AB1480" s="107"/>
      <c r="AC1480" s="107"/>
      <c r="AD1480" s="107"/>
      <c r="AE1480" s="197">
        <f>X1480-SUM(Z1480:AD1480)</f>
        <v>161</v>
      </c>
      <c r="AF1480" s="108"/>
      <c r="AG1480" s="104"/>
    </row>
    <row r="1481" spans="1:33" s="166" customFormat="1">
      <c r="A1481" s="371">
        <v>43885</v>
      </c>
      <c r="B1481" s="137">
        <v>1</v>
      </c>
      <c r="C1481" s="137">
        <v>3877601</v>
      </c>
      <c r="D1481" s="139">
        <v>54638</v>
      </c>
      <c r="E1481" s="139" t="s">
        <v>283</v>
      </c>
      <c r="F1481" s="137">
        <v>11599</v>
      </c>
      <c r="G1481" s="140">
        <v>202</v>
      </c>
      <c r="H1481" s="560" t="s">
        <v>200</v>
      </c>
      <c r="I1481" s="257">
        <v>0</v>
      </c>
      <c r="J1481" s="258">
        <v>0</v>
      </c>
      <c r="K1481" s="259">
        <v>0</v>
      </c>
      <c r="L1481" s="260">
        <v>0</v>
      </c>
      <c r="M1481" s="257">
        <v>0</v>
      </c>
      <c r="N1481" s="261">
        <v>0</v>
      </c>
      <c r="O1481" s="262">
        <v>0</v>
      </c>
      <c r="P1481" s="260">
        <v>1</v>
      </c>
      <c r="Q1481" s="262">
        <v>0</v>
      </c>
      <c r="R1481" s="263">
        <v>0</v>
      </c>
      <c r="S1481" s="260">
        <v>0</v>
      </c>
      <c r="T1481" s="257">
        <v>0</v>
      </c>
      <c r="U1481" s="264">
        <v>0</v>
      </c>
      <c r="V1481" s="260">
        <v>1</v>
      </c>
      <c r="W1481" s="260">
        <v>0</v>
      </c>
      <c r="X1481" s="146">
        <f>+G1481-(SUM(I1481:N1481,O1481,P1481:P1481:T1481,U1481,V1481,W1481))</f>
        <v>200</v>
      </c>
      <c r="Y1481" s="205"/>
      <c r="Z1481" s="147"/>
      <c r="AA1481" s="147"/>
      <c r="AB1481" s="147"/>
      <c r="AC1481" s="147"/>
      <c r="AD1481" s="147"/>
      <c r="AE1481" s="198">
        <f t="shared" si="45"/>
        <v>200</v>
      </c>
      <c r="AF1481" s="148"/>
      <c r="AG1481" s="139"/>
    </row>
    <row r="1482" spans="1:33" s="166" customFormat="1">
      <c r="A1482" s="371">
        <v>43885</v>
      </c>
      <c r="B1482" s="137">
        <v>2</v>
      </c>
      <c r="C1482" s="137">
        <v>3877601</v>
      </c>
      <c r="D1482" s="139">
        <v>54638</v>
      </c>
      <c r="E1482" s="139" t="s">
        <v>283</v>
      </c>
      <c r="F1482" s="137">
        <v>11599</v>
      </c>
      <c r="G1482" s="140">
        <v>102</v>
      </c>
      <c r="H1482" s="561"/>
      <c r="I1482" s="257">
        <v>0</v>
      </c>
      <c r="J1482" s="258">
        <v>0</v>
      </c>
      <c r="K1482" s="259">
        <v>0</v>
      </c>
      <c r="L1482" s="260">
        <v>0</v>
      </c>
      <c r="M1482" s="257">
        <v>0</v>
      </c>
      <c r="N1482" s="261">
        <v>0</v>
      </c>
      <c r="O1482" s="262">
        <v>0</v>
      </c>
      <c r="P1482" s="260">
        <v>1</v>
      </c>
      <c r="Q1482" s="262">
        <v>0</v>
      </c>
      <c r="R1482" s="263">
        <v>0</v>
      </c>
      <c r="S1482" s="260">
        <v>0</v>
      </c>
      <c r="T1482" s="257">
        <v>0</v>
      </c>
      <c r="U1482" s="264">
        <v>0</v>
      </c>
      <c r="V1482" s="260">
        <v>1</v>
      </c>
      <c r="W1482" s="260">
        <v>0</v>
      </c>
      <c r="X1482" s="146">
        <f>+G1482-(SUM(I1482:N1482,O1482,P1482:P1482:T1482,U1482,V1482,W1482))</f>
        <v>100</v>
      </c>
      <c r="Y1482" s="205"/>
      <c r="Z1482" s="147"/>
      <c r="AA1482" s="147"/>
      <c r="AB1482" s="147"/>
      <c r="AC1482" s="147"/>
      <c r="AD1482" s="147"/>
      <c r="AE1482" s="198">
        <f t="shared" ref="AE1482:AE1487" si="46">X1482-SUM(Z1482:AD1482)</f>
        <v>100</v>
      </c>
      <c r="AF1482" s="148"/>
      <c r="AG1482" s="139"/>
    </row>
    <row r="1483" spans="1:33" s="166" customFormat="1">
      <c r="A1483" s="371">
        <v>43885</v>
      </c>
      <c r="B1483" s="137">
        <v>2</v>
      </c>
      <c r="C1483" s="150">
        <v>3665510</v>
      </c>
      <c r="D1483" s="121">
        <v>13393</v>
      </c>
      <c r="E1483" s="104" t="s">
        <v>862</v>
      </c>
      <c r="F1483" s="120">
        <v>11600</v>
      </c>
      <c r="G1483" s="140">
        <v>117</v>
      </c>
      <c r="H1483" s="165" t="s">
        <v>222</v>
      </c>
      <c r="I1483" s="257">
        <v>0</v>
      </c>
      <c r="J1483" s="258">
        <v>0</v>
      </c>
      <c r="K1483" s="259">
        <v>0</v>
      </c>
      <c r="L1483" s="260">
        <v>0</v>
      </c>
      <c r="M1483" s="257">
        <v>0</v>
      </c>
      <c r="N1483" s="261">
        <v>0</v>
      </c>
      <c r="O1483" s="262">
        <v>0</v>
      </c>
      <c r="P1483" s="260">
        <v>1</v>
      </c>
      <c r="Q1483" s="262">
        <v>0</v>
      </c>
      <c r="R1483" s="263">
        <v>0</v>
      </c>
      <c r="S1483" s="260">
        <v>0</v>
      </c>
      <c r="T1483" s="257">
        <v>0</v>
      </c>
      <c r="U1483" s="264">
        <v>0</v>
      </c>
      <c r="V1483" s="260">
        <v>1</v>
      </c>
      <c r="W1483" s="260">
        <v>0</v>
      </c>
      <c r="X1483" s="146">
        <f>+G1483-(SUM(I1483:N1483,O1483,P1483:P1483:T1483,U1483,V1483,W1483))</f>
        <v>115</v>
      </c>
      <c r="Y1483" s="205"/>
      <c r="Z1483" s="147"/>
      <c r="AA1483" s="147"/>
      <c r="AB1483" s="147"/>
      <c r="AC1483" s="147"/>
      <c r="AD1483" s="147"/>
      <c r="AE1483" s="198">
        <f t="shared" si="46"/>
        <v>115</v>
      </c>
      <c r="AF1483" s="148"/>
      <c r="AG1483" s="139"/>
    </row>
    <row r="1484" spans="1:33" s="166" customFormat="1">
      <c r="A1484" s="371">
        <v>43885</v>
      </c>
      <c r="B1484" s="137">
        <v>2</v>
      </c>
      <c r="C1484" s="150">
        <v>3665510</v>
      </c>
      <c r="D1484" s="121">
        <v>40602</v>
      </c>
      <c r="E1484" s="104" t="s">
        <v>862</v>
      </c>
      <c r="F1484" s="120">
        <v>11601</v>
      </c>
      <c r="G1484" s="140">
        <v>55</v>
      </c>
      <c r="H1484" s="165" t="s">
        <v>371</v>
      </c>
      <c r="I1484" s="257">
        <v>0</v>
      </c>
      <c r="J1484" s="258">
        <v>0</v>
      </c>
      <c r="K1484" s="259">
        <v>0</v>
      </c>
      <c r="L1484" s="260">
        <v>0</v>
      </c>
      <c r="M1484" s="257">
        <v>0</v>
      </c>
      <c r="N1484" s="261">
        <v>0</v>
      </c>
      <c r="O1484" s="262">
        <v>0</v>
      </c>
      <c r="P1484" s="260">
        <v>1</v>
      </c>
      <c r="Q1484" s="262">
        <v>0</v>
      </c>
      <c r="R1484" s="263">
        <v>0</v>
      </c>
      <c r="S1484" s="260">
        <v>0</v>
      </c>
      <c r="T1484" s="257">
        <v>0</v>
      </c>
      <c r="U1484" s="264">
        <v>0</v>
      </c>
      <c r="V1484" s="260">
        <v>1</v>
      </c>
      <c r="W1484" s="260">
        <v>0</v>
      </c>
      <c r="X1484" s="146">
        <f>+G1484-(SUM(I1484:N1484,O1484,P1484:P1484:T1484,U1484,V1484,W1484))</f>
        <v>53</v>
      </c>
      <c r="Y1484" s="205"/>
      <c r="Z1484" s="147"/>
      <c r="AA1484" s="147"/>
      <c r="AB1484" s="147"/>
      <c r="AC1484" s="147"/>
      <c r="AD1484" s="147"/>
      <c r="AE1484" s="198">
        <f t="shared" si="46"/>
        <v>53</v>
      </c>
      <c r="AF1484" s="148"/>
      <c r="AG1484" s="139"/>
    </row>
    <row r="1485" spans="1:33" s="166" customFormat="1">
      <c r="A1485" s="371">
        <v>43885</v>
      </c>
      <c r="B1485" s="137">
        <v>2</v>
      </c>
      <c r="C1485" s="150">
        <v>3665510</v>
      </c>
      <c r="D1485" s="121">
        <v>40601</v>
      </c>
      <c r="E1485" s="104" t="s">
        <v>862</v>
      </c>
      <c r="F1485" s="120">
        <v>11602</v>
      </c>
      <c r="G1485" s="140">
        <v>36</v>
      </c>
      <c r="H1485" s="165" t="s">
        <v>414</v>
      </c>
      <c r="I1485" s="257">
        <v>0</v>
      </c>
      <c r="J1485" s="258">
        <v>0</v>
      </c>
      <c r="K1485" s="259">
        <v>0</v>
      </c>
      <c r="L1485" s="260">
        <v>0</v>
      </c>
      <c r="M1485" s="257">
        <v>0</v>
      </c>
      <c r="N1485" s="261">
        <v>0</v>
      </c>
      <c r="O1485" s="262">
        <v>0</v>
      </c>
      <c r="P1485" s="260">
        <v>1</v>
      </c>
      <c r="Q1485" s="262">
        <v>0</v>
      </c>
      <c r="R1485" s="263">
        <v>0</v>
      </c>
      <c r="S1485" s="260">
        <v>0</v>
      </c>
      <c r="T1485" s="257">
        <v>0</v>
      </c>
      <c r="U1485" s="264">
        <v>0</v>
      </c>
      <c r="V1485" s="260">
        <v>1</v>
      </c>
      <c r="W1485" s="260">
        <v>0</v>
      </c>
      <c r="X1485" s="146">
        <f>+G1485-(SUM(I1485:N1485,O1485,P1485:P1485:T1485,U1485,V1485,W1485))</f>
        <v>34</v>
      </c>
      <c r="Y1485" s="205"/>
      <c r="Z1485" s="147"/>
      <c r="AA1485" s="147"/>
      <c r="AB1485" s="147"/>
      <c r="AC1485" s="147"/>
      <c r="AD1485" s="147"/>
      <c r="AE1485" s="198">
        <f t="shared" si="46"/>
        <v>34</v>
      </c>
      <c r="AF1485" s="148"/>
      <c r="AG1485" s="139"/>
    </row>
    <row r="1486" spans="1:33" s="166" customFormat="1">
      <c r="A1486" s="371">
        <v>43885</v>
      </c>
      <c r="B1486" s="137">
        <v>2</v>
      </c>
      <c r="C1486" s="150">
        <v>3708603</v>
      </c>
      <c r="D1486" s="121">
        <v>40581</v>
      </c>
      <c r="E1486" s="104" t="s">
        <v>862</v>
      </c>
      <c r="F1486" s="120">
        <v>11603</v>
      </c>
      <c r="G1486" s="140">
        <v>19</v>
      </c>
      <c r="H1486" s="165" t="s">
        <v>140</v>
      </c>
      <c r="I1486" s="257">
        <v>0</v>
      </c>
      <c r="J1486" s="258">
        <v>0</v>
      </c>
      <c r="K1486" s="259">
        <v>0</v>
      </c>
      <c r="L1486" s="260">
        <v>0</v>
      </c>
      <c r="M1486" s="257">
        <v>0</v>
      </c>
      <c r="N1486" s="261">
        <v>0</v>
      </c>
      <c r="O1486" s="262">
        <v>1</v>
      </c>
      <c r="P1486" s="260">
        <v>0</v>
      </c>
      <c r="Q1486" s="262">
        <v>0</v>
      </c>
      <c r="R1486" s="263">
        <v>0</v>
      </c>
      <c r="S1486" s="260">
        <v>0</v>
      </c>
      <c r="T1486" s="257">
        <v>0</v>
      </c>
      <c r="U1486" s="264">
        <v>0</v>
      </c>
      <c r="V1486" s="260">
        <v>1</v>
      </c>
      <c r="W1486" s="260">
        <v>0</v>
      </c>
      <c r="X1486" s="146">
        <f>+G1486-(SUM(I1486:N1486,O1486,P1486:P1486:T1486,U1486,V1486,W1486))</f>
        <v>17</v>
      </c>
      <c r="Y1486" s="205"/>
      <c r="Z1486" s="147"/>
      <c r="AA1486" s="147"/>
      <c r="AB1486" s="147"/>
      <c r="AC1486" s="147"/>
      <c r="AD1486" s="147"/>
      <c r="AE1486" s="198">
        <f t="shared" si="46"/>
        <v>17</v>
      </c>
      <c r="AF1486" s="148"/>
      <c r="AG1486" s="139"/>
    </row>
    <row r="1487" spans="1:33" s="166" customFormat="1">
      <c r="A1487" s="371">
        <v>43885</v>
      </c>
      <c r="B1487" s="137">
        <v>2</v>
      </c>
      <c r="C1487" s="150">
        <v>3854905</v>
      </c>
      <c r="D1487" s="121">
        <v>40586</v>
      </c>
      <c r="E1487" s="104" t="s">
        <v>862</v>
      </c>
      <c r="F1487" s="120">
        <v>11604</v>
      </c>
      <c r="G1487" s="140">
        <v>56</v>
      </c>
      <c r="H1487" s="165"/>
      <c r="I1487" s="257">
        <v>0</v>
      </c>
      <c r="J1487" s="258">
        <v>0</v>
      </c>
      <c r="K1487" s="259">
        <v>0</v>
      </c>
      <c r="L1487" s="260">
        <v>0</v>
      </c>
      <c r="M1487" s="257">
        <v>0</v>
      </c>
      <c r="N1487" s="261">
        <v>0</v>
      </c>
      <c r="O1487" s="262">
        <v>0</v>
      </c>
      <c r="P1487" s="260">
        <v>1</v>
      </c>
      <c r="Q1487" s="262">
        <v>0</v>
      </c>
      <c r="R1487" s="263">
        <v>0</v>
      </c>
      <c r="S1487" s="260">
        <v>0</v>
      </c>
      <c r="T1487" s="257">
        <v>0</v>
      </c>
      <c r="U1487" s="264">
        <v>0</v>
      </c>
      <c r="V1487" s="260">
        <v>1</v>
      </c>
      <c r="W1487" s="260">
        <v>0</v>
      </c>
      <c r="X1487" s="146">
        <f>+G1487-(SUM(I1487:N1487,O1487,P1487:P1487:T1487,U1487,V1487,W1487))</f>
        <v>54</v>
      </c>
      <c r="Y1487" s="205"/>
      <c r="Z1487" s="147"/>
      <c r="AA1487" s="147"/>
      <c r="AB1487" s="147"/>
      <c r="AC1487" s="147"/>
      <c r="AD1487" s="147"/>
      <c r="AE1487" s="198">
        <f t="shared" si="46"/>
        <v>54</v>
      </c>
      <c r="AF1487" s="148"/>
      <c r="AG1487" s="139"/>
    </row>
    <row r="1488" spans="1:33" s="166" customFormat="1">
      <c r="A1488" s="371">
        <v>43885</v>
      </c>
      <c r="B1488" s="137">
        <v>2</v>
      </c>
      <c r="C1488" s="150">
        <v>3854905</v>
      </c>
      <c r="D1488" s="121">
        <v>40588</v>
      </c>
      <c r="E1488" s="104" t="s">
        <v>862</v>
      </c>
      <c r="F1488" s="120">
        <v>11605</v>
      </c>
      <c r="G1488" s="140">
        <v>31</v>
      </c>
      <c r="H1488" s="165"/>
      <c r="I1488" s="257">
        <v>0</v>
      </c>
      <c r="J1488" s="258">
        <v>0</v>
      </c>
      <c r="K1488" s="259">
        <v>0</v>
      </c>
      <c r="L1488" s="260">
        <v>0</v>
      </c>
      <c r="M1488" s="257">
        <v>0</v>
      </c>
      <c r="N1488" s="261">
        <v>0</v>
      </c>
      <c r="O1488" s="262">
        <v>0</v>
      </c>
      <c r="P1488" s="260">
        <v>1</v>
      </c>
      <c r="Q1488" s="262">
        <v>0</v>
      </c>
      <c r="R1488" s="263">
        <v>0</v>
      </c>
      <c r="S1488" s="260">
        <v>0</v>
      </c>
      <c r="T1488" s="257">
        <v>0</v>
      </c>
      <c r="U1488" s="264">
        <v>0</v>
      </c>
      <c r="V1488" s="260">
        <v>1</v>
      </c>
      <c r="W1488" s="260">
        <v>0</v>
      </c>
      <c r="X1488" s="146">
        <f>+G1488-(SUM(I1488:N1488,O1488,P1488:P1488:T1488,U1488,V1488,W1488))</f>
        <v>29</v>
      </c>
      <c r="Y1488" s="205"/>
      <c r="Z1488" s="147"/>
      <c r="AA1488" s="147"/>
      <c r="AB1488" s="147"/>
      <c r="AC1488" s="147"/>
      <c r="AD1488" s="147"/>
      <c r="AE1488" s="198">
        <f t="shared" si="45"/>
        <v>29</v>
      </c>
      <c r="AF1488" s="148"/>
      <c r="AG1488" s="139"/>
    </row>
    <row r="1489" spans="1:33" s="166" customFormat="1">
      <c r="A1489" s="371">
        <v>43885</v>
      </c>
      <c r="B1489" s="137">
        <v>2</v>
      </c>
      <c r="C1489" s="150">
        <v>3918407</v>
      </c>
      <c r="D1489" s="121">
        <v>40605</v>
      </c>
      <c r="E1489" s="104" t="s">
        <v>862</v>
      </c>
      <c r="F1489" s="120">
        <v>11606</v>
      </c>
      <c r="G1489" s="140">
        <v>46</v>
      </c>
      <c r="H1489" s="165"/>
      <c r="I1489" s="257">
        <v>0</v>
      </c>
      <c r="J1489" s="258">
        <v>0</v>
      </c>
      <c r="K1489" s="259">
        <v>0</v>
      </c>
      <c r="L1489" s="260">
        <v>0</v>
      </c>
      <c r="M1489" s="257">
        <v>0</v>
      </c>
      <c r="N1489" s="261">
        <v>0</v>
      </c>
      <c r="O1489" s="262">
        <v>0</v>
      </c>
      <c r="P1489" s="260">
        <v>1</v>
      </c>
      <c r="Q1489" s="262">
        <v>0</v>
      </c>
      <c r="R1489" s="263">
        <v>0</v>
      </c>
      <c r="S1489" s="260">
        <v>0</v>
      </c>
      <c r="T1489" s="257">
        <v>0</v>
      </c>
      <c r="U1489" s="264">
        <v>0</v>
      </c>
      <c r="V1489" s="260">
        <v>1</v>
      </c>
      <c r="W1489" s="260">
        <v>0</v>
      </c>
      <c r="X1489" s="146">
        <f>+G1489-(SUM(I1489:N1489,O1489,P1489:P1489:T1489,U1489,V1489,W1489))</f>
        <v>44</v>
      </c>
      <c r="Y1489" s="205"/>
      <c r="Z1489" s="147"/>
      <c r="AA1489" s="147"/>
      <c r="AB1489" s="147"/>
      <c r="AC1489" s="147"/>
      <c r="AD1489" s="147"/>
      <c r="AE1489" s="198">
        <f t="shared" si="45"/>
        <v>44</v>
      </c>
      <c r="AF1489" s="148"/>
      <c r="AG1489" s="139"/>
    </row>
    <row r="1490" spans="1:33" s="166" customFormat="1">
      <c r="A1490" s="371">
        <v>43885</v>
      </c>
      <c r="B1490" s="137">
        <v>2</v>
      </c>
      <c r="C1490" s="150">
        <v>3831506</v>
      </c>
      <c r="D1490" s="121">
        <v>13392</v>
      </c>
      <c r="E1490" s="104" t="s">
        <v>862</v>
      </c>
      <c r="F1490" s="120">
        <v>11607</v>
      </c>
      <c r="G1490" s="140">
        <v>51</v>
      </c>
      <c r="H1490" s="560" t="s">
        <v>443</v>
      </c>
      <c r="I1490" s="257">
        <v>0</v>
      </c>
      <c r="J1490" s="258">
        <v>0</v>
      </c>
      <c r="K1490" s="259">
        <v>0</v>
      </c>
      <c r="L1490" s="260">
        <v>0</v>
      </c>
      <c r="M1490" s="257">
        <v>0</v>
      </c>
      <c r="N1490" s="261">
        <v>0</v>
      </c>
      <c r="O1490" s="262">
        <v>0</v>
      </c>
      <c r="P1490" s="260">
        <v>0</v>
      </c>
      <c r="Q1490" s="262">
        <v>0</v>
      </c>
      <c r="R1490" s="263">
        <v>0</v>
      </c>
      <c r="S1490" s="260">
        <v>0</v>
      </c>
      <c r="T1490" s="257">
        <v>0</v>
      </c>
      <c r="U1490" s="264">
        <v>0</v>
      </c>
      <c r="V1490" s="260">
        <v>1</v>
      </c>
      <c r="W1490" s="260">
        <v>0</v>
      </c>
      <c r="X1490" s="146">
        <f>+G1490-(SUM(I1490:N1490,O1490,P1490:P1490:T1490,U1490,V1490,W1490))</f>
        <v>50</v>
      </c>
      <c r="Y1490" s="205"/>
      <c r="Z1490" s="147"/>
      <c r="AA1490" s="147"/>
      <c r="AB1490" s="147"/>
      <c r="AC1490" s="147"/>
      <c r="AD1490" s="147"/>
      <c r="AE1490" s="198">
        <f t="shared" si="45"/>
        <v>50</v>
      </c>
      <c r="AF1490" s="148"/>
      <c r="AG1490" s="139"/>
    </row>
    <row r="1491" spans="1:33" s="166" customFormat="1">
      <c r="A1491" s="371">
        <v>43885</v>
      </c>
      <c r="B1491" s="137">
        <v>3</v>
      </c>
      <c r="C1491" s="150">
        <v>3831506</v>
      </c>
      <c r="D1491" s="121">
        <v>13392</v>
      </c>
      <c r="E1491" s="104" t="s">
        <v>862</v>
      </c>
      <c r="F1491" s="120">
        <v>11607</v>
      </c>
      <c r="G1491" s="140">
        <v>11</v>
      </c>
      <c r="H1491" s="561"/>
      <c r="I1491" s="257">
        <v>0</v>
      </c>
      <c r="J1491" s="258">
        <v>0</v>
      </c>
      <c r="K1491" s="259">
        <v>0</v>
      </c>
      <c r="L1491" s="260">
        <v>0</v>
      </c>
      <c r="M1491" s="257">
        <v>0</v>
      </c>
      <c r="N1491" s="261">
        <v>0</v>
      </c>
      <c r="O1491" s="262">
        <v>1</v>
      </c>
      <c r="P1491" s="260">
        <v>0</v>
      </c>
      <c r="Q1491" s="262">
        <v>0</v>
      </c>
      <c r="R1491" s="263">
        <v>0</v>
      </c>
      <c r="S1491" s="260">
        <v>0</v>
      </c>
      <c r="T1491" s="257">
        <v>0</v>
      </c>
      <c r="U1491" s="264">
        <v>0</v>
      </c>
      <c r="V1491" s="260">
        <v>0</v>
      </c>
      <c r="W1491" s="260">
        <v>0</v>
      </c>
      <c r="X1491" s="146">
        <f>+G1491-(SUM(I1491:N1491,O1491,P1491:P1491:T1491,U1491,V1491,W1491))</f>
        <v>10</v>
      </c>
      <c r="Y1491" s="205"/>
      <c r="Z1491" s="147"/>
      <c r="AA1491" s="147"/>
      <c r="AB1491" s="147"/>
      <c r="AC1491" s="147"/>
      <c r="AD1491" s="147"/>
      <c r="AE1491" s="198">
        <f>X1491-SUM(Z1491:AD1491)</f>
        <v>10</v>
      </c>
      <c r="AF1491" s="148"/>
      <c r="AG1491" s="139"/>
    </row>
    <row r="1492" spans="1:33" s="166" customFormat="1">
      <c r="A1492" s="371">
        <v>43885</v>
      </c>
      <c r="B1492" s="137">
        <v>3</v>
      </c>
      <c r="C1492" s="150">
        <v>3831506</v>
      </c>
      <c r="D1492" s="121">
        <v>13390</v>
      </c>
      <c r="E1492" s="104" t="s">
        <v>862</v>
      </c>
      <c r="F1492" s="120">
        <v>11608</v>
      </c>
      <c r="G1492" s="140">
        <v>48</v>
      </c>
      <c r="H1492" s="165" t="s">
        <v>157</v>
      </c>
      <c r="I1492" s="257">
        <v>0</v>
      </c>
      <c r="J1492" s="258">
        <v>0</v>
      </c>
      <c r="K1492" s="259">
        <v>0</v>
      </c>
      <c r="L1492" s="260">
        <v>0</v>
      </c>
      <c r="M1492" s="257">
        <v>0</v>
      </c>
      <c r="N1492" s="261">
        <v>0</v>
      </c>
      <c r="O1492" s="262">
        <v>1</v>
      </c>
      <c r="P1492" s="260">
        <v>0</v>
      </c>
      <c r="Q1492" s="262">
        <v>0</v>
      </c>
      <c r="R1492" s="263">
        <v>0</v>
      </c>
      <c r="S1492" s="260">
        <v>0</v>
      </c>
      <c r="T1492" s="257">
        <v>0</v>
      </c>
      <c r="U1492" s="264">
        <v>0</v>
      </c>
      <c r="V1492" s="260">
        <v>1</v>
      </c>
      <c r="W1492" s="260">
        <v>0</v>
      </c>
      <c r="X1492" s="146">
        <f>+G1492-(SUM(I1492:N1492,O1492,P1492:P1492:T1492,U1492,V1492,W1492))</f>
        <v>46</v>
      </c>
      <c r="Y1492" s="205"/>
      <c r="Z1492" s="147"/>
      <c r="AA1492" s="147"/>
      <c r="AB1492" s="147"/>
      <c r="AC1492" s="147"/>
      <c r="AD1492" s="147"/>
      <c r="AE1492" s="198">
        <f t="shared" si="45"/>
        <v>46</v>
      </c>
      <c r="AF1492" s="148"/>
      <c r="AG1492" s="139"/>
    </row>
    <row r="1493" spans="1:33" s="166" customFormat="1">
      <c r="A1493" s="371">
        <v>43885</v>
      </c>
      <c r="B1493" s="137">
        <v>3</v>
      </c>
      <c r="C1493" s="150">
        <v>3831506</v>
      </c>
      <c r="D1493" s="121">
        <v>13373</v>
      </c>
      <c r="E1493" s="104" t="s">
        <v>862</v>
      </c>
      <c r="F1493" s="120">
        <v>11609</v>
      </c>
      <c r="G1493" s="140">
        <v>34</v>
      </c>
      <c r="H1493" s="165" t="s">
        <v>247</v>
      </c>
      <c r="I1493" s="257">
        <v>0</v>
      </c>
      <c r="J1493" s="258">
        <v>0</v>
      </c>
      <c r="K1493" s="259">
        <v>0</v>
      </c>
      <c r="L1493" s="260">
        <v>0</v>
      </c>
      <c r="M1493" s="257">
        <v>0</v>
      </c>
      <c r="N1493" s="261">
        <v>0</v>
      </c>
      <c r="O1493" s="262">
        <v>1</v>
      </c>
      <c r="P1493" s="260">
        <v>0</v>
      </c>
      <c r="Q1493" s="262">
        <v>0</v>
      </c>
      <c r="R1493" s="263">
        <v>0</v>
      </c>
      <c r="S1493" s="260">
        <v>0</v>
      </c>
      <c r="T1493" s="257">
        <v>0</v>
      </c>
      <c r="U1493" s="264">
        <v>0</v>
      </c>
      <c r="V1493" s="260">
        <v>1</v>
      </c>
      <c r="W1493" s="260">
        <v>0</v>
      </c>
      <c r="X1493" s="146">
        <f>+G1493-(SUM(I1493:N1493,O1493,P1493:P1493:T1493,U1493,V1493,W1493))</f>
        <v>32</v>
      </c>
      <c r="Y1493" s="205"/>
      <c r="Z1493" s="147"/>
      <c r="AA1493" s="147"/>
      <c r="AB1493" s="147"/>
      <c r="AC1493" s="147"/>
      <c r="AD1493" s="147"/>
      <c r="AE1493" s="198">
        <f t="shared" si="45"/>
        <v>32</v>
      </c>
      <c r="AF1493" s="148"/>
      <c r="AG1493" s="139"/>
    </row>
    <row r="1494" spans="1:33" s="166" customFormat="1">
      <c r="A1494" s="371">
        <v>43885</v>
      </c>
      <c r="B1494" s="137">
        <v>3</v>
      </c>
      <c r="C1494" s="150">
        <v>3854905</v>
      </c>
      <c r="D1494" s="121">
        <v>13370</v>
      </c>
      <c r="E1494" s="104" t="s">
        <v>862</v>
      </c>
      <c r="F1494" s="120">
        <v>11610</v>
      </c>
      <c r="G1494" s="140">
        <v>68</v>
      </c>
      <c r="H1494" s="165" t="s">
        <v>690</v>
      </c>
      <c r="I1494" s="257">
        <v>0</v>
      </c>
      <c r="J1494" s="258">
        <v>0</v>
      </c>
      <c r="K1494" s="259">
        <v>0</v>
      </c>
      <c r="L1494" s="260">
        <v>0</v>
      </c>
      <c r="M1494" s="257">
        <v>0</v>
      </c>
      <c r="N1494" s="261">
        <v>0</v>
      </c>
      <c r="O1494" s="262">
        <v>1</v>
      </c>
      <c r="P1494" s="260">
        <v>0</v>
      </c>
      <c r="Q1494" s="262">
        <v>0</v>
      </c>
      <c r="R1494" s="263">
        <v>0</v>
      </c>
      <c r="S1494" s="260">
        <v>0</v>
      </c>
      <c r="T1494" s="257">
        <v>0</v>
      </c>
      <c r="U1494" s="264">
        <v>0</v>
      </c>
      <c r="V1494" s="260">
        <v>1</v>
      </c>
      <c r="W1494" s="260">
        <v>0</v>
      </c>
      <c r="X1494" s="146">
        <f>+G1494-(SUM(I1494:N1494,O1494,P1494:P1494:T1494,U1494,V1494,W1494))</f>
        <v>66</v>
      </c>
      <c r="Y1494" s="205"/>
      <c r="Z1494" s="147"/>
      <c r="AA1494" s="147"/>
      <c r="AB1494" s="147"/>
      <c r="AC1494" s="147"/>
      <c r="AD1494" s="147"/>
      <c r="AE1494" s="198">
        <f t="shared" si="45"/>
        <v>66</v>
      </c>
      <c r="AF1494" s="148"/>
      <c r="AG1494" s="139"/>
    </row>
    <row r="1495" spans="1:33" s="166" customFormat="1">
      <c r="A1495" s="371">
        <v>43885</v>
      </c>
      <c r="B1495" s="137">
        <v>3</v>
      </c>
      <c r="C1495" s="150">
        <v>3918407</v>
      </c>
      <c r="D1495" s="121">
        <v>13396</v>
      </c>
      <c r="E1495" s="104" t="s">
        <v>862</v>
      </c>
      <c r="F1495" s="120">
        <v>11611</v>
      </c>
      <c r="G1495" s="140">
        <v>270</v>
      </c>
      <c r="H1495" s="165" t="s">
        <v>689</v>
      </c>
      <c r="I1495" s="257">
        <v>0</v>
      </c>
      <c r="J1495" s="258">
        <v>0</v>
      </c>
      <c r="K1495" s="259">
        <v>0</v>
      </c>
      <c r="L1495" s="260">
        <v>0</v>
      </c>
      <c r="M1495" s="257">
        <v>0</v>
      </c>
      <c r="N1495" s="261">
        <v>0</v>
      </c>
      <c r="O1495" s="262">
        <v>1</v>
      </c>
      <c r="P1495" s="260">
        <v>0</v>
      </c>
      <c r="Q1495" s="262">
        <v>0</v>
      </c>
      <c r="R1495" s="263">
        <v>1</v>
      </c>
      <c r="S1495" s="260">
        <v>0</v>
      </c>
      <c r="T1495" s="257">
        <v>0</v>
      </c>
      <c r="U1495" s="264">
        <v>0</v>
      </c>
      <c r="V1495" s="260">
        <v>1</v>
      </c>
      <c r="W1495" s="260">
        <v>0</v>
      </c>
      <c r="X1495" s="146">
        <f>+G1495-(SUM(I1495:N1495,O1495,P1495:P1495:T1495,U1495,V1495,W1495))</f>
        <v>267</v>
      </c>
      <c r="Y1495" s="205"/>
      <c r="Z1495" s="147"/>
      <c r="AA1495" s="147"/>
      <c r="AB1495" s="147"/>
      <c r="AC1495" s="147"/>
      <c r="AD1495" s="147"/>
      <c r="AE1495" s="198">
        <f t="shared" si="45"/>
        <v>267</v>
      </c>
      <c r="AF1495" s="148"/>
      <c r="AG1495" s="139"/>
    </row>
    <row r="1496" spans="1:33" s="166" customFormat="1">
      <c r="A1496" s="371">
        <v>43885</v>
      </c>
      <c r="B1496" s="137">
        <v>3</v>
      </c>
      <c r="C1496" s="150">
        <v>3918407</v>
      </c>
      <c r="D1496" s="121">
        <v>40600</v>
      </c>
      <c r="E1496" s="104" t="s">
        <v>862</v>
      </c>
      <c r="F1496" s="120">
        <v>11612</v>
      </c>
      <c r="G1496" s="140">
        <v>24</v>
      </c>
      <c r="H1496" s="165" t="s">
        <v>141</v>
      </c>
      <c r="I1496" s="257">
        <v>0</v>
      </c>
      <c r="J1496" s="258">
        <v>0</v>
      </c>
      <c r="K1496" s="259">
        <v>0</v>
      </c>
      <c r="L1496" s="260">
        <v>0</v>
      </c>
      <c r="M1496" s="257">
        <v>0</v>
      </c>
      <c r="N1496" s="261">
        <v>0</v>
      </c>
      <c r="O1496" s="262">
        <v>1</v>
      </c>
      <c r="P1496" s="260">
        <v>0</v>
      </c>
      <c r="Q1496" s="262">
        <v>0</v>
      </c>
      <c r="R1496" s="263">
        <v>0</v>
      </c>
      <c r="S1496" s="260">
        <v>0</v>
      </c>
      <c r="T1496" s="257">
        <v>0</v>
      </c>
      <c r="U1496" s="264">
        <v>0</v>
      </c>
      <c r="V1496" s="260">
        <v>1</v>
      </c>
      <c r="W1496" s="260">
        <v>0</v>
      </c>
      <c r="X1496" s="146">
        <f>+G1496-(SUM(I1496:N1496,O1496,P1496:P1496:T1496,U1496,V1496,W1496))</f>
        <v>22</v>
      </c>
      <c r="Y1496" s="205"/>
      <c r="Z1496" s="147"/>
      <c r="AA1496" s="147"/>
      <c r="AB1496" s="147"/>
      <c r="AC1496" s="147"/>
      <c r="AD1496" s="147"/>
      <c r="AE1496" s="198">
        <f t="shared" si="45"/>
        <v>22</v>
      </c>
      <c r="AF1496" s="148"/>
      <c r="AG1496" s="139"/>
    </row>
    <row r="1497" spans="1:33" s="166" customFormat="1">
      <c r="A1497" s="371">
        <v>43885</v>
      </c>
      <c r="B1497" s="137">
        <v>3</v>
      </c>
      <c r="C1497" s="150">
        <v>3958604</v>
      </c>
      <c r="D1497" s="121">
        <v>13323</v>
      </c>
      <c r="E1497" s="139" t="s">
        <v>688</v>
      </c>
      <c r="F1497" s="120">
        <v>11613</v>
      </c>
      <c r="G1497" s="140">
        <v>77</v>
      </c>
      <c r="H1497" s="560" t="s">
        <v>111</v>
      </c>
      <c r="I1497" s="257">
        <v>0</v>
      </c>
      <c r="J1497" s="258">
        <v>1</v>
      </c>
      <c r="K1497" s="259">
        <v>0</v>
      </c>
      <c r="L1497" s="260">
        <v>0</v>
      </c>
      <c r="M1497" s="257">
        <v>0</v>
      </c>
      <c r="N1497" s="261">
        <v>0</v>
      </c>
      <c r="O1497" s="262">
        <v>0</v>
      </c>
      <c r="P1497" s="260">
        <v>1</v>
      </c>
      <c r="Q1497" s="262">
        <v>0</v>
      </c>
      <c r="R1497" s="263">
        <v>0</v>
      </c>
      <c r="S1497" s="260">
        <v>0</v>
      </c>
      <c r="T1497" s="257">
        <v>0</v>
      </c>
      <c r="U1497" s="264">
        <v>0</v>
      </c>
      <c r="V1497" s="260">
        <v>0</v>
      </c>
      <c r="W1497" s="260">
        <v>0</v>
      </c>
      <c r="X1497" s="146">
        <f>+G1497-(SUM(I1497:N1497,O1497,P1497:P1497:T1497,U1497,V1497,W1497))</f>
        <v>75</v>
      </c>
      <c r="Y1497" s="205"/>
      <c r="Z1497" s="147"/>
      <c r="AA1497" s="147"/>
      <c r="AB1497" s="147"/>
      <c r="AC1497" s="147"/>
      <c r="AD1497" s="147"/>
      <c r="AE1497" s="198">
        <f t="shared" si="45"/>
        <v>75</v>
      </c>
      <c r="AF1497" s="148"/>
      <c r="AG1497" s="139"/>
    </row>
    <row r="1498" spans="1:33" s="166" customFormat="1">
      <c r="A1498" s="371">
        <v>43886</v>
      </c>
      <c r="B1498" s="137">
        <v>1</v>
      </c>
      <c r="C1498" s="150">
        <v>3958604</v>
      </c>
      <c r="D1498" s="121">
        <v>13323</v>
      </c>
      <c r="E1498" s="139" t="s">
        <v>688</v>
      </c>
      <c r="F1498" s="120">
        <v>11613</v>
      </c>
      <c r="G1498" s="140">
        <v>323</v>
      </c>
      <c r="H1498" s="561"/>
      <c r="I1498" s="257">
        <v>0</v>
      </c>
      <c r="J1498" s="258">
        <v>0</v>
      </c>
      <c r="K1498" s="259">
        <v>0</v>
      </c>
      <c r="L1498" s="260">
        <v>0</v>
      </c>
      <c r="M1498" s="257">
        <v>0</v>
      </c>
      <c r="N1498" s="261">
        <v>0</v>
      </c>
      <c r="O1498" s="262">
        <v>0</v>
      </c>
      <c r="P1498" s="260">
        <v>0</v>
      </c>
      <c r="Q1498" s="262">
        <v>0</v>
      </c>
      <c r="R1498" s="263">
        <v>3</v>
      </c>
      <c r="S1498" s="260">
        <v>0</v>
      </c>
      <c r="T1498" s="257">
        <v>0</v>
      </c>
      <c r="U1498" s="264">
        <v>0</v>
      </c>
      <c r="V1498" s="260">
        <v>0</v>
      </c>
      <c r="W1498" s="260">
        <v>0</v>
      </c>
      <c r="X1498" s="146">
        <f>+G1498-(SUM(I1498:N1498,O1498,P1498:P1498:T1498,U1498,V1498,W1498))</f>
        <v>320</v>
      </c>
      <c r="Y1498" s="205"/>
      <c r="Z1498" s="147"/>
      <c r="AA1498" s="147"/>
      <c r="AB1498" s="147"/>
      <c r="AC1498" s="147"/>
      <c r="AD1498" s="147"/>
      <c r="AE1498" s="198">
        <f>X1498-SUM(Z1498:AD1498)</f>
        <v>320</v>
      </c>
      <c r="AF1498" s="148"/>
      <c r="AG1498" s="139"/>
    </row>
    <row r="1499" spans="1:33" s="166" customFormat="1">
      <c r="A1499" s="371">
        <v>43886</v>
      </c>
      <c r="B1499" s="137">
        <v>1</v>
      </c>
      <c r="C1499" s="150">
        <v>3958604</v>
      </c>
      <c r="D1499" s="121">
        <v>13323</v>
      </c>
      <c r="E1499" s="139" t="s">
        <v>688</v>
      </c>
      <c r="F1499" s="120">
        <v>11614</v>
      </c>
      <c r="G1499" s="140">
        <v>153</v>
      </c>
      <c r="H1499" s="165" t="s">
        <v>691</v>
      </c>
      <c r="I1499" s="257">
        <v>0</v>
      </c>
      <c r="J1499" s="258">
        <v>0</v>
      </c>
      <c r="K1499" s="259">
        <v>0</v>
      </c>
      <c r="L1499" s="260">
        <v>0</v>
      </c>
      <c r="M1499" s="257">
        <v>0</v>
      </c>
      <c r="N1499" s="261">
        <v>0</v>
      </c>
      <c r="O1499" s="262">
        <v>0</v>
      </c>
      <c r="P1499" s="260">
        <v>0</v>
      </c>
      <c r="Q1499" s="262">
        <v>0</v>
      </c>
      <c r="R1499" s="263">
        <v>1</v>
      </c>
      <c r="S1499" s="260">
        <v>0</v>
      </c>
      <c r="T1499" s="257">
        <v>0</v>
      </c>
      <c r="U1499" s="264">
        <v>0</v>
      </c>
      <c r="V1499" s="260">
        <v>1</v>
      </c>
      <c r="W1499" s="260">
        <v>0</v>
      </c>
      <c r="X1499" s="146">
        <f>+G1499-(SUM(I1499:N1499,O1499,P1499:P1499:T1499,U1499,V1499,W1499))</f>
        <v>151</v>
      </c>
      <c r="Y1499" s="205"/>
      <c r="Z1499" s="147"/>
      <c r="AA1499" s="147"/>
      <c r="AB1499" s="147"/>
      <c r="AC1499" s="147"/>
      <c r="AD1499" s="147"/>
      <c r="AE1499" s="198">
        <f>X1499-SUM(Z1499:AD1499)</f>
        <v>151</v>
      </c>
      <c r="AF1499" s="148"/>
      <c r="AG1499" s="139"/>
    </row>
    <row r="1500" spans="1:33" s="166" customFormat="1">
      <c r="A1500" s="371">
        <v>43886</v>
      </c>
      <c r="B1500" s="137">
        <v>1</v>
      </c>
      <c r="C1500" s="150">
        <v>3977908</v>
      </c>
      <c r="D1500" s="121">
        <v>13320</v>
      </c>
      <c r="E1500" s="139" t="s">
        <v>688</v>
      </c>
      <c r="F1500" s="120">
        <v>11615</v>
      </c>
      <c r="G1500" s="140">
        <v>26</v>
      </c>
      <c r="H1500" s="560" t="s">
        <v>111</v>
      </c>
      <c r="I1500" s="257">
        <v>0</v>
      </c>
      <c r="J1500" s="258">
        <v>0</v>
      </c>
      <c r="K1500" s="259">
        <v>0</v>
      </c>
      <c r="L1500" s="260">
        <v>0</v>
      </c>
      <c r="M1500" s="257">
        <v>0</v>
      </c>
      <c r="N1500" s="261">
        <v>0</v>
      </c>
      <c r="O1500" s="262">
        <v>0</v>
      </c>
      <c r="P1500" s="260">
        <v>0</v>
      </c>
      <c r="Q1500" s="262">
        <v>0</v>
      </c>
      <c r="R1500" s="263">
        <v>0</v>
      </c>
      <c r="S1500" s="260">
        <v>0</v>
      </c>
      <c r="T1500" s="257">
        <v>0</v>
      </c>
      <c r="U1500" s="264">
        <v>0</v>
      </c>
      <c r="V1500" s="260">
        <v>1</v>
      </c>
      <c r="W1500" s="260">
        <v>0</v>
      </c>
      <c r="X1500" s="146">
        <f>+G1500-(SUM(I1500:N1500,O1500,P1500:P1500:T1500,U1500,V1500,W1500))</f>
        <v>25</v>
      </c>
      <c r="Y1500" s="147"/>
      <c r="Z1500" s="147"/>
      <c r="AA1500" s="147"/>
      <c r="AB1500" s="147"/>
      <c r="AC1500" s="147"/>
      <c r="AD1500" s="147"/>
      <c r="AE1500" s="198">
        <f>X1500-SUM(Z1500:AD1500)</f>
        <v>25</v>
      </c>
      <c r="AF1500" s="148"/>
      <c r="AG1500" s="139"/>
    </row>
    <row r="1501" spans="1:33" s="166" customFormat="1">
      <c r="A1501" s="371">
        <v>43886</v>
      </c>
      <c r="B1501" s="137">
        <v>2</v>
      </c>
      <c r="C1501" s="150">
        <v>3977908</v>
      </c>
      <c r="D1501" s="121">
        <v>13320</v>
      </c>
      <c r="E1501" s="139" t="s">
        <v>688</v>
      </c>
      <c r="F1501" s="120">
        <v>11615</v>
      </c>
      <c r="G1501" s="140">
        <v>374</v>
      </c>
      <c r="H1501" s="561"/>
      <c r="I1501" s="257">
        <v>0</v>
      </c>
      <c r="J1501" s="258">
        <v>0</v>
      </c>
      <c r="K1501" s="259">
        <v>0</v>
      </c>
      <c r="L1501" s="260">
        <v>0</v>
      </c>
      <c r="M1501" s="257">
        <v>0</v>
      </c>
      <c r="N1501" s="261">
        <v>0</v>
      </c>
      <c r="O1501" s="262">
        <v>1</v>
      </c>
      <c r="P1501" s="260">
        <v>0</v>
      </c>
      <c r="Q1501" s="262">
        <v>0</v>
      </c>
      <c r="R1501" s="263">
        <v>2</v>
      </c>
      <c r="S1501" s="260">
        <v>0</v>
      </c>
      <c r="T1501" s="257">
        <v>0</v>
      </c>
      <c r="U1501" s="264">
        <v>0</v>
      </c>
      <c r="V1501" s="260">
        <v>0</v>
      </c>
      <c r="W1501" s="260">
        <v>0</v>
      </c>
      <c r="X1501" s="146">
        <f>+G1501-(SUM(I1501:N1501,O1501,P1501:P1501:T1501,U1501,V1501,W1501))</f>
        <v>371</v>
      </c>
      <c r="Y1501" s="147"/>
      <c r="Z1501" s="147"/>
      <c r="AA1501" s="147"/>
      <c r="AB1501" s="147"/>
      <c r="AC1501" s="147"/>
      <c r="AD1501" s="147"/>
      <c r="AE1501" s="198">
        <f t="shared" si="45"/>
        <v>371</v>
      </c>
      <c r="AF1501" s="148"/>
      <c r="AG1501" s="139"/>
    </row>
    <row r="1502" spans="1:33" s="166" customFormat="1">
      <c r="A1502" s="371">
        <v>43886</v>
      </c>
      <c r="B1502" s="137">
        <v>2</v>
      </c>
      <c r="C1502" s="150">
        <v>3977908</v>
      </c>
      <c r="D1502" s="121">
        <v>13320</v>
      </c>
      <c r="E1502" s="139" t="s">
        <v>688</v>
      </c>
      <c r="F1502" s="120">
        <v>11616</v>
      </c>
      <c r="G1502" s="140">
        <v>152</v>
      </c>
      <c r="H1502" s="560" t="s">
        <v>171</v>
      </c>
      <c r="I1502" s="257">
        <v>0</v>
      </c>
      <c r="J1502" s="258">
        <v>0</v>
      </c>
      <c r="K1502" s="259">
        <v>0</v>
      </c>
      <c r="L1502" s="260">
        <v>0</v>
      </c>
      <c r="M1502" s="257">
        <v>0</v>
      </c>
      <c r="N1502" s="261">
        <v>0</v>
      </c>
      <c r="O1502" s="262">
        <v>0</v>
      </c>
      <c r="P1502" s="260">
        <v>0</v>
      </c>
      <c r="Q1502" s="262">
        <v>0</v>
      </c>
      <c r="R1502" s="263">
        <v>2</v>
      </c>
      <c r="S1502" s="260">
        <v>0</v>
      </c>
      <c r="T1502" s="257">
        <v>0</v>
      </c>
      <c r="U1502" s="264">
        <v>0</v>
      </c>
      <c r="V1502" s="260">
        <v>1</v>
      </c>
      <c r="W1502" s="260">
        <v>0</v>
      </c>
      <c r="X1502" s="146">
        <f>+G1502-(SUM(I1502:N1502,O1502,P1502:P1502:T1502,U1502,V1502,W1502))</f>
        <v>149</v>
      </c>
      <c r="Y1502" s="147"/>
      <c r="Z1502" s="147"/>
      <c r="AA1502" s="147"/>
      <c r="AB1502" s="147"/>
      <c r="AC1502" s="147"/>
      <c r="AD1502" s="147"/>
      <c r="AE1502" s="198">
        <f t="shared" si="45"/>
        <v>149</v>
      </c>
      <c r="AF1502" s="148"/>
      <c r="AG1502" s="139"/>
    </row>
    <row r="1503" spans="1:33" s="166" customFormat="1">
      <c r="A1503" s="371">
        <v>43886</v>
      </c>
      <c r="B1503" s="137">
        <v>3</v>
      </c>
      <c r="C1503" s="150">
        <v>3977908</v>
      </c>
      <c r="D1503" s="121">
        <v>13320</v>
      </c>
      <c r="E1503" s="139" t="s">
        <v>688</v>
      </c>
      <c r="F1503" s="120">
        <v>11616</v>
      </c>
      <c r="G1503" s="140">
        <v>129</v>
      </c>
      <c r="H1503" s="561"/>
      <c r="I1503" s="257">
        <v>0</v>
      </c>
      <c r="J1503" s="258">
        <v>0</v>
      </c>
      <c r="K1503" s="259">
        <v>0</v>
      </c>
      <c r="L1503" s="260">
        <v>0</v>
      </c>
      <c r="M1503" s="257">
        <v>0</v>
      </c>
      <c r="N1503" s="261">
        <v>0</v>
      </c>
      <c r="O1503" s="262">
        <v>0</v>
      </c>
      <c r="P1503" s="260">
        <v>0</v>
      </c>
      <c r="Q1503" s="262">
        <v>0</v>
      </c>
      <c r="R1503" s="263">
        <v>0</v>
      </c>
      <c r="S1503" s="260">
        <v>0</v>
      </c>
      <c r="T1503" s="257">
        <v>0</v>
      </c>
      <c r="U1503" s="264">
        <v>0</v>
      </c>
      <c r="V1503" s="260">
        <v>1</v>
      </c>
      <c r="W1503" s="260">
        <v>0</v>
      </c>
      <c r="X1503" s="146">
        <f>+G1503-(SUM(I1503:N1503,O1503,P1503:P1503:T1503,U1503,V1503,W1503))</f>
        <v>128</v>
      </c>
      <c r="Y1503" s="147"/>
      <c r="Z1503" s="147"/>
      <c r="AA1503" s="147"/>
      <c r="AB1503" s="147"/>
      <c r="AC1503" s="147"/>
      <c r="AD1503" s="147"/>
      <c r="AE1503" s="198">
        <f>X1503-SUM(Z1503:AD1503)</f>
        <v>128</v>
      </c>
      <c r="AF1503" s="148"/>
      <c r="AG1503" s="139"/>
    </row>
    <row r="1504" spans="1:33" s="166" customFormat="1">
      <c r="A1504" s="371">
        <v>43886</v>
      </c>
      <c r="B1504" s="137">
        <v>3</v>
      </c>
      <c r="C1504" s="150">
        <v>3977908</v>
      </c>
      <c r="D1504" s="121">
        <v>13321</v>
      </c>
      <c r="E1504" s="139" t="s">
        <v>688</v>
      </c>
      <c r="F1504" s="120">
        <v>11617</v>
      </c>
      <c r="G1504" s="140">
        <v>400</v>
      </c>
      <c r="H1504" s="165" t="s">
        <v>111</v>
      </c>
      <c r="I1504" s="257">
        <v>0</v>
      </c>
      <c r="J1504" s="258">
        <v>0</v>
      </c>
      <c r="K1504" s="259">
        <v>0</v>
      </c>
      <c r="L1504" s="260">
        <v>0</v>
      </c>
      <c r="M1504" s="257">
        <v>0</v>
      </c>
      <c r="N1504" s="261">
        <v>0</v>
      </c>
      <c r="O1504" s="262">
        <v>1</v>
      </c>
      <c r="P1504" s="260">
        <v>0</v>
      </c>
      <c r="Q1504" s="262">
        <v>0</v>
      </c>
      <c r="R1504" s="263">
        <v>2</v>
      </c>
      <c r="S1504" s="260">
        <v>0</v>
      </c>
      <c r="T1504" s="257">
        <v>0</v>
      </c>
      <c r="U1504" s="264">
        <v>0</v>
      </c>
      <c r="V1504" s="260">
        <v>1</v>
      </c>
      <c r="W1504" s="260">
        <v>0</v>
      </c>
      <c r="X1504" s="146">
        <f>+G1504-(SUM(I1504:N1504,O1504,P1504:P1504:T1504,U1504,V1504,W1504))</f>
        <v>396</v>
      </c>
      <c r="Y1504" s="147"/>
      <c r="Z1504" s="147"/>
      <c r="AA1504" s="147"/>
      <c r="AB1504" s="147"/>
      <c r="AC1504" s="147"/>
      <c r="AD1504" s="147"/>
      <c r="AE1504" s="198">
        <f t="shared" si="45"/>
        <v>396</v>
      </c>
      <c r="AF1504" s="148"/>
      <c r="AG1504" s="139"/>
    </row>
    <row r="1505" spans="1:33" s="166" customFormat="1">
      <c r="A1505" s="371">
        <v>43886</v>
      </c>
      <c r="B1505" s="137">
        <v>3</v>
      </c>
      <c r="C1505" s="150">
        <v>3977908</v>
      </c>
      <c r="D1505" s="121">
        <v>13321</v>
      </c>
      <c r="E1505" s="139" t="s">
        <v>688</v>
      </c>
      <c r="F1505" s="120">
        <v>11618</v>
      </c>
      <c r="G1505" s="140">
        <v>51</v>
      </c>
      <c r="H1505" s="165"/>
      <c r="I1505" s="257">
        <v>0</v>
      </c>
      <c r="J1505" s="258">
        <v>0</v>
      </c>
      <c r="K1505" s="259">
        <v>0</v>
      </c>
      <c r="L1505" s="260">
        <v>0</v>
      </c>
      <c r="M1505" s="257">
        <v>0</v>
      </c>
      <c r="N1505" s="261">
        <v>0</v>
      </c>
      <c r="O1505" s="262">
        <v>0</v>
      </c>
      <c r="P1505" s="260">
        <v>0</v>
      </c>
      <c r="Q1505" s="262">
        <v>0</v>
      </c>
      <c r="R1505" s="263">
        <v>0</v>
      </c>
      <c r="S1505" s="260">
        <v>0</v>
      </c>
      <c r="T1505" s="257">
        <v>0</v>
      </c>
      <c r="U1505" s="264">
        <v>0</v>
      </c>
      <c r="V1505" s="260">
        <v>1</v>
      </c>
      <c r="W1505" s="260">
        <v>0</v>
      </c>
      <c r="X1505" s="146">
        <f>+G1505-(SUM(I1505:N1505,O1505,P1505:P1505:T1505,U1505,V1505,W1505))</f>
        <v>50</v>
      </c>
      <c r="Y1505" s="147"/>
      <c r="Z1505" s="147"/>
      <c r="AA1505" s="147"/>
      <c r="AB1505" s="147"/>
      <c r="AC1505" s="147"/>
      <c r="AD1505" s="147"/>
      <c r="AE1505" s="198">
        <f t="shared" si="45"/>
        <v>50</v>
      </c>
      <c r="AF1505" s="148"/>
      <c r="AG1505" s="139"/>
    </row>
    <row r="1506" spans="1:33" s="166" customFormat="1">
      <c r="A1506" s="371">
        <v>43886</v>
      </c>
      <c r="B1506" s="137">
        <v>1</v>
      </c>
      <c r="C1506" s="150">
        <v>3977908</v>
      </c>
      <c r="D1506" s="121">
        <v>13321</v>
      </c>
      <c r="E1506" s="139" t="s">
        <v>688</v>
      </c>
      <c r="F1506" s="120">
        <v>11618</v>
      </c>
      <c r="G1506" s="140">
        <v>280</v>
      </c>
      <c r="H1506" s="165"/>
      <c r="I1506" s="257">
        <v>0</v>
      </c>
      <c r="J1506" s="258">
        <v>0</v>
      </c>
      <c r="K1506" s="259">
        <v>0</v>
      </c>
      <c r="L1506" s="260">
        <v>0</v>
      </c>
      <c r="M1506" s="257">
        <v>0</v>
      </c>
      <c r="N1506" s="261">
        <v>0</v>
      </c>
      <c r="O1506" s="262">
        <v>0</v>
      </c>
      <c r="P1506" s="260">
        <v>0</v>
      </c>
      <c r="Q1506" s="262">
        <v>0</v>
      </c>
      <c r="R1506" s="263">
        <v>3</v>
      </c>
      <c r="S1506" s="260">
        <v>0</v>
      </c>
      <c r="T1506" s="257">
        <v>0</v>
      </c>
      <c r="U1506" s="264">
        <v>0</v>
      </c>
      <c r="V1506" s="260">
        <v>0</v>
      </c>
      <c r="W1506" s="260">
        <v>0</v>
      </c>
      <c r="X1506" s="146">
        <f>+G1506-(SUM(I1506:N1506,O1506,P1506:P1506:T1506,U1506,V1506,W1506))</f>
        <v>277</v>
      </c>
      <c r="Y1506" s="147"/>
      <c r="Z1506" s="147"/>
      <c r="AA1506" s="147"/>
      <c r="AB1506" s="147"/>
      <c r="AC1506" s="147"/>
      <c r="AD1506" s="147"/>
      <c r="AE1506" s="198">
        <f>X1506-SUM(Z1506:AD1506)</f>
        <v>277</v>
      </c>
      <c r="AF1506" s="148"/>
      <c r="AG1506" s="139"/>
    </row>
    <row r="1507" spans="1:33" s="166" customFormat="1">
      <c r="A1507" s="371">
        <v>43886</v>
      </c>
      <c r="B1507" s="137">
        <v>1</v>
      </c>
      <c r="C1507" s="150">
        <v>3977908</v>
      </c>
      <c r="D1507" s="121">
        <v>13322</v>
      </c>
      <c r="E1507" s="139" t="s">
        <v>688</v>
      </c>
      <c r="F1507" s="120">
        <v>11619</v>
      </c>
      <c r="G1507" s="140">
        <v>151</v>
      </c>
      <c r="H1507" s="165"/>
      <c r="I1507" s="257">
        <v>0</v>
      </c>
      <c r="J1507" s="258">
        <v>0</v>
      </c>
      <c r="K1507" s="259">
        <v>0</v>
      </c>
      <c r="L1507" s="260">
        <v>0</v>
      </c>
      <c r="M1507" s="257">
        <v>0</v>
      </c>
      <c r="N1507" s="261">
        <v>0</v>
      </c>
      <c r="O1507" s="262">
        <v>1</v>
      </c>
      <c r="P1507" s="260">
        <v>0</v>
      </c>
      <c r="Q1507" s="262">
        <v>0</v>
      </c>
      <c r="R1507" s="263">
        <v>0</v>
      </c>
      <c r="S1507" s="260">
        <v>0</v>
      </c>
      <c r="T1507" s="257">
        <v>0</v>
      </c>
      <c r="U1507" s="264">
        <v>0</v>
      </c>
      <c r="V1507" s="260">
        <v>1</v>
      </c>
      <c r="W1507" s="260">
        <v>0</v>
      </c>
      <c r="X1507" s="146">
        <f>+G1507-(SUM(I1507:N1507,O1507,P1507:P1507:T1507,U1507,V1507,W1507))</f>
        <v>149</v>
      </c>
      <c r="Y1507" s="147"/>
      <c r="Z1507" s="147"/>
      <c r="AA1507" s="147"/>
      <c r="AB1507" s="147"/>
      <c r="AC1507" s="147"/>
      <c r="AD1507" s="147"/>
      <c r="AE1507" s="198">
        <f>X1507-SUM(Z1507:AD1507)</f>
        <v>149</v>
      </c>
      <c r="AF1507" s="148"/>
      <c r="AG1507" s="139"/>
    </row>
    <row r="1508" spans="1:33" s="166" customFormat="1">
      <c r="A1508" s="371">
        <v>43886</v>
      </c>
      <c r="B1508" s="137">
        <v>1</v>
      </c>
      <c r="C1508" s="150">
        <v>3708604</v>
      </c>
      <c r="D1508" s="121">
        <v>60307</v>
      </c>
      <c r="E1508" s="139" t="s">
        <v>688</v>
      </c>
      <c r="F1508" s="120">
        <v>11620</v>
      </c>
      <c r="G1508" s="140">
        <v>28</v>
      </c>
      <c r="H1508" s="165"/>
      <c r="I1508" s="257">
        <v>0</v>
      </c>
      <c r="J1508" s="258">
        <v>0</v>
      </c>
      <c r="K1508" s="259">
        <v>0</v>
      </c>
      <c r="L1508" s="260">
        <v>0</v>
      </c>
      <c r="M1508" s="257">
        <v>0</v>
      </c>
      <c r="N1508" s="261">
        <v>0</v>
      </c>
      <c r="O1508" s="262">
        <v>1</v>
      </c>
      <c r="P1508" s="260">
        <v>0</v>
      </c>
      <c r="Q1508" s="262">
        <v>0</v>
      </c>
      <c r="R1508" s="263">
        <v>0</v>
      </c>
      <c r="S1508" s="260">
        <v>0</v>
      </c>
      <c r="T1508" s="257">
        <v>0</v>
      </c>
      <c r="U1508" s="264">
        <v>0</v>
      </c>
      <c r="V1508" s="260">
        <v>1</v>
      </c>
      <c r="W1508" s="260">
        <v>0</v>
      </c>
      <c r="X1508" s="146">
        <f>+G1508-(SUM(I1508:N1508,O1508,P1508:P1508:T1508,U1508,V1508,W1508))</f>
        <v>26</v>
      </c>
      <c r="Y1508" s="147"/>
      <c r="Z1508" s="147"/>
      <c r="AA1508" s="147"/>
      <c r="AB1508" s="147"/>
      <c r="AC1508" s="147"/>
      <c r="AD1508" s="147"/>
      <c r="AE1508" s="198">
        <f>X1508-SUM(Z1508:AD1508)</f>
        <v>26</v>
      </c>
      <c r="AF1508" s="148"/>
      <c r="AG1508" s="139"/>
    </row>
    <row r="1509" spans="1:33" s="166" customFormat="1">
      <c r="A1509" s="371">
        <v>43886</v>
      </c>
      <c r="B1509" s="137">
        <v>1</v>
      </c>
      <c r="C1509" s="150">
        <v>3977908</v>
      </c>
      <c r="D1509" s="121">
        <v>13398</v>
      </c>
      <c r="E1509" s="104" t="s">
        <v>862</v>
      </c>
      <c r="F1509" s="120">
        <v>11621</v>
      </c>
      <c r="G1509" s="140">
        <v>2</v>
      </c>
      <c r="H1509" s="560" t="s">
        <v>504</v>
      </c>
      <c r="I1509" s="257">
        <v>0</v>
      </c>
      <c r="J1509" s="258">
        <v>0</v>
      </c>
      <c r="K1509" s="259">
        <v>0</v>
      </c>
      <c r="L1509" s="260">
        <v>0</v>
      </c>
      <c r="M1509" s="257">
        <v>0</v>
      </c>
      <c r="N1509" s="261">
        <v>0</v>
      </c>
      <c r="O1509" s="262">
        <v>0</v>
      </c>
      <c r="P1509" s="260">
        <v>0</v>
      </c>
      <c r="Q1509" s="262">
        <v>0</v>
      </c>
      <c r="R1509" s="263">
        <v>0</v>
      </c>
      <c r="S1509" s="260">
        <v>0</v>
      </c>
      <c r="T1509" s="257">
        <v>0</v>
      </c>
      <c r="U1509" s="264">
        <v>0</v>
      </c>
      <c r="V1509" s="260">
        <v>0</v>
      </c>
      <c r="W1509" s="260">
        <v>0</v>
      </c>
      <c r="X1509" s="146">
        <f>+G1509-(SUM(I1509:N1509,O1509,P1509:P1509:T1509,U1509,V1509,W1509))</f>
        <v>2</v>
      </c>
      <c r="Y1509" s="147"/>
      <c r="Z1509" s="147"/>
      <c r="AA1509" s="147"/>
      <c r="AB1509" s="147"/>
      <c r="AC1509" s="147"/>
      <c r="AD1509" s="147"/>
      <c r="AE1509" s="198">
        <f>X1509-SUM(Z1509:AD1509)</f>
        <v>2</v>
      </c>
      <c r="AF1509" s="148"/>
      <c r="AG1509" s="139"/>
    </row>
    <row r="1510" spans="1:33" s="166" customFormat="1">
      <c r="A1510" s="371">
        <v>43886</v>
      </c>
      <c r="B1510" s="137">
        <v>2</v>
      </c>
      <c r="C1510" s="150">
        <v>3977908</v>
      </c>
      <c r="D1510" s="121">
        <v>13398</v>
      </c>
      <c r="E1510" s="104" t="s">
        <v>862</v>
      </c>
      <c r="F1510" s="120">
        <v>11621</v>
      </c>
      <c r="G1510" s="140">
        <v>272</v>
      </c>
      <c r="H1510" s="561"/>
      <c r="I1510" s="257">
        <v>0</v>
      </c>
      <c r="J1510" s="258">
        <v>0</v>
      </c>
      <c r="K1510" s="259">
        <v>0</v>
      </c>
      <c r="L1510" s="260">
        <v>0</v>
      </c>
      <c r="M1510" s="257">
        <v>0</v>
      </c>
      <c r="N1510" s="261">
        <v>0</v>
      </c>
      <c r="O1510" s="262">
        <v>1</v>
      </c>
      <c r="P1510" s="260">
        <v>0</v>
      </c>
      <c r="Q1510" s="262">
        <v>0</v>
      </c>
      <c r="R1510" s="263">
        <v>2</v>
      </c>
      <c r="S1510" s="260">
        <v>0</v>
      </c>
      <c r="T1510" s="257">
        <v>0</v>
      </c>
      <c r="U1510" s="264">
        <v>0</v>
      </c>
      <c r="V1510" s="260">
        <v>2</v>
      </c>
      <c r="W1510" s="260">
        <v>0</v>
      </c>
      <c r="X1510" s="146">
        <f>+G1510-(SUM(I1510:N1510,O1510,P1510:P1510:T1510,U1510,V1510,W1510))</f>
        <v>267</v>
      </c>
      <c r="Y1510" s="147"/>
      <c r="Z1510" s="147">
        <v>4</v>
      </c>
      <c r="AA1510" s="147"/>
      <c r="AB1510" s="147"/>
      <c r="AC1510" s="147"/>
      <c r="AD1510" s="147"/>
      <c r="AE1510" s="198">
        <f t="shared" ref="AE1510:AE1576" si="47">X1510-SUM(Z1510:AD1510)</f>
        <v>263</v>
      </c>
      <c r="AF1510" s="148"/>
      <c r="AG1510" s="139"/>
    </row>
    <row r="1511" spans="1:33" s="166" customFormat="1">
      <c r="A1511" s="371">
        <v>44107</v>
      </c>
      <c r="B1511" s="137">
        <v>1</v>
      </c>
      <c r="C1511" s="150">
        <v>4178401</v>
      </c>
      <c r="D1511" s="121">
        <v>55800</v>
      </c>
      <c r="E1511" s="139" t="s">
        <v>283</v>
      </c>
      <c r="F1511" s="120">
        <v>11847</v>
      </c>
      <c r="G1511" s="140">
        <v>33</v>
      </c>
      <c r="H1511" s="113" t="s">
        <v>695</v>
      </c>
      <c r="I1511" s="257">
        <v>0</v>
      </c>
      <c r="J1511" s="258">
        <v>0</v>
      </c>
      <c r="K1511" s="259">
        <v>0</v>
      </c>
      <c r="L1511" s="260">
        <v>0</v>
      </c>
      <c r="M1511" s="257">
        <v>0</v>
      </c>
      <c r="N1511" s="261">
        <v>0</v>
      </c>
      <c r="O1511" s="262">
        <v>1</v>
      </c>
      <c r="P1511" s="260">
        <v>0</v>
      </c>
      <c r="Q1511" s="262">
        <v>0</v>
      </c>
      <c r="R1511" s="263">
        <v>0</v>
      </c>
      <c r="S1511" s="260">
        <v>0</v>
      </c>
      <c r="T1511" s="257">
        <v>0</v>
      </c>
      <c r="U1511" s="264">
        <v>0</v>
      </c>
      <c r="V1511" s="260">
        <v>1</v>
      </c>
      <c r="W1511" s="260">
        <v>0</v>
      </c>
      <c r="X1511" s="146">
        <f>+G1511-(SUM(I1511:N1511,O1511,P1511:P1511:T1511,U1511,V1511,W1511))</f>
        <v>31</v>
      </c>
      <c r="Y1511" s="147"/>
      <c r="Z1511" s="147"/>
      <c r="AA1511" s="147">
        <v>6</v>
      </c>
      <c r="AB1511" s="147"/>
      <c r="AC1511" s="147"/>
      <c r="AD1511" s="147"/>
      <c r="AE1511" s="198">
        <f>X1511-SUM(Z1511:AD1511)</f>
        <v>25</v>
      </c>
      <c r="AF1511" s="148"/>
      <c r="AG1511" s="139"/>
    </row>
    <row r="1512" spans="1:33">
      <c r="A1512" s="371">
        <v>44107</v>
      </c>
      <c r="B1512" s="137">
        <v>2</v>
      </c>
      <c r="C1512" s="150">
        <v>4178401</v>
      </c>
      <c r="D1512" s="121">
        <v>55800</v>
      </c>
      <c r="E1512" s="139" t="s">
        <v>283</v>
      </c>
      <c r="F1512" s="120">
        <v>11847</v>
      </c>
      <c r="G1512" s="105">
        <v>167</v>
      </c>
      <c r="H1512" s="113" t="s">
        <v>695</v>
      </c>
      <c r="I1512" s="222">
        <v>0</v>
      </c>
      <c r="J1512" s="223">
        <v>0</v>
      </c>
      <c r="K1512" s="228">
        <v>0</v>
      </c>
      <c r="L1512" s="224">
        <v>0</v>
      </c>
      <c r="M1512" s="222">
        <v>0</v>
      </c>
      <c r="N1512" s="229">
        <v>0</v>
      </c>
      <c r="O1512" s="225">
        <v>0</v>
      </c>
      <c r="P1512" s="224">
        <v>0</v>
      </c>
      <c r="Q1512" s="225">
        <v>0</v>
      </c>
      <c r="R1512" s="226">
        <v>0</v>
      </c>
      <c r="S1512" s="224">
        <v>0</v>
      </c>
      <c r="T1512" s="222">
        <v>0</v>
      </c>
      <c r="U1512" s="227">
        <v>0</v>
      </c>
      <c r="V1512" s="224">
        <v>0</v>
      </c>
      <c r="W1512" s="224">
        <v>0</v>
      </c>
      <c r="X1512" s="146">
        <f>+G1512-(SUM(I1512:N1512,O1512,P1512:P1512:T1512,U1512,V1512,W1512))</f>
        <v>167</v>
      </c>
      <c r="Y1512" s="107"/>
      <c r="Z1512" s="107"/>
      <c r="AA1512" s="107">
        <v>2</v>
      </c>
      <c r="AB1512" s="107"/>
      <c r="AC1512" s="107"/>
      <c r="AD1512" s="107"/>
      <c r="AE1512" s="197">
        <f t="shared" si="47"/>
        <v>165</v>
      </c>
      <c r="AF1512" s="108"/>
      <c r="AG1512" s="104"/>
    </row>
    <row r="1513" spans="1:33">
      <c r="A1513" s="371">
        <v>44107</v>
      </c>
      <c r="B1513" s="137">
        <v>2</v>
      </c>
      <c r="C1513" s="150">
        <v>4178401</v>
      </c>
      <c r="D1513" s="121">
        <v>55800</v>
      </c>
      <c r="E1513" s="139" t="s">
        <v>283</v>
      </c>
      <c r="F1513" s="120">
        <v>11848</v>
      </c>
      <c r="G1513" s="105">
        <v>200</v>
      </c>
      <c r="H1513" s="113" t="s">
        <v>696</v>
      </c>
      <c r="I1513" s="222">
        <v>0</v>
      </c>
      <c r="J1513" s="223">
        <v>0</v>
      </c>
      <c r="K1513" s="228">
        <v>0</v>
      </c>
      <c r="L1513" s="224">
        <v>0</v>
      </c>
      <c r="M1513" s="222">
        <v>0</v>
      </c>
      <c r="N1513" s="229">
        <v>0</v>
      </c>
      <c r="O1513" s="225">
        <v>0</v>
      </c>
      <c r="P1513" s="224">
        <v>0</v>
      </c>
      <c r="Q1513" s="225">
        <v>0</v>
      </c>
      <c r="R1513" s="226">
        <v>0</v>
      </c>
      <c r="S1513" s="224">
        <v>0</v>
      </c>
      <c r="T1513" s="222">
        <v>0</v>
      </c>
      <c r="U1513" s="227">
        <v>0</v>
      </c>
      <c r="V1513" s="224">
        <v>1</v>
      </c>
      <c r="W1513" s="224">
        <v>0</v>
      </c>
      <c r="X1513" s="146">
        <f>+G1513-(SUM(I1513:N1513,O1513,P1513:P1513:T1513,U1513,V1513,W1513))</f>
        <v>199</v>
      </c>
      <c r="Y1513" s="107"/>
      <c r="Z1513" s="107"/>
      <c r="AA1513" s="107">
        <v>2</v>
      </c>
      <c r="AB1513" s="107"/>
      <c r="AC1513" s="107"/>
      <c r="AD1513" s="107"/>
      <c r="AE1513" s="197">
        <f t="shared" si="47"/>
        <v>197</v>
      </c>
      <c r="AF1513" s="108"/>
      <c r="AG1513" s="104"/>
    </row>
    <row r="1514" spans="1:33">
      <c r="A1514" s="371">
        <v>44107</v>
      </c>
      <c r="B1514" s="137">
        <v>2</v>
      </c>
      <c r="C1514" s="150">
        <v>4178401</v>
      </c>
      <c r="D1514" s="121">
        <v>55800</v>
      </c>
      <c r="E1514" s="139" t="s">
        <v>283</v>
      </c>
      <c r="F1514" s="120">
        <v>11849</v>
      </c>
      <c r="G1514" s="105">
        <v>226</v>
      </c>
      <c r="H1514" s="113" t="s">
        <v>114</v>
      </c>
      <c r="I1514" s="222">
        <v>0</v>
      </c>
      <c r="J1514" s="223">
        <v>0</v>
      </c>
      <c r="K1514" s="228">
        <v>0</v>
      </c>
      <c r="L1514" s="224">
        <v>0</v>
      </c>
      <c r="M1514" s="222">
        <v>0</v>
      </c>
      <c r="N1514" s="229">
        <v>0</v>
      </c>
      <c r="O1514" s="225">
        <v>0</v>
      </c>
      <c r="P1514" s="224">
        <v>0</v>
      </c>
      <c r="Q1514" s="225">
        <v>0</v>
      </c>
      <c r="R1514" s="226">
        <v>0</v>
      </c>
      <c r="S1514" s="224">
        <v>0</v>
      </c>
      <c r="T1514" s="222">
        <v>0</v>
      </c>
      <c r="U1514" s="227">
        <v>0</v>
      </c>
      <c r="V1514" s="224">
        <v>1</v>
      </c>
      <c r="W1514" s="224">
        <v>0</v>
      </c>
      <c r="X1514" s="146">
        <f>+G1514-(SUM(I1514:N1514,O1514,P1514:P1514:T1514,U1514,V1514,W1514))</f>
        <v>225</v>
      </c>
      <c r="Y1514" s="107"/>
      <c r="Z1514" s="107"/>
      <c r="AA1514" s="107"/>
      <c r="AB1514" s="107"/>
      <c r="AC1514" s="107"/>
      <c r="AD1514" s="107"/>
      <c r="AE1514" s="197">
        <f t="shared" si="47"/>
        <v>225</v>
      </c>
      <c r="AF1514" s="108"/>
      <c r="AG1514" s="104"/>
    </row>
    <row r="1515" spans="1:33">
      <c r="A1515" s="371">
        <v>44107</v>
      </c>
      <c r="B1515" s="137">
        <v>3</v>
      </c>
      <c r="C1515" s="150">
        <v>4178401</v>
      </c>
      <c r="D1515" s="121">
        <v>55800</v>
      </c>
      <c r="E1515" s="139" t="s">
        <v>283</v>
      </c>
      <c r="F1515" s="120">
        <v>11849</v>
      </c>
      <c r="G1515" s="105">
        <v>50</v>
      </c>
      <c r="H1515" s="113" t="s">
        <v>114</v>
      </c>
      <c r="I1515" s="222">
        <v>0</v>
      </c>
      <c r="J1515" s="223">
        <v>0</v>
      </c>
      <c r="K1515" s="228">
        <v>0</v>
      </c>
      <c r="L1515" s="224">
        <v>0</v>
      </c>
      <c r="M1515" s="222">
        <v>0</v>
      </c>
      <c r="N1515" s="229">
        <v>0</v>
      </c>
      <c r="O1515" s="225">
        <v>0</v>
      </c>
      <c r="P1515" s="224">
        <v>0</v>
      </c>
      <c r="Q1515" s="225">
        <v>0</v>
      </c>
      <c r="R1515" s="226">
        <v>0</v>
      </c>
      <c r="S1515" s="224">
        <v>0</v>
      </c>
      <c r="T1515" s="222">
        <v>0</v>
      </c>
      <c r="U1515" s="227">
        <v>0</v>
      </c>
      <c r="V1515" s="224">
        <v>0</v>
      </c>
      <c r="W1515" s="224">
        <v>0</v>
      </c>
      <c r="X1515" s="146">
        <f>+G1515-(SUM(I1515:N1515,O1515,P1515:P1515:T1515,U1515,V1515,W1515))</f>
        <v>50</v>
      </c>
      <c r="Y1515" s="107"/>
      <c r="Z1515" s="107"/>
      <c r="AA1515" s="107"/>
      <c r="AB1515" s="107"/>
      <c r="AC1515" s="107"/>
      <c r="AD1515" s="107"/>
      <c r="AE1515" s="197">
        <f>X1515-SUM(Z1515:AD1515)</f>
        <v>50</v>
      </c>
      <c r="AF1515" s="108"/>
      <c r="AG1515" s="104"/>
    </row>
    <row r="1516" spans="1:33">
      <c r="A1516" s="371">
        <v>44109</v>
      </c>
      <c r="B1516" s="137">
        <v>1</v>
      </c>
      <c r="C1516" s="150">
        <v>4178401</v>
      </c>
      <c r="D1516" s="121">
        <v>55800</v>
      </c>
      <c r="E1516" s="139" t="s">
        <v>283</v>
      </c>
      <c r="F1516" s="120">
        <v>11849</v>
      </c>
      <c r="G1516" s="105">
        <v>124</v>
      </c>
      <c r="H1516" s="113" t="s">
        <v>114</v>
      </c>
      <c r="I1516" s="222">
        <v>0</v>
      </c>
      <c r="J1516" s="223">
        <v>0</v>
      </c>
      <c r="K1516" s="228">
        <v>0</v>
      </c>
      <c r="L1516" s="224">
        <v>0</v>
      </c>
      <c r="M1516" s="222">
        <v>0</v>
      </c>
      <c r="N1516" s="229">
        <v>0</v>
      </c>
      <c r="O1516" s="225">
        <v>0</v>
      </c>
      <c r="P1516" s="224">
        <v>0</v>
      </c>
      <c r="Q1516" s="225">
        <v>0</v>
      </c>
      <c r="R1516" s="226">
        <v>0</v>
      </c>
      <c r="S1516" s="224">
        <v>0</v>
      </c>
      <c r="T1516" s="222">
        <v>0</v>
      </c>
      <c r="U1516" s="227">
        <v>0</v>
      </c>
      <c r="V1516" s="224">
        <v>0</v>
      </c>
      <c r="W1516" s="224">
        <v>0</v>
      </c>
      <c r="X1516" s="146">
        <f>+G1516-(SUM(I1516:N1516,O1516,P1516:P1516:T1516,U1516,V1516,W1516))</f>
        <v>124</v>
      </c>
      <c r="Y1516" s="107"/>
      <c r="Z1516" s="107"/>
      <c r="AA1516" s="107"/>
      <c r="AB1516" s="107"/>
      <c r="AC1516" s="107"/>
      <c r="AD1516" s="107"/>
      <c r="AE1516" s="197">
        <f>X1516-SUM(Z1516:AD1516)</f>
        <v>124</v>
      </c>
      <c r="AF1516" s="108"/>
      <c r="AG1516" s="104"/>
    </row>
    <row r="1517" spans="1:33">
      <c r="A1517" s="371">
        <v>44109</v>
      </c>
      <c r="B1517" s="137">
        <v>1</v>
      </c>
      <c r="C1517" s="150">
        <v>4178401</v>
      </c>
      <c r="D1517" s="121">
        <v>55800</v>
      </c>
      <c r="E1517" s="139" t="s">
        <v>283</v>
      </c>
      <c r="F1517" s="120">
        <v>11850</v>
      </c>
      <c r="G1517" s="105">
        <v>162</v>
      </c>
      <c r="H1517" s="113" t="s">
        <v>697</v>
      </c>
      <c r="I1517" s="222">
        <v>0</v>
      </c>
      <c r="J1517" s="223">
        <v>0</v>
      </c>
      <c r="K1517" s="228">
        <v>0</v>
      </c>
      <c r="L1517" s="224">
        <v>0</v>
      </c>
      <c r="M1517" s="222">
        <v>0</v>
      </c>
      <c r="N1517" s="229">
        <v>0</v>
      </c>
      <c r="O1517" s="225">
        <v>0</v>
      </c>
      <c r="P1517" s="224">
        <v>0</v>
      </c>
      <c r="Q1517" s="225">
        <v>0</v>
      </c>
      <c r="R1517" s="226">
        <v>0</v>
      </c>
      <c r="S1517" s="224">
        <v>0</v>
      </c>
      <c r="T1517" s="222">
        <v>0</v>
      </c>
      <c r="U1517" s="227">
        <v>0</v>
      </c>
      <c r="V1517" s="224">
        <v>1</v>
      </c>
      <c r="W1517" s="224">
        <v>0</v>
      </c>
      <c r="X1517" s="146">
        <f>+G1517-(SUM(I1517:N1517,O1517,P1517:P1517:T1517,U1517,V1517,W1517))</f>
        <v>161</v>
      </c>
      <c r="Y1517" s="107"/>
      <c r="Z1517" s="107"/>
      <c r="AA1517" s="107"/>
      <c r="AB1517" s="107"/>
      <c r="AC1517" s="107"/>
      <c r="AD1517" s="107"/>
      <c r="AE1517" s="197">
        <f>X1517-SUM(Z1517:AD1517)</f>
        <v>161</v>
      </c>
      <c r="AF1517" s="108"/>
      <c r="AG1517" s="104"/>
    </row>
    <row r="1518" spans="1:33">
      <c r="A1518" s="371">
        <v>44109</v>
      </c>
      <c r="B1518" s="137">
        <v>1</v>
      </c>
      <c r="C1518" s="150">
        <v>4178401</v>
      </c>
      <c r="D1518" s="121">
        <v>55800</v>
      </c>
      <c r="E1518" s="139" t="s">
        <v>283</v>
      </c>
      <c r="F1518" s="120">
        <v>11851</v>
      </c>
      <c r="G1518" s="105">
        <v>10</v>
      </c>
      <c r="H1518" s="113" t="s">
        <v>698</v>
      </c>
      <c r="I1518" s="222">
        <v>0</v>
      </c>
      <c r="J1518" s="223">
        <v>0</v>
      </c>
      <c r="K1518" s="228">
        <v>0</v>
      </c>
      <c r="L1518" s="224">
        <v>0</v>
      </c>
      <c r="M1518" s="222">
        <v>0</v>
      </c>
      <c r="N1518" s="229">
        <v>0</v>
      </c>
      <c r="O1518" s="225">
        <v>0</v>
      </c>
      <c r="P1518" s="224">
        <v>0</v>
      </c>
      <c r="Q1518" s="225">
        <v>0</v>
      </c>
      <c r="R1518" s="226">
        <v>0</v>
      </c>
      <c r="S1518" s="224">
        <v>0</v>
      </c>
      <c r="T1518" s="222">
        <v>0</v>
      </c>
      <c r="U1518" s="227">
        <v>0</v>
      </c>
      <c r="V1518" s="224">
        <v>1</v>
      </c>
      <c r="W1518" s="224">
        <v>0</v>
      </c>
      <c r="X1518" s="146">
        <f>+G1518-(SUM(I1518:N1518,O1518,P1518:P1518:T1518,U1518,V1518,W1518))</f>
        <v>9</v>
      </c>
      <c r="Y1518" s="107"/>
      <c r="Z1518" s="107"/>
      <c r="AA1518" s="107"/>
      <c r="AB1518" s="107"/>
      <c r="AC1518" s="107"/>
      <c r="AD1518" s="107"/>
      <c r="AE1518" s="197">
        <f>X1518-SUM(Z1518:AD1518)</f>
        <v>9</v>
      </c>
      <c r="AF1518" s="108"/>
      <c r="AG1518" s="104"/>
    </row>
    <row r="1519" spans="1:33">
      <c r="A1519" s="371">
        <v>44109</v>
      </c>
      <c r="B1519" s="137">
        <v>1</v>
      </c>
      <c r="C1519" s="150">
        <v>4178401</v>
      </c>
      <c r="D1519" s="121">
        <v>55793</v>
      </c>
      <c r="E1519" s="139" t="s">
        <v>283</v>
      </c>
      <c r="F1519" s="120">
        <v>11852</v>
      </c>
      <c r="G1519" s="105">
        <v>199</v>
      </c>
      <c r="H1519" s="564" t="s">
        <v>111</v>
      </c>
      <c r="I1519" s="222">
        <v>0</v>
      </c>
      <c r="J1519" s="223">
        <v>0</v>
      </c>
      <c r="K1519" s="228">
        <v>0</v>
      </c>
      <c r="L1519" s="224">
        <v>0</v>
      </c>
      <c r="M1519" s="222">
        <v>0</v>
      </c>
      <c r="N1519" s="229">
        <v>0</v>
      </c>
      <c r="O1519" s="225">
        <v>1</v>
      </c>
      <c r="P1519" s="224">
        <v>0</v>
      </c>
      <c r="Q1519" s="225">
        <v>0</v>
      </c>
      <c r="R1519" s="226">
        <v>0</v>
      </c>
      <c r="S1519" s="224">
        <v>0</v>
      </c>
      <c r="T1519" s="222">
        <v>0</v>
      </c>
      <c r="U1519" s="227">
        <v>0</v>
      </c>
      <c r="V1519" s="224">
        <v>1</v>
      </c>
      <c r="W1519" s="224">
        <v>0</v>
      </c>
      <c r="X1519" s="146">
        <f>+G1519-(SUM(I1519:N1519,O1519,P1519:P1519:T1519,U1519,V1519,W1519))</f>
        <v>197</v>
      </c>
      <c r="Y1519" s="107"/>
      <c r="Z1519" s="107"/>
      <c r="AA1519" s="107"/>
      <c r="AB1519" s="107"/>
      <c r="AC1519" s="107"/>
      <c r="AD1519" s="107"/>
      <c r="AE1519" s="197">
        <f>X1519-SUM(Z1519:AD1519)</f>
        <v>197</v>
      </c>
      <c r="AF1519" s="108"/>
      <c r="AG1519" s="104"/>
    </row>
    <row r="1520" spans="1:33">
      <c r="A1520" s="371">
        <v>44109</v>
      </c>
      <c r="B1520" s="30">
        <v>2</v>
      </c>
      <c r="C1520" s="150">
        <v>4178401</v>
      </c>
      <c r="D1520" s="121">
        <v>55793</v>
      </c>
      <c r="E1520" s="139" t="s">
        <v>283</v>
      </c>
      <c r="F1520" s="120">
        <v>11852</v>
      </c>
      <c r="G1520" s="105">
        <v>201</v>
      </c>
      <c r="H1520" s="565"/>
      <c r="I1520" s="222">
        <v>0</v>
      </c>
      <c r="J1520" s="223">
        <v>0</v>
      </c>
      <c r="K1520" s="228">
        <v>0</v>
      </c>
      <c r="L1520" s="224">
        <v>0</v>
      </c>
      <c r="M1520" s="222">
        <v>0</v>
      </c>
      <c r="N1520" s="229">
        <v>0</v>
      </c>
      <c r="O1520" s="225">
        <v>0</v>
      </c>
      <c r="P1520" s="224">
        <v>0</v>
      </c>
      <c r="Q1520" s="225">
        <v>0</v>
      </c>
      <c r="R1520" s="226">
        <v>0</v>
      </c>
      <c r="S1520" s="224">
        <v>0</v>
      </c>
      <c r="T1520" s="222">
        <v>0</v>
      </c>
      <c r="U1520" s="227">
        <v>0</v>
      </c>
      <c r="V1520" s="224">
        <v>0</v>
      </c>
      <c r="W1520" s="224">
        <v>0</v>
      </c>
      <c r="X1520" s="146">
        <f>+G1520-(SUM(I1520:N1520,O1520,P1520:P1520:T1520,U1520,V1520,W1520))</f>
        <v>201</v>
      </c>
      <c r="Y1520" s="107"/>
      <c r="Z1520" s="107"/>
      <c r="AA1520" s="107"/>
      <c r="AB1520" s="107"/>
      <c r="AC1520" s="107"/>
      <c r="AD1520" s="107"/>
      <c r="AE1520" s="197">
        <f t="shared" si="47"/>
        <v>201</v>
      </c>
      <c r="AF1520" s="108"/>
      <c r="AG1520" s="104"/>
    </row>
    <row r="1521" spans="1:33">
      <c r="A1521" s="371">
        <v>44109</v>
      </c>
      <c r="B1521" s="30">
        <v>2</v>
      </c>
      <c r="C1521" s="150">
        <v>4178401</v>
      </c>
      <c r="D1521" s="121">
        <v>55793</v>
      </c>
      <c r="E1521" s="139" t="s">
        <v>283</v>
      </c>
      <c r="F1521" s="30">
        <v>11853</v>
      </c>
      <c r="G1521" s="105">
        <v>376</v>
      </c>
      <c r="H1521" s="564" t="s">
        <v>114</v>
      </c>
      <c r="I1521" s="222">
        <v>0</v>
      </c>
      <c r="J1521" s="223">
        <v>0</v>
      </c>
      <c r="K1521" s="228">
        <v>0</v>
      </c>
      <c r="L1521" s="224">
        <v>0</v>
      </c>
      <c r="M1521" s="222">
        <v>0</v>
      </c>
      <c r="N1521" s="229">
        <v>0</v>
      </c>
      <c r="O1521" s="225">
        <v>0</v>
      </c>
      <c r="P1521" s="224">
        <v>0</v>
      </c>
      <c r="Q1521" s="225">
        <v>0</v>
      </c>
      <c r="R1521" s="226">
        <v>0</v>
      </c>
      <c r="S1521" s="224">
        <v>0</v>
      </c>
      <c r="T1521" s="222">
        <v>0</v>
      </c>
      <c r="U1521" s="227">
        <v>0</v>
      </c>
      <c r="V1521" s="224">
        <v>1</v>
      </c>
      <c r="W1521" s="224">
        <v>0</v>
      </c>
      <c r="X1521" s="146">
        <f>+G1521-(SUM(I1521:N1521,O1521,P1521:P1521:T1521,U1521,V1521,W1521))</f>
        <v>375</v>
      </c>
      <c r="Y1521" s="107"/>
      <c r="Z1521" s="107"/>
      <c r="AA1521" s="107"/>
      <c r="AB1521" s="107"/>
      <c r="AC1521" s="107"/>
      <c r="AD1521" s="107"/>
      <c r="AE1521" s="197">
        <f t="shared" si="47"/>
        <v>375</v>
      </c>
      <c r="AF1521" s="108"/>
      <c r="AG1521" s="104"/>
    </row>
    <row r="1522" spans="1:33">
      <c r="A1522" s="371">
        <v>44109</v>
      </c>
      <c r="B1522" s="30">
        <v>3</v>
      </c>
      <c r="C1522" s="150">
        <v>4178401</v>
      </c>
      <c r="D1522" s="121">
        <v>55793</v>
      </c>
      <c r="E1522" s="139" t="s">
        <v>283</v>
      </c>
      <c r="F1522" s="30">
        <v>11853</v>
      </c>
      <c r="G1522" s="105">
        <v>24</v>
      </c>
      <c r="H1522" s="565"/>
      <c r="I1522" s="222">
        <v>0</v>
      </c>
      <c r="J1522" s="223">
        <v>0</v>
      </c>
      <c r="K1522" s="228">
        <v>0</v>
      </c>
      <c r="L1522" s="224">
        <v>0</v>
      </c>
      <c r="M1522" s="222">
        <v>0</v>
      </c>
      <c r="N1522" s="229">
        <v>0</v>
      </c>
      <c r="O1522" s="225">
        <v>0</v>
      </c>
      <c r="P1522" s="224">
        <v>0</v>
      </c>
      <c r="Q1522" s="225">
        <v>0</v>
      </c>
      <c r="R1522" s="226">
        <v>0</v>
      </c>
      <c r="S1522" s="224">
        <v>0</v>
      </c>
      <c r="T1522" s="222">
        <v>0</v>
      </c>
      <c r="U1522" s="227">
        <v>0</v>
      </c>
      <c r="V1522" s="224">
        <v>0</v>
      </c>
      <c r="W1522" s="224">
        <v>0</v>
      </c>
      <c r="X1522" s="146">
        <f>+G1522-(SUM(I1522:N1522,O1522,P1522:P1522:T1522,U1522,V1522,W1522))</f>
        <v>24</v>
      </c>
      <c r="Y1522" s="107"/>
      <c r="Z1522" s="107"/>
      <c r="AA1522" s="107"/>
      <c r="AB1522" s="107"/>
      <c r="AC1522" s="107"/>
      <c r="AD1522" s="107"/>
      <c r="AE1522" s="197">
        <f t="shared" si="47"/>
        <v>24</v>
      </c>
      <c r="AF1522" s="108"/>
      <c r="AG1522" s="104"/>
    </row>
    <row r="1523" spans="1:33">
      <c r="A1523" s="371">
        <v>44109</v>
      </c>
      <c r="B1523" s="30">
        <v>3</v>
      </c>
      <c r="C1523" s="150">
        <v>4178401</v>
      </c>
      <c r="D1523" s="121">
        <v>55793</v>
      </c>
      <c r="E1523" s="139" t="s">
        <v>283</v>
      </c>
      <c r="F1523" s="30">
        <v>11854</v>
      </c>
      <c r="G1523" s="105">
        <v>26</v>
      </c>
      <c r="H1523" s="113" t="s">
        <v>699</v>
      </c>
      <c r="I1523" s="222">
        <v>0</v>
      </c>
      <c r="J1523" s="223">
        <v>0</v>
      </c>
      <c r="K1523" s="228">
        <v>0</v>
      </c>
      <c r="L1523" s="224">
        <v>0</v>
      </c>
      <c r="M1523" s="222">
        <v>0</v>
      </c>
      <c r="N1523" s="229">
        <v>0</v>
      </c>
      <c r="O1523" s="225">
        <v>0</v>
      </c>
      <c r="P1523" s="224">
        <v>0</v>
      </c>
      <c r="Q1523" s="225">
        <v>0</v>
      </c>
      <c r="R1523" s="226">
        <v>0</v>
      </c>
      <c r="S1523" s="224">
        <v>0</v>
      </c>
      <c r="T1523" s="222">
        <v>0</v>
      </c>
      <c r="U1523" s="227">
        <v>0</v>
      </c>
      <c r="V1523" s="224">
        <v>1</v>
      </c>
      <c r="W1523" s="224">
        <v>0</v>
      </c>
      <c r="X1523" s="146">
        <f>+G1523-(SUM(I1523:N1523,O1523,P1523:P1523:T1523,U1523,V1523,W1523))</f>
        <v>25</v>
      </c>
      <c r="Y1523" s="107"/>
      <c r="Z1523" s="107"/>
      <c r="AA1523" s="107"/>
      <c r="AB1523" s="107"/>
      <c r="AC1523" s="107"/>
      <c r="AD1523" s="107"/>
      <c r="AE1523" s="197">
        <f>X1523-SUM(Z1523:AD1523)</f>
        <v>25</v>
      </c>
      <c r="AF1523" s="108"/>
      <c r="AG1523" s="104"/>
    </row>
    <row r="1524" spans="1:33">
      <c r="A1524" s="371">
        <v>44109</v>
      </c>
      <c r="B1524" s="30">
        <v>3</v>
      </c>
      <c r="C1524" s="150">
        <v>4178401</v>
      </c>
      <c r="D1524" s="104">
        <v>55794</v>
      </c>
      <c r="E1524" s="139" t="s">
        <v>283</v>
      </c>
      <c r="F1524" s="30">
        <v>11855</v>
      </c>
      <c r="G1524" s="105">
        <v>25</v>
      </c>
      <c r="H1524" s="564" t="s">
        <v>701</v>
      </c>
      <c r="I1524" s="222">
        <v>0</v>
      </c>
      <c r="J1524" s="223">
        <v>0</v>
      </c>
      <c r="K1524" s="228">
        <v>0</v>
      </c>
      <c r="L1524" s="224">
        <v>0</v>
      </c>
      <c r="M1524" s="222">
        <v>0</v>
      </c>
      <c r="N1524" s="229">
        <v>0</v>
      </c>
      <c r="O1524" s="225">
        <v>0</v>
      </c>
      <c r="P1524" s="224">
        <v>0</v>
      </c>
      <c r="Q1524" s="225">
        <v>0</v>
      </c>
      <c r="R1524" s="226">
        <v>0</v>
      </c>
      <c r="S1524" s="224">
        <v>0</v>
      </c>
      <c r="T1524" s="222">
        <v>0</v>
      </c>
      <c r="U1524" s="227">
        <v>0</v>
      </c>
      <c r="V1524" s="224">
        <v>0</v>
      </c>
      <c r="W1524" s="224">
        <v>0</v>
      </c>
      <c r="X1524" s="146">
        <f>+G1524-(SUM(I1524:N1524,O1524,P1524:P1524:T1524,U1524,V1524,W1524))</f>
        <v>25</v>
      </c>
      <c r="Y1524" s="107"/>
      <c r="Z1524" s="107"/>
      <c r="AA1524" s="107"/>
      <c r="AB1524" s="107"/>
      <c r="AC1524" s="107"/>
      <c r="AD1524" s="107"/>
      <c r="AE1524" s="197">
        <f t="shared" si="47"/>
        <v>25</v>
      </c>
      <c r="AF1524" s="108"/>
      <c r="AG1524" s="104"/>
    </row>
    <row r="1525" spans="1:33">
      <c r="A1525" s="371">
        <v>44110</v>
      </c>
      <c r="B1525" s="30">
        <v>1</v>
      </c>
      <c r="C1525" s="150">
        <v>4178401</v>
      </c>
      <c r="D1525" s="104">
        <v>55794</v>
      </c>
      <c r="E1525" s="139" t="s">
        <v>283</v>
      </c>
      <c r="F1525" s="30">
        <v>11855</v>
      </c>
      <c r="G1525" s="105">
        <v>283</v>
      </c>
      <c r="H1525" s="565"/>
      <c r="I1525" s="222">
        <v>0</v>
      </c>
      <c r="J1525" s="223">
        <v>0</v>
      </c>
      <c r="K1525" s="228">
        <v>0</v>
      </c>
      <c r="L1525" s="224">
        <v>0</v>
      </c>
      <c r="M1525" s="222">
        <v>0</v>
      </c>
      <c r="N1525" s="229">
        <v>0</v>
      </c>
      <c r="O1525" s="225">
        <v>0</v>
      </c>
      <c r="P1525" s="224">
        <v>0</v>
      </c>
      <c r="Q1525" s="225">
        <v>0</v>
      </c>
      <c r="R1525" s="226">
        <v>0</v>
      </c>
      <c r="S1525" s="224">
        <v>0</v>
      </c>
      <c r="T1525" s="222">
        <v>0</v>
      </c>
      <c r="U1525" s="227">
        <v>0</v>
      </c>
      <c r="V1525" s="224">
        <v>1</v>
      </c>
      <c r="W1525" s="224">
        <v>0</v>
      </c>
      <c r="X1525" s="146">
        <f>+G1525-(SUM(I1525:N1525,O1525,P1525:P1525:T1525,U1525,V1525,W1525))</f>
        <v>282</v>
      </c>
      <c r="Y1525" s="107"/>
      <c r="Z1525" s="107"/>
      <c r="AA1525" s="107"/>
      <c r="AB1525" s="107"/>
      <c r="AC1525" s="107"/>
      <c r="AD1525" s="107"/>
      <c r="AE1525" s="197">
        <f>X1525-SUM(Z1525:AD1525)</f>
        <v>282</v>
      </c>
      <c r="AF1525" s="108"/>
      <c r="AG1525" s="104"/>
    </row>
    <row r="1526" spans="1:33">
      <c r="A1526" s="371">
        <v>44110</v>
      </c>
      <c r="B1526" s="30">
        <v>1</v>
      </c>
      <c r="C1526" s="150">
        <v>4178401</v>
      </c>
      <c r="D1526" s="104">
        <v>55797</v>
      </c>
      <c r="E1526" s="139" t="s">
        <v>283</v>
      </c>
      <c r="F1526" s="30">
        <v>11856</v>
      </c>
      <c r="G1526" s="105">
        <v>211</v>
      </c>
      <c r="H1526" s="113" t="s">
        <v>700</v>
      </c>
      <c r="I1526" s="222">
        <v>0</v>
      </c>
      <c r="J1526" s="223">
        <v>0</v>
      </c>
      <c r="K1526" s="228">
        <v>0</v>
      </c>
      <c r="L1526" s="224">
        <v>0</v>
      </c>
      <c r="M1526" s="222">
        <v>0</v>
      </c>
      <c r="N1526" s="229">
        <v>0</v>
      </c>
      <c r="O1526" s="225">
        <v>0</v>
      </c>
      <c r="P1526" s="224">
        <v>0</v>
      </c>
      <c r="Q1526" s="225">
        <v>0</v>
      </c>
      <c r="R1526" s="226">
        <v>0</v>
      </c>
      <c r="S1526" s="224">
        <v>0</v>
      </c>
      <c r="T1526" s="222">
        <v>0</v>
      </c>
      <c r="U1526" s="227">
        <v>0</v>
      </c>
      <c r="V1526" s="224">
        <v>1</v>
      </c>
      <c r="W1526" s="224">
        <v>0</v>
      </c>
      <c r="X1526" s="146">
        <f>+G1526-(SUM(I1526:N1526,O1526,P1526:P1526:T1526,U1526,V1526,W1526))</f>
        <v>210</v>
      </c>
      <c r="Y1526" s="107"/>
      <c r="Z1526" s="107"/>
      <c r="AA1526" s="107"/>
      <c r="AB1526" s="107"/>
      <c r="AC1526" s="107"/>
      <c r="AD1526" s="107"/>
      <c r="AE1526" s="197">
        <f>X1526-SUM(Z1526:AD1526)</f>
        <v>210</v>
      </c>
      <c r="AF1526" s="108"/>
      <c r="AG1526" s="104"/>
    </row>
    <row r="1527" spans="1:33">
      <c r="A1527" s="371">
        <v>44110</v>
      </c>
      <c r="B1527" s="30">
        <v>1</v>
      </c>
      <c r="C1527" s="150">
        <v>4178401</v>
      </c>
      <c r="D1527" s="104">
        <v>54761</v>
      </c>
      <c r="E1527" s="139" t="s">
        <v>283</v>
      </c>
      <c r="F1527" s="30">
        <v>11857</v>
      </c>
      <c r="G1527" s="105">
        <v>25</v>
      </c>
      <c r="H1527" s="564" t="s">
        <v>534</v>
      </c>
      <c r="I1527" s="222">
        <v>0</v>
      </c>
      <c r="J1527" s="223">
        <v>0</v>
      </c>
      <c r="K1527" s="228">
        <v>0</v>
      </c>
      <c r="L1527" s="224">
        <v>0</v>
      </c>
      <c r="M1527" s="222">
        <v>0</v>
      </c>
      <c r="N1527" s="229">
        <v>0</v>
      </c>
      <c r="O1527" s="225">
        <v>0</v>
      </c>
      <c r="P1527" s="224">
        <v>0</v>
      </c>
      <c r="Q1527" s="225">
        <v>0</v>
      </c>
      <c r="R1527" s="226">
        <v>0</v>
      </c>
      <c r="S1527" s="224">
        <v>0</v>
      </c>
      <c r="T1527" s="222">
        <v>0</v>
      </c>
      <c r="U1527" s="227">
        <v>0</v>
      </c>
      <c r="V1527" s="224">
        <v>0</v>
      </c>
      <c r="W1527" s="224">
        <v>0</v>
      </c>
      <c r="X1527" s="146">
        <f>+G1527-(SUM(I1527:N1527,O1527,P1527:P1527:T1527,U1527,V1527,W1527))</f>
        <v>25</v>
      </c>
      <c r="Y1527" s="107"/>
      <c r="Z1527" s="107"/>
      <c r="AA1527" s="107"/>
      <c r="AB1527" s="107"/>
      <c r="AC1527" s="107"/>
      <c r="AD1527" s="107"/>
      <c r="AE1527" s="197">
        <f>X1527-SUM(Z1527:AD1527)</f>
        <v>25</v>
      </c>
      <c r="AF1527" s="108"/>
      <c r="AG1527" s="104"/>
    </row>
    <row r="1528" spans="1:33">
      <c r="A1528" s="371">
        <v>44110</v>
      </c>
      <c r="B1528" s="30">
        <v>2</v>
      </c>
      <c r="C1528" s="150">
        <v>4178401</v>
      </c>
      <c r="D1528" s="104">
        <v>54761</v>
      </c>
      <c r="E1528" s="139" t="s">
        <v>283</v>
      </c>
      <c r="F1528" s="30">
        <v>11857</v>
      </c>
      <c r="G1528" s="105">
        <v>123</v>
      </c>
      <c r="H1528" s="565"/>
      <c r="I1528" s="222">
        <v>0</v>
      </c>
      <c r="J1528" s="223">
        <v>0</v>
      </c>
      <c r="K1528" s="228">
        <v>0</v>
      </c>
      <c r="L1528" s="224">
        <v>0</v>
      </c>
      <c r="M1528" s="222">
        <v>0</v>
      </c>
      <c r="N1528" s="229">
        <v>0</v>
      </c>
      <c r="O1528" s="225">
        <v>0</v>
      </c>
      <c r="P1528" s="224">
        <v>0</v>
      </c>
      <c r="Q1528" s="225">
        <v>0</v>
      </c>
      <c r="R1528" s="226">
        <v>0</v>
      </c>
      <c r="S1528" s="224">
        <v>0</v>
      </c>
      <c r="T1528" s="222">
        <v>0</v>
      </c>
      <c r="U1528" s="227">
        <v>0</v>
      </c>
      <c r="V1528" s="224">
        <v>1</v>
      </c>
      <c r="W1528" s="224">
        <v>0</v>
      </c>
      <c r="X1528" s="146">
        <f>+G1528-(SUM(I1528:N1528,O1528,P1528:P1528:T1528,U1528,V1528,W1528))</f>
        <v>122</v>
      </c>
      <c r="Y1528" s="107"/>
      <c r="Z1528" s="107"/>
      <c r="AA1528" s="107"/>
      <c r="AB1528" s="107"/>
      <c r="AC1528" s="107"/>
      <c r="AD1528" s="107"/>
      <c r="AE1528" s="197">
        <f t="shared" si="47"/>
        <v>122</v>
      </c>
      <c r="AF1528" s="108"/>
      <c r="AG1528" s="104"/>
    </row>
    <row r="1529" spans="1:33">
      <c r="A1529" s="371">
        <v>44110</v>
      </c>
      <c r="B1529" s="30">
        <v>2</v>
      </c>
      <c r="C1529" s="150">
        <v>4178401</v>
      </c>
      <c r="D1529" s="104">
        <v>55799</v>
      </c>
      <c r="E1529" s="139" t="s">
        <v>283</v>
      </c>
      <c r="F1529" s="30">
        <v>11858</v>
      </c>
      <c r="G1529" s="105">
        <v>400</v>
      </c>
      <c r="H1529" s="113" t="s">
        <v>111</v>
      </c>
      <c r="I1529" s="222">
        <v>0</v>
      </c>
      <c r="J1529" s="223">
        <v>0</v>
      </c>
      <c r="K1529" s="228">
        <v>0</v>
      </c>
      <c r="L1529" s="224">
        <v>0</v>
      </c>
      <c r="M1529" s="222">
        <v>0</v>
      </c>
      <c r="N1529" s="229">
        <v>0</v>
      </c>
      <c r="O1529" s="225">
        <v>0</v>
      </c>
      <c r="P1529" s="224">
        <v>0</v>
      </c>
      <c r="Q1529" s="225">
        <v>0</v>
      </c>
      <c r="R1529" s="226">
        <v>0</v>
      </c>
      <c r="S1529" s="224">
        <v>0</v>
      </c>
      <c r="T1529" s="222">
        <v>0</v>
      </c>
      <c r="U1529" s="227">
        <v>0</v>
      </c>
      <c r="V1529" s="224">
        <v>1</v>
      </c>
      <c r="W1529" s="224">
        <v>0</v>
      </c>
      <c r="X1529" s="146">
        <f>+G1529-(SUM(I1529:N1529,O1529,P1529:P1529:T1529,U1529,V1529,W1529))</f>
        <v>399</v>
      </c>
      <c r="Y1529" s="107"/>
      <c r="Z1529" s="107"/>
      <c r="AA1529" s="107"/>
      <c r="AB1529" s="107"/>
      <c r="AC1529" s="107"/>
      <c r="AD1529" s="107"/>
      <c r="AE1529" s="197">
        <f t="shared" si="47"/>
        <v>399</v>
      </c>
      <c r="AF1529" s="108"/>
      <c r="AG1529" s="104"/>
    </row>
    <row r="1530" spans="1:33">
      <c r="A1530" s="371">
        <v>44110</v>
      </c>
      <c r="B1530" s="30">
        <v>2</v>
      </c>
      <c r="C1530" s="150">
        <v>4178401</v>
      </c>
      <c r="D1530" s="104">
        <v>55799</v>
      </c>
      <c r="E1530" s="139" t="s">
        <v>283</v>
      </c>
      <c r="F1530" s="30">
        <v>11859</v>
      </c>
      <c r="G1530" s="105">
        <v>51</v>
      </c>
      <c r="H1530" s="564" t="s">
        <v>702</v>
      </c>
      <c r="I1530" s="222">
        <v>0</v>
      </c>
      <c r="J1530" s="223">
        <v>0</v>
      </c>
      <c r="K1530" s="228">
        <v>0</v>
      </c>
      <c r="L1530" s="224">
        <v>0</v>
      </c>
      <c r="M1530" s="222">
        <v>0</v>
      </c>
      <c r="N1530" s="229">
        <v>0</v>
      </c>
      <c r="O1530" s="225">
        <v>0</v>
      </c>
      <c r="P1530" s="224">
        <v>0</v>
      </c>
      <c r="Q1530" s="225">
        <v>0</v>
      </c>
      <c r="R1530" s="226">
        <v>0</v>
      </c>
      <c r="S1530" s="224">
        <v>0</v>
      </c>
      <c r="T1530" s="222">
        <v>0</v>
      </c>
      <c r="U1530" s="227">
        <v>0</v>
      </c>
      <c r="V1530" s="224">
        <v>1</v>
      </c>
      <c r="W1530" s="224">
        <v>0</v>
      </c>
      <c r="X1530" s="146">
        <f>+G1530-(SUM(I1530:N1530,O1530,P1530:P1530:T1530,U1530,V1530,W1530))</f>
        <v>50</v>
      </c>
      <c r="Y1530" s="107"/>
      <c r="Z1530" s="107"/>
      <c r="AA1530" s="107"/>
      <c r="AB1530" s="107"/>
      <c r="AC1530" s="107"/>
      <c r="AD1530" s="107"/>
      <c r="AE1530" s="197">
        <f t="shared" si="47"/>
        <v>50</v>
      </c>
      <c r="AF1530" s="108"/>
      <c r="AG1530" s="104"/>
    </row>
    <row r="1531" spans="1:33">
      <c r="A1531" s="371">
        <v>44110</v>
      </c>
      <c r="B1531" s="30">
        <v>3</v>
      </c>
      <c r="C1531" s="150">
        <v>4178401</v>
      </c>
      <c r="D1531" s="104">
        <v>55799</v>
      </c>
      <c r="E1531" s="139" t="s">
        <v>283</v>
      </c>
      <c r="F1531" s="30">
        <v>11859</v>
      </c>
      <c r="G1531" s="105">
        <v>59</v>
      </c>
      <c r="H1531" s="565"/>
      <c r="I1531" s="222">
        <v>0</v>
      </c>
      <c r="J1531" s="223">
        <v>0</v>
      </c>
      <c r="K1531" s="228">
        <v>0</v>
      </c>
      <c r="L1531" s="224">
        <v>0</v>
      </c>
      <c r="M1531" s="222">
        <v>0</v>
      </c>
      <c r="N1531" s="229">
        <v>0</v>
      </c>
      <c r="O1531" s="225">
        <v>0</v>
      </c>
      <c r="P1531" s="224">
        <v>0</v>
      </c>
      <c r="Q1531" s="225">
        <v>0</v>
      </c>
      <c r="R1531" s="226">
        <v>0</v>
      </c>
      <c r="S1531" s="224">
        <v>0</v>
      </c>
      <c r="T1531" s="222">
        <v>0</v>
      </c>
      <c r="U1531" s="227">
        <v>0</v>
      </c>
      <c r="V1531" s="224">
        <v>0</v>
      </c>
      <c r="W1531" s="224">
        <v>0</v>
      </c>
      <c r="X1531" s="146">
        <f>+G1531-(SUM(I1531:N1531,O1531,P1531:P1531:T1531,U1531,V1531,W1531))</f>
        <v>59</v>
      </c>
      <c r="Y1531" s="107"/>
      <c r="Z1531" s="107"/>
      <c r="AA1531" s="107"/>
      <c r="AB1531" s="107"/>
      <c r="AC1531" s="107"/>
      <c r="AD1531" s="107"/>
      <c r="AE1531" s="197">
        <f t="shared" si="47"/>
        <v>59</v>
      </c>
      <c r="AF1531" s="108"/>
      <c r="AG1531" s="104"/>
    </row>
    <row r="1532" spans="1:33">
      <c r="A1532" s="371">
        <v>44111</v>
      </c>
      <c r="B1532" s="30">
        <v>3</v>
      </c>
      <c r="C1532" s="150">
        <v>4178401</v>
      </c>
      <c r="D1532" s="104">
        <v>55823</v>
      </c>
      <c r="E1532" s="139" t="s">
        <v>283</v>
      </c>
      <c r="F1532" s="30">
        <v>11860</v>
      </c>
      <c r="G1532" s="105">
        <v>25</v>
      </c>
      <c r="H1532" s="564" t="s">
        <v>130</v>
      </c>
      <c r="I1532" s="222">
        <v>0</v>
      </c>
      <c r="J1532" s="223">
        <v>0</v>
      </c>
      <c r="K1532" s="228">
        <v>0</v>
      </c>
      <c r="L1532" s="224">
        <v>0</v>
      </c>
      <c r="M1532" s="222">
        <v>0</v>
      </c>
      <c r="N1532" s="229">
        <v>0</v>
      </c>
      <c r="O1532" s="225">
        <v>0</v>
      </c>
      <c r="P1532" s="224">
        <v>0</v>
      </c>
      <c r="Q1532" s="225">
        <v>0</v>
      </c>
      <c r="R1532" s="226">
        <v>0</v>
      </c>
      <c r="S1532" s="224">
        <v>0</v>
      </c>
      <c r="T1532" s="222">
        <v>0</v>
      </c>
      <c r="U1532" s="227">
        <v>0</v>
      </c>
      <c r="V1532" s="224">
        <v>0</v>
      </c>
      <c r="W1532" s="224">
        <v>0</v>
      </c>
      <c r="X1532" s="146">
        <f>+G1532-(SUM(I1532:N1532,O1532,P1532:P1532:T1532,U1532,V1532,W1532))</f>
        <v>25</v>
      </c>
      <c r="Y1532" s="107"/>
      <c r="Z1532" s="107"/>
      <c r="AA1532" s="107"/>
      <c r="AB1532" s="107"/>
      <c r="AC1532" s="107"/>
      <c r="AD1532" s="107"/>
      <c r="AE1532" s="197">
        <f t="shared" si="47"/>
        <v>25</v>
      </c>
      <c r="AF1532" s="108"/>
      <c r="AG1532" s="104"/>
    </row>
    <row r="1533" spans="1:33">
      <c r="A1533" s="371">
        <v>44111</v>
      </c>
      <c r="B1533" s="30">
        <v>1</v>
      </c>
      <c r="C1533" s="150">
        <v>4178401</v>
      </c>
      <c r="D1533" s="104">
        <v>55823</v>
      </c>
      <c r="E1533" s="139" t="s">
        <v>283</v>
      </c>
      <c r="F1533" s="30">
        <v>11860</v>
      </c>
      <c r="G1533" s="105">
        <v>223</v>
      </c>
      <c r="H1533" s="565"/>
      <c r="I1533" s="222">
        <v>0</v>
      </c>
      <c r="J1533" s="223">
        <v>0</v>
      </c>
      <c r="K1533" s="228">
        <v>0</v>
      </c>
      <c r="L1533" s="224">
        <v>0</v>
      </c>
      <c r="M1533" s="222">
        <v>0</v>
      </c>
      <c r="N1533" s="229">
        <v>0</v>
      </c>
      <c r="O1533" s="225">
        <v>0</v>
      </c>
      <c r="P1533" s="224">
        <v>0</v>
      </c>
      <c r="Q1533" s="225">
        <v>0</v>
      </c>
      <c r="R1533" s="226">
        <v>0</v>
      </c>
      <c r="S1533" s="224">
        <v>0</v>
      </c>
      <c r="T1533" s="222">
        <v>0</v>
      </c>
      <c r="U1533" s="227">
        <v>0</v>
      </c>
      <c r="V1533" s="224">
        <v>1</v>
      </c>
      <c r="W1533" s="224">
        <v>0</v>
      </c>
      <c r="X1533" s="146">
        <f>+G1533-(SUM(I1533:N1533,O1533,P1533:P1533:T1533,U1533,V1533,W1533))</f>
        <v>222</v>
      </c>
      <c r="Y1533" s="107"/>
      <c r="Z1533" s="107"/>
      <c r="AA1533" s="107"/>
      <c r="AB1533" s="107"/>
      <c r="AC1533" s="107"/>
      <c r="AD1533" s="107"/>
      <c r="AE1533" s="197">
        <f>X1533-SUM(Z1533:AD1533)</f>
        <v>222</v>
      </c>
      <c r="AF1533" s="108"/>
      <c r="AG1533" s="104"/>
    </row>
    <row r="1534" spans="1:33">
      <c r="A1534" s="371">
        <v>44111</v>
      </c>
      <c r="B1534" s="30">
        <v>1</v>
      </c>
      <c r="C1534" s="150">
        <v>4178401</v>
      </c>
      <c r="D1534" s="104">
        <v>54594</v>
      </c>
      <c r="E1534" s="139" t="s">
        <v>283</v>
      </c>
      <c r="F1534" s="30">
        <v>11861</v>
      </c>
      <c r="G1534" s="105">
        <v>218</v>
      </c>
      <c r="H1534" s="113" t="s">
        <v>703</v>
      </c>
      <c r="I1534" s="222">
        <v>0</v>
      </c>
      <c r="J1534" s="223">
        <v>0</v>
      </c>
      <c r="K1534" s="228">
        <v>0</v>
      </c>
      <c r="L1534" s="224">
        <v>0</v>
      </c>
      <c r="M1534" s="222">
        <v>0</v>
      </c>
      <c r="N1534" s="229">
        <v>0</v>
      </c>
      <c r="O1534" s="225">
        <v>0</v>
      </c>
      <c r="P1534" s="224">
        <v>0</v>
      </c>
      <c r="Q1534" s="225">
        <v>0</v>
      </c>
      <c r="R1534" s="226">
        <v>0</v>
      </c>
      <c r="S1534" s="224">
        <v>0</v>
      </c>
      <c r="T1534" s="222">
        <v>0</v>
      </c>
      <c r="U1534" s="227">
        <v>0</v>
      </c>
      <c r="V1534" s="224">
        <v>1</v>
      </c>
      <c r="W1534" s="224">
        <v>0</v>
      </c>
      <c r="X1534" s="146">
        <f>+G1534-(SUM(I1534:N1534,O1534,P1534:P1534:T1534,U1534,V1534,W1534))</f>
        <v>217</v>
      </c>
      <c r="Y1534" s="107"/>
      <c r="Z1534" s="107"/>
      <c r="AA1534" s="107"/>
      <c r="AB1534" s="107"/>
      <c r="AC1534" s="107"/>
      <c r="AD1534" s="107"/>
      <c r="AE1534" s="197">
        <f>X1534-SUM(Z1534:AD1534)</f>
        <v>217</v>
      </c>
      <c r="AF1534" s="108"/>
      <c r="AG1534" s="104"/>
    </row>
    <row r="1535" spans="1:33">
      <c r="A1535" s="371">
        <v>44111</v>
      </c>
      <c r="B1535" s="30">
        <v>1</v>
      </c>
      <c r="C1535" s="150">
        <v>4178401</v>
      </c>
      <c r="D1535" s="104">
        <v>54598</v>
      </c>
      <c r="E1535" s="139" t="s">
        <v>283</v>
      </c>
      <c r="F1535" s="30">
        <v>11861</v>
      </c>
      <c r="G1535" s="105">
        <v>51</v>
      </c>
      <c r="H1535" s="564" t="s">
        <v>471</v>
      </c>
      <c r="I1535" s="222">
        <v>0</v>
      </c>
      <c r="J1535" s="223">
        <v>0</v>
      </c>
      <c r="K1535" s="228">
        <v>0</v>
      </c>
      <c r="L1535" s="224">
        <v>0</v>
      </c>
      <c r="M1535" s="222">
        <v>0</v>
      </c>
      <c r="N1535" s="229">
        <v>0</v>
      </c>
      <c r="O1535" s="225">
        <v>0</v>
      </c>
      <c r="P1535" s="224">
        <v>0</v>
      </c>
      <c r="Q1535" s="225">
        <v>0</v>
      </c>
      <c r="R1535" s="226">
        <v>0</v>
      </c>
      <c r="S1535" s="224">
        <v>0</v>
      </c>
      <c r="T1535" s="222">
        <v>0</v>
      </c>
      <c r="U1535" s="227">
        <v>0</v>
      </c>
      <c r="V1535" s="224">
        <v>1</v>
      </c>
      <c r="W1535" s="224">
        <v>0</v>
      </c>
      <c r="X1535" s="146">
        <f>+G1535-(SUM(I1535:N1535,O1535,P1535:P1535:T1535,U1535,V1535,W1535))</f>
        <v>50</v>
      </c>
      <c r="Y1535" s="107"/>
      <c r="Z1535" s="107"/>
      <c r="AA1535" s="107"/>
      <c r="AB1535" s="107"/>
      <c r="AC1535" s="107"/>
      <c r="AD1535" s="107"/>
      <c r="AE1535" s="197">
        <f>X1535-SUM(Z1535:AD1535)</f>
        <v>50</v>
      </c>
      <c r="AF1535" s="108"/>
      <c r="AG1535" s="104"/>
    </row>
    <row r="1536" spans="1:33">
      <c r="A1536" s="371">
        <v>44111</v>
      </c>
      <c r="B1536" s="30">
        <v>2</v>
      </c>
      <c r="C1536" s="150">
        <v>4178401</v>
      </c>
      <c r="D1536" s="104">
        <v>54598</v>
      </c>
      <c r="E1536" s="139" t="s">
        <v>283</v>
      </c>
      <c r="F1536" s="30">
        <v>11861</v>
      </c>
      <c r="G1536" s="105">
        <v>70</v>
      </c>
      <c r="H1536" s="565"/>
      <c r="I1536" s="222">
        <v>0</v>
      </c>
      <c r="J1536" s="223">
        <v>0</v>
      </c>
      <c r="K1536" s="228">
        <v>0</v>
      </c>
      <c r="L1536" s="224">
        <v>0</v>
      </c>
      <c r="M1536" s="222">
        <v>0</v>
      </c>
      <c r="N1536" s="229">
        <v>0</v>
      </c>
      <c r="O1536" s="225">
        <v>0</v>
      </c>
      <c r="P1536" s="224">
        <v>0</v>
      </c>
      <c r="Q1536" s="225">
        <v>0</v>
      </c>
      <c r="R1536" s="226">
        <v>0</v>
      </c>
      <c r="S1536" s="224">
        <v>0</v>
      </c>
      <c r="T1536" s="222">
        <v>0</v>
      </c>
      <c r="U1536" s="227">
        <v>0</v>
      </c>
      <c r="V1536" s="224">
        <v>0</v>
      </c>
      <c r="W1536" s="224">
        <v>0</v>
      </c>
      <c r="X1536" s="146">
        <f>+G1536-(SUM(I1536:N1536,O1536,P1536:P1536:T1536,U1536,V1536,W1536))</f>
        <v>70</v>
      </c>
      <c r="Y1536" s="107"/>
      <c r="Z1536" s="107"/>
      <c r="AA1536" s="107"/>
      <c r="AB1536" s="107"/>
      <c r="AC1536" s="107"/>
      <c r="AD1536" s="107"/>
      <c r="AE1536" s="197">
        <f>X1536-SUM(Z1536:AD1536)</f>
        <v>70</v>
      </c>
      <c r="AF1536" s="108"/>
      <c r="AG1536" s="104"/>
    </row>
    <row r="1537" spans="1:33">
      <c r="A1537" s="371">
        <v>44156</v>
      </c>
      <c r="B1537" s="30">
        <v>3</v>
      </c>
      <c r="C1537" s="30">
        <v>3958604</v>
      </c>
      <c r="D1537" s="104">
        <v>13434</v>
      </c>
      <c r="E1537" s="104" t="s">
        <v>862</v>
      </c>
      <c r="F1537" s="30">
        <v>11971</v>
      </c>
      <c r="G1537" s="105">
        <v>354</v>
      </c>
      <c r="H1537" s="564" t="s">
        <v>111</v>
      </c>
      <c r="I1537" s="222">
        <v>0</v>
      </c>
      <c r="J1537" s="223">
        <v>0</v>
      </c>
      <c r="K1537" s="228">
        <v>0</v>
      </c>
      <c r="L1537" s="224">
        <v>0</v>
      </c>
      <c r="M1537" s="222">
        <v>0</v>
      </c>
      <c r="N1537" s="229">
        <v>0</v>
      </c>
      <c r="O1537" s="225">
        <v>1</v>
      </c>
      <c r="P1537" s="224">
        <v>0</v>
      </c>
      <c r="Q1537" s="225">
        <v>0</v>
      </c>
      <c r="R1537" s="226">
        <v>2</v>
      </c>
      <c r="S1537" s="224">
        <v>0</v>
      </c>
      <c r="T1537" s="222">
        <v>0</v>
      </c>
      <c r="U1537" s="227">
        <v>0</v>
      </c>
      <c r="V1537" s="224">
        <v>1</v>
      </c>
      <c r="W1537" s="224">
        <v>0</v>
      </c>
      <c r="X1537" s="146">
        <f>+G1537-(SUM(I1537:N1537,O1537,P1537:P1537:T1537,U1537,V1537,W1537))</f>
        <v>350</v>
      </c>
      <c r="Y1537" s="107"/>
      <c r="Z1537" s="107"/>
      <c r="AA1537" s="107"/>
      <c r="AB1537" s="107"/>
      <c r="AC1537" s="107"/>
      <c r="AD1537" s="107"/>
      <c r="AE1537" s="197">
        <f t="shared" si="47"/>
        <v>350</v>
      </c>
      <c r="AF1537" s="108"/>
      <c r="AG1537" s="104"/>
    </row>
    <row r="1538" spans="1:33">
      <c r="A1538" s="371">
        <v>44157</v>
      </c>
      <c r="B1538" s="30">
        <v>1</v>
      </c>
      <c r="C1538" s="30">
        <v>3958604</v>
      </c>
      <c r="D1538" s="104">
        <v>13434</v>
      </c>
      <c r="E1538" s="104" t="s">
        <v>862</v>
      </c>
      <c r="F1538" s="30">
        <v>11971</v>
      </c>
      <c r="G1538" s="105">
        <v>25</v>
      </c>
      <c r="H1538" s="579"/>
      <c r="I1538" s="222">
        <v>0</v>
      </c>
      <c r="J1538" s="223">
        <v>0</v>
      </c>
      <c r="K1538" s="228">
        <v>0</v>
      </c>
      <c r="L1538" s="224">
        <v>0</v>
      </c>
      <c r="M1538" s="222">
        <v>0</v>
      </c>
      <c r="N1538" s="229">
        <v>0</v>
      </c>
      <c r="O1538" s="225">
        <v>0</v>
      </c>
      <c r="P1538" s="224">
        <v>0</v>
      </c>
      <c r="Q1538" s="225">
        <v>0</v>
      </c>
      <c r="R1538" s="226">
        <v>0</v>
      </c>
      <c r="S1538" s="224">
        <v>0</v>
      </c>
      <c r="T1538" s="222">
        <v>0</v>
      </c>
      <c r="U1538" s="227">
        <v>0</v>
      </c>
      <c r="V1538" s="224">
        <v>0</v>
      </c>
      <c r="W1538" s="224">
        <v>0</v>
      </c>
      <c r="X1538" s="146">
        <f>+G1538-(SUM(I1538:N1538,O1538,P1538:P1538:T1538,U1538,V1538,W1538))</f>
        <v>25</v>
      </c>
      <c r="Y1538" s="107"/>
      <c r="Z1538" s="107"/>
      <c r="AA1538" s="107"/>
      <c r="AB1538" s="107"/>
      <c r="AC1538" s="107"/>
      <c r="AD1538" s="107"/>
      <c r="AE1538" s="197">
        <f t="shared" si="47"/>
        <v>25</v>
      </c>
      <c r="AF1538" s="108"/>
      <c r="AG1538" s="104"/>
    </row>
    <row r="1539" spans="1:33">
      <c r="A1539" s="371">
        <v>44158</v>
      </c>
      <c r="B1539" s="30">
        <v>1</v>
      </c>
      <c r="C1539" s="30">
        <v>3958604</v>
      </c>
      <c r="D1539" s="104">
        <v>13434</v>
      </c>
      <c r="E1539" s="104" t="s">
        <v>862</v>
      </c>
      <c r="F1539" s="30">
        <v>11971</v>
      </c>
      <c r="G1539" s="105">
        <v>21</v>
      </c>
      <c r="H1539" s="565"/>
      <c r="I1539" s="222">
        <v>0</v>
      </c>
      <c r="J1539" s="223">
        <v>0</v>
      </c>
      <c r="K1539" s="228">
        <v>0</v>
      </c>
      <c r="L1539" s="224">
        <v>0</v>
      </c>
      <c r="M1539" s="222">
        <v>0</v>
      </c>
      <c r="N1539" s="229">
        <v>0</v>
      </c>
      <c r="O1539" s="225">
        <v>0</v>
      </c>
      <c r="P1539" s="224">
        <v>0</v>
      </c>
      <c r="Q1539" s="225">
        <v>0</v>
      </c>
      <c r="R1539" s="226">
        <v>0</v>
      </c>
      <c r="S1539" s="224">
        <v>0</v>
      </c>
      <c r="T1539" s="222">
        <v>0</v>
      </c>
      <c r="U1539" s="227">
        <v>0</v>
      </c>
      <c r="V1539" s="224">
        <v>0</v>
      </c>
      <c r="W1539" s="224">
        <v>0</v>
      </c>
      <c r="X1539" s="146">
        <f>+G1539-(SUM(I1539:N1539,O1539,P1539:P1539:T1539,U1539,V1539,W1539))</f>
        <v>21</v>
      </c>
      <c r="Y1539" s="107"/>
      <c r="Z1539" s="107"/>
      <c r="AA1539" s="107"/>
      <c r="AB1539" s="107"/>
      <c r="AC1539" s="107"/>
      <c r="AD1539" s="107"/>
      <c r="AE1539" s="197">
        <f t="shared" si="47"/>
        <v>21</v>
      </c>
      <c r="AF1539" s="108"/>
      <c r="AG1539" s="104"/>
    </row>
    <row r="1540" spans="1:33">
      <c r="A1540" s="371">
        <v>44158</v>
      </c>
      <c r="B1540" s="30">
        <v>1</v>
      </c>
      <c r="C1540" s="30">
        <v>3958604</v>
      </c>
      <c r="D1540" s="104">
        <v>13434</v>
      </c>
      <c r="E1540" s="104" t="s">
        <v>862</v>
      </c>
      <c r="F1540" s="30">
        <v>11972</v>
      </c>
      <c r="G1540" s="105">
        <v>106</v>
      </c>
      <c r="H1540" s="564" t="s">
        <v>114</v>
      </c>
      <c r="I1540" s="222">
        <v>0</v>
      </c>
      <c r="J1540" s="223">
        <v>0</v>
      </c>
      <c r="K1540" s="228">
        <v>0</v>
      </c>
      <c r="L1540" s="224">
        <v>0</v>
      </c>
      <c r="M1540" s="222">
        <v>0</v>
      </c>
      <c r="N1540" s="229">
        <v>0</v>
      </c>
      <c r="O1540" s="225">
        <v>0</v>
      </c>
      <c r="P1540" s="224">
        <v>0</v>
      </c>
      <c r="Q1540" s="225">
        <v>0</v>
      </c>
      <c r="R1540" s="226">
        <v>0</v>
      </c>
      <c r="S1540" s="224">
        <v>0</v>
      </c>
      <c r="T1540" s="222">
        <v>0</v>
      </c>
      <c r="U1540" s="227">
        <v>0</v>
      </c>
      <c r="V1540" s="224">
        <v>1</v>
      </c>
      <c r="W1540" s="224">
        <v>0</v>
      </c>
      <c r="X1540" s="146">
        <f>+G1540-(SUM(I1540:N1540,O1540,P1540:P1540:T1540,U1540,V1540,W1540))</f>
        <v>105</v>
      </c>
      <c r="Y1540" s="107"/>
      <c r="Z1540" s="107"/>
      <c r="AA1540" s="107">
        <v>28</v>
      </c>
      <c r="AB1540" s="107"/>
      <c r="AC1540" s="107"/>
      <c r="AD1540" s="107"/>
      <c r="AE1540" s="197">
        <f t="shared" si="47"/>
        <v>77</v>
      </c>
      <c r="AF1540" s="108"/>
      <c r="AG1540" s="104"/>
    </row>
    <row r="1541" spans="1:33">
      <c r="A1541" s="371">
        <v>44159</v>
      </c>
      <c r="B1541" s="30">
        <v>1</v>
      </c>
      <c r="C1541" s="30">
        <v>3958604</v>
      </c>
      <c r="D1541" s="104">
        <v>13434</v>
      </c>
      <c r="E1541" s="104" t="s">
        <v>862</v>
      </c>
      <c r="F1541" s="30">
        <v>11972</v>
      </c>
      <c r="G1541" s="105">
        <v>294</v>
      </c>
      <c r="H1541" s="565"/>
      <c r="I1541" s="222">
        <v>0</v>
      </c>
      <c r="J1541" s="223">
        <v>0</v>
      </c>
      <c r="K1541" s="228">
        <v>0</v>
      </c>
      <c r="L1541" s="224">
        <v>0</v>
      </c>
      <c r="M1541" s="222">
        <v>0</v>
      </c>
      <c r="N1541" s="229">
        <v>0</v>
      </c>
      <c r="O1541" s="225">
        <v>0</v>
      </c>
      <c r="P1541" s="224">
        <v>0</v>
      </c>
      <c r="Q1541" s="225">
        <v>0</v>
      </c>
      <c r="R1541" s="226">
        <v>0</v>
      </c>
      <c r="S1541" s="224">
        <v>0</v>
      </c>
      <c r="T1541" s="222">
        <v>0</v>
      </c>
      <c r="U1541" s="227">
        <v>0</v>
      </c>
      <c r="V1541" s="224">
        <v>3</v>
      </c>
      <c r="W1541" s="224">
        <v>0</v>
      </c>
      <c r="X1541" s="146">
        <f>+G1541-(SUM(I1541:N1541,O1541,P1541:P1541:T1541,U1541,V1541,W1541))</f>
        <v>291</v>
      </c>
      <c r="Y1541" s="107"/>
      <c r="Z1541" s="107"/>
      <c r="AA1541" s="107"/>
      <c r="AB1541" s="107"/>
      <c r="AC1541" s="107"/>
      <c r="AD1541" s="107"/>
      <c r="AE1541" s="197">
        <f t="shared" si="47"/>
        <v>291</v>
      </c>
      <c r="AF1541" s="108"/>
      <c r="AG1541" s="104"/>
    </row>
    <row r="1542" spans="1:33">
      <c r="A1542" s="371">
        <v>44159</v>
      </c>
      <c r="B1542" s="30">
        <v>1</v>
      </c>
      <c r="C1542" s="30">
        <v>3958604</v>
      </c>
      <c r="D1542" s="104">
        <v>13434</v>
      </c>
      <c r="E1542" s="104" t="s">
        <v>862</v>
      </c>
      <c r="F1542" s="30">
        <v>11973</v>
      </c>
      <c r="G1542" s="105">
        <v>177</v>
      </c>
      <c r="H1542" s="564" t="s">
        <v>705</v>
      </c>
      <c r="I1542" s="222">
        <v>0</v>
      </c>
      <c r="J1542" s="223">
        <v>0</v>
      </c>
      <c r="K1542" s="228">
        <v>0</v>
      </c>
      <c r="L1542" s="224">
        <v>0</v>
      </c>
      <c r="M1542" s="222">
        <v>0</v>
      </c>
      <c r="N1542" s="229">
        <v>0</v>
      </c>
      <c r="O1542" s="225">
        <v>0</v>
      </c>
      <c r="P1542" s="224">
        <v>0</v>
      </c>
      <c r="Q1542" s="225">
        <v>0</v>
      </c>
      <c r="R1542" s="226">
        <v>0</v>
      </c>
      <c r="S1542" s="224">
        <v>0</v>
      </c>
      <c r="T1542" s="222">
        <v>0</v>
      </c>
      <c r="U1542" s="227">
        <v>0</v>
      </c>
      <c r="V1542" s="224">
        <v>2</v>
      </c>
      <c r="W1542" s="224">
        <v>0</v>
      </c>
      <c r="X1542" s="146">
        <f>+G1542-(SUM(I1542:N1542,O1542,P1542:P1542:T1542,U1542,V1542,W1542))</f>
        <v>175</v>
      </c>
      <c r="Y1542" s="107"/>
      <c r="Z1542" s="107" t="s">
        <v>0</v>
      </c>
      <c r="AA1542" s="107"/>
      <c r="AB1542" s="107"/>
      <c r="AC1542" s="107"/>
      <c r="AD1542" s="107"/>
      <c r="AE1542" s="197">
        <f t="shared" si="47"/>
        <v>175</v>
      </c>
      <c r="AF1542" s="108"/>
      <c r="AG1542" s="104"/>
    </row>
    <row r="1543" spans="1:33">
      <c r="A1543" s="371">
        <v>44159</v>
      </c>
      <c r="B1543" s="30">
        <v>2</v>
      </c>
      <c r="C1543" s="30">
        <v>3958604</v>
      </c>
      <c r="D1543" s="104">
        <v>13434</v>
      </c>
      <c r="E1543" s="104" t="s">
        <v>862</v>
      </c>
      <c r="F1543" s="30">
        <v>11973</v>
      </c>
      <c r="G1543" s="105">
        <v>223</v>
      </c>
      <c r="H1543" s="565"/>
      <c r="I1543" s="222">
        <v>0</v>
      </c>
      <c r="J1543" s="223">
        <v>0</v>
      </c>
      <c r="K1543" s="228">
        <v>0</v>
      </c>
      <c r="L1543" s="224">
        <v>0</v>
      </c>
      <c r="M1543" s="222">
        <v>0</v>
      </c>
      <c r="N1543" s="229">
        <v>0</v>
      </c>
      <c r="O1543" s="225">
        <v>0</v>
      </c>
      <c r="P1543" s="224">
        <v>0</v>
      </c>
      <c r="Q1543" s="225">
        <v>0</v>
      </c>
      <c r="R1543" s="226">
        <v>0</v>
      </c>
      <c r="S1543" s="224">
        <v>0</v>
      </c>
      <c r="T1543" s="222">
        <v>0</v>
      </c>
      <c r="U1543" s="227">
        <v>0</v>
      </c>
      <c r="V1543" s="224">
        <v>0</v>
      </c>
      <c r="W1543" s="224">
        <v>0</v>
      </c>
      <c r="X1543" s="146">
        <f>+G1543-(SUM(I1543:N1543,O1543,P1543:P1543:T1543,U1543,V1543,W1543))</f>
        <v>223</v>
      </c>
      <c r="Y1543" s="107"/>
      <c r="Z1543" s="107"/>
      <c r="AA1543" s="107"/>
      <c r="AB1543" s="107"/>
      <c r="AC1543" s="107"/>
      <c r="AD1543" s="107"/>
      <c r="AE1543" s="197">
        <f t="shared" si="47"/>
        <v>223</v>
      </c>
      <c r="AF1543" s="108"/>
      <c r="AG1543" s="104"/>
    </row>
    <row r="1544" spans="1:33">
      <c r="A1544" s="371">
        <v>44159</v>
      </c>
      <c r="B1544" s="30">
        <v>2</v>
      </c>
      <c r="C1544" s="30">
        <v>3958604</v>
      </c>
      <c r="D1544" s="104">
        <v>13434</v>
      </c>
      <c r="E1544" s="104" t="s">
        <v>862</v>
      </c>
      <c r="F1544" s="30">
        <v>11974</v>
      </c>
      <c r="G1544" s="105">
        <v>204</v>
      </c>
      <c r="H1544" s="113" t="s">
        <v>704</v>
      </c>
      <c r="I1544" s="222">
        <v>0</v>
      </c>
      <c r="J1544" s="223">
        <v>0</v>
      </c>
      <c r="K1544" s="228">
        <v>0</v>
      </c>
      <c r="L1544" s="224">
        <v>0</v>
      </c>
      <c r="M1544" s="222">
        <v>0</v>
      </c>
      <c r="N1544" s="229">
        <v>0</v>
      </c>
      <c r="O1544" s="225">
        <v>0</v>
      </c>
      <c r="P1544" s="224">
        <v>0</v>
      </c>
      <c r="Q1544" s="225">
        <v>0</v>
      </c>
      <c r="R1544" s="226">
        <v>0</v>
      </c>
      <c r="S1544" s="224">
        <v>0</v>
      </c>
      <c r="T1544" s="222">
        <v>0</v>
      </c>
      <c r="U1544" s="227">
        <v>0</v>
      </c>
      <c r="V1544" s="224">
        <v>3</v>
      </c>
      <c r="W1544" s="224">
        <v>0</v>
      </c>
      <c r="X1544" s="146">
        <f>+G1544-(SUM(I1544:N1544,O1544,P1544:P1544:T1544,U1544,V1544,W1544))</f>
        <v>201</v>
      </c>
      <c r="Y1544" s="107"/>
      <c r="Z1544" s="107"/>
      <c r="AA1544" s="107"/>
      <c r="AB1544" s="107"/>
      <c r="AC1544" s="107"/>
      <c r="AD1544" s="107"/>
      <c r="AE1544" s="197">
        <f t="shared" si="47"/>
        <v>201</v>
      </c>
      <c r="AF1544" s="108"/>
      <c r="AG1544" s="104"/>
    </row>
    <row r="1545" spans="1:33">
      <c r="A1545" s="371">
        <v>44159</v>
      </c>
      <c r="B1545" s="30">
        <v>2</v>
      </c>
      <c r="C1545" s="30">
        <v>3958604</v>
      </c>
      <c r="D1545" s="104">
        <v>13428</v>
      </c>
      <c r="E1545" s="104" t="s">
        <v>862</v>
      </c>
      <c r="F1545" s="30">
        <v>11975</v>
      </c>
      <c r="G1545" s="105">
        <v>101</v>
      </c>
      <c r="H1545" s="113" t="s">
        <v>111</v>
      </c>
      <c r="I1545" s="222">
        <v>0</v>
      </c>
      <c r="J1545" s="223">
        <v>0</v>
      </c>
      <c r="K1545" s="228">
        <v>0</v>
      </c>
      <c r="L1545" s="224">
        <v>0</v>
      </c>
      <c r="M1545" s="222">
        <v>0</v>
      </c>
      <c r="N1545" s="229">
        <v>0</v>
      </c>
      <c r="O1545" s="225">
        <v>0</v>
      </c>
      <c r="P1545" s="224">
        <v>0</v>
      </c>
      <c r="Q1545" s="225">
        <v>0</v>
      </c>
      <c r="R1545" s="226">
        <v>0</v>
      </c>
      <c r="S1545" s="224">
        <v>0</v>
      </c>
      <c r="T1545" s="222">
        <v>0</v>
      </c>
      <c r="U1545" s="227">
        <v>0</v>
      </c>
      <c r="V1545" s="224">
        <v>1</v>
      </c>
      <c r="W1545" s="224">
        <v>0</v>
      </c>
      <c r="X1545" s="146">
        <f>+G1545-(SUM(I1545:N1545,O1545,P1545:P1545:T1545,U1545,V1545,W1545))</f>
        <v>100</v>
      </c>
      <c r="Y1545" s="107"/>
      <c r="Z1545" s="107"/>
      <c r="AA1545" s="107"/>
      <c r="AB1545" s="107"/>
      <c r="AC1545" s="107"/>
      <c r="AD1545" s="107"/>
      <c r="AE1545" s="197">
        <f t="shared" si="47"/>
        <v>100</v>
      </c>
      <c r="AF1545" s="108"/>
      <c r="AG1545" s="104"/>
    </row>
    <row r="1546" spans="1:33">
      <c r="A1546" s="371">
        <v>44159</v>
      </c>
      <c r="B1546" s="30">
        <v>3</v>
      </c>
      <c r="C1546" s="30">
        <v>3958604</v>
      </c>
      <c r="D1546" s="104">
        <v>13428</v>
      </c>
      <c r="E1546" s="104" t="s">
        <v>862</v>
      </c>
      <c r="F1546" s="30">
        <v>11975</v>
      </c>
      <c r="G1546" s="105">
        <v>299</v>
      </c>
      <c r="H1546" s="113" t="s">
        <v>111</v>
      </c>
      <c r="I1546" s="222">
        <v>0</v>
      </c>
      <c r="J1546" s="223">
        <v>0</v>
      </c>
      <c r="K1546" s="228">
        <v>0</v>
      </c>
      <c r="L1546" s="224">
        <v>0</v>
      </c>
      <c r="M1546" s="222">
        <v>0</v>
      </c>
      <c r="N1546" s="229">
        <v>0</v>
      </c>
      <c r="O1546" s="225">
        <v>0</v>
      </c>
      <c r="P1546" s="224">
        <v>0</v>
      </c>
      <c r="Q1546" s="225">
        <v>0</v>
      </c>
      <c r="R1546" s="226">
        <v>3</v>
      </c>
      <c r="S1546" s="224">
        <v>0</v>
      </c>
      <c r="T1546" s="222">
        <v>0</v>
      </c>
      <c r="U1546" s="227">
        <v>0</v>
      </c>
      <c r="V1546" s="224">
        <v>0</v>
      </c>
      <c r="W1546" s="224">
        <v>0</v>
      </c>
      <c r="X1546" s="146">
        <f>+G1546-(SUM(I1546:N1546,O1546,P1546:P1546:T1546,U1546,V1546,W1546))</f>
        <v>296</v>
      </c>
      <c r="Y1546" s="107"/>
      <c r="Z1546" s="107"/>
      <c r="AA1546" s="107"/>
      <c r="AB1546" s="107"/>
      <c r="AC1546" s="107"/>
      <c r="AD1546" s="107"/>
      <c r="AE1546" s="197">
        <f t="shared" si="47"/>
        <v>296</v>
      </c>
      <c r="AF1546" s="108"/>
      <c r="AG1546" s="104"/>
    </row>
    <row r="1547" spans="1:33">
      <c r="A1547" s="371">
        <v>44159</v>
      </c>
      <c r="B1547" s="30">
        <v>3</v>
      </c>
      <c r="C1547" s="30">
        <v>3958604</v>
      </c>
      <c r="D1547" s="104">
        <v>13428</v>
      </c>
      <c r="E1547" s="104" t="s">
        <v>862</v>
      </c>
      <c r="F1547" s="30">
        <v>11976</v>
      </c>
      <c r="G1547" s="105">
        <v>278</v>
      </c>
      <c r="H1547" s="113" t="s">
        <v>114</v>
      </c>
      <c r="I1547" s="222">
        <v>0</v>
      </c>
      <c r="J1547" s="223">
        <v>0</v>
      </c>
      <c r="K1547" s="228">
        <v>0</v>
      </c>
      <c r="L1547" s="224">
        <v>0</v>
      </c>
      <c r="M1547" s="222">
        <v>0</v>
      </c>
      <c r="N1547" s="229">
        <v>0</v>
      </c>
      <c r="O1547" s="225">
        <v>0</v>
      </c>
      <c r="P1547" s="224">
        <v>0</v>
      </c>
      <c r="Q1547" s="225">
        <v>0</v>
      </c>
      <c r="R1547" s="226">
        <v>2</v>
      </c>
      <c r="S1547" s="224">
        <v>0</v>
      </c>
      <c r="T1547" s="222">
        <v>0</v>
      </c>
      <c r="U1547" s="227">
        <v>0</v>
      </c>
      <c r="V1547" s="224">
        <v>1</v>
      </c>
      <c r="W1547" s="224">
        <v>0</v>
      </c>
      <c r="X1547" s="146">
        <f>+G1547-(SUM(I1547:N1547,O1547,P1547:P1547:T1547,U1547,V1547,W1547))</f>
        <v>275</v>
      </c>
      <c r="Y1547" s="107"/>
      <c r="Z1547" s="107"/>
      <c r="AA1547" s="107"/>
      <c r="AB1547" s="107"/>
      <c r="AC1547" s="107"/>
      <c r="AD1547" s="107"/>
      <c r="AE1547" s="197">
        <f>X1547-SUM(Z1547:AD1547)</f>
        <v>275</v>
      </c>
      <c r="AF1547" s="108"/>
      <c r="AG1547" s="104"/>
    </row>
    <row r="1548" spans="1:33" s="208" customFormat="1">
      <c r="A1548" s="373">
        <v>44160</v>
      </c>
      <c r="B1548" s="163">
        <v>1</v>
      </c>
      <c r="C1548" s="163">
        <v>3958604</v>
      </c>
      <c r="D1548" s="161">
        <v>13428</v>
      </c>
      <c r="E1548" s="104" t="s">
        <v>862</v>
      </c>
      <c r="F1548" s="163">
        <v>11976</v>
      </c>
      <c r="G1548" s="164">
        <v>122</v>
      </c>
      <c r="H1548" s="203" t="s">
        <v>114</v>
      </c>
      <c r="I1548" s="306">
        <v>0</v>
      </c>
      <c r="J1548" s="307">
        <v>0</v>
      </c>
      <c r="K1548" s="308">
        <v>0</v>
      </c>
      <c r="L1548" s="309">
        <v>0</v>
      </c>
      <c r="M1548" s="306">
        <v>0</v>
      </c>
      <c r="N1548" s="310">
        <v>0</v>
      </c>
      <c r="O1548" s="311">
        <v>0</v>
      </c>
      <c r="P1548" s="309">
        <v>0</v>
      </c>
      <c r="Q1548" s="311">
        <v>0</v>
      </c>
      <c r="R1548" s="312">
        <v>0</v>
      </c>
      <c r="S1548" s="309">
        <v>0</v>
      </c>
      <c r="T1548" s="306">
        <v>0</v>
      </c>
      <c r="U1548" s="313">
        <v>0</v>
      </c>
      <c r="V1548" s="309">
        <v>1</v>
      </c>
      <c r="W1548" s="309">
        <v>0</v>
      </c>
      <c r="X1548" s="204">
        <f>+G1548-(SUM(I1548:N1548,O1548,P1548:P1548:T1548,U1548,V1548,W1548))</f>
        <v>121</v>
      </c>
      <c r="Y1548" s="205"/>
      <c r="Z1548" s="205"/>
      <c r="AA1548" s="205"/>
      <c r="AB1548" s="205"/>
      <c r="AC1548" s="205"/>
      <c r="AD1548" s="205"/>
      <c r="AE1548" s="206">
        <f>X1548-SUM(Z1548:AD1548)</f>
        <v>121</v>
      </c>
      <c r="AF1548" s="207"/>
      <c r="AG1548" s="161"/>
    </row>
    <row r="1549" spans="1:33" s="208" customFormat="1">
      <c r="A1549" s="373">
        <v>44160</v>
      </c>
      <c r="B1549" s="163">
        <v>1</v>
      </c>
      <c r="C1549" s="163">
        <v>3958604</v>
      </c>
      <c r="D1549" s="161">
        <v>13428</v>
      </c>
      <c r="E1549" s="104" t="s">
        <v>862</v>
      </c>
      <c r="F1549" s="163">
        <v>11977</v>
      </c>
      <c r="G1549" s="164">
        <v>96</v>
      </c>
      <c r="H1549" s="203" t="s">
        <v>706</v>
      </c>
      <c r="I1549" s="306">
        <v>0</v>
      </c>
      <c r="J1549" s="307">
        <v>0</v>
      </c>
      <c r="K1549" s="308">
        <v>0</v>
      </c>
      <c r="L1549" s="309">
        <v>0</v>
      </c>
      <c r="M1549" s="306">
        <v>0</v>
      </c>
      <c r="N1549" s="310">
        <v>0</v>
      </c>
      <c r="O1549" s="311">
        <v>0</v>
      </c>
      <c r="P1549" s="309">
        <v>0</v>
      </c>
      <c r="Q1549" s="311">
        <v>0</v>
      </c>
      <c r="R1549" s="312">
        <v>0</v>
      </c>
      <c r="S1549" s="309">
        <v>0</v>
      </c>
      <c r="T1549" s="306">
        <v>0</v>
      </c>
      <c r="U1549" s="313">
        <v>0</v>
      </c>
      <c r="V1549" s="309">
        <v>1</v>
      </c>
      <c r="W1549" s="309">
        <v>0</v>
      </c>
      <c r="X1549" s="204">
        <f>+G1549-(SUM(I1549:N1549,O1549,P1549:P1549:T1549,U1549,V1549,W1549))</f>
        <v>95</v>
      </c>
      <c r="Y1549" s="205"/>
      <c r="Z1549" s="205"/>
      <c r="AA1549" s="205"/>
      <c r="AB1549" s="205"/>
      <c r="AC1549" s="205"/>
      <c r="AD1549" s="205"/>
      <c r="AE1549" s="206">
        <f>X1549-SUM(Z1549:AD1549)</f>
        <v>95</v>
      </c>
      <c r="AF1549" s="207"/>
      <c r="AG1549" s="161"/>
    </row>
    <row r="1550" spans="1:33" s="208" customFormat="1">
      <c r="A1550" s="373">
        <v>44160</v>
      </c>
      <c r="B1550" s="163">
        <v>1</v>
      </c>
      <c r="C1550" s="163">
        <v>3958604</v>
      </c>
      <c r="D1550" s="161">
        <v>13430</v>
      </c>
      <c r="E1550" s="104" t="s">
        <v>862</v>
      </c>
      <c r="F1550" s="163">
        <v>11978</v>
      </c>
      <c r="G1550" s="164">
        <v>326</v>
      </c>
      <c r="H1550" s="577" t="s">
        <v>111</v>
      </c>
      <c r="I1550" s="306">
        <v>0</v>
      </c>
      <c r="J1550" s="307">
        <v>0</v>
      </c>
      <c r="K1550" s="308">
        <v>0</v>
      </c>
      <c r="L1550" s="309">
        <v>0</v>
      </c>
      <c r="M1550" s="306">
        <v>0</v>
      </c>
      <c r="N1550" s="310">
        <v>0</v>
      </c>
      <c r="O1550" s="311">
        <v>0</v>
      </c>
      <c r="P1550" s="309">
        <v>0</v>
      </c>
      <c r="Q1550" s="311">
        <v>0</v>
      </c>
      <c r="R1550" s="312">
        <v>2</v>
      </c>
      <c r="S1550" s="309">
        <v>0</v>
      </c>
      <c r="T1550" s="306">
        <v>0</v>
      </c>
      <c r="U1550" s="313">
        <v>0</v>
      </c>
      <c r="V1550" s="309">
        <v>1</v>
      </c>
      <c r="W1550" s="309">
        <v>0</v>
      </c>
      <c r="X1550" s="204">
        <f>+G1550-(SUM(I1550:N1550,O1550,P1550:P1550:T1550,U1550,V1550,W1550))</f>
        <v>323</v>
      </c>
      <c r="Y1550" s="205"/>
      <c r="Z1550" s="205"/>
      <c r="AA1550" s="205"/>
      <c r="AB1550" s="205"/>
      <c r="AC1550" s="205"/>
      <c r="AD1550" s="205"/>
      <c r="AE1550" s="206">
        <f>X1550-SUM(Z1550:AD1550)</f>
        <v>323</v>
      </c>
      <c r="AF1550" s="207"/>
      <c r="AG1550" s="161"/>
    </row>
    <row r="1551" spans="1:33">
      <c r="A1551" s="371">
        <v>44160</v>
      </c>
      <c r="B1551" s="30">
        <v>2</v>
      </c>
      <c r="C1551" s="30">
        <v>3958604</v>
      </c>
      <c r="D1551" s="104">
        <v>13430</v>
      </c>
      <c r="E1551" s="104" t="s">
        <v>862</v>
      </c>
      <c r="F1551" s="30">
        <v>11978</v>
      </c>
      <c r="G1551" s="105">
        <v>74</v>
      </c>
      <c r="H1551" s="578"/>
      <c r="I1551" s="222">
        <v>0</v>
      </c>
      <c r="J1551" s="223">
        <v>0</v>
      </c>
      <c r="K1551" s="228">
        <v>0</v>
      </c>
      <c r="L1551" s="224">
        <v>0</v>
      </c>
      <c r="M1551" s="222">
        <v>0</v>
      </c>
      <c r="N1551" s="229">
        <v>0</v>
      </c>
      <c r="O1551" s="225">
        <v>0</v>
      </c>
      <c r="P1551" s="224">
        <v>0</v>
      </c>
      <c r="Q1551" s="225">
        <v>0</v>
      </c>
      <c r="R1551" s="226">
        <v>1</v>
      </c>
      <c r="S1551" s="224">
        <v>0</v>
      </c>
      <c r="T1551" s="222">
        <v>0</v>
      </c>
      <c r="U1551" s="227">
        <v>0</v>
      </c>
      <c r="V1551" s="224">
        <v>0</v>
      </c>
      <c r="W1551" s="224">
        <v>0</v>
      </c>
      <c r="X1551" s="146">
        <f>+G1551-(SUM(I1551:N1551,O1551,P1551:P1551:T1551,U1551,V1551,W1551))</f>
        <v>73</v>
      </c>
      <c r="Y1551" s="107"/>
      <c r="Z1551" s="107"/>
      <c r="AA1551" s="107"/>
      <c r="AB1551" s="107"/>
      <c r="AC1551" s="107"/>
      <c r="AD1551" s="107"/>
      <c r="AE1551" s="197">
        <f t="shared" si="47"/>
        <v>73</v>
      </c>
      <c r="AF1551" s="108"/>
      <c r="AG1551" s="104"/>
    </row>
    <row r="1552" spans="1:33">
      <c r="A1552" s="371">
        <v>44160</v>
      </c>
      <c r="B1552" s="30">
        <v>2</v>
      </c>
      <c r="C1552" s="30">
        <v>3958604</v>
      </c>
      <c r="D1552" s="104">
        <v>13430</v>
      </c>
      <c r="E1552" s="104" t="s">
        <v>862</v>
      </c>
      <c r="F1552" s="30">
        <v>11979</v>
      </c>
      <c r="G1552" s="105">
        <v>400</v>
      </c>
      <c r="H1552" s="113" t="s">
        <v>114</v>
      </c>
      <c r="I1552" s="222">
        <v>0</v>
      </c>
      <c r="J1552" s="223">
        <v>0</v>
      </c>
      <c r="K1552" s="228">
        <v>0</v>
      </c>
      <c r="L1552" s="224">
        <v>0</v>
      </c>
      <c r="M1552" s="222">
        <v>0</v>
      </c>
      <c r="N1552" s="229">
        <v>0</v>
      </c>
      <c r="O1552" s="225">
        <v>0</v>
      </c>
      <c r="P1552" s="224">
        <v>0</v>
      </c>
      <c r="Q1552" s="225">
        <v>0</v>
      </c>
      <c r="R1552" s="226">
        <v>3</v>
      </c>
      <c r="S1552" s="224">
        <v>0</v>
      </c>
      <c r="T1552" s="222">
        <v>0</v>
      </c>
      <c r="U1552" s="227">
        <v>0</v>
      </c>
      <c r="V1552" s="224">
        <v>1</v>
      </c>
      <c r="W1552" s="224">
        <v>0</v>
      </c>
      <c r="X1552" s="146">
        <f>+G1552-(SUM(I1552:N1552,O1552,P1552:P1552:T1552,U1552,V1552,W1552))</f>
        <v>396</v>
      </c>
      <c r="Y1552" s="107"/>
      <c r="Z1552" s="107"/>
      <c r="AA1552" s="107"/>
      <c r="AB1552" s="107"/>
      <c r="AC1552" s="107"/>
      <c r="AD1552" s="107"/>
      <c r="AE1552" s="197">
        <f t="shared" si="47"/>
        <v>396</v>
      </c>
      <c r="AF1552" s="108"/>
      <c r="AG1552" s="104"/>
    </row>
    <row r="1553" spans="1:33">
      <c r="A1553" s="371">
        <v>44160</v>
      </c>
      <c r="B1553" s="30">
        <v>2</v>
      </c>
      <c r="C1553" s="30">
        <v>3958604</v>
      </c>
      <c r="D1553" s="104">
        <v>13430</v>
      </c>
      <c r="E1553" s="104" t="s">
        <v>862</v>
      </c>
      <c r="F1553" s="30">
        <v>11980</v>
      </c>
      <c r="G1553" s="105">
        <v>51</v>
      </c>
      <c r="H1553" s="564" t="s">
        <v>385</v>
      </c>
      <c r="I1553" s="222">
        <v>0</v>
      </c>
      <c r="J1553" s="223">
        <v>0</v>
      </c>
      <c r="K1553" s="228">
        <v>0</v>
      </c>
      <c r="L1553" s="224">
        <v>0</v>
      </c>
      <c r="M1553" s="222">
        <v>0</v>
      </c>
      <c r="N1553" s="229">
        <v>0</v>
      </c>
      <c r="O1553" s="225">
        <v>0</v>
      </c>
      <c r="P1553" s="224">
        <v>0</v>
      </c>
      <c r="Q1553" s="225">
        <v>0</v>
      </c>
      <c r="R1553" s="226">
        <v>0</v>
      </c>
      <c r="S1553" s="224">
        <v>0</v>
      </c>
      <c r="T1553" s="222">
        <v>0</v>
      </c>
      <c r="U1553" s="227">
        <v>0</v>
      </c>
      <c r="V1553" s="224">
        <v>1</v>
      </c>
      <c r="W1553" s="224">
        <v>0</v>
      </c>
      <c r="X1553" s="146">
        <f>+G1553-(SUM(I1553:N1553,O1553,P1553:P1553:T1553,U1553,V1553,W1553))</f>
        <v>50</v>
      </c>
      <c r="Y1553" s="107"/>
      <c r="Z1553" s="107"/>
      <c r="AA1553" s="107"/>
      <c r="AB1553" s="107"/>
      <c r="AC1553" s="107"/>
      <c r="AD1553" s="107"/>
      <c r="AE1553" s="197">
        <f t="shared" si="47"/>
        <v>50</v>
      </c>
      <c r="AF1553" s="108"/>
      <c r="AG1553" s="104"/>
    </row>
    <row r="1554" spans="1:33">
      <c r="A1554" s="371">
        <v>44160</v>
      </c>
      <c r="B1554" s="30">
        <v>3</v>
      </c>
      <c r="C1554" s="30">
        <v>3958604</v>
      </c>
      <c r="D1554" s="104">
        <v>13430</v>
      </c>
      <c r="E1554" s="104" t="s">
        <v>862</v>
      </c>
      <c r="F1554" s="30">
        <v>11980</v>
      </c>
      <c r="G1554" s="105">
        <v>349</v>
      </c>
      <c r="H1554" s="565"/>
      <c r="I1554" s="222">
        <v>0</v>
      </c>
      <c r="J1554" s="223">
        <v>0</v>
      </c>
      <c r="K1554" s="228">
        <v>0</v>
      </c>
      <c r="L1554" s="224">
        <v>0</v>
      </c>
      <c r="M1554" s="222">
        <v>0</v>
      </c>
      <c r="N1554" s="229">
        <v>0</v>
      </c>
      <c r="O1554" s="225">
        <v>0</v>
      </c>
      <c r="P1554" s="224">
        <v>0</v>
      </c>
      <c r="Q1554" s="225">
        <v>0</v>
      </c>
      <c r="R1554" s="226">
        <v>3</v>
      </c>
      <c r="S1554" s="224">
        <v>0</v>
      </c>
      <c r="T1554" s="222">
        <v>0</v>
      </c>
      <c r="U1554" s="227">
        <v>0</v>
      </c>
      <c r="V1554" s="224">
        <v>0</v>
      </c>
      <c r="W1554" s="224">
        <v>0</v>
      </c>
      <c r="X1554" s="146">
        <f>+G1554-(SUM(I1554:N1554,O1554,P1554:P1554:T1554,U1554,V1554,W1554))</f>
        <v>346</v>
      </c>
      <c r="Y1554" s="107"/>
      <c r="Z1554" s="107"/>
      <c r="AA1554" s="107"/>
      <c r="AB1554" s="107"/>
      <c r="AC1554" s="107"/>
      <c r="AD1554" s="107"/>
      <c r="AE1554" s="197">
        <f t="shared" si="47"/>
        <v>346</v>
      </c>
      <c r="AF1554" s="108"/>
      <c r="AG1554" s="104"/>
    </row>
    <row r="1555" spans="1:33">
      <c r="A1555" s="371">
        <v>44160</v>
      </c>
      <c r="B1555" s="30">
        <v>3</v>
      </c>
      <c r="C1555" s="30">
        <v>3958604</v>
      </c>
      <c r="D1555" s="104">
        <v>13430</v>
      </c>
      <c r="E1555" s="104" t="s">
        <v>862</v>
      </c>
      <c r="F1555" s="30">
        <v>11981</v>
      </c>
      <c r="G1555" s="105">
        <v>228</v>
      </c>
      <c r="H1555" s="564" t="s">
        <v>708</v>
      </c>
      <c r="I1555" s="222">
        <v>0</v>
      </c>
      <c r="J1555" s="223">
        <v>0</v>
      </c>
      <c r="K1555" s="228">
        <v>0</v>
      </c>
      <c r="L1555" s="224">
        <v>0</v>
      </c>
      <c r="M1555" s="222">
        <v>0</v>
      </c>
      <c r="N1555" s="229">
        <v>0</v>
      </c>
      <c r="O1555" s="225">
        <v>0</v>
      </c>
      <c r="P1555" s="224">
        <v>0</v>
      </c>
      <c r="Q1555" s="225">
        <v>0</v>
      </c>
      <c r="R1555" s="226">
        <v>2</v>
      </c>
      <c r="S1555" s="224">
        <v>0</v>
      </c>
      <c r="T1555" s="222">
        <v>0</v>
      </c>
      <c r="U1555" s="227">
        <v>0</v>
      </c>
      <c r="V1555" s="224">
        <v>1</v>
      </c>
      <c r="W1555" s="224">
        <v>0</v>
      </c>
      <c r="X1555" s="146">
        <f>+G1555-(SUM(I1555:N1555,O1555,P1555:P1555:T1555,U1555,V1555,W1555))</f>
        <v>225</v>
      </c>
      <c r="Y1555" s="107"/>
      <c r="Z1555" s="107"/>
      <c r="AA1555" s="107"/>
      <c r="AB1555" s="107"/>
      <c r="AC1555" s="107"/>
      <c r="AD1555" s="107"/>
      <c r="AE1555" s="197">
        <f>X1555-SUM(Z1555:AD1555)</f>
        <v>225</v>
      </c>
      <c r="AF1555" s="108"/>
      <c r="AG1555" s="104"/>
    </row>
    <row r="1556" spans="1:33">
      <c r="A1556" s="371">
        <v>44161</v>
      </c>
      <c r="B1556" s="30">
        <v>1</v>
      </c>
      <c r="C1556" s="30">
        <v>3958604</v>
      </c>
      <c r="D1556" s="104">
        <v>13430</v>
      </c>
      <c r="E1556" s="104" t="s">
        <v>862</v>
      </c>
      <c r="F1556" s="30">
        <v>11981</v>
      </c>
      <c r="G1556" s="105">
        <v>19</v>
      </c>
      <c r="H1556" s="565"/>
      <c r="I1556" s="222">
        <v>0</v>
      </c>
      <c r="J1556" s="223">
        <v>0</v>
      </c>
      <c r="K1556" s="228">
        <v>0</v>
      </c>
      <c r="L1556" s="224">
        <v>0</v>
      </c>
      <c r="M1556" s="222">
        <v>0</v>
      </c>
      <c r="N1556" s="229">
        <v>0</v>
      </c>
      <c r="O1556" s="225">
        <v>0</v>
      </c>
      <c r="P1556" s="224">
        <v>0</v>
      </c>
      <c r="Q1556" s="225">
        <v>0</v>
      </c>
      <c r="R1556" s="226">
        <v>0</v>
      </c>
      <c r="S1556" s="224">
        <v>0</v>
      </c>
      <c r="T1556" s="222">
        <v>0</v>
      </c>
      <c r="U1556" s="227">
        <v>0</v>
      </c>
      <c r="V1556" s="224">
        <v>0</v>
      </c>
      <c r="W1556" s="224">
        <v>0</v>
      </c>
      <c r="X1556" s="146">
        <f>+G1556-(SUM(I1556:N1556,O1556,P1556:P1556:T1556,U1556,V1556,W1556))</f>
        <v>19</v>
      </c>
      <c r="Y1556" s="107"/>
      <c r="Z1556" s="107"/>
      <c r="AA1556" s="107"/>
      <c r="AB1556" s="107"/>
      <c r="AC1556" s="107"/>
      <c r="AD1556" s="107"/>
      <c r="AE1556" s="197">
        <f>X1556-SUM(Z1556:AD1556)</f>
        <v>19</v>
      </c>
      <c r="AF1556" s="108"/>
      <c r="AG1556" s="104"/>
    </row>
    <row r="1557" spans="1:33">
      <c r="A1557" s="371">
        <v>44161</v>
      </c>
      <c r="B1557" s="30">
        <v>1</v>
      </c>
      <c r="C1557" s="30">
        <v>3958604</v>
      </c>
      <c r="D1557" s="104">
        <v>13431</v>
      </c>
      <c r="E1557" s="104" t="s">
        <v>862</v>
      </c>
      <c r="F1557" s="30">
        <v>11982</v>
      </c>
      <c r="G1557" s="105">
        <v>400</v>
      </c>
      <c r="H1557" s="375" t="s">
        <v>111</v>
      </c>
      <c r="I1557" s="222">
        <v>0</v>
      </c>
      <c r="J1557" s="223">
        <v>0</v>
      </c>
      <c r="K1557" s="228">
        <v>0</v>
      </c>
      <c r="L1557" s="224">
        <v>0</v>
      </c>
      <c r="M1557" s="222">
        <v>0</v>
      </c>
      <c r="N1557" s="229">
        <v>0</v>
      </c>
      <c r="O1557" s="225">
        <v>0</v>
      </c>
      <c r="P1557" s="224">
        <v>0</v>
      </c>
      <c r="Q1557" s="225">
        <v>0</v>
      </c>
      <c r="R1557" s="226">
        <v>3</v>
      </c>
      <c r="S1557" s="224">
        <v>0</v>
      </c>
      <c r="T1557" s="222">
        <v>0</v>
      </c>
      <c r="U1557" s="227">
        <v>0</v>
      </c>
      <c r="V1557" s="224">
        <v>1</v>
      </c>
      <c r="W1557" s="224">
        <v>0</v>
      </c>
      <c r="X1557" s="146">
        <f>+G1557-(SUM(I1557:N1557,O1557,P1557:P1557:T1557,U1557,V1557,W1557))</f>
        <v>396</v>
      </c>
      <c r="Y1557" s="107"/>
      <c r="Z1557" s="107"/>
      <c r="AA1557" s="107"/>
      <c r="AB1557" s="107"/>
      <c r="AC1557" s="107"/>
      <c r="AD1557" s="107"/>
      <c r="AE1557" s="197">
        <f>X1557-SUM(Z1557:AD1557)</f>
        <v>396</v>
      </c>
      <c r="AF1557" s="108"/>
      <c r="AG1557" s="104"/>
    </row>
    <row r="1558" spans="1:33">
      <c r="A1558" s="371">
        <v>44161</v>
      </c>
      <c r="B1558" s="30">
        <v>1</v>
      </c>
      <c r="C1558" s="30">
        <v>3958604</v>
      </c>
      <c r="D1558" s="104">
        <v>13431</v>
      </c>
      <c r="E1558" s="104" t="s">
        <v>862</v>
      </c>
      <c r="F1558" s="30">
        <v>11983</v>
      </c>
      <c r="G1558" s="105">
        <v>127</v>
      </c>
      <c r="H1558" s="564" t="s">
        <v>114</v>
      </c>
      <c r="I1558" s="222">
        <v>0</v>
      </c>
      <c r="J1558" s="223">
        <v>0</v>
      </c>
      <c r="K1558" s="228">
        <v>0</v>
      </c>
      <c r="L1558" s="224">
        <v>0</v>
      </c>
      <c r="M1558" s="222">
        <v>0</v>
      </c>
      <c r="N1558" s="229">
        <v>0</v>
      </c>
      <c r="O1558" s="225">
        <v>0</v>
      </c>
      <c r="P1558" s="224">
        <v>0</v>
      </c>
      <c r="Q1558" s="225">
        <v>0</v>
      </c>
      <c r="R1558" s="226">
        <v>1</v>
      </c>
      <c r="S1558" s="224">
        <v>0</v>
      </c>
      <c r="T1558" s="222">
        <v>0</v>
      </c>
      <c r="U1558" s="227">
        <v>0</v>
      </c>
      <c r="V1558" s="224">
        <v>1</v>
      </c>
      <c r="W1558" s="224">
        <v>0</v>
      </c>
      <c r="X1558" s="146">
        <f>+G1558-(SUM(I1558:N1558,O1558,P1558:P1558:T1558,U1558,V1558,W1558))</f>
        <v>125</v>
      </c>
      <c r="Y1558" s="107"/>
      <c r="Z1558" s="107"/>
      <c r="AA1558" s="107"/>
      <c r="AB1558" s="107"/>
      <c r="AC1558" s="107"/>
      <c r="AD1558" s="107"/>
      <c r="AE1558" s="197">
        <f t="shared" si="47"/>
        <v>125</v>
      </c>
      <c r="AF1558" s="108"/>
      <c r="AG1558" s="104"/>
    </row>
    <row r="1559" spans="1:33">
      <c r="A1559" s="371">
        <v>44161</v>
      </c>
      <c r="B1559" s="30">
        <v>2</v>
      </c>
      <c r="C1559" s="30">
        <v>3958604</v>
      </c>
      <c r="D1559" s="104">
        <v>13431</v>
      </c>
      <c r="E1559" s="104" t="s">
        <v>862</v>
      </c>
      <c r="F1559" s="30">
        <v>11983</v>
      </c>
      <c r="G1559" s="105">
        <v>100</v>
      </c>
      <c r="H1559" s="579"/>
      <c r="I1559" s="222">
        <v>0</v>
      </c>
      <c r="J1559" s="223">
        <v>0</v>
      </c>
      <c r="K1559" s="228">
        <v>0</v>
      </c>
      <c r="L1559" s="224">
        <v>0</v>
      </c>
      <c r="M1559" s="222">
        <v>0</v>
      </c>
      <c r="N1559" s="229">
        <v>0</v>
      </c>
      <c r="O1559" s="225">
        <v>0</v>
      </c>
      <c r="P1559" s="224">
        <v>0</v>
      </c>
      <c r="Q1559" s="225">
        <v>0</v>
      </c>
      <c r="R1559" s="226">
        <v>0</v>
      </c>
      <c r="S1559" s="224">
        <v>0</v>
      </c>
      <c r="T1559" s="222">
        <v>0</v>
      </c>
      <c r="U1559" s="227">
        <v>0</v>
      </c>
      <c r="V1559" s="224">
        <v>0</v>
      </c>
      <c r="W1559" s="224">
        <v>0</v>
      </c>
      <c r="X1559" s="146">
        <f>+G1559-(SUM(I1559:N1559,O1559,P1559:P1559:T1559,U1559,V1559,W1559))</f>
        <v>100</v>
      </c>
      <c r="Y1559" s="107"/>
      <c r="Z1559" s="107"/>
      <c r="AA1559" s="107"/>
      <c r="AB1559" s="107"/>
      <c r="AC1559" s="107"/>
      <c r="AD1559" s="107"/>
      <c r="AE1559" s="197">
        <f t="shared" si="47"/>
        <v>100</v>
      </c>
      <c r="AF1559" s="108"/>
      <c r="AG1559" s="104"/>
    </row>
    <row r="1560" spans="1:33">
      <c r="A1560" s="371">
        <v>44161</v>
      </c>
      <c r="B1560" s="30">
        <v>3</v>
      </c>
      <c r="C1560" s="30">
        <v>3958604</v>
      </c>
      <c r="D1560" s="104">
        <v>13431</v>
      </c>
      <c r="E1560" s="104" t="s">
        <v>862</v>
      </c>
      <c r="F1560" s="30">
        <v>11983</v>
      </c>
      <c r="G1560" s="105">
        <v>173</v>
      </c>
      <c r="H1560" s="565"/>
      <c r="I1560" s="222">
        <v>0</v>
      </c>
      <c r="J1560" s="223">
        <v>0</v>
      </c>
      <c r="K1560" s="228">
        <v>0</v>
      </c>
      <c r="L1560" s="224">
        <v>0</v>
      </c>
      <c r="M1560" s="222">
        <v>0</v>
      </c>
      <c r="N1560" s="229">
        <v>0</v>
      </c>
      <c r="O1560" s="225">
        <v>0</v>
      </c>
      <c r="P1560" s="224">
        <v>0</v>
      </c>
      <c r="Q1560" s="225">
        <v>0</v>
      </c>
      <c r="R1560" s="226">
        <v>2</v>
      </c>
      <c r="S1560" s="224">
        <v>1</v>
      </c>
      <c r="T1560" s="222">
        <v>0</v>
      </c>
      <c r="U1560" s="227">
        <v>0</v>
      </c>
      <c r="V1560" s="224">
        <v>0</v>
      </c>
      <c r="W1560" s="224">
        <v>0</v>
      </c>
      <c r="X1560" s="146">
        <f>+G1560-(SUM(I1560:N1560,O1560,P1560:P1560:T1560,U1560,V1560,W1560))</f>
        <v>170</v>
      </c>
      <c r="Y1560" s="107"/>
      <c r="Z1560" s="107"/>
      <c r="AA1560" s="107"/>
      <c r="AB1560" s="107"/>
      <c r="AC1560" s="107"/>
      <c r="AD1560" s="107"/>
      <c r="AE1560" s="197">
        <f>X1560-SUM(Z1560:AD1560)</f>
        <v>170</v>
      </c>
      <c r="AF1560" s="108"/>
      <c r="AG1560" s="104"/>
    </row>
    <row r="1561" spans="1:33">
      <c r="A1561" s="371">
        <v>44161</v>
      </c>
      <c r="B1561" s="30">
        <v>3</v>
      </c>
      <c r="C1561" s="30">
        <v>3958604</v>
      </c>
      <c r="D1561" s="104">
        <v>13431</v>
      </c>
      <c r="E1561" s="104" t="s">
        <v>862</v>
      </c>
      <c r="F1561" s="30">
        <v>11984</v>
      </c>
      <c r="G1561" s="105">
        <v>400</v>
      </c>
      <c r="H1561" s="375" t="s">
        <v>385</v>
      </c>
      <c r="I1561" s="222">
        <v>0</v>
      </c>
      <c r="J1561" s="223">
        <v>0</v>
      </c>
      <c r="K1561" s="228">
        <v>0</v>
      </c>
      <c r="L1561" s="224">
        <v>0</v>
      </c>
      <c r="M1561" s="222">
        <v>0</v>
      </c>
      <c r="N1561" s="229">
        <v>0</v>
      </c>
      <c r="O1561" s="225">
        <v>0</v>
      </c>
      <c r="P1561" s="224">
        <v>0</v>
      </c>
      <c r="Q1561" s="225">
        <v>0</v>
      </c>
      <c r="R1561" s="226">
        <v>3</v>
      </c>
      <c r="S1561" s="224">
        <v>0</v>
      </c>
      <c r="T1561" s="222">
        <v>0</v>
      </c>
      <c r="U1561" s="227">
        <v>0</v>
      </c>
      <c r="V1561" s="224">
        <v>1</v>
      </c>
      <c r="W1561" s="224">
        <v>0</v>
      </c>
      <c r="X1561" s="146">
        <f>+G1561-(SUM(I1561:N1561,O1561,P1561:P1561:T1561,U1561,V1561,W1561))</f>
        <v>396</v>
      </c>
      <c r="Y1561" s="107"/>
      <c r="Z1561" s="107"/>
      <c r="AA1561" s="107"/>
      <c r="AB1561" s="107"/>
      <c r="AC1561" s="107"/>
      <c r="AD1561" s="107"/>
      <c r="AE1561" s="197">
        <f>X1561-SUM(Z1561:AD1561)</f>
        <v>396</v>
      </c>
      <c r="AF1561" s="108"/>
      <c r="AG1561" s="104"/>
    </row>
    <row r="1562" spans="1:33">
      <c r="A1562" s="371">
        <v>44162</v>
      </c>
      <c r="B1562" s="30">
        <v>1</v>
      </c>
      <c r="C1562" s="30">
        <v>3958604</v>
      </c>
      <c r="D1562" s="104">
        <v>13431</v>
      </c>
      <c r="E1562" s="104" t="s">
        <v>862</v>
      </c>
      <c r="F1562" s="30">
        <v>11985</v>
      </c>
      <c r="G1562" s="105">
        <v>105</v>
      </c>
      <c r="H1562" s="375" t="s">
        <v>709</v>
      </c>
      <c r="I1562" s="222">
        <v>0</v>
      </c>
      <c r="J1562" s="223">
        <v>0</v>
      </c>
      <c r="K1562" s="228">
        <v>0</v>
      </c>
      <c r="L1562" s="224">
        <v>0</v>
      </c>
      <c r="M1562" s="222">
        <v>0</v>
      </c>
      <c r="N1562" s="229">
        <v>0</v>
      </c>
      <c r="O1562" s="225">
        <v>0</v>
      </c>
      <c r="P1562" s="224">
        <v>0</v>
      </c>
      <c r="Q1562" s="225">
        <v>0</v>
      </c>
      <c r="R1562" s="226">
        <v>1</v>
      </c>
      <c r="S1562" s="224">
        <v>0</v>
      </c>
      <c r="T1562" s="222">
        <v>0</v>
      </c>
      <c r="U1562" s="227">
        <v>0</v>
      </c>
      <c r="V1562" s="224">
        <v>0</v>
      </c>
      <c r="W1562" s="224">
        <v>0</v>
      </c>
      <c r="X1562" s="146">
        <f>+G1562-(SUM(I1562:N1562,O1562,P1562:P1562:T1562,U1562,V1562,W1562))</f>
        <v>104</v>
      </c>
      <c r="Y1562" s="107"/>
      <c r="Z1562" s="107"/>
      <c r="AA1562" s="107"/>
      <c r="AB1562" s="107"/>
      <c r="AC1562" s="107"/>
      <c r="AD1562" s="107"/>
      <c r="AE1562" s="197">
        <f>X1562-SUM(Z1562:AD1562)</f>
        <v>104</v>
      </c>
      <c r="AF1562" s="108"/>
      <c r="AG1562" s="104"/>
    </row>
    <row r="1563" spans="1:33">
      <c r="A1563" s="371">
        <v>44162</v>
      </c>
      <c r="B1563" s="30">
        <v>1</v>
      </c>
      <c r="C1563" s="30">
        <v>3958604</v>
      </c>
      <c r="D1563" s="104">
        <v>13429</v>
      </c>
      <c r="E1563" s="104" t="s">
        <v>862</v>
      </c>
      <c r="F1563" s="30">
        <v>11986</v>
      </c>
      <c r="G1563" s="105">
        <v>400</v>
      </c>
      <c r="H1563" s="375" t="s">
        <v>111</v>
      </c>
      <c r="I1563" s="222">
        <v>0</v>
      </c>
      <c r="J1563" s="223">
        <v>0</v>
      </c>
      <c r="K1563" s="228">
        <v>0</v>
      </c>
      <c r="L1563" s="224">
        <v>0</v>
      </c>
      <c r="M1563" s="222">
        <v>0</v>
      </c>
      <c r="N1563" s="229">
        <v>0</v>
      </c>
      <c r="O1563" s="225">
        <v>0</v>
      </c>
      <c r="P1563" s="224">
        <v>0</v>
      </c>
      <c r="Q1563" s="225">
        <v>0</v>
      </c>
      <c r="R1563" s="226">
        <v>3</v>
      </c>
      <c r="S1563" s="224">
        <v>0</v>
      </c>
      <c r="T1563" s="222">
        <v>0</v>
      </c>
      <c r="U1563" s="227">
        <v>0</v>
      </c>
      <c r="V1563" s="224">
        <v>1</v>
      </c>
      <c r="W1563" s="224">
        <v>0</v>
      </c>
      <c r="X1563" s="146">
        <f>+G1563-(SUM(I1563:N1563,O1563,P1563:P1563:T1563,U1563,V1563,W1563))</f>
        <v>396</v>
      </c>
      <c r="Y1563" s="107"/>
      <c r="Z1563" s="107"/>
      <c r="AA1563" s="107"/>
      <c r="AB1563" s="107"/>
      <c r="AC1563" s="107"/>
      <c r="AD1563" s="107"/>
      <c r="AE1563" s="197">
        <f>X1563-SUM(Z1563:AD1563)</f>
        <v>396</v>
      </c>
      <c r="AF1563" s="108"/>
      <c r="AG1563" s="104"/>
    </row>
    <row r="1564" spans="1:33">
      <c r="A1564" s="371">
        <v>44162</v>
      </c>
      <c r="B1564" s="30">
        <v>1</v>
      </c>
      <c r="C1564" s="30">
        <v>3958604</v>
      </c>
      <c r="D1564" s="104">
        <v>13429</v>
      </c>
      <c r="E1564" s="104" t="s">
        <v>862</v>
      </c>
      <c r="F1564" s="30">
        <v>11987</v>
      </c>
      <c r="G1564" s="105">
        <v>25</v>
      </c>
      <c r="H1564" s="564" t="s">
        <v>114</v>
      </c>
      <c r="I1564" s="222">
        <v>0</v>
      </c>
      <c r="J1564" s="223">
        <v>0</v>
      </c>
      <c r="K1564" s="228">
        <v>0</v>
      </c>
      <c r="L1564" s="224">
        <v>0</v>
      </c>
      <c r="M1564" s="222">
        <v>0</v>
      </c>
      <c r="N1564" s="229">
        <v>0</v>
      </c>
      <c r="O1564" s="225">
        <v>0</v>
      </c>
      <c r="P1564" s="224">
        <v>0</v>
      </c>
      <c r="Q1564" s="225">
        <v>0</v>
      </c>
      <c r="R1564" s="226">
        <v>0</v>
      </c>
      <c r="S1564" s="224">
        <v>0</v>
      </c>
      <c r="T1564" s="222">
        <v>0</v>
      </c>
      <c r="U1564" s="227">
        <v>0</v>
      </c>
      <c r="V1564" s="224">
        <v>0</v>
      </c>
      <c r="W1564" s="224">
        <v>0</v>
      </c>
      <c r="X1564" s="146">
        <f>+G1564-(SUM(I1564:N1564,O1564,P1564:P1564:T1564,U1564,V1564,W1564))</f>
        <v>25</v>
      </c>
      <c r="Y1564" s="107"/>
      <c r="Z1564" s="107"/>
      <c r="AA1564" s="107"/>
      <c r="AB1564" s="107"/>
      <c r="AC1564" s="107"/>
      <c r="AD1564" s="107"/>
      <c r="AE1564" s="197">
        <f t="shared" si="47"/>
        <v>25</v>
      </c>
      <c r="AF1564" s="108"/>
      <c r="AG1564" s="104"/>
    </row>
    <row r="1565" spans="1:33">
      <c r="A1565" s="371">
        <v>44162</v>
      </c>
      <c r="B1565" s="30">
        <v>2</v>
      </c>
      <c r="C1565" s="30">
        <v>3958604</v>
      </c>
      <c r="D1565" s="104">
        <v>13429</v>
      </c>
      <c r="E1565" s="104" t="s">
        <v>862</v>
      </c>
      <c r="F1565" s="30">
        <v>11987</v>
      </c>
      <c r="G1565" s="105">
        <v>152</v>
      </c>
      <c r="H1565" s="579"/>
      <c r="I1565" s="222">
        <v>0</v>
      </c>
      <c r="J1565" s="223">
        <v>0</v>
      </c>
      <c r="K1565" s="228">
        <v>0</v>
      </c>
      <c r="L1565" s="224">
        <v>0</v>
      </c>
      <c r="M1565" s="222">
        <v>0</v>
      </c>
      <c r="N1565" s="229">
        <v>0</v>
      </c>
      <c r="O1565" s="225">
        <v>0</v>
      </c>
      <c r="P1565" s="224">
        <v>0</v>
      </c>
      <c r="Q1565" s="225">
        <v>0</v>
      </c>
      <c r="R1565" s="226">
        <v>1</v>
      </c>
      <c r="S1565" s="224">
        <v>0</v>
      </c>
      <c r="T1565" s="222">
        <v>0</v>
      </c>
      <c r="U1565" s="227">
        <v>0</v>
      </c>
      <c r="V1565" s="224">
        <v>1</v>
      </c>
      <c r="W1565" s="224">
        <v>0</v>
      </c>
      <c r="X1565" s="146">
        <f>+G1565-(SUM(I1565:N1565,O1565,P1565:P1565:T1565,U1565,V1565,W1565))</f>
        <v>150</v>
      </c>
      <c r="Y1565" s="107"/>
      <c r="Z1565" s="107"/>
      <c r="AA1565" s="107"/>
      <c r="AB1565" s="107"/>
      <c r="AC1565" s="107"/>
      <c r="AD1565" s="107"/>
      <c r="AE1565" s="197">
        <f t="shared" si="47"/>
        <v>150</v>
      </c>
      <c r="AF1565" s="108"/>
      <c r="AG1565" s="104"/>
    </row>
    <row r="1566" spans="1:33">
      <c r="A1566" s="371">
        <v>44162</v>
      </c>
      <c r="B1566" s="30">
        <v>3</v>
      </c>
      <c r="C1566" s="30">
        <v>3958604</v>
      </c>
      <c r="D1566" s="104">
        <v>13429</v>
      </c>
      <c r="E1566" s="104" t="s">
        <v>862</v>
      </c>
      <c r="F1566" s="30">
        <v>11987</v>
      </c>
      <c r="G1566" s="105">
        <v>223</v>
      </c>
      <c r="H1566" s="565"/>
      <c r="I1566" s="222">
        <v>0</v>
      </c>
      <c r="J1566" s="223">
        <v>0</v>
      </c>
      <c r="K1566" s="228">
        <v>0</v>
      </c>
      <c r="L1566" s="224">
        <v>0</v>
      </c>
      <c r="M1566" s="222">
        <v>0</v>
      </c>
      <c r="N1566" s="229">
        <v>0</v>
      </c>
      <c r="O1566" s="225">
        <v>0</v>
      </c>
      <c r="P1566" s="224">
        <v>0</v>
      </c>
      <c r="Q1566" s="225">
        <v>0</v>
      </c>
      <c r="R1566" s="226">
        <v>2</v>
      </c>
      <c r="S1566" s="224">
        <v>0</v>
      </c>
      <c r="T1566" s="222">
        <v>0</v>
      </c>
      <c r="U1566" s="227">
        <v>0</v>
      </c>
      <c r="V1566" s="224">
        <v>0</v>
      </c>
      <c r="W1566" s="224">
        <v>0</v>
      </c>
      <c r="X1566" s="146">
        <f>+G1566-(SUM(I1566:N1566,O1566,P1566:P1566:T1566,U1566,V1566,W1566))</f>
        <v>221</v>
      </c>
      <c r="Y1566" s="107"/>
      <c r="Z1566" s="107"/>
      <c r="AA1566" s="107"/>
      <c r="AB1566" s="107"/>
      <c r="AC1566" s="107"/>
      <c r="AD1566" s="107"/>
      <c r="AE1566" s="197">
        <f>X1566-SUM(Z1566:AD1566)</f>
        <v>221</v>
      </c>
      <c r="AF1566" s="108"/>
      <c r="AG1566" s="104"/>
    </row>
    <row r="1567" spans="1:33">
      <c r="A1567" s="371">
        <v>44162</v>
      </c>
      <c r="B1567" s="30">
        <v>3</v>
      </c>
      <c r="C1567" s="30">
        <v>3958604</v>
      </c>
      <c r="D1567" s="104">
        <v>13429</v>
      </c>
      <c r="E1567" s="104" t="s">
        <v>862</v>
      </c>
      <c r="F1567" s="30">
        <v>11988</v>
      </c>
      <c r="G1567" s="105">
        <v>312</v>
      </c>
      <c r="H1567" s="375" t="s">
        <v>710</v>
      </c>
      <c r="I1567" s="222">
        <v>0</v>
      </c>
      <c r="J1567" s="223">
        <v>0</v>
      </c>
      <c r="K1567" s="228">
        <v>0</v>
      </c>
      <c r="L1567" s="224">
        <v>0</v>
      </c>
      <c r="M1567" s="222">
        <v>0</v>
      </c>
      <c r="N1567" s="229">
        <v>0</v>
      </c>
      <c r="O1567" s="225">
        <v>0</v>
      </c>
      <c r="P1567" s="224">
        <v>0</v>
      </c>
      <c r="Q1567" s="225">
        <v>0</v>
      </c>
      <c r="R1567" s="226">
        <v>3</v>
      </c>
      <c r="S1567" s="224">
        <v>0</v>
      </c>
      <c r="T1567" s="222">
        <v>0</v>
      </c>
      <c r="U1567" s="227">
        <v>0</v>
      </c>
      <c r="V1567" s="224">
        <v>1</v>
      </c>
      <c r="W1567" s="224">
        <v>0</v>
      </c>
      <c r="X1567" s="146">
        <f>+G1567-(SUM(I1567:N1567,O1567,P1567:P1567:T1567,U1567,V1567,W1567))</f>
        <v>308</v>
      </c>
      <c r="Y1567" s="107"/>
      <c r="Z1567" s="107"/>
      <c r="AA1567" s="107"/>
      <c r="AB1567" s="107"/>
      <c r="AC1567" s="107"/>
      <c r="AD1567" s="107"/>
      <c r="AE1567" s="197">
        <f>X1567-SUM(Z1567:AD1567)</f>
        <v>308</v>
      </c>
      <c r="AF1567" s="108"/>
      <c r="AG1567" s="104"/>
    </row>
    <row r="1568" spans="1:33">
      <c r="A1568" s="371">
        <v>44162</v>
      </c>
      <c r="B1568" s="30">
        <v>3</v>
      </c>
      <c r="C1568" s="30">
        <v>3958604</v>
      </c>
      <c r="D1568" s="104">
        <v>13433</v>
      </c>
      <c r="E1568" s="104" t="s">
        <v>862</v>
      </c>
      <c r="F1568" s="30">
        <v>11989</v>
      </c>
      <c r="G1568" s="105">
        <v>26</v>
      </c>
      <c r="H1568" s="564" t="s">
        <v>111</v>
      </c>
      <c r="I1568" s="222">
        <v>0</v>
      </c>
      <c r="J1568" s="223">
        <v>0</v>
      </c>
      <c r="K1568" s="228">
        <v>0</v>
      </c>
      <c r="L1568" s="224">
        <v>0</v>
      </c>
      <c r="M1568" s="222">
        <v>0</v>
      </c>
      <c r="N1568" s="229">
        <v>0</v>
      </c>
      <c r="O1568" s="225">
        <v>0</v>
      </c>
      <c r="P1568" s="224">
        <v>0</v>
      </c>
      <c r="Q1568" s="225">
        <v>0</v>
      </c>
      <c r="R1568" s="226">
        <v>0</v>
      </c>
      <c r="S1568" s="224">
        <v>0</v>
      </c>
      <c r="T1568" s="222">
        <v>0</v>
      </c>
      <c r="U1568" s="227">
        <v>0</v>
      </c>
      <c r="V1568" s="224">
        <v>1</v>
      </c>
      <c r="W1568" s="224">
        <v>0</v>
      </c>
      <c r="X1568" s="146">
        <f>+G1568-(SUM(I1568:N1568,O1568,P1568:P1568:T1568,U1568,V1568,W1568))</f>
        <v>25</v>
      </c>
      <c r="Y1568" s="107"/>
      <c r="Z1568" s="107"/>
      <c r="AA1568" s="107"/>
      <c r="AB1568" s="107"/>
      <c r="AC1568" s="107"/>
      <c r="AD1568" s="107"/>
      <c r="AE1568" s="197">
        <f>X1568-SUM(Z1568:AD1568)</f>
        <v>25</v>
      </c>
      <c r="AF1568" s="108"/>
      <c r="AG1568" s="104"/>
    </row>
    <row r="1569" spans="1:33" s="166" customFormat="1">
      <c r="A1569" s="371">
        <v>44163</v>
      </c>
      <c r="B1569" s="137">
        <v>1</v>
      </c>
      <c r="C1569" s="137">
        <v>3958604</v>
      </c>
      <c r="D1569" s="139">
        <v>13433</v>
      </c>
      <c r="E1569" s="104" t="s">
        <v>862</v>
      </c>
      <c r="F1569" s="137">
        <v>11989</v>
      </c>
      <c r="G1569" s="140">
        <v>374</v>
      </c>
      <c r="H1569" s="565"/>
      <c r="I1569" s="257">
        <v>0</v>
      </c>
      <c r="J1569" s="258">
        <v>0</v>
      </c>
      <c r="K1569" s="259">
        <v>0</v>
      </c>
      <c r="L1569" s="260">
        <v>0</v>
      </c>
      <c r="M1569" s="257">
        <v>0</v>
      </c>
      <c r="N1569" s="261">
        <v>0</v>
      </c>
      <c r="O1569" s="262">
        <v>0</v>
      </c>
      <c r="P1569" s="260">
        <v>0</v>
      </c>
      <c r="Q1569" s="262">
        <v>0</v>
      </c>
      <c r="R1569" s="263">
        <v>3</v>
      </c>
      <c r="S1569" s="260">
        <v>0</v>
      </c>
      <c r="T1569" s="257">
        <v>0</v>
      </c>
      <c r="U1569" s="264">
        <v>0</v>
      </c>
      <c r="V1569" s="260">
        <v>0</v>
      </c>
      <c r="W1569" s="260">
        <v>0</v>
      </c>
      <c r="X1569" s="146">
        <f>+G1569-(SUM(I1569:N1569,O1569,P1569:P1569:T1569,U1569,V1569,W1569))</f>
        <v>371</v>
      </c>
      <c r="Y1569" s="147"/>
      <c r="Z1569" s="147"/>
      <c r="AA1569" s="147"/>
      <c r="AB1569" s="147"/>
      <c r="AC1569" s="147"/>
      <c r="AD1569" s="147"/>
      <c r="AE1569" s="198">
        <f t="shared" si="47"/>
        <v>371</v>
      </c>
      <c r="AF1569" s="148"/>
      <c r="AG1569" s="139"/>
    </row>
    <row r="1570" spans="1:33" s="166" customFormat="1">
      <c r="A1570" s="371">
        <v>44163</v>
      </c>
      <c r="B1570" s="137">
        <v>1</v>
      </c>
      <c r="C1570" s="137">
        <v>3958604</v>
      </c>
      <c r="D1570" s="139">
        <v>13433</v>
      </c>
      <c r="E1570" s="104" t="s">
        <v>862</v>
      </c>
      <c r="F1570" s="137">
        <v>11990</v>
      </c>
      <c r="G1570" s="140">
        <v>198</v>
      </c>
      <c r="H1570" s="165" t="s">
        <v>711</v>
      </c>
      <c r="I1570" s="257">
        <v>0</v>
      </c>
      <c r="J1570" s="258">
        <v>0</v>
      </c>
      <c r="K1570" s="259">
        <v>0</v>
      </c>
      <c r="L1570" s="260">
        <v>0</v>
      </c>
      <c r="M1570" s="257">
        <v>0</v>
      </c>
      <c r="N1570" s="261">
        <v>0</v>
      </c>
      <c r="O1570" s="262">
        <v>0</v>
      </c>
      <c r="P1570" s="260">
        <v>0</v>
      </c>
      <c r="Q1570" s="262">
        <v>0</v>
      </c>
      <c r="R1570" s="263">
        <v>1</v>
      </c>
      <c r="S1570" s="260">
        <v>0</v>
      </c>
      <c r="T1570" s="257">
        <v>0</v>
      </c>
      <c r="U1570" s="264">
        <v>0</v>
      </c>
      <c r="V1570" s="260">
        <v>1</v>
      </c>
      <c r="W1570" s="260">
        <v>0</v>
      </c>
      <c r="X1570" s="146">
        <f>+G1570-(SUM(I1570:N1570,O1570,P1570:P1570:T1570,U1570,V1570,W1570))</f>
        <v>196</v>
      </c>
      <c r="Y1570" s="147"/>
      <c r="Z1570" s="147"/>
      <c r="AA1570" s="147"/>
      <c r="AB1570" s="147"/>
      <c r="AC1570" s="147"/>
      <c r="AD1570" s="147"/>
      <c r="AE1570" s="198">
        <f t="shared" si="47"/>
        <v>196</v>
      </c>
      <c r="AF1570" s="148"/>
      <c r="AG1570" s="139"/>
    </row>
    <row r="1571" spans="1:33" s="166" customFormat="1">
      <c r="A1571" s="371">
        <v>44163</v>
      </c>
      <c r="B1571" s="137">
        <v>2</v>
      </c>
      <c r="C1571" s="137">
        <v>3958604</v>
      </c>
      <c r="D1571" s="139">
        <v>13435</v>
      </c>
      <c r="E1571" s="104" t="s">
        <v>862</v>
      </c>
      <c r="F1571" s="137">
        <v>11991</v>
      </c>
      <c r="G1571" s="140">
        <v>203</v>
      </c>
      <c r="H1571" s="560" t="s">
        <v>111</v>
      </c>
      <c r="I1571" s="257">
        <v>0</v>
      </c>
      <c r="J1571" s="258">
        <v>0</v>
      </c>
      <c r="K1571" s="259">
        <v>0</v>
      </c>
      <c r="L1571" s="260">
        <v>0</v>
      </c>
      <c r="M1571" s="257">
        <v>0</v>
      </c>
      <c r="N1571" s="261">
        <v>0</v>
      </c>
      <c r="O1571" s="262">
        <v>0</v>
      </c>
      <c r="P1571" s="260">
        <v>0</v>
      </c>
      <c r="Q1571" s="262">
        <v>0</v>
      </c>
      <c r="R1571" s="263">
        <v>2</v>
      </c>
      <c r="S1571" s="260">
        <v>0</v>
      </c>
      <c r="T1571" s="257">
        <v>0</v>
      </c>
      <c r="U1571" s="264">
        <v>0</v>
      </c>
      <c r="V1571" s="260">
        <v>1</v>
      </c>
      <c r="W1571" s="260">
        <v>0</v>
      </c>
      <c r="X1571" s="146">
        <f>+G1571-(SUM(I1571:N1571,O1571,P1571:P1571:T1571,U1571,V1571,W1571))</f>
        <v>200</v>
      </c>
      <c r="Y1571" s="147"/>
      <c r="Z1571" s="147"/>
      <c r="AA1571" s="147"/>
      <c r="AB1571" s="147"/>
      <c r="AC1571" s="147"/>
      <c r="AD1571" s="147"/>
      <c r="AE1571" s="198">
        <f t="shared" si="47"/>
        <v>200</v>
      </c>
      <c r="AF1571" s="148"/>
      <c r="AG1571" s="139"/>
    </row>
    <row r="1572" spans="1:33" s="166" customFormat="1">
      <c r="A1572" s="371">
        <v>44163</v>
      </c>
      <c r="B1572" s="137">
        <v>3</v>
      </c>
      <c r="C1572" s="137">
        <v>3958604</v>
      </c>
      <c r="D1572" s="139">
        <v>13435</v>
      </c>
      <c r="E1572" s="104" t="s">
        <v>862</v>
      </c>
      <c r="F1572" s="137">
        <v>11991</v>
      </c>
      <c r="G1572" s="140">
        <v>197</v>
      </c>
      <c r="H1572" s="561"/>
      <c r="I1572" s="257">
        <v>0</v>
      </c>
      <c r="J1572" s="258">
        <v>0</v>
      </c>
      <c r="K1572" s="259">
        <v>0</v>
      </c>
      <c r="L1572" s="260">
        <v>0</v>
      </c>
      <c r="M1572" s="257">
        <v>0</v>
      </c>
      <c r="N1572" s="261">
        <v>0</v>
      </c>
      <c r="O1572" s="262">
        <v>0</v>
      </c>
      <c r="P1572" s="260">
        <v>0</v>
      </c>
      <c r="Q1572" s="262">
        <v>0</v>
      </c>
      <c r="R1572" s="263">
        <v>1</v>
      </c>
      <c r="S1572" s="260">
        <v>0</v>
      </c>
      <c r="T1572" s="257">
        <v>0</v>
      </c>
      <c r="U1572" s="264">
        <v>0</v>
      </c>
      <c r="V1572" s="260">
        <v>0</v>
      </c>
      <c r="W1572" s="260">
        <v>0</v>
      </c>
      <c r="X1572" s="146">
        <f>+G1572-(SUM(I1572:N1572,O1572,P1572:P1572:T1572,U1572,V1572,W1572))</f>
        <v>196</v>
      </c>
      <c r="Y1572" s="147"/>
      <c r="Z1572" s="147"/>
      <c r="AA1572" s="147"/>
      <c r="AB1572" s="147"/>
      <c r="AC1572" s="147"/>
      <c r="AD1572" s="147"/>
      <c r="AE1572" s="198">
        <f>X1572-SUM(Z1572:AD1572)</f>
        <v>196</v>
      </c>
      <c r="AF1572" s="148"/>
      <c r="AG1572" s="139"/>
    </row>
    <row r="1573" spans="1:33" s="166" customFormat="1">
      <c r="A1573" s="371">
        <v>44163</v>
      </c>
      <c r="B1573" s="137">
        <v>3</v>
      </c>
      <c r="C1573" s="137">
        <v>3958604</v>
      </c>
      <c r="D1573" s="139">
        <v>13435</v>
      </c>
      <c r="E1573" s="104" t="s">
        <v>862</v>
      </c>
      <c r="F1573" s="137">
        <v>11992</v>
      </c>
      <c r="G1573" s="140">
        <v>354</v>
      </c>
      <c r="H1573" s="560" t="s">
        <v>114</v>
      </c>
      <c r="I1573" s="257">
        <v>0</v>
      </c>
      <c r="J1573" s="258">
        <v>0</v>
      </c>
      <c r="K1573" s="259">
        <v>0</v>
      </c>
      <c r="L1573" s="260">
        <v>0</v>
      </c>
      <c r="M1573" s="257">
        <v>0</v>
      </c>
      <c r="N1573" s="261">
        <v>0</v>
      </c>
      <c r="O1573" s="262">
        <v>0</v>
      </c>
      <c r="P1573" s="260">
        <v>0</v>
      </c>
      <c r="Q1573" s="262">
        <v>0</v>
      </c>
      <c r="R1573" s="263">
        <v>3</v>
      </c>
      <c r="S1573" s="260">
        <v>0</v>
      </c>
      <c r="T1573" s="257">
        <v>0</v>
      </c>
      <c r="U1573" s="264">
        <v>0</v>
      </c>
      <c r="V1573" s="260">
        <v>1</v>
      </c>
      <c r="W1573" s="260">
        <v>0</v>
      </c>
      <c r="X1573" s="146">
        <f>+G1573-(SUM(I1573:N1573,O1573,P1573:P1573:T1573,U1573,V1573,W1573))</f>
        <v>350</v>
      </c>
      <c r="Y1573" s="147"/>
      <c r="Z1573" s="147"/>
      <c r="AA1573" s="147"/>
      <c r="AB1573" s="147"/>
      <c r="AC1573" s="147"/>
      <c r="AD1573" s="147"/>
      <c r="AE1573" s="198">
        <f>X1573-SUM(Z1573:AD1573)</f>
        <v>350</v>
      </c>
      <c r="AF1573" s="148"/>
      <c r="AG1573" s="139"/>
    </row>
    <row r="1574" spans="1:33" s="166" customFormat="1">
      <c r="A1574" s="371">
        <v>44164</v>
      </c>
      <c r="B1574" s="137">
        <v>1</v>
      </c>
      <c r="C1574" s="137">
        <v>3958604</v>
      </c>
      <c r="D1574" s="139">
        <v>13435</v>
      </c>
      <c r="E1574" s="104" t="s">
        <v>862</v>
      </c>
      <c r="F1574" s="137">
        <v>11992</v>
      </c>
      <c r="G1574" s="140">
        <v>46</v>
      </c>
      <c r="H1574" s="561"/>
      <c r="I1574" s="257">
        <v>0</v>
      </c>
      <c r="J1574" s="258">
        <v>0</v>
      </c>
      <c r="K1574" s="259">
        <v>0</v>
      </c>
      <c r="L1574" s="260">
        <v>0</v>
      </c>
      <c r="M1574" s="257">
        <v>0</v>
      </c>
      <c r="N1574" s="261">
        <v>0</v>
      </c>
      <c r="O1574" s="262">
        <v>0</v>
      </c>
      <c r="P1574" s="260">
        <v>0</v>
      </c>
      <c r="Q1574" s="262">
        <v>0</v>
      </c>
      <c r="R1574" s="263">
        <v>0</v>
      </c>
      <c r="S1574" s="260">
        <v>0</v>
      </c>
      <c r="T1574" s="257">
        <v>0</v>
      </c>
      <c r="U1574" s="264">
        <v>0</v>
      </c>
      <c r="V1574" s="260">
        <v>0</v>
      </c>
      <c r="W1574" s="260">
        <v>0</v>
      </c>
      <c r="X1574" s="146">
        <f>+G1574-(SUM(I1574:N1574,O1574,P1574:P1574:T1574,U1574,V1574,W1574))</f>
        <v>46</v>
      </c>
      <c r="Y1574" s="147"/>
      <c r="Z1574" s="147"/>
      <c r="AA1574" s="147"/>
      <c r="AB1574" s="147"/>
      <c r="AC1574" s="147"/>
      <c r="AD1574" s="147"/>
      <c r="AE1574" s="198">
        <f t="shared" si="47"/>
        <v>46</v>
      </c>
      <c r="AF1574" s="148"/>
      <c r="AG1574" s="139"/>
    </row>
    <row r="1575" spans="1:33" s="166" customFormat="1">
      <c r="A1575" s="371">
        <v>44164</v>
      </c>
      <c r="B1575" s="137">
        <v>1</v>
      </c>
      <c r="C1575" s="137">
        <v>3958604</v>
      </c>
      <c r="D1575" s="139">
        <v>13435</v>
      </c>
      <c r="E1575" s="104" t="s">
        <v>862</v>
      </c>
      <c r="F1575" s="137">
        <v>11993</v>
      </c>
      <c r="G1575" s="140">
        <v>347</v>
      </c>
      <c r="H1575" s="165" t="s">
        <v>712</v>
      </c>
      <c r="I1575" s="257">
        <v>0</v>
      </c>
      <c r="J1575" s="258">
        <v>0</v>
      </c>
      <c r="K1575" s="259">
        <v>0</v>
      </c>
      <c r="L1575" s="260">
        <v>0</v>
      </c>
      <c r="M1575" s="257">
        <v>0</v>
      </c>
      <c r="N1575" s="261">
        <v>0</v>
      </c>
      <c r="O1575" s="262">
        <v>0</v>
      </c>
      <c r="P1575" s="260">
        <v>0</v>
      </c>
      <c r="Q1575" s="262">
        <v>0</v>
      </c>
      <c r="R1575" s="263">
        <v>3</v>
      </c>
      <c r="S1575" s="260">
        <v>0</v>
      </c>
      <c r="T1575" s="257">
        <v>0</v>
      </c>
      <c r="U1575" s="264">
        <v>0</v>
      </c>
      <c r="V1575" s="260">
        <v>1</v>
      </c>
      <c r="W1575" s="260">
        <v>0</v>
      </c>
      <c r="X1575" s="146">
        <f>+G1575-(SUM(I1575:N1575,O1575,P1575:P1575:T1575,U1575,V1575,W1575))</f>
        <v>343</v>
      </c>
      <c r="Y1575" s="147"/>
      <c r="Z1575" s="147"/>
      <c r="AA1575" s="147"/>
      <c r="AB1575" s="147"/>
      <c r="AC1575" s="147"/>
      <c r="AD1575" s="147"/>
      <c r="AE1575" s="198">
        <f t="shared" si="47"/>
        <v>343</v>
      </c>
      <c r="AF1575" s="148"/>
      <c r="AG1575" s="139"/>
    </row>
    <row r="1576" spans="1:33" s="166" customFormat="1">
      <c r="A1576" s="371">
        <v>44164</v>
      </c>
      <c r="B1576" s="137">
        <v>1</v>
      </c>
      <c r="C1576" s="137">
        <v>3958604</v>
      </c>
      <c r="D1576" s="139">
        <v>13432</v>
      </c>
      <c r="E1576" s="104" t="s">
        <v>862</v>
      </c>
      <c r="F1576" s="137">
        <v>11994</v>
      </c>
      <c r="G1576" s="140">
        <v>151</v>
      </c>
      <c r="H1576" s="560" t="s">
        <v>111</v>
      </c>
      <c r="I1576" s="257">
        <v>0</v>
      </c>
      <c r="J1576" s="258">
        <v>0</v>
      </c>
      <c r="K1576" s="259">
        <v>0</v>
      </c>
      <c r="L1576" s="260">
        <v>0</v>
      </c>
      <c r="M1576" s="257">
        <v>0</v>
      </c>
      <c r="N1576" s="261">
        <v>0</v>
      </c>
      <c r="O1576" s="262">
        <v>0</v>
      </c>
      <c r="P1576" s="260">
        <v>0</v>
      </c>
      <c r="Q1576" s="262">
        <v>0</v>
      </c>
      <c r="R1576" s="263">
        <v>0</v>
      </c>
      <c r="S1576" s="260">
        <v>0</v>
      </c>
      <c r="T1576" s="257">
        <v>0</v>
      </c>
      <c r="U1576" s="264">
        <v>0</v>
      </c>
      <c r="V1576" s="260">
        <v>1</v>
      </c>
      <c r="W1576" s="260">
        <v>0</v>
      </c>
      <c r="X1576" s="146">
        <f>+G1576-(SUM(I1576:N1576,O1576,P1576:P1576:T1576,U1576,V1576,W1576))</f>
        <v>150</v>
      </c>
      <c r="Y1576" s="147"/>
      <c r="Z1576" s="147"/>
      <c r="AA1576" s="147"/>
      <c r="AB1576" s="147"/>
      <c r="AC1576" s="147"/>
      <c r="AD1576" s="147"/>
      <c r="AE1576" s="198">
        <f t="shared" si="47"/>
        <v>150</v>
      </c>
      <c r="AF1576" s="148"/>
      <c r="AG1576" s="139"/>
    </row>
    <row r="1577" spans="1:33" s="166" customFormat="1">
      <c r="A1577" s="371">
        <v>44164</v>
      </c>
      <c r="B1577" s="137">
        <v>2</v>
      </c>
      <c r="C1577" s="137">
        <v>3958604</v>
      </c>
      <c r="D1577" s="139">
        <v>13432</v>
      </c>
      <c r="E1577" s="104" t="s">
        <v>862</v>
      </c>
      <c r="F1577" s="137">
        <v>11994</v>
      </c>
      <c r="G1577" s="140">
        <v>152</v>
      </c>
      <c r="H1577" s="569"/>
      <c r="I1577" s="257">
        <v>0</v>
      </c>
      <c r="J1577" s="258">
        <v>0</v>
      </c>
      <c r="K1577" s="259">
        <v>0</v>
      </c>
      <c r="L1577" s="260">
        <v>0</v>
      </c>
      <c r="M1577" s="257">
        <v>0</v>
      </c>
      <c r="N1577" s="261">
        <v>0</v>
      </c>
      <c r="O1577" s="262">
        <v>0</v>
      </c>
      <c r="P1577" s="260">
        <v>0</v>
      </c>
      <c r="Q1577" s="262">
        <v>0</v>
      </c>
      <c r="R1577" s="263">
        <v>1</v>
      </c>
      <c r="S1577" s="260">
        <v>0</v>
      </c>
      <c r="T1577" s="257">
        <v>0</v>
      </c>
      <c r="U1577" s="264">
        <v>0</v>
      </c>
      <c r="V1577" s="260">
        <v>1</v>
      </c>
      <c r="W1577" s="260">
        <v>0</v>
      </c>
      <c r="X1577" s="146">
        <f>+G1577-(SUM(I1577:N1577,O1577,P1577:P1577:T1577,U1577,V1577,W1577))</f>
        <v>150</v>
      </c>
      <c r="Y1577" s="147"/>
      <c r="Z1577" s="147"/>
      <c r="AA1577" s="147"/>
      <c r="AB1577" s="147"/>
      <c r="AC1577" s="147"/>
      <c r="AD1577" s="147"/>
      <c r="AE1577" s="198">
        <f t="shared" ref="AE1577:AE1645" si="48">X1577-SUM(Z1577:AD1577)</f>
        <v>150</v>
      </c>
      <c r="AF1577" s="148"/>
      <c r="AG1577" s="139"/>
    </row>
    <row r="1578" spans="1:33" s="166" customFormat="1">
      <c r="A1578" s="371">
        <v>44165</v>
      </c>
      <c r="B1578" s="137">
        <v>1</v>
      </c>
      <c r="C1578" s="137">
        <v>3958604</v>
      </c>
      <c r="D1578" s="139">
        <v>13432</v>
      </c>
      <c r="E1578" s="104" t="s">
        <v>862</v>
      </c>
      <c r="F1578" s="137">
        <v>11994</v>
      </c>
      <c r="G1578" s="140">
        <v>97</v>
      </c>
      <c r="H1578" s="561"/>
      <c r="I1578" s="257">
        <v>0</v>
      </c>
      <c r="J1578" s="258">
        <v>0</v>
      </c>
      <c r="K1578" s="259">
        <v>0</v>
      </c>
      <c r="L1578" s="260">
        <v>0</v>
      </c>
      <c r="M1578" s="257">
        <v>0</v>
      </c>
      <c r="N1578" s="261">
        <v>0</v>
      </c>
      <c r="O1578" s="262">
        <v>0</v>
      </c>
      <c r="P1578" s="260">
        <v>0</v>
      </c>
      <c r="Q1578" s="262">
        <v>0</v>
      </c>
      <c r="R1578" s="263">
        <v>0</v>
      </c>
      <c r="S1578" s="260">
        <v>0</v>
      </c>
      <c r="T1578" s="257">
        <v>0</v>
      </c>
      <c r="U1578" s="264">
        <v>0</v>
      </c>
      <c r="V1578" s="260">
        <v>1</v>
      </c>
      <c r="W1578" s="260">
        <v>0</v>
      </c>
      <c r="X1578" s="146">
        <f>+G1578-(SUM(I1578:N1578,O1578,P1578:P1578:T1578,U1578,V1578,W1578))</f>
        <v>96</v>
      </c>
      <c r="Y1578" s="147"/>
      <c r="Z1578" s="147"/>
      <c r="AA1578" s="147">
        <v>4</v>
      </c>
      <c r="AB1578" s="147"/>
      <c r="AC1578" s="147"/>
      <c r="AD1578" s="147"/>
      <c r="AE1578" s="198">
        <f t="shared" si="48"/>
        <v>92</v>
      </c>
      <c r="AF1578" s="148"/>
      <c r="AG1578" s="139"/>
    </row>
    <row r="1579" spans="1:33" s="166" customFormat="1">
      <c r="A1579" s="371">
        <v>44165</v>
      </c>
      <c r="B1579" s="137">
        <v>1</v>
      </c>
      <c r="C1579" s="137">
        <v>3958604</v>
      </c>
      <c r="D1579" s="139">
        <v>13432</v>
      </c>
      <c r="E1579" s="104" t="s">
        <v>862</v>
      </c>
      <c r="F1579" s="137">
        <v>11995</v>
      </c>
      <c r="G1579" s="140">
        <v>355</v>
      </c>
      <c r="H1579" s="377" t="s">
        <v>114</v>
      </c>
      <c r="I1579" s="257">
        <v>0</v>
      </c>
      <c r="J1579" s="258">
        <v>0</v>
      </c>
      <c r="K1579" s="259">
        <v>0</v>
      </c>
      <c r="L1579" s="260">
        <v>0</v>
      </c>
      <c r="M1579" s="257">
        <v>0</v>
      </c>
      <c r="N1579" s="261">
        <v>0</v>
      </c>
      <c r="O1579" s="262">
        <v>0</v>
      </c>
      <c r="P1579" s="260">
        <v>0</v>
      </c>
      <c r="Q1579" s="262">
        <v>0</v>
      </c>
      <c r="R1579" s="263">
        <v>3</v>
      </c>
      <c r="S1579" s="260">
        <v>0</v>
      </c>
      <c r="T1579" s="257">
        <v>0</v>
      </c>
      <c r="U1579" s="264">
        <v>0</v>
      </c>
      <c r="V1579" s="260">
        <v>1</v>
      </c>
      <c r="W1579" s="260">
        <v>0</v>
      </c>
      <c r="X1579" s="146">
        <f>+G1579-(SUM(I1579:N1579,O1579,P1579:P1579:T1579,U1579,V1579,W1579))</f>
        <v>351</v>
      </c>
      <c r="Y1579" s="147"/>
      <c r="Z1579" s="147"/>
      <c r="AA1579" s="147">
        <v>1</v>
      </c>
      <c r="AB1579" s="147"/>
      <c r="AC1579" s="147"/>
      <c r="AD1579" s="147"/>
      <c r="AE1579" s="198">
        <f>X1579-SUM(Z1579:AD1579)</f>
        <v>350</v>
      </c>
      <c r="AF1579" s="148"/>
      <c r="AG1579" s="139"/>
    </row>
    <row r="1580" spans="1:33">
      <c r="A1580" s="371">
        <v>44165</v>
      </c>
      <c r="B1580" s="30">
        <v>2</v>
      </c>
      <c r="C1580" s="30">
        <v>3958604</v>
      </c>
      <c r="D1580" s="104">
        <v>13432</v>
      </c>
      <c r="E1580" s="104" t="s">
        <v>862</v>
      </c>
      <c r="F1580" s="30">
        <v>11995</v>
      </c>
      <c r="G1580" s="105">
        <v>45</v>
      </c>
      <c r="H1580" s="375" t="s">
        <v>114</v>
      </c>
      <c r="I1580" s="222">
        <v>0</v>
      </c>
      <c r="J1580" s="223">
        <v>0</v>
      </c>
      <c r="K1580" s="228">
        <v>0</v>
      </c>
      <c r="L1580" s="224">
        <v>0</v>
      </c>
      <c r="M1580" s="222">
        <v>0</v>
      </c>
      <c r="N1580" s="229">
        <v>0</v>
      </c>
      <c r="O1580" s="225">
        <v>0</v>
      </c>
      <c r="P1580" s="224">
        <v>0</v>
      </c>
      <c r="Q1580" s="225">
        <v>0</v>
      </c>
      <c r="R1580" s="226">
        <v>3</v>
      </c>
      <c r="S1580" s="224">
        <v>0</v>
      </c>
      <c r="T1580" s="222">
        <v>0</v>
      </c>
      <c r="U1580" s="227">
        <v>0</v>
      </c>
      <c r="V1580" s="224">
        <v>1</v>
      </c>
      <c r="W1580" s="224">
        <v>0</v>
      </c>
      <c r="X1580" s="146">
        <f>+G1580-(SUM(I1580:N1580,O1580,P1580:P1580:T1580,U1580,V1580,W1580))</f>
        <v>41</v>
      </c>
      <c r="Y1580" s="107"/>
      <c r="Z1580" s="107"/>
      <c r="AA1580" s="107"/>
      <c r="AB1580" s="107"/>
      <c r="AC1580" s="107"/>
      <c r="AD1580" s="107"/>
      <c r="AE1580" s="197">
        <f>X1580-SUM(Z1580:AD1580)</f>
        <v>41</v>
      </c>
      <c r="AF1580" s="108"/>
      <c r="AG1580" s="104"/>
    </row>
    <row r="1581" spans="1:33">
      <c r="A1581" s="371">
        <v>44165</v>
      </c>
      <c r="B1581" s="30">
        <v>2</v>
      </c>
      <c r="C1581" s="30">
        <v>3958604</v>
      </c>
      <c r="D1581" s="104">
        <v>13432</v>
      </c>
      <c r="E1581" s="104" t="s">
        <v>862</v>
      </c>
      <c r="F1581" s="30">
        <v>11996</v>
      </c>
      <c r="G1581" s="105">
        <v>108</v>
      </c>
      <c r="H1581" s="375" t="s">
        <v>713</v>
      </c>
      <c r="I1581" s="222">
        <v>0</v>
      </c>
      <c r="J1581" s="223">
        <v>0</v>
      </c>
      <c r="K1581" s="228">
        <v>0</v>
      </c>
      <c r="L1581" s="224">
        <v>0</v>
      </c>
      <c r="M1581" s="222">
        <v>0</v>
      </c>
      <c r="N1581" s="229">
        <v>0</v>
      </c>
      <c r="O1581" s="225">
        <v>0</v>
      </c>
      <c r="P1581" s="224">
        <v>0</v>
      </c>
      <c r="Q1581" s="225">
        <v>0</v>
      </c>
      <c r="R1581" s="226">
        <v>1</v>
      </c>
      <c r="S1581" s="224">
        <v>0</v>
      </c>
      <c r="T1581" s="222">
        <v>0</v>
      </c>
      <c r="U1581" s="227">
        <v>0</v>
      </c>
      <c r="V1581" s="224">
        <v>1</v>
      </c>
      <c r="W1581" s="224">
        <v>0</v>
      </c>
      <c r="X1581" s="146">
        <f>+G1581-(SUM(I1581:N1581,O1581,P1581:P1581:T1581,U1581,V1581,W1581))</f>
        <v>106</v>
      </c>
      <c r="Y1581" s="107"/>
      <c r="Z1581" s="107"/>
      <c r="AA1581" s="107"/>
      <c r="AB1581" s="107"/>
      <c r="AC1581" s="107"/>
      <c r="AD1581" s="107"/>
      <c r="AE1581" s="197">
        <f>X1581-SUM(Z1581:AD1581)</f>
        <v>106</v>
      </c>
      <c r="AF1581" s="108"/>
      <c r="AG1581" s="104"/>
    </row>
    <row r="1582" spans="1:33">
      <c r="A1582" s="371">
        <v>44167</v>
      </c>
      <c r="B1582" s="30">
        <v>3</v>
      </c>
      <c r="C1582" s="30">
        <v>3958604</v>
      </c>
      <c r="D1582" s="104">
        <v>13432</v>
      </c>
      <c r="E1582" s="104" t="s">
        <v>862</v>
      </c>
      <c r="F1582" s="30">
        <v>12013</v>
      </c>
      <c r="G1582" s="105">
        <v>51</v>
      </c>
      <c r="H1582" s="564" t="s">
        <v>714</v>
      </c>
      <c r="I1582" s="222">
        <v>0</v>
      </c>
      <c r="J1582" s="223">
        <v>0</v>
      </c>
      <c r="K1582" s="228">
        <v>0</v>
      </c>
      <c r="L1582" s="224">
        <v>0</v>
      </c>
      <c r="M1582" s="222">
        <v>0</v>
      </c>
      <c r="N1582" s="229">
        <v>0</v>
      </c>
      <c r="O1582" s="225">
        <v>0</v>
      </c>
      <c r="P1582" s="224">
        <v>0</v>
      </c>
      <c r="Q1582" s="225">
        <v>0</v>
      </c>
      <c r="R1582" s="226">
        <v>0</v>
      </c>
      <c r="S1582" s="224">
        <v>0</v>
      </c>
      <c r="T1582" s="222">
        <v>0</v>
      </c>
      <c r="U1582" s="227">
        <v>0</v>
      </c>
      <c r="V1582" s="224">
        <v>1</v>
      </c>
      <c r="W1582" s="224">
        <v>0</v>
      </c>
      <c r="X1582" s="146">
        <f>+G1582-(SUM(I1582:N1582,O1582,P1582:P1582:T1582,U1582,V1582,W1582))</f>
        <v>50</v>
      </c>
      <c r="Y1582" s="107"/>
      <c r="Z1582" s="107"/>
      <c r="AA1582" s="107"/>
      <c r="AB1582" s="107"/>
      <c r="AC1582" s="107"/>
      <c r="AD1582" s="107"/>
      <c r="AE1582" s="197">
        <f t="shared" si="48"/>
        <v>50</v>
      </c>
      <c r="AF1582" s="108"/>
      <c r="AG1582" s="104"/>
    </row>
    <row r="1583" spans="1:33">
      <c r="A1583" s="371">
        <v>44168</v>
      </c>
      <c r="B1583" s="30">
        <v>1</v>
      </c>
      <c r="C1583" s="30">
        <v>3958604</v>
      </c>
      <c r="D1583" s="104">
        <v>13432</v>
      </c>
      <c r="E1583" s="104" t="s">
        <v>862</v>
      </c>
      <c r="F1583" s="30">
        <v>12013</v>
      </c>
      <c r="G1583" s="105">
        <v>223</v>
      </c>
      <c r="H1583" s="565"/>
      <c r="I1583" s="222">
        <v>0</v>
      </c>
      <c r="J1583" s="223">
        <v>0</v>
      </c>
      <c r="K1583" s="228">
        <v>0</v>
      </c>
      <c r="L1583" s="224">
        <v>0</v>
      </c>
      <c r="M1583" s="222">
        <v>0</v>
      </c>
      <c r="N1583" s="229">
        <v>0</v>
      </c>
      <c r="O1583" s="225">
        <v>1</v>
      </c>
      <c r="P1583" s="224">
        <v>0</v>
      </c>
      <c r="Q1583" s="225">
        <v>0</v>
      </c>
      <c r="R1583" s="226">
        <v>1</v>
      </c>
      <c r="S1583" s="224">
        <v>0</v>
      </c>
      <c r="T1583" s="222">
        <v>0</v>
      </c>
      <c r="U1583" s="227">
        <v>0</v>
      </c>
      <c r="V1583" s="224">
        <v>0</v>
      </c>
      <c r="W1583" s="224">
        <v>0</v>
      </c>
      <c r="X1583" s="146">
        <f>+G1583-(SUM(I1583:N1583,O1583,P1583:P1583:T1583,U1583,V1583,W1583))</f>
        <v>221</v>
      </c>
      <c r="Y1583" s="107"/>
      <c r="Z1583" s="107"/>
      <c r="AA1583" s="107"/>
      <c r="AB1583" s="107"/>
      <c r="AC1583" s="107"/>
      <c r="AD1583" s="107"/>
      <c r="AE1583" s="197">
        <f t="shared" si="48"/>
        <v>221</v>
      </c>
      <c r="AF1583" s="108"/>
      <c r="AG1583" s="104"/>
    </row>
    <row r="1584" spans="1:33">
      <c r="A1584" s="371">
        <v>44168</v>
      </c>
      <c r="B1584" s="30">
        <v>1</v>
      </c>
      <c r="C1584" s="30">
        <v>3958604</v>
      </c>
      <c r="D1584" s="104">
        <v>13434</v>
      </c>
      <c r="E1584" s="104" t="s">
        <v>862</v>
      </c>
      <c r="F1584" s="30">
        <v>12014</v>
      </c>
      <c r="G1584" s="105">
        <v>75</v>
      </c>
      <c r="H1584" s="113"/>
      <c r="I1584" s="222">
        <v>0</v>
      </c>
      <c r="J1584" s="223">
        <v>0</v>
      </c>
      <c r="K1584" s="228">
        <v>0</v>
      </c>
      <c r="L1584" s="224">
        <v>0</v>
      </c>
      <c r="M1584" s="222">
        <v>0</v>
      </c>
      <c r="N1584" s="229">
        <v>0</v>
      </c>
      <c r="O1584" s="225">
        <v>1</v>
      </c>
      <c r="P1584" s="224">
        <v>0</v>
      </c>
      <c r="Q1584" s="225">
        <v>0</v>
      </c>
      <c r="R1584" s="226">
        <v>1</v>
      </c>
      <c r="S1584" s="224">
        <v>0</v>
      </c>
      <c r="T1584" s="222">
        <v>0</v>
      </c>
      <c r="U1584" s="227">
        <v>0</v>
      </c>
      <c r="V1584" s="224">
        <v>0</v>
      </c>
      <c r="W1584" s="224">
        <v>0</v>
      </c>
      <c r="X1584" s="146">
        <f>+G1584-(SUM(I1584:N1584,O1584,P1584:P1584:T1584,U1584,V1584,W1584))</f>
        <v>73</v>
      </c>
      <c r="Y1584" s="107"/>
      <c r="Z1584" s="107"/>
      <c r="AA1584" s="107"/>
      <c r="AB1584" s="107"/>
      <c r="AC1584" s="107"/>
      <c r="AD1584" s="107"/>
      <c r="AE1584" s="197">
        <f t="shared" si="48"/>
        <v>73</v>
      </c>
      <c r="AF1584" s="108"/>
      <c r="AG1584" s="104"/>
    </row>
    <row r="1585" spans="1:33">
      <c r="A1585" s="371">
        <v>44168</v>
      </c>
      <c r="B1585" s="30">
        <v>1</v>
      </c>
      <c r="C1585" s="30">
        <v>3958604</v>
      </c>
      <c r="D1585" s="104">
        <v>13430</v>
      </c>
      <c r="E1585" s="104" t="s">
        <v>862</v>
      </c>
      <c r="F1585" s="30">
        <v>12015</v>
      </c>
      <c r="G1585" s="105">
        <v>26</v>
      </c>
      <c r="H1585" s="113"/>
      <c r="I1585" s="222">
        <v>0</v>
      </c>
      <c r="J1585" s="223">
        <v>0</v>
      </c>
      <c r="K1585" s="228">
        <v>0</v>
      </c>
      <c r="L1585" s="224">
        <v>0</v>
      </c>
      <c r="M1585" s="222">
        <v>0</v>
      </c>
      <c r="N1585" s="229">
        <v>0</v>
      </c>
      <c r="O1585" s="225">
        <v>1</v>
      </c>
      <c r="P1585" s="224">
        <v>0</v>
      </c>
      <c r="Q1585" s="225">
        <v>0</v>
      </c>
      <c r="R1585" s="226">
        <v>1</v>
      </c>
      <c r="S1585" s="224">
        <v>0</v>
      </c>
      <c r="T1585" s="222">
        <v>0</v>
      </c>
      <c r="U1585" s="227">
        <v>0</v>
      </c>
      <c r="V1585" s="224">
        <v>0</v>
      </c>
      <c r="W1585" s="224">
        <v>0</v>
      </c>
      <c r="X1585" s="146">
        <f>+G1585-(SUM(I1585:N1585,O1585,P1585:P1585:T1585,U1585,V1585,W1585))</f>
        <v>24</v>
      </c>
      <c r="Y1585" s="107"/>
      <c r="Z1585" s="107"/>
      <c r="AA1585" s="107"/>
      <c r="AB1585" s="107"/>
      <c r="AC1585" s="107"/>
      <c r="AD1585" s="107"/>
      <c r="AE1585" s="197">
        <f t="shared" si="48"/>
        <v>24</v>
      </c>
      <c r="AF1585" s="108"/>
      <c r="AG1585" s="104"/>
    </row>
    <row r="1586" spans="1:33">
      <c r="A1586" s="371">
        <v>44168</v>
      </c>
      <c r="B1586" s="30">
        <v>1</v>
      </c>
      <c r="C1586" s="30">
        <v>3958604</v>
      </c>
      <c r="D1586" s="104">
        <v>13398</v>
      </c>
      <c r="E1586" s="104" t="s">
        <v>862</v>
      </c>
      <c r="F1586" s="30">
        <v>12016</v>
      </c>
      <c r="G1586" s="105">
        <v>33</v>
      </c>
      <c r="H1586" s="113"/>
      <c r="I1586" s="222">
        <v>0</v>
      </c>
      <c r="J1586" s="223">
        <v>0</v>
      </c>
      <c r="K1586" s="228">
        <v>0</v>
      </c>
      <c r="L1586" s="224">
        <v>0</v>
      </c>
      <c r="M1586" s="222">
        <v>0</v>
      </c>
      <c r="N1586" s="229">
        <v>0</v>
      </c>
      <c r="O1586" s="225">
        <v>1</v>
      </c>
      <c r="P1586" s="224">
        <v>0</v>
      </c>
      <c r="Q1586" s="225">
        <v>0</v>
      </c>
      <c r="R1586" s="226">
        <v>1</v>
      </c>
      <c r="S1586" s="224">
        <v>0</v>
      </c>
      <c r="T1586" s="222">
        <v>0</v>
      </c>
      <c r="U1586" s="227">
        <v>0</v>
      </c>
      <c r="V1586" s="224">
        <v>0</v>
      </c>
      <c r="W1586" s="224">
        <v>0</v>
      </c>
      <c r="X1586" s="146">
        <f>+G1586-(SUM(I1586:N1586,O1586,P1586:P1586:T1586,U1586,V1586,W1586))</f>
        <v>31</v>
      </c>
      <c r="Y1586" s="107"/>
      <c r="Z1586" s="107"/>
      <c r="AA1586" s="107"/>
      <c r="AB1586" s="107"/>
      <c r="AC1586" s="107"/>
      <c r="AD1586" s="107"/>
      <c r="AE1586" s="197">
        <f t="shared" si="48"/>
        <v>31</v>
      </c>
      <c r="AF1586" s="108"/>
      <c r="AG1586" s="104"/>
    </row>
    <row r="1587" spans="1:33">
      <c r="A1587" s="371">
        <v>44552</v>
      </c>
      <c r="B1587" s="30">
        <v>1</v>
      </c>
      <c r="C1587" s="30">
        <v>4262201</v>
      </c>
      <c r="D1587" s="104">
        <v>56034</v>
      </c>
      <c r="E1587" s="104" t="s">
        <v>283</v>
      </c>
      <c r="F1587" s="30">
        <v>12103</v>
      </c>
      <c r="G1587" s="105">
        <v>330</v>
      </c>
      <c r="H1587" s="113" t="s">
        <v>715</v>
      </c>
      <c r="I1587" s="222">
        <v>0</v>
      </c>
      <c r="J1587" s="223">
        <v>0</v>
      </c>
      <c r="K1587" s="228">
        <v>0</v>
      </c>
      <c r="L1587" s="224">
        <v>0</v>
      </c>
      <c r="M1587" s="222">
        <v>0</v>
      </c>
      <c r="N1587" s="229">
        <v>0</v>
      </c>
      <c r="O1587" s="225">
        <v>1</v>
      </c>
      <c r="P1587" s="224">
        <v>0</v>
      </c>
      <c r="Q1587" s="225">
        <v>0</v>
      </c>
      <c r="R1587" s="226">
        <v>0</v>
      </c>
      <c r="S1587" s="224">
        <v>0</v>
      </c>
      <c r="T1587" s="222">
        <v>0</v>
      </c>
      <c r="U1587" s="227">
        <v>0</v>
      </c>
      <c r="V1587" s="224">
        <v>1</v>
      </c>
      <c r="W1587" s="224">
        <v>0</v>
      </c>
      <c r="X1587" s="146">
        <f>+G1587-(SUM(I1587:N1587,O1587,P1587:P1587:T1587,U1587,V1587,W1587))</f>
        <v>328</v>
      </c>
      <c r="Y1587" s="107"/>
      <c r="Z1587" s="107"/>
      <c r="AA1587" s="107"/>
      <c r="AB1587" s="107"/>
      <c r="AC1587" s="107"/>
      <c r="AD1587" s="107"/>
      <c r="AE1587" s="197">
        <f t="shared" si="48"/>
        <v>328</v>
      </c>
      <c r="AF1587" s="108"/>
      <c r="AG1587" s="104"/>
    </row>
    <row r="1588" spans="1:33">
      <c r="A1588" s="371">
        <v>44552</v>
      </c>
      <c r="B1588" s="30">
        <v>2</v>
      </c>
      <c r="C1588" s="30">
        <v>4300006</v>
      </c>
      <c r="D1588" s="104">
        <v>56034</v>
      </c>
      <c r="E1588" s="104" t="s">
        <v>283</v>
      </c>
      <c r="F1588" s="30">
        <v>12104</v>
      </c>
      <c r="G1588" s="105">
        <v>55</v>
      </c>
      <c r="H1588" s="113" t="s">
        <v>371</v>
      </c>
      <c r="I1588" s="222">
        <v>0</v>
      </c>
      <c r="J1588" s="223">
        <v>0</v>
      </c>
      <c r="K1588" s="228">
        <v>0</v>
      </c>
      <c r="L1588" s="224">
        <v>0</v>
      </c>
      <c r="M1588" s="222">
        <v>0</v>
      </c>
      <c r="N1588" s="229">
        <v>0</v>
      </c>
      <c r="O1588" s="225">
        <v>0</v>
      </c>
      <c r="P1588" s="224">
        <v>0</v>
      </c>
      <c r="Q1588" s="225">
        <v>0</v>
      </c>
      <c r="R1588" s="226">
        <v>0</v>
      </c>
      <c r="S1588" s="224">
        <v>0</v>
      </c>
      <c r="T1588" s="222">
        <v>0</v>
      </c>
      <c r="U1588" s="227">
        <v>0</v>
      </c>
      <c r="V1588" s="224">
        <v>1</v>
      </c>
      <c r="W1588" s="224">
        <v>0</v>
      </c>
      <c r="X1588" s="146">
        <f>+G1588-(SUM(I1588:N1588,O1588,P1588:P1588:T1588,U1588,V1588,W1588))</f>
        <v>54</v>
      </c>
      <c r="Y1588" s="107"/>
      <c r="Z1588" s="107"/>
      <c r="AA1588" s="107"/>
      <c r="AB1588" s="107"/>
      <c r="AC1588" s="107"/>
      <c r="AD1588" s="107"/>
      <c r="AE1588" s="197">
        <f>X1588-SUM(Z1588:AD1588)</f>
        <v>54</v>
      </c>
      <c r="AF1588" s="108"/>
      <c r="AG1588" s="104"/>
    </row>
    <row r="1589" spans="1:33">
      <c r="A1589" s="371">
        <v>44251</v>
      </c>
      <c r="B1589" s="30">
        <v>3</v>
      </c>
      <c r="C1589" s="30">
        <v>4327905</v>
      </c>
      <c r="D1589" s="104">
        <v>56092</v>
      </c>
      <c r="E1589" s="104" t="s">
        <v>283</v>
      </c>
      <c r="F1589" s="30">
        <v>12420</v>
      </c>
      <c r="G1589" s="105">
        <v>377</v>
      </c>
      <c r="H1589" s="564" t="s">
        <v>111</v>
      </c>
      <c r="I1589" s="222">
        <v>0</v>
      </c>
      <c r="J1589" s="223">
        <v>0</v>
      </c>
      <c r="K1589" s="228">
        <v>0</v>
      </c>
      <c r="L1589" s="224">
        <v>0</v>
      </c>
      <c r="M1589" s="222">
        <v>0</v>
      </c>
      <c r="N1589" s="229">
        <v>0</v>
      </c>
      <c r="O1589" s="225">
        <v>1</v>
      </c>
      <c r="P1589" s="224">
        <v>1</v>
      </c>
      <c r="Q1589" s="225">
        <v>0</v>
      </c>
      <c r="R1589" s="226">
        <v>0</v>
      </c>
      <c r="S1589" s="224">
        <v>0</v>
      </c>
      <c r="T1589" s="222">
        <v>0</v>
      </c>
      <c r="U1589" s="227">
        <v>0</v>
      </c>
      <c r="V1589" s="224">
        <v>0</v>
      </c>
      <c r="W1589" s="224">
        <v>0</v>
      </c>
      <c r="X1589" s="146">
        <f>+G1589-(SUM(I1589:N1589,O1589,P1589:P1589:T1589,U1589,V1589,W1589))</f>
        <v>375</v>
      </c>
      <c r="Y1589" s="107"/>
      <c r="Z1589" s="107"/>
      <c r="AA1589" s="107"/>
      <c r="AB1589" s="107"/>
      <c r="AC1589" s="107"/>
      <c r="AD1589" s="107"/>
      <c r="AE1589" s="197">
        <f t="shared" si="48"/>
        <v>375</v>
      </c>
      <c r="AF1589" s="108"/>
      <c r="AG1589" s="104"/>
    </row>
    <row r="1590" spans="1:33">
      <c r="A1590" s="371">
        <v>44252</v>
      </c>
      <c r="B1590" s="30">
        <v>1</v>
      </c>
      <c r="C1590" s="30">
        <v>4327905</v>
      </c>
      <c r="D1590" s="104">
        <v>56092</v>
      </c>
      <c r="E1590" s="104" t="s">
        <v>283</v>
      </c>
      <c r="F1590" s="30">
        <v>12420</v>
      </c>
      <c r="G1590" s="105">
        <v>23</v>
      </c>
      <c r="H1590" s="565"/>
      <c r="I1590" s="222">
        <v>0</v>
      </c>
      <c r="J1590" s="223">
        <v>0</v>
      </c>
      <c r="K1590" s="228">
        <v>0</v>
      </c>
      <c r="L1590" s="224">
        <v>0</v>
      </c>
      <c r="M1590" s="222">
        <v>0</v>
      </c>
      <c r="N1590" s="229">
        <v>0</v>
      </c>
      <c r="O1590" s="225">
        <v>0</v>
      </c>
      <c r="P1590" s="224">
        <v>0</v>
      </c>
      <c r="Q1590" s="225">
        <v>0</v>
      </c>
      <c r="R1590" s="226">
        <v>0</v>
      </c>
      <c r="S1590" s="224">
        <v>0</v>
      </c>
      <c r="T1590" s="222">
        <v>0</v>
      </c>
      <c r="U1590" s="227">
        <v>0</v>
      </c>
      <c r="V1590" s="224">
        <v>0</v>
      </c>
      <c r="W1590" s="224">
        <v>0</v>
      </c>
      <c r="X1590" s="146">
        <f>+G1590-(SUM(I1590:N1590,O1590,P1590:P1590:T1590,U1590,V1590,W1590))</f>
        <v>23</v>
      </c>
      <c r="Y1590" s="107"/>
      <c r="Z1590" s="107"/>
      <c r="AA1590" s="107"/>
      <c r="AB1590" s="107"/>
      <c r="AC1590" s="107"/>
      <c r="AD1590" s="107"/>
      <c r="AE1590" s="197">
        <f t="shared" si="48"/>
        <v>23</v>
      </c>
      <c r="AF1590" s="108"/>
      <c r="AG1590" s="104"/>
    </row>
    <row r="1591" spans="1:33">
      <c r="A1591" s="371">
        <v>44252</v>
      </c>
      <c r="B1591" s="30">
        <v>1</v>
      </c>
      <c r="C1591" s="30">
        <v>4327905</v>
      </c>
      <c r="D1591" s="104">
        <v>56092</v>
      </c>
      <c r="E1591" s="104" t="s">
        <v>283</v>
      </c>
      <c r="F1591" s="30">
        <v>12421</v>
      </c>
      <c r="G1591" s="105">
        <v>376</v>
      </c>
      <c r="H1591" s="113" t="s">
        <v>716</v>
      </c>
      <c r="I1591" s="222">
        <v>0</v>
      </c>
      <c r="J1591" s="223">
        <v>0</v>
      </c>
      <c r="K1591" s="228">
        <v>0</v>
      </c>
      <c r="L1591" s="224">
        <v>0</v>
      </c>
      <c r="M1591" s="222">
        <v>0</v>
      </c>
      <c r="N1591" s="229">
        <v>0</v>
      </c>
      <c r="O1591" s="225">
        <v>0</v>
      </c>
      <c r="P1591" s="224">
        <v>0</v>
      </c>
      <c r="Q1591" s="225">
        <v>0</v>
      </c>
      <c r="R1591" s="226">
        <v>0</v>
      </c>
      <c r="S1591" s="224">
        <v>0</v>
      </c>
      <c r="T1591" s="222">
        <v>0</v>
      </c>
      <c r="U1591" s="227">
        <v>0</v>
      </c>
      <c r="V1591" s="224">
        <v>1</v>
      </c>
      <c r="W1591" s="224">
        <v>0</v>
      </c>
      <c r="X1591" s="146">
        <f>+G1591-(SUM(I1591:N1591,O1591,P1591:P1591:T1591,U1591,V1591,W1591))</f>
        <v>375</v>
      </c>
      <c r="Y1591" s="107"/>
      <c r="Z1591" s="107"/>
      <c r="AA1591" s="107"/>
      <c r="AB1591" s="107"/>
      <c r="AC1591" s="107"/>
      <c r="AD1591" s="107"/>
      <c r="AE1591" s="197">
        <f t="shared" si="48"/>
        <v>375</v>
      </c>
      <c r="AF1591" s="108"/>
      <c r="AG1591" s="104"/>
    </row>
    <row r="1592" spans="1:33">
      <c r="A1592" s="371">
        <v>44252</v>
      </c>
      <c r="B1592" s="30">
        <v>1</v>
      </c>
      <c r="C1592" s="30">
        <v>4327905</v>
      </c>
      <c r="D1592" s="104">
        <v>56091</v>
      </c>
      <c r="E1592" s="104" t="s">
        <v>283</v>
      </c>
      <c r="F1592" s="30">
        <v>12422</v>
      </c>
      <c r="G1592" s="105">
        <v>150</v>
      </c>
      <c r="H1592" s="564" t="s">
        <v>111</v>
      </c>
      <c r="I1592" s="222">
        <v>0</v>
      </c>
      <c r="J1592" s="223">
        <v>0</v>
      </c>
      <c r="K1592" s="228">
        <v>0</v>
      </c>
      <c r="L1592" s="224">
        <v>0</v>
      </c>
      <c r="M1592" s="222">
        <v>0</v>
      </c>
      <c r="N1592" s="229">
        <v>0</v>
      </c>
      <c r="O1592" s="225">
        <v>0</v>
      </c>
      <c r="P1592" s="224">
        <v>0</v>
      </c>
      <c r="Q1592" s="225">
        <v>0</v>
      </c>
      <c r="R1592" s="226">
        <v>0</v>
      </c>
      <c r="S1592" s="224">
        <v>0</v>
      </c>
      <c r="T1592" s="222">
        <v>0</v>
      </c>
      <c r="U1592" s="227">
        <v>0</v>
      </c>
      <c r="V1592" s="224">
        <v>1</v>
      </c>
      <c r="W1592" s="224">
        <v>0</v>
      </c>
      <c r="X1592" s="146">
        <f>+G1592-(SUM(I1592:N1592,O1592,P1592:P1592:T1592,U1592,V1592,W1592))</f>
        <v>149</v>
      </c>
      <c r="Y1592" s="107"/>
      <c r="Z1592" s="107"/>
      <c r="AA1592" s="107"/>
      <c r="AB1592" s="107"/>
      <c r="AC1592" s="107"/>
      <c r="AD1592" s="107"/>
      <c r="AE1592" s="197">
        <f>X1592-SUM(Z1592:AD1592)</f>
        <v>149</v>
      </c>
      <c r="AF1592" s="108"/>
      <c r="AG1592" s="104"/>
    </row>
    <row r="1593" spans="1:33">
      <c r="A1593" s="371">
        <v>44252</v>
      </c>
      <c r="B1593" s="30">
        <v>2</v>
      </c>
      <c r="C1593" s="30">
        <v>4327905</v>
      </c>
      <c r="D1593" s="104">
        <v>56091</v>
      </c>
      <c r="E1593" s="104" t="s">
        <v>283</v>
      </c>
      <c r="F1593" s="30">
        <v>12422</v>
      </c>
      <c r="G1593" s="105">
        <v>250</v>
      </c>
      <c r="H1593" s="565"/>
      <c r="I1593" s="222">
        <v>0</v>
      </c>
      <c r="J1593" s="223">
        <v>0</v>
      </c>
      <c r="K1593" s="228">
        <v>0</v>
      </c>
      <c r="L1593" s="224">
        <v>0</v>
      </c>
      <c r="M1593" s="222">
        <v>0</v>
      </c>
      <c r="N1593" s="229">
        <v>0</v>
      </c>
      <c r="O1593" s="225">
        <v>0</v>
      </c>
      <c r="P1593" s="224">
        <v>0</v>
      </c>
      <c r="Q1593" s="225">
        <v>0</v>
      </c>
      <c r="R1593" s="226">
        <v>0</v>
      </c>
      <c r="S1593" s="224">
        <v>0</v>
      </c>
      <c r="T1593" s="222">
        <v>0</v>
      </c>
      <c r="U1593" s="227">
        <v>0</v>
      </c>
      <c r="V1593" s="224">
        <v>0</v>
      </c>
      <c r="W1593" s="224">
        <v>0</v>
      </c>
      <c r="X1593" s="146">
        <f>+G1593-(SUM(I1593:N1593,O1593,P1593:P1593:T1593,U1593,V1593,W1593))</f>
        <v>250</v>
      </c>
      <c r="Y1593" s="107"/>
      <c r="Z1593" s="107"/>
      <c r="AA1593" s="107"/>
      <c r="AB1593" s="107"/>
      <c r="AC1593" s="107"/>
      <c r="AD1593" s="107"/>
      <c r="AE1593" s="197">
        <f t="shared" si="48"/>
        <v>250</v>
      </c>
      <c r="AF1593" s="108"/>
      <c r="AG1593" s="104"/>
    </row>
    <row r="1594" spans="1:33">
      <c r="A1594" s="371">
        <v>44252</v>
      </c>
      <c r="B1594" s="30">
        <v>2</v>
      </c>
      <c r="C1594" s="30">
        <v>4327905</v>
      </c>
      <c r="D1594" s="104">
        <v>56091</v>
      </c>
      <c r="E1594" s="104" t="s">
        <v>283</v>
      </c>
      <c r="F1594" s="30">
        <v>12423</v>
      </c>
      <c r="G1594" s="105">
        <v>329</v>
      </c>
      <c r="H1594" s="113" t="s">
        <v>717</v>
      </c>
      <c r="I1594" s="222">
        <v>0</v>
      </c>
      <c r="J1594" s="223">
        <v>0</v>
      </c>
      <c r="K1594" s="228">
        <v>0</v>
      </c>
      <c r="L1594" s="224">
        <v>0</v>
      </c>
      <c r="M1594" s="222">
        <v>0</v>
      </c>
      <c r="N1594" s="229">
        <v>0</v>
      </c>
      <c r="O1594" s="225">
        <v>0</v>
      </c>
      <c r="P1594" s="224">
        <v>0</v>
      </c>
      <c r="Q1594" s="225">
        <v>0</v>
      </c>
      <c r="R1594" s="226">
        <v>0</v>
      </c>
      <c r="S1594" s="224">
        <v>0</v>
      </c>
      <c r="T1594" s="222">
        <v>0</v>
      </c>
      <c r="U1594" s="227">
        <v>0</v>
      </c>
      <c r="V1594" s="224">
        <v>1</v>
      </c>
      <c r="W1594" s="224">
        <v>0</v>
      </c>
      <c r="X1594" s="146">
        <f>+G1594-(SUM(I1594:N1594,O1594,P1594:P1594:T1594,U1594,V1594,W1594))</f>
        <v>328</v>
      </c>
      <c r="Y1594" s="107"/>
      <c r="Z1594" s="107"/>
      <c r="AA1594" s="107"/>
      <c r="AB1594" s="107"/>
      <c r="AC1594" s="107"/>
      <c r="AD1594" s="107"/>
      <c r="AE1594" s="197">
        <f t="shared" si="48"/>
        <v>328</v>
      </c>
      <c r="AF1594" s="108"/>
      <c r="AG1594" s="104"/>
    </row>
    <row r="1595" spans="1:33">
      <c r="A1595" s="371">
        <v>44252</v>
      </c>
      <c r="B1595" s="30">
        <v>3</v>
      </c>
      <c r="C1595" s="30">
        <v>4327905</v>
      </c>
      <c r="D1595" s="104">
        <v>56093</v>
      </c>
      <c r="E1595" s="104" t="s">
        <v>283</v>
      </c>
      <c r="F1595" s="30">
        <v>12424</v>
      </c>
      <c r="G1595" s="105">
        <v>152</v>
      </c>
      <c r="H1595" s="113" t="s">
        <v>217</v>
      </c>
      <c r="I1595" s="222">
        <v>0</v>
      </c>
      <c r="J1595" s="223">
        <v>0</v>
      </c>
      <c r="K1595" s="228">
        <v>0</v>
      </c>
      <c r="L1595" s="224">
        <v>0</v>
      </c>
      <c r="M1595" s="222">
        <v>0</v>
      </c>
      <c r="N1595" s="229">
        <v>0</v>
      </c>
      <c r="O1595" s="225">
        <v>0</v>
      </c>
      <c r="P1595" s="224">
        <v>0</v>
      </c>
      <c r="Q1595" s="225">
        <v>0</v>
      </c>
      <c r="R1595" s="226">
        <v>0</v>
      </c>
      <c r="S1595" s="224">
        <v>0</v>
      </c>
      <c r="T1595" s="222">
        <v>0</v>
      </c>
      <c r="U1595" s="227">
        <v>0</v>
      </c>
      <c r="V1595" s="224">
        <v>1</v>
      </c>
      <c r="W1595" s="224">
        <v>0</v>
      </c>
      <c r="X1595" s="146">
        <f>+G1595-(SUM(I1595:N1595,O1595,P1595:P1595:T1595,U1595,V1595,W1595))</f>
        <v>151</v>
      </c>
      <c r="Y1595" s="107"/>
      <c r="Z1595" s="107"/>
      <c r="AA1595" s="107"/>
      <c r="AB1595" s="107"/>
      <c r="AC1595" s="107"/>
      <c r="AD1595" s="107"/>
      <c r="AE1595" s="197">
        <f t="shared" si="48"/>
        <v>151</v>
      </c>
      <c r="AF1595" s="108"/>
      <c r="AG1595" s="104"/>
    </row>
    <row r="1596" spans="1:33">
      <c r="A1596" s="371">
        <v>44252</v>
      </c>
      <c r="B1596" s="30">
        <v>3</v>
      </c>
      <c r="C1596" s="30">
        <v>4327905</v>
      </c>
      <c r="D1596" s="104">
        <v>56092</v>
      </c>
      <c r="E1596" s="104" t="s">
        <v>283</v>
      </c>
      <c r="F1596" s="30">
        <v>12425</v>
      </c>
      <c r="G1596" s="105">
        <v>25</v>
      </c>
      <c r="H1596" s="113" t="s">
        <v>718</v>
      </c>
      <c r="I1596" s="222">
        <v>0</v>
      </c>
      <c r="J1596" s="223">
        <v>0</v>
      </c>
      <c r="K1596" s="228">
        <v>0</v>
      </c>
      <c r="L1596" s="224">
        <v>0</v>
      </c>
      <c r="M1596" s="222">
        <v>0</v>
      </c>
      <c r="N1596" s="229">
        <v>0</v>
      </c>
      <c r="O1596" s="225">
        <v>0</v>
      </c>
      <c r="P1596" s="224">
        <v>0</v>
      </c>
      <c r="Q1596" s="225">
        <v>0</v>
      </c>
      <c r="R1596" s="226">
        <v>0</v>
      </c>
      <c r="S1596" s="224">
        <v>0</v>
      </c>
      <c r="T1596" s="222">
        <v>0</v>
      </c>
      <c r="U1596" s="227">
        <v>0</v>
      </c>
      <c r="V1596" s="224">
        <v>1</v>
      </c>
      <c r="W1596" s="224">
        <v>0</v>
      </c>
      <c r="X1596" s="146">
        <f>+G1596-(SUM(I1596:N1596,O1596,P1596:P1596:T1596,U1596,V1596,W1596))</f>
        <v>24</v>
      </c>
      <c r="Y1596" s="107"/>
      <c r="Z1596" s="107"/>
      <c r="AA1596" s="107"/>
      <c r="AB1596" s="107"/>
      <c r="AC1596" s="107"/>
      <c r="AD1596" s="107"/>
      <c r="AE1596" s="197">
        <f t="shared" si="48"/>
        <v>24</v>
      </c>
      <c r="AF1596" s="108"/>
      <c r="AG1596" s="104"/>
    </row>
    <row r="1597" spans="1:33">
      <c r="A1597" s="371">
        <v>44252</v>
      </c>
      <c r="B1597" s="30">
        <v>3</v>
      </c>
      <c r="C1597" s="30">
        <v>4327905</v>
      </c>
      <c r="D1597" s="104">
        <v>56091</v>
      </c>
      <c r="E1597" s="104" t="s">
        <v>283</v>
      </c>
      <c r="F1597" s="30">
        <v>12426</v>
      </c>
      <c r="G1597" s="105">
        <v>25</v>
      </c>
      <c r="H1597" s="113" t="s">
        <v>719</v>
      </c>
      <c r="I1597" s="222">
        <v>0</v>
      </c>
      <c r="J1597" s="223">
        <v>0</v>
      </c>
      <c r="K1597" s="228">
        <v>0</v>
      </c>
      <c r="L1597" s="224">
        <v>0</v>
      </c>
      <c r="M1597" s="222">
        <v>0</v>
      </c>
      <c r="N1597" s="229">
        <v>0</v>
      </c>
      <c r="O1597" s="225">
        <v>0</v>
      </c>
      <c r="P1597" s="224">
        <v>0</v>
      </c>
      <c r="Q1597" s="225">
        <v>0</v>
      </c>
      <c r="R1597" s="226">
        <v>0</v>
      </c>
      <c r="S1597" s="224">
        <v>0</v>
      </c>
      <c r="T1597" s="222">
        <v>0</v>
      </c>
      <c r="U1597" s="227">
        <v>0</v>
      </c>
      <c r="V1597" s="224">
        <v>1</v>
      </c>
      <c r="W1597" s="224">
        <v>0</v>
      </c>
      <c r="X1597" s="146">
        <f>+G1597-(SUM(I1597:N1597,O1597,P1597:P1597:T1597,U1597,V1597,W1597))</f>
        <v>24</v>
      </c>
      <c r="Y1597" s="107"/>
      <c r="Z1597" s="107"/>
      <c r="AA1597" s="107"/>
      <c r="AB1597" s="107"/>
      <c r="AC1597" s="107"/>
      <c r="AD1597" s="107"/>
      <c r="AE1597" s="197">
        <f t="shared" si="48"/>
        <v>24</v>
      </c>
      <c r="AF1597" s="108"/>
      <c r="AG1597" s="104"/>
    </row>
    <row r="1598" spans="1:33">
      <c r="A1598" s="371">
        <v>44252</v>
      </c>
      <c r="B1598" s="30">
        <v>3</v>
      </c>
      <c r="C1598" s="30">
        <v>4327905</v>
      </c>
      <c r="D1598" s="104">
        <v>56093</v>
      </c>
      <c r="E1598" s="104" t="s">
        <v>283</v>
      </c>
      <c r="F1598" s="30">
        <v>12427</v>
      </c>
      <c r="G1598" s="105">
        <v>50</v>
      </c>
      <c r="H1598" s="113" t="s">
        <v>720</v>
      </c>
      <c r="I1598" s="222">
        <v>0</v>
      </c>
      <c r="J1598" s="223">
        <v>0</v>
      </c>
      <c r="K1598" s="228">
        <v>0</v>
      </c>
      <c r="L1598" s="224">
        <v>0</v>
      </c>
      <c r="M1598" s="222">
        <v>0</v>
      </c>
      <c r="N1598" s="229">
        <v>0</v>
      </c>
      <c r="O1598" s="225">
        <v>0</v>
      </c>
      <c r="P1598" s="224">
        <v>0</v>
      </c>
      <c r="Q1598" s="225">
        <v>0</v>
      </c>
      <c r="R1598" s="226">
        <v>0</v>
      </c>
      <c r="S1598" s="224">
        <v>0</v>
      </c>
      <c r="T1598" s="222">
        <v>0</v>
      </c>
      <c r="U1598" s="227">
        <v>0</v>
      </c>
      <c r="V1598" s="224">
        <v>1</v>
      </c>
      <c r="W1598" s="224">
        <v>0</v>
      </c>
      <c r="X1598" s="146">
        <f>+G1598-(SUM(I1598:N1598,O1598,P1598:P1598:T1598,U1598,V1598,W1598))</f>
        <v>49</v>
      </c>
      <c r="Y1598" s="107"/>
      <c r="Z1598" s="107"/>
      <c r="AA1598" s="107"/>
      <c r="AB1598" s="107"/>
      <c r="AC1598" s="107"/>
      <c r="AD1598" s="107"/>
      <c r="AE1598" s="197">
        <f t="shared" si="48"/>
        <v>49</v>
      </c>
      <c r="AF1598" s="108"/>
      <c r="AG1598" s="104"/>
    </row>
    <row r="1599" spans="1:33">
      <c r="A1599" s="371">
        <v>44252</v>
      </c>
      <c r="B1599" s="30">
        <v>3</v>
      </c>
      <c r="C1599" s="30">
        <v>4327905</v>
      </c>
      <c r="D1599" s="104">
        <v>56092</v>
      </c>
      <c r="E1599" s="104" t="s">
        <v>283</v>
      </c>
      <c r="F1599" s="30">
        <v>12428</v>
      </c>
      <c r="G1599" s="105">
        <v>79</v>
      </c>
      <c r="H1599" s="113" t="s">
        <v>722</v>
      </c>
      <c r="I1599" s="222">
        <v>0</v>
      </c>
      <c r="J1599" s="223">
        <v>0</v>
      </c>
      <c r="K1599" s="228">
        <v>0</v>
      </c>
      <c r="L1599" s="224">
        <v>0</v>
      </c>
      <c r="M1599" s="222">
        <v>0</v>
      </c>
      <c r="N1599" s="229">
        <v>0</v>
      </c>
      <c r="O1599" s="225">
        <v>0</v>
      </c>
      <c r="P1599" s="224">
        <v>0</v>
      </c>
      <c r="Q1599" s="225">
        <v>0</v>
      </c>
      <c r="R1599" s="226">
        <v>0</v>
      </c>
      <c r="S1599" s="224">
        <v>0</v>
      </c>
      <c r="T1599" s="222">
        <v>0</v>
      </c>
      <c r="U1599" s="227">
        <v>0</v>
      </c>
      <c r="V1599" s="224">
        <v>1</v>
      </c>
      <c r="W1599" s="224">
        <v>0</v>
      </c>
      <c r="X1599" s="146">
        <f>+G1599-(SUM(I1599:N1599,O1599,P1599:P1599:T1599,U1599,V1599,W1599))</f>
        <v>78</v>
      </c>
      <c r="Y1599" s="107"/>
      <c r="Z1599" s="107"/>
      <c r="AA1599" s="107"/>
      <c r="AB1599" s="107"/>
      <c r="AC1599" s="107"/>
      <c r="AD1599" s="107"/>
      <c r="AE1599" s="197">
        <f t="shared" si="48"/>
        <v>78</v>
      </c>
      <c r="AF1599" s="108"/>
      <c r="AG1599" s="104"/>
    </row>
    <row r="1600" spans="1:33">
      <c r="A1600" s="371">
        <v>44253</v>
      </c>
      <c r="B1600" s="30">
        <v>1</v>
      </c>
      <c r="C1600" s="30">
        <v>4327905</v>
      </c>
      <c r="D1600" s="104">
        <v>56093</v>
      </c>
      <c r="E1600" s="104" t="s">
        <v>283</v>
      </c>
      <c r="F1600" s="30">
        <v>12431</v>
      </c>
      <c r="G1600" s="105">
        <v>301</v>
      </c>
      <c r="H1600" s="564" t="s">
        <v>723</v>
      </c>
      <c r="I1600" s="222">
        <v>0</v>
      </c>
      <c r="J1600" s="223">
        <v>0</v>
      </c>
      <c r="K1600" s="228">
        <v>0</v>
      </c>
      <c r="L1600" s="224">
        <v>0</v>
      </c>
      <c r="M1600" s="222">
        <v>0</v>
      </c>
      <c r="N1600" s="229">
        <v>0</v>
      </c>
      <c r="O1600" s="225">
        <v>0</v>
      </c>
      <c r="P1600" s="224">
        <v>0</v>
      </c>
      <c r="Q1600" s="225">
        <v>0</v>
      </c>
      <c r="R1600" s="226">
        <v>0</v>
      </c>
      <c r="S1600" s="224">
        <v>0</v>
      </c>
      <c r="T1600" s="222">
        <v>0</v>
      </c>
      <c r="U1600" s="227">
        <v>0</v>
      </c>
      <c r="V1600" s="224">
        <v>1</v>
      </c>
      <c r="W1600" s="224">
        <v>0</v>
      </c>
      <c r="X1600" s="146">
        <f>+G1600-(SUM(I1600:N1600,O1600,P1600:P1600:T1600,U1600,V1600,W1600))</f>
        <v>300</v>
      </c>
      <c r="Y1600" s="107"/>
      <c r="Z1600" s="107"/>
      <c r="AA1600" s="107"/>
      <c r="AB1600" s="107"/>
      <c r="AC1600" s="107"/>
      <c r="AD1600" s="107"/>
      <c r="AE1600" s="197">
        <f>X1600-SUM(Z1600:AD1600)</f>
        <v>300</v>
      </c>
      <c r="AF1600" s="108"/>
      <c r="AG1600" s="104"/>
    </row>
    <row r="1601" spans="1:33">
      <c r="A1601" s="371">
        <v>44253</v>
      </c>
      <c r="B1601" s="30">
        <v>2</v>
      </c>
      <c r="C1601" s="30">
        <v>4327905</v>
      </c>
      <c r="D1601" s="104">
        <v>56093</v>
      </c>
      <c r="E1601" s="104" t="s">
        <v>283</v>
      </c>
      <c r="F1601" s="30">
        <v>12431</v>
      </c>
      <c r="G1601" s="105">
        <v>31</v>
      </c>
      <c r="H1601" s="565"/>
      <c r="I1601" s="222">
        <v>0</v>
      </c>
      <c r="J1601" s="223">
        <v>0</v>
      </c>
      <c r="K1601" s="228">
        <v>0</v>
      </c>
      <c r="L1601" s="224">
        <v>0</v>
      </c>
      <c r="M1601" s="222">
        <v>0</v>
      </c>
      <c r="N1601" s="229">
        <v>0</v>
      </c>
      <c r="O1601" s="225">
        <v>0</v>
      </c>
      <c r="P1601" s="224">
        <v>0</v>
      </c>
      <c r="Q1601" s="225">
        <v>0</v>
      </c>
      <c r="R1601" s="226">
        <v>0</v>
      </c>
      <c r="S1601" s="224">
        <v>0</v>
      </c>
      <c r="T1601" s="222">
        <v>0</v>
      </c>
      <c r="U1601" s="227">
        <v>0</v>
      </c>
      <c r="V1601" s="224">
        <v>1</v>
      </c>
      <c r="W1601" s="224">
        <v>0</v>
      </c>
      <c r="X1601" s="146">
        <f>+G1601-(SUM(I1601:N1601,O1601,P1601:P1601:T1601,U1601,V1601,W1601))</f>
        <v>30</v>
      </c>
      <c r="Y1601" s="107"/>
      <c r="Z1601" s="107"/>
      <c r="AA1601" s="107"/>
      <c r="AB1601" s="107"/>
      <c r="AC1601" s="107"/>
      <c r="AD1601" s="107"/>
      <c r="AE1601" s="197">
        <f>X1601-SUM(Z1601:AD1601)</f>
        <v>30</v>
      </c>
      <c r="AF1601" s="108"/>
      <c r="AG1601" s="104"/>
    </row>
    <row r="1602" spans="1:33">
      <c r="A1602" s="371">
        <v>44253</v>
      </c>
      <c r="B1602" s="30">
        <v>2</v>
      </c>
      <c r="C1602" s="30">
        <v>4327905</v>
      </c>
      <c r="D1602" s="104">
        <v>56197</v>
      </c>
      <c r="E1602" s="104" t="s">
        <v>283</v>
      </c>
      <c r="F1602" s="30">
        <v>12432</v>
      </c>
      <c r="G1602" s="105">
        <v>172</v>
      </c>
      <c r="H1602" s="113" t="s">
        <v>740</v>
      </c>
      <c r="I1602" s="222">
        <v>0</v>
      </c>
      <c r="J1602" s="223">
        <v>0</v>
      </c>
      <c r="K1602" s="228">
        <v>0</v>
      </c>
      <c r="L1602" s="224">
        <v>0</v>
      </c>
      <c r="M1602" s="222">
        <v>0</v>
      </c>
      <c r="N1602" s="229">
        <v>0</v>
      </c>
      <c r="O1602" s="225">
        <v>0</v>
      </c>
      <c r="P1602" s="224">
        <v>0</v>
      </c>
      <c r="Q1602" s="225">
        <v>0</v>
      </c>
      <c r="R1602" s="226">
        <v>0</v>
      </c>
      <c r="S1602" s="224">
        <v>0</v>
      </c>
      <c r="T1602" s="222">
        <v>0</v>
      </c>
      <c r="U1602" s="227">
        <v>0</v>
      </c>
      <c r="V1602" s="224">
        <v>1</v>
      </c>
      <c r="W1602" s="224">
        <v>0</v>
      </c>
      <c r="X1602" s="146">
        <f>+G1602-(SUM(I1602:N1602,O1602,P1602:P1602:T1602,U1602,V1602,W1602))</f>
        <v>171</v>
      </c>
      <c r="Y1602" s="107"/>
      <c r="Z1602" s="107"/>
      <c r="AA1602" s="107"/>
      <c r="AB1602" s="107"/>
      <c r="AC1602" s="107"/>
      <c r="AD1602" s="107"/>
      <c r="AE1602" s="197">
        <f>X1602-SUM(Z1602:AD1602)</f>
        <v>171</v>
      </c>
      <c r="AF1602" s="108"/>
      <c r="AG1602" s="104"/>
    </row>
    <row r="1603" spans="1:33">
      <c r="A1603" s="371">
        <v>44253</v>
      </c>
      <c r="B1603" s="30">
        <v>3</v>
      </c>
      <c r="C1603" s="30">
        <v>4327905</v>
      </c>
      <c r="D1603" s="104">
        <v>56197</v>
      </c>
      <c r="E1603" s="104" t="s">
        <v>283</v>
      </c>
      <c r="F1603" s="30">
        <v>12436</v>
      </c>
      <c r="G1603" s="105">
        <v>126</v>
      </c>
      <c r="H1603" s="564" t="s">
        <v>741</v>
      </c>
      <c r="I1603" s="222">
        <v>0</v>
      </c>
      <c r="J1603" s="223">
        <v>0</v>
      </c>
      <c r="K1603" s="228">
        <v>0</v>
      </c>
      <c r="L1603" s="224">
        <v>0</v>
      </c>
      <c r="M1603" s="222">
        <v>0</v>
      </c>
      <c r="N1603" s="229">
        <v>0</v>
      </c>
      <c r="O1603" s="225">
        <v>0</v>
      </c>
      <c r="P1603" s="224">
        <v>0</v>
      </c>
      <c r="Q1603" s="225">
        <v>0</v>
      </c>
      <c r="R1603" s="226">
        <v>0</v>
      </c>
      <c r="S1603" s="224">
        <v>0</v>
      </c>
      <c r="T1603" s="222">
        <v>0</v>
      </c>
      <c r="U1603" s="227">
        <v>0</v>
      </c>
      <c r="V1603" s="224">
        <v>1</v>
      </c>
      <c r="W1603" s="224">
        <v>0</v>
      </c>
      <c r="X1603" s="146">
        <f>+G1603-(SUM(I1603:N1603,O1603,P1603:P1603:T1603,U1603,V1603,W1603))</f>
        <v>125</v>
      </c>
      <c r="Y1603" s="107"/>
      <c r="Z1603" s="107"/>
      <c r="AA1603" s="107"/>
      <c r="AB1603" s="107"/>
      <c r="AC1603" s="107"/>
      <c r="AD1603" s="107"/>
      <c r="AE1603" s="197">
        <f t="shared" si="48"/>
        <v>125</v>
      </c>
      <c r="AF1603" s="108"/>
      <c r="AG1603" s="104"/>
    </row>
    <row r="1604" spans="1:33">
      <c r="A1604" s="371">
        <v>44254</v>
      </c>
      <c r="B1604" s="30">
        <v>1</v>
      </c>
      <c r="C1604" s="30">
        <v>4327905</v>
      </c>
      <c r="D1604" s="104">
        <v>56197</v>
      </c>
      <c r="E1604" s="104" t="s">
        <v>283</v>
      </c>
      <c r="F1604" s="30">
        <v>12436</v>
      </c>
      <c r="G1604" s="105">
        <v>274</v>
      </c>
      <c r="H1604" s="565"/>
      <c r="I1604" s="222">
        <v>0</v>
      </c>
      <c r="J1604" s="223">
        <v>0</v>
      </c>
      <c r="K1604" s="228">
        <v>0</v>
      </c>
      <c r="L1604" s="224">
        <v>0</v>
      </c>
      <c r="M1604" s="222">
        <v>0</v>
      </c>
      <c r="N1604" s="229">
        <v>0</v>
      </c>
      <c r="O1604" s="225">
        <v>0</v>
      </c>
      <c r="P1604" s="224">
        <v>0</v>
      </c>
      <c r="Q1604" s="225">
        <v>0</v>
      </c>
      <c r="R1604" s="226">
        <v>0</v>
      </c>
      <c r="S1604" s="224">
        <v>0</v>
      </c>
      <c r="T1604" s="222">
        <v>0</v>
      </c>
      <c r="U1604" s="227">
        <v>0</v>
      </c>
      <c r="V1604" s="224">
        <v>0</v>
      </c>
      <c r="W1604" s="224">
        <v>0</v>
      </c>
      <c r="X1604" s="146">
        <f>+G1604-(SUM(I1604:N1604,O1604,P1604:P1604:T1604,U1604,V1604,W1604))</f>
        <v>274</v>
      </c>
      <c r="Y1604" s="107"/>
      <c r="Z1604" s="107"/>
      <c r="AA1604" s="107"/>
      <c r="AB1604" s="107"/>
      <c r="AC1604" s="107"/>
      <c r="AD1604" s="107"/>
      <c r="AE1604" s="197">
        <f t="shared" si="48"/>
        <v>274</v>
      </c>
      <c r="AF1604" s="108"/>
      <c r="AG1604" s="104"/>
    </row>
    <row r="1605" spans="1:33">
      <c r="A1605" s="371">
        <v>44254</v>
      </c>
      <c r="B1605" s="30">
        <v>1</v>
      </c>
      <c r="C1605" s="30">
        <v>4327905</v>
      </c>
      <c r="D1605" s="104">
        <v>56197</v>
      </c>
      <c r="E1605" s="104" t="s">
        <v>283</v>
      </c>
      <c r="F1605" s="30">
        <v>12437</v>
      </c>
      <c r="G1605" s="105">
        <v>178</v>
      </c>
      <c r="H1605" s="113" t="s">
        <v>742</v>
      </c>
      <c r="I1605" s="222">
        <v>0</v>
      </c>
      <c r="J1605" s="223">
        <v>0</v>
      </c>
      <c r="K1605" s="228">
        <v>0</v>
      </c>
      <c r="L1605" s="224">
        <v>0</v>
      </c>
      <c r="M1605" s="222">
        <v>0</v>
      </c>
      <c r="N1605" s="229">
        <v>0</v>
      </c>
      <c r="O1605" s="225">
        <v>0</v>
      </c>
      <c r="P1605" s="224">
        <v>0</v>
      </c>
      <c r="Q1605" s="225">
        <v>0</v>
      </c>
      <c r="R1605" s="226">
        <v>0</v>
      </c>
      <c r="S1605" s="224">
        <v>0</v>
      </c>
      <c r="T1605" s="222">
        <v>0</v>
      </c>
      <c r="U1605" s="227">
        <v>0</v>
      </c>
      <c r="V1605" s="224">
        <v>1</v>
      </c>
      <c r="W1605" s="224">
        <v>0</v>
      </c>
      <c r="X1605" s="146">
        <f>+G1605-(SUM(I1605:N1605,O1605,P1605:P1605:T1605,U1605,V1605,W1605))</f>
        <v>177</v>
      </c>
      <c r="Y1605" s="107"/>
      <c r="Z1605" s="107"/>
      <c r="AA1605" s="107"/>
      <c r="AB1605" s="107"/>
      <c r="AC1605" s="107"/>
      <c r="AD1605" s="107"/>
      <c r="AE1605" s="197">
        <f t="shared" si="48"/>
        <v>177</v>
      </c>
      <c r="AF1605" s="108"/>
      <c r="AG1605" s="104"/>
    </row>
    <row r="1606" spans="1:33">
      <c r="A1606" s="371">
        <v>44254</v>
      </c>
      <c r="B1606" s="30">
        <v>2</v>
      </c>
      <c r="C1606" s="30">
        <v>4327905</v>
      </c>
      <c r="D1606" s="104">
        <v>56199</v>
      </c>
      <c r="E1606" s="104" t="s">
        <v>283</v>
      </c>
      <c r="F1606" s="30">
        <v>12438</v>
      </c>
      <c r="G1606" s="105">
        <v>277</v>
      </c>
      <c r="H1606" s="113" t="s">
        <v>724</v>
      </c>
      <c r="I1606" s="222">
        <v>0</v>
      </c>
      <c r="J1606" s="223">
        <v>0</v>
      </c>
      <c r="K1606" s="228">
        <v>0</v>
      </c>
      <c r="L1606" s="224">
        <v>0</v>
      </c>
      <c r="M1606" s="222">
        <v>0</v>
      </c>
      <c r="N1606" s="229">
        <v>0</v>
      </c>
      <c r="O1606" s="225">
        <v>0</v>
      </c>
      <c r="P1606" s="224">
        <v>0</v>
      </c>
      <c r="Q1606" s="225">
        <v>0</v>
      </c>
      <c r="R1606" s="226">
        <v>0</v>
      </c>
      <c r="S1606" s="224">
        <v>0</v>
      </c>
      <c r="T1606" s="222">
        <v>0</v>
      </c>
      <c r="U1606" s="227">
        <v>0</v>
      </c>
      <c r="V1606" s="224">
        <v>1</v>
      </c>
      <c r="W1606" s="224">
        <v>0</v>
      </c>
      <c r="X1606" s="146">
        <f>+G1606-(SUM(I1606:N1606,O1606,P1606:P1606:T1606,U1606,V1606,W1606))</f>
        <v>276</v>
      </c>
      <c r="Y1606" s="107"/>
      <c r="Z1606" s="107"/>
      <c r="AA1606" s="107"/>
      <c r="AB1606" s="107"/>
      <c r="AC1606" s="107"/>
      <c r="AD1606" s="107"/>
      <c r="AE1606" s="197">
        <f t="shared" si="48"/>
        <v>276</v>
      </c>
      <c r="AF1606" s="108"/>
      <c r="AG1606" s="104"/>
    </row>
    <row r="1607" spans="1:33">
      <c r="A1607" s="371">
        <v>44254</v>
      </c>
      <c r="B1607" s="30">
        <v>2</v>
      </c>
      <c r="C1607" s="30">
        <v>4327905</v>
      </c>
      <c r="D1607" s="104">
        <v>56199</v>
      </c>
      <c r="E1607" s="104" t="s">
        <v>283</v>
      </c>
      <c r="F1607" s="30">
        <v>12439</v>
      </c>
      <c r="G1607" s="105">
        <v>326</v>
      </c>
      <c r="H1607" s="564" t="s">
        <v>725</v>
      </c>
      <c r="I1607" s="222">
        <v>0</v>
      </c>
      <c r="J1607" s="223">
        <v>0</v>
      </c>
      <c r="K1607" s="228">
        <v>0</v>
      </c>
      <c r="L1607" s="224">
        <v>0</v>
      </c>
      <c r="M1607" s="222">
        <v>0</v>
      </c>
      <c r="N1607" s="229">
        <v>0</v>
      </c>
      <c r="O1607" s="225">
        <v>0</v>
      </c>
      <c r="P1607" s="224">
        <v>0</v>
      </c>
      <c r="Q1607" s="225">
        <v>0</v>
      </c>
      <c r="R1607" s="226">
        <v>0</v>
      </c>
      <c r="S1607" s="224">
        <v>0</v>
      </c>
      <c r="T1607" s="222">
        <v>0</v>
      </c>
      <c r="U1607" s="227">
        <v>0</v>
      </c>
      <c r="V1607" s="224">
        <v>1</v>
      </c>
      <c r="W1607" s="224">
        <v>0</v>
      </c>
      <c r="X1607" s="146">
        <f>+G1607-(SUM(I1607:N1607,O1607,P1607:P1607:T1607,U1607,V1607,W1607))</f>
        <v>325</v>
      </c>
      <c r="Y1607" s="107"/>
      <c r="Z1607" s="107"/>
      <c r="AA1607" s="107"/>
      <c r="AB1607" s="107"/>
      <c r="AC1607" s="107"/>
      <c r="AD1607" s="107"/>
      <c r="AE1607" s="197">
        <f>X1607-SUM(Z1607:AD1607)</f>
        <v>325</v>
      </c>
      <c r="AF1607" s="108"/>
      <c r="AG1607" s="104"/>
    </row>
    <row r="1608" spans="1:33">
      <c r="A1608" s="371">
        <v>44254</v>
      </c>
      <c r="B1608" s="30">
        <v>3</v>
      </c>
      <c r="C1608" s="30">
        <v>4327905</v>
      </c>
      <c r="D1608" s="104">
        <v>56199</v>
      </c>
      <c r="E1608" s="104" t="s">
        <v>283</v>
      </c>
      <c r="F1608" s="30">
        <v>12439</v>
      </c>
      <c r="G1608" s="105">
        <v>22</v>
      </c>
      <c r="H1608" s="565"/>
      <c r="I1608" s="222">
        <v>0</v>
      </c>
      <c r="J1608" s="223">
        <v>0</v>
      </c>
      <c r="K1608" s="228">
        <v>0</v>
      </c>
      <c r="L1608" s="224">
        <v>0</v>
      </c>
      <c r="M1608" s="222">
        <v>0</v>
      </c>
      <c r="N1608" s="229">
        <v>0</v>
      </c>
      <c r="O1608" s="225">
        <v>0</v>
      </c>
      <c r="P1608" s="224">
        <v>0</v>
      </c>
      <c r="Q1608" s="225">
        <v>0</v>
      </c>
      <c r="R1608" s="226">
        <v>0</v>
      </c>
      <c r="S1608" s="224">
        <v>0</v>
      </c>
      <c r="T1608" s="222">
        <v>0</v>
      </c>
      <c r="U1608" s="227">
        <v>0</v>
      </c>
      <c r="V1608" s="224">
        <v>0</v>
      </c>
      <c r="W1608" s="224">
        <v>0</v>
      </c>
      <c r="X1608" s="146">
        <f>+G1608-(SUM(I1608:N1608,O1608,P1608:P1608:T1608,U1608,V1608,W1608))</f>
        <v>22</v>
      </c>
      <c r="Y1608" s="107"/>
      <c r="Z1608" s="107"/>
      <c r="AA1608" s="107"/>
      <c r="AB1608" s="107"/>
      <c r="AC1608" s="107"/>
      <c r="AD1608" s="107"/>
      <c r="AE1608" s="197">
        <f>X1608-SUM(Z1608:AD1608)</f>
        <v>22</v>
      </c>
      <c r="AF1608" s="108"/>
      <c r="AG1608" s="104"/>
    </row>
    <row r="1609" spans="1:33">
      <c r="A1609" s="371">
        <v>44254</v>
      </c>
      <c r="B1609" s="30">
        <v>3</v>
      </c>
      <c r="C1609" s="30">
        <v>4327908</v>
      </c>
      <c r="D1609" s="104">
        <v>56199</v>
      </c>
      <c r="E1609" s="104" t="s">
        <v>283</v>
      </c>
      <c r="F1609" s="30">
        <v>12440</v>
      </c>
      <c r="G1609" s="105">
        <v>150</v>
      </c>
      <c r="H1609" s="113" t="s">
        <v>103</v>
      </c>
      <c r="I1609" s="222">
        <v>0</v>
      </c>
      <c r="J1609" s="223">
        <v>0</v>
      </c>
      <c r="K1609" s="228">
        <v>0</v>
      </c>
      <c r="L1609" s="224">
        <v>0</v>
      </c>
      <c r="M1609" s="222">
        <v>0</v>
      </c>
      <c r="N1609" s="229">
        <v>0</v>
      </c>
      <c r="O1609" s="225">
        <v>0</v>
      </c>
      <c r="P1609" s="224">
        <v>0</v>
      </c>
      <c r="Q1609" s="225">
        <v>0</v>
      </c>
      <c r="R1609" s="226">
        <v>0</v>
      </c>
      <c r="S1609" s="224">
        <v>0</v>
      </c>
      <c r="T1609" s="222">
        <v>0</v>
      </c>
      <c r="U1609" s="227">
        <v>0</v>
      </c>
      <c r="V1609" s="224">
        <v>1</v>
      </c>
      <c r="W1609" s="224">
        <v>0</v>
      </c>
      <c r="X1609" s="146">
        <f>+G1609-(SUM(I1609:N1609,O1609,P1609:P1609:T1609,U1609,V1609,W1609))</f>
        <v>149</v>
      </c>
      <c r="Y1609" s="107"/>
      <c r="Z1609" s="107"/>
      <c r="AA1609" s="107"/>
      <c r="AB1609" s="107"/>
      <c r="AC1609" s="107"/>
      <c r="AD1609" s="107"/>
      <c r="AE1609" s="197">
        <f>X1609-SUM(Z1609:AD1609)</f>
        <v>149</v>
      </c>
      <c r="AF1609" s="108"/>
      <c r="AG1609" s="104"/>
    </row>
    <row r="1610" spans="1:33">
      <c r="A1610" s="371">
        <v>44254</v>
      </c>
      <c r="B1610" s="30">
        <v>3</v>
      </c>
      <c r="C1610" s="30">
        <v>4327905</v>
      </c>
      <c r="D1610" s="104">
        <v>56091</v>
      </c>
      <c r="E1610" s="104" t="s">
        <v>283</v>
      </c>
      <c r="F1610" s="30">
        <v>12441</v>
      </c>
      <c r="G1610" s="105">
        <v>29</v>
      </c>
      <c r="H1610" s="113" t="s">
        <v>726</v>
      </c>
      <c r="I1610" s="222">
        <v>0</v>
      </c>
      <c r="J1610" s="223">
        <v>0</v>
      </c>
      <c r="K1610" s="228">
        <v>0</v>
      </c>
      <c r="L1610" s="224">
        <v>0</v>
      </c>
      <c r="M1610" s="222">
        <v>0</v>
      </c>
      <c r="N1610" s="229">
        <v>0</v>
      </c>
      <c r="O1610" s="225">
        <v>0</v>
      </c>
      <c r="P1610" s="224">
        <v>0</v>
      </c>
      <c r="Q1610" s="225">
        <v>0</v>
      </c>
      <c r="R1610" s="226">
        <v>0</v>
      </c>
      <c r="S1610" s="224">
        <v>0</v>
      </c>
      <c r="T1610" s="222">
        <v>0</v>
      </c>
      <c r="U1610" s="227">
        <v>0</v>
      </c>
      <c r="V1610" s="224">
        <v>1</v>
      </c>
      <c r="W1610" s="224">
        <v>0</v>
      </c>
      <c r="X1610" s="146">
        <f>+G1610-(SUM(I1610:N1610,O1610,P1610:P1610:T1610,U1610,V1610,W1610))</f>
        <v>28</v>
      </c>
      <c r="Y1610" s="107"/>
      <c r="Z1610" s="107"/>
      <c r="AA1610" s="107"/>
      <c r="AB1610" s="107"/>
      <c r="AC1610" s="107"/>
      <c r="AD1610" s="107"/>
      <c r="AE1610" s="197">
        <f t="shared" si="48"/>
        <v>28</v>
      </c>
      <c r="AF1610" s="108"/>
      <c r="AG1610" s="104"/>
    </row>
    <row r="1611" spans="1:33">
      <c r="A1611" s="371">
        <v>44256</v>
      </c>
      <c r="B1611" s="30">
        <v>2</v>
      </c>
      <c r="C1611" s="30">
        <v>4327908</v>
      </c>
      <c r="D1611" s="104">
        <v>56199</v>
      </c>
      <c r="E1611" s="104" t="s">
        <v>283</v>
      </c>
      <c r="F1611" s="30">
        <v>12446</v>
      </c>
      <c r="G1611" s="105">
        <v>51</v>
      </c>
      <c r="H1611" s="564" t="s">
        <v>727</v>
      </c>
      <c r="I1611" s="222">
        <v>0</v>
      </c>
      <c r="J1611" s="223">
        <v>0</v>
      </c>
      <c r="K1611" s="228">
        <v>0</v>
      </c>
      <c r="L1611" s="224">
        <v>0</v>
      </c>
      <c r="M1611" s="222">
        <v>0</v>
      </c>
      <c r="N1611" s="229">
        <v>0</v>
      </c>
      <c r="O1611" s="225">
        <v>0</v>
      </c>
      <c r="P1611" s="224">
        <v>0</v>
      </c>
      <c r="Q1611" s="225">
        <v>0</v>
      </c>
      <c r="R1611" s="226">
        <v>0</v>
      </c>
      <c r="S1611" s="224">
        <v>0</v>
      </c>
      <c r="T1611" s="222">
        <v>0</v>
      </c>
      <c r="U1611" s="227">
        <v>0</v>
      </c>
      <c r="V1611" s="224">
        <v>1</v>
      </c>
      <c r="W1611" s="224">
        <v>0</v>
      </c>
      <c r="X1611" s="146">
        <f>+G1611-(SUM(I1611:N1611,O1611,P1611:P1611:T1611,U1611,V1611,W1611))</f>
        <v>50</v>
      </c>
      <c r="Y1611" s="107"/>
      <c r="Z1611" s="107"/>
      <c r="AA1611" s="107"/>
      <c r="AB1611" s="107"/>
      <c r="AC1611" s="107"/>
      <c r="AD1611" s="107"/>
      <c r="AE1611" s="197">
        <f t="shared" si="48"/>
        <v>50</v>
      </c>
      <c r="AF1611" s="108"/>
      <c r="AG1611" s="104"/>
    </row>
    <row r="1612" spans="1:33">
      <c r="A1612" s="371">
        <v>44256</v>
      </c>
      <c r="B1612" s="30">
        <v>3</v>
      </c>
      <c r="C1612" s="30">
        <v>4327908</v>
      </c>
      <c r="D1612" s="104">
        <v>56199</v>
      </c>
      <c r="E1612" s="104" t="s">
        <v>283</v>
      </c>
      <c r="F1612" s="30">
        <v>12446</v>
      </c>
      <c r="G1612" s="105">
        <v>72</v>
      </c>
      <c r="H1612" s="565"/>
      <c r="I1612" s="222">
        <v>0</v>
      </c>
      <c r="J1612" s="223">
        <v>0</v>
      </c>
      <c r="K1612" s="228">
        <v>0</v>
      </c>
      <c r="L1612" s="224">
        <v>0</v>
      </c>
      <c r="M1612" s="222">
        <v>0</v>
      </c>
      <c r="N1612" s="229">
        <v>0</v>
      </c>
      <c r="O1612" s="225">
        <v>0</v>
      </c>
      <c r="P1612" s="224">
        <v>0</v>
      </c>
      <c r="Q1612" s="225">
        <v>0</v>
      </c>
      <c r="R1612" s="226">
        <v>0</v>
      </c>
      <c r="S1612" s="224">
        <v>0</v>
      </c>
      <c r="T1612" s="222">
        <v>0</v>
      </c>
      <c r="U1612" s="227">
        <v>0</v>
      </c>
      <c r="V1612" s="224">
        <v>0</v>
      </c>
      <c r="W1612" s="224">
        <v>0</v>
      </c>
      <c r="X1612" s="146">
        <f>+G1612-(SUM(I1612:N1612,O1612,P1612:P1612:T1612,U1612,V1612,W1612))</f>
        <v>72</v>
      </c>
      <c r="Y1612" s="107"/>
      <c r="Z1612" s="107"/>
      <c r="AA1612" s="107"/>
      <c r="AB1612" s="107"/>
      <c r="AC1612" s="107"/>
      <c r="AD1612" s="107"/>
      <c r="AE1612" s="197">
        <f t="shared" si="48"/>
        <v>72</v>
      </c>
      <c r="AF1612" s="108"/>
      <c r="AG1612" s="104"/>
    </row>
    <row r="1613" spans="1:33">
      <c r="A1613" s="371">
        <v>44256</v>
      </c>
      <c r="B1613" s="30">
        <v>3</v>
      </c>
      <c r="C1613" s="30">
        <v>4327908</v>
      </c>
      <c r="D1613" s="104">
        <v>56198</v>
      </c>
      <c r="E1613" s="104" t="s">
        <v>283</v>
      </c>
      <c r="F1613" s="30">
        <v>12447</v>
      </c>
      <c r="G1613" s="105">
        <v>400</v>
      </c>
      <c r="H1613" s="113" t="s">
        <v>111</v>
      </c>
      <c r="I1613" s="222">
        <v>0</v>
      </c>
      <c r="J1613" s="223">
        <v>0</v>
      </c>
      <c r="K1613" s="228">
        <v>0</v>
      </c>
      <c r="L1613" s="224">
        <v>0</v>
      </c>
      <c r="M1613" s="222">
        <v>0</v>
      </c>
      <c r="N1613" s="229">
        <v>0</v>
      </c>
      <c r="O1613" s="225">
        <v>0</v>
      </c>
      <c r="P1613" s="224">
        <v>0</v>
      </c>
      <c r="Q1613" s="225">
        <v>0</v>
      </c>
      <c r="R1613" s="226">
        <v>0</v>
      </c>
      <c r="S1613" s="224">
        <v>0</v>
      </c>
      <c r="T1613" s="222">
        <v>0</v>
      </c>
      <c r="U1613" s="227">
        <v>0</v>
      </c>
      <c r="V1613" s="224">
        <v>0</v>
      </c>
      <c r="W1613" s="224">
        <v>0</v>
      </c>
      <c r="X1613" s="146">
        <f>+G1613-(SUM(I1613:N1613,O1613,P1613:P1613:T1613,U1613,V1613,W1613))</f>
        <v>400</v>
      </c>
      <c r="Y1613" s="107"/>
      <c r="Z1613" s="107"/>
      <c r="AA1613" s="107"/>
      <c r="AB1613" s="107"/>
      <c r="AC1613" s="107"/>
      <c r="AD1613" s="107"/>
      <c r="AE1613" s="197">
        <f t="shared" si="48"/>
        <v>400</v>
      </c>
      <c r="AF1613" s="108"/>
      <c r="AG1613" s="104"/>
    </row>
    <row r="1614" spans="1:33">
      <c r="A1614" s="371">
        <v>44256</v>
      </c>
      <c r="B1614" s="30">
        <v>3</v>
      </c>
      <c r="C1614" s="30">
        <v>4327908</v>
      </c>
      <c r="D1614" s="104">
        <v>56198</v>
      </c>
      <c r="E1614" s="104" t="s">
        <v>283</v>
      </c>
      <c r="F1614" s="30">
        <v>12448</v>
      </c>
      <c r="G1614" s="105">
        <v>127</v>
      </c>
      <c r="H1614" s="113" t="s">
        <v>728</v>
      </c>
      <c r="I1614" s="222">
        <v>0</v>
      </c>
      <c r="J1614" s="223">
        <v>0</v>
      </c>
      <c r="K1614" s="228">
        <v>0</v>
      </c>
      <c r="L1614" s="224">
        <v>0</v>
      </c>
      <c r="M1614" s="222">
        <v>0</v>
      </c>
      <c r="N1614" s="229">
        <v>0</v>
      </c>
      <c r="O1614" s="225">
        <v>0</v>
      </c>
      <c r="P1614" s="224">
        <v>0</v>
      </c>
      <c r="Q1614" s="225">
        <v>0</v>
      </c>
      <c r="R1614" s="226">
        <v>0</v>
      </c>
      <c r="S1614" s="224">
        <v>0</v>
      </c>
      <c r="T1614" s="222">
        <v>0</v>
      </c>
      <c r="U1614" s="227">
        <v>0</v>
      </c>
      <c r="V1614" s="224">
        <v>0</v>
      </c>
      <c r="W1614" s="224">
        <v>0</v>
      </c>
      <c r="X1614" s="146">
        <f>+G1614-(SUM(I1614:N1614,O1614,P1614:P1614:T1614,U1614,V1614,W1614))</f>
        <v>127</v>
      </c>
      <c r="Y1614" s="107"/>
      <c r="Z1614" s="107"/>
      <c r="AA1614" s="107"/>
      <c r="AB1614" s="107"/>
      <c r="AC1614" s="107"/>
      <c r="AD1614" s="107"/>
      <c r="AE1614" s="197">
        <f t="shared" si="48"/>
        <v>127</v>
      </c>
      <c r="AF1614" s="108"/>
      <c r="AG1614" s="104"/>
    </row>
    <row r="1615" spans="1:33">
      <c r="A1615" s="371">
        <v>44256</v>
      </c>
      <c r="B1615" s="30">
        <v>1</v>
      </c>
      <c r="C1615" s="30">
        <v>4300006</v>
      </c>
      <c r="D1615" s="104">
        <v>56092</v>
      </c>
      <c r="E1615" s="104" t="s">
        <v>283</v>
      </c>
      <c r="F1615" s="30">
        <v>12449</v>
      </c>
      <c r="G1615" s="105">
        <v>20</v>
      </c>
      <c r="H1615" s="113" t="s">
        <v>156</v>
      </c>
      <c r="I1615" s="222">
        <v>0</v>
      </c>
      <c r="J1615" s="223">
        <v>0</v>
      </c>
      <c r="K1615" s="228">
        <v>0</v>
      </c>
      <c r="L1615" s="224">
        <v>0</v>
      </c>
      <c r="M1615" s="222">
        <v>0</v>
      </c>
      <c r="N1615" s="229">
        <v>0</v>
      </c>
      <c r="O1615" s="225">
        <v>0</v>
      </c>
      <c r="P1615" s="224">
        <v>0</v>
      </c>
      <c r="Q1615" s="225">
        <v>0</v>
      </c>
      <c r="R1615" s="226">
        <v>0</v>
      </c>
      <c r="S1615" s="224">
        <v>0</v>
      </c>
      <c r="T1615" s="222">
        <v>0</v>
      </c>
      <c r="U1615" s="227">
        <v>0</v>
      </c>
      <c r="V1615" s="224">
        <v>0</v>
      </c>
      <c r="W1615" s="224">
        <v>0</v>
      </c>
      <c r="X1615" s="146">
        <f>+G1615-(SUM(I1615:N1615,O1615,P1615:P1615:T1615,U1615,V1615,W1615))</f>
        <v>20</v>
      </c>
      <c r="Y1615" s="107"/>
      <c r="Z1615" s="107"/>
      <c r="AA1615" s="107"/>
      <c r="AB1615" s="107"/>
      <c r="AC1615" s="107"/>
      <c r="AD1615" s="107"/>
      <c r="AE1615" s="197">
        <f t="shared" si="48"/>
        <v>20</v>
      </c>
      <c r="AF1615" s="108"/>
      <c r="AG1615" s="104"/>
    </row>
    <row r="1616" spans="1:33">
      <c r="A1616" s="371">
        <v>44256</v>
      </c>
      <c r="B1616" s="30">
        <v>1</v>
      </c>
      <c r="C1616" s="30">
        <v>4327908</v>
      </c>
      <c r="D1616" s="104">
        <v>56200</v>
      </c>
      <c r="E1616" s="104" t="s">
        <v>283</v>
      </c>
      <c r="F1616" s="30">
        <v>12450</v>
      </c>
      <c r="G1616" s="105">
        <v>30</v>
      </c>
      <c r="H1616" s="113" t="s">
        <v>190</v>
      </c>
      <c r="I1616" s="222">
        <v>0</v>
      </c>
      <c r="J1616" s="223">
        <v>0</v>
      </c>
      <c r="K1616" s="228">
        <v>0</v>
      </c>
      <c r="L1616" s="224">
        <v>0</v>
      </c>
      <c r="M1616" s="222">
        <v>0</v>
      </c>
      <c r="N1616" s="229">
        <v>0</v>
      </c>
      <c r="O1616" s="225">
        <v>0</v>
      </c>
      <c r="P1616" s="224">
        <v>0</v>
      </c>
      <c r="Q1616" s="225">
        <v>0</v>
      </c>
      <c r="R1616" s="226">
        <v>0</v>
      </c>
      <c r="S1616" s="224">
        <v>0</v>
      </c>
      <c r="T1616" s="222">
        <v>0</v>
      </c>
      <c r="U1616" s="227">
        <v>0</v>
      </c>
      <c r="V1616" s="224">
        <v>0</v>
      </c>
      <c r="W1616" s="224">
        <v>0</v>
      </c>
      <c r="X1616" s="146">
        <f>+G1616-(SUM(I1616:N1616,O1616,P1616:P1616:T1616,U1616,V1616,W1616))</f>
        <v>30</v>
      </c>
      <c r="Y1616" s="107"/>
      <c r="Z1616" s="107"/>
      <c r="AA1616" s="107"/>
      <c r="AB1616" s="107"/>
      <c r="AC1616" s="107"/>
      <c r="AD1616" s="107"/>
      <c r="AE1616" s="197">
        <f t="shared" si="48"/>
        <v>30</v>
      </c>
      <c r="AF1616" s="108"/>
      <c r="AG1616" s="104"/>
    </row>
    <row r="1617" spans="1:33">
      <c r="A1617" s="371">
        <v>44280</v>
      </c>
      <c r="B1617" s="30">
        <v>1</v>
      </c>
      <c r="C1617" s="30">
        <v>4327908</v>
      </c>
      <c r="D1617" s="104">
        <v>56285</v>
      </c>
      <c r="E1617" s="104" t="s">
        <v>283</v>
      </c>
      <c r="F1617" s="30">
        <v>12612</v>
      </c>
      <c r="G1617" s="105">
        <v>376</v>
      </c>
      <c r="H1617" s="113" t="s">
        <v>111</v>
      </c>
      <c r="I1617" s="222">
        <v>0</v>
      </c>
      <c r="J1617" s="223">
        <v>0</v>
      </c>
      <c r="K1617" s="228">
        <v>0</v>
      </c>
      <c r="L1617" s="224">
        <v>0</v>
      </c>
      <c r="M1617" s="222">
        <v>0</v>
      </c>
      <c r="N1617" s="229">
        <v>0</v>
      </c>
      <c r="O1617" s="225">
        <v>0</v>
      </c>
      <c r="P1617" s="224">
        <v>0</v>
      </c>
      <c r="Q1617" s="225">
        <v>0</v>
      </c>
      <c r="R1617" s="226">
        <v>0</v>
      </c>
      <c r="S1617" s="224">
        <v>0</v>
      </c>
      <c r="T1617" s="222">
        <v>0</v>
      </c>
      <c r="U1617" s="227">
        <v>0</v>
      </c>
      <c r="V1617" s="224">
        <v>1</v>
      </c>
      <c r="W1617" s="224">
        <v>0</v>
      </c>
      <c r="X1617" s="146">
        <f>+G1617-(SUM(I1617:N1617,O1617,P1617:P1617:T1617,U1617,V1617,W1617))</f>
        <v>375</v>
      </c>
      <c r="Y1617" s="107"/>
      <c r="Z1617" s="107"/>
      <c r="AA1617" s="107"/>
      <c r="AB1617" s="107"/>
      <c r="AC1617" s="107"/>
      <c r="AD1617" s="107"/>
      <c r="AE1617" s="197">
        <f>X1617-SUM(Z1617:AD1617)</f>
        <v>375</v>
      </c>
      <c r="AF1617" s="108"/>
      <c r="AG1617" s="104"/>
    </row>
    <row r="1618" spans="1:33">
      <c r="A1618" s="371">
        <v>44280</v>
      </c>
      <c r="B1618" s="30">
        <v>2</v>
      </c>
      <c r="C1618" s="30">
        <v>4327908</v>
      </c>
      <c r="D1618" s="104">
        <v>56285</v>
      </c>
      <c r="E1618" s="104" t="s">
        <v>283</v>
      </c>
      <c r="F1618" s="30">
        <v>12612</v>
      </c>
      <c r="G1618" s="105">
        <v>24</v>
      </c>
      <c r="H1618" s="113" t="s">
        <v>111</v>
      </c>
      <c r="I1618" s="222">
        <v>0</v>
      </c>
      <c r="J1618" s="223">
        <v>0</v>
      </c>
      <c r="K1618" s="228">
        <v>0</v>
      </c>
      <c r="L1618" s="224">
        <v>0</v>
      </c>
      <c r="M1618" s="222">
        <v>0</v>
      </c>
      <c r="N1618" s="229">
        <v>0</v>
      </c>
      <c r="O1618" s="225">
        <v>0</v>
      </c>
      <c r="P1618" s="224">
        <v>0</v>
      </c>
      <c r="Q1618" s="225">
        <v>0</v>
      </c>
      <c r="R1618" s="226">
        <v>0</v>
      </c>
      <c r="S1618" s="224">
        <v>0</v>
      </c>
      <c r="T1618" s="222">
        <v>0</v>
      </c>
      <c r="U1618" s="227">
        <v>0</v>
      </c>
      <c r="V1618" s="224">
        <v>0</v>
      </c>
      <c r="W1618" s="224">
        <v>0</v>
      </c>
      <c r="X1618" s="146">
        <f>+G1618-(SUM(I1618:N1618,O1618,P1618:P1618:T1618,U1618,V1618,W1618))</f>
        <v>24</v>
      </c>
      <c r="Y1618" s="107"/>
      <c r="Z1618" s="107"/>
      <c r="AA1618" s="107"/>
      <c r="AB1618" s="107"/>
      <c r="AC1618" s="107"/>
      <c r="AD1618" s="107"/>
      <c r="AE1618" s="197">
        <f>X1618-SUM(Z1618:AD1618)</f>
        <v>24</v>
      </c>
      <c r="AF1618" s="108"/>
      <c r="AG1618" s="104"/>
    </row>
    <row r="1619" spans="1:33">
      <c r="A1619" s="371">
        <v>44280</v>
      </c>
      <c r="B1619" s="30">
        <v>2</v>
      </c>
      <c r="C1619" s="30">
        <v>4327908</v>
      </c>
      <c r="D1619" s="104">
        <v>56285</v>
      </c>
      <c r="E1619" s="104" t="s">
        <v>283</v>
      </c>
      <c r="F1619" s="30">
        <v>12613</v>
      </c>
      <c r="G1619" s="105">
        <v>319</v>
      </c>
      <c r="H1619" s="113" t="s">
        <v>729</v>
      </c>
      <c r="I1619" s="222">
        <v>0</v>
      </c>
      <c r="J1619" s="223">
        <v>0</v>
      </c>
      <c r="K1619" s="228">
        <v>0</v>
      </c>
      <c r="L1619" s="224">
        <v>0</v>
      </c>
      <c r="M1619" s="222">
        <v>0</v>
      </c>
      <c r="N1619" s="229">
        <v>0</v>
      </c>
      <c r="O1619" s="225">
        <v>0</v>
      </c>
      <c r="P1619" s="224">
        <v>0</v>
      </c>
      <c r="Q1619" s="225">
        <v>0</v>
      </c>
      <c r="R1619" s="226">
        <v>0</v>
      </c>
      <c r="S1619" s="224">
        <v>0</v>
      </c>
      <c r="T1619" s="222">
        <v>0</v>
      </c>
      <c r="U1619" s="227">
        <v>0</v>
      </c>
      <c r="V1619" s="224">
        <v>1</v>
      </c>
      <c r="W1619" s="224">
        <v>0</v>
      </c>
      <c r="X1619" s="146">
        <f>+G1619-(SUM(I1619:N1619,O1619,P1619:P1619:T1619,U1619,V1619,W1619))</f>
        <v>318</v>
      </c>
      <c r="Y1619" s="107"/>
      <c r="Z1619" s="107"/>
      <c r="AA1619" s="107"/>
      <c r="AB1619" s="107"/>
      <c r="AC1619" s="107"/>
      <c r="AD1619" s="107"/>
      <c r="AE1619" s="197">
        <f>X1619-SUM(Z1619:AD1619)</f>
        <v>318</v>
      </c>
      <c r="AF1619" s="108"/>
      <c r="AG1619" s="104"/>
    </row>
    <row r="1620" spans="1:33">
      <c r="A1620" s="371">
        <v>44280</v>
      </c>
      <c r="B1620" s="30">
        <v>2</v>
      </c>
      <c r="C1620" s="30">
        <v>4327908</v>
      </c>
      <c r="D1620" s="104">
        <v>56281</v>
      </c>
      <c r="E1620" s="104" t="s">
        <v>283</v>
      </c>
      <c r="F1620" s="30">
        <v>12614</v>
      </c>
      <c r="G1620" s="105">
        <v>226</v>
      </c>
      <c r="H1620" s="564" t="s">
        <v>111</v>
      </c>
      <c r="I1620" s="222">
        <v>0</v>
      </c>
      <c r="J1620" s="223">
        <v>0</v>
      </c>
      <c r="K1620" s="228">
        <v>0</v>
      </c>
      <c r="L1620" s="224">
        <v>0</v>
      </c>
      <c r="M1620" s="222">
        <v>0</v>
      </c>
      <c r="N1620" s="229">
        <v>0</v>
      </c>
      <c r="O1620" s="225">
        <v>0</v>
      </c>
      <c r="P1620" s="224">
        <v>0</v>
      </c>
      <c r="Q1620" s="225">
        <v>0</v>
      </c>
      <c r="R1620" s="226">
        <v>0</v>
      </c>
      <c r="S1620" s="224">
        <v>0</v>
      </c>
      <c r="T1620" s="222">
        <v>0</v>
      </c>
      <c r="U1620" s="227">
        <v>0</v>
      </c>
      <c r="V1620" s="224">
        <v>1</v>
      </c>
      <c r="W1620" s="224">
        <v>0</v>
      </c>
      <c r="X1620" s="146">
        <f>+G1620-(SUM(I1620:N1620,O1620,P1620:P1620:T1620,U1620,V1620,W1620))</f>
        <v>225</v>
      </c>
      <c r="Y1620" s="107"/>
      <c r="Z1620" s="107"/>
      <c r="AA1620" s="107"/>
      <c r="AB1620" s="107"/>
      <c r="AC1620" s="107"/>
      <c r="AD1620" s="107"/>
      <c r="AE1620" s="197">
        <f t="shared" si="48"/>
        <v>225</v>
      </c>
      <c r="AF1620" s="108"/>
      <c r="AG1620" s="104"/>
    </row>
    <row r="1621" spans="1:33">
      <c r="A1621" s="371">
        <v>44280</v>
      </c>
      <c r="B1621" s="30">
        <v>3</v>
      </c>
      <c r="C1621" s="30">
        <v>4327908</v>
      </c>
      <c r="D1621" s="104">
        <v>56281</v>
      </c>
      <c r="E1621" s="104" t="s">
        <v>283</v>
      </c>
      <c r="F1621" s="30">
        <v>12614</v>
      </c>
      <c r="G1621" s="105">
        <v>174</v>
      </c>
      <c r="H1621" s="565"/>
      <c r="I1621" s="222">
        <v>0</v>
      </c>
      <c r="J1621" s="223">
        <v>0</v>
      </c>
      <c r="K1621" s="228">
        <v>0</v>
      </c>
      <c r="L1621" s="224">
        <v>0</v>
      </c>
      <c r="M1621" s="222">
        <v>0</v>
      </c>
      <c r="N1621" s="229">
        <v>0</v>
      </c>
      <c r="O1621" s="225">
        <v>0</v>
      </c>
      <c r="P1621" s="224">
        <v>0</v>
      </c>
      <c r="Q1621" s="225">
        <v>0</v>
      </c>
      <c r="R1621" s="226">
        <v>0</v>
      </c>
      <c r="S1621" s="224">
        <v>0</v>
      </c>
      <c r="T1621" s="222">
        <v>0</v>
      </c>
      <c r="U1621" s="227">
        <v>0</v>
      </c>
      <c r="V1621" s="224">
        <v>0</v>
      </c>
      <c r="W1621" s="224">
        <v>0</v>
      </c>
      <c r="X1621" s="146">
        <f>+G1621-(SUM(I1621:N1621,O1621,P1621:P1621:T1621,U1621,V1621,W1621))</f>
        <v>174</v>
      </c>
      <c r="Y1621" s="107"/>
      <c r="Z1621" s="107"/>
      <c r="AA1621" s="107"/>
      <c r="AB1621" s="107"/>
      <c r="AC1621" s="107"/>
      <c r="AD1621" s="107"/>
      <c r="AE1621" s="197">
        <f t="shared" si="48"/>
        <v>174</v>
      </c>
      <c r="AF1621" s="108"/>
      <c r="AG1621" s="104"/>
    </row>
    <row r="1622" spans="1:33">
      <c r="A1622" s="371">
        <v>44280</v>
      </c>
      <c r="B1622" s="30">
        <v>3</v>
      </c>
      <c r="C1622" s="30">
        <v>4327908</v>
      </c>
      <c r="D1622" s="104">
        <v>56281</v>
      </c>
      <c r="E1622" s="104" t="s">
        <v>283</v>
      </c>
      <c r="F1622" s="30">
        <v>12615</v>
      </c>
      <c r="G1622" s="105">
        <v>236</v>
      </c>
      <c r="H1622" s="113" t="s">
        <v>730</v>
      </c>
      <c r="I1622" s="222">
        <v>0</v>
      </c>
      <c r="J1622" s="223">
        <v>0</v>
      </c>
      <c r="K1622" s="228">
        <v>0</v>
      </c>
      <c r="L1622" s="224">
        <v>0</v>
      </c>
      <c r="M1622" s="222">
        <v>0</v>
      </c>
      <c r="N1622" s="229">
        <v>0</v>
      </c>
      <c r="O1622" s="225">
        <v>0</v>
      </c>
      <c r="P1622" s="224">
        <v>0</v>
      </c>
      <c r="Q1622" s="225">
        <v>0</v>
      </c>
      <c r="R1622" s="226">
        <v>0</v>
      </c>
      <c r="S1622" s="224">
        <v>0</v>
      </c>
      <c r="T1622" s="222">
        <v>0</v>
      </c>
      <c r="U1622" s="227">
        <v>0</v>
      </c>
      <c r="V1622" s="224">
        <v>1</v>
      </c>
      <c r="W1622" s="224">
        <v>0</v>
      </c>
      <c r="X1622" s="146">
        <f>+G1622-(SUM(I1622:N1622,O1622,P1622:P1622:T1622,U1622,V1622,W1622))</f>
        <v>235</v>
      </c>
      <c r="Y1622" s="107"/>
      <c r="Z1622" s="107"/>
      <c r="AA1622" s="107"/>
      <c r="AB1622" s="107"/>
      <c r="AC1622" s="107"/>
      <c r="AD1622" s="107"/>
      <c r="AE1622" s="197">
        <f t="shared" si="48"/>
        <v>235</v>
      </c>
      <c r="AF1622" s="108"/>
      <c r="AG1622" s="104"/>
    </row>
    <row r="1623" spans="1:33">
      <c r="A1623" s="371">
        <v>44280</v>
      </c>
      <c r="B1623" s="30">
        <v>3</v>
      </c>
      <c r="C1623" s="30">
        <v>4327908</v>
      </c>
      <c r="D1623" s="104">
        <v>56283</v>
      </c>
      <c r="E1623" s="104" t="s">
        <v>283</v>
      </c>
      <c r="F1623" s="30">
        <v>12616</v>
      </c>
      <c r="G1623" s="105">
        <v>151</v>
      </c>
      <c r="H1623" s="564" t="s">
        <v>111</v>
      </c>
      <c r="I1623" s="222">
        <v>0</v>
      </c>
      <c r="J1623" s="223">
        <v>0</v>
      </c>
      <c r="K1623" s="228">
        <v>0</v>
      </c>
      <c r="L1623" s="224">
        <v>0</v>
      </c>
      <c r="M1623" s="222">
        <v>0</v>
      </c>
      <c r="N1623" s="229">
        <v>0</v>
      </c>
      <c r="O1623" s="225">
        <v>0</v>
      </c>
      <c r="P1623" s="224">
        <v>0</v>
      </c>
      <c r="Q1623" s="225">
        <v>0</v>
      </c>
      <c r="R1623" s="226">
        <v>0</v>
      </c>
      <c r="S1623" s="224">
        <v>0</v>
      </c>
      <c r="T1623" s="222">
        <v>0</v>
      </c>
      <c r="U1623" s="227">
        <v>0</v>
      </c>
      <c r="V1623" s="224">
        <v>1</v>
      </c>
      <c r="W1623" s="224">
        <v>0</v>
      </c>
      <c r="X1623" s="146">
        <f>+G1623-(SUM(I1623:N1623,O1623,P1623:P1623:T1623,U1623,V1623,W1623))</f>
        <v>150</v>
      </c>
      <c r="Y1623" s="107"/>
      <c r="Z1623" s="107"/>
      <c r="AA1623" s="107"/>
      <c r="AB1623" s="107"/>
      <c r="AC1623" s="107"/>
      <c r="AD1623" s="107"/>
      <c r="AE1623" s="197">
        <f t="shared" si="48"/>
        <v>150</v>
      </c>
      <c r="AF1623" s="108"/>
      <c r="AG1623" s="104"/>
    </row>
    <row r="1624" spans="1:33">
      <c r="A1624" s="371">
        <v>44281</v>
      </c>
      <c r="B1624" s="30">
        <v>1</v>
      </c>
      <c r="C1624" s="30">
        <v>4327908</v>
      </c>
      <c r="D1624" s="104">
        <v>56283</v>
      </c>
      <c r="E1624" s="104" t="s">
        <v>283</v>
      </c>
      <c r="F1624" s="30">
        <v>12616</v>
      </c>
      <c r="G1624" s="105">
        <v>249</v>
      </c>
      <c r="H1624" s="565"/>
      <c r="I1624" s="222">
        <v>0</v>
      </c>
      <c r="J1624" s="223">
        <v>0</v>
      </c>
      <c r="K1624" s="228">
        <v>0</v>
      </c>
      <c r="L1624" s="224">
        <v>0</v>
      </c>
      <c r="M1624" s="222">
        <v>0</v>
      </c>
      <c r="N1624" s="229">
        <v>0</v>
      </c>
      <c r="O1624" s="225">
        <v>0</v>
      </c>
      <c r="P1624" s="224">
        <v>0</v>
      </c>
      <c r="Q1624" s="225">
        <v>0</v>
      </c>
      <c r="R1624" s="226">
        <v>0</v>
      </c>
      <c r="S1624" s="224">
        <v>0</v>
      </c>
      <c r="T1624" s="222">
        <v>0</v>
      </c>
      <c r="U1624" s="227">
        <v>0</v>
      </c>
      <c r="V1624" s="224">
        <v>0</v>
      </c>
      <c r="W1624" s="224">
        <v>0</v>
      </c>
      <c r="X1624" s="146">
        <f>+G1624-(SUM(I1624:N1624,O1624,P1624:P1624:T1624,U1624,V1624,W1624))</f>
        <v>249</v>
      </c>
      <c r="Y1624" s="107"/>
      <c r="Z1624" s="107"/>
      <c r="AA1624" s="107"/>
      <c r="AB1624" s="107"/>
      <c r="AC1624" s="107"/>
      <c r="AD1624" s="107"/>
      <c r="AE1624" s="197">
        <f>X1624-SUM(Z1624:AD1624)</f>
        <v>249</v>
      </c>
      <c r="AF1624" s="108"/>
      <c r="AG1624" s="104"/>
    </row>
    <row r="1625" spans="1:33">
      <c r="A1625" s="371">
        <v>44281</v>
      </c>
      <c r="B1625" s="30">
        <v>1</v>
      </c>
      <c r="C1625" s="30">
        <v>4327908</v>
      </c>
      <c r="D1625" s="104">
        <v>56283</v>
      </c>
      <c r="E1625" s="104" t="s">
        <v>283</v>
      </c>
      <c r="F1625" s="30">
        <v>12617</v>
      </c>
      <c r="G1625" s="105">
        <v>40</v>
      </c>
      <c r="H1625" s="382" t="s">
        <v>731</v>
      </c>
      <c r="I1625" s="222">
        <v>0</v>
      </c>
      <c r="J1625" s="223">
        <v>0</v>
      </c>
      <c r="K1625" s="228">
        <v>0</v>
      </c>
      <c r="L1625" s="224">
        <v>0</v>
      </c>
      <c r="M1625" s="222">
        <v>0</v>
      </c>
      <c r="N1625" s="229">
        <v>0</v>
      </c>
      <c r="O1625" s="225">
        <v>0</v>
      </c>
      <c r="P1625" s="224">
        <v>0</v>
      </c>
      <c r="Q1625" s="225">
        <v>0</v>
      </c>
      <c r="R1625" s="226">
        <v>0</v>
      </c>
      <c r="S1625" s="224">
        <v>0</v>
      </c>
      <c r="T1625" s="222">
        <v>0</v>
      </c>
      <c r="U1625" s="227">
        <v>0</v>
      </c>
      <c r="V1625" s="224">
        <v>1</v>
      </c>
      <c r="W1625" s="224">
        <v>0</v>
      </c>
      <c r="X1625" s="146">
        <f>+G1625-(SUM(I1625:N1625,O1625,P1625:P1625:T1625,U1625,V1625,W1625))</f>
        <v>39</v>
      </c>
      <c r="Y1625" s="107"/>
      <c r="Z1625" s="107"/>
      <c r="AA1625" s="107"/>
      <c r="AB1625" s="107"/>
      <c r="AC1625" s="107"/>
      <c r="AD1625" s="107"/>
      <c r="AE1625" s="197">
        <f>X1625-SUM(Z1625:AD1625)</f>
        <v>39</v>
      </c>
      <c r="AF1625" s="108"/>
      <c r="AG1625" s="104"/>
    </row>
    <row r="1626" spans="1:33">
      <c r="A1626" s="371">
        <v>44281</v>
      </c>
      <c r="B1626" s="30">
        <v>1</v>
      </c>
      <c r="C1626" s="30">
        <v>4327908</v>
      </c>
      <c r="D1626" s="104">
        <v>56287</v>
      </c>
      <c r="E1626" s="104" t="s">
        <v>283</v>
      </c>
      <c r="F1626" s="30">
        <v>12618</v>
      </c>
      <c r="G1626" s="105">
        <v>251</v>
      </c>
      <c r="H1626" s="564" t="s">
        <v>111</v>
      </c>
      <c r="I1626" s="222">
        <v>0</v>
      </c>
      <c r="J1626" s="223">
        <v>0</v>
      </c>
      <c r="K1626" s="228">
        <v>0</v>
      </c>
      <c r="L1626" s="224">
        <v>0</v>
      </c>
      <c r="M1626" s="222">
        <v>0</v>
      </c>
      <c r="N1626" s="229">
        <v>0</v>
      </c>
      <c r="O1626" s="225">
        <v>0</v>
      </c>
      <c r="P1626" s="224">
        <v>0</v>
      </c>
      <c r="Q1626" s="225">
        <v>0</v>
      </c>
      <c r="R1626" s="226">
        <v>0</v>
      </c>
      <c r="S1626" s="224">
        <v>0</v>
      </c>
      <c r="T1626" s="222">
        <v>0</v>
      </c>
      <c r="U1626" s="227">
        <v>0</v>
      </c>
      <c r="V1626" s="224">
        <v>1</v>
      </c>
      <c r="W1626" s="224">
        <v>0</v>
      </c>
      <c r="X1626" s="146">
        <f>+G1626-(SUM(I1626:N1626,O1626,P1626:P1626:T1626,U1626,V1626,W1626))</f>
        <v>250</v>
      </c>
      <c r="Y1626" s="107"/>
      <c r="Z1626" s="107"/>
      <c r="AA1626" s="107"/>
      <c r="AB1626" s="107"/>
      <c r="AC1626" s="107"/>
      <c r="AD1626" s="107"/>
      <c r="AE1626" s="197">
        <f>X1626-SUM(Z1626:AD1626)</f>
        <v>250</v>
      </c>
      <c r="AF1626" s="108"/>
      <c r="AG1626" s="104"/>
    </row>
    <row r="1627" spans="1:33">
      <c r="A1627" s="371">
        <v>44281</v>
      </c>
      <c r="B1627" s="30">
        <v>2</v>
      </c>
      <c r="C1627" s="30">
        <v>4327908</v>
      </c>
      <c r="D1627" s="104">
        <v>56287</v>
      </c>
      <c r="E1627" s="104" t="s">
        <v>283</v>
      </c>
      <c r="F1627" s="30">
        <v>12618</v>
      </c>
      <c r="G1627" s="105">
        <v>149</v>
      </c>
      <c r="H1627" s="565"/>
      <c r="I1627" s="222">
        <v>0</v>
      </c>
      <c r="J1627" s="223">
        <v>0</v>
      </c>
      <c r="K1627" s="228">
        <v>0</v>
      </c>
      <c r="L1627" s="224">
        <v>0</v>
      </c>
      <c r="M1627" s="222">
        <v>0</v>
      </c>
      <c r="N1627" s="229">
        <v>0</v>
      </c>
      <c r="O1627" s="225">
        <v>0</v>
      </c>
      <c r="P1627" s="224">
        <v>0</v>
      </c>
      <c r="Q1627" s="225">
        <v>0</v>
      </c>
      <c r="R1627" s="226">
        <v>0</v>
      </c>
      <c r="S1627" s="224">
        <v>0</v>
      </c>
      <c r="T1627" s="222">
        <v>0</v>
      </c>
      <c r="U1627" s="227">
        <v>0</v>
      </c>
      <c r="V1627" s="224">
        <v>0</v>
      </c>
      <c r="W1627" s="224">
        <v>0</v>
      </c>
      <c r="X1627" s="146">
        <f>+G1627-(SUM(I1627:N1627,O1627,P1627:P1627:T1627,U1627,V1627,W1627))</f>
        <v>149</v>
      </c>
      <c r="Y1627" s="107"/>
      <c r="Z1627" s="107"/>
      <c r="AA1627" s="107"/>
      <c r="AB1627" s="107"/>
      <c r="AC1627" s="107"/>
      <c r="AD1627" s="107"/>
      <c r="AE1627" s="197">
        <f>X1627-SUM(Z1627:AD1627)</f>
        <v>149</v>
      </c>
      <c r="AF1627" s="108"/>
      <c r="AG1627" s="104"/>
    </row>
    <row r="1628" spans="1:33">
      <c r="A1628" s="371">
        <v>44281</v>
      </c>
      <c r="B1628" s="30">
        <v>2</v>
      </c>
      <c r="C1628" s="30">
        <v>4327908</v>
      </c>
      <c r="D1628" s="104">
        <v>56287</v>
      </c>
      <c r="E1628" s="104" t="s">
        <v>283</v>
      </c>
      <c r="F1628" s="30">
        <v>12619</v>
      </c>
      <c r="G1628" s="105">
        <v>25</v>
      </c>
      <c r="H1628" s="113" t="s">
        <v>732</v>
      </c>
      <c r="I1628" s="222">
        <v>0</v>
      </c>
      <c r="J1628" s="223">
        <v>0</v>
      </c>
      <c r="K1628" s="228">
        <v>0</v>
      </c>
      <c r="L1628" s="224">
        <v>0</v>
      </c>
      <c r="M1628" s="222">
        <v>0</v>
      </c>
      <c r="N1628" s="229">
        <v>0</v>
      </c>
      <c r="O1628" s="225">
        <v>0</v>
      </c>
      <c r="P1628" s="224">
        <v>0</v>
      </c>
      <c r="Q1628" s="225">
        <v>0</v>
      </c>
      <c r="R1628" s="226">
        <v>0</v>
      </c>
      <c r="S1628" s="224">
        <v>0</v>
      </c>
      <c r="T1628" s="222">
        <v>0</v>
      </c>
      <c r="U1628" s="227">
        <v>0</v>
      </c>
      <c r="V1628" s="224">
        <v>1</v>
      </c>
      <c r="W1628" s="224">
        <v>0</v>
      </c>
      <c r="X1628" s="146">
        <f>+G1628-(SUM(I1628:N1628,O1628,P1628:P1628:T1628,U1628,V1628,W1628))</f>
        <v>24</v>
      </c>
      <c r="Y1628" s="107"/>
      <c r="Z1628" s="107"/>
      <c r="AA1628" s="107"/>
      <c r="AB1628" s="107"/>
      <c r="AC1628" s="107"/>
      <c r="AD1628" s="107"/>
      <c r="AE1628" s="197">
        <f>X1628-SUM(Z1628:AD1628)</f>
        <v>24</v>
      </c>
      <c r="AF1628" s="108"/>
      <c r="AG1628" s="104"/>
    </row>
    <row r="1629" spans="1:33">
      <c r="A1629" s="371">
        <v>44281</v>
      </c>
      <c r="B1629" s="30">
        <v>2</v>
      </c>
      <c r="C1629" s="30">
        <v>4327908</v>
      </c>
      <c r="D1629" s="104">
        <v>56284</v>
      </c>
      <c r="E1629" s="104" t="s">
        <v>283</v>
      </c>
      <c r="F1629" s="30">
        <v>12620</v>
      </c>
      <c r="G1629" s="105">
        <v>400</v>
      </c>
      <c r="H1629" s="113" t="s">
        <v>111</v>
      </c>
      <c r="I1629" s="222">
        <v>0</v>
      </c>
      <c r="J1629" s="223">
        <v>0</v>
      </c>
      <c r="K1629" s="228">
        <v>0</v>
      </c>
      <c r="L1629" s="224">
        <v>0</v>
      </c>
      <c r="M1629" s="222">
        <v>0</v>
      </c>
      <c r="N1629" s="229">
        <v>0</v>
      </c>
      <c r="O1629" s="225">
        <v>0</v>
      </c>
      <c r="P1629" s="224">
        <v>0</v>
      </c>
      <c r="Q1629" s="225">
        <v>0</v>
      </c>
      <c r="R1629" s="226">
        <v>0</v>
      </c>
      <c r="S1629" s="224">
        <v>0</v>
      </c>
      <c r="T1629" s="222">
        <v>0</v>
      </c>
      <c r="U1629" s="227">
        <v>0</v>
      </c>
      <c r="V1629" s="224">
        <v>1</v>
      </c>
      <c r="W1629" s="224">
        <v>0</v>
      </c>
      <c r="X1629" s="146">
        <f>+G1629-(SUM(I1629:N1629,O1629,P1629:P1629:T1629,U1629,V1629,W1629))</f>
        <v>399</v>
      </c>
      <c r="Y1629" s="107"/>
      <c r="Z1629" s="107"/>
      <c r="AA1629" s="107"/>
      <c r="AB1629" s="107"/>
      <c r="AC1629" s="107"/>
      <c r="AD1629" s="107"/>
      <c r="AE1629" s="197">
        <f t="shared" si="48"/>
        <v>399</v>
      </c>
      <c r="AF1629" s="108"/>
      <c r="AG1629" s="104"/>
    </row>
    <row r="1630" spans="1:33">
      <c r="A1630" s="371">
        <v>44281</v>
      </c>
      <c r="B1630" s="30">
        <v>3</v>
      </c>
      <c r="C1630" s="30">
        <v>4327908</v>
      </c>
      <c r="D1630" s="104">
        <v>56284</v>
      </c>
      <c r="E1630" s="104" t="s">
        <v>283</v>
      </c>
      <c r="F1630" s="30">
        <v>12621</v>
      </c>
      <c r="G1630" s="105">
        <v>183</v>
      </c>
      <c r="H1630" s="113" t="s">
        <v>733</v>
      </c>
      <c r="I1630" s="222">
        <v>0</v>
      </c>
      <c r="J1630" s="223">
        <v>0</v>
      </c>
      <c r="K1630" s="228">
        <v>0</v>
      </c>
      <c r="L1630" s="224">
        <v>0</v>
      </c>
      <c r="M1630" s="222">
        <v>0</v>
      </c>
      <c r="N1630" s="229">
        <v>0</v>
      </c>
      <c r="O1630" s="225">
        <v>0</v>
      </c>
      <c r="P1630" s="224">
        <v>0</v>
      </c>
      <c r="Q1630" s="225">
        <v>0</v>
      </c>
      <c r="R1630" s="226">
        <v>0</v>
      </c>
      <c r="S1630" s="224">
        <v>0</v>
      </c>
      <c r="T1630" s="222">
        <v>0</v>
      </c>
      <c r="U1630" s="227">
        <v>0</v>
      </c>
      <c r="V1630" s="224">
        <v>0</v>
      </c>
      <c r="W1630" s="224">
        <v>0</v>
      </c>
      <c r="X1630" s="146">
        <f>+G1630-(SUM(I1630:N1630,O1630,P1630:P1630:T1630,U1630,V1630,W1630))</f>
        <v>183</v>
      </c>
      <c r="Y1630" s="107"/>
      <c r="Z1630" s="107"/>
      <c r="AA1630" s="107"/>
      <c r="AB1630" s="107"/>
      <c r="AC1630" s="107"/>
      <c r="AD1630" s="107"/>
      <c r="AE1630" s="197">
        <f t="shared" si="48"/>
        <v>183</v>
      </c>
      <c r="AF1630" s="108"/>
      <c r="AG1630" s="104"/>
    </row>
    <row r="1631" spans="1:33">
      <c r="A1631" s="371">
        <v>44281</v>
      </c>
      <c r="B1631" s="30">
        <v>3</v>
      </c>
      <c r="C1631" s="30">
        <v>4327908</v>
      </c>
      <c r="D1631" s="104">
        <v>56282</v>
      </c>
      <c r="E1631" s="104" t="s">
        <v>283</v>
      </c>
      <c r="F1631" s="30">
        <v>12622</v>
      </c>
      <c r="G1631" s="105">
        <v>400</v>
      </c>
      <c r="H1631" s="113" t="s">
        <v>111</v>
      </c>
      <c r="I1631" s="222">
        <v>0</v>
      </c>
      <c r="J1631" s="223">
        <v>0</v>
      </c>
      <c r="K1631" s="228">
        <v>0</v>
      </c>
      <c r="L1631" s="224">
        <v>0</v>
      </c>
      <c r="M1631" s="222">
        <v>0</v>
      </c>
      <c r="N1631" s="229">
        <v>0</v>
      </c>
      <c r="O1631" s="225">
        <v>0</v>
      </c>
      <c r="P1631" s="224">
        <v>0</v>
      </c>
      <c r="Q1631" s="225">
        <v>0</v>
      </c>
      <c r="R1631" s="226">
        <v>0</v>
      </c>
      <c r="S1631" s="224">
        <v>0</v>
      </c>
      <c r="T1631" s="222">
        <v>0</v>
      </c>
      <c r="U1631" s="227">
        <v>0</v>
      </c>
      <c r="V1631" s="224">
        <v>1</v>
      </c>
      <c r="W1631" s="224">
        <v>0</v>
      </c>
      <c r="X1631" s="146">
        <f>+G1631-(SUM(I1631:N1631,O1631,P1631:P1631:T1631,U1631,V1631,W1631))</f>
        <v>399</v>
      </c>
      <c r="Y1631" s="107"/>
      <c r="Z1631" s="107"/>
      <c r="AA1631" s="107"/>
      <c r="AB1631" s="107"/>
      <c r="AC1631" s="107"/>
      <c r="AD1631" s="107"/>
      <c r="AE1631" s="197">
        <f t="shared" si="48"/>
        <v>399</v>
      </c>
      <c r="AF1631" s="108"/>
      <c r="AG1631" s="104"/>
    </row>
    <row r="1632" spans="1:33">
      <c r="A1632" s="371">
        <v>44281</v>
      </c>
      <c r="B1632" s="30">
        <v>3</v>
      </c>
      <c r="C1632" s="30">
        <v>4327908</v>
      </c>
      <c r="D1632" s="104">
        <v>56282</v>
      </c>
      <c r="E1632" s="104" t="s">
        <v>283</v>
      </c>
      <c r="F1632" s="30">
        <v>12623</v>
      </c>
      <c r="G1632" s="105">
        <v>19</v>
      </c>
      <c r="H1632" s="113" t="s">
        <v>734</v>
      </c>
      <c r="I1632" s="222">
        <v>0</v>
      </c>
      <c r="J1632" s="223">
        <v>0</v>
      </c>
      <c r="K1632" s="228">
        <v>0</v>
      </c>
      <c r="L1632" s="224">
        <v>0</v>
      </c>
      <c r="M1632" s="222">
        <v>0</v>
      </c>
      <c r="N1632" s="229">
        <v>0</v>
      </c>
      <c r="O1632" s="225">
        <v>0</v>
      </c>
      <c r="P1632" s="224">
        <v>0</v>
      </c>
      <c r="Q1632" s="225">
        <v>0</v>
      </c>
      <c r="R1632" s="226">
        <v>0</v>
      </c>
      <c r="S1632" s="224">
        <v>0</v>
      </c>
      <c r="T1632" s="222">
        <v>0</v>
      </c>
      <c r="U1632" s="227">
        <v>0</v>
      </c>
      <c r="V1632" s="224">
        <v>1</v>
      </c>
      <c r="W1632" s="224">
        <v>0</v>
      </c>
      <c r="X1632" s="146">
        <f>+G1632-(SUM(I1632:N1632,O1632,P1632:P1632:T1632,U1632,V1632,W1632))</f>
        <v>18</v>
      </c>
      <c r="Y1632" s="107"/>
      <c r="Z1632" s="107"/>
      <c r="AA1632" s="107"/>
      <c r="AB1632" s="107"/>
      <c r="AC1632" s="107"/>
      <c r="AD1632" s="107"/>
      <c r="AE1632" s="197">
        <f t="shared" si="48"/>
        <v>18</v>
      </c>
      <c r="AF1632" s="108"/>
      <c r="AG1632" s="104"/>
    </row>
    <row r="1633" spans="1:33">
      <c r="A1633" s="371">
        <v>44281</v>
      </c>
      <c r="B1633" s="30">
        <v>3</v>
      </c>
      <c r="C1633" s="30">
        <v>4327908</v>
      </c>
      <c r="D1633" s="104">
        <v>56280</v>
      </c>
      <c r="E1633" s="104" t="s">
        <v>283</v>
      </c>
      <c r="F1633" s="30">
        <v>12624</v>
      </c>
      <c r="G1633" s="105">
        <v>228</v>
      </c>
      <c r="H1633" s="113" t="s">
        <v>351</v>
      </c>
      <c r="I1633" s="222">
        <v>0</v>
      </c>
      <c r="J1633" s="223">
        <v>0</v>
      </c>
      <c r="K1633" s="228">
        <v>0</v>
      </c>
      <c r="L1633" s="224">
        <v>0</v>
      </c>
      <c r="M1633" s="222">
        <v>0</v>
      </c>
      <c r="N1633" s="229">
        <v>0</v>
      </c>
      <c r="O1633" s="225">
        <v>0</v>
      </c>
      <c r="P1633" s="224">
        <v>0</v>
      </c>
      <c r="Q1633" s="225">
        <v>0</v>
      </c>
      <c r="R1633" s="226">
        <v>0</v>
      </c>
      <c r="S1633" s="224">
        <v>0</v>
      </c>
      <c r="T1633" s="222">
        <v>0</v>
      </c>
      <c r="U1633" s="227">
        <v>0</v>
      </c>
      <c r="V1633" s="224">
        <v>1</v>
      </c>
      <c r="W1633" s="224">
        <v>0</v>
      </c>
      <c r="X1633" s="146">
        <f>+G1633-(SUM(I1633:N1633,O1633,P1633:P1633:T1633,U1633,V1633,W1633))</f>
        <v>227</v>
      </c>
      <c r="Y1633" s="107"/>
      <c r="Z1633" s="107"/>
      <c r="AA1633" s="107"/>
      <c r="AB1633" s="107"/>
      <c r="AC1633" s="107"/>
      <c r="AD1633" s="107"/>
      <c r="AE1633" s="197">
        <f t="shared" si="48"/>
        <v>227</v>
      </c>
      <c r="AF1633" s="108"/>
      <c r="AG1633" s="104"/>
    </row>
    <row r="1634" spans="1:33">
      <c r="A1634" s="371">
        <v>44281</v>
      </c>
      <c r="B1634" s="30">
        <v>3</v>
      </c>
      <c r="C1634" s="30">
        <v>4300006</v>
      </c>
      <c r="D1634" s="104">
        <v>56280</v>
      </c>
      <c r="E1634" s="104" t="s">
        <v>283</v>
      </c>
      <c r="F1634" s="30">
        <v>12625</v>
      </c>
      <c r="G1634" s="105">
        <v>77</v>
      </c>
      <c r="H1634" s="113" t="s">
        <v>600</v>
      </c>
      <c r="I1634" s="222">
        <v>0</v>
      </c>
      <c r="J1634" s="223">
        <v>0</v>
      </c>
      <c r="K1634" s="228">
        <v>0</v>
      </c>
      <c r="L1634" s="224">
        <v>0</v>
      </c>
      <c r="M1634" s="222">
        <v>0</v>
      </c>
      <c r="N1634" s="229">
        <v>0</v>
      </c>
      <c r="O1634" s="225">
        <v>0</v>
      </c>
      <c r="P1634" s="224">
        <v>0</v>
      </c>
      <c r="Q1634" s="225">
        <v>0</v>
      </c>
      <c r="R1634" s="226">
        <v>0</v>
      </c>
      <c r="S1634" s="224">
        <v>0</v>
      </c>
      <c r="T1634" s="222">
        <v>0</v>
      </c>
      <c r="U1634" s="227">
        <v>0</v>
      </c>
      <c r="V1634" s="224">
        <v>1</v>
      </c>
      <c r="W1634" s="224">
        <v>0</v>
      </c>
      <c r="X1634" s="146">
        <f>+G1634-(SUM(I1634:N1634,O1634,P1634:P1634:T1634,U1634,V1634,W1634))</f>
        <v>76</v>
      </c>
      <c r="Y1634" s="107"/>
      <c r="Z1634" s="107"/>
      <c r="AA1634" s="107"/>
      <c r="AB1634" s="107"/>
      <c r="AC1634" s="107"/>
      <c r="AD1634" s="107"/>
      <c r="AE1634" s="197">
        <f>X1634-SUM(Z1634:AD1634)</f>
        <v>76</v>
      </c>
      <c r="AF1634" s="108"/>
      <c r="AG1634" s="104"/>
    </row>
    <row r="1635" spans="1:33">
      <c r="A1635" s="103">
        <v>44285</v>
      </c>
      <c r="B1635" s="30">
        <v>3</v>
      </c>
      <c r="C1635" s="30">
        <v>4300006</v>
      </c>
      <c r="D1635" s="104">
        <v>56296</v>
      </c>
      <c r="E1635" s="104" t="s">
        <v>283</v>
      </c>
      <c r="F1635" s="30">
        <v>12654</v>
      </c>
      <c r="G1635" s="105">
        <v>400</v>
      </c>
      <c r="H1635" s="113" t="s">
        <v>467</v>
      </c>
      <c r="I1635" s="222">
        <v>0</v>
      </c>
      <c r="J1635" s="223">
        <v>0</v>
      </c>
      <c r="K1635" s="228">
        <v>0</v>
      </c>
      <c r="L1635" s="224">
        <v>0</v>
      </c>
      <c r="M1635" s="222">
        <v>0</v>
      </c>
      <c r="N1635" s="229">
        <v>0</v>
      </c>
      <c r="O1635" s="225">
        <v>0</v>
      </c>
      <c r="P1635" s="224">
        <v>0</v>
      </c>
      <c r="Q1635" s="225">
        <v>0</v>
      </c>
      <c r="R1635" s="226">
        <v>0</v>
      </c>
      <c r="S1635" s="224">
        <v>0</v>
      </c>
      <c r="T1635" s="222">
        <v>0</v>
      </c>
      <c r="U1635" s="227">
        <v>0</v>
      </c>
      <c r="V1635" s="224">
        <v>3</v>
      </c>
      <c r="W1635" s="224">
        <v>0</v>
      </c>
      <c r="X1635" s="146">
        <f>+G1635-(SUM(I1635:N1635,O1635,P1635:P1635:T1635,U1635,V1635,W1635))</f>
        <v>397</v>
      </c>
      <c r="Y1635" s="107"/>
      <c r="Z1635" s="107"/>
      <c r="AA1635" s="107"/>
      <c r="AB1635" s="107"/>
      <c r="AC1635" s="107"/>
      <c r="AD1635" s="107"/>
      <c r="AE1635" s="197">
        <f t="shared" si="48"/>
        <v>397</v>
      </c>
      <c r="AF1635" s="108"/>
      <c r="AG1635" s="104"/>
    </row>
    <row r="1636" spans="1:33">
      <c r="A1636" s="103">
        <v>44285</v>
      </c>
      <c r="B1636" s="30">
        <v>3</v>
      </c>
      <c r="C1636" s="30">
        <v>4300006</v>
      </c>
      <c r="D1636" s="104">
        <v>56280</v>
      </c>
      <c r="E1636" s="104" t="s">
        <v>283</v>
      </c>
      <c r="F1636" s="30">
        <v>12655</v>
      </c>
      <c r="G1636" s="105">
        <v>48</v>
      </c>
      <c r="H1636" s="113" t="s">
        <v>736</v>
      </c>
      <c r="I1636" s="222">
        <v>0</v>
      </c>
      <c r="J1636" s="223">
        <v>0</v>
      </c>
      <c r="K1636" s="228">
        <v>0</v>
      </c>
      <c r="L1636" s="224">
        <v>0</v>
      </c>
      <c r="M1636" s="222">
        <v>0</v>
      </c>
      <c r="N1636" s="229">
        <v>0</v>
      </c>
      <c r="O1636" s="225">
        <v>1</v>
      </c>
      <c r="P1636" s="224">
        <v>0</v>
      </c>
      <c r="Q1636" s="225">
        <v>0</v>
      </c>
      <c r="R1636" s="226">
        <v>0</v>
      </c>
      <c r="S1636" s="224">
        <v>0</v>
      </c>
      <c r="T1636" s="222">
        <v>0</v>
      </c>
      <c r="U1636" s="227">
        <v>0</v>
      </c>
      <c r="V1636" s="224">
        <v>1</v>
      </c>
      <c r="W1636" s="224">
        <v>0</v>
      </c>
      <c r="X1636" s="146">
        <f>+G1636-(SUM(I1636:N1636,O1636,P1636:P1636:T1636,U1636,V1636,W1636))</f>
        <v>46</v>
      </c>
      <c r="Y1636" s="107"/>
      <c r="Z1636" s="107">
        <v>1</v>
      </c>
      <c r="AA1636" s="107"/>
      <c r="AB1636" s="107"/>
      <c r="AC1636" s="107"/>
      <c r="AD1636" s="107"/>
      <c r="AE1636" s="197">
        <f>X1636-SUM(Z1636:AD1636)</f>
        <v>45</v>
      </c>
      <c r="AF1636" s="108"/>
      <c r="AG1636" s="104"/>
    </row>
    <row r="1637" spans="1:33">
      <c r="A1637" s="103">
        <v>44285</v>
      </c>
      <c r="B1637" s="30">
        <v>3</v>
      </c>
      <c r="C1637" s="30">
        <v>4300006</v>
      </c>
      <c r="D1637" s="104">
        <v>56279</v>
      </c>
      <c r="E1637" s="104" t="s">
        <v>283</v>
      </c>
      <c r="F1637" s="30">
        <v>12656</v>
      </c>
      <c r="G1637" s="105">
        <v>25</v>
      </c>
      <c r="H1637" s="113" t="s">
        <v>157</v>
      </c>
      <c r="I1637" s="222">
        <v>0</v>
      </c>
      <c r="J1637" s="223">
        <v>0</v>
      </c>
      <c r="K1637" s="228">
        <v>0</v>
      </c>
      <c r="L1637" s="224">
        <v>0</v>
      </c>
      <c r="M1637" s="222">
        <v>0</v>
      </c>
      <c r="N1637" s="229">
        <v>0</v>
      </c>
      <c r="O1637" s="225">
        <v>0</v>
      </c>
      <c r="P1637" s="224">
        <v>0</v>
      </c>
      <c r="Q1637" s="225">
        <v>0</v>
      </c>
      <c r="R1637" s="226">
        <v>0</v>
      </c>
      <c r="S1637" s="224">
        <v>0</v>
      </c>
      <c r="T1637" s="222">
        <v>0</v>
      </c>
      <c r="U1637" s="227">
        <v>0</v>
      </c>
      <c r="V1637" s="224">
        <v>1</v>
      </c>
      <c r="W1637" s="224">
        <v>0</v>
      </c>
      <c r="X1637" s="146">
        <f>+G1637-(SUM(I1637:N1637,O1637,P1637:P1637:T1637,U1637,V1637,W1637))</f>
        <v>24</v>
      </c>
      <c r="Y1637" s="107"/>
      <c r="Z1637" s="107"/>
      <c r="AA1637" s="107"/>
      <c r="AB1637" s="107"/>
      <c r="AC1637" s="107"/>
      <c r="AD1637" s="107"/>
      <c r="AE1637" s="197">
        <f>X1637-SUM(Z1637:AD1637)</f>
        <v>24</v>
      </c>
      <c r="AF1637" s="108"/>
      <c r="AG1637" s="104"/>
    </row>
    <row r="1638" spans="1:33">
      <c r="A1638" s="103">
        <v>44286</v>
      </c>
      <c r="B1638" s="30">
        <v>1</v>
      </c>
      <c r="C1638" s="30">
        <v>4300006</v>
      </c>
      <c r="D1638" s="104">
        <v>56279</v>
      </c>
      <c r="E1638" s="104" t="s">
        <v>283</v>
      </c>
      <c r="F1638" s="30">
        <v>12656</v>
      </c>
      <c r="G1638" s="105">
        <v>23</v>
      </c>
      <c r="H1638" s="113" t="s">
        <v>157</v>
      </c>
      <c r="I1638" s="222">
        <v>0</v>
      </c>
      <c r="J1638" s="223">
        <v>0</v>
      </c>
      <c r="K1638" s="228">
        <v>0</v>
      </c>
      <c r="L1638" s="224">
        <v>0</v>
      </c>
      <c r="M1638" s="222">
        <v>0</v>
      </c>
      <c r="N1638" s="229">
        <v>0</v>
      </c>
      <c r="O1638" s="225">
        <v>0</v>
      </c>
      <c r="P1638" s="224">
        <v>0</v>
      </c>
      <c r="Q1638" s="225">
        <v>0</v>
      </c>
      <c r="R1638" s="226">
        <v>0</v>
      </c>
      <c r="S1638" s="224">
        <v>0</v>
      </c>
      <c r="T1638" s="222">
        <v>0</v>
      </c>
      <c r="U1638" s="227">
        <v>0</v>
      </c>
      <c r="V1638" s="224">
        <v>1</v>
      </c>
      <c r="W1638" s="224">
        <v>0</v>
      </c>
      <c r="X1638" s="146">
        <f>+G1638-(SUM(I1638:N1638,O1638,P1638:P1638:T1638,U1638,V1638,W1638))</f>
        <v>22</v>
      </c>
      <c r="Y1638" s="107"/>
      <c r="Z1638" s="107"/>
      <c r="AA1638" s="107"/>
      <c r="AB1638" s="107"/>
      <c r="AC1638" s="107"/>
      <c r="AD1638" s="107"/>
      <c r="AE1638" s="197">
        <f>X1638-SUM(Z1638:AD1638)</f>
        <v>22</v>
      </c>
      <c r="AF1638" s="108"/>
      <c r="AG1638" s="104"/>
    </row>
    <row r="1639" spans="1:33">
      <c r="A1639" s="103">
        <v>44286</v>
      </c>
      <c r="B1639" s="30">
        <v>1</v>
      </c>
      <c r="C1639" s="30">
        <v>4300006</v>
      </c>
      <c r="D1639" s="104">
        <v>56286</v>
      </c>
      <c r="E1639" s="104" t="s">
        <v>283</v>
      </c>
      <c r="F1639" s="30">
        <v>12657</v>
      </c>
      <c r="G1639" s="105">
        <v>203</v>
      </c>
      <c r="H1639" s="113" t="s">
        <v>592</v>
      </c>
      <c r="I1639" s="222">
        <v>0</v>
      </c>
      <c r="J1639" s="223">
        <v>0</v>
      </c>
      <c r="K1639" s="228">
        <v>0</v>
      </c>
      <c r="L1639" s="224">
        <v>0</v>
      </c>
      <c r="M1639" s="222">
        <v>0</v>
      </c>
      <c r="N1639" s="229">
        <v>0</v>
      </c>
      <c r="O1639" s="225">
        <v>0</v>
      </c>
      <c r="P1639" s="224">
        <v>0</v>
      </c>
      <c r="Q1639" s="225">
        <v>0</v>
      </c>
      <c r="R1639" s="226">
        <v>0</v>
      </c>
      <c r="S1639" s="224">
        <v>0</v>
      </c>
      <c r="T1639" s="222">
        <v>0</v>
      </c>
      <c r="U1639" s="227">
        <v>0</v>
      </c>
      <c r="V1639" s="224">
        <v>1</v>
      </c>
      <c r="W1639" s="224">
        <v>0</v>
      </c>
      <c r="X1639" s="146">
        <f>+G1639-(SUM(I1639:N1639,O1639,P1639:P1639:T1639,U1639,V1639,W1639))</f>
        <v>202</v>
      </c>
      <c r="Y1639" s="107"/>
      <c r="Z1639" s="107"/>
      <c r="AA1639" s="107"/>
      <c r="AB1639" s="107"/>
      <c r="AC1639" s="107"/>
      <c r="AD1639" s="107"/>
      <c r="AE1639" s="197">
        <f>X1639-SUM(Z1639:AD1639)</f>
        <v>202</v>
      </c>
      <c r="AF1639" s="108"/>
      <c r="AG1639" s="104"/>
    </row>
    <row r="1640" spans="1:33">
      <c r="A1640" s="103">
        <v>44286</v>
      </c>
      <c r="B1640" s="30">
        <v>1</v>
      </c>
      <c r="C1640" s="30">
        <v>4369702</v>
      </c>
      <c r="D1640" s="104">
        <v>56294</v>
      </c>
      <c r="E1640" s="104" t="s">
        <v>283</v>
      </c>
      <c r="F1640" s="30">
        <v>12658</v>
      </c>
      <c r="G1640" s="105">
        <v>179</v>
      </c>
      <c r="H1640" s="113" t="s">
        <v>737</v>
      </c>
      <c r="I1640" s="222">
        <v>0</v>
      </c>
      <c r="J1640" s="223">
        <v>0</v>
      </c>
      <c r="K1640" s="228">
        <v>0</v>
      </c>
      <c r="L1640" s="224">
        <v>0</v>
      </c>
      <c r="M1640" s="222">
        <v>0</v>
      </c>
      <c r="N1640" s="229">
        <v>0</v>
      </c>
      <c r="O1640" s="225">
        <v>0</v>
      </c>
      <c r="P1640" s="224">
        <v>0</v>
      </c>
      <c r="Q1640" s="225">
        <v>0</v>
      </c>
      <c r="R1640" s="226">
        <v>0</v>
      </c>
      <c r="S1640" s="224">
        <v>0</v>
      </c>
      <c r="T1640" s="222">
        <v>0</v>
      </c>
      <c r="U1640" s="227">
        <v>0</v>
      </c>
      <c r="V1640" s="224">
        <v>1</v>
      </c>
      <c r="W1640" s="224">
        <v>0</v>
      </c>
      <c r="X1640" s="146">
        <f>+G1640-(SUM(I1640:N1640,O1640,P1640:P1640:T1640,U1640,V1640,W1640))</f>
        <v>178</v>
      </c>
      <c r="Y1640" s="107"/>
      <c r="Z1640" s="107"/>
      <c r="AA1640" s="107"/>
      <c r="AB1640" s="107"/>
      <c r="AC1640" s="107"/>
      <c r="AD1640" s="107"/>
      <c r="AE1640" s="197">
        <f t="shared" si="48"/>
        <v>178</v>
      </c>
      <c r="AF1640" s="108"/>
      <c r="AG1640" s="104"/>
    </row>
    <row r="1641" spans="1:33">
      <c r="A1641" s="103">
        <v>44307</v>
      </c>
      <c r="B1641" s="30">
        <v>1</v>
      </c>
      <c r="C1641" s="30">
        <v>4338301</v>
      </c>
      <c r="D1641" s="104">
        <v>56296</v>
      </c>
      <c r="E1641" s="104" t="s">
        <v>283</v>
      </c>
      <c r="F1641" s="30">
        <v>12738</v>
      </c>
      <c r="G1641" s="105">
        <v>223</v>
      </c>
      <c r="H1641" s="113" t="s">
        <v>316</v>
      </c>
      <c r="I1641" s="222">
        <v>0</v>
      </c>
      <c r="J1641" s="223">
        <v>0</v>
      </c>
      <c r="K1641" s="228">
        <v>0</v>
      </c>
      <c r="L1641" s="224">
        <v>0</v>
      </c>
      <c r="M1641" s="222">
        <v>0</v>
      </c>
      <c r="N1641" s="229">
        <v>0</v>
      </c>
      <c r="O1641" s="225">
        <v>0</v>
      </c>
      <c r="P1641" s="224">
        <v>0</v>
      </c>
      <c r="Q1641" s="225">
        <v>0</v>
      </c>
      <c r="R1641" s="226">
        <v>0</v>
      </c>
      <c r="S1641" s="224">
        <v>0</v>
      </c>
      <c r="T1641" s="222">
        <v>0</v>
      </c>
      <c r="U1641" s="227">
        <v>0</v>
      </c>
      <c r="V1641" s="224">
        <v>1</v>
      </c>
      <c r="W1641" s="224">
        <v>0</v>
      </c>
      <c r="X1641" s="146">
        <f>+G1641-(SUM(I1641:N1641,O1641,P1641:P1641:T1641,U1641,V1641,W1641))</f>
        <v>222</v>
      </c>
      <c r="Y1641" s="107"/>
      <c r="Z1641" s="107"/>
      <c r="AA1641" s="107"/>
      <c r="AB1641" s="107"/>
      <c r="AC1641" s="107"/>
      <c r="AD1641" s="107"/>
      <c r="AE1641" s="197">
        <f t="shared" si="48"/>
        <v>222</v>
      </c>
      <c r="AF1641" s="108"/>
      <c r="AG1641" s="104"/>
    </row>
    <row r="1642" spans="1:33">
      <c r="A1642" s="103">
        <v>44307</v>
      </c>
      <c r="B1642" s="30">
        <v>1</v>
      </c>
      <c r="C1642" s="30">
        <v>4327905</v>
      </c>
      <c r="D1642" s="104">
        <v>56197</v>
      </c>
      <c r="E1642" s="104" t="s">
        <v>283</v>
      </c>
      <c r="F1642" s="30">
        <v>12739</v>
      </c>
      <c r="G1642" s="105">
        <v>5</v>
      </c>
      <c r="H1642" s="113" t="s">
        <v>743</v>
      </c>
      <c r="I1642" s="222">
        <v>0</v>
      </c>
      <c r="J1642" s="223">
        <v>0</v>
      </c>
      <c r="K1642" s="228">
        <v>0</v>
      </c>
      <c r="L1642" s="224">
        <v>0</v>
      </c>
      <c r="M1642" s="222">
        <v>0</v>
      </c>
      <c r="N1642" s="229">
        <v>0</v>
      </c>
      <c r="O1642" s="225">
        <v>0</v>
      </c>
      <c r="P1642" s="224">
        <v>0</v>
      </c>
      <c r="Q1642" s="225">
        <v>0</v>
      </c>
      <c r="R1642" s="226">
        <v>0</v>
      </c>
      <c r="S1642" s="224">
        <v>0</v>
      </c>
      <c r="T1642" s="222">
        <v>0</v>
      </c>
      <c r="U1642" s="227">
        <v>0</v>
      </c>
      <c r="V1642" s="224">
        <v>1</v>
      </c>
      <c r="W1642" s="224">
        <v>0</v>
      </c>
      <c r="X1642" s="146">
        <f>+G1642-(SUM(I1642:N1642,O1642,P1642:P1642:T1642,U1642,V1642,W1642))</f>
        <v>4</v>
      </c>
      <c r="Y1642" s="107"/>
      <c r="Z1642" s="107"/>
      <c r="AA1642" s="107"/>
      <c r="AB1642" s="107"/>
      <c r="AC1642" s="107"/>
      <c r="AD1642" s="107"/>
      <c r="AE1642" s="197">
        <f t="shared" si="48"/>
        <v>4</v>
      </c>
      <c r="AF1642" s="108"/>
      <c r="AG1642" s="104"/>
    </row>
    <row r="1643" spans="1:33">
      <c r="A1643" s="103">
        <v>44307</v>
      </c>
      <c r="B1643" s="30">
        <v>2</v>
      </c>
      <c r="C1643" s="30">
        <v>4338301</v>
      </c>
      <c r="D1643" s="104">
        <v>56294</v>
      </c>
      <c r="E1643" s="104" t="s">
        <v>283</v>
      </c>
      <c r="F1643" s="30">
        <v>12740</v>
      </c>
      <c r="G1643" s="105">
        <v>142</v>
      </c>
      <c r="H1643" s="113" t="s">
        <v>434</v>
      </c>
      <c r="I1643" s="222">
        <v>0</v>
      </c>
      <c r="J1643" s="223">
        <v>0</v>
      </c>
      <c r="K1643" s="228">
        <v>0</v>
      </c>
      <c r="L1643" s="224">
        <v>0</v>
      </c>
      <c r="M1643" s="222">
        <v>0</v>
      </c>
      <c r="N1643" s="229">
        <v>0</v>
      </c>
      <c r="O1643" s="225">
        <v>0</v>
      </c>
      <c r="P1643" s="224">
        <v>0</v>
      </c>
      <c r="Q1643" s="225">
        <v>0</v>
      </c>
      <c r="R1643" s="226">
        <v>0</v>
      </c>
      <c r="S1643" s="224">
        <v>0</v>
      </c>
      <c r="T1643" s="222">
        <v>0</v>
      </c>
      <c r="U1643" s="227">
        <v>0</v>
      </c>
      <c r="V1643" s="224">
        <v>1</v>
      </c>
      <c r="W1643" s="224">
        <v>0</v>
      </c>
      <c r="X1643" s="146">
        <f>+G1643-(SUM(I1643:N1643,O1643,P1643:P1643:T1643,U1643,V1643,W1643))</f>
        <v>141</v>
      </c>
      <c r="Y1643" s="107"/>
      <c r="Z1643" s="107"/>
      <c r="AA1643" s="107"/>
      <c r="AB1643" s="107"/>
      <c r="AC1643" s="107"/>
      <c r="AD1643" s="107"/>
      <c r="AE1643" s="197">
        <f t="shared" si="48"/>
        <v>141</v>
      </c>
      <c r="AF1643" s="108"/>
      <c r="AG1643" s="104"/>
    </row>
    <row r="1644" spans="1:33">
      <c r="A1644" s="103">
        <v>44307</v>
      </c>
      <c r="B1644" s="30">
        <v>2</v>
      </c>
      <c r="C1644" s="30">
        <v>4369702</v>
      </c>
      <c r="D1644" s="104">
        <v>56287</v>
      </c>
      <c r="E1644" s="104" t="s">
        <v>283</v>
      </c>
      <c r="F1644" s="30">
        <v>12741</v>
      </c>
      <c r="G1644" s="105">
        <v>400</v>
      </c>
      <c r="H1644" s="113" t="s">
        <v>467</v>
      </c>
      <c r="I1644" s="222">
        <v>0</v>
      </c>
      <c r="J1644" s="223">
        <v>0</v>
      </c>
      <c r="K1644" s="228">
        <v>0</v>
      </c>
      <c r="L1644" s="224">
        <v>0</v>
      </c>
      <c r="M1644" s="222">
        <v>0</v>
      </c>
      <c r="N1644" s="229">
        <v>0</v>
      </c>
      <c r="O1644" s="225">
        <v>0</v>
      </c>
      <c r="P1644" s="224">
        <v>0</v>
      </c>
      <c r="Q1644" s="225">
        <v>0</v>
      </c>
      <c r="R1644" s="226">
        <v>0</v>
      </c>
      <c r="S1644" s="224">
        <v>0</v>
      </c>
      <c r="T1644" s="222">
        <v>0</v>
      </c>
      <c r="U1644" s="227">
        <v>0</v>
      </c>
      <c r="V1644" s="224">
        <v>1</v>
      </c>
      <c r="W1644" s="224">
        <v>0</v>
      </c>
      <c r="X1644" s="146">
        <f>+G1644-(SUM(I1644:N1644,O1644,P1644:P1644:T1644,U1644,V1644,W1644))</f>
        <v>399</v>
      </c>
      <c r="Y1644" s="107"/>
      <c r="Z1644" s="107"/>
      <c r="AA1644" s="107"/>
      <c r="AB1644" s="107"/>
      <c r="AC1644" s="107"/>
      <c r="AD1644" s="107"/>
      <c r="AE1644" s="197">
        <f t="shared" si="48"/>
        <v>399</v>
      </c>
      <c r="AF1644" s="108"/>
      <c r="AG1644" s="104"/>
    </row>
    <row r="1645" spans="1:33">
      <c r="A1645" s="103">
        <v>44307</v>
      </c>
      <c r="B1645" s="30">
        <v>2</v>
      </c>
      <c r="C1645" s="30">
        <v>4369702</v>
      </c>
      <c r="D1645" s="104">
        <v>56287</v>
      </c>
      <c r="E1645" s="104" t="s">
        <v>283</v>
      </c>
      <c r="F1645" s="30">
        <v>12742</v>
      </c>
      <c r="G1645" s="105">
        <v>18</v>
      </c>
      <c r="H1645" s="113" t="s">
        <v>744</v>
      </c>
      <c r="I1645" s="222">
        <v>0</v>
      </c>
      <c r="J1645" s="223">
        <v>0</v>
      </c>
      <c r="K1645" s="228">
        <v>0</v>
      </c>
      <c r="L1645" s="224">
        <v>0</v>
      </c>
      <c r="M1645" s="222">
        <v>0</v>
      </c>
      <c r="N1645" s="229">
        <v>0</v>
      </c>
      <c r="O1645" s="225">
        <v>0</v>
      </c>
      <c r="P1645" s="224">
        <v>0</v>
      </c>
      <c r="Q1645" s="225">
        <v>0</v>
      </c>
      <c r="R1645" s="226">
        <v>0</v>
      </c>
      <c r="S1645" s="224">
        <v>0</v>
      </c>
      <c r="T1645" s="222">
        <v>0</v>
      </c>
      <c r="U1645" s="227">
        <v>0</v>
      </c>
      <c r="V1645" s="224">
        <v>1</v>
      </c>
      <c r="W1645" s="224">
        <v>0</v>
      </c>
      <c r="X1645" s="146">
        <f>+G1645-(SUM(I1645:N1645,O1645,P1645:P1645:T1645,U1645,V1645,W1645))</f>
        <v>17</v>
      </c>
      <c r="Y1645" s="107"/>
      <c r="Z1645" s="107"/>
      <c r="AA1645" s="107"/>
      <c r="AB1645" s="107"/>
      <c r="AC1645" s="107"/>
      <c r="AD1645" s="107"/>
      <c r="AE1645" s="197">
        <f t="shared" si="48"/>
        <v>17</v>
      </c>
      <c r="AF1645" s="108"/>
      <c r="AG1645" s="104"/>
    </row>
    <row r="1646" spans="1:33">
      <c r="A1646" s="103">
        <v>44307</v>
      </c>
      <c r="B1646" s="30">
        <v>3</v>
      </c>
      <c r="C1646" s="30">
        <v>4369702</v>
      </c>
      <c r="D1646" s="104">
        <v>56282</v>
      </c>
      <c r="E1646" s="104" t="s">
        <v>283</v>
      </c>
      <c r="F1646" s="30">
        <v>12743</v>
      </c>
      <c r="G1646" s="105">
        <v>25</v>
      </c>
      <c r="H1646" s="113" t="s">
        <v>745</v>
      </c>
      <c r="I1646" s="222">
        <v>0</v>
      </c>
      <c r="J1646" s="223">
        <v>0</v>
      </c>
      <c r="K1646" s="228">
        <v>0</v>
      </c>
      <c r="L1646" s="224">
        <v>0</v>
      </c>
      <c r="M1646" s="222">
        <v>0</v>
      </c>
      <c r="N1646" s="229">
        <v>0</v>
      </c>
      <c r="O1646" s="225">
        <v>0</v>
      </c>
      <c r="P1646" s="224">
        <v>0</v>
      </c>
      <c r="Q1646" s="225">
        <v>0</v>
      </c>
      <c r="R1646" s="226">
        <v>0</v>
      </c>
      <c r="S1646" s="224">
        <v>0</v>
      </c>
      <c r="T1646" s="222">
        <v>0</v>
      </c>
      <c r="U1646" s="227">
        <v>0</v>
      </c>
      <c r="V1646" s="224">
        <v>0</v>
      </c>
      <c r="W1646" s="224">
        <v>0</v>
      </c>
      <c r="X1646" s="146">
        <f>+G1646-(SUM(I1646:N1646,O1646,P1646:P1646:T1646,U1646,V1646,W1646))</f>
        <v>25</v>
      </c>
      <c r="Y1646" s="107"/>
      <c r="Z1646" s="107"/>
      <c r="AA1646" s="107"/>
      <c r="AB1646" s="107"/>
      <c r="AC1646" s="107"/>
      <c r="AD1646" s="107"/>
      <c r="AE1646" s="197">
        <f t="shared" ref="AE1646:AE1709" si="49">X1646-SUM(Z1646:AD1646)</f>
        <v>25</v>
      </c>
      <c r="AF1646" s="108"/>
      <c r="AG1646" s="104"/>
    </row>
    <row r="1647" spans="1:33">
      <c r="A1647" s="103">
        <v>44307</v>
      </c>
      <c r="B1647" s="30">
        <v>3</v>
      </c>
      <c r="C1647" s="30">
        <v>4369702</v>
      </c>
      <c r="D1647" s="104">
        <v>56282</v>
      </c>
      <c r="E1647" s="104" t="s">
        <v>283</v>
      </c>
      <c r="F1647" s="30">
        <v>12743</v>
      </c>
      <c r="G1647" s="105">
        <v>128</v>
      </c>
      <c r="H1647" s="113" t="s">
        <v>745</v>
      </c>
      <c r="I1647" s="222">
        <v>0</v>
      </c>
      <c r="J1647" s="223">
        <v>0</v>
      </c>
      <c r="K1647" s="228">
        <v>0</v>
      </c>
      <c r="L1647" s="224">
        <v>0</v>
      </c>
      <c r="M1647" s="222">
        <v>0</v>
      </c>
      <c r="N1647" s="229">
        <v>0</v>
      </c>
      <c r="O1647" s="225">
        <v>0</v>
      </c>
      <c r="P1647" s="224">
        <v>0</v>
      </c>
      <c r="Q1647" s="225">
        <v>0</v>
      </c>
      <c r="R1647" s="226">
        <v>0</v>
      </c>
      <c r="S1647" s="224">
        <v>0</v>
      </c>
      <c r="T1647" s="222">
        <v>0</v>
      </c>
      <c r="U1647" s="227">
        <v>0</v>
      </c>
      <c r="V1647" s="224">
        <v>1</v>
      </c>
      <c r="W1647" s="224">
        <v>0</v>
      </c>
      <c r="X1647" s="146">
        <f>+G1647-(SUM(I1647:N1647,O1647,P1647:P1647:T1647,U1647,V1647,W1647))</f>
        <v>127</v>
      </c>
      <c r="Y1647" s="107"/>
      <c r="Z1647" s="107"/>
      <c r="AA1647" s="107"/>
      <c r="AB1647" s="107"/>
      <c r="AC1647" s="107"/>
      <c r="AD1647" s="107"/>
      <c r="AE1647" s="197">
        <f>X1647-SUM(Z1647:AD1647)</f>
        <v>127</v>
      </c>
      <c r="AF1647" s="108"/>
      <c r="AG1647" s="104"/>
    </row>
    <row r="1648" spans="1:33">
      <c r="A1648" s="103">
        <v>44307</v>
      </c>
      <c r="B1648" s="30">
        <v>3</v>
      </c>
      <c r="C1648" s="30">
        <v>4369702</v>
      </c>
      <c r="D1648" s="104">
        <v>56283</v>
      </c>
      <c r="E1648" s="104" t="s">
        <v>283</v>
      </c>
      <c r="F1648" s="30">
        <v>12744</v>
      </c>
      <c r="G1648" s="105">
        <v>190</v>
      </c>
      <c r="H1648" s="113" t="s">
        <v>421</v>
      </c>
      <c r="I1648" s="222">
        <v>0</v>
      </c>
      <c r="J1648" s="223">
        <v>0</v>
      </c>
      <c r="K1648" s="228">
        <v>0</v>
      </c>
      <c r="L1648" s="224">
        <v>0</v>
      </c>
      <c r="M1648" s="222">
        <v>0</v>
      </c>
      <c r="N1648" s="229">
        <v>0</v>
      </c>
      <c r="O1648" s="225">
        <v>0</v>
      </c>
      <c r="P1648" s="224">
        <v>0</v>
      </c>
      <c r="Q1648" s="225">
        <v>0</v>
      </c>
      <c r="R1648" s="226">
        <v>0</v>
      </c>
      <c r="S1648" s="224">
        <v>0</v>
      </c>
      <c r="T1648" s="222">
        <v>0</v>
      </c>
      <c r="U1648" s="227">
        <v>0</v>
      </c>
      <c r="V1648" s="224">
        <v>1</v>
      </c>
      <c r="W1648" s="224">
        <v>0</v>
      </c>
      <c r="X1648" s="146">
        <f>+G1648-(SUM(I1648:N1648,O1648,P1648:P1648:T1648,U1648,V1648,W1648))</f>
        <v>189</v>
      </c>
      <c r="Y1648" s="107"/>
      <c r="Z1648" s="107"/>
      <c r="AA1648" s="107"/>
      <c r="AB1648" s="107"/>
      <c r="AC1648" s="107"/>
      <c r="AD1648" s="107"/>
      <c r="AE1648" s="197">
        <f t="shared" si="49"/>
        <v>189</v>
      </c>
      <c r="AF1648" s="108"/>
      <c r="AG1648" s="104"/>
    </row>
    <row r="1649" spans="1:33">
      <c r="A1649" s="103">
        <v>44307</v>
      </c>
      <c r="B1649" s="30">
        <v>3</v>
      </c>
      <c r="C1649" s="30">
        <v>4369702</v>
      </c>
      <c r="D1649" s="104">
        <v>56286</v>
      </c>
      <c r="E1649" s="104" t="s">
        <v>283</v>
      </c>
      <c r="F1649" s="30">
        <v>12745</v>
      </c>
      <c r="G1649" s="105">
        <v>226</v>
      </c>
      <c r="H1649" s="564" t="s">
        <v>746</v>
      </c>
      <c r="I1649" s="222">
        <v>0</v>
      </c>
      <c r="J1649" s="223">
        <v>0</v>
      </c>
      <c r="K1649" s="228">
        <v>0</v>
      </c>
      <c r="L1649" s="224">
        <v>0</v>
      </c>
      <c r="M1649" s="222">
        <v>0</v>
      </c>
      <c r="N1649" s="229">
        <v>0</v>
      </c>
      <c r="O1649" s="225">
        <v>0</v>
      </c>
      <c r="P1649" s="224">
        <v>0</v>
      </c>
      <c r="Q1649" s="225">
        <v>0</v>
      </c>
      <c r="R1649" s="226">
        <v>0</v>
      </c>
      <c r="S1649" s="224">
        <v>0</v>
      </c>
      <c r="T1649" s="222">
        <v>0</v>
      </c>
      <c r="U1649" s="227">
        <v>0</v>
      </c>
      <c r="V1649" s="224">
        <v>1</v>
      </c>
      <c r="W1649" s="224">
        <v>0</v>
      </c>
      <c r="X1649" s="146">
        <f>+G1649-(SUM(I1649:N1649,O1649,P1649:P1649:T1649,U1649,V1649,W1649))</f>
        <v>225</v>
      </c>
      <c r="Y1649" s="107"/>
      <c r="Z1649" s="107"/>
      <c r="AA1649" s="107"/>
      <c r="AB1649" s="107"/>
      <c r="AC1649" s="107"/>
      <c r="AD1649" s="107"/>
      <c r="AE1649" s="197">
        <f>X1649-SUM(Z1649:AD1649)</f>
        <v>225</v>
      </c>
      <c r="AF1649" s="108"/>
      <c r="AG1649" s="104"/>
    </row>
    <row r="1650" spans="1:33">
      <c r="A1650" s="103">
        <v>44308</v>
      </c>
      <c r="B1650" s="30">
        <v>1</v>
      </c>
      <c r="C1650" s="30">
        <v>4369702</v>
      </c>
      <c r="D1650" s="104">
        <v>56286</v>
      </c>
      <c r="E1650" s="104" t="s">
        <v>283</v>
      </c>
      <c r="F1650" s="30">
        <v>12745</v>
      </c>
      <c r="G1650" s="105">
        <v>164</v>
      </c>
      <c r="H1650" s="565"/>
      <c r="I1650" s="222">
        <v>0</v>
      </c>
      <c r="J1650" s="223">
        <v>0</v>
      </c>
      <c r="K1650" s="228">
        <v>0</v>
      </c>
      <c r="L1650" s="224">
        <v>0</v>
      </c>
      <c r="M1650" s="222">
        <v>0</v>
      </c>
      <c r="N1650" s="229">
        <v>0</v>
      </c>
      <c r="O1650" s="225">
        <v>0</v>
      </c>
      <c r="P1650" s="224">
        <v>0</v>
      </c>
      <c r="Q1650" s="225">
        <v>0</v>
      </c>
      <c r="R1650" s="226">
        <v>0</v>
      </c>
      <c r="S1650" s="224">
        <v>0</v>
      </c>
      <c r="T1650" s="222">
        <v>0</v>
      </c>
      <c r="U1650" s="227">
        <v>0</v>
      </c>
      <c r="V1650" s="224">
        <v>0</v>
      </c>
      <c r="W1650" s="224">
        <v>0</v>
      </c>
      <c r="X1650" s="146">
        <f>+G1650-(SUM(I1650:N1650,O1650,P1650:P1650:T1650,U1650,V1650,W1650))</f>
        <v>164</v>
      </c>
      <c r="Y1650" s="107"/>
      <c r="Z1650" s="107"/>
      <c r="AA1650" s="107"/>
      <c r="AB1650" s="107"/>
      <c r="AC1650" s="107"/>
      <c r="AD1650" s="107"/>
      <c r="AE1650" s="197">
        <f>X1650-SUM(Z1650:AD1650)</f>
        <v>164</v>
      </c>
      <c r="AF1650" s="108"/>
      <c r="AG1650" s="104"/>
    </row>
    <row r="1651" spans="1:33">
      <c r="A1651" s="103">
        <v>44308</v>
      </c>
      <c r="B1651" s="30">
        <v>1</v>
      </c>
      <c r="C1651" s="30">
        <v>4369702</v>
      </c>
      <c r="D1651" s="104">
        <v>56293</v>
      </c>
      <c r="E1651" s="104" t="s">
        <v>283</v>
      </c>
      <c r="F1651" s="30">
        <v>12746</v>
      </c>
      <c r="G1651" s="105">
        <v>256</v>
      </c>
      <c r="H1651" s="113" t="s">
        <v>747</v>
      </c>
      <c r="I1651" s="222">
        <v>0</v>
      </c>
      <c r="J1651" s="223">
        <v>0</v>
      </c>
      <c r="K1651" s="228">
        <v>0</v>
      </c>
      <c r="L1651" s="224">
        <v>0</v>
      </c>
      <c r="M1651" s="222">
        <v>0</v>
      </c>
      <c r="N1651" s="229">
        <v>0</v>
      </c>
      <c r="O1651" s="225">
        <v>0</v>
      </c>
      <c r="P1651" s="224">
        <v>0</v>
      </c>
      <c r="Q1651" s="225">
        <v>0</v>
      </c>
      <c r="R1651" s="226">
        <v>0</v>
      </c>
      <c r="S1651" s="224">
        <v>0</v>
      </c>
      <c r="T1651" s="222">
        <v>0</v>
      </c>
      <c r="U1651" s="227">
        <v>0</v>
      </c>
      <c r="V1651" s="224">
        <v>1</v>
      </c>
      <c r="W1651" s="224">
        <v>0</v>
      </c>
      <c r="X1651" s="146">
        <f>+G1651-(SUM(I1651:N1651,O1651,P1651:P1651:T1651,U1651,V1651,W1651))</f>
        <v>255</v>
      </c>
      <c r="Y1651" s="107"/>
      <c r="Z1651" s="107"/>
      <c r="AA1651" s="107"/>
      <c r="AB1651" s="107"/>
      <c r="AC1651" s="107"/>
      <c r="AD1651" s="107"/>
      <c r="AE1651" s="197">
        <f>X1651-SUM(Z1651:AD1651)</f>
        <v>255</v>
      </c>
      <c r="AF1651" s="108"/>
      <c r="AG1651" s="104"/>
    </row>
    <row r="1652" spans="1:33">
      <c r="A1652" s="103">
        <v>44308</v>
      </c>
      <c r="B1652" s="30">
        <v>1</v>
      </c>
      <c r="C1652" s="30">
        <v>4369702</v>
      </c>
      <c r="D1652" s="104">
        <v>56297</v>
      </c>
      <c r="E1652" s="104" t="s">
        <v>283</v>
      </c>
      <c r="F1652" s="30">
        <v>12747</v>
      </c>
      <c r="G1652" s="105">
        <v>42</v>
      </c>
      <c r="H1652" s="113" t="s">
        <v>152</v>
      </c>
      <c r="I1652" s="222">
        <v>0</v>
      </c>
      <c r="J1652" s="223">
        <v>0</v>
      </c>
      <c r="K1652" s="228">
        <v>0</v>
      </c>
      <c r="L1652" s="224">
        <v>0</v>
      </c>
      <c r="M1652" s="222">
        <v>0</v>
      </c>
      <c r="N1652" s="229">
        <v>0</v>
      </c>
      <c r="O1652" s="225">
        <v>0</v>
      </c>
      <c r="P1652" s="224">
        <v>0</v>
      </c>
      <c r="Q1652" s="225">
        <v>0</v>
      </c>
      <c r="R1652" s="226">
        <v>0</v>
      </c>
      <c r="S1652" s="224">
        <v>0</v>
      </c>
      <c r="T1652" s="222">
        <v>0</v>
      </c>
      <c r="U1652" s="227">
        <v>0</v>
      </c>
      <c r="V1652" s="224">
        <v>1</v>
      </c>
      <c r="W1652" s="224">
        <v>0</v>
      </c>
      <c r="X1652" s="146">
        <f>+G1652-(SUM(I1652:N1652,O1652,P1652:P1652:T1652,U1652,V1652,W1652))</f>
        <v>41</v>
      </c>
      <c r="Y1652" s="107"/>
      <c r="Z1652" s="107"/>
      <c r="AA1652" s="107"/>
      <c r="AB1652" s="107"/>
      <c r="AC1652" s="107"/>
      <c r="AD1652" s="107"/>
      <c r="AE1652" s="197">
        <f t="shared" si="49"/>
        <v>41</v>
      </c>
      <c r="AF1652" s="108"/>
      <c r="AG1652" s="104"/>
    </row>
    <row r="1653" spans="1:33">
      <c r="A1653" s="103">
        <v>44308</v>
      </c>
      <c r="B1653" s="30">
        <v>1</v>
      </c>
      <c r="C1653" s="30">
        <v>4369702</v>
      </c>
      <c r="D1653" s="104">
        <v>56294</v>
      </c>
      <c r="E1653" s="104" t="s">
        <v>283</v>
      </c>
      <c r="F1653" s="30">
        <v>12748</v>
      </c>
      <c r="G1653" s="105">
        <v>100</v>
      </c>
      <c r="H1653" s="564" t="s">
        <v>748</v>
      </c>
      <c r="I1653" s="222">
        <v>0</v>
      </c>
      <c r="J1653" s="223">
        <v>0</v>
      </c>
      <c r="K1653" s="228">
        <v>0</v>
      </c>
      <c r="L1653" s="224">
        <v>0</v>
      </c>
      <c r="M1653" s="222">
        <v>0</v>
      </c>
      <c r="N1653" s="229">
        <v>0</v>
      </c>
      <c r="O1653" s="225">
        <v>0</v>
      </c>
      <c r="P1653" s="224">
        <v>0</v>
      </c>
      <c r="Q1653" s="225">
        <v>0</v>
      </c>
      <c r="R1653" s="226">
        <v>0</v>
      </c>
      <c r="S1653" s="224">
        <v>0</v>
      </c>
      <c r="T1653" s="222">
        <v>0</v>
      </c>
      <c r="U1653" s="227">
        <v>0</v>
      </c>
      <c r="V1653" s="224">
        <v>1</v>
      </c>
      <c r="W1653" s="224">
        <v>0</v>
      </c>
      <c r="X1653" s="146">
        <f>+G1653-(SUM(I1653:N1653,O1653,P1653:P1653:T1653,U1653,V1653,W1653))</f>
        <v>99</v>
      </c>
      <c r="Y1653" s="107"/>
      <c r="Z1653" s="107"/>
      <c r="AA1653" s="107"/>
      <c r="AB1653" s="107"/>
      <c r="AC1653" s="107"/>
      <c r="AD1653" s="107"/>
      <c r="AE1653" s="197">
        <f t="shared" si="49"/>
        <v>99</v>
      </c>
      <c r="AF1653" s="108"/>
      <c r="AG1653" s="104"/>
    </row>
    <row r="1654" spans="1:33">
      <c r="A1654" s="103">
        <v>44308</v>
      </c>
      <c r="B1654" s="30">
        <v>2</v>
      </c>
      <c r="C1654" s="30">
        <v>4369702</v>
      </c>
      <c r="D1654" s="104">
        <v>56294</v>
      </c>
      <c r="E1654" s="104" t="s">
        <v>283</v>
      </c>
      <c r="F1654" s="30">
        <v>12748</v>
      </c>
      <c r="G1654" s="105">
        <v>200</v>
      </c>
      <c r="H1654" s="565"/>
      <c r="I1654" s="222">
        <v>0</v>
      </c>
      <c r="J1654" s="223">
        <v>0</v>
      </c>
      <c r="K1654" s="228">
        <v>0</v>
      </c>
      <c r="L1654" s="224">
        <v>0</v>
      </c>
      <c r="M1654" s="222">
        <v>0</v>
      </c>
      <c r="N1654" s="229">
        <v>0</v>
      </c>
      <c r="O1654" s="225">
        <v>0</v>
      </c>
      <c r="P1654" s="224">
        <v>0</v>
      </c>
      <c r="Q1654" s="225">
        <v>0</v>
      </c>
      <c r="R1654" s="226">
        <v>0</v>
      </c>
      <c r="S1654" s="224">
        <v>0</v>
      </c>
      <c r="T1654" s="222">
        <v>0</v>
      </c>
      <c r="U1654" s="227">
        <v>0</v>
      </c>
      <c r="V1654" s="224">
        <v>0</v>
      </c>
      <c r="W1654" s="224">
        <v>0</v>
      </c>
      <c r="X1654" s="146">
        <f>+G1654-(SUM(I1654:N1654,O1654,P1654:P1654:T1654,U1654,V1654,W1654))</f>
        <v>200</v>
      </c>
      <c r="Y1654" s="107"/>
      <c r="Z1654" s="107"/>
      <c r="AA1654" s="107"/>
      <c r="AB1654" s="107"/>
      <c r="AC1654" s="107"/>
      <c r="AD1654" s="107"/>
      <c r="AE1654" s="197">
        <f t="shared" si="49"/>
        <v>200</v>
      </c>
      <c r="AF1654" s="108"/>
      <c r="AG1654" s="104"/>
    </row>
    <row r="1655" spans="1:33">
      <c r="A1655" s="103">
        <v>44308</v>
      </c>
      <c r="B1655" s="30">
        <v>2</v>
      </c>
      <c r="C1655" s="30">
        <v>4369702</v>
      </c>
      <c r="D1655" s="104">
        <v>56295</v>
      </c>
      <c r="E1655" s="104" t="s">
        <v>283</v>
      </c>
      <c r="F1655" s="30">
        <v>12749</v>
      </c>
      <c r="G1655" s="105">
        <v>376</v>
      </c>
      <c r="H1655" s="113" t="s">
        <v>111</v>
      </c>
      <c r="I1655" s="222">
        <v>0</v>
      </c>
      <c r="J1655" s="223">
        <v>0</v>
      </c>
      <c r="K1655" s="228">
        <v>0</v>
      </c>
      <c r="L1655" s="224">
        <v>0</v>
      </c>
      <c r="M1655" s="222">
        <v>0</v>
      </c>
      <c r="N1655" s="229">
        <v>0</v>
      </c>
      <c r="O1655" s="225">
        <v>0</v>
      </c>
      <c r="P1655" s="224">
        <v>0</v>
      </c>
      <c r="Q1655" s="225">
        <v>0</v>
      </c>
      <c r="R1655" s="226">
        <v>0</v>
      </c>
      <c r="S1655" s="224">
        <v>0</v>
      </c>
      <c r="T1655" s="222">
        <v>0</v>
      </c>
      <c r="U1655" s="227">
        <v>0</v>
      </c>
      <c r="V1655" s="224">
        <v>1</v>
      </c>
      <c r="W1655" s="224">
        <v>0</v>
      </c>
      <c r="X1655" s="146">
        <f>+G1655-(SUM(I1655:N1655,O1655,P1655:P1655:T1655,U1655,V1655,W1655))</f>
        <v>375</v>
      </c>
      <c r="Y1655" s="107"/>
      <c r="Z1655" s="107"/>
      <c r="AA1655" s="107"/>
      <c r="AB1655" s="107"/>
      <c r="AC1655" s="107"/>
      <c r="AD1655" s="107"/>
      <c r="AE1655" s="197">
        <f t="shared" si="49"/>
        <v>375</v>
      </c>
      <c r="AF1655" s="108"/>
      <c r="AG1655" s="104"/>
    </row>
    <row r="1656" spans="1:33">
      <c r="A1656" s="103">
        <v>44308</v>
      </c>
      <c r="B1656" s="30">
        <v>3</v>
      </c>
      <c r="C1656" s="30">
        <v>4369702</v>
      </c>
      <c r="D1656" s="104">
        <v>56295</v>
      </c>
      <c r="E1656" s="104" t="s">
        <v>283</v>
      </c>
      <c r="F1656" s="30">
        <v>12749</v>
      </c>
      <c r="G1656" s="105">
        <v>24</v>
      </c>
      <c r="H1656" s="113" t="s">
        <v>111</v>
      </c>
      <c r="I1656" s="222">
        <v>0</v>
      </c>
      <c r="J1656" s="223">
        <v>0</v>
      </c>
      <c r="K1656" s="228">
        <v>0</v>
      </c>
      <c r="L1656" s="224">
        <v>0</v>
      </c>
      <c r="M1656" s="222">
        <v>0</v>
      </c>
      <c r="N1656" s="229">
        <v>0</v>
      </c>
      <c r="O1656" s="225">
        <v>0</v>
      </c>
      <c r="P1656" s="224">
        <v>0</v>
      </c>
      <c r="Q1656" s="225">
        <v>0</v>
      </c>
      <c r="R1656" s="226">
        <v>0</v>
      </c>
      <c r="S1656" s="224">
        <v>0</v>
      </c>
      <c r="T1656" s="222">
        <v>0</v>
      </c>
      <c r="U1656" s="227">
        <v>0</v>
      </c>
      <c r="V1656" s="224">
        <v>0</v>
      </c>
      <c r="W1656" s="224">
        <v>0</v>
      </c>
      <c r="X1656" s="146">
        <f>+G1656-(SUM(I1656:N1656,O1656,P1656:P1656:T1656,U1656,V1656,W1656))</f>
        <v>24</v>
      </c>
      <c r="Y1656" s="107"/>
      <c r="Z1656" s="107"/>
      <c r="AA1656" s="107"/>
      <c r="AB1656" s="107"/>
      <c r="AC1656" s="107"/>
      <c r="AD1656" s="107"/>
      <c r="AE1656" s="197">
        <f>X1656-SUM(Z1656:AD1656)</f>
        <v>24</v>
      </c>
      <c r="AF1656" s="108"/>
      <c r="AG1656" s="104"/>
    </row>
    <row r="1657" spans="1:33">
      <c r="A1657" s="103">
        <v>44308</v>
      </c>
      <c r="B1657" s="30">
        <v>3</v>
      </c>
      <c r="C1657" s="30">
        <v>4369702</v>
      </c>
      <c r="D1657" s="104">
        <v>56295</v>
      </c>
      <c r="E1657" s="104" t="s">
        <v>283</v>
      </c>
      <c r="F1657" s="30">
        <v>12750</v>
      </c>
      <c r="G1657" s="105">
        <v>223</v>
      </c>
      <c r="H1657" s="113" t="s">
        <v>749</v>
      </c>
      <c r="I1657" s="222">
        <v>0</v>
      </c>
      <c r="J1657" s="223">
        <v>0</v>
      </c>
      <c r="K1657" s="228">
        <v>0</v>
      </c>
      <c r="L1657" s="224">
        <v>0</v>
      </c>
      <c r="M1657" s="222">
        <v>0</v>
      </c>
      <c r="N1657" s="229">
        <v>0</v>
      </c>
      <c r="O1657" s="225">
        <v>0</v>
      </c>
      <c r="P1657" s="224">
        <v>0</v>
      </c>
      <c r="Q1657" s="225">
        <v>0</v>
      </c>
      <c r="R1657" s="226">
        <v>0</v>
      </c>
      <c r="S1657" s="224">
        <v>0</v>
      </c>
      <c r="T1657" s="222">
        <v>0</v>
      </c>
      <c r="U1657" s="227">
        <v>0</v>
      </c>
      <c r="V1657" s="224">
        <v>1</v>
      </c>
      <c r="W1657" s="224">
        <v>0</v>
      </c>
      <c r="X1657" s="146">
        <f>+G1657-(SUM(I1657:N1657,O1657,P1657:P1657:T1657,U1657,V1657,W1657))</f>
        <v>222</v>
      </c>
      <c r="Y1657" s="107"/>
      <c r="Z1657" s="107"/>
      <c r="AA1657" s="107"/>
      <c r="AB1657" s="107"/>
      <c r="AC1657" s="107"/>
      <c r="AD1657" s="107"/>
      <c r="AE1657" s="197">
        <f t="shared" si="49"/>
        <v>222</v>
      </c>
      <c r="AF1657" s="108"/>
      <c r="AG1657" s="104"/>
    </row>
    <row r="1658" spans="1:33">
      <c r="A1658" s="103">
        <v>44308</v>
      </c>
      <c r="B1658" s="30">
        <v>3</v>
      </c>
      <c r="C1658" s="30">
        <v>4369702</v>
      </c>
      <c r="D1658" s="104">
        <v>56091</v>
      </c>
      <c r="E1658" s="104" t="s">
        <v>283</v>
      </c>
      <c r="F1658" s="30">
        <v>12751</v>
      </c>
      <c r="G1658" s="105">
        <v>31</v>
      </c>
      <c r="H1658" s="113" t="s">
        <v>735</v>
      </c>
      <c r="I1658" s="222">
        <v>0</v>
      </c>
      <c r="J1658" s="223">
        <v>0</v>
      </c>
      <c r="K1658" s="228">
        <v>0</v>
      </c>
      <c r="L1658" s="224">
        <v>0</v>
      </c>
      <c r="M1658" s="222">
        <v>0</v>
      </c>
      <c r="N1658" s="229">
        <v>0</v>
      </c>
      <c r="O1658" s="225">
        <v>0</v>
      </c>
      <c r="P1658" s="224">
        <v>0</v>
      </c>
      <c r="Q1658" s="225">
        <v>0</v>
      </c>
      <c r="R1658" s="226">
        <v>0</v>
      </c>
      <c r="S1658" s="224">
        <v>0</v>
      </c>
      <c r="T1658" s="222">
        <v>0</v>
      </c>
      <c r="U1658" s="227">
        <v>0</v>
      </c>
      <c r="V1658" s="224">
        <v>1</v>
      </c>
      <c r="W1658" s="224">
        <v>0</v>
      </c>
      <c r="X1658" s="146">
        <f>+G1658-(SUM(I1658:N1658,O1658,P1658:P1658:T1658,U1658,V1658,W1658))</f>
        <v>30</v>
      </c>
      <c r="Y1658" s="107"/>
      <c r="Z1658" s="107"/>
      <c r="AA1658" s="107"/>
      <c r="AB1658" s="107"/>
      <c r="AC1658" s="107"/>
      <c r="AD1658" s="107"/>
      <c r="AE1658" s="197">
        <f t="shared" si="49"/>
        <v>30</v>
      </c>
      <c r="AF1658" s="108"/>
      <c r="AG1658" s="104"/>
    </row>
    <row r="1659" spans="1:33">
      <c r="A1659" s="103">
        <v>44331</v>
      </c>
      <c r="B1659" s="30">
        <v>3</v>
      </c>
      <c r="C1659" s="30">
        <v>4421103</v>
      </c>
      <c r="D1659" s="104">
        <v>56442</v>
      </c>
      <c r="E1659" s="104" t="s">
        <v>283</v>
      </c>
      <c r="F1659" s="30">
        <v>12909</v>
      </c>
      <c r="G1659" s="105">
        <v>230</v>
      </c>
      <c r="H1659" s="113" t="s">
        <v>750</v>
      </c>
      <c r="I1659" s="222">
        <v>0</v>
      </c>
      <c r="J1659" s="223">
        <v>0</v>
      </c>
      <c r="K1659" s="228">
        <v>0</v>
      </c>
      <c r="L1659" s="224">
        <v>0</v>
      </c>
      <c r="M1659" s="222">
        <v>0</v>
      </c>
      <c r="N1659" s="229">
        <v>0</v>
      </c>
      <c r="O1659" s="225">
        <v>1</v>
      </c>
      <c r="P1659" s="224">
        <v>0</v>
      </c>
      <c r="Q1659" s="225">
        <v>0</v>
      </c>
      <c r="R1659" s="226">
        <v>0</v>
      </c>
      <c r="S1659" s="224">
        <v>0</v>
      </c>
      <c r="T1659" s="222">
        <v>0</v>
      </c>
      <c r="U1659" s="227">
        <v>0</v>
      </c>
      <c r="V1659" s="224">
        <v>1</v>
      </c>
      <c r="W1659" s="224">
        <v>0</v>
      </c>
      <c r="X1659" s="146">
        <f>+G1659-(SUM(I1659:N1659,O1659,P1659:P1659:T1659,U1659,V1659,W1659))</f>
        <v>228</v>
      </c>
      <c r="Y1659" s="107"/>
      <c r="Z1659" s="107"/>
      <c r="AA1659" s="107"/>
      <c r="AB1659" s="107"/>
      <c r="AC1659" s="107"/>
      <c r="AD1659" s="107"/>
      <c r="AE1659" s="197">
        <f>X1659-SUM(Z1659:AD1659)</f>
        <v>228</v>
      </c>
      <c r="AF1659" s="108"/>
      <c r="AG1659" s="104"/>
    </row>
    <row r="1660" spans="1:33">
      <c r="A1660" s="103">
        <v>44334</v>
      </c>
      <c r="B1660" s="30">
        <v>2</v>
      </c>
      <c r="C1660" s="30">
        <v>4421103</v>
      </c>
      <c r="D1660" s="104">
        <v>56442</v>
      </c>
      <c r="E1660" s="104" t="s">
        <v>283</v>
      </c>
      <c r="F1660" s="30">
        <v>12910</v>
      </c>
      <c r="G1660" s="105">
        <v>51</v>
      </c>
      <c r="H1660" s="564" t="s">
        <v>751</v>
      </c>
      <c r="I1660" s="222">
        <v>0</v>
      </c>
      <c r="J1660" s="223">
        <v>0</v>
      </c>
      <c r="K1660" s="228">
        <v>0</v>
      </c>
      <c r="L1660" s="224">
        <v>0</v>
      </c>
      <c r="M1660" s="222">
        <v>0</v>
      </c>
      <c r="N1660" s="229">
        <v>0</v>
      </c>
      <c r="O1660" s="225">
        <v>0</v>
      </c>
      <c r="P1660" s="224">
        <v>0</v>
      </c>
      <c r="Q1660" s="225">
        <v>0</v>
      </c>
      <c r="R1660" s="226">
        <v>0</v>
      </c>
      <c r="S1660" s="224">
        <v>0</v>
      </c>
      <c r="T1660" s="222">
        <v>0</v>
      </c>
      <c r="U1660" s="227">
        <v>0</v>
      </c>
      <c r="V1660" s="224">
        <v>0</v>
      </c>
      <c r="W1660" s="224">
        <v>0</v>
      </c>
      <c r="X1660" s="146">
        <f>+G1660-(SUM(I1660:N1660,O1660,P1660:P1660:T1660,U1660,V1660,W1660))</f>
        <v>51</v>
      </c>
      <c r="Y1660" s="107"/>
      <c r="Z1660" s="107">
        <v>1</v>
      </c>
      <c r="AA1660" s="107"/>
      <c r="AB1660" s="107"/>
      <c r="AC1660" s="107"/>
      <c r="AD1660" s="107"/>
      <c r="AE1660" s="197">
        <f t="shared" si="49"/>
        <v>50</v>
      </c>
      <c r="AF1660" s="108"/>
      <c r="AG1660" s="104"/>
    </row>
    <row r="1661" spans="1:33">
      <c r="A1661" s="103">
        <v>44334</v>
      </c>
      <c r="B1661" s="30">
        <v>3</v>
      </c>
      <c r="C1661" s="30">
        <v>4421103</v>
      </c>
      <c r="D1661" s="104">
        <v>56442</v>
      </c>
      <c r="E1661" s="104" t="s">
        <v>283</v>
      </c>
      <c r="F1661" s="30">
        <v>12910</v>
      </c>
      <c r="G1661" s="105">
        <v>283</v>
      </c>
      <c r="H1661" s="565"/>
      <c r="I1661" s="222">
        <v>0</v>
      </c>
      <c r="J1661" s="223">
        <v>0</v>
      </c>
      <c r="K1661" s="228">
        <v>0</v>
      </c>
      <c r="L1661" s="224">
        <v>0</v>
      </c>
      <c r="M1661" s="222">
        <v>0</v>
      </c>
      <c r="N1661" s="229">
        <v>0</v>
      </c>
      <c r="O1661" s="225">
        <v>0</v>
      </c>
      <c r="P1661" s="224">
        <v>0</v>
      </c>
      <c r="Q1661" s="225">
        <v>0</v>
      </c>
      <c r="R1661" s="226">
        <v>0</v>
      </c>
      <c r="S1661" s="224">
        <v>0</v>
      </c>
      <c r="T1661" s="222">
        <v>0</v>
      </c>
      <c r="U1661" s="227">
        <v>0</v>
      </c>
      <c r="V1661" s="224">
        <v>2</v>
      </c>
      <c r="W1661" s="224">
        <v>0</v>
      </c>
      <c r="X1661" s="146">
        <f>+G1661-(SUM(I1661:N1661,O1661,P1661:P1661:T1661,U1661,V1661,W1661))</f>
        <v>281</v>
      </c>
      <c r="Y1661" s="107"/>
      <c r="Z1661" s="107"/>
      <c r="AA1661" s="107"/>
      <c r="AB1661" s="107"/>
      <c r="AC1661" s="107"/>
      <c r="AD1661" s="107"/>
      <c r="AE1661" s="197">
        <f t="shared" si="49"/>
        <v>281</v>
      </c>
      <c r="AF1661" s="108"/>
      <c r="AG1661" s="104"/>
    </row>
    <row r="1662" spans="1:33">
      <c r="A1662" s="103">
        <v>44334</v>
      </c>
      <c r="B1662" s="30">
        <v>3</v>
      </c>
      <c r="C1662" s="30">
        <v>4421103</v>
      </c>
      <c r="D1662" s="104">
        <v>56441</v>
      </c>
      <c r="E1662" s="104" t="s">
        <v>283</v>
      </c>
      <c r="F1662" s="30">
        <v>12911</v>
      </c>
      <c r="G1662" s="105">
        <v>276</v>
      </c>
      <c r="H1662" s="564" t="s">
        <v>111</v>
      </c>
      <c r="I1662" s="222">
        <v>0</v>
      </c>
      <c r="J1662" s="223">
        <v>0</v>
      </c>
      <c r="K1662" s="228">
        <v>0</v>
      </c>
      <c r="L1662" s="224">
        <v>0</v>
      </c>
      <c r="M1662" s="222">
        <v>0</v>
      </c>
      <c r="N1662" s="229">
        <v>0</v>
      </c>
      <c r="O1662" s="225">
        <v>0</v>
      </c>
      <c r="P1662" s="224">
        <v>0</v>
      </c>
      <c r="Q1662" s="225">
        <v>0</v>
      </c>
      <c r="R1662" s="226">
        <v>0</v>
      </c>
      <c r="S1662" s="224">
        <v>0</v>
      </c>
      <c r="T1662" s="222">
        <v>0</v>
      </c>
      <c r="U1662" s="227">
        <v>0</v>
      </c>
      <c r="V1662" s="224">
        <v>1</v>
      </c>
      <c r="W1662" s="224">
        <v>0</v>
      </c>
      <c r="X1662" s="146">
        <f>+G1662-(SUM(I1662:N1662,O1662,P1662:P1662:T1662,U1662,V1662,W1662))</f>
        <v>275</v>
      </c>
      <c r="Y1662" s="107"/>
      <c r="Z1662" s="107"/>
      <c r="AA1662" s="107"/>
      <c r="AB1662" s="107"/>
      <c r="AC1662" s="107"/>
      <c r="AD1662" s="107"/>
      <c r="AE1662" s="197">
        <f t="shared" si="49"/>
        <v>275</v>
      </c>
      <c r="AF1662" s="108"/>
      <c r="AG1662" s="104"/>
    </row>
    <row r="1663" spans="1:33">
      <c r="A1663" s="103">
        <v>44335</v>
      </c>
      <c r="B1663" s="30">
        <v>1</v>
      </c>
      <c r="C1663" s="30">
        <v>4421103</v>
      </c>
      <c r="D1663" s="104">
        <v>56441</v>
      </c>
      <c r="E1663" s="104" t="s">
        <v>283</v>
      </c>
      <c r="F1663" s="30">
        <v>12911</v>
      </c>
      <c r="G1663" s="105">
        <v>124</v>
      </c>
      <c r="H1663" s="565"/>
      <c r="I1663" s="222">
        <v>0</v>
      </c>
      <c r="J1663" s="223">
        <v>0</v>
      </c>
      <c r="K1663" s="228">
        <v>0</v>
      </c>
      <c r="L1663" s="224">
        <v>0</v>
      </c>
      <c r="M1663" s="222">
        <v>0</v>
      </c>
      <c r="N1663" s="229">
        <v>0</v>
      </c>
      <c r="O1663" s="225">
        <v>0</v>
      </c>
      <c r="P1663" s="224">
        <v>0</v>
      </c>
      <c r="Q1663" s="225">
        <v>0</v>
      </c>
      <c r="R1663" s="226">
        <v>0</v>
      </c>
      <c r="S1663" s="224">
        <v>0</v>
      </c>
      <c r="T1663" s="222">
        <v>0</v>
      </c>
      <c r="U1663" s="227">
        <v>0</v>
      </c>
      <c r="V1663" s="224">
        <v>0</v>
      </c>
      <c r="W1663" s="224">
        <v>0</v>
      </c>
      <c r="X1663" s="146">
        <f>+G1663-(SUM(I1663:N1663,O1663,P1663:P1663:T1663,U1663,V1663,W1663))</f>
        <v>124</v>
      </c>
      <c r="Y1663" s="107"/>
      <c r="Z1663" s="107"/>
      <c r="AA1663" s="107"/>
      <c r="AB1663" s="107"/>
      <c r="AC1663" s="107"/>
      <c r="AD1663" s="107"/>
      <c r="AE1663" s="197">
        <f t="shared" si="49"/>
        <v>124</v>
      </c>
      <c r="AF1663" s="108"/>
      <c r="AG1663" s="104"/>
    </row>
    <row r="1664" spans="1:33">
      <c r="A1664" s="103">
        <v>44335</v>
      </c>
      <c r="B1664" s="30">
        <v>1</v>
      </c>
      <c r="C1664" s="30">
        <v>4421103</v>
      </c>
      <c r="D1664" s="104">
        <v>56441</v>
      </c>
      <c r="E1664" s="104" t="s">
        <v>283</v>
      </c>
      <c r="F1664" s="30">
        <v>12912</v>
      </c>
      <c r="G1664" s="105">
        <v>139</v>
      </c>
      <c r="H1664" s="383" t="s">
        <v>752</v>
      </c>
      <c r="I1664" s="222">
        <v>0</v>
      </c>
      <c r="J1664" s="223">
        <v>0</v>
      </c>
      <c r="K1664" s="228">
        <v>0</v>
      </c>
      <c r="L1664" s="224">
        <v>0</v>
      </c>
      <c r="M1664" s="222">
        <v>0</v>
      </c>
      <c r="N1664" s="229">
        <v>0</v>
      </c>
      <c r="O1664" s="225">
        <v>0</v>
      </c>
      <c r="P1664" s="224">
        <v>0</v>
      </c>
      <c r="Q1664" s="225">
        <v>0</v>
      </c>
      <c r="R1664" s="226">
        <v>0</v>
      </c>
      <c r="S1664" s="224">
        <v>0</v>
      </c>
      <c r="T1664" s="222">
        <v>0</v>
      </c>
      <c r="U1664" s="227">
        <v>0</v>
      </c>
      <c r="V1664" s="224">
        <v>1</v>
      </c>
      <c r="W1664" s="224">
        <v>0</v>
      </c>
      <c r="X1664" s="146">
        <f>+G1664-(SUM(I1664:N1664,O1664,P1664:P1664:T1664,U1664,V1664,W1664))</f>
        <v>138</v>
      </c>
      <c r="Y1664" s="107"/>
      <c r="Z1664" s="107"/>
      <c r="AA1664" s="107"/>
      <c r="AB1664" s="107"/>
      <c r="AC1664" s="107"/>
      <c r="AD1664" s="107"/>
      <c r="AE1664" s="197">
        <f>X1664-SUM(Z1664:AD1664)</f>
        <v>138</v>
      </c>
      <c r="AF1664" s="108"/>
      <c r="AG1664" s="104"/>
    </row>
    <row r="1665" spans="1:33">
      <c r="A1665" s="103">
        <v>44335</v>
      </c>
      <c r="B1665" s="30">
        <v>1</v>
      </c>
      <c r="C1665" s="30">
        <v>4421103</v>
      </c>
      <c r="D1665" s="104">
        <v>56416</v>
      </c>
      <c r="E1665" s="104" t="s">
        <v>283</v>
      </c>
      <c r="F1665" s="30">
        <v>12913</v>
      </c>
      <c r="G1665" s="105">
        <v>326</v>
      </c>
      <c r="H1665" s="564" t="s">
        <v>111</v>
      </c>
      <c r="I1665" s="222">
        <v>0</v>
      </c>
      <c r="J1665" s="223">
        <v>0</v>
      </c>
      <c r="K1665" s="228">
        <v>0</v>
      </c>
      <c r="L1665" s="224">
        <v>0</v>
      </c>
      <c r="M1665" s="222">
        <v>0</v>
      </c>
      <c r="N1665" s="229">
        <v>0</v>
      </c>
      <c r="O1665" s="225">
        <v>0</v>
      </c>
      <c r="P1665" s="224">
        <v>0</v>
      </c>
      <c r="Q1665" s="225">
        <v>0</v>
      </c>
      <c r="R1665" s="226">
        <v>0</v>
      </c>
      <c r="S1665" s="224">
        <v>0</v>
      </c>
      <c r="T1665" s="222">
        <v>0</v>
      </c>
      <c r="U1665" s="227">
        <v>0</v>
      </c>
      <c r="V1665" s="224">
        <v>1</v>
      </c>
      <c r="W1665" s="224">
        <v>0</v>
      </c>
      <c r="X1665" s="146">
        <f>+G1665-(SUM(I1665:N1665,O1665,P1665:P1665:T1665,U1665,V1665,W1665))</f>
        <v>325</v>
      </c>
      <c r="Y1665" s="107"/>
      <c r="Z1665" s="107"/>
      <c r="AA1665" s="107"/>
      <c r="AB1665" s="107"/>
      <c r="AC1665" s="107"/>
      <c r="AD1665" s="107"/>
      <c r="AE1665" s="197">
        <f>X1665-SUM(Z1665:AD1665)</f>
        <v>325</v>
      </c>
      <c r="AF1665" s="108"/>
      <c r="AG1665" s="104"/>
    </row>
    <row r="1666" spans="1:33">
      <c r="A1666" s="103">
        <v>44335</v>
      </c>
      <c r="B1666" s="30">
        <v>2</v>
      </c>
      <c r="C1666" s="30">
        <v>4421103</v>
      </c>
      <c r="D1666" s="104">
        <v>56416</v>
      </c>
      <c r="E1666" s="104" t="s">
        <v>283</v>
      </c>
      <c r="F1666" s="30">
        <v>12913</v>
      </c>
      <c r="G1666" s="105">
        <v>74</v>
      </c>
      <c r="H1666" s="579"/>
      <c r="I1666" s="222">
        <v>0</v>
      </c>
      <c r="J1666" s="223">
        <v>0</v>
      </c>
      <c r="K1666" s="228">
        <v>0</v>
      </c>
      <c r="L1666" s="224">
        <v>0</v>
      </c>
      <c r="M1666" s="222">
        <v>0</v>
      </c>
      <c r="N1666" s="229">
        <v>0</v>
      </c>
      <c r="O1666" s="225">
        <v>0</v>
      </c>
      <c r="P1666" s="224">
        <v>0</v>
      </c>
      <c r="Q1666" s="225">
        <v>0</v>
      </c>
      <c r="R1666" s="226">
        <v>0</v>
      </c>
      <c r="S1666" s="224">
        <v>0</v>
      </c>
      <c r="T1666" s="222">
        <v>0</v>
      </c>
      <c r="U1666" s="227">
        <v>0</v>
      </c>
      <c r="V1666" s="224">
        <v>0</v>
      </c>
      <c r="W1666" s="224">
        <v>0</v>
      </c>
      <c r="X1666" s="146">
        <f>+G1666-(SUM(I1666:N1666,O1666,P1666:P1666:T1666,U1666,V1666,W1666))</f>
        <v>74</v>
      </c>
      <c r="Y1666" s="107"/>
      <c r="Z1666" s="107"/>
      <c r="AA1666" s="107"/>
      <c r="AB1666" s="107"/>
      <c r="AC1666" s="107"/>
      <c r="AD1666" s="107"/>
      <c r="AE1666" s="197">
        <f>X1666-SUM(Z1666:AD1666)</f>
        <v>74</v>
      </c>
      <c r="AF1666" s="108"/>
      <c r="AG1666" s="104"/>
    </row>
    <row r="1667" spans="1:33">
      <c r="A1667" s="103">
        <v>44335</v>
      </c>
      <c r="B1667" s="30">
        <v>2</v>
      </c>
      <c r="C1667" s="30">
        <v>4421103</v>
      </c>
      <c r="D1667" s="104">
        <v>56416</v>
      </c>
      <c r="E1667" s="104" t="s">
        <v>283</v>
      </c>
      <c r="F1667" s="30">
        <v>12914</v>
      </c>
      <c r="G1667" s="105">
        <v>45</v>
      </c>
      <c r="H1667" s="113" t="s">
        <v>753</v>
      </c>
      <c r="I1667" s="222">
        <v>0</v>
      </c>
      <c r="J1667" s="223">
        <v>0</v>
      </c>
      <c r="K1667" s="228">
        <v>0</v>
      </c>
      <c r="L1667" s="224">
        <v>0</v>
      </c>
      <c r="M1667" s="222">
        <v>0</v>
      </c>
      <c r="N1667" s="229">
        <v>0</v>
      </c>
      <c r="O1667" s="225">
        <v>0</v>
      </c>
      <c r="P1667" s="224">
        <v>0</v>
      </c>
      <c r="Q1667" s="225">
        <v>0</v>
      </c>
      <c r="R1667" s="226">
        <v>0</v>
      </c>
      <c r="S1667" s="224">
        <v>0</v>
      </c>
      <c r="T1667" s="222">
        <v>0</v>
      </c>
      <c r="U1667" s="227">
        <v>0</v>
      </c>
      <c r="V1667" s="224">
        <v>1</v>
      </c>
      <c r="W1667" s="224">
        <v>0</v>
      </c>
      <c r="X1667" s="146">
        <f>+G1667-(SUM(I1667:N1667,O1667,P1667:P1667:T1667,U1667,V1667,W1667))</f>
        <v>44</v>
      </c>
      <c r="Y1667" s="107"/>
      <c r="Z1667" s="107"/>
      <c r="AA1667" s="107"/>
      <c r="AB1667" s="107"/>
      <c r="AC1667" s="107"/>
      <c r="AD1667" s="107"/>
      <c r="AE1667" s="197">
        <f>X1667-SUM(Z1667:AD1667)</f>
        <v>44</v>
      </c>
      <c r="AF1667" s="108"/>
      <c r="AG1667" s="104"/>
    </row>
    <row r="1668" spans="1:33">
      <c r="A1668" s="103">
        <v>44335</v>
      </c>
      <c r="B1668" s="30">
        <v>2</v>
      </c>
      <c r="C1668" s="30">
        <v>4421103</v>
      </c>
      <c r="D1668" s="104">
        <v>56412</v>
      </c>
      <c r="E1668" s="104" t="s">
        <v>283</v>
      </c>
      <c r="F1668" s="30">
        <v>12915</v>
      </c>
      <c r="G1668" s="105">
        <v>71</v>
      </c>
      <c r="H1668" s="113" t="s">
        <v>754</v>
      </c>
      <c r="I1668" s="222">
        <v>0</v>
      </c>
      <c r="J1668" s="223">
        <v>0</v>
      </c>
      <c r="K1668" s="228">
        <v>0</v>
      </c>
      <c r="L1668" s="224">
        <v>0</v>
      </c>
      <c r="M1668" s="222">
        <v>0</v>
      </c>
      <c r="N1668" s="229">
        <v>0</v>
      </c>
      <c r="O1668" s="225">
        <v>0</v>
      </c>
      <c r="P1668" s="224">
        <v>0</v>
      </c>
      <c r="Q1668" s="225">
        <v>0</v>
      </c>
      <c r="R1668" s="226">
        <v>0</v>
      </c>
      <c r="S1668" s="224">
        <v>0</v>
      </c>
      <c r="T1668" s="222">
        <v>0</v>
      </c>
      <c r="U1668" s="227">
        <v>0</v>
      </c>
      <c r="V1668" s="224">
        <v>1</v>
      </c>
      <c r="W1668" s="224">
        <v>0</v>
      </c>
      <c r="X1668" s="146">
        <f>+G1668-(SUM(I1668:N1668,O1668,P1668:P1668:T1668,U1668,V1668,W1668))</f>
        <v>70</v>
      </c>
      <c r="Y1668" s="107"/>
      <c r="Z1668" s="107"/>
      <c r="AA1668" s="107"/>
      <c r="AB1668" s="107"/>
      <c r="AC1668" s="107"/>
      <c r="AD1668" s="107"/>
      <c r="AE1668" s="197">
        <f t="shared" si="49"/>
        <v>70</v>
      </c>
      <c r="AF1668" s="108"/>
      <c r="AG1668" s="104"/>
    </row>
    <row r="1669" spans="1:33">
      <c r="A1669" s="103">
        <v>44335</v>
      </c>
      <c r="B1669" s="30">
        <v>2</v>
      </c>
      <c r="C1669" s="30">
        <v>4471303</v>
      </c>
      <c r="D1669" s="104">
        <v>56414</v>
      </c>
      <c r="E1669" s="104" t="s">
        <v>283</v>
      </c>
      <c r="F1669" s="30">
        <v>12916</v>
      </c>
      <c r="G1669" s="105">
        <v>304</v>
      </c>
      <c r="H1669" s="113" t="s">
        <v>200</v>
      </c>
      <c r="I1669" s="222">
        <v>0</v>
      </c>
      <c r="J1669" s="223">
        <v>0</v>
      </c>
      <c r="K1669" s="228">
        <v>0</v>
      </c>
      <c r="L1669" s="224">
        <v>0</v>
      </c>
      <c r="M1669" s="222">
        <v>0</v>
      </c>
      <c r="N1669" s="229">
        <v>0</v>
      </c>
      <c r="O1669" s="225">
        <v>0</v>
      </c>
      <c r="P1669" s="224">
        <v>0</v>
      </c>
      <c r="Q1669" s="225">
        <v>0</v>
      </c>
      <c r="R1669" s="226">
        <v>0</v>
      </c>
      <c r="S1669" s="224">
        <v>0</v>
      </c>
      <c r="T1669" s="222">
        <v>0</v>
      </c>
      <c r="U1669" s="227">
        <v>0</v>
      </c>
      <c r="V1669" s="224">
        <v>0</v>
      </c>
      <c r="W1669" s="224">
        <v>0</v>
      </c>
      <c r="X1669" s="146">
        <f>+G1669-(SUM(I1669:N1669,O1669,P1669:P1669:T1669,U1669,V1669,W1669))</f>
        <v>304</v>
      </c>
      <c r="Y1669" s="107"/>
      <c r="Z1669" s="107"/>
      <c r="AA1669" s="107"/>
      <c r="AB1669" s="107"/>
      <c r="AC1669" s="107"/>
      <c r="AD1669" s="107"/>
      <c r="AE1669" s="197">
        <f t="shared" si="49"/>
        <v>304</v>
      </c>
      <c r="AF1669" s="108"/>
      <c r="AG1669" s="104"/>
    </row>
    <row r="1670" spans="1:33">
      <c r="A1670" s="103">
        <v>44335</v>
      </c>
      <c r="B1670" s="30">
        <v>2</v>
      </c>
      <c r="C1670" s="30">
        <v>4471303</v>
      </c>
      <c r="D1670" s="104">
        <v>56415</v>
      </c>
      <c r="E1670" s="104" t="s">
        <v>283</v>
      </c>
      <c r="F1670" s="30">
        <v>12917</v>
      </c>
      <c r="G1670" s="105">
        <v>76</v>
      </c>
      <c r="H1670" s="564" t="s">
        <v>755</v>
      </c>
      <c r="I1670" s="222">
        <v>0</v>
      </c>
      <c r="J1670" s="223">
        <v>0</v>
      </c>
      <c r="K1670" s="228">
        <v>0</v>
      </c>
      <c r="L1670" s="224">
        <v>0</v>
      </c>
      <c r="M1670" s="222">
        <v>0</v>
      </c>
      <c r="N1670" s="229">
        <v>0</v>
      </c>
      <c r="O1670" s="225">
        <v>0</v>
      </c>
      <c r="P1670" s="224">
        <v>0</v>
      </c>
      <c r="Q1670" s="225">
        <v>0</v>
      </c>
      <c r="R1670" s="226">
        <v>0</v>
      </c>
      <c r="S1670" s="224">
        <v>0</v>
      </c>
      <c r="T1670" s="222">
        <v>0</v>
      </c>
      <c r="U1670" s="227">
        <v>0</v>
      </c>
      <c r="V1670" s="224">
        <v>1</v>
      </c>
      <c r="W1670" s="224">
        <v>0</v>
      </c>
      <c r="X1670" s="146">
        <f>+G1670-(SUM(I1670:N1670,O1670,P1670:P1670:T1670,U1670,V1670,W1670))</f>
        <v>75</v>
      </c>
      <c r="Y1670" s="107"/>
      <c r="Z1670" s="107"/>
      <c r="AA1670" s="107"/>
      <c r="AB1670" s="107"/>
      <c r="AC1670" s="107"/>
      <c r="AD1670" s="107"/>
      <c r="AE1670" s="197">
        <f t="shared" si="49"/>
        <v>75</v>
      </c>
      <c r="AF1670" s="108"/>
      <c r="AG1670" s="104"/>
    </row>
    <row r="1671" spans="1:33">
      <c r="A1671" s="103">
        <v>44335</v>
      </c>
      <c r="B1671" s="30">
        <v>3</v>
      </c>
      <c r="C1671" s="30">
        <v>4471303</v>
      </c>
      <c r="D1671" s="104">
        <v>56415</v>
      </c>
      <c r="E1671" s="104" t="s">
        <v>283</v>
      </c>
      <c r="F1671" s="30">
        <v>12917</v>
      </c>
      <c r="G1671" s="105">
        <v>285</v>
      </c>
      <c r="H1671" s="565"/>
      <c r="I1671" s="222">
        <v>0</v>
      </c>
      <c r="J1671" s="223">
        <v>0</v>
      </c>
      <c r="K1671" s="228">
        <v>0</v>
      </c>
      <c r="L1671" s="224">
        <v>0</v>
      </c>
      <c r="M1671" s="222">
        <v>0</v>
      </c>
      <c r="N1671" s="229">
        <v>0</v>
      </c>
      <c r="O1671" s="225">
        <v>0</v>
      </c>
      <c r="P1671" s="224">
        <v>0</v>
      </c>
      <c r="Q1671" s="225">
        <v>0</v>
      </c>
      <c r="R1671" s="226">
        <v>0</v>
      </c>
      <c r="S1671" s="224">
        <v>0</v>
      </c>
      <c r="T1671" s="222">
        <v>0</v>
      </c>
      <c r="U1671" s="227">
        <v>0</v>
      </c>
      <c r="V1671" s="224">
        <v>0</v>
      </c>
      <c r="W1671" s="224">
        <v>0</v>
      </c>
      <c r="X1671" s="146">
        <f>+G1671-(SUM(I1671:N1671,O1671,P1671:P1671:T1671,U1671,V1671,W1671))</f>
        <v>285</v>
      </c>
      <c r="Y1671" s="107"/>
      <c r="Z1671" s="107"/>
      <c r="AA1671" s="107"/>
      <c r="AB1671" s="107"/>
      <c r="AC1671" s="107"/>
      <c r="AD1671" s="107"/>
      <c r="AE1671" s="197">
        <f t="shared" si="49"/>
        <v>285</v>
      </c>
      <c r="AF1671" s="108"/>
      <c r="AG1671" s="104"/>
    </row>
    <row r="1672" spans="1:33">
      <c r="A1672" s="103">
        <v>44335</v>
      </c>
      <c r="B1672" s="30">
        <v>3</v>
      </c>
      <c r="C1672" s="30">
        <v>4471303</v>
      </c>
      <c r="D1672" s="104">
        <v>56417</v>
      </c>
      <c r="E1672" s="104" t="s">
        <v>283</v>
      </c>
      <c r="F1672" s="30">
        <v>12918</v>
      </c>
      <c r="G1672" s="105">
        <v>190</v>
      </c>
      <c r="H1672" s="113" t="s">
        <v>421</v>
      </c>
      <c r="I1672" s="222">
        <v>0</v>
      </c>
      <c r="J1672" s="223">
        <v>0</v>
      </c>
      <c r="K1672" s="228">
        <v>0</v>
      </c>
      <c r="L1672" s="224">
        <v>0</v>
      </c>
      <c r="M1672" s="222">
        <v>0</v>
      </c>
      <c r="N1672" s="229">
        <v>0</v>
      </c>
      <c r="O1672" s="225">
        <v>0</v>
      </c>
      <c r="P1672" s="224">
        <v>0</v>
      </c>
      <c r="Q1672" s="225">
        <v>0</v>
      </c>
      <c r="R1672" s="226">
        <v>0</v>
      </c>
      <c r="S1672" s="224">
        <v>0</v>
      </c>
      <c r="T1672" s="222">
        <v>0</v>
      </c>
      <c r="U1672" s="227">
        <v>0</v>
      </c>
      <c r="V1672" s="224">
        <v>1</v>
      </c>
      <c r="W1672" s="224">
        <v>0</v>
      </c>
      <c r="X1672" s="146">
        <f>+G1672-(SUM(I1672:N1672,O1672,P1672:P1672:T1672,U1672,V1672,W1672))</f>
        <v>189</v>
      </c>
      <c r="Y1672" s="107"/>
      <c r="Z1672" s="107"/>
      <c r="AA1672" s="107"/>
      <c r="AB1672" s="107"/>
      <c r="AC1672" s="107"/>
      <c r="AD1672" s="107"/>
      <c r="AE1672" s="197">
        <f t="shared" si="49"/>
        <v>189</v>
      </c>
      <c r="AF1672" s="108"/>
      <c r="AG1672" s="104"/>
    </row>
    <row r="1673" spans="1:33">
      <c r="A1673" s="103">
        <v>44335</v>
      </c>
      <c r="B1673" s="30">
        <v>3</v>
      </c>
      <c r="C1673" s="30">
        <v>4421103</v>
      </c>
      <c r="D1673" s="104">
        <v>54597</v>
      </c>
      <c r="E1673" s="104" t="s">
        <v>283</v>
      </c>
      <c r="F1673" s="30">
        <v>12919</v>
      </c>
      <c r="G1673" s="105">
        <v>19</v>
      </c>
      <c r="H1673" s="113" t="s">
        <v>140</v>
      </c>
      <c r="I1673" s="222">
        <v>0</v>
      </c>
      <c r="J1673" s="223">
        <v>0</v>
      </c>
      <c r="K1673" s="228">
        <v>0</v>
      </c>
      <c r="L1673" s="224">
        <v>0</v>
      </c>
      <c r="M1673" s="222">
        <v>0</v>
      </c>
      <c r="N1673" s="229">
        <v>0</v>
      </c>
      <c r="O1673" s="225">
        <v>0</v>
      </c>
      <c r="P1673" s="224">
        <v>0</v>
      </c>
      <c r="Q1673" s="225">
        <v>0</v>
      </c>
      <c r="R1673" s="226">
        <v>0</v>
      </c>
      <c r="S1673" s="224">
        <v>0</v>
      </c>
      <c r="T1673" s="222">
        <v>0</v>
      </c>
      <c r="U1673" s="227">
        <v>0</v>
      </c>
      <c r="V1673" s="224">
        <v>1</v>
      </c>
      <c r="W1673" s="224">
        <v>0</v>
      </c>
      <c r="X1673" s="146">
        <f>+G1673-(SUM(I1673:N1673,O1673,P1673:P1673:T1673,U1673,V1673,W1673))</f>
        <v>18</v>
      </c>
      <c r="Y1673" s="107"/>
      <c r="Z1673" s="107"/>
      <c r="AA1673" s="107"/>
      <c r="AB1673" s="107"/>
      <c r="AC1673" s="107"/>
      <c r="AD1673" s="107"/>
      <c r="AE1673" s="197">
        <f t="shared" si="49"/>
        <v>18</v>
      </c>
      <c r="AF1673" s="108"/>
      <c r="AG1673" s="104"/>
    </row>
    <row r="1674" spans="1:33">
      <c r="A1674" s="103">
        <v>44335</v>
      </c>
      <c r="B1674" s="30">
        <v>3</v>
      </c>
      <c r="C1674" s="30">
        <v>4471303</v>
      </c>
      <c r="D1674" s="104">
        <v>56413</v>
      </c>
      <c r="E1674" s="104" t="s">
        <v>283</v>
      </c>
      <c r="F1674" s="30">
        <v>12920</v>
      </c>
      <c r="G1674" s="105">
        <v>51</v>
      </c>
      <c r="H1674" s="564" t="s">
        <v>111</v>
      </c>
      <c r="I1674" s="222">
        <v>0</v>
      </c>
      <c r="J1674" s="223">
        <v>0</v>
      </c>
      <c r="K1674" s="228">
        <v>0</v>
      </c>
      <c r="L1674" s="224">
        <v>0</v>
      </c>
      <c r="M1674" s="222">
        <v>0</v>
      </c>
      <c r="N1674" s="229">
        <v>0</v>
      </c>
      <c r="O1674" s="225">
        <v>0</v>
      </c>
      <c r="P1674" s="224">
        <v>0</v>
      </c>
      <c r="Q1674" s="225">
        <v>0</v>
      </c>
      <c r="R1674" s="226">
        <v>0</v>
      </c>
      <c r="S1674" s="224">
        <v>0</v>
      </c>
      <c r="T1674" s="222">
        <v>0</v>
      </c>
      <c r="U1674" s="227">
        <v>0</v>
      </c>
      <c r="V1674" s="224">
        <v>1</v>
      </c>
      <c r="W1674" s="224">
        <v>0</v>
      </c>
      <c r="X1674" s="146">
        <f>+G1674-(SUM(I1674:N1674,O1674,P1674:P1674:T1674,U1674,V1674,W1674))</f>
        <v>50</v>
      </c>
      <c r="Y1674" s="107"/>
      <c r="Z1674" s="107"/>
      <c r="AA1674" s="107"/>
      <c r="AB1674" s="107"/>
      <c r="AC1674" s="107"/>
      <c r="AD1674" s="107"/>
      <c r="AE1674" s="197">
        <f t="shared" si="49"/>
        <v>50</v>
      </c>
      <c r="AF1674" s="108"/>
      <c r="AG1674" s="104"/>
    </row>
    <row r="1675" spans="1:33">
      <c r="A1675" s="103">
        <v>44336</v>
      </c>
      <c r="B1675" s="30">
        <v>1</v>
      </c>
      <c r="C1675" s="30">
        <v>4471303</v>
      </c>
      <c r="D1675" s="104">
        <v>56413</v>
      </c>
      <c r="E1675" s="104" t="s">
        <v>283</v>
      </c>
      <c r="F1675" s="30">
        <v>12920</v>
      </c>
      <c r="G1675" s="105">
        <v>349</v>
      </c>
      <c r="H1675" s="579"/>
      <c r="I1675" s="222">
        <v>0</v>
      </c>
      <c r="J1675" s="223">
        <v>0</v>
      </c>
      <c r="K1675" s="228">
        <v>0</v>
      </c>
      <c r="L1675" s="224">
        <v>0</v>
      </c>
      <c r="M1675" s="222">
        <v>0</v>
      </c>
      <c r="N1675" s="229">
        <v>0</v>
      </c>
      <c r="O1675" s="225">
        <v>0</v>
      </c>
      <c r="P1675" s="224">
        <v>0</v>
      </c>
      <c r="Q1675" s="225">
        <v>0</v>
      </c>
      <c r="R1675" s="226">
        <v>0</v>
      </c>
      <c r="S1675" s="224">
        <v>0</v>
      </c>
      <c r="T1675" s="222">
        <v>0</v>
      </c>
      <c r="U1675" s="227">
        <v>0</v>
      </c>
      <c r="V1675" s="224">
        <v>0</v>
      </c>
      <c r="W1675" s="224">
        <v>0</v>
      </c>
      <c r="X1675" s="146">
        <f>+G1675-(SUM(I1675:N1675,O1675,P1675:P1675:T1675,U1675,V1675,W1675))</f>
        <v>349</v>
      </c>
      <c r="Y1675" s="107"/>
      <c r="Z1675" s="107"/>
      <c r="AA1675" s="107"/>
      <c r="AB1675" s="107"/>
      <c r="AC1675" s="107"/>
      <c r="AD1675" s="107"/>
      <c r="AE1675" s="197">
        <f t="shared" si="49"/>
        <v>349</v>
      </c>
      <c r="AF1675" s="108"/>
      <c r="AG1675" s="104"/>
    </row>
    <row r="1676" spans="1:33">
      <c r="A1676" s="103">
        <v>44336</v>
      </c>
      <c r="B1676" s="30">
        <v>1</v>
      </c>
      <c r="C1676" s="30">
        <v>4471303</v>
      </c>
      <c r="D1676" s="104">
        <v>56413</v>
      </c>
      <c r="E1676" s="104" t="s">
        <v>283</v>
      </c>
      <c r="F1676" s="30">
        <v>12921</v>
      </c>
      <c r="G1676" s="105">
        <v>234</v>
      </c>
      <c r="H1676" s="113" t="s">
        <v>756</v>
      </c>
      <c r="I1676" s="222">
        <v>0</v>
      </c>
      <c r="J1676" s="223">
        <v>0</v>
      </c>
      <c r="K1676" s="228">
        <v>0</v>
      </c>
      <c r="L1676" s="224">
        <v>0</v>
      </c>
      <c r="M1676" s="222">
        <v>0</v>
      </c>
      <c r="N1676" s="229">
        <v>0</v>
      </c>
      <c r="O1676" s="225">
        <v>0</v>
      </c>
      <c r="P1676" s="224">
        <v>0</v>
      </c>
      <c r="Q1676" s="225">
        <v>0</v>
      </c>
      <c r="R1676" s="226">
        <v>0</v>
      </c>
      <c r="S1676" s="224">
        <v>0</v>
      </c>
      <c r="T1676" s="222">
        <v>0</v>
      </c>
      <c r="U1676" s="227">
        <v>0</v>
      </c>
      <c r="V1676" s="224">
        <v>1</v>
      </c>
      <c r="W1676" s="224">
        <v>0</v>
      </c>
      <c r="X1676" s="146">
        <f>+G1676-(SUM(I1676:N1676,O1676,P1676:P1676:T1676,U1676,V1676,W1676))</f>
        <v>233</v>
      </c>
      <c r="Y1676" s="107"/>
      <c r="Z1676" s="107"/>
      <c r="AA1676" s="107"/>
      <c r="AB1676" s="107"/>
      <c r="AC1676" s="107"/>
      <c r="AD1676" s="107"/>
      <c r="AE1676" s="197">
        <f t="shared" si="49"/>
        <v>233</v>
      </c>
      <c r="AF1676" s="108"/>
      <c r="AG1676" s="104"/>
    </row>
    <row r="1677" spans="1:33">
      <c r="A1677" s="103">
        <v>44336</v>
      </c>
      <c r="B1677" s="30">
        <v>2</v>
      </c>
      <c r="C1677" s="30">
        <v>4471303</v>
      </c>
      <c r="D1677" s="104">
        <v>56442</v>
      </c>
      <c r="E1677" s="104" t="s">
        <v>283</v>
      </c>
      <c r="F1677" s="30">
        <v>12922</v>
      </c>
      <c r="G1677" s="105">
        <v>75</v>
      </c>
      <c r="H1677" s="113" t="s">
        <v>735</v>
      </c>
      <c r="I1677" s="222">
        <v>0</v>
      </c>
      <c r="J1677" s="223">
        <v>0</v>
      </c>
      <c r="K1677" s="228">
        <v>0</v>
      </c>
      <c r="L1677" s="224">
        <v>0</v>
      </c>
      <c r="M1677" s="222">
        <v>0</v>
      </c>
      <c r="N1677" s="229">
        <v>0</v>
      </c>
      <c r="O1677" s="225">
        <v>0</v>
      </c>
      <c r="P1677" s="224">
        <v>0</v>
      </c>
      <c r="Q1677" s="225">
        <v>0</v>
      </c>
      <c r="R1677" s="226">
        <v>0</v>
      </c>
      <c r="S1677" s="224">
        <v>0</v>
      </c>
      <c r="T1677" s="222">
        <v>0</v>
      </c>
      <c r="U1677" s="227">
        <v>0</v>
      </c>
      <c r="V1677" s="224">
        <v>1</v>
      </c>
      <c r="W1677" s="224">
        <v>0</v>
      </c>
      <c r="X1677" s="146">
        <f>+G1677-(SUM(I1677:N1677,O1677,P1677:P1677:T1677,U1677,V1677,W1677))</f>
        <v>74</v>
      </c>
      <c r="Y1677" s="107"/>
      <c r="Z1677" s="107"/>
      <c r="AA1677" s="107"/>
      <c r="AB1677" s="107"/>
      <c r="AC1677" s="107"/>
      <c r="AD1677" s="107"/>
      <c r="AE1677" s="197">
        <f t="shared" si="49"/>
        <v>74</v>
      </c>
      <c r="AF1677" s="108"/>
      <c r="AG1677" s="104"/>
    </row>
    <row r="1678" spans="1:33">
      <c r="A1678" s="103">
        <v>44336</v>
      </c>
      <c r="B1678" s="30">
        <v>2</v>
      </c>
      <c r="C1678" s="30">
        <v>4471303</v>
      </c>
      <c r="D1678" s="104">
        <v>56441</v>
      </c>
      <c r="E1678" s="104" t="s">
        <v>283</v>
      </c>
      <c r="F1678" s="30">
        <v>12923</v>
      </c>
      <c r="G1678" s="105">
        <v>169</v>
      </c>
      <c r="H1678" s="113" t="s">
        <v>757</v>
      </c>
      <c r="I1678" s="222">
        <v>0</v>
      </c>
      <c r="J1678" s="223">
        <v>0</v>
      </c>
      <c r="K1678" s="228">
        <v>0</v>
      </c>
      <c r="L1678" s="224">
        <v>0</v>
      </c>
      <c r="M1678" s="222">
        <v>0</v>
      </c>
      <c r="N1678" s="229">
        <v>0</v>
      </c>
      <c r="O1678" s="225">
        <v>0</v>
      </c>
      <c r="P1678" s="224">
        <v>0</v>
      </c>
      <c r="Q1678" s="225">
        <v>0</v>
      </c>
      <c r="R1678" s="226">
        <v>0</v>
      </c>
      <c r="S1678" s="224">
        <v>0</v>
      </c>
      <c r="T1678" s="222">
        <v>0</v>
      </c>
      <c r="U1678" s="227">
        <v>0</v>
      </c>
      <c r="V1678" s="224">
        <v>1</v>
      </c>
      <c r="W1678" s="224">
        <v>0</v>
      </c>
      <c r="X1678" s="146">
        <f>+G1678-(SUM(I1678:N1678,O1678,P1678:P1678:T1678,U1678,V1678,W1678))</f>
        <v>168</v>
      </c>
      <c r="Y1678" s="107"/>
      <c r="Z1678" s="107"/>
      <c r="AA1678" s="107"/>
      <c r="AB1678" s="107"/>
      <c r="AC1678" s="107"/>
      <c r="AD1678" s="107"/>
      <c r="AE1678" s="197">
        <f t="shared" si="49"/>
        <v>168</v>
      </c>
      <c r="AF1678" s="108"/>
      <c r="AG1678" s="104"/>
    </row>
    <row r="1679" spans="1:33">
      <c r="A1679" s="103">
        <v>44336</v>
      </c>
      <c r="B1679" s="30">
        <v>2</v>
      </c>
      <c r="C1679" s="30">
        <v>4471303</v>
      </c>
      <c r="D1679" s="104">
        <v>56412</v>
      </c>
      <c r="E1679" s="104" t="s">
        <v>283</v>
      </c>
      <c r="F1679" s="30">
        <v>12924</v>
      </c>
      <c r="G1679" s="105">
        <v>276</v>
      </c>
      <c r="H1679" s="564" t="s">
        <v>300</v>
      </c>
      <c r="I1679" s="222">
        <v>0</v>
      </c>
      <c r="J1679" s="223">
        <v>0</v>
      </c>
      <c r="K1679" s="228">
        <v>0</v>
      </c>
      <c r="L1679" s="224">
        <v>0</v>
      </c>
      <c r="M1679" s="222">
        <v>0</v>
      </c>
      <c r="N1679" s="229">
        <v>0</v>
      </c>
      <c r="O1679" s="225">
        <v>0</v>
      </c>
      <c r="P1679" s="224">
        <v>0</v>
      </c>
      <c r="Q1679" s="225">
        <v>0</v>
      </c>
      <c r="R1679" s="226">
        <v>0</v>
      </c>
      <c r="S1679" s="224">
        <v>0</v>
      </c>
      <c r="T1679" s="222">
        <v>0</v>
      </c>
      <c r="U1679" s="227">
        <v>0</v>
      </c>
      <c r="V1679" s="224">
        <v>1</v>
      </c>
      <c r="W1679" s="224">
        <v>0</v>
      </c>
      <c r="X1679" s="146">
        <f>+G1679-(SUM(I1679:N1679,O1679,P1679:P1679:T1679,U1679,V1679,W1679))</f>
        <v>275</v>
      </c>
      <c r="Y1679" s="107"/>
      <c r="Z1679" s="107"/>
      <c r="AA1679" s="107"/>
      <c r="AB1679" s="107"/>
      <c r="AC1679" s="107"/>
      <c r="AD1679" s="107"/>
      <c r="AE1679" s="197">
        <f t="shared" si="49"/>
        <v>275</v>
      </c>
      <c r="AF1679" s="108"/>
      <c r="AG1679" s="104"/>
    </row>
    <row r="1680" spans="1:33">
      <c r="A1680" s="103">
        <v>44336</v>
      </c>
      <c r="B1680" s="30">
        <v>3</v>
      </c>
      <c r="C1680" s="30">
        <v>4471303</v>
      </c>
      <c r="D1680" s="104">
        <v>56412</v>
      </c>
      <c r="E1680" s="104" t="s">
        <v>283</v>
      </c>
      <c r="F1680" s="30">
        <v>12924</v>
      </c>
      <c r="G1680" s="105">
        <v>121</v>
      </c>
      <c r="H1680" s="565"/>
      <c r="I1680" s="222">
        <v>0</v>
      </c>
      <c r="J1680" s="223">
        <v>0</v>
      </c>
      <c r="K1680" s="228">
        <v>0</v>
      </c>
      <c r="L1680" s="224">
        <v>0</v>
      </c>
      <c r="M1680" s="222">
        <v>0</v>
      </c>
      <c r="N1680" s="229">
        <v>0</v>
      </c>
      <c r="O1680" s="225">
        <v>0</v>
      </c>
      <c r="P1680" s="224">
        <v>0</v>
      </c>
      <c r="Q1680" s="225">
        <v>0</v>
      </c>
      <c r="R1680" s="226">
        <v>0</v>
      </c>
      <c r="S1680" s="224">
        <v>0</v>
      </c>
      <c r="T1680" s="222">
        <v>0</v>
      </c>
      <c r="U1680" s="227">
        <v>0</v>
      </c>
      <c r="V1680" s="224">
        <v>0</v>
      </c>
      <c r="W1680" s="224">
        <v>0</v>
      </c>
      <c r="X1680" s="146">
        <f>+G1680-(SUM(I1680:N1680,O1680,P1680:P1680:T1680,U1680,V1680,W1680))</f>
        <v>121</v>
      </c>
      <c r="Y1680" s="107"/>
      <c r="Z1680" s="107"/>
      <c r="AA1680" s="107"/>
      <c r="AB1680" s="107"/>
      <c r="AC1680" s="107"/>
      <c r="AD1680" s="107"/>
      <c r="AE1680" s="197">
        <f t="shared" si="49"/>
        <v>121</v>
      </c>
      <c r="AF1680" s="108"/>
      <c r="AG1680" s="104"/>
    </row>
    <row r="1681" spans="1:33">
      <c r="A1681" s="103">
        <v>44336</v>
      </c>
      <c r="B1681" s="30">
        <v>3</v>
      </c>
      <c r="C1681" s="30">
        <v>4421103</v>
      </c>
      <c r="D1681" s="104">
        <v>56412</v>
      </c>
      <c r="E1681" s="104" t="s">
        <v>283</v>
      </c>
      <c r="F1681" s="30">
        <v>12925</v>
      </c>
      <c r="G1681" s="105">
        <v>81</v>
      </c>
      <c r="H1681" s="113" t="s">
        <v>758</v>
      </c>
      <c r="I1681" s="222">
        <v>0</v>
      </c>
      <c r="J1681" s="223">
        <v>0</v>
      </c>
      <c r="K1681" s="228">
        <v>0</v>
      </c>
      <c r="L1681" s="224">
        <v>0</v>
      </c>
      <c r="M1681" s="222">
        <v>0</v>
      </c>
      <c r="N1681" s="229">
        <v>0</v>
      </c>
      <c r="O1681" s="225">
        <v>0</v>
      </c>
      <c r="P1681" s="224">
        <v>0</v>
      </c>
      <c r="Q1681" s="225">
        <v>0</v>
      </c>
      <c r="R1681" s="226">
        <v>0</v>
      </c>
      <c r="S1681" s="224">
        <v>0</v>
      </c>
      <c r="T1681" s="222">
        <v>0</v>
      </c>
      <c r="U1681" s="227">
        <v>0</v>
      </c>
      <c r="V1681" s="224">
        <v>1</v>
      </c>
      <c r="W1681" s="224">
        <v>0</v>
      </c>
      <c r="X1681" s="146">
        <f>+G1681-(SUM(I1681:N1681,O1681,P1681:P1681:T1681,U1681,V1681,W1681))</f>
        <v>80</v>
      </c>
      <c r="Y1681" s="107"/>
      <c r="Z1681" s="107"/>
      <c r="AA1681" s="107"/>
      <c r="AB1681" s="107"/>
      <c r="AC1681" s="107"/>
      <c r="AD1681" s="107"/>
      <c r="AE1681" s="197">
        <f t="shared" si="49"/>
        <v>80</v>
      </c>
      <c r="AF1681" s="108"/>
      <c r="AG1681" s="104"/>
    </row>
    <row r="1682" spans="1:33">
      <c r="A1682" s="103">
        <v>44336</v>
      </c>
      <c r="B1682" s="30">
        <v>3</v>
      </c>
      <c r="C1682" s="30">
        <v>4471303</v>
      </c>
      <c r="D1682" s="104">
        <v>56416</v>
      </c>
      <c r="E1682" s="104" t="s">
        <v>283</v>
      </c>
      <c r="F1682" s="30">
        <v>12926</v>
      </c>
      <c r="G1682" s="105">
        <v>105</v>
      </c>
      <c r="H1682" s="113" t="s">
        <v>759</v>
      </c>
      <c r="I1682" s="222">
        <v>0</v>
      </c>
      <c r="J1682" s="223">
        <v>0</v>
      </c>
      <c r="K1682" s="228">
        <v>0</v>
      </c>
      <c r="L1682" s="224">
        <v>0</v>
      </c>
      <c r="M1682" s="222">
        <v>0</v>
      </c>
      <c r="N1682" s="229">
        <v>0</v>
      </c>
      <c r="O1682" s="225">
        <v>0</v>
      </c>
      <c r="P1682" s="224">
        <v>0</v>
      </c>
      <c r="Q1682" s="225">
        <v>0</v>
      </c>
      <c r="R1682" s="226">
        <v>0</v>
      </c>
      <c r="S1682" s="224">
        <v>0</v>
      </c>
      <c r="T1682" s="222">
        <v>0</v>
      </c>
      <c r="U1682" s="227">
        <v>0</v>
      </c>
      <c r="V1682" s="224">
        <v>1</v>
      </c>
      <c r="W1682" s="224">
        <v>0</v>
      </c>
      <c r="X1682" s="146">
        <f>+G1682-(SUM(I1682:N1682,O1682,P1682:P1682:T1682,U1682,V1682,W1682))</f>
        <v>104</v>
      </c>
      <c r="Y1682" s="107"/>
      <c r="Z1682" s="107"/>
      <c r="AA1682" s="107"/>
      <c r="AB1682" s="107"/>
      <c r="AC1682" s="107"/>
      <c r="AD1682" s="107"/>
      <c r="AE1682" s="197">
        <f t="shared" si="49"/>
        <v>104</v>
      </c>
      <c r="AF1682" s="108"/>
      <c r="AG1682" s="104"/>
    </row>
    <row r="1683" spans="1:33">
      <c r="A1683" s="103">
        <v>44370</v>
      </c>
      <c r="B1683" s="30">
        <v>1</v>
      </c>
      <c r="C1683" s="30">
        <v>4478004</v>
      </c>
      <c r="D1683" s="104">
        <v>56517</v>
      </c>
      <c r="E1683" s="104" t="s">
        <v>283</v>
      </c>
      <c r="F1683" s="30">
        <v>13176</v>
      </c>
      <c r="G1683" s="105">
        <v>201</v>
      </c>
      <c r="H1683" s="564" t="s">
        <v>111</v>
      </c>
      <c r="I1683" s="222">
        <v>0</v>
      </c>
      <c r="J1683" s="223">
        <v>0</v>
      </c>
      <c r="K1683" s="228">
        <v>0</v>
      </c>
      <c r="L1683" s="224">
        <v>0</v>
      </c>
      <c r="M1683" s="222">
        <v>0</v>
      </c>
      <c r="N1683" s="229">
        <v>0</v>
      </c>
      <c r="O1683" s="225">
        <v>0</v>
      </c>
      <c r="P1683" s="224">
        <v>0</v>
      </c>
      <c r="Q1683" s="225">
        <v>0</v>
      </c>
      <c r="R1683" s="226">
        <v>0</v>
      </c>
      <c r="S1683" s="224">
        <v>0</v>
      </c>
      <c r="T1683" s="222">
        <v>0</v>
      </c>
      <c r="U1683" s="227">
        <v>0</v>
      </c>
      <c r="V1683" s="224">
        <v>1</v>
      </c>
      <c r="W1683" s="224">
        <v>0</v>
      </c>
      <c r="X1683" s="146">
        <f>+G1683-(SUM(I1683:N1683,O1683,P1683:P1683:T1683,U1683,V1683,W1683))</f>
        <v>200</v>
      </c>
      <c r="Y1683" s="107"/>
      <c r="Z1683" s="107"/>
      <c r="AA1683" s="107"/>
      <c r="AB1683" s="107"/>
      <c r="AC1683" s="107"/>
      <c r="AD1683" s="107"/>
      <c r="AE1683" s="197">
        <f t="shared" si="49"/>
        <v>200</v>
      </c>
      <c r="AF1683" s="108"/>
      <c r="AG1683" s="104"/>
    </row>
    <row r="1684" spans="1:33">
      <c r="A1684" s="103">
        <v>44370</v>
      </c>
      <c r="B1684" s="30">
        <v>2</v>
      </c>
      <c r="C1684" s="30">
        <v>4478004</v>
      </c>
      <c r="D1684" s="104">
        <v>56517</v>
      </c>
      <c r="E1684" s="104" t="s">
        <v>283</v>
      </c>
      <c r="F1684" s="30">
        <v>13176</v>
      </c>
      <c r="G1684" s="105">
        <v>199</v>
      </c>
      <c r="H1684" s="565"/>
      <c r="I1684" s="222">
        <v>0</v>
      </c>
      <c r="J1684" s="223">
        <v>0</v>
      </c>
      <c r="K1684" s="228">
        <v>0</v>
      </c>
      <c r="L1684" s="224">
        <v>0</v>
      </c>
      <c r="M1684" s="222">
        <v>0</v>
      </c>
      <c r="N1684" s="229">
        <v>0</v>
      </c>
      <c r="O1684" s="225">
        <v>0</v>
      </c>
      <c r="P1684" s="224">
        <v>0</v>
      </c>
      <c r="Q1684" s="225">
        <v>0</v>
      </c>
      <c r="R1684" s="226">
        <v>0</v>
      </c>
      <c r="S1684" s="224">
        <v>0</v>
      </c>
      <c r="T1684" s="222">
        <v>0</v>
      </c>
      <c r="U1684" s="227">
        <v>0</v>
      </c>
      <c r="V1684" s="224">
        <v>0</v>
      </c>
      <c r="W1684" s="224">
        <v>0</v>
      </c>
      <c r="X1684" s="146">
        <f>+G1684-(SUM(I1684:N1684,O1684,P1684:P1684:T1684,U1684,V1684,W1684))</f>
        <v>199</v>
      </c>
      <c r="Y1684" s="107"/>
      <c r="Z1684" s="107"/>
      <c r="AA1684" s="107"/>
      <c r="AB1684" s="107"/>
      <c r="AC1684" s="107"/>
      <c r="AD1684" s="107"/>
      <c r="AE1684" s="197">
        <f t="shared" si="49"/>
        <v>199</v>
      </c>
      <c r="AF1684" s="108"/>
      <c r="AG1684" s="104"/>
    </row>
    <row r="1685" spans="1:33">
      <c r="A1685" s="103">
        <v>44370</v>
      </c>
      <c r="B1685" s="30">
        <v>2</v>
      </c>
      <c r="C1685" s="30">
        <v>4478004</v>
      </c>
      <c r="D1685" s="104">
        <v>56517</v>
      </c>
      <c r="E1685" s="104" t="s">
        <v>283</v>
      </c>
      <c r="F1685" s="30">
        <v>13177</v>
      </c>
      <c r="G1685" s="105">
        <v>220</v>
      </c>
      <c r="H1685" s="113" t="s">
        <v>760</v>
      </c>
      <c r="I1685" s="222">
        <v>0</v>
      </c>
      <c r="J1685" s="223">
        <v>0</v>
      </c>
      <c r="K1685" s="228">
        <v>0</v>
      </c>
      <c r="L1685" s="224">
        <v>0</v>
      </c>
      <c r="M1685" s="222">
        <v>0</v>
      </c>
      <c r="N1685" s="229">
        <v>0</v>
      </c>
      <c r="O1685" s="225">
        <v>0</v>
      </c>
      <c r="P1685" s="224">
        <v>0</v>
      </c>
      <c r="Q1685" s="225">
        <v>0</v>
      </c>
      <c r="R1685" s="226">
        <v>0</v>
      </c>
      <c r="S1685" s="224">
        <v>0</v>
      </c>
      <c r="T1685" s="222">
        <v>0</v>
      </c>
      <c r="U1685" s="227">
        <v>0</v>
      </c>
      <c r="V1685" s="224">
        <v>1</v>
      </c>
      <c r="W1685" s="224">
        <v>0</v>
      </c>
      <c r="X1685" s="146">
        <f>+G1685-(SUM(I1685:N1685,O1685,P1685:P1685:T1685,U1685,V1685,W1685))</f>
        <v>219</v>
      </c>
      <c r="Y1685" s="107"/>
      <c r="Z1685" s="107"/>
      <c r="AA1685" s="107"/>
      <c r="AB1685" s="107"/>
      <c r="AC1685" s="107"/>
      <c r="AD1685" s="107"/>
      <c r="AE1685" s="197">
        <f t="shared" si="49"/>
        <v>219</v>
      </c>
      <c r="AF1685" s="108"/>
      <c r="AG1685" s="104"/>
    </row>
    <row r="1686" spans="1:33">
      <c r="A1686" s="103">
        <v>44370</v>
      </c>
      <c r="B1686" s="30">
        <v>2</v>
      </c>
      <c r="C1686" s="30">
        <v>4478004</v>
      </c>
      <c r="D1686" s="104">
        <v>56417</v>
      </c>
      <c r="E1686" s="104" t="s">
        <v>283</v>
      </c>
      <c r="F1686" s="30">
        <v>13178</v>
      </c>
      <c r="G1686" s="105">
        <v>101</v>
      </c>
      <c r="H1686" s="113" t="s">
        <v>111</v>
      </c>
      <c r="I1686" s="222">
        <v>0</v>
      </c>
      <c r="J1686" s="223">
        <v>0</v>
      </c>
      <c r="K1686" s="228">
        <v>0</v>
      </c>
      <c r="L1686" s="224">
        <v>0</v>
      </c>
      <c r="M1686" s="222">
        <v>0</v>
      </c>
      <c r="N1686" s="229">
        <v>0</v>
      </c>
      <c r="O1686" s="225">
        <v>0</v>
      </c>
      <c r="P1686" s="224">
        <v>0</v>
      </c>
      <c r="Q1686" s="225">
        <v>0</v>
      </c>
      <c r="R1686" s="226">
        <v>0</v>
      </c>
      <c r="S1686" s="224">
        <v>0</v>
      </c>
      <c r="T1686" s="222">
        <v>0</v>
      </c>
      <c r="U1686" s="227">
        <v>0</v>
      </c>
      <c r="V1686" s="224">
        <v>1</v>
      </c>
      <c r="W1686" s="224">
        <v>0</v>
      </c>
      <c r="X1686" s="146">
        <f>+G1686-(SUM(I1686:N1686,O1686,P1686:P1686:T1686,U1686,V1686,W1686))</f>
        <v>100</v>
      </c>
      <c r="Y1686" s="107"/>
      <c r="Z1686" s="107"/>
      <c r="AA1686" s="107"/>
      <c r="AB1686" s="107"/>
      <c r="AC1686" s="107"/>
      <c r="AD1686" s="107"/>
      <c r="AE1686" s="197">
        <f>X1686-SUM(Z1686:AD1686)</f>
        <v>100</v>
      </c>
      <c r="AF1686" s="108"/>
      <c r="AG1686" s="104"/>
    </row>
    <row r="1687" spans="1:33">
      <c r="A1687" s="103">
        <v>44370</v>
      </c>
      <c r="B1687" s="30">
        <v>3</v>
      </c>
      <c r="C1687" s="30">
        <v>4478004</v>
      </c>
      <c r="D1687" s="104">
        <v>56417</v>
      </c>
      <c r="E1687" s="104" t="s">
        <v>283</v>
      </c>
      <c r="F1687" s="30">
        <v>13178</v>
      </c>
      <c r="G1687" s="105">
        <v>299</v>
      </c>
      <c r="H1687" s="113" t="s">
        <v>111</v>
      </c>
      <c r="I1687" s="222">
        <v>0</v>
      </c>
      <c r="J1687" s="223">
        <v>0</v>
      </c>
      <c r="K1687" s="228">
        <v>0</v>
      </c>
      <c r="L1687" s="224">
        <v>0</v>
      </c>
      <c r="M1687" s="222">
        <v>0</v>
      </c>
      <c r="N1687" s="229">
        <v>0</v>
      </c>
      <c r="O1687" s="225">
        <v>0</v>
      </c>
      <c r="P1687" s="224">
        <v>0</v>
      </c>
      <c r="Q1687" s="225">
        <v>0</v>
      </c>
      <c r="R1687" s="226">
        <v>0</v>
      </c>
      <c r="S1687" s="224">
        <v>0</v>
      </c>
      <c r="T1687" s="222">
        <v>0</v>
      </c>
      <c r="U1687" s="227">
        <v>0</v>
      </c>
      <c r="V1687" s="224">
        <v>0</v>
      </c>
      <c r="W1687" s="224">
        <v>0</v>
      </c>
      <c r="X1687" s="146">
        <f>+G1687-(SUM(I1687:N1687,O1687,P1687:P1687:T1687,U1687,V1687,W1687))</f>
        <v>299</v>
      </c>
      <c r="Y1687" s="107"/>
      <c r="Z1687" s="107"/>
      <c r="AA1687" s="107"/>
      <c r="AB1687" s="107"/>
      <c r="AC1687" s="107"/>
      <c r="AD1687" s="107"/>
      <c r="AE1687" s="197">
        <f t="shared" si="49"/>
        <v>299</v>
      </c>
      <c r="AF1687" s="108"/>
      <c r="AG1687" s="104"/>
    </row>
    <row r="1688" spans="1:33">
      <c r="A1688" s="103">
        <v>44370</v>
      </c>
      <c r="B1688" s="30">
        <v>3</v>
      </c>
      <c r="C1688" s="30">
        <v>4478004</v>
      </c>
      <c r="D1688" s="104">
        <v>56417</v>
      </c>
      <c r="E1688" s="104" t="s">
        <v>283</v>
      </c>
      <c r="F1688" s="30">
        <v>13179</v>
      </c>
      <c r="G1688" s="105">
        <v>49</v>
      </c>
      <c r="H1688" s="113" t="s">
        <v>761</v>
      </c>
      <c r="I1688" s="222">
        <v>0</v>
      </c>
      <c r="J1688" s="223">
        <v>0</v>
      </c>
      <c r="K1688" s="228">
        <v>0</v>
      </c>
      <c r="L1688" s="224">
        <v>0</v>
      </c>
      <c r="M1688" s="222">
        <v>0</v>
      </c>
      <c r="N1688" s="229">
        <v>0</v>
      </c>
      <c r="O1688" s="225">
        <v>0</v>
      </c>
      <c r="P1688" s="224">
        <v>0</v>
      </c>
      <c r="Q1688" s="225">
        <v>0</v>
      </c>
      <c r="R1688" s="226">
        <v>0</v>
      </c>
      <c r="S1688" s="224">
        <v>0</v>
      </c>
      <c r="T1688" s="222">
        <v>0</v>
      </c>
      <c r="U1688" s="227">
        <v>0</v>
      </c>
      <c r="V1688" s="224">
        <v>1</v>
      </c>
      <c r="W1688" s="224">
        <v>0</v>
      </c>
      <c r="X1688" s="146">
        <f>+G1688-(SUM(I1688:N1688,O1688,P1688:P1688:T1688,U1688,V1688,W1688))</f>
        <v>48</v>
      </c>
      <c r="Y1688" s="107"/>
      <c r="Z1688" s="107"/>
      <c r="AA1688" s="107"/>
      <c r="AB1688" s="107"/>
      <c r="AC1688" s="107"/>
      <c r="AD1688" s="107"/>
      <c r="AE1688" s="197">
        <f>X1688-SUM(Z1688:AD1688)</f>
        <v>48</v>
      </c>
      <c r="AF1688" s="108"/>
      <c r="AG1688" s="104"/>
    </row>
    <row r="1689" spans="1:33">
      <c r="A1689" s="103">
        <v>44370</v>
      </c>
      <c r="B1689" s="30">
        <v>3</v>
      </c>
      <c r="C1689" s="30">
        <v>4478004</v>
      </c>
      <c r="D1689" s="104">
        <v>56415</v>
      </c>
      <c r="E1689" s="104" t="s">
        <v>283</v>
      </c>
      <c r="F1689" s="30">
        <v>13180</v>
      </c>
      <c r="G1689" s="105">
        <v>226</v>
      </c>
      <c r="H1689" s="564" t="s">
        <v>762</v>
      </c>
      <c r="I1689" s="222">
        <v>0</v>
      </c>
      <c r="J1689" s="223">
        <v>0</v>
      </c>
      <c r="K1689" s="228">
        <v>0</v>
      </c>
      <c r="L1689" s="224">
        <v>0</v>
      </c>
      <c r="M1689" s="222">
        <v>0</v>
      </c>
      <c r="N1689" s="229">
        <v>0</v>
      </c>
      <c r="O1689" s="225">
        <v>0</v>
      </c>
      <c r="P1689" s="224">
        <v>0</v>
      </c>
      <c r="Q1689" s="225">
        <v>0</v>
      </c>
      <c r="R1689" s="226">
        <v>0</v>
      </c>
      <c r="S1689" s="224">
        <v>0</v>
      </c>
      <c r="T1689" s="222">
        <v>0</v>
      </c>
      <c r="U1689" s="227">
        <v>0</v>
      </c>
      <c r="V1689" s="224">
        <v>1</v>
      </c>
      <c r="W1689" s="224">
        <v>0</v>
      </c>
      <c r="X1689" s="146">
        <f>+G1689-(SUM(I1689:N1689,O1689,P1689:P1689:T1689,U1689,V1689,W1689))</f>
        <v>225</v>
      </c>
      <c r="Y1689" s="107"/>
      <c r="Z1689" s="107"/>
      <c r="AA1689" s="107"/>
      <c r="AB1689" s="107"/>
      <c r="AC1689" s="107"/>
      <c r="AD1689" s="107"/>
      <c r="AE1689" s="197">
        <f>X1689-SUM(Z1689:AD1689)</f>
        <v>225</v>
      </c>
      <c r="AF1689" s="108"/>
      <c r="AG1689" s="104"/>
    </row>
    <row r="1690" spans="1:33">
      <c r="A1690" s="103">
        <v>44371</v>
      </c>
      <c r="B1690" s="30">
        <v>1</v>
      </c>
      <c r="C1690" s="30">
        <v>4478004</v>
      </c>
      <c r="D1690" s="104">
        <v>56415</v>
      </c>
      <c r="E1690" s="104" t="s">
        <v>283</v>
      </c>
      <c r="F1690" s="30">
        <v>13180</v>
      </c>
      <c r="G1690" s="105">
        <v>131</v>
      </c>
      <c r="H1690" s="565"/>
      <c r="I1690" s="222">
        <v>0</v>
      </c>
      <c r="J1690" s="223">
        <v>0</v>
      </c>
      <c r="K1690" s="228">
        <v>0</v>
      </c>
      <c r="L1690" s="224">
        <v>0</v>
      </c>
      <c r="M1690" s="222">
        <v>0</v>
      </c>
      <c r="N1690" s="229">
        <v>0</v>
      </c>
      <c r="O1690" s="225">
        <v>0</v>
      </c>
      <c r="P1690" s="224">
        <v>0</v>
      </c>
      <c r="Q1690" s="225">
        <v>0</v>
      </c>
      <c r="R1690" s="226">
        <v>0</v>
      </c>
      <c r="S1690" s="224">
        <v>0</v>
      </c>
      <c r="T1690" s="222">
        <v>0</v>
      </c>
      <c r="U1690" s="227">
        <v>0</v>
      </c>
      <c r="V1690" s="224">
        <v>0</v>
      </c>
      <c r="W1690" s="224">
        <v>0</v>
      </c>
      <c r="X1690" s="146">
        <f>+G1690-(SUM(I1690:N1690,O1690,P1690:P1690:T1690,U1690,V1690,W1690))</f>
        <v>131</v>
      </c>
      <c r="Y1690" s="107"/>
      <c r="Z1690" s="107"/>
      <c r="AA1690" s="107"/>
      <c r="AB1690" s="107"/>
      <c r="AC1690" s="107"/>
      <c r="AD1690" s="107"/>
      <c r="AE1690" s="197">
        <f>X1690-SUM(Z1690:AD1690)</f>
        <v>131</v>
      </c>
      <c r="AF1690" s="108"/>
      <c r="AG1690" s="104"/>
    </row>
    <row r="1691" spans="1:33">
      <c r="A1691" s="103">
        <v>44371</v>
      </c>
      <c r="B1691" s="30">
        <v>1</v>
      </c>
      <c r="C1691" s="30">
        <v>4478004</v>
      </c>
      <c r="D1691" s="104">
        <v>56511</v>
      </c>
      <c r="E1691" s="104" t="s">
        <v>283</v>
      </c>
      <c r="F1691" s="30">
        <v>13181</v>
      </c>
      <c r="G1691" s="105">
        <v>400</v>
      </c>
      <c r="H1691" s="113" t="s">
        <v>111</v>
      </c>
      <c r="I1691" s="222">
        <v>0</v>
      </c>
      <c r="J1691" s="223">
        <v>0</v>
      </c>
      <c r="K1691" s="228">
        <v>0</v>
      </c>
      <c r="L1691" s="224">
        <v>0</v>
      </c>
      <c r="M1691" s="222">
        <v>0</v>
      </c>
      <c r="N1691" s="229">
        <v>0</v>
      </c>
      <c r="O1691" s="225">
        <v>1</v>
      </c>
      <c r="P1691" s="224">
        <v>0</v>
      </c>
      <c r="Q1691" s="225">
        <v>0</v>
      </c>
      <c r="R1691" s="226">
        <v>0</v>
      </c>
      <c r="S1691" s="224">
        <v>0</v>
      </c>
      <c r="T1691" s="222">
        <v>0</v>
      </c>
      <c r="U1691" s="227">
        <v>0</v>
      </c>
      <c r="V1691" s="224">
        <v>1</v>
      </c>
      <c r="W1691" s="224">
        <v>0</v>
      </c>
      <c r="X1691" s="146">
        <f>+G1691-(SUM(I1691:N1691,O1691,P1691:P1691:T1691,U1691,V1691,W1691))</f>
        <v>398</v>
      </c>
      <c r="Y1691" s="107"/>
      <c r="Z1691" s="107"/>
      <c r="AA1691" s="107">
        <v>40</v>
      </c>
      <c r="AB1691" s="107"/>
      <c r="AC1691" s="107"/>
      <c r="AD1691" s="107"/>
      <c r="AE1691" s="197">
        <f>X1691-SUM(Z1691:AD1691)</f>
        <v>358</v>
      </c>
      <c r="AF1691" s="108"/>
      <c r="AG1691" s="104"/>
    </row>
    <row r="1692" spans="1:33">
      <c r="A1692" s="103">
        <v>44371</v>
      </c>
      <c r="B1692" s="30">
        <v>2</v>
      </c>
      <c r="C1692" s="30">
        <v>4478004</v>
      </c>
      <c r="D1692" s="104">
        <v>56511</v>
      </c>
      <c r="E1692" s="104" t="s">
        <v>283</v>
      </c>
      <c r="F1692" s="30">
        <v>13182</v>
      </c>
      <c r="G1692" s="105">
        <v>319</v>
      </c>
      <c r="H1692" s="113" t="s">
        <v>729</v>
      </c>
      <c r="I1692" s="222">
        <v>0</v>
      </c>
      <c r="J1692" s="223">
        <v>0</v>
      </c>
      <c r="K1692" s="228">
        <v>0</v>
      </c>
      <c r="L1692" s="224">
        <v>0</v>
      </c>
      <c r="M1692" s="222">
        <v>0</v>
      </c>
      <c r="N1692" s="229">
        <v>0</v>
      </c>
      <c r="O1692" s="225">
        <v>0</v>
      </c>
      <c r="P1692" s="224">
        <v>0</v>
      </c>
      <c r="Q1692" s="225">
        <v>0</v>
      </c>
      <c r="R1692" s="226">
        <v>0</v>
      </c>
      <c r="S1692" s="224">
        <v>0</v>
      </c>
      <c r="T1692" s="222">
        <v>0</v>
      </c>
      <c r="U1692" s="227">
        <v>0</v>
      </c>
      <c r="V1692" s="224">
        <v>0</v>
      </c>
      <c r="W1692" s="224">
        <v>0</v>
      </c>
      <c r="X1692" s="146">
        <f>+G1692-(SUM(I1692:N1692,O1692,P1692:P1692:T1692,U1692,V1692,W1692))</f>
        <v>319</v>
      </c>
      <c r="Y1692" s="107"/>
      <c r="Z1692" s="107"/>
      <c r="AA1692" s="107"/>
      <c r="AB1692" s="107"/>
      <c r="AC1692" s="107"/>
      <c r="AD1692" s="107"/>
      <c r="AE1692" s="197">
        <f t="shared" si="49"/>
        <v>319</v>
      </c>
      <c r="AF1692" s="108"/>
      <c r="AG1692" s="104"/>
    </row>
    <row r="1693" spans="1:33">
      <c r="A1693" s="103">
        <v>44371</v>
      </c>
      <c r="B1693" s="30">
        <v>2</v>
      </c>
      <c r="C1693" s="30">
        <v>4478004</v>
      </c>
      <c r="D1693" s="104">
        <v>56512</v>
      </c>
      <c r="E1693" s="104" t="s">
        <v>283</v>
      </c>
      <c r="F1693" s="30">
        <v>13183</v>
      </c>
      <c r="G1693" s="105">
        <v>140</v>
      </c>
      <c r="H1693" s="564" t="s">
        <v>111</v>
      </c>
      <c r="I1693" s="222">
        <v>0</v>
      </c>
      <c r="J1693" s="223">
        <v>0</v>
      </c>
      <c r="K1693" s="228">
        <v>0</v>
      </c>
      <c r="L1693" s="224">
        <v>0</v>
      </c>
      <c r="M1693" s="222">
        <v>0</v>
      </c>
      <c r="N1693" s="229">
        <v>0</v>
      </c>
      <c r="O1693" s="225">
        <v>0</v>
      </c>
      <c r="P1693" s="224">
        <v>0</v>
      </c>
      <c r="Q1693" s="225">
        <v>0</v>
      </c>
      <c r="R1693" s="226">
        <v>0</v>
      </c>
      <c r="S1693" s="224">
        <v>0</v>
      </c>
      <c r="T1693" s="222">
        <v>0</v>
      </c>
      <c r="U1693" s="227">
        <v>0</v>
      </c>
      <c r="V1693" s="224">
        <v>0</v>
      </c>
      <c r="W1693" s="224">
        <v>1</v>
      </c>
      <c r="X1693" s="146">
        <f>+G1693-(SUM(I1693:N1693,O1693,P1693:P1693:T1693,U1693,V1693,W1693))</f>
        <v>139</v>
      </c>
      <c r="Y1693" s="107"/>
      <c r="Z1693" s="107"/>
      <c r="AA1693" s="107">
        <v>84</v>
      </c>
      <c r="AB1693" s="107"/>
      <c r="AC1693" s="107"/>
      <c r="AD1693" s="107"/>
      <c r="AE1693" s="197">
        <f t="shared" si="49"/>
        <v>55</v>
      </c>
      <c r="AF1693" s="108"/>
      <c r="AG1693" s="104"/>
    </row>
    <row r="1694" spans="1:33">
      <c r="A1694" s="103">
        <v>44371</v>
      </c>
      <c r="B1694" s="30">
        <v>3</v>
      </c>
      <c r="C1694" s="30">
        <v>4478004</v>
      </c>
      <c r="D1694" s="104">
        <v>56512</v>
      </c>
      <c r="E1694" s="104" t="s">
        <v>283</v>
      </c>
      <c r="F1694" s="30">
        <v>13183</v>
      </c>
      <c r="G1694" s="105">
        <v>260</v>
      </c>
      <c r="H1694" s="565"/>
      <c r="I1694" s="222">
        <v>0</v>
      </c>
      <c r="J1694" s="223">
        <v>0</v>
      </c>
      <c r="K1694" s="228">
        <v>0</v>
      </c>
      <c r="L1694" s="224">
        <v>0</v>
      </c>
      <c r="M1694" s="222">
        <v>0</v>
      </c>
      <c r="N1694" s="229">
        <v>0</v>
      </c>
      <c r="O1694" s="225">
        <v>0</v>
      </c>
      <c r="P1694" s="224">
        <v>0</v>
      </c>
      <c r="Q1694" s="225">
        <v>0</v>
      </c>
      <c r="R1694" s="226">
        <v>0</v>
      </c>
      <c r="S1694" s="224">
        <v>0</v>
      </c>
      <c r="T1694" s="222">
        <v>0</v>
      </c>
      <c r="U1694" s="227">
        <v>0</v>
      </c>
      <c r="V1694" s="224">
        <v>0</v>
      </c>
      <c r="W1694" s="224">
        <v>0</v>
      </c>
      <c r="X1694" s="146">
        <f>+G1694-(SUM(I1694:N1694,O1694,P1694:P1694:T1694,U1694,V1694,W1694))</f>
        <v>260</v>
      </c>
      <c r="Y1694" s="107"/>
      <c r="Z1694" s="107"/>
      <c r="AA1694" s="107">
        <v>12</v>
      </c>
      <c r="AB1694" s="107"/>
      <c r="AC1694" s="107"/>
      <c r="AD1694" s="107"/>
      <c r="AE1694" s="197">
        <f t="shared" si="49"/>
        <v>248</v>
      </c>
      <c r="AF1694" s="108"/>
      <c r="AG1694" s="104"/>
    </row>
    <row r="1695" spans="1:33">
      <c r="A1695" s="103">
        <v>44371</v>
      </c>
      <c r="B1695" s="30">
        <v>3</v>
      </c>
      <c r="C1695" s="30">
        <v>4478004</v>
      </c>
      <c r="D1695" s="104">
        <v>56512</v>
      </c>
      <c r="E1695" s="104" t="s">
        <v>283</v>
      </c>
      <c r="F1695" s="30">
        <v>13184</v>
      </c>
      <c r="G1695" s="105">
        <v>226</v>
      </c>
      <c r="H1695" s="564" t="s">
        <v>763</v>
      </c>
      <c r="I1695" s="222">
        <v>0</v>
      </c>
      <c r="J1695" s="223">
        <v>0</v>
      </c>
      <c r="K1695" s="228">
        <v>0</v>
      </c>
      <c r="L1695" s="224">
        <v>0</v>
      </c>
      <c r="M1695" s="222">
        <v>0</v>
      </c>
      <c r="N1695" s="229">
        <v>0</v>
      </c>
      <c r="O1695" s="225">
        <v>0</v>
      </c>
      <c r="P1695" s="224">
        <v>0</v>
      </c>
      <c r="Q1695" s="225">
        <v>0</v>
      </c>
      <c r="R1695" s="226">
        <v>0</v>
      </c>
      <c r="S1695" s="224">
        <v>0</v>
      </c>
      <c r="T1695" s="222">
        <v>0</v>
      </c>
      <c r="U1695" s="227">
        <v>0</v>
      </c>
      <c r="V1695" s="224">
        <v>0</v>
      </c>
      <c r="W1695" s="224">
        <v>1</v>
      </c>
      <c r="X1695" s="146">
        <f>+G1695-(SUM(I1695:N1695,O1695,P1695:P1695:T1695,U1695,V1695,W1695))</f>
        <v>225</v>
      </c>
      <c r="Y1695" s="107"/>
      <c r="Z1695" s="107"/>
      <c r="AA1695" s="107"/>
      <c r="AB1695" s="107"/>
      <c r="AC1695" s="107"/>
      <c r="AD1695" s="107"/>
      <c r="AE1695" s="197">
        <f t="shared" si="49"/>
        <v>225</v>
      </c>
      <c r="AF1695" s="108"/>
      <c r="AG1695" s="104"/>
    </row>
    <row r="1696" spans="1:33">
      <c r="A1696" s="103">
        <v>44372</v>
      </c>
      <c r="B1696" s="30">
        <v>1</v>
      </c>
      <c r="C1696" s="30">
        <v>4478004</v>
      </c>
      <c r="D1696" s="104">
        <v>56512</v>
      </c>
      <c r="E1696" s="104" t="s">
        <v>283</v>
      </c>
      <c r="F1696" s="30">
        <v>13184</v>
      </c>
      <c r="G1696" s="105">
        <v>174</v>
      </c>
      <c r="H1696" s="565"/>
      <c r="I1696" s="222">
        <v>0</v>
      </c>
      <c r="J1696" s="223">
        <v>0</v>
      </c>
      <c r="K1696" s="228">
        <v>0</v>
      </c>
      <c r="L1696" s="224">
        <v>0</v>
      </c>
      <c r="M1696" s="222">
        <v>0</v>
      </c>
      <c r="N1696" s="229">
        <v>0</v>
      </c>
      <c r="O1696" s="225">
        <v>0</v>
      </c>
      <c r="P1696" s="224">
        <v>0</v>
      </c>
      <c r="Q1696" s="225">
        <v>0</v>
      </c>
      <c r="R1696" s="226">
        <v>0</v>
      </c>
      <c r="S1696" s="224">
        <v>0</v>
      </c>
      <c r="T1696" s="222">
        <v>0</v>
      </c>
      <c r="U1696" s="227">
        <v>0</v>
      </c>
      <c r="V1696" s="224">
        <v>0</v>
      </c>
      <c r="W1696" s="224">
        <v>0</v>
      </c>
      <c r="X1696" s="146">
        <f>+G1696-(SUM(I1696:N1696,O1696,P1696:P1696:T1696,U1696,V1696,W1696))</f>
        <v>174</v>
      </c>
      <c r="Y1696" s="107"/>
      <c r="Z1696" s="107"/>
      <c r="AA1696" s="107"/>
      <c r="AB1696" s="107"/>
      <c r="AC1696" s="107"/>
      <c r="AD1696" s="107"/>
      <c r="AE1696" s="197">
        <f t="shared" si="49"/>
        <v>174</v>
      </c>
      <c r="AF1696" s="108"/>
      <c r="AG1696" s="104"/>
    </row>
    <row r="1697" spans="1:33">
      <c r="A1697" s="103">
        <v>44372</v>
      </c>
      <c r="B1697" s="30">
        <v>1</v>
      </c>
      <c r="C1697" s="30">
        <v>4478004</v>
      </c>
      <c r="D1697" s="104">
        <v>56512</v>
      </c>
      <c r="E1697" s="104" t="s">
        <v>283</v>
      </c>
      <c r="F1697" s="30">
        <v>13185</v>
      </c>
      <c r="G1697" s="105">
        <v>8</v>
      </c>
      <c r="H1697" s="113" t="s">
        <v>764</v>
      </c>
      <c r="I1697" s="222">
        <v>0</v>
      </c>
      <c r="J1697" s="223">
        <v>0</v>
      </c>
      <c r="K1697" s="228">
        <v>0</v>
      </c>
      <c r="L1697" s="224">
        <v>0</v>
      </c>
      <c r="M1697" s="222">
        <v>0</v>
      </c>
      <c r="N1697" s="229">
        <v>0</v>
      </c>
      <c r="O1697" s="225">
        <v>0</v>
      </c>
      <c r="P1697" s="224">
        <v>0</v>
      </c>
      <c r="Q1697" s="225">
        <v>0</v>
      </c>
      <c r="R1697" s="226">
        <v>0</v>
      </c>
      <c r="S1697" s="224">
        <v>0</v>
      </c>
      <c r="T1697" s="222">
        <v>0</v>
      </c>
      <c r="U1697" s="227">
        <v>0</v>
      </c>
      <c r="V1697" s="224">
        <v>1</v>
      </c>
      <c r="W1697" s="224">
        <v>0</v>
      </c>
      <c r="X1697" s="146">
        <f>+G1697-(SUM(I1697:N1697,O1697,P1697:P1697:T1697,U1697,V1697,W1697))</f>
        <v>7</v>
      </c>
      <c r="Y1697" s="107"/>
      <c r="Z1697" s="107"/>
      <c r="AA1697" s="107"/>
      <c r="AB1697" s="107"/>
      <c r="AC1697" s="107"/>
      <c r="AD1697" s="107"/>
      <c r="AE1697" s="197">
        <f t="shared" si="49"/>
        <v>7</v>
      </c>
      <c r="AF1697" s="108"/>
      <c r="AG1697" s="104"/>
    </row>
    <row r="1698" spans="1:33">
      <c r="A1698" s="103">
        <v>44372</v>
      </c>
      <c r="B1698" s="30">
        <v>1</v>
      </c>
      <c r="C1698" s="30">
        <v>4478004</v>
      </c>
      <c r="D1698" s="104">
        <v>56414</v>
      </c>
      <c r="E1698" s="104" t="s">
        <v>283</v>
      </c>
      <c r="F1698" s="30">
        <v>13186</v>
      </c>
      <c r="G1698" s="105">
        <v>122</v>
      </c>
      <c r="H1698" s="113" t="s">
        <v>566</v>
      </c>
      <c r="I1698" s="222">
        <v>0</v>
      </c>
      <c r="J1698" s="223">
        <v>0</v>
      </c>
      <c r="K1698" s="228">
        <v>0</v>
      </c>
      <c r="L1698" s="224">
        <v>0</v>
      </c>
      <c r="M1698" s="222">
        <v>0</v>
      </c>
      <c r="N1698" s="229">
        <v>0</v>
      </c>
      <c r="O1698" s="225">
        <v>0</v>
      </c>
      <c r="P1698" s="224">
        <v>0</v>
      </c>
      <c r="Q1698" s="225">
        <v>0</v>
      </c>
      <c r="R1698" s="226">
        <v>0</v>
      </c>
      <c r="S1698" s="224">
        <v>0</v>
      </c>
      <c r="T1698" s="222">
        <v>0</v>
      </c>
      <c r="U1698" s="227">
        <v>0</v>
      </c>
      <c r="V1698" s="224">
        <v>1</v>
      </c>
      <c r="W1698" s="224">
        <v>0</v>
      </c>
      <c r="X1698" s="146">
        <f>+G1698-(SUM(I1698:N1698,O1698,P1698:P1698:T1698,U1698,V1698,W1698))</f>
        <v>121</v>
      </c>
      <c r="Y1698" s="107"/>
      <c r="Z1698" s="107"/>
      <c r="AA1698" s="107"/>
      <c r="AB1698" s="107"/>
      <c r="AC1698" s="107"/>
      <c r="AD1698" s="107"/>
      <c r="AE1698" s="197">
        <f t="shared" si="49"/>
        <v>121</v>
      </c>
      <c r="AF1698" s="108"/>
      <c r="AG1698" s="104"/>
    </row>
    <row r="1699" spans="1:33">
      <c r="A1699" s="103">
        <v>44372</v>
      </c>
      <c r="B1699" s="30">
        <v>1</v>
      </c>
      <c r="C1699" s="30">
        <v>4478004</v>
      </c>
      <c r="D1699" s="104">
        <v>60327</v>
      </c>
      <c r="E1699" s="104" t="s">
        <v>283</v>
      </c>
      <c r="F1699" s="30">
        <v>13187</v>
      </c>
      <c r="G1699" s="105">
        <v>90</v>
      </c>
      <c r="H1699" s="113" t="s">
        <v>765</v>
      </c>
      <c r="I1699" s="222">
        <v>0</v>
      </c>
      <c r="J1699" s="223">
        <v>0</v>
      </c>
      <c r="K1699" s="228">
        <v>0</v>
      </c>
      <c r="L1699" s="224">
        <v>0</v>
      </c>
      <c r="M1699" s="222">
        <v>0</v>
      </c>
      <c r="N1699" s="229">
        <v>0</v>
      </c>
      <c r="O1699" s="225">
        <v>0</v>
      </c>
      <c r="P1699" s="224">
        <v>0</v>
      </c>
      <c r="Q1699" s="225">
        <v>0</v>
      </c>
      <c r="R1699" s="226">
        <v>0</v>
      </c>
      <c r="S1699" s="224">
        <v>0</v>
      </c>
      <c r="T1699" s="222">
        <v>0</v>
      </c>
      <c r="U1699" s="227">
        <v>0</v>
      </c>
      <c r="V1699" s="224">
        <v>1</v>
      </c>
      <c r="W1699" s="224">
        <v>0</v>
      </c>
      <c r="X1699" s="146">
        <f>+G1699-(SUM(I1699:N1699,O1699,P1699:P1699:T1699,U1699,V1699,W1699))</f>
        <v>89</v>
      </c>
      <c r="Y1699" s="107"/>
      <c r="Z1699" s="107"/>
      <c r="AA1699" s="107"/>
      <c r="AB1699" s="107"/>
      <c r="AC1699" s="107"/>
      <c r="AD1699" s="107"/>
      <c r="AE1699" s="197">
        <f t="shared" si="49"/>
        <v>89</v>
      </c>
      <c r="AF1699" s="108"/>
      <c r="AG1699" s="104"/>
    </row>
    <row r="1700" spans="1:33">
      <c r="A1700" s="103">
        <v>44372</v>
      </c>
      <c r="B1700" s="30">
        <v>1</v>
      </c>
      <c r="C1700" s="30">
        <v>4478004</v>
      </c>
      <c r="D1700" s="104">
        <v>56517</v>
      </c>
      <c r="E1700" s="104" t="s">
        <v>283</v>
      </c>
      <c r="F1700" s="30">
        <v>13188</v>
      </c>
      <c r="G1700" s="105">
        <v>16</v>
      </c>
      <c r="H1700" s="113" t="s">
        <v>735</v>
      </c>
      <c r="I1700" s="222">
        <v>0</v>
      </c>
      <c r="J1700" s="223">
        <v>0</v>
      </c>
      <c r="K1700" s="228">
        <v>0</v>
      </c>
      <c r="L1700" s="224">
        <v>0</v>
      </c>
      <c r="M1700" s="222">
        <v>0</v>
      </c>
      <c r="N1700" s="229">
        <v>0</v>
      </c>
      <c r="O1700" s="225">
        <v>0</v>
      </c>
      <c r="P1700" s="224">
        <v>0</v>
      </c>
      <c r="Q1700" s="225">
        <v>0</v>
      </c>
      <c r="R1700" s="226">
        <v>0</v>
      </c>
      <c r="S1700" s="224">
        <v>0</v>
      </c>
      <c r="T1700" s="222">
        <v>0</v>
      </c>
      <c r="U1700" s="227">
        <v>0</v>
      </c>
      <c r="V1700" s="224">
        <v>1</v>
      </c>
      <c r="W1700" s="224">
        <v>0</v>
      </c>
      <c r="X1700" s="146">
        <f>+G1700-(SUM(I1700:N1700,O1700,P1700:P1700:T1700,U1700,V1700,W1700))</f>
        <v>15</v>
      </c>
      <c r="Y1700" s="107"/>
      <c r="Z1700" s="107"/>
      <c r="AA1700" s="107"/>
      <c r="AB1700" s="107"/>
      <c r="AC1700" s="107"/>
      <c r="AD1700" s="107"/>
      <c r="AE1700" s="197">
        <f t="shared" si="49"/>
        <v>15</v>
      </c>
      <c r="AF1700" s="108"/>
      <c r="AG1700" s="104"/>
    </row>
    <row r="1701" spans="1:33">
      <c r="A1701" s="103">
        <v>44372</v>
      </c>
      <c r="B1701" s="30">
        <v>1</v>
      </c>
      <c r="C1701" s="30">
        <v>3918407</v>
      </c>
      <c r="D1701" s="104">
        <v>40626</v>
      </c>
      <c r="E1701" s="104" t="s">
        <v>862</v>
      </c>
      <c r="F1701" s="30">
        <v>13189</v>
      </c>
      <c r="G1701" s="105">
        <v>51</v>
      </c>
      <c r="H1701" s="113" t="s">
        <v>766</v>
      </c>
      <c r="I1701" s="222">
        <v>0</v>
      </c>
      <c r="J1701" s="223">
        <v>0</v>
      </c>
      <c r="K1701" s="228">
        <v>0</v>
      </c>
      <c r="L1701" s="224">
        <v>0</v>
      </c>
      <c r="M1701" s="222">
        <v>0</v>
      </c>
      <c r="N1701" s="229">
        <v>0</v>
      </c>
      <c r="O1701" s="225">
        <v>1</v>
      </c>
      <c r="P1701" s="224">
        <v>0</v>
      </c>
      <c r="Q1701" s="225">
        <v>0</v>
      </c>
      <c r="R1701" s="226">
        <v>0</v>
      </c>
      <c r="S1701" s="224">
        <v>0</v>
      </c>
      <c r="T1701" s="222">
        <v>0</v>
      </c>
      <c r="U1701" s="227">
        <v>0</v>
      </c>
      <c r="V1701" s="224">
        <v>1</v>
      </c>
      <c r="W1701" s="224">
        <v>0</v>
      </c>
      <c r="X1701" s="146">
        <f>+G1701-(SUM(I1701:N1701,O1701,P1701:P1701:T1701,U1701,V1701,W1701))</f>
        <v>49</v>
      </c>
      <c r="Y1701" s="107"/>
      <c r="Z1701" s="107"/>
      <c r="AA1701" s="107"/>
      <c r="AB1701" s="107"/>
      <c r="AC1701" s="107"/>
      <c r="AD1701" s="107"/>
      <c r="AE1701" s="197">
        <f t="shared" si="49"/>
        <v>49</v>
      </c>
      <c r="AF1701" s="108"/>
      <c r="AG1701" s="104"/>
    </row>
    <row r="1702" spans="1:33">
      <c r="A1702" s="103">
        <v>44372</v>
      </c>
      <c r="B1702" s="30">
        <v>1</v>
      </c>
      <c r="C1702" s="30">
        <v>3918407</v>
      </c>
      <c r="D1702" s="104">
        <v>40628</v>
      </c>
      <c r="E1702" s="104" t="s">
        <v>862</v>
      </c>
      <c r="F1702" s="30">
        <v>13190</v>
      </c>
      <c r="G1702" s="105">
        <v>26</v>
      </c>
      <c r="H1702" s="113" t="s">
        <v>415</v>
      </c>
      <c r="I1702" s="222">
        <v>0</v>
      </c>
      <c r="J1702" s="223">
        <v>0</v>
      </c>
      <c r="K1702" s="228">
        <v>0</v>
      </c>
      <c r="L1702" s="224">
        <v>0</v>
      </c>
      <c r="M1702" s="222">
        <v>0</v>
      </c>
      <c r="N1702" s="229">
        <v>0</v>
      </c>
      <c r="O1702" s="225">
        <v>0</v>
      </c>
      <c r="P1702" s="224">
        <v>0</v>
      </c>
      <c r="Q1702" s="225">
        <v>0</v>
      </c>
      <c r="R1702" s="226">
        <v>0</v>
      </c>
      <c r="S1702" s="224">
        <v>0</v>
      </c>
      <c r="T1702" s="222">
        <v>0</v>
      </c>
      <c r="U1702" s="227">
        <v>0</v>
      </c>
      <c r="V1702" s="224">
        <v>1</v>
      </c>
      <c r="W1702" s="224">
        <v>0</v>
      </c>
      <c r="X1702" s="146">
        <f>+G1702-(SUM(I1702:N1702,O1702,P1702:P1702:T1702,U1702,V1702,W1702))</f>
        <v>25</v>
      </c>
      <c r="Y1702" s="107"/>
      <c r="Z1702" s="107"/>
      <c r="AA1702" s="107"/>
      <c r="AB1702" s="107"/>
      <c r="AC1702" s="107"/>
      <c r="AD1702" s="107"/>
      <c r="AE1702" s="197">
        <f t="shared" si="49"/>
        <v>25</v>
      </c>
      <c r="AF1702" s="108"/>
      <c r="AG1702" s="104"/>
    </row>
    <row r="1703" spans="1:33">
      <c r="A1703" s="103">
        <v>44372</v>
      </c>
      <c r="B1703" s="30">
        <v>1</v>
      </c>
      <c r="C1703" s="30">
        <v>3958604</v>
      </c>
      <c r="D1703" s="104">
        <v>40629</v>
      </c>
      <c r="E1703" s="104" t="s">
        <v>688</v>
      </c>
      <c r="F1703" s="30">
        <v>13191</v>
      </c>
      <c r="G1703" s="105">
        <v>16</v>
      </c>
      <c r="H1703" s="113" t="s">
        <v>397</v>
      </c>
      <c r="I1703" s="222">
        <v>0</v>
      </c>
      <c r="J1703" s="223">
        <v>0</v>
      </c>
      <c r="K1703" s="228">
        <v>0</v>
      </c>
      <c r="L1703" s="224">
        <v>0</v>
      </c>
      <c r="M1703" s="222">
        <v>0</v>
      </c>
      <c r="N1703" s="229">
        <v>0</v>
      </c>
      <c r="O1703" s="225">
        <v>0</v>
      </c>
      <c r="P1703" s="224">
        <v>0</v>
      </c>
      <c r="Q1703" s="225">
        <v>0</v>
      </c>
      <c r="R1703" s="226">
        <v>0</v>
      </c>
      <c r="S1703" s="224">
        <v>0</v>
      </c>
      <c r="T1703" s="222">
        <v>0</v>
      </c>
      <c r="U1703" s="227">
        <v>0</v>
      </c>
      <c r="V1703" s="224">
        <v>1</v>
      </c>
      <c r="W1703" s="224">
        <v>0</v>
      </c>
      <c r="X1703" s="146">
        <f>+G1703-(SUM(I1703:N1703,O1703,P1703:P1703:T1703,U1703,V1703,W1703))</f>
        <v>15</v>
      </c>
      <c r="Y1703" s="107"/>
      <c r="Z1703" s="107"/>
      <c r="AA1703" s="107"/>
      <c r="AB1703" s="107"/>
      <c r="AC1703" s="107"/>
      <c r="AD1703" s="107"/>
      <c r="AE1703" s="197">
        <f t="shared" si="49"/>
        <v>15</v>
      </c>
      <c r="AF1703" s="108"/>
      <c r="AG1703" s="104"/>
    </row>
    <row r="1704" spans="1:33">
      <c r="A1704" s="103">
        <v>44375</v>
      </c>
      <c r="B1704" s="30">
        <v>2</v>
      </c>
      <c r="C1704" s="30">
        <v>4478004</v>
      </c>
      <c r="D1704" s="19">
        <v>56414</v>
      </c>
      <c r="E1704" s="104" t="s">
        <v>283</v>
      </c>
      <c r="F1704" s="20">
        <v>13220</v>
      </c>
      <c r="G1704" s="105">
        <v>107</v>
      </c>
      <c r="H1704" s="113" t="s">
        <v>767</v>
      </c>
      <c r="I1704" s="222">
        <v>0</v>
      </c>
      <c r="J1704" s="223">
        <v>0</v>
      </c>
      <c r="K1704" s="228">
        <v>0</v>
      </c>
      <c r="L1704" s="224">
        <v>0</v>
      </c>
      <c r="M1704" s="222">
        <v>0</v>
      </c>
      <c r="N1704" s="229">
        <v>0</v>
      </c>
      <c r="O1704" s="225">
        <v>0</v>
      </c>
      <c r="P1704" s="224">
        <v>0</v>
      </c>
      <c r="Q1704" s="225">
        <v>0</v>
      </c>
      <c r="R1704" s="226">
        <v>0</v>
      </c>
      <c r="S1704" s="224">
        <v>0</v>
      </c>
      <c r="T1704" s="222">
        <v>0</v>
      </c>
      <c r="U1704" s="227">
        <v>0</v>
      </c>
      <c r="V1704" s="224">
        <v>1</v>
      </c>
      <c r="W1704" s="224">
        <v>0</v>
      </c>
      <c r="X1704" s="146">
        <f>+G1704-(SUM(I1704:N1704,O1704,P1704:P1704:T1704,U1704,V1704,W1704))</f>
        <v>106</v>
      </c>
      <c r="Y1704" s="107"/>
      <c r="Z1704" s="107"/>
      <c r="AA1704" s="107"/>
      <c r="AB1704" s="107"/>
      <c r="AC1704" s="107"/>
      <c r="AD1704" s="107"/>
      <c r="AE1704" s="197">
        <f t="shared" si="49"/>
        <v>106</v>
      </c>
      <c r="AF1704" s="108"/>
      <c r="AG1704" s="104"/>
    </row>
    <row r="1705" spans="1:33">
      <c r="A1705" s="103">
        <v>44375</v>
      </c>
      <c r="B1705" s="30">
        <v>2</v>
      </c>
      <c r="C1705" s="30">
        <v>4478004</v>
      </c>
      <c r="D1705" s="19">
        <v>56510</v>
      </c>
      <c r="E1705" s="104" t="s">
        <v>283</v>
      </c>
      <c r="F1705" s="20">
        <v>13221</v>
      </c>
      <c r="G1705" s="105">
        <v>48</v>
      </c>
      <c r="H1705" s="113" t="s">
        <v>157</v>
      </c>
      <c r="I1705" s="222">
        <v>0</v>
      </c>
      <c r="J1705" s="223">
        <v>0</v>
      </c>
      <c r="K1705" s="228">
        <v>0</v>
      </c>
      <c r="L1705" s="224">
        <v>0</v>
      </c>
      <c r="M1705" s="222">
        <v>0</v>
      </c>
      <c r="N1705" s="229">
        <v>0</v>
      </c>
      <c r="O1705" s="225">
        <v>0</v>
      </c>
      <c r="P1705" s="224">
        <v>0</v>
      </c>
      <c r="Q1705" s="225">
        <v>0</v>
      </c>
      <c r="R1705" s="226">
        <v>0</v>
      </c>
      <c r="S1705" s="224">
        <v>0</v>
      </c>
      <c r="T1705" s="222">
        <v>0</v>
      </c>
      <c r="U1705" s="227">
        <v>0</v>
      </c>
      <c r="V1705" s="224">
        <v>1</v>
      </c>
      <c r="W1705" s="224">
        <v>0</v>
      </c>
      <c r="X1705" s="146">
        <f>+G1705-(SUM(I1705:N1705,O1705,P1705:P1705:T1705,U1705,V1705,W1705))</f>
        <v>47</v>
      </c>
      <c r="Y1705" s="107"/>
      <c r="Z1705" s="107"/>
      <c r="AA1705" s="107"/>
      <c r="AB1705" s="107"/>
      <c r="AC1705" s="107"/>
      <c r="AD1705" s="107"/>
      <c r="AE1705" s="197">
        <f t="shared" si="49"/>
        <v>47</v>
      </c>
      <c r="AF1705" s="108"/>
      <c r="AG1705" s="104"/>
    </row>
    <row r="1706" spans="1:33">
      <c r="A1706" s="103">
        <v>44375</v>
      </c>
      <c r="B1706" s="30">
        <v>2</v>
      </c>
      <c r="C1706" s="30">
        <v>4478004</v>
      </c>
      <c r="D1706" s="19">
        <v>56416</v>
      </c>
      <c r="E1706" s="104" t="s">
        <v>283</v>
      </c>
      <c r="F1706" s="20">
        <v>13222</v>
      </c>
      <c r="G1706" s="105">
        <v>76</v>
      </c>
      <c r="H1706" s="564" t="s">
        <v>196</v>
      </c>
      <c r="I1706" s="222">
        <v>0</v>
      </c>
      <c r="J1706" s="223">
        <v>0</v>
      </c>
      <c r="K1706" s="228">
        <v>0</v>
      </c>
      <c r="L1706" s="224">
        <v>0</v>
      </c>
      <c r="M1706" s="222">
        <v>0</v>
      </c>
      <c r="N1706" s="229">
        <v>0</v>
      </c>
      <c r="O1706" s="225">
        <v>0</v>
      </c>
      <c r="P1706" s="224">
        <v>0</v>
      </c>
      <c r="Q1706" s="225">
        <v>0</v>
      </c>
      <c r="R1706" s="226">
        <v>0</v>
      </c>
      <c r="S1706" s="224">
        <v>0</v>
      </c>
      <c r="T1706" s="222">
        <v>0</v>
      </c>
      <c r="U1706" s="227">
        <v>0</v>
      </c>
      <c r="V1706" s="224">
        <v>1</v>
      </c>
      <c r="W1706" s="224">
        <v>0</v>
      </c>
      <c r="X1706" s="146">
        <f>+G1706-(SUM(I1706:N1706,O1706,P1706:P1706:T1706,U1706,V1706,W1706))</f>
        <v>75</v>
      </c>
      <c r="Y1706" s="107"/>
      <c r="Z1706" s="107"/>
      <c r="AA1706" s="107"/>
      <c r="AB1706" s="107"/>
      <c r="AC1706" s="107"/>
      <c r="AD1706" s="107"/>
      <c r="AE1706" s="197">
        <f t="shared" si="49"/>
        <v>75</v>
      </c>
      <c r="AF1706" s="108"/>
      <c r="AG1706" s="104"/>
    </row>
    <row r="1707" spans="1:33">
      <c r="A1707" s="103">
        <v>44375</v>
      </c>
      <c r="B1707" s="30">
        <v>3</v>
      </c>
      <c r="C1707" s="30">
        <v>4478004</v>
      </c>
      <c r="D1707" s="19">
        <v>56416</v>
      </c>
      <c r="E1707" s="104" t="s">
        <v>283</v>
      </c>
      <c r="F1707" s="20">
        <v>13222</v>
      </c>
      <c r="G1707" s="105">
        <v>10</v>
      </c>
      <c r="H1707" s="565"/>
      <c r="I1707" s="222">
        <v>0</v>
      </c>
      <c r="J1707" s="223">
        <v>0</v>
      </c>
      <c r="K1707" s="228">
        <v>0</v>
      </c>
      <c r="L1707" s="224">
        <v>0</v>
      </c>
      <c r="M1707" s="222">
        <v>0</v>
      </c>
      <c r="N1707" s="229">
        <v>0</v>
      </c>
      <c r="O1707" s="225">
        <v>0</v>
      </c>
      <c r="P1707" s="224">
        <v>0</v>
      </c>
      <c r="Q1707" s="225">
        <v>0</v>
      </c>
      <c r="R1707" s="226">
        <v>0</v>
      </c>
      <c r="S1707" s="224">
        <v>0</v>
      </c>
      <c r="T1707" s="222">
        <v>0</v>
      </c>
      <c r="U1707" s="227">
        <v>0</v>
      </c>
      <c r="V1707" s="224">
        <v>0</v>
      </c>
      <c r="W1707" s="224">
        <v>0</v>
      </c>
      <c r="X1707" s="146">
        <f>+G1707-(SUM(I1707:N1707,O1707,P1707:P1707:T1707,U1707,V1707,W1707))</f>
        <v>10</v>
      </c>
      <c r="Y1707" s="107"/>
      <c r="Z1707" s="107"/>
      <c r="AA1707" s="107"/>
      <c r="AB1707" s="107"/>
      <c r="AC1707" s="107"/>
      <c r="AD1707" s="107"/>
      <c r="AE1707" s="197">
        <f>X1707-SUM(Z1707:AD1707)</f>
        <v>10</v>
      </c>
      <c r="AF1707" s="108"/>
      <c r="AG1707" s="104"/>
    </row>
    <row r="1708" spans="1:33">
      <c r="A1708" s="103">
        <v>44375</v>
      </c>
      <c r="B1708" s="30">
        <v>3</v>
      </c>
      <c r="C1708" s="30">
        <v>4478004</v>
      </c>
      <c r="D1708" s="19">
        <v>56511</v>
      </c>
      <c r="E1708" s="104" t="s">
        <v>283</v>
      </c>
      <c r="F1708" s="20">
        <v>13223</v>
      </c>
      <c r="G1708" s="105">
        <v>35</v>
      </c>
      <c r="H1708" s="113" t="s">
        <v>768</v>
      </c>
      <c r="I1708" s="222">
        <v>0</v>
      </c>
      <c r="J1708" s="223">
        <v>0</v>
      </c>
      <c r="K1708" s="228">
        <v>0</v>
      </c>
      <c r="L1708" s="224">
        <v>0</v>
      </c>
      <c r="M1708" s="222">
        <v>0</v>
      </c>
      <c r="N1708" s="229">
        <v>0</v>
      </c>
      <c r="O1708" s="225">
        <v>0</v>
      </c>
      <c r="P1708" s="224">
        <v>0</v>
      </c>
      <c r="Q1708" s="225">
        <v>0</v>
      </c>
      <c r="R1708" s="226">
        <v>0</v>
      </c>
      <c r="S1708" s="224">
        <v>0</v>
      </c>
      <c r="T1708" s="222">
        <v>0</v>
      </c>
      <c r="U1708" s="227">
        <v>0</v>
      </c>
      <c r="V1708" s="224">
        <v>1</v>
      </c>
      <c r="W1708" s="224">
        <v>0</v>
      </c>
      <c r="X1708" s="146">
        <f>+G1708-(SUM(I1708:N1708,O1708,P1708:P1708:T1708,U1708,V1708,W1708))</f>
        <v>34</v>
      </c>
      <c r="Y1708" s="107"/>
      <c r="Z1708" s="107"/>
      <c r="AA1708" s="107"/>
      <c r="AB1708" s="107"/>
      <c r="AC1708" s="107"/>
      <c r="AD1708" s="107"/>
      <c r="AE1708" s="197">
        <f t="shared" si="49"/>
        <v>34</v>
      </c>
      <c r="AF1708" s="108"/>
      <c r="AG1708" s="104"/>
    </row>
    <row r="1709" spans="1:33">
      <c r="A1709" s="103">
        <v>44391</v>
      </c>
      <c r="B1709" s="30">
        <v>1</v>
      </c>
      <c r="C1709" s="30">
        <v>4547104</v>
      </c>
      <c r="D1709" s="104">
        <v>56653</v>
      </c>
      <c r="E1709" s="104" t="s">
        <v>283</v>
      </c>
      <c r="F1709" s="30">
        <v>13330</v>
      </c>
      <c r="G1709" s="105">
        <v>100</v>
      </c>
      <c r="H1709" s="564" t="s">
        <v>111</v>
      </c>
      <c r="I1709" s="222">
        <v>0</v>
      </c>
      <c r="J1709" s="223">
        <v>0</v>
      </c>
      <c r="K1709" s="228">
        <v>0</v>
      </c>
      <c r="L1709" s="224">
        <v>0</v>
      </c>
      <c r="M1709" s="222">
        <v>0</v>
      </c>
      <c r="N1709" s="229">
        <v>0</v>
      </c>
      <c r="O1709" s="225">
        <v>0</v>
      </c>
      <c r="P1709" s="224">
        <v>0</v>
      </c>
      <c r="Q1709" s="225">
        <v>0</v>
      </c>
      <c r="R1709" s="226">
        <v>0</v>
      </c>
      <c r="S1709" s="224">
        <v>0</v>
      </c>
      <c r="T1709" s="222">
        <v>0</v>
      </c>
      <c r="U1709" s="227">
        <v>0</v>
      </c>
      <c r="V1709" s="224">
        <v>0</v>
      </c>
      <c r="W1709" s="224">
        <v>0</v>
      </c>
      <c r="X1709" s="146">
        <f>+G1709-(SUM(I1709:N1709,O1709,P1709:P1709:T1709,U1709,V1709,W1709))</f>
        <v>100</v>
      </c>
      <c r="Y1709" s="107"/>
      <c r="Z1709" s="107"/>
      <c r="AA1709" s="107"/>
      <c r="AB1709" s="107"/>
      <c r="AC1709" s="107"/>
      <c r="AD1709" s="107"/>
      <c r="AE1709" s="197">
        <f t="shared" si="49"/>
        <v>100</v>
      </c>
      <c r="AF1709" s="108"/>
      <c r="AG1709" s="104"/>
    </row>
    <row r="1710" spans="1:33">
      <c r="A1710" s="103">
        <v>44391</v>
      </c>
      <c r="B1710" s="30">
        <v>2</v>
      </c>
      <c r="C1710" s="30">
        <v>4547104</v>
      </c>
      <c r="D1710" s="104">
        <v>56653</v>
      </c>
      <c r="E1710" s="104" t="s">
        <v>283</v>
      </c>
      <c r="F1710" s="30">
        <v>13330</v>
      </c>
      <c r="G1710" s="105">
        <v>300</v>
      </c>
      <c r="H1710" s="565"/>
      <c r="I1710" s="222">
        <v>0</v>
      </c>
      <c r="J1710" s="223">
        <v>0</v>
      </c>
      <c r="K1710" s="228">
        <v>0</v>
      </c>
      <c r="L1710" s="224">
        <v>0</v>
      </c>
      <c r="M1710" s="222">
        <v>0</v>
      </c>
      <c r="N1710" s="229">
        <v>0</v>
      </c>
      <c r="O1710" s="225">
        <v>0</v>
      </c>
      <c r="P1710" s="224">
        <v>0</v>
      </c>
      <c r="Q1710" s="225">
        <v>0</v>
      </c>
      <c r="R1710" s="226">
        <v>0</v>
      </c>
      <c r="S1710" s="224">
        <v>0</v>
      </c>
      <c r="T1710" s="222">
        <v>0</v>
      </c>
      <c r="U1710" s="227">
        <v>0</v>
      </c>
      <c r="V1710" s="224">
        <v>1</v>
      </c>
      <c r="W1710" s="224">
        <v>0</v>
      </c>
      <c r="X1710" s="146">
        <f>+G1710-(SUM(I1710:N1710,O1710,P1710:P1710:T1710,U1710,V1710,W1710))</f>
        <v>299</v>
      </c>
      <c r="Y1710" s="107"/>
      <c r="Z1710" s="107"/>
      <c r="AA1710" s="107"/>
      <c r="AB1710" s="107"/>
      <c r="AC1710" s="107"/>
      <c r="AD1710" s="107"/>
      <c r="AE1710" s="197">
        <f t="shared" ref="AE1710:AE1768" si="50">X1710-SUM(Z1710:AD1710)</f>
        <v>299</v>
      </c>
      <c r="AF1710" s="108"/>
      <c r="AG1710" s="104"/>
    </row>
    <row r="1711" spans="1:33">
      <c r="A1711" s="103">
        <v>44391</v>
      </c>
      <c r="B1711" s="30">
        <v>2</v>
      </c>
      <c r="C1711" s="30">
        <v>4547104</v>
      </c>
      <c r="D1711" s="104">
        <v>56653</v>
      </c>
      <c r="E1711" s="104" t="s">
        <v>283</v>
      </c>
      <c r="F1711" s="30">
        <v>13331</v>
      </c>
      <c r="G1711" s="105">
        <v>226</v>
      </c>
      <c r="H1711" s="113" t="s">
        <v>769</v>
      </c>
      <c r="I1711" s="222">
        <v>0</v>
      </c>
      <c r="J1711" s="223">
        <v>0</v>
      </c>
      <c r="K1711" s="228">
        <v>0</v>
      </c>
      <c r="L1711" s="224">
        <v>0</v>
      </c>
      <c r="M1711" s="222">
        <v>0</v>
      </c>
      <c r="N1711" s="229">
        <v>0</v>
      </c>
      <c r="O1711" s="225">
        <v>0</v>
      </c>
      <c r="P1711" s="224">
        <v>0</v>
      </c>
      <c r="Q1711" s="225">
        <v>0</v>
      </c>
      <c r="R1711" s="226">
        <v>0</v>
      </c>
      <c r="S1711" s="224">
        <v>0</v>
      </c>
      <c r="T1711" s="222">
        <v>0</v>
      </c>
      <c r="U1711" s="227">
        <v>0</v>
      </c>
      <c r="V1711" s="224">
        <v>1</v>
      </c>
      <c r="W1711" s="224">
        <v>0</v>
      </c>
      <c r="X1711" s="146">
        <f>+G1711-(SUM(I1711:N1711,O1711,P1711:P1711:T1711,U1711,V1711,W1711))</f>
        <v>225</v>
      </c>
      <c r="Y1711" s="107"/>
      <c r="Z1711" s="107"/>
      <c r="AA1711" s="107"/>
      <c r="AB1711" s="107"/>
      <c r="AC1711" s="107"/>
      <c r="AD1711" s="107"/>
      <c r="AE1711" s="197">
        <f t="shared" si="50"/>
        <v>225</v>
      </c>
      <c r="AF1711" s="108"/>
      <c r="AG1711" s="104"/>
    </row>
    <row r="1712" spans="1:33">
      <c r="A1712" s="103">
        <v>44391</v>
      </c>
      <c r="B1712" s="30">
        <v>3</v>
      </c>
      <c r="C1712" s="30">
        <v>4547104</v>
      </c>
      <c r="D1712" s="104">
        <v>56653</v>
      </c>
      <c r="E1712" s="104" t="s">
        <v>283</v>
      </c>
      <c r="F1712" s="30">
        <v>13331</v>
      </c>
      <c r="G1712" s="105">
        <v>91</v>
      </c>
      <c r="H1712" s="113" t="s">
        <v>769</v>
      </c>
      <c r="I1712" s="222">
        <v>0</v>
      </c>
      <c r="J1712" s="223">
        <v>0</v>
      </c>
      <c r="K1712" s="228">
        <v>0</v>
      </c>
      <c r="L1712" s="224">
        <v>0</v>
      </c>
      <c r="M1712" s="222">
        <v>0</v>
      </c>
      <c r="N1712" s="229">
        <v>0</v>
      </c>
      <c r="O1712" s="225">
        <v>0</v>
      </c>
      <c r="P1712" s="224">
        <v>0</v>
      </c>
      <c r="Q1712" s="225">
        <v>0</v>
      </c>
      <c r="R1712" s="226">
        <v>0</v>
      </c>
      <c r="S1712" s="224">
        <v>0</v>
      </c>
      <c r="T1712" s="222">
        <v>0</v>
      </c>
      <c r="U1712" s="227">
        <v>0</v>
      </c>
      <c r="V1712" s="224">
        <v>0</v>
      </c>
      <c r="W1712" s="224">
        <v>0</v>
      </c>
      <c r="X1712" s="146">
        <f>+G1712-(SUM(I1712:N1712,O1712,P1712:P1712:T1712,U1712,V1712,W1712))</f>
        <v>91</v>
      </c>
      <c r="Y1712" s="107"/>
      <c r="Z1712" s="107"/>
      <c r="AA1712" s="107"/>
      <c r="AB1712" s="107"/>
      <c r="AC1712" s="107"/>
      <c r="AD1712" s="107"/>
      <c r="AE1712" s="197">
        <f>X1712-SUM(Z1712:AD1712)</f>
        <v>91</v>
      </c>
      <c r="AF1712" s="108"/>
      <c r="AG1712" s="104"/>
    </row>
    <row r="1713" spans="1:33">
      <c r="A1713" s="103">
        <v>44391</v>
      </c>
      <c r="B1713" s="30">
        <v>3</v>
      </c>
      <c r="C1713" s="30">
        <v>4547104</v>
      </c>
      <c r="D1713" s="104">
        <v>56649</v>
      </c>
      <c r="E1713" s="104" t="s">
        <v>283</v>
      </c>
      <c r="F1713" s="30">
        <v>13332</v>
      </c>
      <c r="G1713" s="105">
        <v>400</v>
      </c>
      <c r="H1713" s="113" t="s">
        <v>111</v>
      </c>
      <c r="I1713" s="222">
        <v>0</v>
      </c>
      <c r="J1713" s="223">
        <v>0</v>
      </c>
      <c r="K1713" s="228">
        <v>0</v>
      </c>
      <c r="L1713" s="224">
        <v>0</v>
      </c>
      <c r="M1713" s="222">
        <v>0</v>
      </c>
      <c r="N1713" s="229">
        <v>0</v>
      </c>
      <c r="O1713" s="225">
        <v>0</v>
      </c>
      <c r="P1713" s="224">
        <v>0</v>
      </c>
      <c r="Q1713" s="225">
        <v>0</v>
      </c>
      <c r="R1713" s="226">
        <v>0</v>
      </c>
      <c r="S1713" s="224">
        <v>0</v>
      </c>
      <c r="T1713" s="222">
        <v>0</v>
      </c>
      <c r="U1713" s="227">
        <v>0</v>
      </c>
      <c r="V1713" s="224">
        <v>1</v>
      </c>
      <c r="W1713" s="224">
        <v>0</v>
      </c>
      <c r="X1713" s="146">
        <f>+G1713-(SUM(I1713:N1713,O1713,P1713:P1713:T1713,U1713,V1713,W1713))</f>
        <v>399</v>
      </c>
      <c r="Y1713" s="107"/>
      <c r="Z1713" s="107"/>
      <c r="AA1713" s="107"/>
      <c r="AB1713" s="107"/>
      <c r="AC1713" s="107"/>
      <c r="AD1713" s="107"/>
      <c r="AE1713" s="197">
        <f t="shared" si="50"/>
        <v>399</v>
      </c>
      <c r="AF1713" s="108"/>
      <c r="AG1713" s="104"/>
    </row>
    <row r="1714" spans="1:33">
      <c r="A1714" s="103">
        <v>44391</v>
      </c>
      <c r="B1714" s="30">
        <v>3</v>
      </c>
      <c r="C1714" s="30">
        <v>4547104</v>
      </c>
      <c r="D1714" s="104">
        <v>56649</v>
      </c>
      <c r="E1714" s="104" t="s">
        <v>283</v>
      </c>
      <c r="F1714" s="30">
        <v>13333</v>
      </c>
      <c r="G1714" s="105">
        <v>26</v>
      </c>
      <c r="H1714" s="113" t="s">
        <v>770</v>
      </c>
      <c r="I1714" s="222">
        <v>0</v>
      </c>
      <c r="J1714" s="223">
        <v>0</v>
      </c>
      <c r="K1714" s="228">
        <v>0</v>
      </c>
      <c r="L1714" s="224">
        <v>0</v>
      </c>
      <c r="M1714" s="222">
        <v>0</v>
      </c>
      <c r="N1714" s="229">
        <v>0</v>
      </c>
      <c r="O1714" s="225">
        <v>0</v>
      </c>
      <c r="P1714" s="224">
        <v>0</v>
      </c>
      <c r="Q1714" s="225">
        <v>0</v>
      </c>
      <c r="R1714" s="226">
        <v>0</v>
      </c>
      <c r="S1714" s="224">
        <v>0</v>
      </c>
      <c r="T1714" s="222">
        <v>0</v>
      </c>
      <c r="U1714" s="227">
        <v>0</v>
      </c>
      <c r="V1714" s="224">
        <v>1</v>
      </c>
      <c r="W1714" s="224">
        <v>0</v>
      </c>
      <c r="X1714" s="146">
        <f>+G1714-(SUM(I1714:N1714,O1714,P1714:P1714:T1714,U1714,V1714,W1714))</f>
        <v>25</v>
      </c>
      <c r="Y1714" s="107"/>
      <c r="Z1714" s="107"/>
      <c r="AA1714" s="107"/>
      <c r="AB1714" s="107"/>
      <c r="AC1714" s="107"/>
      <c r="AD1714" s="107"/>
      <c r="AE1714" s="197">
        <f>X1714-SUM(Z1714:AD1714)</f>
        <v>25</v>
      </c>
      <c r="AF1714" s="108"/>
      <c r="AG1714" s="104"/>
    </row>
    <row r="1715" spans="1:33">
      <c r="A1715" s="103">
        <v>44392</v>
      </c>
      <c r="B1715" s="30">
        <v>1</v>
      </c>
      <c r="C1715" s="30">
        <v>4547104</v>
      </c>
      <c r="D1715" s="104">
        <v>56649</v>
      </c>
      <c r="E1715" s="104" t="s">
        <v>283</v>
      </c>
      <c r="F1715" s="30">
        <v>13333</v>
      </c>
      <c r="G1715" s="105">
        <v>248</v>
      </c>
      <c r="H1715" s="113" t="s">
        <v>770</v>
      </c>
      <c r="I1715" s="222">
        <v>0</v>
      </c>
      <c r="J1715" s="223">
        <v>0</v>
      </c>
      <c r="K1715" s="228">
        <v>0</v>
      </c>
      <c r="L1715" s="224">
        <v>0</v>
      </c>
      <c r="M1715" s="222">
        <v>0</v>
      </c>
      <c r="N1715" s="229">
        <v>0</v>
      </c>
      <c r="O1715" s="225">
        <v>0</v>
      </c>
      <c r="P1715" s="224">
        <v>0</v>
      </c>
      <c r="Q1715" s="225">
        <v>0</v>
      </c>
      <c r="R1715" s="226">
        <v>0</v>
      </c>
      <c r="S1715" s="224">
        <v>0</v>
      </c>
      <c r="T1715" s="222">
        <v>0</v>
      </c>
      <c r="U1715" s="227">
        <v>0</v>
      </c>
      <c r="V1715" s="224">
        <v>1</v>
      </c>
      <c r="W1715" s="224">
        <v>0</v>
      </c>
      <c r="X1715" s="146">
        <f>+G1715-(SUM(I1715:N1715,O1715,P1715:P1715:T1715,U1715,V1715,W1715))</f>
        <v>247</v>
      </c>
      <c r="Y1715" s="107"/>
      <c r="Z1715" s="107"/>
      <c r="AA1715" s="107"/>
      <c r="AB1715" s="107"/>
      <c r="AC1715" s="107"/>
      <c r="AD1715" s="107"/>
      <c r="AE1715" s="197">
        <f>X1715-SUM(Z1715:AD1715)</f>
        <v>247</v>
      </c>
      <c r="AF1715" s="108"/>
      <c r="AG1715" s="104"/>
    </row>
    <row r="1716" spans="1:33">
      <c r="A1716" s="103">
        <v>44392</v>
      </c>
      <c r="B1716" s="30">
        <v>1</v>
      </c>
      <c r="C1716" s="30">
        <v>4547104</v>
      </c>
      <c r="D1716" s="104">
        <v>56647</v>
      </c>
      <c r="E1716" s="104" t="s">
        <v>283</v>
      </c>
      <c r="F1716" s="30">
        <v>13334</v>
      </c>
      <c r="G1716" s="105">
        <v>400</v>
      </c>
      <c r="H1716" s="113" t="s">
        <v>111</v>
      </c>
      <c r="I1716" s="222">
        <v>0</v>
      </c>
      <c r="J1716" s="223">
        <v>0</v>
      </c>
      <c r="K1716" s="228">
        <v>0</v>
      </c>
      <c r="L1716" s="224">
        <v>0</v>
      </c>
      <c r="M1716" s="222">
        <v>0</v>
      </c>
      <c r="N1716" s="229">
        <v>0</v>
      </c>
      <c r="O1716" s="225">
        <v>0</v>
      </c>
      <c r="P1716" s="224">
        <v>0</v>
      </c>
      <c r="Q1716" s="225">
        <v>0</v>
      </c>
      <c r="R1716" s="226">
        <v>0</v>
      </c>
      <c r="S1716" s="224">
        <v>0</v>
      </c>
      <c r="T1716" s="222">
        <v>0</v>
      </c>
      <c r="U1716" s="227">
        <v>0</v>
      </c>
      <c r="V1716" s="224">
        <v>1</v>
      </c>
      <c r="W1716" s="224">
        <v>0</v>
      </c>
      <c r="X1716" s="146">
        <f>+G1716-(SUM(I1716:N1716,O1716,P1716:P1716:T1716,U1716,V1716,W1716))</f>
        <v>399</v>
      </c>
      <c r="Y1716" s="107"/>
      <c r="Z1716" s="107"/>
      <c r="AA1716" s="107"/>
      <c r="AB1716" s="107"/>
      <c r="AC1716" s="107"/>
      <c r="AD1716" s="107"/>
      <c r="AE1716" s="197">
        <f t="shared" si="50"/>
        <v>399</v>
      </c>
      <c r="AF1716" s="108"/>
      <c r="AG1716" s="104"/>
    </row>
    <row r="1717" spans="1:33">
      <c r="A1717" s="103">
        <v>44392</v>
      </c>
      <c r="B1717" s="30">
        <v>2</v>
      </c>
      <c r="C1717" s="30">
        <v>4547104</v>
      </c>
      <c r="D1717" s="104">
        <v>56647</v>
      </c>
      <c r="E1717" s="104" t="s">
        <v>283</v>
      </c>
      <c r="F1717" s="30">
        <v>13335</v>
      </c>
      <c r="G1717" s="105">
        <v>274</v>
      </c>
      <c r="H1717" s="113" t="s">
        <v>771</v>
      </c>
      <c r="I1717" s="222">
        <v>0</v>
      </c>
      <c r="J1717" s="223">
        <v>0</v>
      </c>
      <c r="K1717" s="228">
        <v>0</v>
      </c>
      <c r="L1717" s="224">
        <v>0</v>
      </c>
      <c r="M1717" s="222">
        <v>0</v>
      </c>
      <c r="N1717" s="229">
        <v>0</v>
      </c>
      <c r="O1717" s="225">
        <v>0</v>
      </c>
      <c r="P1717" s="224">
        <v>0</v>
      </c>
      <c r="Q1717" s="225">
        <v>0</v>
      </c>
      <c r="R1717" s="226">
        <v>0</v>
      </c>
      <c r="S1717" s="224">
        <v>0</v>
      </c>
      <c r="T1717" s="222">
        <v>0</v>
      </c>
      <c r="U1717" s="227">
        <v>0</v>
      </c>
      <c r="V1717" s="224">
        <v>1</v>
      </c>
      <c r="W1717" s="224">
        <v>0</v>
      </c>
      <c r="X1717" s="146">
        <f>+G1717-(SUM(I1717:N1717,O1717,P1717:P1717:T1717,U1717,V1717,W1717))</f>
        <v>273</v>
      </c>
      <c r="Y1717" s="107"/>
      <c r="Z1717" s="107"/>
      <c r="AA1717" s="107"/>
      <c r="AB1717" s="107"/>
      <c r="AC1717" s="107"/>
      <c r="AD1717" s="107"/>
      <c r="AE1717" s="197">
        <f t="shared" si="50"/>
        <v>273</v>
      </c>
      <c r="AF1717" s="108"/>
      <c r="AG1717" s="104"/>
    </row>
    <row r="1718" spans="1:33">
      <c r="A1718" s="103">
        <v>44392</v>
      </c>
      <c r="B1718" s="30">
        <v>2</v>
      </c>
      <c r="C1718" s="30">
        <v>4547104</v>
      </c>
      <c r="D1718" s="104">
        <v>56648</v>
      </c>
      <c r="E1718" s="104" t="s">
        <v>283</v>
      </c>
      <c r="F1718" s="30">
        <v>13336</v>
      </c>
      <c r="G1718" s="105">
        <v>201</v>
      </c>
      <c r="H1718" s="564" t="s">
        <v>223</v>
      </c>
      <c r="I1718" s="222">
        <v>0</v>
      </c>
      <c r="J1718" s="223">
        <v>0</v>
      </c>
      <c r="K1718" s="228">
        <v>0</v>
      </c>
      <c r="L1718" s="224">
        <v>0</v>
      </c>
      <c r="M1718" s="222">
        <v>0</v>
      </c>
      <c r="N1718" s="229">
        <v>0</v>
      </c>
      <c r="O1718" s="225">
        <v>0</v>
      </c>
      <c r="P1718" s="224">
        <v>0</v>
      </c>
      <c r="Q1718" s="225">
        <v>0</v>
      </c>
      <c r="R1718" s="226">
        <v>0</v>
      </c>
      <c r="S1718" s="224">
        <v>0</v>
      </c>
      <c r="T1718" s="222">
        <v>0</v>
      </c>
      <c r="U1718" s="227">
        <v>0</v>
      </c>
      <c r="V1718" s="224">
        <v>1</v>
      </c>
      <c r="W1718" s="224">
        <v>0</v>
      </c>
      <c r="X1718" s="146">
        <f>+G1718-(SUM(I1718:N1718,O1718,P1718:P1718:T1718,U1718,V1718,W1718))</f>
        <v>200</v>
      </c>
      <c r="Y1718" s="107"/>
      <c r="Z1718" s="107"/>
      <c r="AA1718" s="107"/>
      <c r="AB1718" s="107"/>
      <c r="AC1718" s="107"/>
      <c r="AD1718" s="107"/>
      <c r="AE1718" s="197">
        <f t="shared" si="50"/>
        <v>200</v>
      </c>
      <c r="AF1718" s="108"/>
      <c r="AG1718" s="104"/>
    </row>
    <row r="1719" spans="1:33">
      <c r="A1719" s="103">
        <v>44392</v>
      </c>
      <c r="B1719" s="30">
        <v>2</v>
      </c>
      <c r="C1719" s="30">
        <v>4547104</v>
      </c>
      <c r="D1719" s="104">
        <v>56648</v>
      </c>
      <c r="E1719" s="104" t="s">
        <v>283</v>
      </c>
      <c r="F1719" s="30">
        <v>13336</v>
      </c>
      <c r="G1719" s="105">
        <v>84</v>
      </c>
      <c r="H1719" s="565"/>
      <c r="I1719" s="222">
        <v>0</v>
      </c>
      <c r="J1719" s="223">
        <v>0</v>
      </c>
      <c r="K1719" s="228">
        <v>0</v>
      </c>
      <c r="L1719" s="224">
        <v>0</v>
      </c>
      <c r="M1719" s="222">
        <v>0</v>
      </c>
      <c r="N1719" s="229">
        <v>0</v>
      </c>
      <c r="O1719" s="225">
        <v>0</v>
      </c>
      <c r="P1719" s="224">
        <v>0</v>
      </c>
      <c r="Q1719" s="225">
        <v>0</v>
      </c>
      <c r="R1719" s="226">
        <v>0</v>
      </c>
      <c r="S1719" s="224">
        <v>0</v>
      </c>
      <c r="T1719" s="222">
        <v>0</v>
      </c>
      <c r="U1719" s="227">
        <v>0</v>
      </c>
      <c r="V1719" s="224">
        <v>0</v>
      </c>
      <c r="W1719" s="224">
        <v>0</v>
      </c>
      <c r="X1719" s="146">
        <f>+G1719-(SUM(I1719:N1719,O1719,P1719:P1719:T1719,U1719,V1719,W1719))</f>
        <v>84</v>
      </c>
      <c r="Y1719" s="107"/>
      <c r="Z1719" s="107"/>
      <c r="AA1719" s="107"/>
      <c r="AB1719" s="107"/>
      <c r="AC1719" s="107"/>
      <c r="AD1719" s="107"/>
      <c r="AE1719" s="197">
        <f>X1719-SUM(Z1719:AD1719)</f>
        <v>84</v>
      </c>
      <c r="AF1719" s="108"/>
      <c r="AG1719" s="104"/>
    </row>
    <row r="1720" spans="1:33">
      <c r="A1720" s="103">
        <v>44392</v>
      </c>
      <c r="B1720" s="30">
        <v>3</v>
      </c>
      <c r="C1720" s="30">
        <v>4547104</v>
      </c>
      <c r="D1720" s="104">
        <v>56652</v>
      </c>
      <c r="E1720" s="104" t="s">
        <v>283</v>
      </c>
      <c r="F1720" s="30">
        <v>13337</v>
      </c>
      <c r="G1720" s="105">
        <v>190</v>
      </c>
      <c r="H1720" s="113" t="s">
        <v>421</v>
      </c>
      <c r="I1720" s="222">
        <v>0</v>
      </c>
      <c r="J1720" s="223">
        <v>0</v>
      </c>
      <c r="K1720" s="228">
        <v>0</v>
      </c>
      <c r="L1720" s="224">
        <v>0</v>
      </c>
      <c r="M1720" s="222">
        <v>0</v>
      </c>
      <c r="N1720" s="229">
        <v>0</v>
      </c>
      <c r="O1720" s="225">
        <v>0</v>
      </c>
      <c r="P1720" s="224">
        <v>0</v>
      </c>
      <c r="Q1720" s="225">
        <v>0</v>
      </c>
      <c r="R1720" s="226">
        <v>0</v>
      </c>
      <c r="S1720" s="224">
        <v>0</v>
      </c>
      <c r="T1720" s="222">
        <v>0</v>
      </c>
      <c r="U1720" s="227">
        <v>0</v>
      </c>
      <c r="V1720" s="224">
        <v>1</v>
      </c>
      <c r="W1720" s="224">
        <v>0</v>
      </c>
      <c r="X1720" s="146">
        <f>+G1720-(SUM(I1720:N1720,O1720,P1720:P1720:T1720,U1720,V1720,W1720))</f>
        <v>189</v>
      </c>
      <c r="Y1720" s="107"/>
      <c r="Z1720" s="107"/>
      <c r="AA1720" s="107"/>
      <c r="AB1720" s="107"/>
      <c r="AC1720" s="107"/>
      <c r="AD1720" s="107"/>
      <c r="AE1720" s="197">
        <f>X1720-SUM(Z1720:AD1720)</f>
        <v>189</v>
      </c>
      <c r="AF1720" s="108"/>
      <c r="AG1720" s="104"/>
    </row>
    <row r="1721" spans="1:33">
      <c r="A1721" s="103">
        <v>44420</v>
      </c>
      <c r="B1721" s="30">
        <v>1</v>
      </c>
      <c r="C1721" s="30">
        <v>4563001</v>
      </c>
      <c r="D1721" s="104">
        <v>56652</v>
      </c>
      <c r="E1721" s="104" t="s">
        <v>283</v>
      </c>
      <c r="F1721" s="30">
        <v>13539</v>
      </c>
      <c r="G1721" s="105">
        <v>400</v>
      </c>
      <c r="H1721" s="113" t="s">
        <v>111</v>
      </c>
      <c r="I1721" s="222">
        <v>0</v>
      </c>
      <c r="J1721" s="223">
        <v>0</v>
      </c>
      <c r="K1721" s="228">
        <v>0</v>
      </c>
      <c r="L1721" s="224">
        <v>0</v>
      </c>
      <c r="M1721" s="222">
        <v>0</v>
      </c>
      <c r="N1721" s="229">
        <v>0</v>
      </c>
      <c r="O1721" s="225">
        <v>0</v>
      </c>
      <c r="P1721" s="224">
        <v>0</v>
      </c>
      <c r="Q1721" s="225">
        <v>0</v>
      </c>
      <c r="R1721" s="226">
        <v>0</v>
      </c>
      <c r="S1721" s="224">
        <v>0</v>
      </c>
      <c r="T1721" s="222">
        <v>0</v>
      </c>
      <c r="U1721" s="227">
        <v>0</v>
      </c>
      <c r="V1721" s="224">
        <v>0</v>
      </c>
      <c r="W1721" s="224">
        <v>0</v>
      </c>
      <c r="X1721" s="146">
        <f>+G1721-(SUM(I1721:N1721,O1721,P1721:P1721:T1721,U1721,V1721,W1721))</f>
        <v>400</v>
      </c>
      <c r="Y1721" s="107"/>
      <c r="Z1721" s="107">
        <v>2</v>
      </c>
      <c r="AA1721" s="107">
        <v>52</v>
      </c>
      <c r="AB1721" s="107"/>
      <c r="AC1721" s="107"/>
      <c r="AD1721" s="107"/>
      <c r="AE1721" s="197">
        <f t="shared" si="50"/>
        <v>346</v>
      </c>
      <c r="AF1721" s="108"/>
      <c r="AG1721" s="104"/>
    </row>
    <row r="1722" spans="1:33">
      <c r="A1722" s="103">
        <v>44420</v>
      </c>
      <c r="B1722" s="30">
        <v>1</v>
      </c>
      <c r="C1722" s="30">
        <v>4563001</v>
      </c>
      <c r="D1722" s="104">
        <v>56652</v>
      </c>
      <c r="E1722" s="104" t="s">
        <v>283</v>
      </c>
      <c r="F1722" s="30">
        <v>13540</v>
      </c>
      <c r="G1722" s="105">
        <v>134</v>
      </c>
      <c r="H1722" s="113" t="s">
        <v>772</v>
      </c>
      <c r="I1722" s="222">
        <v>0</v>
      </c>
      <c r="J1722" s="223">
        <v>0</v>
      </c>
      <c r="K1722" s="228">
        <v>0</v>
      </c>
      <c r="L1722" s="224">
        <v>0</v>
      </c>
      <c r="M1722" s="222">
        <v>0</v>
      </c>
      <c r="N1722" s="229">
        <v>0</v>
      </c>
      <c r="O1722" s="225">
        <v>0</v>
      </c>
      <c r="P1722" s="224">
        <v>0</v>
      </c>
      <c r="Q1722" s="225">
        <v>0</v>
      </c>
      <c r="R1722" s="226">
        <v>0</v>
      </c>
      <c r="S1722" s="224">
        <v>0</v>
      </c>
      <c r="T1722" s="222">
        <v>0</v>
      </c>
      <c r="U1722" s="227">
        <v>0</v>
      </c>
      <c r="V1722" s="224">
        <v>0</v>
      </c>
      <c r="W1722" s="224">
        <v>0</v>
      </c>
      <c r="X1722" s="146">
        <f>+G1722-(SUM(I1722:N1722,O1722,P1722:P1722:T1722,U1722,V1722,W1722))</f>
        <v>134</v>
      </c>
      <c r="Y1722" s="107"/>
      <c r="Z1722" s="107"/>
      <c r="AA1722" s="107"/>
      <c r="AB1722" s="107"/>
      <c r="AC1722" s="107"/>
      <c r="AD1722" s="107"/>
      <c r="AE1722" s="197">
        <f t="shared" si="50"/>
        <v>134</v>
      </c>
      <c r="AF1722" s="108"/>
      <c r="AG1722" s="104"/>
    </row>
    <row r="1723" spans="1:33">
      <c r="A1723" s="103">
        <v>44420</v>
      </c>
      <c r="B1723" s="30">
        <v>2</v>
      </c>
      <c r="C1723" s="30">
        <v>4563001</v>
      </c>
      <c r="D1723" s="104">
        <v>56650</v>
      </c>
      <c r="E1723" s="104" t="s">
        <v>283</v>
      </c>
      <c r="F1723" s="30">
        <v>13541</v>
      </c>
      <c r="G1723" s="105">
        <v>218</v>
      </c>
      <c r="H1723" s="113" t="s">
        <v>703</v>
      </c>
      <c r="I1723" s="222">
        <v>0</v>
      </c>
      <c r="J1723" s="223">
        <v>0</v>
      </c>
      <c r="K1723" s="228">
        <v>0</v>
      </c>
      <c r="L1723" s="224">
        <v>0</v>
      </c>
      <c r="M1723" s="222">
        <v>0</v>
      </c>
      <c r="N1723" s="229">
        <v>0</v>
      </c>
      <c r="O1723" s="225">
        <v>0</v>
      </c>
      <c r="P1723" s="224">
        <v>0</v>
      </c>
      <c r="Q1723" s="225">
        <v>0</v>
      </c>
      <c r="R1723" s="226">
        <v>0</v>
      </c>
      <c r="S1723" s="224">
        <v>0</v>
      </c>
      <c r="T1723" s="222">
        <v>0</v>
      </c>
      <c r="U1723" s="227">
        <v>0</v>
      </c>
      <c r="V1723" s="224">
        <v>0</v>
      </c>
      <c r="W1723" s="224">
        <v>0</v>
      </c>
      <c r="X1723" s="146">
        <f>+G1723-(SUM(I1723:N1723,O1723,P1723:P1723:T1723,U1723,V1723,W1723))</f>
        <v>218</v>
      </c>
      <c r="Y1723" s="107"/>
      <c r="Z1723" s="107"/>
      <c r="AA1723" s="107"/>
      <c r="AB1723" s="107"/>
      <c r="AC1723" s="107"/>
      <c r="AD1723" s="107"/>
      <c r="AE1723" s="197">
        <f t="shared" si="50"/>
        <v>218</v>
      </c>
      <c r="AF1723" s="108"/>
      <c r="AG1723" s="104"/>
    </row>
    <row r="1724" spans="1:33">
      <c r="A1724" s="103">
        <v>44420</v>
      </c>
      <c r="B1724" s="30">
        <v>2</v>
      </c>
      <c r="C1724" s="30">
        <v>4554304</v>
      </c>
      <c r="D1724" s="104">
        <v>56650</v>
      </c>
      <c r="E1724" s="104" t="s">
        <v>283</v>
      </c>
      <c r="F1724" s="30">
        <v>13542</v>
      </c>
      <c r="G1724" s="105">
        <v>400</v>
      </c>
      <c r="H1724" s="113" t="s">
        <v>111</v>
      </c>
      <c r="I1724" s="222">
        <v>0</v>
      </c>
      <c r="J1724" s="223">
        <v>0</v>
      </c>
      <c r="K1724" s="228">
        <v>0</v>
      </c>
      <c r="L1724" s="224">
        <v>0</v>
      </c>
      <c r="M1724" s="222">
        <v>0</v>
      </c>
      <c r="N1724" s="229">
        <v>0</v>
      </c>
      <c r="O1724" s="225">
        <v>0</v>
      </c>
      <c r="P1724" s="224">
        <v>0</v>
      </c>
      <c r="Q1724" s="225">
        <v>0</v>
      </c>
      <c r="R1724" s="226">
        <v>0</v>
      </c>
      <c r="S1724" s="224">
        <v>0</v>
      </c>
      <c r="T1724" s="222">
        <v>0</v>
      </c>
      <c r="U1724" s="227">
        <v>0</v>
      </c>
      <c r="V1724" s="224">
        <v>0</v>
      </c>
      <c r="W1724" s="224">
        <v>0</v>
      </c>
      <c r="X1724" s="146">
        <f>+G1724-(SUM(I1724:N1724,O1724,P1724:P1724:T1724,U1724,V1724,W1724))</f>
        <v>400</v>
      </c>
      <c r="Y1724" s="107"/>
      <c r="Z1724" s="107"/>
      <c r="AA1724" s="107"/>
      <c r="AB1724" s="107"/>
      <c r="AC1724" s="107"/>
      <c r="AD1724" s="107"/>
      <c r="AE1724" s="197">
        <f t="shared" si="50"/>
        <v>400</v>
      </c>
      <c r="AF1724" s="108"/>
      <c r="AG1724" s="104"/>
    </row>
    <row r="1725" spans="1:33">
      <c r="A1725" s="103">
        <v>44420</v>
      </c>
      <c r="B1725" s="30">
        <v>2</v>
      </c>
      <c r="C1725" s="30">
        <v>4554304</v>
      </c>
      <c r="D1725" s="104">
        <v>56650</v>
      </c>
      <c r="E1725" s="104" t="s">
        <v>283</v>
      </c>
      <c r="F1725" s="30">
        <v>13543</v>
      </c>
      <c r="G1725" s="105">
        <v>38</v>
      </c>
      <c r="H1725" s="113" t="s">
        <v>555</v>
      </c>
      <c r="I1725" s="222">
        <v>0</v>
      </c>
      <c r="J1725" s="223">
        <v>0</v>
      </c>
      <c r="K1725" s="228">
        <v>0</v>
      </c>
      <c r="L1725" s="224">
        <v>0</v>
      </c>
      <c r="M1725" s="222">
        <v>0</v>
      </c>
      <c r="N1725" s="229">
        <v>0</v>
      </c>
      <c r="O1725" s="225">
        <v>0</v>
      </c>
      <c r="P1725" s="224">
        <v>0</v>
      </c>
      <c r="Q1725" s="225">
        <v>0</v>
      </c>
      <c r="R1725" s="226">
        <v>0</v>
      </c>
      <c r="S1725" s="224">
        <v>0</v>
      </c>
      <c r="T1725" s="222">
        <v>0</v>
      </c>
      <c r="U1725" s="227">
        <v>0</v>
      </c>
      <c r="V1725" s="224">
        <v>0</v>
      </c>
      <c r="W1725" s="224">
        <v>0</v>
      </c>
      <c r="X1725" s="146">
        <f>+G1725-(SUM(I1725:N1725,O1725,P1725:P1725:T1725,U1725,V1725,W1725))</f>
        <v>38</v>
      </c>
      <c r="Y1725" s="107"/>
      <c r="Z1725" s="107"/>
      <c r="AA1725" s="107"/>
      <c r="AB1725" s="107"/>
      <c r="AC1725" s="107"/>
      <c r="AD1725" s="107"/>
      <c r="AE1725" s="197">
        <f t="shared" si="50"/>
        <v>38</v>
      </c>
      <c r="AF1725" s="108"/>
      <c r="AG1725" s="104"/>
    </row>
    <row r="1726" spans="1:33">
      <c r="A1726" s="103">
        <v>44420</v>
      </c>
      <c r="B1726" s="30">
        <v>3</v>
      </c>
      <c r="C1726" s="30">
        <v>4554304</v>
      </c>
      <c r="D1726" s="104">
        <v>56651</v>
      </c>
      <c r="E1726" s="104" t="s">
        <v>283</v>
      </c>
      <c r="F1726" s="30">
        <v>13544</v>
      </c>
      <c r="G1726" s="105">
        <v>168</v>
      </c>
      <c r="H1726" s="113" t="s">
        <v>773</v>
      </c>
      <c r="I1726" s="222">
        <v>0</v>
      </c>
      <c r="J1726" s="223">
        <v>0</v>
      </c>
      <c r="K1726" s="228">
        <v>0</v>
      </c>
      <c r="L1726" s="224">
        <v>0</v>
      </c>
      <c r="M1726" s="222">
        <v>0</v>
      </c>
      <c r="N1726" s="229">
        <v>0</v>
      </c>
      <c r="O1726" s="225">
        <v>0</v>
      </c>
      <c r="P1726" s="224">
        <v>0</v>
      </c>
      <c r="Q1726" s="225">
        <v>0</v>
      </c>
      <c r="R1726" s="226">
        <v>0</v>
      </c>
      <c r="S1726" s="224">
        <v>0</v>
      </c>
      <c r="T1726" s="222">
        <v>0</v>
      </c>
      <c r="U1726" s="227">
        <v>0</v>
      </c>
      <c r="V1726" s="224">
        <v>0</v>
      </c>
      <c r="W1726" s="224">
        <v>0</v>
      </c>
      <c r="X1726" s="146">
        <f>+G1726-(SUM(I1726:N1726,O1726,P1726:P1726:T1726,U1726,V1726,W1726))</f>
        <v>168</v>
      </c>
      <c r="Y1726" s="107"/>
      <c r="Z1726" s="107"/>
      <c r="AA1726" s="107"/>
      <c r="AB1726" s="107"/>
      <c r="AC1726" s="107"/>
      <c r="AD1726" s="107"/>
      <c r="AE1726" s="197">
        <f t="shared" si="50"/>
        <v>168</v>
      </c>
      <c r="AF1726" s="108"/>
      <c r="AG1726" s="104"/>
    </row>
    <row r="1727" spans="1:33">
      <c r="A1727" s="103">
        <v>44481</v>
      </c>
      <c r="B1727" s="30">
        <v>3</v>
      </c>
      <c r="C1727" s="30">
        <v>4582903</v>
      </c>
      <c r="D1727" s="104">
        <v>56804</v>
      </c>
      <c r="E1727" s="104" t="s">
        <v>283</v>
      </c>
      <c r="F1727" s="30">
        <v>14022</v>
      </c>
      <c r="G1727" s="105">
        <v>226</v>
      </c>
      <c r="H1727" s="564" t="s">
        <v>111</v>
      </c>
      <c r="I1727" s="222">
        <v>0</v>
      </c>
      <c r="J1727" s="223">
        <v>0</v>
      </c>
      <c r="K1727" s="228">
        <v>0</v>
      </c>
      <c r="L1727" s="224">
        <v>0</v>
      </c>
      <c r="M1727" s="222">
        <v>0</v>
      </c>
      <c r="N1727" s="229">
        <v>0</v>
      </c>
      <c r="O1727" s="225">
        <v>0</v>
      </c>
      <c r="P1727" s="224">
        <v>0</v>
      </c>
      <c r="Q1727" s="225">
        <v>0</v>
      </c>
      <c r="R1727" s="226">
        <v>0</v>
      </c>
      <c r="S1727" s="224">
        <v>0</v>
      </c>
      <c r="T1727" s="222">
        <v>0</v>
      </c>
      <c r="U1727" s="227">
        <v>0</v>
      </c>
      <c r="V1727" s="224">
        <v>1</v>
      </c>
      <c r="W1727" s="224">
        <v>0</v>
      </c>
      <c r="X1727" s="146">
        <f>+G1727-(SUM(I1727:N1727,O1727,P1727:P1727:T1727,U1727,V1727,W1727))</f>
        <v>225</v>
      </c>
      <c r="Y1727" s="107"/>
      <c r="Z1727" s="107"/>
      <c r="AA1727" s="107"/>
      <c r="AB1727" s="107"/>
      <c r="AC1727" s="107"/>
      <c r="AD1727" s="107"/>
      <c r="AE1727" s="197">
        <f t="shared" si="50"/>
        <v>225</v>
      </c>
      <c r="AF1727" s="108"/>
      <c r="AG1727" s="104"/>
    </row>
    <row r="1728" spans="1:33">
      <c r="A1728" s="103">
        <v>44482</v>
      </c>
      <c r="B1728" s="30">
        <v>1</v>
      </c>
      <c r="C1728" s="30">
        <v>4582903</v>
      </c>
      <c r="D1728" s="104">
        <v>56804</v>
      </c>
      <c r="E1728" s="104" t="s">
        <v>283</v>
      </c>
      <c r="F1728" s="30">
        <v>14022</v>
      </c>
      <c r="G1728" s="105">
        <v>174</v>
      </c>
      <c r="H1728" s="565"/>
      <c r="I1728" s="222">
        <v>0</v>
      </c>
      <c r="J1728" s="223">
        <v>0</v>
      </c>
      <c r="K1728" s="228">
        <v>0</v>
      </c>
      <c r="L1728" s="224">
        <v>0</v>
      </c>
      <c r="M1728" s="222">
        <v>0</v>
      </c>
      <c r="N1728" s="229">
        <v>0</v>
      </c>
      <c r="O1728" s="225">
        <v>0</v>
      </c>
      <c r="P1728" s="224">
        <v>0</v>
      </c>
      <c r="Q1728" s="225">
        <v>0</v>
      </c>
      <c r="R1728" s="226">
        <v>0</v>
      </c>
      <c r="S1728" s="224">
        <v>0</v>
      </c>
      <c r="T1728" s="222">
        <v>0</v>
      </c>
      <c r="U1728" s="227">
        <v>0</v>
      </c>
      <c r="V1728" s="224">
        <v>0</v>
      </c>
      <c r="W1728" s="224">
        <v>0</v>
      </c>
      <c r="X1728" s="146">
        <f>+G1728-(SUM(I1728:N1728,O1728,P1728:P1728:T1728,U1728,V1728,W1728))</f>
        <v>174</v>
      </c>
      <c r="Y1728" s="107"/>
      <c r="Z1728" s="107"/>
      <c r="AA1728" s="107"/>
      <c r="AB1728" s="107"/>
      <c r="AC1728" s="107"/>
      <c r="AD1728" s="107"/>
      <c r="AE1728" s="197">
        <f t="shared" si="50"/>
        <v>174</v>
      </c>
      <c r="AF1728" s="108"/>
      <c r="AG1728" s="104"/>
    </row>
    <row r="1729" spans="1:33">
      <c r="A1729" s="103">
        <v>44482</v>
      </c>
      <c r="B1729" s="30">
        <v>1</v>
      </c>
      <c r="C1729" s="30">
        <v>4582903</v>
      </c>
      <c r="D1729" s="104">
        <v>56804</v>
      </c>
      <c r="E1729" s="104" t="s">
        <v>283</v>
      </c>
      <c r="F1729" s="30">
        <v>14023</v>
      </c>
      <c r="G1729" s="105">
        <v>147</v>
      </c>
      <c r="H1729" s="113" t="s">
        <v>774</v>
      </c>
      <c r="I1729" s="222">
        <v>0</v>
      </c>
      <c r="J1729" s="223">
        <v>0</v>
      </c>
      <c r="K1729" s="228">
        <v>0</v>
      </c>
      <c r="L1729" s="224">
        <v>0</v>
      </c>
      <c r="M1729" s="222">
        <v>0</v>
      </c>
      <c r="N1729" s="229">
        <v>0</v>
      </c>
      <c r="O1729" s="225">
        <v>0</v>
      </c>
      <c r="P1729" s="224">
        <v>0</v>
      </c>
      <c r="Q1729" s="225">
        <v>0</v>
      </c>
      <c r="R1729" s="226">
        <v>0</v>
      </c>
      <c r="S1729" s="224">
        <v>0</v>
      </c>
      <c r="T1729" s="222">
        <v>0</v>
      </c>
      <c r="U1729" s="227">
        <v>0</v>
      </c>
      <c r="V1729" s="224">
        <v>1</v>
      </c>
      <c r="W1729" s="224">
        <v>0</v>
      </c>
      <c r="X1729" s="146">
        <f>+G1729-(SUM(I1729:N1729,O1729,P1729:P1729:T1729,U1729,V1729,W1729))</f>
        <v>146</v>
      </c>
      <c r="Y1729" s="107"/>
      <c r="Z1729" s="107"/>
      <c r="AA1729" s="107"/>
      <c r="AB1729" s="107"/>
      <c r="AC1729" s="107"/>
      <c r="AD1729" s="107"/>
      <c r="AE1729" s="197">
        <f t="shared" si="50"/>
        <v>146</v>
      </c>
      <c r="AF1729" s="108"/>
      <c r="AG1729" s="104"/>
    </row>
    <row r="1730" spans="1:33">
      <c r="A1730" s="103">
        <v>44482</v>
      </c>
      <c r="B1730" s="30">
        <v>1</v>
      </c>
      <c r="C1730" s="30">
        <v>4582903</v>
      </c>
      <c r="D1730" s="104">
        <v>60332</v>
      </c>
      <c r="E1730" s="104" t="s">
        <v>283</v>
      </c>
      <c r="F1730" s="30">
        <v>14024</v>
      </c>
      <c r="G1730" s="105">
        <v>88</v>
      </c>
      <c r="H1730" s="113" t="s">
        <v>353</v>
      </c>
      <c r="I1730" s="222">
        <v>0</v>
      </c>
      <c r="J1730" s="223">
        <v>0</v>
      </c>
      <c r="K1730" s="228">
        <v>0</v>
      </c>
      <c r="L1730" s="224">
        <v>0</v>
      </c>
      <c r="M1730" s="222">
        <v>0</v>
      </c>
      <c r="N1730" s="229">
        <v>0</v>
      </c>
      <c r="O1730" s="225">
        <v>1</v>
      </c>
      <c r="P1730" s="224">
        <v>0</v>
      </c>
      <c r="Q1730" s="225">
        <v>0</v>
      </c>
      <c r="R1730" s="226">
        <v>0</v>
      </c>
      <c r="S1730" s="224">
        <v>0</v>
      </c>
      <c r="T1730" s="222">
        <v>0</v>
      </c>
      <c r="U1730" s="227">
        <v>0</v>
      </c>
      <c r="V1730" s="224">
        <v>1</v>
      </c>
      <c r="W1730" s="224">
        <v>0</v>
      </c>
      <c r="X1730" s="146">
        <f>+G1730-(SUM(I1730:N1730,O1730,P1730:P1730:T1730,U1730,V1730,W1730))</f>
        <v>86</v>
      </c>
      <c r="Y1730" s="107"/>
      <c r="Z1730" s="107"/>
      <c r="AA1730" s="107">
        <v>5</v>
      </c>
      <c r="AB1730" s="107"/>
      <c r="AC1730" s="107"/>
      <c r="AD1730" s="107"/>
      <c r="AE1730" s="197">
        <f t="shared" si="50"/>
        <v>81</v>
      </c>
      <c r="AF1730" s="108"/>
      <c r="AG1730" s="104"/>
    </row>
    <row r="1731" spans="1:33">
      <c r="A1731" s="103">
        <v>44482</v>
      </c>
      <c r="B1731" s="30">
        <v>1</v>
      </c>
      <c r="C1731" s="30">
        <v>4619601</v>
      </c>
      <c r="D1731" s="104">
        <v>56804</v>
      </c>
      <c r="E1731" s="104" t="s">
        <v>283</v>
      </c>
      <c r="F1731" s="30">
        <v>14025</v>
      </c>
      <c r="G1731" s="105">
        <v>127</v>
      </c>
      <c r="H1731" s="113" t="s">
        <v>108</v>
      </c>
      <c r="I1731" s="222">
        <v>0</v>
      </c>
      <c r="J1731" s="223">
        <v>0</v>
      </c>
      <c r="K1731" s="228">
        <v>0</v>
      </c>
      <c r="L1731" s="224">
        <v>0</v>
      </c>
      <c r="M1731" s="222">
        <v>0</v>
      </c>
      <c r="N1731" s="229">
        <v>0</v>
      </c>
      <c r="O1731" s="225">
        <v>0</v>
      </c>
      <c r="P1731" s="224">
        <v>0</v>
      </c>
      <c r="Q1731" s="225">
        <v>0</v>
      </c>
      <c r="R1731" s="226">
        <v>0</v>
      </c>
      <c r="S1731" s="224">
        <v>0</v>
      </c>
      <c r="T1731" s="222">
        <v>0</v>
      </c>
      <c r="U1731" s="227">
        <v>0</v>
      </c>
      <c r="V1731" s="224">
        <v>1</v>
      </c>
      <c r="W1731" s="224">
        <v>0</v>
      </c>
      <c r="X1731" s="146">
        <f>+G1731-(SUM(I1731:N1731,O1731,P1731:P1731:T1731,U1731,V1731,W1731))</f>
        <v>126</v>
      </c>
      <c r="Y1731" s="107"/>
      <c r="Z1731" s="107"/>
      <c r="AA1731" s="107"/>
      <c r="AB1731" s="107"/>
      <c r="AC1731" s="107"/>
      <c r="AD1731" s="107"/>
      <c r="AE1731" s="197">
        <f t="shared" si="50"/>
        <v>126</v>
      </c>
      <c r="AF1731" s="108"/>
      <c r="AG1731" s="104"/>
    </row>
    <row r="1732" spans="1:33">
      <c r="A1732" s="103">
        <v>44482</v>
      </c>
      <c r="B1732" s="30">
        <v>2</v>
      </c>
      <c r="C1732" s="30">
        <v>4619601</v>
      </c>
      <c r="D1732" s="104">
        <v>56793</v>
      </c>
      <c r="E1732" s="104" t="s">
        <v>283</v>
      </c>
      <c r="F1732" s="30">
        <v>14026</v>
      </c>
      <c r="G1732" s="105">
        <v>344</v>
      </c>
      <c r="H1732" s="113" t="s">
        <v>306</v>
      </c>
      <c r="I1732" s="222">
        <v>0</v>
      </c>
      <c r="J1732" s="223">
        <v>0</v>
      </c>
      <c r="K1732" s="228">
        <v>0</v>
      </c>
      <c r="L1732" s="224">
        <v>0</v>
      </c>
      <c r="M1732" s="222">
        <v>0</v>
      </c>
      <c r="N1732" s="229">
        <v>0</v>
      </c>
      <c r="O1732" s="225">
        <v>0</v>
      </c>
      <c r="P1732" s="224">
        <v>0</v>
      </c>
      <c r="Q1732" s="225">
        <v>0</v>
      </c>
      <c r="R1732" s="226">
        <v>0</v>
      </c>
      <c r="S1732" s="224">
        <v>0</v>
      </c>
      <c r="T1732" s="222">
        <v>0</v>
      </c>
      <c r="U1732" s="227">
        <v>0</v>
      </c>
      <c r="V1732" s="224">
        <v>1</v>
      </c>
      <c r="W1732" s="224">
        <v>0</v>
      </c>
      <c r="X1732" s="146">
        <f>+G1732-(SUM(I1732:N1732,O1732,P1732:P1732:T1732,U1732,V1732,W1732))</f>
        <v>343</v>
      </c>
      <c r="Y1732" s="107"/>
      <c r="Z1732" s="107"/>
      <c r="AA1732" s="107"/>
      <c r="AB1732" s="107"/>
      <c r="AC1732" s="107"/>
      <c r="AD1732" s="107"/>
      <c r="AE1732" s="197">
        <f t="shared" si="50"/>
        <v>343</v>
      </c>
      <c r="AF1732" s="108"/>
      <c r="AG1732" s="104"/>
    </row>
    <row r="1733" spans="1:33">
      <c r="A1733" s="103">
        <v>44482</v>
      </c>
      <c r="B1733" s="30">
        <v>2</v>
      </c>
      <c r="C1733" s="30">
        <v>4619601</v>
      </c>
      <c r="D1733" s="104">
        <v>56796</v>
      </c>
      <c r="E1733" s="104" t="s">
        <v>283</v>
      </c>
      <c r="F1733" s="30">
        <v>14027</v>
      </c>
      <c r="G1733" s="105">
        <v>210</v>
      </c>
      <c r="H1733" s="113" t="s">
        <v>199</v>
      </c>
      <c r="I1733" s="222">
        <v>0</v>
      </c>
      <c r="J1733" s="223">
        <v>0</v>
      </c>
      <c r="K1733" s="228">
        <v>0</v>
      </c>
      <c r="L1733" s="224">
        <v>0</v>
      </c>
      <c r="M1733" s="222">
        <v>0</v>
      </c>
      <c r="N1733" s="229">
        <v>0</v>
      </c>
      <c r="O1733" s="225">
        <v>0</v>
      </c>
      <c r="P1733" s="224">
        <v>0</v>
      </c>
      <c r="Q1733" s="225">
        <v>0</v>
      </c>
      <c r="R1733" s="226">
        <v>0</v>
      </c>
      <c r="S1733" s="224">
        <v>0</v>
      </c>
      <c r="T1733" s="222">
        <v>0</v>
      </c>
      <c r="U1733" s="227">
        <v>0</v>
      </c>
      <c r="V1733" s="224">
        <v>1</v>
      </c>
      <c r="W1733" s="224">
        <v>0</v>
      </c>
      <c r="X1733" s="146">
        <f>+G1733-(SUM(I1733:N1733,O1733,P1733:P1733:T1733,U1733,V1733,W1733))</f>
        <v>209</v>
      </c>
      <c r="Y1733" s="107"/>
      <c r="Z1733" s="107"/>
      <c r="AA1733" s="107"/>
      <c r="AB1733" s="107"/>
      <c r="AC1733" s="107"/>
      <c r="AD1733" s="107"/>
      <c r="AE1733" s="197">
        <f t="shared" si="50"/>
        <v>209</v>
      </c>
      <c r="AF1733" s="108"/>
      <c r="AG1733" s="104"/>
    </row>
    <row r="1734" spans="1:33">
      <c r="A1734" s="103">
        <v>44482</v>
      </c>
      <c r="B1734" s="30">
        <v>2</v>
      </c>
      <c r="C1734" s="30">
        <v>4619601</v>
      </c>
      <c r="D1734" s="104">
        <v>56794</v>
      </c>
      <c r="E1734" s="104" t="s">
        <v>283</v>
      </c>
      <c r="F1734" s="30">
        <v>14028</v>
      </c>
      <c r="G1734" s="105">
        <v>108</v>
      </c>
      <c r="H1734" s="113" t="s">
        <v>777</v>
      </c>
      <c r="I1734" s="222">
        <v>0</v>
      </c>
      <c r="J1734" s="223">
        <v>1</v>
      </c>
      <c r="K1734" s="228">
        <v>0</v>
      </c>
      <c r="L1734" s="224">
        <v>0</v>
      </c>
      <c r="M1734" s="222">
        <v>0</v>
      </c>
      <c r="N1734" s="229">
        <v>0</v>
      </c>
      <c r="O1734" s="225">
        <v>0</v>
      </c>
      <c r="P1734" s="224">
        <v>0</v>
      </c>
      <c r="Q1734" s="225">
        <v>0</v>
      </c>
      <c r="R1734" s="226">
        <v>0</v>
      </c>
      <c r="S1734" s="224">
        <v>0</v>
      </c>
      <c r="T1734" s="222">
        <v>0</v>
      </c>
      <c r="U1734" s="227">
        <v>0</v>
      </c>
      <c r="V1734" s="224">
        <v>1</v>
      </c>
      <c r="W1734" s="224">
        <v>0</v>
      </c>
      <c r="X1734" s="146">
        <f>+G1734-(SUM(I1734:N1734,O1734,P1734:P1734:T1734,U1734,V1734,W1734))</f>
        <v>106</v>
      </c>
      <c r="Y1734" s="107"/>
      <c r="Z1734" s="107"/>
      <c r="AA1734" s="107"/>
      <c r="AB1734" s="107"/>
      <c r="AC1734" s="107"/>
      <c r="AD1734" s="107"/>
      <c r="AE1734" s="197">
        <f t="shared" si="50"/>
        <v>106</v>
      </c>
      <c r="AF1734" s="108"/>
      <c r="AG1734" s="104"/>
    </row>
    <row r="1735" spans="1:33">
      <c r="A1735" s="103">
        <v>44482</v>
      </c>
      <c r="B1735" s="30">
        <v>3</v>
      </c>
      <c r="C1735" s="30">
        <v>4610705</v>
      </c>
      <c r="D1735" s="104">
        <v>56794</v>
      </c>
      <c r="E1735" s="104" t="s">
        <v>283</v>
      </c>
      <c r="F1735" s="30">
        <v>14029</v>
      </c>
      <c r="G1735" s="105">
        <v>179</v>
      </c>
      <c r="H1735" s="113" t="s">
        <v>737</v>
      </c>
      <c r="I1735" s="222">
        <v>0</v>
      </c>
      <c r="J1735" s="223">
        <v>0</v>
      </c>
      <c r="K1735" s="228">
        <v>0</v>
      </c>
      <c r="L1735" s="224">
        <v>0</v>
      </c>
      <c r="M1735" s="222">
        <v>0</v>
      </c>
      <c r="N1735" s="229">
        <v>0</v>
      </c>
      <c r="O1735" s="225">
        <v>0</v>
      </c>
      <c r="P1735" s="224">
        <v>0</v>
      </c>
      <c r="Q1735" s="225">
        <v>0</v>
      </c>
      <c r="R1735" s="226">
        <v>0</v>
      </c>
      <c r="S1735" s="224">
        <v>0</v>
      </c>
      <c r="T1735" s="222">
        <v>0</v>
      </c>
      <c r="U1735" s="227">
        <v>0</v>
      </c>
      <c r="V1735" s="224">
        <v>1</v>
      </c>
      <c r="W1735" s="224">
        <v>0</v>
      </c>
      <c r="X1735" s="146">
        <f>+G1735-(SUM(I1735:N1735,O1735,P1735:P1735:T1735,U1735,V1735,W1735))</f>
        <v>178</v>
      </c>
      <c r="Y1735" s="107"/>
      <c r="Z1735" s="107"/>
      <c r="AA1735" s="107">
        <v>2</v>
      </c>
      <c r="AB1735" s="107"/>
      <c r="AC1735" s="107"/>
      <c r="AD1735" s="107"/>
      <c r="AE1735" s="197">
        <f t="shared" si="50"/>
        <v>176</v>
      </c>
      <c r="AF1735" s="108"/>
      <c r="AG1735" s="104"/>
    </row>
    <row r="1736" spans="1:33">
      <c r="A1736" s="103">
        <v>44482</v>
      </c>
      <c r="B1736" s="30">
        <v>3</v>
      </c>
      <c r="C1736" s="30">
        <v>4610705</v>
      </c>
      <c r="D1736" s="104">
        <v>56651</v>
      </c>
      <c r="E1736" s="104" t="s">
        <v>283</v>
      </c>
      <c r="F1736" s="30">
        <v>14030</v>
      </c>
      <c r="G1736" s="105">
        <v>300</v>
      </c>
      <c r="H1736" s="564" t="s">
        <v>111</v>
      </c>
      <c r="I1736" s="222">
        <v>0</v>
      </c>
      <c r="J1736" s="223">
        <v>0</v>
      </c>
      <c r="K1736" s="228">
        <v>0</v>
      </c>
      <c r="L1736" s="224">
        <v>0</v>
      </c>
      <c r="M1736" s="222">
        <v>0</v>
      </c>
      <c r="N1736" s="229">
        <v>0</v>
      </c>
      <c r="O1736" s="225">
        <v>0</v>
      </c>
      <c r="P1736" s="224">
        <v>0</v>
      </c>
      <c r="Q1736" s="225">
        <v>0</v>
      </c>
      <c r="R1736" s="226">
        <v>0</v>
      </c>
      <c r="S1736" s="224">
        <v>0</v>
      </c>
      <c r="T1736" s="222">
        <v>0</v>
      </c>
      <c r="U1736" s="227">
        <v>0</v>
      </c>
      <c r="V1736" s="224">
        <v>1</v>
      </c>
      <c r="W1736" s="224">
        <v>0</v>
      </c>
      <c r="X1736" s="146">
        <f>+G1736-(SUM(I1736:N1736,O1736,P1736:P1736:T1736,U1736,V1736,W1736))</f>
        <v>299</v>
      </c>
      <c r="Y1736" s="107"/>
      <c r="Z1736" s="107"/>
      <c r="AA1736" s="107"/>
      <c r="AB1736" s="107"/>
      <c r="AC1736" s="107"/>
      <c r="AD1736" s="107"/>
      <c r="AE1736" s="197">
        <f t="shared" si="50"/>
        <v>299</v>
      </c>
      <c r="AF1736" s="108"/>
      <c r="AG1736" s="104"/>
    </row>
    <row r="1737" spans="1:33">
      <c r="A1737" s="103">
        <v>44483</v>
      </c>
      <c r="B1737" s="30">
        <v>1</v>
      </c>
      <c r="C1737" s="30">
        <v>4610705</v>
      </c>
      <c r="D1737" s="104">
        <v>56651</v>
      </c>
      <c r="E1737" s="104" t="s">
        <v>283</v>
      </c>
      <c r="F1737" s="30">
        <v>14030</v>
      </c>
      <c r="G1737" s="105">
        <v>100</v>
      </c>
      <c r="H1737" s="565"/>
      <c r="I1737" s="222">
        <v>0</v>
      </c>
      <c r="J1737" s="223">
        <v>0</v>
      </c>
      <c r="K1737" s="228">
        <v>0</v>
      </c>
      <c r="L1737" s="224">
        <v>0</v>
      </c>
      <c r="M1737" s="222">
        <v>0</v>
      </c>
      <c r="N1737" s="229">
        <v>0</v>
      </c>
      <c r="O1737" s="225">
        <v>0</v>
      </c>
      <c r="P1737" s="224">
        <v>0</v>
      </c>
      <c r="Q1737" s="225">
        <v>0</v>
      </c>
      <c r="R1737" s="226">
        <v>0</v>
      </c>
      <c r="S1737" s="224">
        <v>0</v>
      </c>
      <c r="T1737" s="222">
        <v>0</v>
      </c>
      <c r="U1737" s="227">
        <v>0</v>
      </c>
      <c r="V1737" s="224">
        <v>0</v>
      </c>
      <c r="W1737" s="224">
        <v>0</v>
      </c>
      <c r="X1737" s="146">
        <f>+G1737-(SUM(I1737:N1737,O1737,P1737:P1737:T1737,U1737,V1737,W1737))</f>
        <v>100</v>
      </c>
      <c r="Y1737" s="107"/>
      <c r="Z1737" s="107"/>
      <c r="AA1737" s="107"/>
      <c r="AB1737" s="107"/>
      <c r="AC1737" s="107"/>
      <c r="AD1737" s="107"/>
      <c r="AE1737" s="197">
        <f t="shared" si="50"/>
        <v>100</v>
      </c>
      <c r="AF1737" s="108"/>
      <c r="AG1737" s="104"/>
    </row>
    <row r="1738" spans="1:33">
      <c r="A1738" s="103">
        <v>44483</v>
      </c>
      <c r="B1738" s="30">
        <v>1</v>
      </c>
      <c r="C1738" s="30">
        <v>4610705</v>
      </c>
      <c r="D1738" s="104">
        <v>56651</v>
      </c>
      <c r="E1738" s="104" t="s">
        <v>283</v>
      </c>
      <c r="F1738" s="30">
        <v>14031</v>
      </c>
      <c r="G1738" s="105">
        <v>265</v>
      </c>
      <c r="H1738" s="113" t="s">
        <v>778</v>
      </c>
      <c r="I1738" s="222">
        <v>0</v>
      </c>
      <c r="J1738" s="223">
        <v>0</v>
      </c>
      <c r="K1738" s="228">
        <v>0</v>
      </c>
      <c r="L1738" s="224">
        <v>0</v>
      </c>
      <c r="M1738" s="222">
        <v>0</v>
      </c>
      <c r="N1738" s="229">
        <v>0</v>
      </c>
      <c r="O1738" s="225">
        <v>0</v>
      </c>
      <c r="P1738" s="224">
        <v>0</v>
      </c>
      <c r="Q1738" s="225">
        <v>0</v>
      </c>
      <c r="R1738" s="226">
        <v>0</v>
      </c>
      <c r="S1738" s="224">
        <v>0</v>
      </c>
      <c r="T1738" s="222">
        <v>0</v>
      </c>
      <c r="U1738" s="227">
        <v>0</v>
      </c>
      <c r="V1738" s="224">
        <v>1</v>
      </c>
      <c r="W1738" s="224">
        <v>0</v>
      </c>
      <c r="X1738" s="146">
        <f>+G1738-(SUM(I1738:N1738,O1738,P1738:P1738:T1738,U1738,V1738,W1738))</f>
        <v>264</v>
      </c>
      <c r="Y1738" s="107"/>
      <c r="Z1738" s="107"/>
      <c r="AA1738" s="107"/>
      <c r="AB1738" s="107"/>
      <c r="AC1738" s="107"/>
      <c r="AD1738" s="107"/>
      <c r="AE1738" s="197">
        <f t="shared" si="50"/>
        <v>264</v>
      </c>
      <c r="AF1738" s="108"/>
      <c r="AG1738" s="104"/>
    </row>
    <row r="1739" spans="1:33">
      <c r="A1739" s="103">
        <v>44483</v>
      </c>
      <c r="B1739" s="30">
        <v>1</v>
      </c>
      <c r="C1739" s="30">
        <v>4610705</v>
      </c>
      <c r="D1739" s="104">
        <v>56799</v>
      </c>
      <c r="E1739" s="104" t="s">
        <v>283</v>
      </c>
      <c r="F1739" s="30">
        <v>14032</v>
      </c>
      <c r="G1739" s="105">
        <v>135</v>
      </c>
      <c r="H1739" s="113" t="s">
        <v>561</v>
      </c>
      <c r="I1739" s="222">
        <v>0</v>
      </c>
      <c r="J1739" s="223">
        <v>0</v>
      </c>
      <c r="K1739" s="228">
        <v>0</v>
      </c>
      <c r="L1739" s="224">
        <v>0</v>
      </c>
      <c r="M1739" s="222">
        <v>0</v>
      </c>
      <c r="N1739" s="229">
        <v>0</v>
      </c>
      <c r="O1739" s="225">
        <v>0</v>
      </c>
      <c r="P1739" s="224">
        <v>0</v>
      </c>
      <c r="Q1739" s="225">
        <v>0</v>
      </c>
      <c r="R1739" s="226">
        <v>0</v>
      </c>
      <c r="S1739" s="224">
        <v>0</v>
      </c>
      <c r="T1739" s="222">
        <v>0</v>
      </c>
      <c r="U1739" s="227">
        <v>0</v>
      </c>
      <c r="V1739" s="224">
        <v>1</v>
      </c>
      <c r="W1739" s="224">
        <v>0</v>
      </c>
      <c r="X1739" s="146">
        <f>+G1739-(SUM(I1739:N1739,O1739,P1739:P1739:T1739,U1739,V1739,W1739))</f>
        <v>134</v>
      </c>
      <c r="Y1739" s="107"/>
      <c r="Z1739" s="107"/>
      <c r="AA1739" s="107"/>
      <c r="AB1739" s="107"/>
      <c r="AC1739" s="107"/>
      <c r="AD1739" s="107"/>
      <c r="AE1739" s="197">
        <f t="shared" si="50"/>
        <v>134</v>
      </c>
      <c r="AF1739" s="108"/>
      <c r="AG1739" s="104"/>
    </row>
    <row r="1740" spans="1:33">
      <c r="A1740" s="103">
        <v>44483</v>
      </c>
      <c r="B1740" s="30">
        <v>2</v>
      </c>
      <c r="C1740" s="30">
        <v>4610705</v>
      </c>
      <c r="D1740" s="104">
        <v>56797</v>
      </c>
      <c r="E1740" s="104" t="s">
        <v>283</v>
      </c>
      <c r="F1740" s="30">
        <v>14033</v>
      </c>
      <c r="G1740" s="105">
        <v>319</v>
      </c>
      <c r="H1740" s="113" t="s">
        <v>782</v>
      </c>
      <c r="I1740" s="222">
        <v>0</v>
      </c>
      <c r="J1740" s="223">
        <v>0</v>
      </c>
      <c r="K1740" s="228">
        <v>0</v>
      </c>
      <c r="L1740" s="224">
        <v>0</v>
      </c>
      <c r="M1740" s="222">
        <v>0</v>
      </c>
      <c r="N1740" s="229">
        <v>0</v>
      </c>
      <c r="O1740" s="225">
        <v>0</v>
      </c>
      <c r="P1740" s="224">
        <v>0</v>
      </c>
      <c r="Q1740" s="225">
        <v>0</v>
      </c>
      <c r="R1740" s="226">
        <v>0</v>
      </c>
      <c r="S1740" s="224">
        <v>0</v>
      </c>
      <c r="T1740" s="222">
        <v>0</v>
      </c>
      <c r="U1740" s="227">
        <v>0</v>
      </c>
      <c r="V1740" s="224">
        <v>1</v>
      </c>
      <c r="W1740" s="224">
        <v>0</v>
      </c>
      <c r="X1740" s="146">
        <f>+G1740-(SUM(I1740:N1740,O1740,P1740:P1740:T1740,U1740,V1740,W1740))</f>
        <v>318</v>
      </c>
      <c r="Y1740" s="107"/>
      <c r="Z1740" s="107"/>
      <c r="AA1740" s="107"/>
      <c r="AB1740" s="107"/>
      <c r="AC1740" s="107"/>
      <c r="AD1740" s="107"/>
      <c r="AE1740" s="197">
        <f t="shared" si="50"/>
        <v>318</v>
      </c>
      <c r="AF1740" s="108"/>
      <c r="AG1740" s="104"/>
    </row>
    <row r="1741" spans="1:33">
      <c r="A1741" s="103">
        <v>44483</v>
      </c>
      <c r="B1741" s="30">
        <v>2</v>
      </c>
      <c r="C1741" s="30">
        <v>4610705</v>
      </c>
      <c r="D1741" s="104">
        <v>56802</v>
      </c>
      <c r="E1741" s="104" t="s">
        <v>283</v>
      </c>
      <c r="F1741" s="30">
        <v>14034</v>
      </c>
      <c r="G1741" s="105">
        <v>105</v>
      </c>
      <c r="H1741" s="113" t="s">
        <v>781</v>
      </c>
      <c r="I1741" s="222">
        <v>0</v>
      </c>
      <c r="J1741" s="223">
        <v>0</v>
      </c>
      <c r="K1741" s="228">
        <v>0</v>
      </c>
      <c r="L1741" s="224">
        <v>0</v>
      </c>
      <c r="M1741" s="222">
        <v>0</v>
      </c>
      <c r="N1741" s="229">
        <v>0</v>
      </c>
      <c r="O1741" s="225">
        <v>0</v>
      </c>
      <c r="P1741" s="224">
        <v>0</v>
      </c>
      <c r="Q1741" s="225">
        <v>0</v>
      </c>
      <c r="R1741" s="226">
        <v>0</v>
      </c>
      <c r="S1741" s="224">
        <v>0</v>
      </c>
      <c r="T1741" s="222">
        <v>0</v>
      </c>
      <c r="U1741" s="227">
        <v>0</v>
      </c>
      <c r="V1741" s="224">
        <v>1</v>
      </c>
      <c r="W1741" s="224">
        <v>0</v>
      </c>
      <c r="X1741" s="146">
        <f>+G1741-(SUM(I1741:N1741,O1741,P1741:P1741:T1741,U1741,V1741,W1741))</f>
        <v>104</v>
      </c>
      <c r="Y1741" s="107"/>
      <c r="Z1741" s="107"/>
      <c r="AA1741" s="107"/>
      <c r="AB1741" s="107"/>
      <c r="AC1741" s="107"/>
      <c r="AD1741" s="107"/>
      <c r="AE1741" s="197">
        <f t="shared" si="50"/>
        <v>104</v>
      </c>
      <c r="AF1741" s="108"/>
      <c r="AG1741" s="104"/>
    </row>
    <row r="1742" spans="1:33">
      <c r="A1742" s="103">
        <v>44483</v>
      </c>
      <c r="B1742" s="30">
        <v>2</v>
      </c>
      <c r="C1742" s="30">
        <v>4610705</v>
      </c>
      <c r="D1742" s="104">
        <v>56800</v>
      </c>
      <c r="E1742" s="104" t="s">
        <v>283</v>
      </c>
      <c r="F1742" s="30">
        <v>14035</v>
      </c>
      <c r="G1742" s="105">
        <v>119</v>
      </c>
      <c r="H1742" s="113" t="s">
        <v>780</v>
      </c>
      <c r="I1742" s="222">
        <v>0</v>
      </c>
      <c r="J1742" s="223">
        <v>0</v>
      </c>
      <c r="K1742" s="228">
        <v>0</v>
      </c>
      <c r="L1742" s="224">
        <v>0</v>
      </c>
      <c r="M1742" s="222">
        <v>0</v>
      </c>
      <c r="N1742" s="229">
        <v>0</v>
      </c>
      <c r="O1742" s="225">
        <v>0</v>
      </c>
      <c r="P1742" s="224">
        <v>0</v>
      </c>
      <c r="Q1742" s="225">
        <v>0</v>
      </c>
      <c r="R1742" s="226">
        <v>0</v>
      </c>
      <c r="S1742" s="224">
        <v>0</v>
      </c>
      <c r="T1742" s="222">
        <v>0</v>
      </c>
      <c r="U1742" s="227">
        <v>0</v>
      </c>
      <c r="V1742" s="224">
        <v>1</v>
      </c>
      <c r="W1742" s="224">
        <v>0</v>
      </c>
      <c r="X1742" s="146">
        <f>+G1742-(SUM(I1742:N1742,O1742,P1742:P1742:T1742,U1742,V1742,W1742))</f>
        <v>118</v>
      </c>
      <c r="Y1742" s="107"/>
      <c r="Z1742" s="107"/>
      <c r="AA1742" s="107"/>
      <c r="AB1742" s="107"/>
      <c r="AC1742" s="107"/>
      <c r="AD1742" s="107"/>
      <c r="AE1742" s="197">
        <f t="shared" si="50"/>
        <v>118</v>
      </c>
      <c r="AF1742" s="108"/>
      <c r="AG1742" s="104"/>
    </row>
    <row r="1743" spans="1:33">
      <c r="A1743" s="103">
        <v>44483</v>
      </c>
      <c r="B1743" s="30">
        <v>2</v>
      </c>
      <c r="C1743" s="30">
        <v>3958604</v>
      </c>
      <c r="D1743" s="104">
        <v>13323</v>
      </c>
      <c r="E1743" s="104" t="s">
        <v>688</v>
      </c>
      <c r="F1743" s="30">
        <v>14036</v>
      </c>
      <c r="G1743" s="105">
        <v>19</v>
      </c>
      <c r="H1743" s="113" t="s">
        <v>779</v>
      </c>
      <c r="I1743" s="222">
        <v>0</v>
      </c>
      <c r="J1743" s="223">
        <v>0</v>
      </c>
      <c r="K1743" s="228">
        <v>0</v>
      </c>
      <c r="L1743" s="224">
        <v>0</v>
      </c>
      <c r="M1743" s="222">
        <v>0</v>
      </c>
      <c r="N1743" s="229">
        <v>0</v>
      </c>
      <c r="O1743" s="225">
        <v>0</v>
      </c>
      <c r="P1743" s="224">
        <v>0</v>
      </c>
      <c r="Q1743" s="225">
        <v>0</v>
      </c>
      <c r="R1743" s="226">
        <v>0</v>
      </c>
      <c r="S1743" s="224">
        <v>0</v>
      </c>
      <c r="T1743" s="222">
        <v>0</v>
      </c>
      <c r="U1743" s="227">
        <v>0</v>
      </c>
      <c r="V1743" s="224">
        <v>1</v>
      </c>
      <c r="W1743" s="224">
        <v>0</v>
      </c>
      <c r="X1743" s="146">
        <f>+G1743-(SUM(I1743:N1743,O1743,P1743:P1743:T1743,U1743,V1743,W1743))</f>
        <v>18</v>
      </c>
      <c r="Y1743" s="107"/>
      <c r="Z1743" s="107"/>
      <c r="AA1743" s="107"/>
      <c r="AB1743" s="107"/>
      <c r="AC1743" s="107"/>
      <c r="AD1743" s="107"/>
      <c r="AE1743" s="197">
        <f t="shared" si="50"/>
        <v>18</v>
      </c>
      <c r="AF1743" s="108"/>
      <c r="AG1743" s="104"/>
    </row>
    <row r="1744" spans="1:33">
      <c r="A1744" s="103">
        <v>44490</v>
      </c>
      <c r="B1744" s="30">
        <v>3</v>
      </c>
      <c r="C1744" s="30">
        <v>4610705</v>
      </c>
      <c r="D1744" s="104">
        <v>60340</v>
      </c>
      <c r="E1744" s="104" t="s">
        <v>283</v>
      </c>
      <c r="F1744" s="30">
        <v>14104</v>
      </c>
      <c r="G1744" s="105">
        <v>73</v>
      </c>
      <c r="H1744" s="113" t="s">
        <v>563</v>
      </c>
      <c r="I1744" s="222">
        <v>0</v>
      </c>
      <c r="J1744" s="223">
        <v>0</v>
      </c>
      <c r="K1744" s="228">
        <v>0</v>
      </c>
      <c r="L1744" s="224">
        <v>0</v>
      </c>
      <c r="M1744" s="222">
        <v>0</v>
      </c>
      <c r="N1744" s="229">
        <v>0</v>
      </c>
      <c r="O1744" s="225">
        <v>0</v>
      </c>
      <c r="P1744" s="224">
        <v>0</v>
      </c>
      <c r="Q1744" s="225">
        <v>0</v>
      </c>
      <c r="R1744" s="226">
        <v>0</v>
      </c>
      <c r="S1744" s="224">
        <v>0</v>
      </c>
      <c r="T1744" s="222">
        <v>0</v>
      </c>
      <c r="U1744" s="227">
        <v>0</v>
      </c>
      <c r="V1744" s="224">
        <v>1</v>
      </c>
      <c r="W1744" s="224">
        <v>0</v>
      </c>
      <c r="X1744" s="146">
        <f>+G1744-(SUM(I1744:N1744,O1744,P1744:P1744:T1744,U1744,V1744,W1744))</f>
        <v>72</v>
      </c>
      <c r="Y1744" s="107"/>
      <c r="Z1744" s="107"/>
      <c r="AA1744" s="107"/>
      <c r="AB1744" s="107"/>
      <c r="AC1744" s="107"/>
      <c r="AD1744" s="107"/>
      <c r="AE1744" s="197">
        <f t="shared" si="50"/>
        <v>72</v>
      </c>
      <c r="AF1744" s="108"/>
      <c r="AG1744" s="104"/>
    </row>
    <row r="1745" spans="1:33">
      <c r="A1745" s="103">
        <v>44490</v>
      </c>
      <c r="B1745" s="30">
        <v>3</v>
      </c>
      <c r="C1745" s="30">
        <v>4610705</v>
      </c>
      <c r="D1745" s="104">
        <v>60339</v>
      </c>
      <c r="E1745" s="104" t="s">
        <v>283</v>
      </c>
      <c r="F1745" s="30">
        <v>14105</v>
      </c>
      <c r="G1745" s="105">
        <v>79</v>
      </c>
      <c r="H1745" s="113" t="s">
        <v>309</v>
      </c>
      <c r="I1745" s="222">
        <v>0</v>
      </c>
      <c r="J1745" s="223">
        <v>0</v>
      </c>
      <c r="K1745" s="228">
        <v>0</v>
      </c>
      <c r="L1745" s="224">
        <v>0</v>
      </c>
      <c r="M1745" s="222">
        <v>0</v>
      </c>
      <c r="N1745" s="229">
        <v>0</v>
      </c>
      <c r="O1745" s="225">
        <v>0</v>
      </c>
      <c r="P1745" s="224">
        <v>0</v>
      </c>
      <c r="Q1745" s="225">
        <v>0</v>
      </c>
      <c r="R1745" s="226">
        <v>0</v>
      </c>
      <c r="S1745" s="224">
        <v>0</v>
      </c>
      <c r="T1745" s="222">
        <v>0</v>
      </c>
      <c r="U1745" s="227">
        <v>0</v>
      </c>
      <c r="V1745" s="224">
        <v>1</v>
      </c>
      <c r="W1745" s="224">
        <v>0</v>
      </c>
      <c r="X1745" s="146">
        <f>+G1745-(SUM(I1745:N1745,O1745,P1745:P1745:T1745,U1745,V1745,W1745))</f>
        <v>78</v>
      </c>
      <c r="Y1745" s="107"/>
      <c r="Z1745" s="107"/>
      <c r="AA1745" s="107"/>
      <c r="AB1745" s="107"/>
      <c r="AC1745" s="107"/>
      <c r="AD1745" s="107"/>
      <c r="AE1745" s="197">
        <f t="shared" si="50"/>
        <v>78</v>
      </c>
      <c r="AF1745" s="108"/>
      <c r="AG1745" s="104"/>
    </row>
    <row r="1746" spans="1:33">
      <c r="A1746" s="103">
        <v>44490</v>
      </c>
      <c r="B1746" s="30">
        <v>3</v>
      </c>
      <c r="C1746" s="30">
        <v>4610705</v>
      </c>
      <c r="D1746" s="104">
        <v>56294</v>
      </c>
      <c r="E1746" s="104" t="s">
        <v>283</v>
      </c>
      <c r="F1746" s="30">
        <v>14106</v>
      </c>
      <c r="G1746" s="105">
        <v>32</v>
      </c>
      <c r="H1746" s="113" t="s">
        <v>550</v>
      </c>
      <c r="I1746" s="222">
        <v>0</v>
      </c>
      <c r="J1746" s="223">
        <v>0</v>
      </c>
      <c r="K1746" s="228">
        <v>0</v>
      </c>
      <c r="L1746" s="224">
        <v>0</v>
      </c>
      <c r="M1746" s="222">
        <v>0</v>
      </c>
      <c r="N1746" s="229">
        <v>0</v>
      </c>
      <c r="O1746" s="225">
        <v>0</v>
      </c>
      <c r="P1746" s="224">
        <v>0</v>
      </c>
      <c r="Q1746" s="225">
        <v>0</v>
      </c>
      <c r="R1746" s="226">
        <v>0</v>
      </c>
      <c r="S1746" s="224">
        <v>0</v>
      </c>
      <c r="T1746" s="222">
        <v>0</v>
      </c>
      <c r="U1746" s="227">
        <v>0</v>
      </c>
      <c r="V1746" s="224">
        <v>1</v>
      </c>
      <c r="W1746" s="224">
        <v>0</v>
      </c>
      <c r="X1746" s="146">
        <f>+G1746-(SUM(I1746:N1746,O1746,P1746:P1746:T1746,U1746,V1746,W1746))</f>
        <v>31</v>
      </c>
      <c r="Y1746" s="107"/>
      <c r="Z1746" s="107"/>
      <c r="AA1746" s="107"/>
      <c r="AB1746" s="107"/>
      <c r="AC1746" s="107"/>
      <c r="AD1746" s="107"/>
      <c r="AE1746" s="197">
        <f t="shared" si="50"/>
        <v>31</v>
      </c>
      <c r="AF1746" s="108"/>
      <c r="AG1746" s="104"/>
    </row>
    <row r="1747" spans="1:33">
      <c r="A1747" s="103">
        <v>44490</v>
      </c>
      <c r="B1747" s="30">
        <v>3</v>
      </c>
      <c r="C1747" s="30">
        <v>4582903</v>
      </c>
      <c r="D1747" s="104">
        <v>60332</v>
      </c>
      <c r="E1747" s="104" t="s">
        <v>283</v>
      </c>
      <c r="F1747" s="30">
        <v>14107</v>
      </c>
      <c r="G1747" s="105">
        <v>5</v>
      </c>
      <c r="H1747" s="113" t="s">
        <v>735</v>
      </c>
      <c r="I1747" s="222">
        <v>0</v>
      </c>
      <c r="J1747" s="223">
        <v>0</v>
      </c>
      <c r="K1747" s="228">
        <v>0</v>
      </c>
      <c r="L1747" s="224">
        <v>0</v>
      </c>
      <c r="M1747" s="222">
        <v>0</v>
      </c>
      <c r="N1747" s="229">
        <v>0</v>
      </c>
      <c r="O1747" s="225">
        <v>0</v>
      </c>
      <c r="P1747" s="224">
        <v>0</v>
      </c>
      <c r="Q1747" s="225">
        <v>0</v>
      </c>
      <c r="R1747" s="226">
        <v>0</v>
      </c>
      <c r="S1747" s="224">
        <v>0</v>
      </c>
      <c r="T1747" s="222">
        <v>0</v>
      </c>
      <c r="U1747" s="227">
        <v>0</v>
      </c>
      <c r="V1747" s="224">
        <v>1</v>
      </c>
      <c r="W1747" s="224">
        <v>0</v>
      </c>
      <c r="X1747" s="146">
        <f>+G1747-(SUM(I1747:N1747,O1747,P1747:P1747:T1747,U1747,V1747,W1747))</f>
        <v>4</v>
      </c>
      <c r="Y1747" s="107"/>
      <c r="Z1747" s="107"/>
      <c r="AA1747" s="107"/>
      <c r="AB1747" s="107"/>
      <c r="AC1747" s="107"/>
      <c r="AD1747" s="107"/>
      <c r="AE1747" s="197">
        <f t="shared" si="50"/>
        <v>4</v>
      </c>
      <c r="AF1747" s="108"/>
      <c r="AG1747" s="104"/>
    </row>
    <row r="1748" spans="1:33">
      <c r="A1748" s="103">
        <v>44526</v>
      </c>
      <c r="B1748" s="30">
        <v>3</v>
      </c>
      <c r="C1748" s="30">
        <v>4653004</v>
      </c>
      <c r="D1748" s="104">
        <v>56795</v>
      </c>
      <c r="E1748" s="104" t="s">
        <v>283</v>
      </c>
      <c r="F1748" s="20">
        <v>14400</v>
      </c>
      <c r="G1748" s="105">
        <v>373</v>
      </c>
      <c r="H1748" s="113" t="s">
        <v>517</v>
      </c>
      <c r="I1748" s="222">
        <v>0</v>
      </c>
      <c r="J1748" s="223">
        <v>0</v>
      </c>
      <c r="K1748" s="228">
        <v>0</v>
      </c>
      <c r="L1748" s="224">
        <v>0</v>
      </c>
      <c r="M1748" s="222">
        <v>0</v>
      </c>
      <c r="N1748" s="229">
        <v>0</v>
      </c>
      <c r="O1748" s="225">
        <v>0</v>
      </c>
      <c r="P1748" s="224">
        <v>1</v>
      </c>
      <c r="Q1748" s="225">
        <v>0</v>
      </c>
      <c r="R1748" s="226">
        <v>0</v>
      </c>
      <c r="S1748" s="224">
        <v>0</v>
      </c>
      <c r="T1748" s="222">
        <v>0</v>
      </c>
      <c r="U1748" s="227">
        <v>0</v>
      </c>
      <c r="V1748" s="224">
        <v>1</v>
      </c>
      <c r="W1748" s="224">
        <v>0</v>
      </c>
      <c r="X1748" s="146">
        <f>+G1748-(SUM(I1748:N1748,O1748,P1748:P1748:T1748,U1748,V1748,W1748))</f>
        <v>371</v>
      </c>
      <c r="Y1748" s="107"/>
      <c r="Z1748" s="107">
        <v>1</v>
      </c>
      <c r="AA1748" s="107">
        <v>1</v>
      </c>
      <c r="AB1748" s="107"/>
      <c r="AC1748" s="107"/>
      <c r="AD1748" s="107"/>
      <c r="AE1748" s="197">
        <f t="shared" si="50"/>
        <v>369</v>
      </c>
      <c r="AF1748" s="108"/>
      <c r="AG1748" s="104"/>
    </row>
    <row r="1749" spans="1:33">
      <c r="A1749" s="103">
        <v>44527</v>
      </c>
      <c r="B1749" s="30">
        <v>1</v>
      </c>
      <c r="C1749" s="30">
        <v>4653004</v>
      </c>
      <c r="D1749" s="19">
        <v>56792</v>
      </c>
      <c r="E1749" s="104" t="s">
        <v>283</v>
      </c>
      <c r="F1749" s="20">
        <v>14401</v>
      </c>
      <c r="G1749" s="105">
        <v>30</v>
      </c>
      <c r="H1749" s="113" t="s">
        <v>190</v>
      </c>
      <c r="I1749" s="222">
        <v>0</v>
      </c>
      <c r="J1749" s="223">
        <v>0</v>
      </c>
      <c r="K1749" s="228">
        <v>0</v>
      </c>
      <c r="L1749" s="224">
        <v>0</v>
      </c>
      <c r="M1749" s="222">
        <v>0</v>
      </c>
      <c r="N1749" s="229">
        <v>0</v>
      </c>
      <c r="O1749" s="225">
        <v>1</v>
      </c>
      <c r="P1749" s="224">
        <v>0</v>
      </c>
      <c r="Q1749" s="225">
        <v>0</v>
      </c>
      <c r="R1749" s="226">
        <v>0</v>
      </c>
      <c r="S1749" s="224">
        <v>0</v>
      </c>
      <c r="T1749" s="222">
        <v>0</v>
      </c>
      <c r="U1749" s="227">
        <v>0</v>
      </c>
      <c r="V1749" s="224">
        <v>1</v>
      </c>
      <c r="W1749" s="224">
        <v>0</v>
      </c>
      <c r="X1749" s="146">
        <f>+G1749-(SUM(I1749:N1749,O1749,P1749:P1749:T1749,U1749,V1749,W1749))</f>
        <v>28</v>
      </c>
      <c r="Y1749" s="107"/>
      <c r="Z1749" s="107"/>
      <c r="AA1749" s="107"/>
      <c r="AB1749" s="107"/>
      <c r="AC1749" s="107"/>
      <c r="AD1749" s="107"/>
      <c r="AE1749" s="197">
        <f t="shared" si="50"/>
        <v>28</v>
      </c>
      <c r="AF1749" s="108"/>
      <c r="AG1749" s="104"/>
    </row>
    <row r="1750" spans="1:33">
      <c r="A1750" s="103">
        <v>44527</v>
      </c>
      <c r="B1750" s="30">
        <v>1</v>
      </c>
      <c r="C1750" s="30">
        <v>4653004</v>
      </c>
      <c r="D1750" s="19">
        <v>56801</v>
      </c>
      <c r="E1750" s="104" t="s">
        <v>283</v>
      </c>
      <c r="F1750" s="20">
        <v>14402</v>
      </c>
      <c r="G1750" s="105">
        <v>207</v>
      </c>
      <c r="H1750" s="113" t="s">
        <v>783</v>
      </c>
      <c r="I1750" s="222">
        <v>0</v>
      </c>
      <c r="J1750" s="223">
        <v>0</v>
      </c>
      <c r="K1750" s="228">
        <v>0</v>
      </c>
      <c r="L1750" s="224">
        <v>0</v>
      </c>
      <c r="M1750" s="222">
        <v>0</v>
      </c>
      <c r="N1750" s="229">
        <v>0</v>
      </c>
      <c r="O1750" s="225">
        <v>0</v>
      </c>
      <c r="P1750" s="224">
        <v>0</v>
      </c>
      <c r="Q1750" s="225">
        <v>0</v>
      </c>
      <c r="R1750" s="226">
        <v>0</v>
      </c>
      <c r="S1750" s="224">
        <v>0</v>
      </c>
      <c r="T1750" s="222">
        <v>0</v>
      </c>
      <c r="U1750" s="227">
        <v>0</v>
      </c>
      <c r="V1750" s="224">
        <v>1</v>
      </c>
      <c r="W1750" s="224">
        <v>0</v>
      </c>
      <c r="X1750" s="146">
        <f>+G1750-(SUM(I1750:N1750,O1750,P1750:P1750:T1750,U1750,V1750,W1750))</f>
        <v>206</v>
      </c>
      <c r="Y1750" s="107"/>
      <c r="Z1750" s="107"/>
      <c r="AA1750" s="107"/>
      <c r="AB1750" s="107"/>
      <c r="AC1750" s="107"/>
      <c r="AD1750" s="107"/>
      <c r="AE1750" s="197">
        <f t="shared" si="50"/>
        <v>206</v>
      </c>
      <c r="AF1750" s="108"/>
      <c r="AG1750" s="104"/>
    </row>
    <row r="1751" spans="1:33">
      <c r="A1751" s="103">
        <v>44527</v>
      </c>
      <c r="B1751" s="30">
        <v>2</v>
      </c>
      <c r="C1751" s="30">
        <v>4653004</v>
      </c>
      <c r="D1751" s="19">
        <v>57229</v>
      </c>
      <c r="E1751" s="104" t="s">
        <v>283</v>
      </c>
      <c r="F1751" s="20">
        <v>14403</v>
      </c>
      <c r="G1751" s="105">
        <v>400</v>
      </c>
      <c r="H1751" s="113" t="s">
        <v>111</v>
      </c>
      <c r="I1751" s="222">
        <v>0</v>
      </c>
      <c r="J1751" s="223">
        <v>0</v>
      </c>
      <c r="K1751" s="228">
        <v>0</v>
      </c>
      <c r="L1751" s="224">
        <v>0</v>
      </c>
      <c r="M1751" s="222">
        <v>0</v>
      </c>
      <c r="N1751" s="229">
        <v>0</v>
      </c>
      <c r="O1751" s="225">
        <v>0</v>
      </c>
      <c r="P1751" s="224">
        <v>0</v>
      </c>
      <c r="Q1751" s="225">
        <v>0</v>
      </c>
      <c r="R1751" s="226">
        <v>0</v>
      </c>
      <c r="S1751" s="224">
        <v>0</v>
      </c>
      <c r="T1751" s="222">
        <v>0</v>
      </c>
      <c r="U1751" s="227">
        <v>0</v>
      </c>
      <c r="V1751" s="224">
        <v>1</v>
      </c>
      <c r="W1751" s="224">
        <v>0</v>
      </c>
      <c r="X1751" s="146">
        <f>+G1751-(SUM(I1751:N1751,O1751,P1751:P1751:T1751,U1751,V1751,W1751))</f>
        <v>399</v>
      </c>
      <c r="Y1751" s="107"/>
      <c r="Z1751" s="107"/>
      <c r="AA1751" s="107"/>
      <c r="AB1751" s="107"/>
      <c r="AC1751" s="107"/>
      <c r="AD1751" s="107"/>
      <c r="AE1751" s="197">
        <f t="shared" si="50"/>
        <v>399</v>
      </c>
      <c r="AF1751" s="108"/>
      <c r="AG1751" s="104"/>
    </row>
    <row r="1752" spans="1:33">
      <c r="A1752" s="103">
        <v>44527</v>
      </c>
      <c r="B1752" s="30">
        <v>2</v>
      </c>
      <c r="C1752" s="30">
        <v>4653004</v>
      </c>
      <c r="D1752" s="19">
        <v>57229</v>
      </c>
      <c r="E1752" s="104" t="s">
        <v>283</v>
      </c>
      <c r="F1752" s="20">
        <v>14404</v>
      </c>
      <c r="G1752" s="105">
        <v>89</v>
      </c>
      <c r="H1752" s="113" t="s">
        <v>784</v>
      </c>
      <c r="I1752" s="222">
        <v>0</v>
      </c>
      <c r="J1752" s="223">
        <v>0</v>
      </c>
      <c r="K1752" s="228">
        <v>0</v>
      </c>
      <c r="L1752" s="224">
        <v>0</v>
      </c>
      <c r="M1752" s="222">
        <v>0</v>
      </c>
      <c r="N1752" s="229">
        <v>0</v>
      </c>
      <c r="O1752" s="225">
        <v>0</v>
      </c>
      <c r="P1752" s="224">
        <v>0</v>
      </c>
      <c r="Q1752" s="225">
        <v>0</v>
      </c>
      <c r="R1752" s="226">
        <v>0</v>
      </c>
      <c r="S1752" s="224">
        <v>0</v>
      </c>
      <c r="T1752" s="222">
        <v>0</v>
      </c>
      <c r="U1752" s="227">
        <v>0</v>
      </c>
      <c r="V1752" s="224">
        <v>1</v>
      </c>
      <c r="W1752" s="224">
        <v>0</v>
      </c>
      <c r="X1752" s="146">
        <f>+G1752-(SUM(I1752:N1752,O1752,P1752:P1752:T1752,U1752,V1752,W1752))</f>
        <v>88</v>
      </c>
      <c r="Y1752" s="107"/>
      <c r="Z1752" s="107"/>
      <c r="AA1752" s="107"/>
      <c r="AB1752" s="107"/>
      <c r="AC1752" s="107"/>
      <c r="AD1752" s="107"/>
      <c r="AE1752" s="197">
        <f t="shared" si="50"/>
        <v>88</v>
      </c>
      <c r="AF1752" s="108"/>
      <c r="AG1752" s="104"/>
    </row>
    <row r="1753" spans="1:33">
      <c r="A1753" s="103">
        <v>44527</v>
      </c>
      <c r="B1753" s="30">
        <v>2</v>
      </c>
      <c r="C1753" s="30">
        <v>4653004</v>
      </c>
      <c r="D1753" s="19">
        <v>57215</v>
      </c>
      <c r="E1753" s="104" t="s">
        <v>283</v>
      </c>
      <c r="F1753" s="20">
        <v>14405</v>
      </c>
      <c r="G1753" s="105">
        <v>186</v>
      </c>
      <c r="H1753" s="113" t="s">
        <v>313</v>
      </c>
      <c r="I1753" s="222">
        <v>0</v>
      </c>
      <c r="J1753" s="223">
        <v>0</v>
      </c>
      <c r="K1753" s="228">
        <v>0</v>
      </c>
      <c r="L1753" s="224">
        <v>0</v>
      </c>
      <c r="M1753" s="222">
        <v>0</v>
      </c>
      <c r="N1753" s="229">
        <v>0</v>
      </c>
      <c r="O1753" s="225">
        <v>0</v>
      </c>
      <c r="P1753" s="224">
        <v>0</v>
      </c>
      <c r="Q1753" s="225">
        <v>0</v>
      </c>
      <c r="R1753" s="226">
        <v>0</v>
      </c>
      <c r="S1753" s="224">
        <v>0</v>
      </c>
      <c r="T1753" s="222">
        <v>0</v>
      </c>
      <c r="U1753" s="227">
        <v>0</v>
      </c>
      <c r="V1753" s="224">
        <v>1</v>
      </c>
      <c r="W1753" s="224">
        <v>0</v>
      </c>
      <c r="X1753" s="146">
        <f>+G1753-(SUM(I1753:N1753,O1753,P1753:P1753:T1753,U1753,V1753,W1753))</f>
        <v>185</v>
      </c>
      <c r="Y1753" s="107"/>
      <c r="Z1753" s="107"/>
      <c r="AA1753" s="107"/>
      <c r="AB1753" s="107"/>
      <c r="AC1753" s="107"/>
      <c r="AD1753" s="107"/>
      <c r="AE1753" s="197">
        <f t="shared" si="50"/>
        <v>185</v>
      </c>
      <c r="AF1753" s="108"/>
      <c r="AG1753" s="104"/>
    </row>
    <row r="1754" spans="1:33">
      <c r="A1754" s="103">
        <v>44527</v>
      </c>
      <c r="B1754" s="30">
        <v>3</v>
      </c>
      <c r="C1754" s="30">
        <v>4653004</v>
      </c>
      <c r="D1754" s="19">
        <v>57214</v>
      </c>
      <c r="E1754" s="104" t="s">
        <v>283</v>
      </c>
      <c r="F1754" s="20">
        <v>14406</v>
      </c>
      <c r="G1754" s="105">
        <v>400</v>
      </c>
      <c r="H1754" s="113" t="s">
        <v>111</v>
      </c>
      <c r="I1754" s="222">
        <v>0</v>
      </c>
      <c r="J1754" s="223">
        <v>0</v>
      </c>
      <c r="K1754" s="228">
        <v>0</v>
      </c>
      <c r="L1754" s="224">
        <v>0</v>
      </c>
      <c r="M1754" s="222">
        <v>0</v>
      </c>
      <c r="N1754" s="229">
        <v>0</v>
      </c>
      <c r="O1754" s="225">
        <v>0</v>
      </c>
      <c r="P1754" s="224">
        <v>0</v>
      </c>
      <c r="Q1754" s="225">
        <v>0</v>
      </c>
      <c r="R1754" s="226">
        <v>0</v>
      </c>
      <c r="S1754" s="224">
        <v>0</v>
      </c>
      <c r="T1754" s="222">
        <v>0</v>
      </c>
      <c r="U1754" s="227">
        <v>0</v>
      </c>
      <c r="V1754" s="224">
        <v>1</v>
      </c>
      <c r="W1754" s="224">
        <v>0</v>
      </c>
      <c r="X1754" s="146">
        <f>+G1754-(SUM(I1754:N1754,O1754,P1754:P1754:T1754,U1754,V1754,W1754))</f>
        <v>399</v>
      </c>
      <c r="Y1754" s="107"/>
      <c r="Z1754" s="107"/>
      <c r="AA1754" s="107"/>
      <c r="AB1754" s="107"/>
      <c r="AC1754" s="107"/>
      <c r="AD1754" s="107"/>
      <c r="AE1754" s="197">
        <f t="shared" si="50"/>
        <v>399</v>
      </c>
      <c r="AF1754" s="108"/>
      <c r="AG1754" s="104"/>
    </row>
    <row r="1755" spans="1:33">
      <c r="A1755" s="103">
        <v>44527</v>
      </c>
      <c r="B1755" s="30">
        <v>3</v>
      </c>
      <c r="C1755" s="30">
        <v>4653004</v>
      </c>
      <c r="D1755" s="19">
        <v>57214</v>
      </c>
      <c r="E1755" s="104" t="s">
        <v>283</v>
      </c>
      <c r="F1755" s="20">
        <v>14407</v>
      </c>
      <c r="G1755" s="105">
        <v>46</v>
      </c>
      <c r="H1755" s="113" t="s">
        <v>785</v>
      </c>
      <c r="I1755" s="222">
        <v>0</v>
      </c>
      <c r="J1755" s="223">
        <v>0</v>
      </c>
      <c r="K1755" s="228">
        <v>0</v>
      </c>
      <c r="L1755" s="224">
        <v>0</v>
      </c>
      <c r="M1755" s="222">
        <v>0</v>
      </c>
      <c r="N1755" s="229">
        <v>0</v>
      </c>
      <c r="O1755" s="225">
        <v>0</v>
      </c>
      <c r="P1755" s="224">
        <v>0</v>
      </c>
      <c r="Q1755" s="225">
        <v>0</v>
      </c>
      <c r="R1755" s="226">
        <v>0</v>
      </c>
      <c r="S1755" s="224">
        <v>0</v>
      </c>
      <c r="T1755" s="222">
        <v>0</v>
      </c>
      <c r="U1755" s="227">
        <v>0</v>
      </c>
      <c r="V1755" s="224">
        <v>1</v>
      </c>
      <c r="W1755" s="224">
        <v>0</v>
      </c>
      <c r="X1755" s="146">
        <f>+G1755-(SUM(I1755:N1755,O1755,P1755:P1755:T1755,U1755,V1755,W1755))</f>
        <v>45</v>
      </c>
      <c r="Y1755" s="107"/>
      <c r="Z1755" s="107"/>
      <c r="AA1755" s="107"/>
      <c r="AB1755" s="107"/>
      <c r="AC1755" s="107"/>
      <c r="AD1755" s="107"/>
      <c r="AE1755" s="197">
        <f t="shared" si="50"/>
        <v>45</v>
      </c>
      <c r="AF1755" s="108"/>
      <c r="AG1755" s="104"/>
    </row>
    <row r="1756" spans="1:33">
      <c r="A1756" s="103">
        <v>44528</v>
      </c>
      <c r="B1756" s="30">
        <v>1</v>
      </c>
      <c r="C1756" s="30">
        <v>4653004</v>
      </c>
      <c r="D1756" s="19">
        <v>57228</v>
      </c>
      <c r="E1756" s="104" t="s">
        <v>283</v>
      </c>
      <c r="F1756" s="20">
        <v>14408</v>
      </c>
      <c r="G1756" s="105">
        <v>180</v>
      </c>
      <c r="H1756" s="113" t="s">
        <v>302</v>
      </c>
      <c r="I1756" s="222">
        <v>0</v>
      </c>
      <c r="J1756" s="223">
        <v>0</v>
      </c>
      <c r="K1756" s="228">
        <v>0</v>
      </c>
      <c r="L1756" s="224">
        <v>0</v>
      </c>
      <c r="M1756" s="222">
        <v>0</v>
      </c>
      <c r="N1756" s="229">
        <v>0</v>
      </c>
      <c r="O1756" s="225">
        <v>0</v>
      </c>
      <c r="P1756" s="224">
        <v>0</v>
      </c>
      <c r="Q1756" s="225">
        <v>0</v>
      </c>
      <c r="R1756" s="226">
        <v>0</v>
      </c>
      <c r="S1756" s="224">
        <v>0</v>
      </c>
      <c r="T1756" s="222">
        <v>0</v>
      </c>
      <c r="U1756" s="227">
        <v>0</v>
      </c>
      <c r="V1756" s="224">
        <v>1</v>
      </c>
      <c r="W1756" s="224">
        <v>0</v>
      </c>
      <c r="X1756" s="146">
        <f>+G1756-(SUM(I1756:N1756,O1756,P1756:P1756:T1756,U1756,V1756,W1756))</f>
        <v>179</v>
      </c>
      <c r="Y1756" s="107"/>
      <c r="Z1756" s="107"/>
      <c r="AA1756" s="107"/>
      <c r="AB1756" s="107"/>
      <c r="AC1756" s="107"/>
      <c r="AD1756" s="107"/>
      <c r="AE1756" s="197">
        <f t="shared" si="50"/>
        <v>179</v>
      </c>
      <c r="AF1756" s="108"/>
      <c r="AG1756" s="104"/>
    </row>
    <row r="1757" spans="1:33">
      <c r="A1757" s="103">
        <v>44528</v>
      </c>
      <c r="B1757" s="30">
        <v>1</v>
      </c>
      <c r="C1757" s="30">
        <v>4653004</v>
      </c>
      <c r="D1757" s="104">
        <v>56806</v>
      </c>
      <c r="E1757" s="104" t="s">
        <v>283</v>
      </c>
      <c r="F1757" s="20">
        <v>14409</v>
      </c>
      <c r="G1757" s="105">
        <v>30</v>
      </c>
      <c r="H1757" s="113" t="s">
        <v>190</v>
      </c>
      <c r="I1757" s="222">
        <v>0</v>
      </c>
      <c r="J1757" s="223">
        <v>0</v>
      </c>
      <c r="K1757" s="228">
        <v>0</v>
      </c>
      <c r="L1757" s="224">
        <v>0</v>
      </c>
      <c r="M1757" s="222">
        <v>0</v>
      </c>
      <c r="N1757" s="229">
        <v>0</v>
      </c>
      <c r="O1757" s="225">
        <v>0</v>
      </c>
      <c r="P1757" s="224">
        <v>0</v>
      </c>
      <c r="Q1757" s="225">
        <v>0</v>
      </c>
      <c r="R1757" s="226">
        <v>0</v>
      </c>
      <c r="S1757" s="224">
        <v>0</v>
      </c>
      <c r="T1757" s="222">
        <v>0</v>
      </c>
      <c r="U1757" s="227">
        <v>0</v>
      </c>
      <c r="V1757" s="224">
        <v>1</v>
      </c>
      <c r="W1757" s="224">
        <v>0</v>
      </c>
      <c r="X1757" s="146">
        <f>+G1757-(SUM(I1757:N1757,O1757,P1757:P1757:T1757,U1757,V1757,W1757))</f>
        <v>29</v>
      </c>
      <c r="Y1757" s="107"/>
      <c r="Z1757" s="107"/>
      <c r="AA1757" s="107"/>
      <c r="AB1757" s="107"/>
      <c r="AC1757" s="107"/>
      <c r="AD1757" s="107"/>
      <c r="AE1757" s="197">
        <f t="shared" si="50"/>
        <v>29</v>
      </c>
      <c r="AF1757" s="108"/>
      <c r="AG1757" s="104"/>
    </row>
    <row r="1758" spans="1:33">
      <c r="A1758" s="103">
        <v>44528</v>
      </c>
      <c r="B1758" s="30">
        <v>1</v>
      </c>
      <c r="C1758" s="30">
        <v>4653004</v>
      </c>
      <c r="D1758" s="104">
        <v>56805</v>
      </c>
      <c r="E1758" s="104" t="s">
        <v>283</v>
      </c>
      <c r="F1758" s="20">
        <v>14410</v>
      </c>
      <c r="G1758" s="105">
        <v>75</v>
      </c>
      <c r="H1758" s="113" t="s">
        <v>304</v>
      </c>
      <c r="I1758" s="222">
        <v>0</v>
      </c>
      <c r="J1758" s="223">
        <v>0</v>
      </c>
      <c r="K1758" s="228">
        <v>0</v>
      </c>
      <c r="L1758" s="224">
        <v>0</v>
      </c>
      <c r="M1758" s="222">
        <v>0</v>
      </c>
      <c r="N1758" s="229">
        <v>0</v>
      </c>
      <c r="O1758" s="225">
        <v>0</v>
      </c>
      <c r="P1758" s="224">
        <v>0</v>
      </c>
      <c r="Q1758" s="225">
        <v>0</v>
      </c>
      <c r="R1758" s="226">
        <v>0</v>
      </c>
      <c r="S1758" s="224">
        <v>0</v>
      </c>
      <c r="T1758" s="222">
        <v>0</v>
      </c>
      <c r="U1758" s="227">
        <v>0</v>
      </c>
      <c r="V1758" s="224">
        <v>1</v>
      </c>
      <c r="W1758" s="224">
        <v>0</v>
      </c>
      <c r="X1758" s="146">
        <f>+G1758-(SUM(I1758:N1758,O1758,P1758:P1758:T1758,U1758,V1758,W1758))</f>
        <v>74</v>
      </c>
      <c r="Y1758" s="107"/>
      <c r="Z1758" s="107"/>
      <c r="AA1758" s="107"/>
      <c r="AB1758" s="107"/>
      <c r="AC1758" s="107"/>
      <c r="AD1758" s="107"/>
      <c r="AE1758" s="197">
        <f t="shared" si="50"/>
        <v>74</v>
      </c>
      <c r="AF1758" s="108"/>
      <c r="AG1758" s="104"/>
    </row>
    <row r="1759" spans="1:33">
      <c r="A1759" s="103">
        <v>44528</v>
      </c>
      <c r="B1759" s="30">
        <v>1</v>
      </c>
      <c r="C1759" s="30">
        <v>4653004</v>
      </c>
      <c r="D1759" s="104">
        <v>56803</v>
      </c>
      <c r="E1759" s="104" t="s">
        <v>283</v>
      </c>
      <c r="F1759" s="20">
        <v>14411</v>
      </c>
      <c r="G1759" s="105">
        <v>20</v>
      </c>
      <c r="H1759" s="113" t="s">
        <v>156</v>
      </c>
      <c r="I1759" s="222">
        <v>0</v>
      </c>
      <c r="J1759" s="223">
        <v>0</v>
      </c>
      <c r="K1759" s="228">
        <v>0</v>
      </c>
      <c r="L1759" s="224">
        <v>0</v>
      </c>
      <c r="M1759" s="222">
        <v>0</v>
      </c>
      <c r="N1759" s="229">
        <v>0</v>
      </c>
      <c r="O1759" s="225">
        <v>0</v>
      </c>
      <c r="P1759" s="224">
        <v>0</v>
      </c>
      <c r="Q1759" s="225">
        <v>0</v>
      </c>
      <c r="R1759" s="226">
        <v>0</v>
      </c>
      <c r="S1759" s="224">
        <v>0</v>
      </c>
      <c r="T1759" s="222">
        <v>0</v>
      </c>
      <c r="U1759" s="227">
        <v>0</v>
      </c>
      <c r="V1759" s="224">
        <v>1</v>
      </c>
      <c r="W1759" s="224">
        <v>0</v>
      </c>
      <c r="X1759" s="146">
        <f>+G1759-(SUM(I1759:N1759,O1759,P1759:P1759:T1759,U1759,V1759,W1759))</f>
        <v>19</v>
      </c>
      <c r="Y1759" s="107"/>
      <c r="Z1759" s="107"/>
      <c r="AA1759" s="107"/>
      <c r="AB1759" s="107"/>
      <c r="AC1759" s="107"/>
      <c r="AD1759" s="107"/>
      <c r="AE1759" s="197">
        <f t="shared" si="50"/>
        <v>19</v>
      </c>
      <c r="AF1759" s="108"/>
      <c r="AG1759" s="104"/>
    </row>
    <row r="1760" spans="1:33">
      <c r="A1760" s="103">
        <v>44528</v>
      </c>
      <c r="B1760" s="30">
        <v>1</v>
      </c>
      <c r="C1760" s="30">
        <v>4653004</v>
      </c>
      <c r="D1760" s="104">
        <v>56803</v>
      </c>
      <c r="E1760" s="104" t="s">
        <v>283</v>
      </c>
      <c r="F1760" s="20">
        <v>14412</v>
      </c>
      <c r="G1760" s="105">
        <v>25</v>
      </c>
      <c r="H1760" s="113" t="s">
        <v>786</v>
      </c>
      <c r="I1760" s="222">
        <v>0</v>
      </c>
      <c r="J1760" s="223">
        <v>0</v>
      </c>
      <c r="K1760" s="228">
        <v>0</v>
      </c>
      <c r="L1760" s="224">
        <v>0</v>
      </c>
      <c r="M1760" s="222">
        <v>0</v>
      </c>
      <c r="N1760" s="229">
        <v>0</v>
      </c>
      <c r="O1760" s="225">
        <v>0</v>
      </c>
      <c r="P1760" s="224">
        <v>0</v>
      </c>
      <c r="Q1760" s="225">
        <v>0</v>
      </c>
      <c r="R1760" s="226">
        <v>0</v>
      </c>
      <c r="S1760" s="224">
        <v>0</v>
      </c>
      <c r="T1760" s="222">
        <v>0</v>
      </c>
      <c r="U1760" s="227">
        <v>0</v>
      </c>
      <c r="V1760" s="224">
        <v>1</v>
      </c>
      <c r="W1760" s="224">
        <v>0</v>
      </c>
      <c r="X1760" s="146">
        <f>+G1760-(SUM(I1760:N1760,O1760,P1760:P1760:T1760,U1760,V1760,W1760))</f>
        <v>24</v>
      </c>
      <c r="Y1760" s="107"/>
      <c r="Z1760" s="107"/>
      <c r="AA1760" s="107"/>
      <c r="AB1760" s="107"/>
      <c r="AC1760" s="107"/>
      <c r="AD1760" s="107"/>
      <c r="AE1760" s="197">
        <f t="shared" si="50"/>
        <v>24</v>
      </c>
      <c r="AF1760" s="108"/>
      <c r="AG1760" s="104"/>
    </row>
    <row r="1761" spans="1:33">
      <c r="A1761" s="103">
        <v>44528</v>
      </c>
      <c r="B1761" s="30">
        <v>1</v>
      </c>
      <c r="C1761" s="30">
        <v>4653004</v>
      </c>
      <c r="D1761" s="104">
        <v>56791</v>
      </c>
      <c r="E1761" s="104" t="s">
        <v>283</v>
      </c>
      <c r="F1761" s="20">
        <v>14413</v>
      </c>
      <c r="G1761" s="105">
        <v>30</v>
      </c>
      <c r="H1761" s="113" t="s">
        <v>190</v>
      </c>
      <c r="I1761" s="222">
        <v>0</v>
      </c>
      <c r="J1761" s="223">
        <v>0</v>
      </c>
      <c r="K1761" s="228">
        <v>0</v>
      </c>
      <c r="L1761" s="224">
        <v>0</v>
      </c>
      <c r="M1761" s="222">
        <v>0</v>
      </c>
      <c r="N1761" s="229">
        <v>0</v>
      </c>
      <c r="O1761" s="225">
        <v>0</v>
      </c>
      <c r="P1761" s="224">
        <v>0</v>
      </c>
      <c r="Q1761" s="225">
        <v>0</v>
      </c>
      <c r="R1761" s="226">
        <v>0</v>
      </c>
      <c r="S1761" s="224">
        <v>0</v>
      </c>
      <c r="T1761" s="222">
        <v>0</v>
      </c>
      <c r="U1761" s="227">
        <v>0</v>
      </c>
      <c r="V1761" s="224">
        <v>1</v>
      </c>
      <c r="W1761" s="224">
        <v>0</v>
      </c>
      <c r="X1761" s="146">
        <f>+G1761-(SUM(I1761:N1761,O1761,P1761:P1761:T1761,U1761,V1761,W1761))</f>
        <v>29</v>
      </c>
      <c r="Y1761" s="107"/>
      <c r="Z1761" s="107"/>
      <c r="AA1761" s="107"/>
      <c r="AB1761" s="107"/>
      <c r="AC1761" s="107"/>
      <c r="AD1761" s="107"/>
      <c r="AE1761" s="197">
        <f t="shared" si="50"/>
        <v>29</v>
      </c>
      <c r="AF1761" s="108"/>
      <c r="AG1761" s="104"/>
    </row>
    <row r="1762" spans="1:33">
      <c r="A1762" s="103">
        <v>44528</v>
      </c>
      <c r="B1762" s="30">
        <v>1</v>
      </c>
      <c r="C1762" s="30">
        <v>4653004</v>
      </c>
      <c r="D1762" s="104">
        <v>57213</v>
      </c>
      <c r="E1762" s="104" t="s">
        <v>283</v>
      </c>
      <c r="F1762" s="20">
        <v>14414</v>
      </c>
      <c r="G1762" s="105">
        <v>38</v>
      </c>
      <c r="H1762" s="113" t="s">
        <v>396</v>
      </c>
      <c r="I1762" s="222">
        <v>0</v>
      </c>
      <c r="J1762" s="223">
        <v>0</v>
      </c>
      <c r="K1762" s="228">
        <v>0</v>
      </c>
      <c r="L1762" s="224">
        <v>0</v>
      </c>
      <c r="M1762" s="222">
        <v>0</v>
      </c>
      <c r="N1762" s="229">
        <v>0</v>
      </c>
      <c r="O1762" s="225">
        <v>0</v>
      </c>
      <c r="P1762" s="224">
        <v>0</v>
      </c>
      <c r="Q1762" s="225">
        <v>0</v>
      </c>
      <c r="R1762" s="226">
        <v>0</v>
      </c>
      <c r="S1762" s="224">
        <v>0</v>
      </c>
      <c r="T1762" s="222">
        <v>0</v>
      </c>
      <c r="U1762" s="227">
        <v>0</v>
      </c>
      <c r="V1762" s="224">
        <v>1</v>
      </c>
      <c r="W1762" s="224">
        <v>0</v>
      </c>
      <c r="X1762" s="146">
        <f>+G1762-(SUM(I1762:N1762,O1762,P1762:P1762:T1762,U1762,V1762,W1762))</f>
        <v>37</v>
      </c>
      <c r="Y1762" s="107"/>
      <c r="Z1762" s="107"/>
      <c r="AA1762" s="107"/>
      <c r="AB1762" s="107"/>
      <c r="AC1762" s="107"/>
      <c r="AD1762" s="107"/>
      <c r="AE1762" s="197">
        <f t="shared" si="50"/>
        <v>37</v>
      </c>
      <c r="AF1762" s="108"/>
      <c r="AG1762" s="104"/>
    </row>
    <row r="1763" spans="1:33">
      <c r="A1763" s="103">
        <v>44528</v>
      </c>
      <c r="B1763" s="30">
        <v>1</v>
      </c>
      <c r="C1763" s="30">
        <v>4653004</v>
      </c>
      <c r="D1763" s="104">
        <v>56798</v>
      </c>
      <c r="E1763" s="104" t="s">
        <v>283</v>
      </c>
      <c r="F1763" s="20">
        <v>14415</v>
      </c>
      <c r="G1763" s="105">
        <v>30</v>
      </c>
      <c r="H1763" s="113" t="s">
        <v>190</v>
      </c>
      <c r="I1763" s="222">
        <v>0</v>
      </c>
      <c r="J1763" s="223">
        <v>0</v>
      </c>
      <c r="K1763" s="228">
        <v>0</v>
      </c>
      <c r="L1763" s="224">
        <v>0</v>
      </c>
      <c r="M1763" s="222">
        <v>0</v>
      </c>
      <c r="N1763" s="229">
        <v>0</v>
      </c>
      <c r="O1763" s="225">
        <v>0</v>
      </c>
      <c r="P1763" s="224">
        <v>0</v>
      </c>
      <c r="Q1763" s="225">
        <v>0</v>
      </c>
      <c r="R1763" s="226">
        <v>0</v>
      </c>
      <c r="S1763" s="224">
        <v>0</v>
      </c>
      <c r="T1763" s="222">
        <v>0</v>
      </c>
      <c r="U1763" s="227">
        <v>0</v>
      </c>
      <c r="V1763" s="224">
        <v>1</v>
      </c>
      <c r="W1763" s="224">
        <v>0</v>
      </c>
      <c r="X1763" s="146">
        <f>+G1763-(SUM(I1763:N1763,O1763,P1763:P1763:T1763,U1763,V1763,W1763))</f>
        <v>29</v>
      </c>
      <c r="Y1763" s="107"/>
      <c r="Z1763" s="107"/>
      <c r="AA1763" s="107"/>
      <c r="AB1763" s="107"/>
      <c r="AC1763" s="107"/>
      <c r="AD1763" s="107"/>
      <c r="AE1763" s="197">
        <f t="shared" si="50"/>
        <v>29</v>
      </c>
      <c r="AF1763" s="108"/>
      <c r="AG1763" s="104"/>
    </row>
    <row r="1764" spans="1:33">
      <c r="A1764" s="103">
        <v>44528</v>
      </c>
      <c r="B1764" s="30">
        <v>1</v>
      </c>
      <c r="C1764" s="30">
        <v>4653004</v>
      </c>
      <c r="D1764" s="104">
        <v>56809</v>
      </c>
      <c r="E1764" s="104" t="s">
        <v>283</v>
      </c>
      <c r="F1764" s="20">
        <v>14416</v>
      </c>
      <c r="G1764" s="105">
        <v>30</v>
      </c>
      <c r="H1764" s="113" t="s">
        <v>190</v>
      </c>
      <c r="I1764" s="222">
        <v>0</v>
      </c>
      <c r="J1764" s="223">
        <v>0</v>
      </c>
      <c r="K1764" s="228">
        <v>0</v>
      </c>
      <c r="L1764" s="224">
        <v>0</v>
      </c>
      <c r="M1764" s="222">
        <v>0</v>
      </c>
      <c r="N1764" s="229">
        <v>0</v>
      </c>
      <c r="O1764" s="225">
        <v>0</v>
      </c>
      <c r="P1764" s="224">
        <v>0</v>
      </c>
      <c r="Q1764" s="225">
        <v>0</v>
      </c>
      <c r="R1764" s="226">
        <v>0</v>
      </c>
      <c r="S1764" s="224">
        <v>0</v>
      </c>
      <c r="T1764" s="222">
        <v>0</v>
      </c>
      <c r="U1764" s="227">
        <v>0</v>
      </c>
      <c r="V1764" s="224">
        <v>1</v>
      </c>
      <c r="W1764" s="224">
        <v>0</v>
      </c>
      <c r="X1764" s="146">
        <f>+G1764-(SUM(I1764:N1764,O1764,P1764:P1764:T1764,U1764,V1764,W1764))</f>
        <v>29</v>
      </c>
      <c r="Y1764" s="107"/>
      <c r="Z1764" s="107"/>
      <c r="AA1764" s="107"/>
      <c r="AB1764" s="107"/>
      <c r="AC1764" s="107"/>
      <c r="AD1764" s="107"/>
      <c r="AE1764" s="197">
        <f t="shared" si="50"/>
        <v>29</v>
      </c>
      <c r="AF1764" s="108"/>
      <c r="AG1764" s="104"/>
    </row>
    <row r="1765" spans="1:33">
      <c r="A1765" s="357">
        <v>44585</v>
      </c>
      <c r="B1765" s="30">
        <v>1</v>
      </c>
      <c r="C1765" s="30">
        <v>4717801</v>
      </c>
      <c r="D1765" s="104">
        <v>57528</v>
      </c>
      <c r="E1765" s="104" t="s">
        <v>283</v>
      </c>
      <c r="F1765" s="30">
        <v>14952</v>
      </c>
      <c r="G1765" s="105">
        <v>265</v>
      </c>
      <c r="H1765" s="113" t="s">
        <v>787</v>
      </c>
      <c r="I1765" s="222">
        <v>0</v>
      </c>
      <c r="J1765" s="223">
        <v>0</v>
      </c>
      <c r="K1765" s="228">
        <v>0</v>
      </c>
      <c r="L1765" s="224">
        <v>0</v>
      </c>
      <c r="M1765" s="222">
        <v>0</v>
      </c>
      <c r="N1765" s="229">
        <v>0</v>
      </c>
      <c r="O1765" s="225">
        <v>0</v>
      </c>
      <c r="P1765" s="224">
        <v>0</v>
      </c>
      <c r="Q1765" s="225">
        <v>0</v>
      </c>
      <c r="R1765" s="226">
        <v>0</v>
      </c>
      <c r="S1765" s="224">
        <v>0</v>
      </c>
      <c r="T1765" s="222">
        <v>0</v>
      </c>
      <c r="U1765" s="227">
        <v>0</v>
      </c>
      <c r="V1765" s="224">
        <v>1</v>
      </c>
      <c r="W1765" s="224">
        <v>0</v>
      </c>
      <c r="X1765" s="146">
        <f>+G1765-(SUM(I1765:N1765,O1765,P1765:P1765:T1765,U1765,V1765,W1765))</f>
        <v>264</v>
      </c>
      <c r="Y1765" s="107"/>
      <c r="Z1765" s="107"/>
      <c r="AA1765" s="107"/>
      <c r="AB1765" s="107"/>
      <c r="AC1765" s="107"/>
      <c r="AD1765" s="107"/>
      <c r="AE1765" s="197">
        <f t="shared" si="50"/>
        <v>264</v>
      </c>
      <c r="AF1765" s="108"/>
      <c r="AG1765" s="104"/>
    </row>
    <row r="1766" spans="1:33">
      <c r="A1766" s="357">
        <v>44585</v>
      </c>
      <c r="B1766" s="30">
        <v>2</v>
      </c>
      <c r="C1766" s="30">
        <v>4717801</v>
      </c>
      <c r="D1766" s="104">
        <v>57521</v>
      </c>
      <c r="E1766" s="104" t="s">
        <v>283</v>
      </c>
      <c r="F1766" s="30">
        <v>14953</v>
      </c>
      <c r="G1766" s="105">
        <v>191</v>
      </c>
      <c r="H1766" s="113" t="s">
        <v>788</v>
      </c>
      <c r="I1766" s="222">
        <v>0</v>
      </c>
      <c r="J1766" s="223">
        <v>0</v>
      </c>
      <c r="K1766" s="228">
        <v>0</v>
      </c>
      <c r="L1766" s="224">
        <v>0</v>
      </c>
      <c r="M1766" s="222">
        <v>0</v>
      </c>
      <c r="N1766" s="229">
        <v>0</v>
      </c>
      <c r="O1766" s="225">
        <v>0</v>
      </c>
      <c r="P1766" s="224">
        <v>0</v>
      </c>
      <c r="Q1766" s="225">
        <v>0</v>
      </c>
      <c r="R1766" s="226">
        <v>0</v>
      </c>
      <c r="S1766" s="224">
        <v>0</v>
      </c>
      <c r="T1766" s="222">
        <v>0</v>
      </c>
      <c r="U1766" s="227">
        <v>0</v>
      </c>
      <c r="V1766" s="224">
        <v>1</v>
      </c>
      <c r="W1766" s="224">
        <v>0</v>
      </c>
      <c r="X1766" s="146">
        <f>+G1766-(SUM(I1766:N1766,O1766,P1766:P1766:T1766,U1766,V1766,W1766))</f>
        <v>190</v>
      </c>
      <c r="Y1766" s="107"/>
      <c r="Z1766" s="107"/>
      <c r="AA1766" s="107"/>
      <c r="AB1766" s="107"/>
      <c r="AC1766" s="107"/>
      <c r="AD1766" s="107"/>
      <c r="AE1766" s="197">
        <f t="shared" si="50"/>
        <v>190</v>
      </c>
      <c r="AF1766" s="108"/>
      <c r="AG1766" s="104"/>
    </row>
    <row r="1767" spans="1:33">
      <c r="A1767" s="357">
        <v>44585</v>
      </c>
      <c r="B1767" s="30">
        <v>2</v>
      </c>
      <c r="C1767" s="30">
        <v>4684701</v>
      </c>
      <c r="D1767" s="104">
        <v>57523</v>
      </c>
      <c r="E1767" s="104" t="s">
        <v>283</v>
      </c>
      <c r="F1767" s="30">
        <v>14954</v>
      </c>
      <c r="G1767" s="105">
        <v>400</v>
      </c>
      <c r="H1767" s="113" t="s">
        <v>111</v>
      </c>
      <c r="I1767" s="222">
        <v>0</v>
      </c>
      <c r="J1767" s="223">
        <v>0</v>
      </c>
      <c r="K1767" s="228">
        <v>0</v>
      </c>
      <c r="L1767" s="224">
        <v>0</v>
      </c>
      <c r="M1767" s="222">
        <v>0</v>
      </c>
      <c r="N1767" s="229">
        <v>0</v>
      </c>
      <c r="O1767" s="225">
        <v>0</v>
      </c>
      <c r="P1767" s="224">
        <v>0</v>
      </c>
      <c r="Q1767" s="225">
        <v>0</v>
      </c>
      <c r="R1767" s="226">
        <v>0</v>
      </c>
      <c r="S1767" s="224">
        <v>0</v>
      </c>
      <c r="T1767" s="222">
        <v>0</v>
      </c>
      <c r="U1767" s="227">
        <v>0</v>
      </c>
      <c r="V1767" s="224">
        <v>1</v>
      </c>
      <c r="W1767" s="224">
        <v>0</v>
      </c>
      <c r="X1767" s="146">
        <f>+G1767-(SUM(I1767:N1767,O1767,P1767:P1767:T1767,U1767,V1767,W1767))</f>
        <v>399</v>
      </c>
      <c r="Y1767" s="107"/>
      <c r="Z1767" s="107"/>
      <c r="AA1767" s="107">
        <v>1</v>
      </c>
      <c r="AB1767" s="107"/>
      <c r="AC1767" s="107"/>
      <c r="AD1767" s="107"/>
      <c r="AE1767" s="197">
        <f t="shared" si="50"/>
        <v>398</v>
      </c>
      <c r="AF1767" s="108"/>
      <c r="AG1767" s="104"/>
    </row>
    <row r="1768" spans="1:33">
      <c r="A1768" s="357">
        <v>44585</v>
      </c>
      <c r="B1768" s="30">
        <v>3</v>
      </c>
      <c r="C1768" s="30">
        <v>4684701</v>
      </c>
      <c r="D1768" s="104">
        <v>57523</v>
      </c>
      <c r="E1768" s="104" t="s">
        <v>283</v>
      </c>
      <c r="F1768" s="30">
        <v>14955</v>
      </c>
      <c r="G1768" s="105">
        <v>400</v>
      </c>
      <c r="H1768" s="113" t="s">
        <v>763</v>
      </c>
      <c r="I1768" s="222">
        <v>0</v>
      </c>
      <c r="J1768" s="223">
        <v>0</v>
      </c>
      <c r="K1768" s="228">
        <v>0</v>
      </c>
      <c r="L1768" s="224">
        <v>0</v>
      </c>
      <c r="M1768" s="222">
        <v>0</v>
      </c>
      <c r="N1768" s="229">
        <v>0</v>
      </c>
      <c r="O1768" s="225">
        <v>0</v>
      </c>
      <c r="P1768" s="224">
        <v>0</v>
      </c>
      <c r="Q1768" s="225">
        <v>0</v>
      </c>
      <c r="R1768" s="226">
        <v>0</v>
      </c>
      <c r="S1768" s="224">
        <v>0</v>
      </c>
      <c r="T1768" s="222">
        <v>0</v>
      </c>
      <c r="U1768" s="227">
        <v>0</v>
      </c>
      <c r="V1768" s="224">
        <v>1</v>
      </c>
      <c r="W1768" s="224">
        <v>0</v>
      </c>
      <c r="X1768" s="146">
        <f>+G1768-(SUM(I1768:N1768,O1768,P1768:P1768:T1768,U1768,V1768,W1768))</f>
        <v>399</v>
      </c>
      <c r="Y1768" s="107"/>
      <c r="Z1768" s="107">
        <v>1</v>
      </c>
      <c r="AA1768" s="107"/>
      <c r="AB1768" s="107"/>
      <c r="AC1768" s="107"/>
      <c r="AD1768" s="107"/>
      <c r="AE1768" s="197">
        <f t="shared" si="50"/>
        <v>398</v>
      </c>
      <c r="AF1768" s="108"/>
      <c r="AG1768" s="104"/>
    </row>
    <row r="1769" spans="1:33">
      <c r="A1769" s="357">
        <v>44585</v>
      </c>
      <c r="B1769" s="30">
        <v>3</v>
      </c>
      <c r="C1769" s="30">
        <v>4684701</v>
      </c>
      <c r="D1769" s="104">
        <v>57523</v>
      </c>
      <c r="E1769" s="104" t="s">
        <v>283</v>
      </c>
      <c r="F1769" s="30">
        <v>14956</v>
      </c>
      <c r="G1769" s="105">
        <v>8</v>
      </c>
      <c r="H1769" s="113" t="s">
        <v>764</v>
      </c>
      <c r="I1769" s="222">
        <v>0</v>
      </c>
      <c r="J1769" s="223">
        <v>0</v>
      </c>
      <c r="K1769" s="228">
        <v>0</v>
      </c>
      <c r="L1769" s="224">
        <v>0</v>
      </c>
      <c r="M1769" s="222">
        <v>0</v>
      </c>
      <c r="N1769" s="229">
        <v>0</v>
      </c>
      <c r="O1769" s="225">
        <v>0</v>
      </c>
      <c r="P1769" s="224">
        <v>0</v>
      </c>
      <c r="Q1769" s="225">
        <v>0</v>
      </c>
      <c r="R1769" s="226">
        <v>0</v>
      </c>
      <c r="S1769" s="224">
        <v>0</v>
      </c>
      <c r="T1769" s="222">
        <v>0</v>
      </c>
      <c r="U1769" s="227">
        <v>0</v>
      </c>
      <c r="V1769" s="224">
        <v>1</v>
      </c>
      <c r="W1769" s="224">
        <v>0</v>
      </c>
      <c r="X1769" s="146">
        <f>+G1769-(SUM(I1769:N1769,O1769,P1769:P1769:T1769,U1769,V1769,W1769))</f>
        <v>7</v>
      </c>
      <c r="Y1769" s="107"/>
      <c r="Z1769" s="107"/>
      <c r="AA1769" s="107"/>
      <c r="AB1769" s="107"/>
      <c r="AC1769" s="107"/>
      <c r="AD1769" s="107"/>
      <c r="AE1769" s="197">
        <f t="shared" ref="AE1769:AE1832" si="51">X1769-SUM(Z1769:AD1769)</f>
        <v>7</v>
      </c>
      <c r="AF1769" s="108"/>
      <c r="AG1769" s="104"/>
    </row>
    <row r="1770" spans="1:33">
      <c r="A1770" s="357">
        <v>44586</v>
      </c>
      <c r="B1770" s="30">
        <v>1</v>
      </c>
      <c r="C1770" s="30">
        <v>4684701</v>
      </c>
      <c r="D1770" s="104">
        <v>57520</v>
      </c>
      <c r="E1770" s="104" t="s">
        <v>283</v>
      </c>
      <c r="F1770" s="30">
        <v>14957</v>
      </c>
      <c r="G1770" s="105">
        <v>400</v>
      </c>
      <c r="H1770" s="113" t="s">
        <v>111</v>
      </c>
      <c r="I1770" s="222">
        <v>0</v>
      </c>
      <c r="J1770" s="223">
        <v>0</v>
      </c>
      <c r="K1770" s="228">
        <v>0</v>
      </c>
      <c r="L1770" s="224">
        <v>0</v>
      </c>
      <c r="M1770" s="222">
        <v>0</v>
      </c>
      <c r="N1770" s="229">
        <v>0</v>
      </c>
      <c r="O1770" s="225">
        <v>0</v>
      </c>
      <c r="P1770" s="224">
        <v>0</v>
      </c>
      <c r="Q1770" s="225">
        <v>0</v>
      </c>
      <c r="R1770" s="226">
        <v>0</v>
      </c>
      <c r="S1770" s="224">
        <v>0</v>
      </c>
      <c r="T1770" s="222">
        <v>0</v>
      </c>
      <c r="U1770" s="227">
        <v>0</v>
      </c>
      <c r="V1770" s="224">
        <v>1</v>
      </c>
      <c r="W1770" s="224">
        <v>0</v>
      </c>
      <c r="X1770" s="146">
        <f>+G1770-(SUM(I1770:N1770,O1770,P1770:P1770:T1770,U1770,V1770,W1770))</f>
        <v>399</v>
      </c>
      <c r="Y1770" s="107"/>
      <c r="Z1770" s="107"/>
      <c r="AA1770" s="107"/>
      <c r="AB1770" s="107"/>
      <c r="AC1770" s="107"/>
      <c r="AD1770" s="107"/>
      <c r="AE1770" s="197">
        <f t="shared" si="51"/>
        <v>399</v>
      </c>
      <c r="AF1770" s="108"/>
      <c r="AG1770" s="104"/>
    </row>
    <row r="1771" spans="1:33">
      <c r="A1771" s="357">
        <v>44586</v>
      </c>
      <c r="B1771" s="30">
        <v>1</v>
      </c>
      <c r="C1771" s="30">
        <v>4684701</v>
      </c>
      <c r="D1771" s="104">
        <v>57520</v>
      </c>
      <c r="E1771" s="104" t="s">
        <v>283</v>
      </c>
      <c r="F1771" s="30">
        <v>14958</v>
      </c>
      <c r="G1771" s="105">
        <v>154</v>
      </c>
      <c r="H1771" s="113" t="s">
        <v>789</v>
      </c>
      <c r="I1771" s="222">
        <v>0</v>
      </c>
      <c r="J1771" s="223">
        <v>0</v>
      </c>
      <c r="K1771" s="228">
        <v>0</v>
      </c>
      <c r="L1771" s="224">
        <v>0</v>
      </c>
      <c r="M1771" s="222">
        <v>0</v>
      </c>
      <c r="N1771" s="229">
        <v>0</v>
      </c>
      <c r="O1771" s="225">
        <v>0</v>
      </c>
      <c r="P1771" s="224">
        <v>0</v>
      </c>
      <c r="Q1771" s="225">
        <v>0</v>
      </c>
      <c r="R1771" s="226">
        <v>0</v>
      </c>
      <c r="S1771" s="224">
        <v>0</v>
      </c>
      <c r="T1771" s="222">
        <v>0</v>
      </c>
      <c r="U1771" s="227">
        <v>0</v>
      </c>
      <c r="V1771" s="224">
        <v>1</v>
      </c>
      <c r="W1771" s="224">
        <v>0</v>
      </c>
      <c r="X1771" s="146">
        <f>+G1771-(SUM(I1771:N1771,O1771,P1771:P1771:T1771,U1771,V1771,W1771))</f>
        <v>153</v>
      </c>
      <c r="Y1771" s="107"/>
      <c r="Z1771" s="107"/>
      <c r="AA1771" s="107"/>
      <c r="AB1771" s="107"/>
      <c r="AC1771" s="107"/>
      <c r="AD1771" s="107"/>
      <c r="AE1771" s="197">
        <f t="shared" si="51"/>
        <v>153</v>
      </c>
      <c r="AF1771" s="108"/>
      <c r="AG1771" s="104"/>
    </row>
    <row r="1772" spans="1:33">
      <c r="A1772" s="357">
        <v>44586</v>
      </c>
      <c r="B1772" s="30">
        <v>2</v>
      </c>
      <c r="C1772" s="30">
        <v>4684701</v>
      </c>
      <c r="D1772" s="104">
        <v>57524</v>
      </c>
      <c r="E1772" s="104" t="s">
        <v>283</v>
      </c>
      <c r="F1772" s="30">
        <v>14959</v>
      </c>
      <c r="G1772" s="105">
        <v>189</v>
      </c>
      <c r="H1772" s="113" t="s">
        <v>354</v>
      </c>
      <c r="I1772" s="222">
        <v>0</v>
      </c>
      <c r="J1772" s="223">
        <v>0</v>
      </c>
      <c r="K1772" s="228">
        <v>0</v>
      </c>
      <c r="L1772" s="224">
        <v>0</v>
      </c>
      <c r="M1772" s="222">
        <v>0</v>
      </c>
      <c r="N1772" s="229">
        <v>0</v>
      </c>
      <c r="O1772" s="225">
        <v>0</v>
      </c>
      <c r="P1772" s="224">
        <v>0</v>
      </c>
      <c r="Q1772" s="225">
        <v>0</v>
      </c>
      <c r="R1772" s="226">
        <v>0</v>
      </c>
      <c r="S1772" s="224">
        <v>0</v>
      </c>
      <c r="T1772" s="222">
        <v>0</v>
      </c>
      <c r="U1772" s="227">
        <v>0</v>
      </c>
      <c r="V1772" s="224">
        <v>1</v>
      </c>
      <c r="W1772" s="224">
        <v>0</v>
      </c>
      <c r="X1772" s="146">
        <f>+G1772-(SUM(I1772:N1772,O1772,P1772:P1772:T1772,U1772,V1772,W1772))</f>
        <v>188</v>
      </c>
      <c r="Y1772" s="107"/>
      <c r="Z1772" s="107"/>
      <c r="AA1772" s="107"/>
      <c r="AB1772" s="107"/>
      <c r="AC1772" s="107"/>
      <c r="AD1772" s="107"/>
      <c r="AE1772" s="197">
        <f t="shared" si="51"/>
        <v>188</v>
      </c>
      <c r="AF1772" s="108"/>
      <c r="AG1772" s="104"/>
    </row>
    <row r="1773" spans="1:33">
      <c r="A1773" s="357">
        <v>44586</v>
      </c>
      <c r="B1773" s="30">
        <v>2</v>
      </c>
      <c r="C1773" s="30">
        <v>4684701</v>
      </c>
      <c r="D1773" s="104">
        <v>57519</v>
      </c>
      <c r="E1773" s="104" t="s">
        <v>283</v>
      </c>
      <c r="F1773" s="30">
        <v>14960</v>
      </c>
      <c r="G1773" s="105">
        <v>90</v>
      </c>
      <c r="H1773" s="113" t="s">
        <v>765</v>
      </c>
      <c r="I1773" s="222">
        <v>0</v>
      </c>
      <c r="J1773" s="223">
        <v>0</v>
      </c>
      <c r="K1773" s="228">
        <v>0</v>
      </c>
      <c r="L1773" s="224">
        <v>0</v>
      </c>
      <c r="M1773" s="222">
        <v>0</v>
      </c>
      <c r="N1773" s="229">
        <v>0</v>
      </c>
      <c r="O1773" s="225">
        <v>0</v>
      </c>
      <c r="P1773" s="224">
        <v>0</v>
      </c>
      <c r="Q1773" s="225">
        <v>0</v>
      </c>
      <c r="R1773" s="226">
        <v>0</v>
      </c>
      <c r="S1773" s="224">
        <v>0</v>
      </c>
      <c r="T1773" s="222">
        <v>0</v>
      </c>
      <c r="U1773" s="227">
        <v>0</v>
      </c>
      <c r="V1773" s="224">
        <v>1</v>
      </c>
      <c r="W1773" s="224">
        <v>0</v>
      </c>
      <c r="X1773" s="146">
        <f>+G1773-(SUM(I1773:N1773,O1773,P1773:P1773:T1773,U1773,V1773,W1773))</f>
        <v>89</v>
      </c>
      <c r="Y1773" s="107"/>
      <c r="Z1773" s="107"/>
      <c r="AA1773" s="107"/>
      <c r="AB1773" s="107"/>
      <c r="AC1773" s="107"/>
      <c r="AD1773" s="107"/>
      <c r="AE1773" s="197">
        <f t="shared" si="51"/>
        <v>89</v>
      </c>
      <c r="AF1773" s="108"/>
      <c r="AG1773" s="104"/>
    </row>
    <row r="1774" spans="1:33">
      <c r="A1774" s="357">
        <v>44586</v>
      </c>
      <c r="B1774" s="30">
        <v>2</v>
      </c>
      <c r="C1774" s="30">
        <v>4684701</v>
      </c>
      <c r="D1774" s="104">
        <v>57521</v>
      </c>
      <c r="E1774" s="104" t="s">
        <v>283</v>
      </c>
      <c r="F1774" s="30">
        <v>14961</v>
      </c>
      <c r="G1774" s="105">
        <v>358</v>
      </c>
      <c r="H1774" s="113" t="s">
        <v>790</v>
      </c>
      <c r="I1774" s="222">
        <v>0</v>
      </c>
      <c r="J1774" s="223">
        <v>0</v>
      </c>
      <c r="K1774" s="228">
        <v>0</v>
      </c>
      <c r="L1774" s="224">
        <v>0</v>
      </c>
      <c r="M1774" s="222">
        <v>0</v>
      </c>
      <c r="N1774" s="229">
        <v>0</v>
      </c>
      <c r="O1774" s="225">
        <v>0</v>
      </c>
      <c r="P1774" s="224">
        <v>0</v>
      </c>
      <c r="Q1774" s="225">
        <v>0</v>
      </c>
      <c r="R1774" s="226">
        <v>0</v>
      </c>
      <c r="S1774" s="224">
        <v>0</v>
      </c>
      <c r="T1774" s="222">
        <v>0</v>
      </c>
      <c r="U1774" s="227">
        <v>0</v>
      </c>
      <c r="V1774" s="224">
        <v>1</v>
      </c>
      <c r="W1774" s="224">
        <v>0</v>
      </c>
      <c r="X1774" s="146">
        <f>+G1774-(SUM(I1774:N1774,O1774,P1774:P1774:T1774,U1774,V1774,W1774))</f>
        <v>357</v>
      </c>
      <c r="Y1774" s="107"/>
      <c r="Z1774" s="107"/>
      <c r="AA1774" s="107"/>
      <c r="AB1774" s="107"/>
      <c r="AC1774" s="107"/>
      <c r="AD1774" s="107"/>
      <c r="AE1774" s="197">
        <f t="shared" si="51"/>
        <v>357</v>
      </c>
      <c r="AF1774" s="108"/>
      <c r="AG1774" s="104"/>
    </row>
    <row r="1775" spans="1:33">
      <c r="A1775" s="357">
        <v>44586</v>
      </c>
      <c r="B1775" s="30">
        <v>3</v>
      </c>
      <c r="C1775" s="30">
        <v>4684701</v>
      </c>
      <c r="D1775" s="104">
        <v>60347</v>
      </c>
      <c r="E1775" s="104" t="s">
        <v>283</v>
      </c>
      <c r="F1775" s="30">
        <v>14962</v>
      </c>
      <c r="G1775" s="105">
        <v>88</v>
      </c>
      <c r="H1775" s="113" t="s">
        <v>353</v>
      </c>
      <c r="I1775" s="222">
        <v>0</v>
      </c>
      <c r="J1775" s="223">
        <v>0</v>
      </c>
      <c r="K1775" s="228">
        <v>0</v>
      </c>
      <c r="L1775" s="224">
        <v>0</v>
      </c>
      <c r="M1775" s="222">
        <v>0</v>
      </c>
      <c r="N1775" s="229">
        <v>0</v>
      </c>
      <c r="O1775" s="225">
        <v>0</v>
      </c>
      <c r="P1775" s="224">
        <v>0</v>
      </c>
      <c r="Q1775" s="225">
        <v>0</v>
      </c>
      <c r="R1775" s="226">
        <v>0</v>
      </c>
      <c r="S1775" s="224">
        <v>0</v>
      </c>
      <c r="T1775" s="222">
        <v>0</v>
      </c>
      <c r="U1775" s="227">
        <v>0</v>
      </c>
      <c r="V1775" s="224">
        <v>1</v>
      </c>
      <c r="W1775" s="224">
        <v>0</v>
      </c>
      <c r="X1775" s="146">
        <f>+G1775-(SUM(I1775:N1775,O1775,P1775:P1775:T1775,U1775,V1775,W1775))</f>
        <v>87</v>
      </c>
      <c r="Y1775" s="107"/>
      <c r="Z1775" s="107"/>
      <c r="AA1775" s="107"/>
      <c r="AB1775" s="107"/>
      <c r="AC1775" s="107"/>
      <c r="AD1775" s="107"/>
      <c r="AE1775" s="197">
        <f t="shared" si="51"/>
        <v>87</v>
      </c>
      <c r="AF1775" s="108"/>
      <c r="AG1775" s="104"/>
    </row>
    <row r="1776" spans="1:33">
      <c r="A1776" s="357">
        <v>44586</v>
      </c>
      <c r="B1776" s="30">
        <v>3</v>
      </c>
      <c r="C1776" s="30">
        <v>4653004</v>
      </c>
      <c r="D1776" s="104">
        <v>57528</v>
      </c>
      <c r="E1776" s="104" t="s">
        <v>283</v>
      </c>
      <c r="F1776" s="30">
        <v>14963</v>
      </c>
      <c r="G1776" s="105">
        <v>153</v>
      </c>
      <c r="H1776" s="113" t="s">
        <v>745</v>
      </c>
      <c r="I1776" s="222">
        <v>0</v>
      </c>
      <c r="J1776" s="223">
        <v>0</v>
      </c>
      <c r="K1776" s="228">
        <v>0</v>
      </c>
      <c r="L1776" s="224">
        <v>0</v>
      </c>
      <c r="M1776" s="222">
        <v>0</v>
      </c>
      <c r="N1776" s="229">
        <v>0</v>
      </c>
      <c r="O1776" s="225">
        <v>0</v>
      </c>
      <c r="P1776" s="224">
        <v>0</v>
      </c>
      <c r="Q1776" s="225">
        <v>0</v>
      </c>
      <c r="R1776" s="226">
        <v>0</v>
      </c>
      <c r="S1776" s="224">
        <v>0</v>
      </c>
      <c r="T1776" s="222">
        <v>0</v>
      </c>
      <c r="U1776" s="227">
        <v>0</v>
      </c>
      <c r="V1776" s="224">
        <v>1</v>
      </c>
      <c r="W1776" s="224">
        <v>0</v>
      </c>
      <c r="X1776" s="146">
        <f>+G1776-(SUM(I1776:N1776,O1776,P1776:P1776:T1776,U1776,V1776,W1776))</f>
        <v>152</v>
      </c>
      <c r="Y1776" s="107"/>
      <c r="Z1776" s="107"/>
      <c r="AA1776" s="107"/>
      <c r="AB1776" s="107"/>
      <c r="AC1776" s="107"/>
      <c r="AD1776" s="107"/>
      <c r="AE1776" s="197">
        <f t="shared" si="51"/>
        <v>152</v>
      </c>
      <c r="AF1776" s="108"/>
      <c r="AG1776" s="104"/>
    </row>
    <row r="1777" spans="1:33">
      <c r="A1777" s="357">
        <v>44586</v>
      </c>
      <c r="B1777" s="30">
        <v>3</v>
      </c>
      <c r="C1777" s="30">
        <v>4653004</v>
      </c>
      <c r="D1777" s="104">
        <v>57522</v>
      </c>
      <c r="E1777" s="104" t="s">
        <v>283</v>
      </c>
      <c r="F1777" s="30">
        <v>14964</v>
      </c>
      <c r="G1777" s="105">
        <v>199</v>
      </c>
      <c r="H1777" s="113" t="s">
        <v>791</v>
      </c>
      <c r="I1777" s="222">
        <v>0</v>
      </c>
      <c r="J1777" s="223">
        <v>0</v>
      </c>
      <c r="K1777" s="228">
        <v>0</v>
      </c>
      <c r="L1777" s="224">
        <v>0</v>
      </c>
      <c r="M1777" s="222">
        <v>0</v>
      </c>
      <c r="N1777" s="229">
        <v>0</v>
      </c>
      <c r="O1777" s="225">
        <v>0</v>
      </c>
      <c r="P1777" s="224">
        <v>0</v>
      </c>
      <c r="Q1777" s="225">
        <v>0</v>
      </c>
      <c r="R1777" s="226">
        <v>0</v>
      </c>
      <c r="S1777" s="224">
        <v>0</v>
      </c>
      <c r="T1777" s="222">
        <v>0</v>
      </c>
      <c r="U1777" s="227">
        <v>0</v>
      </c>
      <c r="V1777" s="224">
        <v>1</v>
      </c>
      <c r="W1777" s="224">
        <v>0</v>
      </c>
      <c r="X1777" s="146">
        <f>+G1777-(SUM(I1777:N1777,O1777,P1777:P1777:T1777,U1777,V1777,W1777))</f>
        <v>198</v>
      </c>
      <c r="Y1777" s="107"/>
      <c r="Z1777" s="107"/>
      <c r="AA1777" s="107">
        <v>1</v>
      </c>
      <c r="AB1777" s="107"/>
      <c r="AC1777" s="107"/>
      <c r="AD1777" s="107"/>
      <c r="AE1777" s="197">
        <f>X1777-SUM(Z1777:AD1777)</f>
        <v>197</v>
      </c>
      <c r="AF1777" s="108"/>
      <c r="AG1777" s="104"/>
    </row>
    <row r="1778" spans="1:33">
      <c r="A1778" s="357">
        <v>44586</v>
      </c>
      <c r="B1778" s="30">
        <v>3</v>
      </c>
      <c r="C1778" s="30">
        <v>4723901</v>
      </c>
      <c r="D1778" s="104">
        <v>57525</v>
      </c>
      <c r="E1778" s="104" t="s">
        <v>283</v>
      </c>
      <c r="F1778" s="30">
        <v>14965</v>
      </c>
      <c r="G1778" s="105">
        <v>203</v>
      </c>
      <c r="H1778" s="113" t="s">
        <v>792</v>
      </c>
      <c r="I1778" s="222">
        <v>0</v>
      </c>
      <c r="J1778" s="223">
        <v>0</v>
      </c>
      <c r="K1778" s="228">
        <v>0</v>
      </c>
      <c r="L1778" s="224">
        <v>0</v>
      </c>
      <c r="M1778" s="222">
        <v>0</v>
      </c>
      <c r="N1778" s="229">
        <v>0</v>
      </c>
      <c r="O1778" s="225">
        <v>0</v>
      </c>
      <c r="P1778" s="224">
        <v>0</v>
      </c>
      <c r="Q1778" s="225">
        <v>0</v>
      </c>
      <c r="R1778" s="226">
        <v>0</v>
      </c>
      <c r="S1778" s="224">
        <v>0</v>
      </c>
      <c r="T1778" s="222">
        <v>0</v>
      </c>
      <c r="U1778" s="227">
        <v>0</v>
      </c>
      <c r="V1778" s="224">
        <v>1</v>
      </c>
      <c r="W1778" s="224">
        <v>0</v>
      </c>
      <c r="X1778" s="146">
        <f>+G1778-(SUM(I1778:N1778,O1778,P1778:P1778:T1778,U1778,V1778,W1778))</f>
        <v>202</v>
      </c>
      <c r="Y1778" s="107"/>
      <c r="Z1778" s="107"/>
      <c r="AA1778" s="107"/>
      <c r="AB1778" s="107"/>
      <c r="AC1778" s="107"/>
      <c r="AD1778" s="107"/>
      <c r="AE1778" s="197">
        <f>X1778-SUM(Z1778:AD1778)</f>
        <v>202</v>
      </c>
      <c r="AF1778" s="108"/>
      <c r="AG1778" s="104"/>
    </row>
    <row r="1779" spans="1:33">
      <c r="A1779" s="357">
        <v>44587</v>
      </c>
      <c r="B1779" s="30">
        <v>1</v>
      </c>
      <c r="C1779" s="30">
        <v>4723901</v>
      </c>
      <c r="D1779" s="104">
        <v>57526</v>
      </c>
      <c r="E1779" s="104" t="s">
        <v>283</v>
      </c>
      <c r="F1779" s="30">
        <v>14966</v>
      </c>
      <c r="G1779" s="105">
        <v>45</v>
      </c>
      <c r="H1779" s="113" t="s">
        <v>158</v>
      </c>
      <c r="I1779" s="222">
        <v>0</v>
      </c>
      <c r="J1779" s="223">
        <v>0</v>
      </c>
      <c r="K1779" s="228">
        <v>0</v>
      </c>
      <c r="L1779" s="224">
        <v>0</v>
      </c>
      <c r="M1779" s="222">
        <v>0</v>
      </c>
      <c r="N1779" s="229">
        <v>0</v>
      </c>
      <c r="O1779" s="225">
        <v>0</v>
      </c>
      <c r="P1779" s="224">
        <v>0</v>
      </c>
      <c r="Q1779" s="225">
        <v>0</v>
      </c>
      <c r="R1779" s="226">
        <v>0</v>
      </c>
      <c r="S1779" s="224">
        <v>0</v>
      </c>
      <c r="T1779" s="222">
        <v>0</v>
      </c>
      <c r="U1779" s="227">
        <v>0</v>
      </c>
      <c r="V1779" s="224">
        <v>0</v>
      </c>
      <c r="W1779" s="224">
        <v>0</v>
      </c>
      <c r="X1779" s="146">
        <f>+G1779-(SUM(I1779:N1779,O1779,P1779:P1779:T1779,U1779,V1779,W1779))</f>
        <v>45</v>
      </c>
      <c r="Y1779" s="107"/>
      <c r="Z1779" s="107"/>
      <c r="AA1779" s="107"/>
      <c r="AB1779" s="107"/>
      <c r="AC1779" s="107"/>
      <c r="AD1779" s="107"/>
      <c r="AE1779" s="197">
        <f t="shared" si="51"/>
        <v>45</v>
      </c>
      <c r="AF1779" s="108"/>
      <c r="AG1779" s="104"/>
    </row>
    <row r="1780" spans="1:33">
      <c r="A1780" s="357">
        <v>44587</v>
      </c>
      <c r="B1780" s="30">
        <v>1</v>
      </c>
      <c r="C1780" s="30">
        <v>4723901</v>
      </c>
      <c r="D1780" s="104">
        <v>57522</v>
      </c>
      <c r="E1780" s="104" t="s">
        <v>283</v>
      </c>
      <c r="F1780" s="30">
        <v>14967</v>
      </c>
      <c r="G1780" s="105">
        <v>117</v>
      </c>
      <c r="H1780" s="113" t="s">
        <v>222</v>
      </c>
      <c r="I1780" s="222">
        <v>0</v>
      </c>
      <c r="J1780" s="223">
        <v>0</v>
      </c>
      <c r="K1780" s="228">
        <v>0</v>
      </c>
      <c r="L1780" s="224">
        <v>0</v>
      </c>
      <c r="M1780" s="222">
        <v>0</v>
      </c>
      <c r="N1780" s="229">
        <v>0</v>
      </c>
      <c r="O1780" s="225">
        <v>0</v>
      </c>
      <c r="P1780" s="224">
        <v>0</v>
      </c>
      <c r="Q1780" s="225">
        <v>0</v>
      </c>
      <c r="R1780" s="226">
        <v>0</v>
      </c>
      <c r="S1780" s="224">
        <v>0</v>
      </c>
      <c r="T1780" s="222">
        <v>0</v>
      </c>
      <c r="U1780" s="227">
        <v>0</v>
      </c>
      <c r="V1780" s="224">
        <v>0</v>
      </c>
      <c r="W1780" s="224">
        <v>0</v>
      </c>
      <c r="X1780" s="146">
        <f>+G1780-(SUM(I1780:N1780,O1780,P1780:P1780:T1780,U1780,V1780,W1780))</f>
        <v>117</v>
      </c>
      <c r="Y1780" s="107"/>
      <c r="Z1780" s="107"/>
      <c r="AA1780" s="107"/>
      <c r="AB1780" s="107"/>
      <c r="AC1780" s="107"/>
      <c r="AD1780" s="107"/>
      <c r="AE1780" s="197">
        <f t="shared" si="51"/>
        <v>117</v>
      </c>
      <c r="AF1780" s="108"/>
      <c r="AG1780" s="104"/>
    </row>
    <row r="1781" spans="1:33">
      <c r="A1781" s="357">
        <v>44587</v>
      </c>
      <c r="B1781" s="30">
        <v>1</v>
      </c>
      <c r="C1781" s="30">
        <v>4732601</v>
      </c>
      <c r="D1781" s="104">
        <v>57484</v>
      </c>
      <c r="E1781" s="104" t="s">
        <v>374</v>
      </c>
      <c r="F1781" s="30">
        <v>14968</v>
      </c>
      <c r="G1781" s="105">
        <v>264</v>
      </c>
      <c r="H1781" s="113" t="s">
        <v>793</v>
      </c>
      <c r="I1781" s="222">
        <v>0</v>
      </c>
      <c r="J1781" s="223">
        <v>0</v>
      </c>
      <c r="K1781" s="228">
        <v>0</v>
      </c>
      <c r="L1781" s="224">
        <v>0</v>
      </c>
      <c r="M1781" s="222">
        <v>0</v>
      </c>
      <c r="N1781" s="229">
        <v>0</v>
      </c>
      <c r="O1781" s="225">
        <v>0</v>
      </c>
      <c r="P1781" s="224">
        <v>0</v>
      </c>
      <c r="Q1781" s="225">
        <v>0</v>
      </c>
      <c r="R1781" s="226">
        <v>0</v>
      </c>
      <c r="S1781" s="224">
        <v>0</v>
      </c>
      <c r="T1781" s="222">
        <v>0</v>
      </c>
      <c r="U1781" s="227">
        <v>0</v>
      </c>
      <c r="V1781" s="224">
        <v>0</v>
      </c>
      <c r="W1781" s="224">
        <v>0</v>
      </c>
      <c r="X1781" s="146">
        <f>+G1781-(SUM(I1781:N1781,O1781,P1781:P1781:T1781,U1781,V1781,W1781))</f>
        <v>264</v>
      </c>
      <c r="Y1781" s="107"/>
      <c r="Z1781" s="107"/>
      <c r="AA1781" s="107"/>
      <c r="AB1781" s="107"/>
      <c r="AC1781" s="107"/>
      <c r="AD1781" s="107"/>
      <c r="AE1781" s="197">
        <f t="shared" si="51"/>
        <v>264</v>
      </c>
      <c r="AF1781" s="108"/>
      <c r="AG1781" s="104"/>
    </row>
    <row r="1782" spans="1:33">
      <c r="A1782" s="357">
        <v>44638</v>
      </c>
      <c r="B1782" s="30">
        <v>2</v>
      </c>
      <c r="C1782" s="30">
        <v>4758001</v>
      </c>
      <c r="D1782" s="104">
        <v>13441</v>
      </c>
      <c r="E1782" s="104" t="s">
        <v>794</v>
      </c>
      <c r="F1782" s="30">
        <v>15430</v>
      </c>
      <c r="G1782" s="105">
        <v>100</v>
      </c>
      <c r="H1782" s="113" t="s">
        <v>106</v>
      </c>
      <c r="I1782" s="222">
        <v>0</v>
      </c>
      <c r="J1782" s="223">
        <v>0</v>
      </c>
      <c r="K1782" s="228">
        <v>0</v>
      </c>
      <c r="L1782" s="224">
        <v>0</v>
      </c>
      <c r="M1782" s="222">
        <v>0</v>
      </c>
      <c r="N1782" s="229">
        <v>0</v>
      </c>
      <c r="O1782" s="225">
        <v>2</v>
      </c>
      <c r="P1782" s="224">
        <v>1</v>
      </c>
      <c r="Q1782" s="225">
        <v>0</v>
      </c>
      <c r="R1782" s="226">
        <v>0</v>
      </c>
      <c r="S1782" s="224">
        <v>0</v>
      </c>
      <c r="T1782" s="222">
        <v>0</v>
      </c>
      <c r="U1782" s="227">
        <v>0</v>
      </c>
      <c r="V1782" s="224">
        <v>1</v>
      </c>
      <c r="W1782" s="224">
        <v>0</v>
      </c>
      <c r="X1782" s="146">
        <f>+G1782-(SUM(I1782:N1782,O1782,P1782:P1782:T1782,U1782,V1782,W1782))</f>
        <v>96</v>
      </c>
      <c r="Y1782" s="107"/>
      <c r="Z1782" s="107"/>
      <c r="AA1782" s="107"/>
      <c r="AB1782" s="107"/>
      <c r="AC1782" s="107"/>
      <c r="AD1782" s="107"/>
      <c r="AE1782" s="197">
        <f t="shared" si="51"/>
        <v>96</v>
      </c>
      <c r="AF1782" s="108"/>
      <c r="AG1782" s="104"/>
    </row>
    <row r="1783" spans="1:33">
      <c r="A1783" s="357">
        <v>44640</v>
      </c>
      <c r="B1783" s="30">
        <v>1</v>
      </c>
      <c r="C1783" s="30">
        <v>4758001</v>
      </c>
      <c r="D1783" s="104">
        <v>13443</v>
      </c>
      <c r="E1783" s="104" t="s">
        <v>794</v>
      </c>
      <c r="F1783" s="30">
        <v>15439</v>
      </c>
      <c r="G1783" s="105">
        <v>400</v>
      </c>
      <c r="H1783" s="113" t="s">
        <v>111</v>
      </c>
      <c r="I1783" s="222">
        <v>0</v>
      </c>
      <c r="J1783" s="223">
        <v>0</v>
      </c>
      <c r="K1783" s="228">
        <v>0</v>
      </c>
      <c r="L1783" s="224">
        <v>0</v>
      </c>
      <c r="M1783" s="222">
        <v>0</v>
      </c>
      <c r="N1783" s="229">
        <v>0</v>
      </c>
      <c r="O1783" s="225">
        <v>1</v>
      </c>
      <c r="P1783" s="224">
        <v>1</v>
      </c>
      <c r="Q1783" s="225">
        <v>0</v>
      </c>
      <c r="R1783" s="226">
        <v>2</v>
      </c>
      <c r="S1783" s="224">
        <v>0</v>
      </c>
      <c r="T1783" s="222">
        <v>0</v>
      </c>
      <c r="U1783" s="227">
        <v>0</v>
      </c>
      <c r="V1783" s="224">
        <v>0</v>
      </c>
      <c r="W1783" s="224">
        <v>0</v>
      </c>
      <c r="X1783" s="146">
        <f>+G1783-(SUM(I1783:N1783,O1783,P1783:P1783:T1783,U1783,V1783,W1783))</f>
        <v>396</v>
      </c>
      <c r="Y1783" s="107"/>
      <c r="Z1783" s="107"/>
      <c r="AA1783" s="107"/>
      <c r="AB1783" s="107"/>
      <c r="AC1783" s="107"/>
      <c r="AD1783" s="107"/>
      <c r="AE1783" s="197">
        <f t="shared" si="51"/>
        <v>396</v>
      </c>
      <c r="AF1783" s="108"/>
      <c r="AG1783" s="104"/>
    </row>
    <row r="1784" spans="1:33">
      <c r="A1784" s="357">
        <v>44640</v>
      </c>
      <c r="B1784" s="30">
        <v>1</v>
      </c>
      <c r="C1784" s="30">
        <v>4758001</v>
      </c>
      <c r="D1784" s="104">
        <v>13443</v>
      </c>
      <c r="E1784" s="104" t="s">
        <v>794</v>
      </c>
      <c r="F1784" s="30">
        <v>15440</v>
      </c>
      <c r="G1784" s="105">
        <v>50</v>
      </c>
      <c r="H1784" s="564" t="s">
        <v>114</v>
      </c>
      <c r="I1784" s="222">
        <v>0</v>
      </c>
      <c r="J1784" s="223">
        <v>0</v>
      </c>
      <c r="K1784" s="228">
        <v>0</v>
      </c>
      <c r="L1784" s="224">
        <v>0</v>
      </c>
      <c r="M1784" s="222">
        <v>0</v>
      </c>
      <c r="N1784" s="229">
        <v>0</v>
      </c>
      <c r="O1784" s="225">
        <v>0</v>
      </c>
      <c r="P1784" s="224">
        <v>0</v>
      </c>
      <c r="Q1784" s="225">
        <v>0</v>
      </c>
      <c r="R1784" s="226">
        <v>0</v>
      </c>
      <c r="S1784" s="224">
        <v>0</v>
      </c>
      <c r="T1784" s="222">
        <v>0</v>
      </c>
      <c r="U1784" s="227">
        <v>0</v>
      </c>
      <c r="V1784" s="224">
        <v>1</v>
      </c>
      <c r="W1784" s="224">
        <v>0</v>
      </c>
      <c r="X1784" s="146">
        <f>+G1784-(SUM(I1784:N1784,O1784,P1784:P1784:T1784,U1784,V1784,W1784))</f>
        <v>49</v>
      </c>
      <c r="Y1784" s="107"/>
      <c r="Z1784" s="107"/>
      <c r="AA1784" s="107"/>
      <c r="AB1784" s="107"/>
      <c r="AC1784" s="107"/>
      <c r="AD1784" s="107"/>
      <c r="AE1784" s="197">
        <f t="shared" si="51"/>
        <v>49</v>
      </c>
      <c r="AF1784" s="108"/>
      <c r="AG1784" s="104"/>
    </row>
    <row r="1785" spans="1:33">
      <c r="A1785" s="357">
        <v>44640</v>
      </c>
      <c r="B1785" s="30">
        <v>2</v>
      </c>
      <c r="C1785" s="30">
        <v>4758001</v>
      </c>
      <c r="D1785" s="104">
        <v>13443</v>
      </c>
      <c r="E1785" s="104" t="s">
        <v>794</v>
      </c>
      <c r="F1785" s="30">
        <v>15440</v>
      </c>
      <c r="G1785" s="105">
        <v>350</v>
      </c>
      <c r="H1785" s="565"/>
      <c r="I1785" s="222">
        <v>0</v>
      </c>
      <c r="J1785" s="223">
        <v>0</v>
      </c>
      <c r="K1785" s="228">
        <v>0</v>
      </c>
      <c r="L1785" s="224">
        <v>0</v>
      </c>
      <c r="M1785" s="222">
        <v>0</v>
      </c>
      <c r="N1785" s="229">
        <v>0</v>
      </c>
      <c r="O1785" s="225">
        <v>0</v>
      </c>
      <c r="P1785" s="224">
        <v>0</v>
      </c>
      <c r="Q1785" s="225">
        <v>0</v>
      </c>
      <c r="R1785" s="226">
        <v>3</v>
      </c>
      <c r="S1785" s="224">
        <v>0</v>
      </c>
      <c r="T1785" s="222">
        <v>0</v>
      </c>
      <c r="U1785" s="227">
        <v>0</v>
      </c>
      <c r="V1785" s="224">
        <v>0</v>
      </c>
      <c r="W1785" s="224">
        <v>0</v>
      </c>
      <c r="X1785" s="146">
        <f>+G1785-(SUM(I1785:N1785,O1785,P1785:P1785:T1785,U1785,V1785,W1785))</f>
        <v>347</v>
      </c>
      <c r="Y1785" s="107"/>
      <c r="Z1785" s="107"/>
      <c r="AA1785" s="107"/>
      <c r="AB1785" s="107"/>
      <c r="AC1785" s="107"/>
      <c r="AD1785" s="107"/>
      <c r="AE1785" s="197">
        <f t="shared" si="51"/>
        <v>347</v>
      </c>
      <c r="AF1785" s="108"/>
      <c r="AG1785" s="104"/>
    </row>
    <row r="1786" spans="1:33">
      <c r="A1786" s="357">
        <v>44640</v>
      </c>
      <c r="B1786" s="30">
        <v>2</v>
      </c>
      <c r="C1786" s="30">
        <v>4758001</v>
      </c>
      <c r="D1786" s="104">
        <v>13443</v>
      </c>
      <c r="E1786" s="104" t="s">
        <v>794</v>
      </c>
      <c r="F1786" s="30">
        <v>15441</v>
      </c>
      <c r="G1786" s="105">
        <v>114</v>
      </c>
      <c r="H1786" s="113" t="s">
        <v>797</v>
      </c>
      <c r="I1786" s="222">
        <v>0</v>
      </c>
      <c r="J1786" s="223">
        <v>0</v>
      </c>
      <c r="K1786" s="228">
        <v>0</v>
      </c>
      <c r="L1786" s="224">
        <v>0</v>
      </c>
      <c r="M1786" s="222">
        <v>0</v>
      </c>
      <c r="N1786" s="229">
        <v>0</v>
      </c>
      <c r="O1786" s="225">
        <v>0</v>
      </c>
      <c r="P1786" s="224">
        <v>0</v>
      </c>
      <c r="Q1786" s="225">
        <v>0</v>
      </c>
      <c r="R1786" s="226">
        <v>1</v>
      </c>
      <c r="S1786" s="224">
        <v>0</v>
      </c>
      <c r="T1786" s="222">
        <v>0</v>
      </c>
      <c r="U1786" s="227">
        <v>0</v>
      </c>
      <c r="V1786" s="224">
        <v>1</v>
      </c>
      <c r="W1786" s="224">
        <v>0</v>
      </c>
      <c r="X1786" s="146">
        <f>+G1786-(SUM(I1786:N1786,O1786,P1786:P1786:T1786,U1786,V1786,W1786))</f>
        <v>112</v>
      </c>
      <c r="Y1786" s="107"/>
      <c r="Z1786" s="107"/>
      <c r="AA1786" s="107"/>
      <c r="AB1786" s="107"/>
      <c r="AC1786" s="107"/>
      <c r="AD1786" s="107"/>
      <c r="AE1786" s="197">
        <f t="shared" si="51"/>
        <v>112</v>
      </c>
      <c r="AF1786" s="108"/>
      <c r="AG1786" s="104"/>
    </row>
    <row r="1787" spans="1:33">
      <c r="A1787" s="357">
        <v>44640</v>
      </c>
      <c r="B1787" s="30">
        <v>2</v>
      </c>
      <c r="C1787" s="30">
        <v>3958604</v>
      </c>
      <c r="D1787" s="104">
        <v>40426</v>
      </c>
      <c r="E1787" s="104" t="s">
        <v>862</v>
      </c>
      <c r="F1787" s="30">
        <v>15442</v>
      </c>
      <c r="G1787" s="105">
        <v>11</v>
      </c>
      <c r="H1787" s="113" t="s">
        <v>476</v>
      </c>
      <c r="I1787" s="222">
        <v>0</v>
      </c>
      <c r="J1787" s="223">
        <v>0</v>
      </c>
      <c r="K1787" s="228">
        <v>0</v>
      </c>
      <c r="L1787" s="224">
        <v>0</v>
      </c>
      <c r="M1787" s="222">
        <v>0</v>
      </c>
      <c r="N1787" s="229">
        <v>0</v>
      </c>
      <c r="O1787" s="225">
        <v>0</v>
      </c>
      <c r="P1787" s="224">
        <v>0</v>
      </c>
      <c r="Q1787" s="225">
        <v>0</v>
      </c>
      <c r="R1787" s="226">
        <v>0</v>
      </c>
      <c r="S1787" s="224">
        <v>0</v>
      </c>
      <c r="T1787" s="222">
        <v>0</v>
      </c>
      <c r="U1787" s="227">
        <v>0</v>
      </c>
      <c r="V1787" s="224">
        <v>1</v>
      </c>
      <c r="W1787" s="224">
        <v>0</v>
      </c>
      <c r="X1787" s="146">
        <f>+G1787-(SUM(I1787:N1787,O1787,P1787:P1787:T1787,U1787,V1787,W1787))</f>
        <v>10</v>
      </c>
      <c r="Y1787" s="107"/>
      <c r="Z1787" s="107"/>
      <c r="AA1787" s="107"/>
      <c r="AB1787" s="107"/>
      <c r="AC1787" s="107"/>
      <c r="AD1787" s="107"/>
      <c r="AE1787" s="197">
        <f t="shared" si="51"/>
        <v>10</v>
      </c>
      <c r="AF1787" s="108"/>
      <c r="AG1787" s="104"/>
    </row>
    <row r="1788" spans="1:33">
      <c r="A1788" s="357">
        <v>44640</v>
      </c>
      <c r="B1788" s="30">
        <v>2</v>
      </c>
      <c r="C1788" s="30">
        <v>3590504</v>
      </c>
      <c r="D1788" s="104">
        <v>60359</v>
      </c>
      <c r="E1788" s="104" t="s">
        <v>283</v>
      </c>
      <c r="F1788" s="30">
        <v>15443</v>
      </c>
      <c r="G1788" s="105">
        <v>40</v>
      </c>
      <c r="H1788" s="113" t="s">
        <v>359</v>
      </c>
      <c r="I1788" s="222">
        <v>0</v>
      </c>
      <c r="J1788" s="223">
        <v>0</v>
      </c>
      <c r="K1788" s="228">
        <v>0</v>
      </c>
      <c r="L1788" s="224">
        <v>0</v>
      </c>
      <c r="M1788" s="222">
        <v>0</v>
      </c>
      <c r="N1788" s="229">
        <v>0</v>
      </c>
      <c r="O1788" s="225">
        <v>0</v>
      </c>
      <c r="P1788" s="224">
        <v>0</v>
      </c>
      <c r="Q1788" s="225">
        <v>0</v>
      </c>
      <c r="R1788" s="226">
        <v>0</v>
      </c>
      <c r="S1788" s="224">
        <v>0</v>
      </c>
      <c r="T1788" s="222">
        <v>0</v>
      </c>
      <c r="U1788" s="227">
        <v>0</v>
      </c>
      <c r="V1788" s="224">
        <v>1</v>
      </c>
      <c r="W1788" s="224">
        <v>0</v>
      </c>
      <c r="X1788" s="146">
        <f>+G1788-(SUM(I1788:N1788,O1788,P1788:P1788:T1788,U1788,V1788,W1788))</f>
        <v>39</v>
      </c>
      <c r="Y1788" s="107"/>
      <c r="Z1788" s="107"/>
      <c r="AA1788" s="107"/>
      <c r="AB1788" s="107"/>
      <c r="AC1788" s="107"/>
      <c r="AD1788" s="107"/>
      <c r="AE1788" s="197">
        <f t="shared" si="51"/>
        <v>39</v>
      </c>
      <c r="AF1788" s="108"/>
      <c r="AG1788" s="104"/>
    </row>
    <row r="1789" spans="1:33">
      <c r="A1789" s="357">
        <v>44640</v>
      </c>
      <c r="B1789" s="30">
        <v>2</v>
      </c>
      <c r="C1789" s="30">
        <v>3590504</v>
      </c>
      <c r="D1789" s="104">
        <v>60357</v>
      </c>
      <c r="E1789" s="104" t="s">
        <v>283</v>
      </c>
      <c r="F1789" s="30">
        <v>15444</v>
      </c>
      <c r="G1789" s="105">
        <v>39</v>
      </c>
      <c r="H1789" s="113" t="s">
        <v>425</v>
      </c>
      <c r="I1789" s="222">
        <v>0</v>
      </c>
      <c r="J1789" s="223">
        <v>0</v>
      </c>
      <c r="K1789" s="228">
        <v>0</v>
      </c>
      <c r="L1789" s="224">
        <v>0</v>
      </c>
      <c r="M1789" s="222">
        <v>0</v>
      </c>
      <c r="N1789" s="229">
        <v>0</v>
      </c>
      <c r="O1789" s="225">
        <v>0</v>
      </c>
      <c r="P1789" s="224">
        <v>0</v>
      </c>
      <c r="Q1789" s="225">
        <v>0</v>
      </c>
      <c r="R1789" s="226">
        <v>0</v>
      </c>
      <c r="S1789" s="224">
        <v>0</v>
      </c>
      <c r="T1789" s="222">
        <v>0</v>
      </c>
      <c r="U1789" s="227">
        <v>0</v>
      </c>
      <c r="V1789" s="224">
        <v>1</v>
      </c>
      <c r="W1789" s="224">
        <v>0</v>
      </c>
      <c r="X1789" s="146">
        <f>+G1789-(SUM(I1789:N1789,O1789,P1789:P1789:T1789,U1789,V1789,W1789))</f>
        <v>38</v>
      </c>
      <c r="Y1789" s="107"/>
      <c r="Z1789" s="107"/>
      <c r="AA1789" s="107"/>
      <c r="AB1789" s="107"/>
      <c r="AC1789" s="107"/>
      <c r="AD1789" s="107"/>
      <c r="AE1789" s="197">
        <f t="shared" si="51"/>
        <v>38</v>
      </c>
      <c r="AF1789" s="108"/>
      <c r="AG1789" s="104"/>
    </row>
    <row r="1790" spans="1:33">
      <c r="A1790" s="357">
        <v>44640</v>
      </c>
      <c r="B1790" s="30">
        <v>3</v>
      </c>
      <c r="C1790" s="30">
        <v>4740001</v>
      </c>
      <c r="D1790" s="104">
        <v>57758</v>
      </c>
      <c r="E1790" s="104" t="s">
        <v>283</v>
      </c>
      <c r="F1790" s="30">
        <v>15445</v>
      </c>
      <c r="G1790" s="105">
        <v>400</v>
      </c>
      <c r="H1790" s="113" t="s">
        <v>111</v>
      </c>
      <c r="I1790" s="222">
        <v>0</v>
      </c>
      <c r="J1790" s="223">
        <v>0</v>
      </c>
      <c r="K1790" s="228">
        <v>0</v>
      </c>
      <c r="L1790" s="224">
        <v>0</v>
      </c>
      <c r="M1790" s="222">
        <v>0</v>
      </c>
      <c r="N1790" s="229">
        <v>0</v>
      </c>
      <c r="O1790" s="225">
        <v>0</v>
      </c>
      <c r="P1790" s="224">
        <v>0</v>
      </c>
      <c r="Q1790" s="225">
        <v>0</v>
      </c>
      <c r="R1790" s="226">
        <v>0</v>
      </c>
      <c r="S1790" s="224">
        <v>0</v>
      </c>
      <c r="T1790" s="222">
        <v>0</v>
      </c>
      <c r="U1790" s="227">
        <v>0</v>
      </c>
      <c r="V1790" s="224">
        <v>1</v>
      </c>
      <c r="W1790" s="224">
        <v>0</v>
      </c>
      <c r="X1790" s="146">
        <f>+G1790-(SUM(I1790:N1790,O1790,P1790:P1790:T1790,U1790,V1790,W1790))</f>
        <v>399</v>
      </c>
      <c r="Y1790" s="107"/>
      <c r="Z1790" s="107"/>
      <c r="AA1790" s="107"/>
      <c r="AB1790" s="107">
        <v>1</v>
      </c>
      <c r="AC1790" s="107"/>
      <c r="AD1790" s="107"/>
      <c r="AE1790" s="197">
        <f t="shared" si="51"/>
        <v>398</v>
      </c>
      <c r="AF1790" s="108"/>
      <c r="AG1790" s="104"/>
    </row>
    <row r="1791" spans="1:33">
      <c r="A1791" s="357">
        <v>44640</v>
      </c>
      <c r="B1791" s="30">
        <v>3</v>
      </c>
      <c r="C1791" s="30">
        <v>4740001</v>
      </c>
      <c r="D1791" s="104">
        <v>57758</v>
      </c>
      <c r="E1791" s="104" t="s">
        <v>283</v>
      </c>
      <c r="F1791" s="30">
        <v>15446</v>
      </c>
      <c r="G1791" s="105">
        <v>160</v>
      </c>
      <c r="H1791" s="113" t="s">
        <v>798</v>
      </c>
      <c r="I1791" s="222">
        <v>0</v>
      </c>
      <c r="J1791" s="223">
        <v>0</v>
      </c>
      <c r="K1791" s="228">
        <v>0</v>
      </c>
      <c r="L1791" s="224">
        <v>0</v>
      </c>
      <c r="M1791" s="222">
        <v>0</v>
      </c>
      <c r="N1791" s="229">
        <v>0</v>
      </c>
      <c r="O1791" s="225">
        <v>0</v>
      </c>
      <c r="P1791" s="224">
        <v>0</v>
      </c>
      <c r="Q1791" s="225">
        <v>0</v>
      </c>
      <c r="R1791" s="226">
        <v>0</v>
      </c>
      <c r="S1791" s="224">
        <v>0</v>
      </c>
      <c r="T1791" s="222">
        <v>0</v>
      </c>
      <c r="U1791" s="227">
        <v>0</v>
      </c>
      <c r="V1791" s="224">
        <v>1</v>
      </c>
      <c r="W1791" s="224">
        <v>0</v>
      </c>
      <c r="X1791" s="146">
        <f>+G1791-(SUM(I1791:N1791,O1791,P1791:P1791:T1791,U1791,V1791,W1791))</f>
        <v>159</v>
      </c>
      <c r="Y1791" s="107"/>
      <c r="Z1791" s="107"/>
      <c r="AA1791" s="107"/>
      <c r="AB1791" s="107"/>
      <c r="AC1791" s="107"/>
      <c r="AD1791" s="107"/>
      <c r="AE1791" s="197">
        <f t="shared" si="51"/>
        <v>159</v>
      </c>
      <c r="AF1791" s="108"/>
      <c r="AG1791" s="104"/>
    </row>
    <row r="1792" spans="1:33" s="166" customFormat="1">
      <c r="A1792" s="362">
        <v>44644</v>
      </c>
      <c r="B1792" s="137">
        <v>3</v>
      </c>
      <c r="C1792" s="137">
        <v>4762701</v>
      </c>
      <c r="D1792" s="139">
        <v>57756</v>
      </c>
      <c r="E1792" s="139" t="s">
        <v>283</v>
      </c>
      <c r="F1792" s="137">
        <v>15481</v>
      </c>
      <c r="G1792" s="140">
        <v>400</v>
      </c>
      <c r="H1792" s="165" t="s">
        <v>111</v>
      </c>
      <c r="I1792" s="257">
        <v>0</v>
      </c>
      <c r="J1792" s="258">
        <v>0</v>
      </c>
      <c r="K1792" s="259">
        <v>0</v>
      </c>
      <c r="L1792" s="260">
        <v>0</v>
      </c>
      <c r="M1792" s="257">
        <v>0</v>
      </c>
      <c r="N1792" s="261">
        <v>0</v>
      </c>
      <c r="O1792" s="262">
        <v>0</v>
      </c>
      <c r="P1792" s="260">
        <v>0</v>
      </c>
      <c r="Q1792" s="262">
        <v>0</v>
      </c>
      <c r="R1792" s="263">
        <v>0</v>
      </c>
      <c r="S1792" s="260">
        <v>0</v>
      </c>
      <c r="T1792" s="257">
        <v>0</v>
      </c>
      <c r="U1792" s="264">
        <v>0</v>
      </c>
      <c r="V1792" s="260">
        <v>1</v>
      </c>
      <c r="W1792" s="260">
        <v>0</v>
      </c>
      <c r="X1792" s="146">
        <f>+G1792-(SUM(I1792:N1792,O1792,P1792:P1792:T1792,U1792,V1792,W1792))</f>
        <v>399</v>
      </c>
      <c r="Y1792" s="147"/>
      <c r="Z1792" s="147"/>
      <c r="AA1792" s="147"/>
      <c r="AB1792" s="147"/>
      <c r="AC1792" s="147"/>
      <c r="AD1792" s="147"/>
      <c r="AE1792" s="198">
        <f t="shared" si="51"/>
        <v>399</v>
      </c>
      <c r="AF1792" s="148"/>
      <c r="AG1792" s="139"/>
    </row>
    <row r="1793" spans="1:33" s="166" customFormat="1">
      <c r="A1793" s="362">
        <v>44645</v>
      </c>
      <c r="B1793" s="137">
        <v>1</v>
      </c>
      <c r="C1793" s="137">
        <v>4762701</v>
      </c>
      <c r="D1793" s="139">
        <v>57756</v>
      </c>
      <c r="E1793" s="139" t="s">
        <v>283</v>
      </c>
      <c r="F1793" s="137">
        <v>15482</v>
      </c>
      <c r="G1793" s="140">
        <v>251</v>
      </c>
      <c r="H1793" s="165" t="s">
        <v>799</v>
      </c>
      <c r="I1793" s="257">
        <v>0</v>
      </c>
      <c r="J1793" s="258">
        <v>0</v>
      </c>
      <c r="K1793" s="259">
        <v>0</v>
      </c>
      <c r="L1793" s="260">
        <v>0</v>
      </c>
      <c r="M1793" s="257">
        <v>0</v>
      </c>
      <c r="N1793" s="261">
        <v>0</v>
      </c>
      <c r="O1793" s="262">
        <v>0</v>
      </c>
      <c r="P1793" s="260">
        <v>0</v>
      </c>
      <c r="Q1793" s="262">
        <v>0</v>
      </c>
      <c r="R1793" s="263">
        <v>0</v>
      </c>
      <c r="S1793" s="260">
        <v>0</v>
      </c>
      <c r="T1793" s="257">
        <v>0</v>
      </c>
      <c r="U1793" s="264">
        <v>0</v>
      </c>
      <c r="V1793" s="260">
        <v>1</v>
      </c>
      <c r="W1793" s="260">
        <v>0</v>
      </c>
      <c r="X1793" s="146">
        <f>+G1793-(SUM(I1793:N1793,O1793,P1793:P1793:T1793,U1793,V1793,W1793))</f>
        <v>250</v>
      </c>
      <c r="Y1793" s="147"/>
      <c r="Z1793" s="147"/>
      <c r="AA1793" s="147"/>
      <c r="AB1793" s="147"/>
      <c r="AC1793" s="147"/>
      <c r="AD1793" s="147"/>
      <c r="AE1793" s="198">
        <f t="shared" si="51"/>
        <v>250</v>
      </c>
      <c r="AF1793" s="148"/>
      <c r="AG1793" s="139"/>
    </row>
    <row r="1794" spans="1:33" s="166" customFormat="1">
      <c r="A1794" s="362">
        <v>44645</v>
      </c>
      <c r="B1794" s="137">
        <v>2</v>
      </c>
      <c r="C1794" s="137">
        <v>4762701</v>
      </c>
      <c r="D1794" s="139">
        <v>57754</v>
      </c>
      <c r="E1794" s="139" t="s">
        <v>283</v>
      </c>
      <c r="F1794" s="137">
        <v>15483</v>
      </c>
      <c r="G1794" s="140">
        <v>400</v>
      </c>
      <c r="H1794" s="165" t="s">
        <v>111</v>
      </c>
      <c r="I1794" s="257">
        <v>0</v>
      </c>
      <c r="J1794" s="258">
        <v>0</v>
      </c>
      <c r="K1794" s="259">
        <v>0</v>
      </c>
      <c r="L1794" s="260">
        <v>0</v>
      </c>
      <c r="M1794" s="257">
        <v>0</v>
      </c>
      <c r="N1794" s="261">
        <v>0</v>
      </c>
      <c r="O1794" s="262">
        <v>0</v>
      </c>
      <c r="P1794" s="260">
        <v>0</v>
      </c>
      <c r="Q1794" s="262">
        <v>0</v>
      </c>
      <c r="R1794" s="263">
        <v>0</v>
      </c>
      <c r="S1794" s="260">
        <v>0</v>
      </c>
      <c r="T1794" s="257">
        <v>0</v>
      </c>
      <c r="U1794" s="264">
        <v>0</v>
      </c>
      <c r="V1794" s="260">
        <v>1</v>
      </c>
      <c r="W1794" s="260">
        <v>0</v>
      </c>
      <c r="X1794" s="146">
        <f>+G1794-(SUM(I1794:N1794,O1794,P1794:P1794:T1794,U1794,V1794,W1794))</f>
        <v>399</v>
      </c>
      <c r="Y1794" s="147"/>
      <c r="Z1794" s="147"/>
      <c r="AA1794" s="147"/>
      <c r="AB1794" s="147"/>
      <c r="AC1794" s="147"/>
      <c r="AD1794" s="147"/>
      <c r="AE1794" s="198">
        <f t="shared" si="51"/>
        <v>399</v>
      </c>
      <c r="AF1794" s="148"/>
      <c r="AG1794" s="139"/>
    </row>
    <row r="1795" spans="1:33" s="166" customFormat="1">
      <c r="A1795" s="362">
        <v>44645</v>
      </c>
      <c r="B1795" s="137">
        <v>2</v>
      </c>
      <c r="C1795" s="137">
        <v>4762701</v>
      </c>
      <c r="D1795" s="139">
        <v>57754</v>
      </c>
      <c r="E1795" s="139" t="s">
        <v>283</v>
      </c>
      <c r="F1795" s="137">
        <v>15484</v>
      </c>
      <c r="G1795" s="140">
        <v>127</v>
      </c>
      <c r="H1795" s="165" t="s">
        <v>728</v>
      </c>
      <c r="I1795" s="257">
        <v>0</v>
      </c>
      <c r="J1795" s="258">
        <v>0</v>
      </c>
      <c r="K1795" s="259">
        <v>0</v>
      </c>
      <c r="L1795" s="260">
        <v>0</v>
      </c>
      <c r="M1795" s="257">
        <v>0</v>
      </c>
      <c r="N1795" s="261">
        <v>0</v>
      </c>
      <c r="O1795" s="262">
        <v>0</v>
      </c>
      <c r="P1795" s="260">
        <v>0</v>
      </c>
      <c r="Q1795" s="262">
        <v>0</v>
      </c>
      <c r="R1795" s="263">
        <v>0</v>
      </c>
      <c r="S1795" s="260">
        <v>0</v>
      </c>
      <c r="T1795" s="257">
        <v>0</v>
      </c>
      <c r="U1795" s="264">
        <v>0</v>
      </c>
      <c r="V1795" s="260">
        <v>1</v>
      </c>
      <c r="W1795" s="260">
        <v>0</v>
      </c>
      <c r="X1795" s="146">
        <f>+G1795-(SUM(I1795:N1795,O1795,P1795:P1795:T1795,U1795,V1795,W1795))</f>
        <v>126</v>
      </c>
      <c r="Y1795" s="147"/>
      <c r="Z1795" s="147"/>
      <c r="AA1795" s="147"/>
      <c r="AB1795" s="147"/>
      <c r="AC1795" s="147"/>
      <c r="AD1795" s="147"/>
      <c r="AE1795" s="198">
        <f t="shared" si="51"/>
        <v>126</v>
      </c>
      <c r="AF1795" s="148"/>
      <c r="AG1795" s="139"/>
    </row>
    <row r="1796" spans="1:33" s="166" customFormat="1">
      <c r="A1796" s="362">
        <v>44645</v>
      </c>
      <c r="B1796" s="137">
        <v>2</v>
      </c>
      <c r="C1796" s="137">
        <v>4762701</v>
      </c>
      <c r="D1796" s="139">
        <v>57753</v>
      </c>
      <c r="E1796" s="139" t="s">
        <v>283</v>
      </c>
      <c r="F1796" s="137">
        <v>15485</v>
      </c>
      <c r="G1796" s="140">
        <v>130</v>
      </c>
      <c r="H1796" s="165" t="s">
        <v>800</v>
      </c>
      <c r="I1796" s="257">
        <v>0</v>
      </c>
      <c r="J1796" s="258">
        <v>0</v>
      </c>
      <c r="K1796" s="259">
        <v>0</v>
      </c>
      <c r="L1796" s="260">
        <v>0</v>
      </c>
      <c r="M1796" s="257">
        <v>0</v>
      </c>
      <c r="N1796" s="261">
        <v>0</v>
      </c>
      <c r="O1796" s="262">
        <v>0</v>
      </c>
      <c r="P1796" s="260">
        <v>0</v>
      </c>
      <c r="Q1796" s="262">
        <v>0</v>
      </c>
      <c r="R1796" s="263">
        <v>0</v>
      </c>
      <c r="S1796" s="260">
        <v>0</v>
      </c>
      <c r="T1796" s="257">
        <v>0</v>
      </c>
      <c r="U1796" s="264">
        <v>0</v>
      </c>
      <c r="V1796" s="260">
        <v>1</v>
      </c>
      <c r="W1796" s="260">
        <v>0</v>
      </c>
      <c r="X1796" s="146">
        <f>+G1796-(SUM(I1796:N1796,O1796,P1796:P1796:T1796,U1796,V1796,W1796))</f>
        <v>129</v>
      </c>
      <c r="Y1796" s="147"/>
      <c r="Z1796" s="147"/>
      <c r="AA1796" s="147"/>
      <c r="AB1796" s="147"/>
      <c r="AC1796" s="147"/>
      <c r="AD1796" s="147"/>
      <c r="AE1796" s="198">
        <f t="shared" si="51"/>
        <v>129</v>
      </c>
      <c r="AF1796" s="148"/>
      <c r="AG1796" s="139"/>
    </row>
    <row r="1797" spans="1:33" s="166" customFormat="1">
      <c r="A1797" s="362">
        <v>44645</v>
      </c>
      <c r="B1797" s="137">
        <v>2</v>
      </c>
      <c r="C1797" s="137">
        <v>4762701</v>
      </c>
      <c r="D1797" s="139">
        <v>57521</v>
      </c>
      <c r="E1797" s="139" t="s">
        <v>283</v>
      </c>
      <c r="F1797" s="137">
        <v>15486</v>
      </c>
      <c r="G1797" s="140">
        <v>45</v>
      </c>
      <c r="H1797" s="165" t="s">
        <v>158</v>
      </c>
      <c r="I1797" s="257">
        <v>0</v>
      </c>
      <c r="J1797" s="258">
        <v>0</v>
      </c>
      <c r="K1797" s="259">
        <v>0</v>
      </c>
      <c r="L1797" s="260">
        <v>0</v>
      </c>
      <c r="M1797" s="257">
        <v>0</v>
      </c>
      <c r="N1797" s="261">
        <v>0</v>
      </c>
      <c r="O1797" s="262">
        <v>0</v>
      </c>
      <c r="P1797" s="260">
        <v>0</v>
      </c>
      <c r="Q1797" s="262">
        <v>0</v>
      </c>
      <c r="R1797" s="263">
        <v>0</v>
      </c>
      <c r="S1797" s="260">
        <v>0</v>
      </c>
      <c r="T1797" s="257">
        <v>0</v>
      </c>
      <c r="U1797" s="264">
        <v>0</v>
      </c>
      <c r="V1797" s="260">
        <v>1</v>
      </c>
      <c r="W1797" s="260">
        <v>0</v>
      </c>
      <c r="X1797" s="146">
        <f>+G1797-(SUM(I1797:N1797,O1797,P1797:P1797:T1797,U1797,V1797,W1797))</f>
        <v>44</v>
      </c>
      <c r="Y1797" s="147"/>
      <c r="Z1797" s="147"/>
      <c r="AA1797" s="147"/>
      <c r="AB1797" s="147"/>
      <c r="AC1797" s="147"/>
      <c r="AD1797" s="147"/>
      <c r="AE1797" s="198">
        <f t="shared" si="51"/>
        <v>44</v>
      </c>
      <c r="AF1797" s="148"/>
      <c r="AG1797" s="139"/>
    </row>
    <row r="1798" spans="1:33" s="166" customFormat="1">
      <c r="A1798" s="362">
        <v>44645</v>
      </c>
      <c r="B1798" s="137">
        <v>2</v>
      </c>
      <c r="C1798" s="137">
        <v>4762701</v>
      </c>
      <c r="D1798" s="139">
        <v>60362</v>
      </c>
      <c r="E1798" s="139" t="s">
        <v>283</v>
      </c>
      <c r="F1798" s="137">
        <v>15487</v>
      </c>
      <c r="G1798" s="140">
        <v>26</v>
      </c>
      <c r="H1798" s="165" t="s">
        <v>415</v>
      </c>
      <c r="I1798" s="257">
        <v>0</v>
      </c>
      <c r="J1798" s="258">
        <v>0</v>
      </c>
      <c r="K1798" s="259">
        <v>0</v>
      </c>
      <c r="L1798" s="260">
        <v>0</v>
      </c>
      <c r="M1798" s="257">
        <v>0</v>
      </c>
      <c r="N1798" s="261">
        <v>0</v>
      </c>
      <c r="O1798" s="262">
        <v>0</v>
      </c>
      <c r="P1798" s="260">
        <v>0</v>
      </c>
      <c r="Q1798" s="262">
        <v>0</v>
      </c>
      <c r="R1798" s="263">
        <v>0</v>
      </c>
      <c r="S1798" s="260">
        <v>0</v>
      </c>
      <c r="T1798" s="257">
        <v>0</v>
      </c>
      <c r="U1798" s="264">
        <v>0</v>
      </c>
      <c r="V1798" s="260">
        <v>1</v>
      </c>
      <c r="W1798" s="260">
        <v>0</v>
      </c>
      <c r="X1798" s="146">
        <f>+G1798-(SUM(I1798:N1798,O1798,P1798:P1798:T1798,U1798,V1798,W1798))</f>
        <v>25</v>
      </c>
      <c r="Y1798" s="147"/>
      <c r="Z1798" s="147"/>
      <c r="AA1798" s="147"/>
      <c r="AB1798" s="147"/>
      <c r="AC1798" s="147"/>
      <c r="AD1798" s="147"/>
      <c r="AE1798" s="198">
        <f t="shared" si="51"/>
        <v>25</v>
      </c>
      <c r="AF1798" s="148"/>
      <c r="AG1798" s="139"/>
    </row>
    <row r="1799" spans="1:33">
      <c r="A1799" s="357">
        <v>44645</v>
      </c>
      <c r="B1799" s="30">
        <v>2</v>
      </c>
      <c r="C1799" s="30">
        <v>4740001</v>
      </c>
      <c r="D1799" s="104">
        <v>57754</v>
      </c>
      <c r="E1799" s="104" t="s">
        <v>283</v>
      </c>
      <c r="F1799" s="30">
        <v>15488</v>
      </c>
      <c r="G1799" s="105">
        <v>96</v>
      </c>
      <c r="H1799" s="113" t="s">
        <v>448</v>
      </c>
      <c r="I1799" s="222">
        <v>0</v>
      </c>
      <c r="J1799" s="223">
        <v>0</v>
      </c>
      <c r="K1799" s="228">
        <v>0</v>
      </c>
      <c r="L1799" s="224">
        <v>0</v>
      </c>
      <c r="M1799" s="222">
        <v>0</v>
      </c>
      <c r="N1799" s="229">
        <v>0</v>
      </c>
      <c r="O1799" s="225">
        <v>0</v>
      </c>
      <c r="P1799" s="224">
        <v>0</v>
      </c>
      <c r="Q1799" s="225">
        <v>0</v>
      </c>
      <c r="R1799" s="226">
        <v>0</v>
      </c>
      <c r="S1799" s="224">
        <v>0</v>
      </c>
      <c r="T1799" s="222">
        <v>0</v>
      </c>
      <c r="U1799" s="227">
        <v>0</v>
      </c>
      <c r="V1799" s="224">
        <v>1</v>
      </c>
      <c r="W1799" s="224">
        <v>0</v>
      </c>
      <c r="X1799" s="146">
        <f>+G1799-(SUM(I1799:N1799,O1799,P1799:P1799:T1799,U1799,V1799,W1799))</f>
        <v>95</v>
      </c>
      <c r="Y1799" s="107"/>
      <c r="Z1799" s="107"/>
      <c r="AA1799" s="107"/>
      <c r="AB1799" s="107"/>
      <c r="AC1799" s="107"/>
      <c r="AD1799" s="107"/>
      <c r="AE1799" s="197">
        <f t="shared" si="51"/>
        <v>95</v>
      </c>
      <c r="AF1799" s="108"/>
      <c r="AG1799" s="104"/>
    </row>
    <row r="1800" spans="1:33">
      <c r="A1800" s="357">
        <v>44645</v>
      </c>
      <c r="B1800" s="30">
        <v>3</v>
      </c>
      <c r="C1800" s="30">
        <v>4740001</v>
      </c>
      <c r="D1800" s="104">
        <v>57757</v>
      </c>
      <c r="E1800" s="104" t="s">
        <v>283</v>
      </c>
      <c r="F1800" s="30">
        <v>15489</v>
      </c>
      <c r="G1800" s="105">
        <v>120</v>
      </c>
      <c r="H1800" s="113" t="s">
        <v>121</v>
      </c>
      <c r="I1800" s="222">
        <v>0</v>
      </c>
      <c r="J1800" s="223">
        <v>0</v>
      </c>
      <c r="K1800" s="228">
        <v>0</v>
      </c>
      <c r="L1800" s="224">
        <v>0</v>
      </c>
      <c r="M1800" s="222">
        <v>0</v>
      </c>
      <c r="N1800" s="229">
        <v>0</v>
      </c>
      <c r="O1800" s="225">
        <v>0</v>
      </c>
      <c r="P1800" s="224">
        <v>0</v>
      </c>
      <c r="Q1800" s="225">
        <v>0</v>
      </c>
      <c r="R1800" s="226">
        <v>0</v>
      </c>
      <c r="S1800" s="224">
        <v>0</v>
      </c>
      <c r="T1800" s="222">
        <v>0</v>
      </c>
      <c r="U1800" s="227">
        <v>0</v>
      </c>
      <c r="V1800" s="224">
        <v>1</v>
      </c>
      <c r="W1800" s="224">
        <v>0</v>
      </c>
      <c r="X1800" s="146">
        <f>+G1800-(SUM(I1800:N1800,O1800,P1800:P1800:T1800,U1800,V1800,W1800))</f>
        <v>119</v>
      </c>
      <c r="Y1800" s="107"/>
      <c r="Z1800" s="107"/>
      <c r="AA1800" s="107"/>
      <c r="AB1800" s="107"/>
      <c r="AC1800" s="107"/>
      <c r="AD1800" s="107"/>
      <c r="AE1800" s="197">
        <f t="shared" si="51"/>
        <v>119</v>
      </c>
      <c r="AF1800" s="108"/>
      <c r="AG1800" s="104"/>
    </row>
    <row r="1801" spans="1:33">
      <c r="A1801" s="357">
        <v>44645</v>
      </c>
      <c r="B1801" s="30">
        <v>3</v>
      </c>
      <c r="C1801" s="30">
        <v>4740001</v>
      </c>
      <c r="D1801" s="104">
        <v>57758</v>
      </c>
      <c r="E1801" s="104" t="s">
        <v>283</v>
      </c>
      <c r="F1801" s="30">
        <v>15490</v>
      </c>
      <c r="G1801" s="105">
        <v>64</v>
      </c>
      <c r="H1801" s="113" t="s">
        <v>801</v>
      </c>
      <c r="I1801" s="222">
        <v>0</v>
      </c>
      <c r="J1801" s="223">
        <v>0</v>
      </c>
      <c r="K1801" s="228">
        <v>0</v>
      </c>
      <c r="L1801" s="224">
        <v>0</v>
      </c>
      <c r="M1801" s="222">
        <v>0</v>
      </c>
      <c r="N1801" s="229">
        <v>0</v>
      </c>
      <c r="O1801" s="225">
        <v>0</v>
      </c>
      <c r="P1801" s="224">
        <v>0</v>
      </c>
      <c r="Q1801" s="225">
        <v>0</v>
      </c>
      <c r="R1801" s="226">
        <v>0</v>
      </c>
      <c r="S1801" s="224">
        <v>0</v>
      </c>
      <c r="T1801" s="222">
        <v>0</v>
      </c>
      <c r="U1801" s="227">
        <v>0</v>
      </c>
      <c r="V1801" s="224">
        <v>1</v>
      </c>
      <c r="W1801" s="224">
        <v>0</v>
      </c>
      <c r="X1801" s="146">
        <f>+G1801-(SUM(I1801:N1801,O1801,P1801:P1801:T1801,U1801,V1801,W1801))</f>
        <v>63</v>
      </c>
      <c r="Y1801" s="107"/>
      <c r="Z1801" s="107"/>
      <c r="AA1801" s="107"/>
      <c r="AB1801" s="107"/>
      <c r="AC1801" s="107"/>
      <c r="AD1801" s="107"/>
      <c r="AE1801" s="197">
        <f t="shared" si="51"/>
        <v>63</v>
      </c>
      <c r="AF1801" s="108"/>
      <c r="AG1801" s="104"/>
    </row>
    <row r="1802" spans="1:33">
      <c r="A1802" s="357">
        <v>44645</v>
      </c>
      <c r="B1802" s="30">
        <v>3</v>
      </c>
      <c r="C1802" s="30">
        <v>4758001</v>
      </c>
      <c r="D1802" s="104">
        <v>13444</v>
      </c>
      <c r="E1802" s="104" t="s">
        <v>794</v>
      </c>
      <c r="F1802" s="30">
        <v>15491</v>
      </c>
      <c r="G1802" s="105">
        <v>400</v>
      </c>
      <c r="H1802" s="113" t="s">
        <v>111</v>
      </c>
      <c r="I1802" s="222">
        <v>0</v>
      </c>
      <c r="J1802" s="223">
        <v>0</v>
      </c>
      <c r="K1802" s="228">
        <v>0</v>
      </c>
      <c r="L1802" s="224">
        <v>0</v>
      </c>
      <c r="M1802" s="222">
        <v>0</v>
      </c>
      <c r="N1802" s="229">
        <v>0</v>
      </c>
      <c r="O1802" s="225">
        <v>1</v>
      </c>
      <c r="P1802" s="224">
        <v>0</v>
      </c>
      <c r="Q1802" s="225">
        <v>0</v>
      </c>
      <c r="R1802" s="226">
        <v>2</v>
      </c>
      <c r="S1802" s="224">
        <v>0</v>
      </c>
      <c r="T1802" s="222">
        <v>0</v>
      </c>
      <c r="U1802" s="227">
        <v>0</v>
      </c>
      <c r="V1802" s="224">
        <v>1</v>
      </c>
      <c r="W1802" s="224">
        <v>0</v>
      </c>
      <c r="X1802" s="146">
        <f>+G1802-(SUM(I1802:N1802,O1802,P1802:P1802:T1802,U1802,V1802,W1802))</f>
        <v>396</v>
      </c>
      <c r="Y1802" s="107"/>
      <c r="Z1802" s="107"/>
      <c r="AA1802" s="107"/>
      <c r="AB1802" s="107"/>
      <c r="AC1802" s="107"/>
      <c r="AD1802" s="107"/>
      <c r="AE1802" s="197">
        <f t="shared" si="51"/>
        <v>396</v>
      </c>
      <c r="AF1802" s="108"/>
      <c r="AG1802" s="104"/>
    </row>
    <row r="1803" spans="1:33">
      <c r="A1803" s="357">
        <v>44646</v>
      </c>
      <c r="B1803" s="30">
        <v>1</v>
      </c>
      <c r="C1803" s="30">
        <v>4758001</v>
      </c>
      <c r="D1803" s="104">
        <v>13444</v>
      </c>
      <c r="E1803" s="104" t="s">
        <v>794</v>
      </c>
      <c r="F1803" s="30">
        <v>15492</v>
      </c>
      <c r="G1803" s="105">
        <v>221</v>
      </c>
      <c r="H1803" s="113" t="s">
        <v>338</v>
      </c>
      <c r="I1803" s="222">
        <v>0</v>
      </c>
      <c r="J1803" s="223">
        <v>0</v>
      </c>
      <c r="K1803" s="228">
        <v>0</v>
      </c>
      <c r="L1803" s="224">
        <v>0</v>
      </c>
      <c r="M1803" s="222">
        <v>0</v>
      </c>
      <c r="N1803" s="229">
        <v>0</v>
      </c>
      <c r="O1803" s="225">
        <v>0</v>
      </c>
      <c r="P1803" s="224">
        <v>0</v>
      </c>
      <c r="Q1803" s="225">
        <v>0</v>
      </c>
      <c r="R1803" s="226">
        <v>0</v>
      </c>
      <c r="S1803" s="224">
        <v>0</v>
      </c>
      <c r="T1803" s="222">
        <v>0</v>
      </c>
      <c r="U1803" s="227">
        <v>0</v>
      </c>
      <c r="V1803" s="224">
        <v>2</v>
      </c>
      <c r="W1803" s="224">
        <v>0</v>
      </c>
      <c r="X1803" s="146">
        <f>+G1803-(SUM(I1803:N1803,O1803,P1803:P1803:T1803,U1803,V1803,W1803))</f>
        <v>219</v>
      </c>
      <c r="Y1803" s="107"/>
      <c r="Z1803" s="107"/>
      <c r="AA1803" s="107"/>
      <c r="AB1803" s="107"/>
      <c r="AC1803" s="107"/>
      <c r="AD1803" s="107"/>
      <c r="AE1803" s="197">
        <f t="shared" si="51"/>
        <v>219</v>
      </c>
      <c r="AF1803" s="108"/>
      <c r="AG1803" s="104"/>
    </row>
    <row r="1804" spans="1:33">
      <c r="A1804" s="357">
        <v>44646</v>
      </c>
      <c r="B1804" s="30">
        <v>1</v>
      </c>
      <c r="C1804" s="30">
        <v>4758001</v>
      </c>
      <c r="D1804" s="104">
        <v>13445</v>
      </c>
      <c r="E1804" s="104" t="s">
        <v>794</v>
      </c>
      <c r="F1804" s="30">
        <v>15493</v>
      </c>
      <c r="G1804" s="105">
        <v>400</v>
      </c>
      <c r="H1804" s="113" t="s">
        <v>111</v>
      </c>
      <c r="I1804" s="222">
        <v>0</v>
      </c>
      <c r="J1804" s="223">
        <v>0</v>
      </c>
      <c r="K1804" s="228">
        <v>0</v>
      </c>
      <c r="L1804" s="224">
        <v>0</v>
      </c>
      <c r="M1804" s="222">
        <v>0</v>
      </c>
      <c r="N1804" s="229">
        <v>0</v>
      </c>
      <c r="O1804" s="225">
        <v>0</v>
      </c>
      <c r="P1804" s="224">
        <v>0</v>
      </c>
      <c r="Q1804" s="225">
        <v>0</v>
      </c>
      <c r="R1804" s="226">
        <v>3</v>
      </c>
      <c r="S1804" s="224">
        <v>0</v>
      </c>
      <c r="T1804" s="222">
        <v>0</v>
      </c>
      <c r="U1804" s="227">
        <v>0</v>
      </c>
      <c r="V1804" s="224">
        <v>1</v>
      </c>
      <c r="W1804" s="224">
        <v>0</v>
      </c>
      <c r="X1804" s="146">
        <f>+G1804-(SUM(I1804:N1804,O1804,P1804:P1804:T1804,U1804,V1804,W1804))</f>
        <v>396</v>
      </c>
      <c r="Y1804" s="107"/>
      <c r="Z1804" s="107"/>
      <c r="AA1804" s="107"/>
      <c r="AB1804" s="107"/>
      <c r="AC1804" s="107"/>
      <c r="AD1804" s="107"/>
      <c r="AE1804" s="197">
        <f t="shared" si="51"/>
        <v>396</v>
      </c>
      <c r="AF1804" s="108"/>
      <c r="AG1804" s="104"/>
    </row>
    <row r="1805" spans="1:33">
      <c r="A1805" s="357">
        <v>44646</v>
      </c>
      <c r="B1805" s="30">
        <v>2</v>
      </c>
      <c r="C1805" s="30">
        <v>4758001</v>
      </c>
      <c r="D1805" s="104">
        <v>13445</v>
      </c>
      <c r="E1805" s="104" t="s">
        <v>794</v>
      </c>
      <c r="F1805" s="30">
        <v>15494</v>
      </c>
      <c r="G1805" s="105">
        <v>400</v>
      </c>
      <c r="H1805" s="113" t="s">
        <v>802</v>
      </c>
      <c r="I1805" s="222">
        <v>0</v>
      </c>
      <c r="J1805" s="223">
        <v>0</v>
      </c>
      <c r="K1805" s="228">
        <v>0</v>
      </c>
      <c r="L1805" s="224">
        <v>0</v>
      </c>
      <c r="M1805" s="222">
        <v>0</v>
      </c>
      <c r="N1805" s="229">
        <v>0</v>
      </c>
      <c r="O1805" s="225">
        <v>0</v>
      </c>
      <c r="P1805" s="224">
        <v>0</v>
      </c>
      <c r="Q1805" s="225">
        <v>0</v>
      </c>
      <c r="R1805" s="226">
        <v>3</v>
      </c>
      <c r="S1805" s="224">
        <v>0</v>
      </c>
      <c r="T1805" s="222">
        <v>0</v>
      </c>
      <c r="U1805" s="227">
        <v>0</v>
      </c>
      <c r="V1805" s="224">
        <v>1</v>
      </c>
      <c r="W1805" s="224">
        <v>0</v>
      </c>
      <c r="X1805" s="146">
        <f>+G1805-(SUM(I1805:N1805,O1805,P1805:P1805:T1805,U1805,V1805,W1805))</f>
        <v>396</v>
      </c>
      <c r="Y1805" s="107"/>
      <c r="Z1805" s="107"/>
      <c r="AA1805" s="107"/>
      <c r="AB1805" s="107"/>
      <c r="AC1805" s="107"/>
      <c r="AD1805" s="107"/>
      <c r="AE1805" s="197">
        <f t="shared" si="51"/>
        <v>396</v>
      </c>
      <c r="AF1805" s="108"/>
      <c r="AG1805" s="104"/>
    </row>
    <row r="1806" spans="1:33">
      <c r="A1806" s="357">
        <v>44646</v>
      </c>
      <c r="B1806" s="30">
        <v>2</v>
      </c>
      <c r="C1806" s="30">
        <v>4758001</v>
      </c>
      <c r="D1806" s="104">
        <v>13445</v>
      </c>
      <c r="E1806" s="104" t="s">
        <v>794</v>
      </c>
      <c r="F1806" s="30">
        <v>15495</v>
      </c>
      <c r="G1806" s="105">
        <v>101</v>
      </c>
      <c r="H1806" s="113" t="s">
        <v>803</v>
      </c>
      <c r="I1806" s="222">
        <v>0</v>
      </c>
      <c r="J1806" s="223">
        <v>0</v>
      </c>
      <c r="K1806" s="228">
        <v>0</v>
      </c>
      <c r="L1806" s="224">
        <v>0</v>
      </c>
      <c r="M1806" s="222">
        <v>0</v>
      </c>
      <c r="N1806" s="229">
        <v>0</v>
      </c>
      <c r="O1806" s="225">
        <v>0</v>
      </c>
      <c r="P1806" s="224">
        <v>0</v>
      </c>
      <c r="Q1806" s="225">
        <v>0</v>
      </c>
      <c r="R1806" s="226">
        <v>0</v>
      </c>
      <c r="S1806" s="224">
        <v>0</v>
      </c>
      <c r="T1806" s="222">
        <v>0</v>
      </c>
      <c r="U1806" s="227">
        <v>0</v>
      </c>
      <c r="V1806" s="224">
        <v>1</v>
      </c>
      <c r="W1806" s="224">
        <v>0</v>
      </c>
      <c r="X1806" s="146">
        <f>+G1806-(SUM(I1806:N1806,O1806,P1806:P1806:T1806,U1806,V1806,W1806))</f>
        <v>100</v>
      </c>
      <c r="Y1806" s="107"/>
      <c r="Z1806" s="107"/>
      <c r="AA1806" s="107"/>
      <c r="AB1806" s="107"/>
      <c r="AC1806" s="107"/>
      <c r="AD1806" s="107"/>
      <c r="AE1806" s="197">
        <f t="shared" si="51"/>
        <v>100</v>
      </c>
      <c r="AF1806" s="108"/>
      <c r="AG1806" s="104"/>
    </row>
    <row r="1807" spans="1:33">
      <c r="A1807" s="357">
        <v>44646</v>
      </c>
      <c r="B1807" s="30">
        <v>3</v>
      </c>
      <c r="C1807" s="30">
        <v>4758001</v>
      </c>
      <c r="D1807" s="104">
        <v>13442</v>
      </c>
      <c r="E1807" s="104" t="s">
        <v>794</v>
      </c>
      <c r="F1807" s="30">
        <v>15496</v>
      </c>
      <c r="G1807" s="105">
        <v>400</v>
      </c>
      <c r="H1807" s="113" t="s">
        <v>111</v>
      </c>
      <c r="I1807" s="222">
        <v>0</v>
      </c>
      <c r="J1807" s="223">
        <v>0</v>
      </c>
      <c r="K1807" s="228">
        <v>0</v>
      </c>
      <c r="L1807" s="224">
        <v>0</v>
      </c>
      <c r="M1807" s="222">
        <v>0</v>
      </c>
      <c r="N1807" s="229">
        <v>0</v>
      </c>
      <c r="O1807" s="225">
        <v>1</v>
      </c>
      <c r="P1807" s="224">
        <v>0</v>
      </c>
      <c r="Q1807" s="225">
        <v>0</v>
      </c>
      <c r="R1807" s="226">
        <v>2</v>
      </c>
      <c r="S1807" s="224">
        <v>0</v>
      </c>
      <c r="T1807" s="222">
        <v>0</v>
      </c>
      <c r="U1807" s="227">
        <v>0</v>
      </c>
      <c r="V1807" s="224">
        <v>1</v>
      </c>
      <c r="W1807" s="224">
        <v>0</v>
      </c>
      <c r="X1807" s="146">
        <f>+G1807-(SUM(I1807:N1807,O1807,P1807:P1807:T1807,U1807,V1807,W1807))</f>
        <v>396</v>
      </c>
      <c r="Y1807" s="107"/>
      <c r="Z1807" s="107"/>
      <c r="AA1807" s="107"/>
      <c r="AB1807" s="107"/>
      <c r="AC1807" s="107"/>
      <c r="AD1807" s="107"/>
      <c r="AE1807" s="197">
        <f t="shared" si="51"/>
        <v>396</v>
      </c>
      <c r="AF1807" s="108"/>
      <c r="AG1807" s="104"/>
    </row>
    <row r="1808" spans="1:33">
      <c r="A1808" s="357">
        <v>44647</v>
      </c>
      <c r="B1808" s="30">
        <v>1</v>
      </c>
      <c r="C1808" s="30">
        <v>4758001</v>
      </c>
      <c r="D1808" s="104">
        <v>13442</v>
      </c>
      <c r="E1808" s="104" t="s">
        <v>794</v>
      </c>
      <c r="F1808" s="30">
        <v>15497</v>
      </c>
      <c r="G1808" s="105">
        <v>360</v>
      </c>
      <c r="H1808" s="113" t="s">
        <v>804</v>
      </c>
      <c r="I1808" s="222">
        <v>0</v>
      </c>
      <c r="J1808" s="223">
        <v>0</v>
      </c>
      <c r="K1808" s="228">
        <v>0</v>
      </c>
      <c r="L1808" s="224">
        <v>0</v>
      </c>
      <c r="M1808" s="222">
        <v>0</v>
      </c>
      <c r="N1808" s="229">
        <v>0</v>
      </c>
      <c r="O1808" s="225">
        <v>3</v>
      </c>
      <c r="P1808" s="224">
        <v>0</v>
      </c>
      <c r="Q1808" s="225">
        <v>0</v>
      </c>
      <c r="R1808" s="226">
        <v>0</v>
      </c>
      <c r="S1808" s="224">
        <v>0</v>
      </c>
      <c r="T1808" s="222">
        <v>0</v>
      </c>
      <c r="U1808" s="227">
        <v>0</v>
      </c>
      <c r="V1808" s="224">
        <v>1</v>
      </c>
      <c r="W1808" s="224">
        <v>0</v>
      </c>
      <c r="X1808" s="146">
        <f>+G1808-(SUM(I1808:N1808,O1808,P1808:P1808:T1808,U1808,V1808,W1808))</f>
        <v>356</v>
      </c>
      <c r="Y1808" s="107"/>
      <c r="Z1808" s="107"/>
      <c r="AA1808" s="107"/>
      <c r="AB1808" s="107"/>
      <c r="AC1808" s="107"/>
      <c r="AD1808" s="107"/>
      <c r="AE1808" s="197">
        <f t="shared" si="51"/>
        <v>356</v>
      </c>
      <c r="AF1808" s="108"/>
      <c r="AG1808" s="104"/>
    </row>
    <row r="1809" spans="1:33">
      <c r="A1809" s="357">
        <v>44647</v>
      </c>
      <c r="B1809" s="30">
        <v>1</v>
      </c>
      <c r="C1809" s="30">
        <v>4758001</v>
      </c>
      <c r="D1809" s="104">
        <v>13441</v>
      </c>
      <c r="E1809" s="104" t="s">
        <v>794</v>
      </c>
      <c r="F1809" s="30">
        <v>15498</v>
      </c>
      <c r="G1809" s="105">
        <v>342</v>
      </c>
      <c r="H1809" s="113" t="s">
        <v>805</v>
      </c>
      <c r="I1809" s="222">
        <v>0</v>
      </c>
      <c r="J1809" s="223">
        <v>0</v>
      </c>
      <c r="K1809" s="228">
        <v>0</v>
      </c>
      <c r="L1809" s="224">
        <v>0</v>
      </c>
      <c r="M1809" s="222">
        <v>0</v>
      </c>
      <c r="N1809" s="229">
        <v>0</v>
      </c>
      <c r="O1809" s="225">
        <v>2</v>
      </c>
      <c r="P1809" s="224">
        <v>0</v>
      </c>
      <c r="Q1809" s="225">
        <v>0</v>
      </c>
      <c r="R1809" s="226">
        <v>0</v>
      </c>
      <c r="S1809" s="224">
        <v>0</v>
      </c>
      <c r="T1809" s="222">
        <v>0</v>
      </c>
      <c r="U1809" s="227">
        <v>0</v>
      </c>
      <c r="V1809" s="224">
        <v>1</v>
      </c>
      <c r="W1809" s="224">
        <v>0</v>
      </c>
      <c r="X1809" s="146">
        <f>+G1809-(SUM(I1809:N1809,O1809,P1809:P1809:T1809,U1809,V1809,W1809))</f>
        <v>339</v>
      </c>
      <c r="Y1809" s="107"/>
      <c r="Z1809" s="107"/>
      <c r="AA1809" s="107"/>
      <c r="AB1809" s="107"/>
      <c r="AC1809" s="107"/>
      <c r="AD1809" s="107"/>
      <c r="AE1809" s="197">
        <f t="shared" si="51"/>
        <v>339</v>
      </c>
      <c r="AF1809" s="108"/>
      <c r="AG1809" s="104"/>
    </row>
    <row r="1810" spans="1:33">
      <c r="A1810" s="357">
        <v>44647</v>
      </c>
      <c r="B1810" s="30">
        <v>1</v>
      </c>
      <c r="C1810" s="30">
        <v>4758001</v>
      </c>
      <c r="D1810" s="104">
        <v>13444</v>
      </c>
      <c r="E1810" s="104" t="s">
        <v>794</v>
      </c>
      <c r="F1810" s="30">
        <v>15499</v>
      </c>
      <c r="G1810" s="105">
        <v>152</v>
      </c>
      <c r="H1810" s="113" t="s">
        <v>806</v>
      </c>
      <c r="I1810" s="222">
        <v>0</v>
      </c>
      <c r="J1810" s="223">
        <v>0</v>
      </c>
      <c r="K1810" s="228">
        <v>0</v>
      </c>
      <c r="L1810" s="224">
        <v>0</v>
      </c>
      <c r="M1810" s="222">
        <v>0</v>
      </c>
      <c r="N1810" s="229">
        <v>0</v>
      </c>
      <c r="O1810" s="225">
        <v>1</v>
      </c>
      <c r="P1810" s="224">
        <v>0</v>
      </c>
      <c r="Q1810" s="225">
        <v>0</v>
      </c>
      <c r="R1810" s="226">
        <v>0</v>
      </c>
      <c r="S1810" s="224">
        <v>0</v>
      </c>
      <c r="T1810" s="222">
        <v>0</v>
      </c>
      <c r="U1810" s="227">
        <v>0</v>
      </c>
      <c r="V1810" s="224">
        <v>1</v>
      </c>
      <c r="W1810" s="224">
        <v>0</v>
      </c>
      <c r="X1810" s="146">
        <f>+G1810-(SUM(I1810:N1810,O1810,P1810:P1810:T1810,U1810,V1810,W1810))</f>
        <v>150</v>
      </c>
      <c r="Y1810" s="107"/>
      <c r="Z1810" s="107"/>
      <c r="AA1810" s="107"/>
      <c r="AB1810" s="107"/>
      <c r="AC1810" s="107"/>
      <c r="AD1810" s="107"/>
      <c r="AE1810" s="197">
        <f t="shared" si="51"/>
        <v>150</v>
      </c>
      <c r="AF1810" s="108"/>
      <c r="AG1810" s="104"/>
    </row>
    <row r="1811" spans="1:33">
      <c r="A1811" s="357">
        <v>44717</v>
      </c>
      <c r="B1811" s="30">
        <v>2</v>
      </c>
      <c r="C1811" s="30">
        <v>4864501</v>
      </c>
      <c r="D1811" s="104">
        <v>40636</v>
      </c>
      <c r="E1811" s="104" t="s">
        <v>862</v>
      </c>
      <c r="F1811" s="30">
        <v>16219</v>
      </c>
      <c r="G1811" s="105">
        <v>36</v>
      </c>
      <c r="H1811" s="113" t="s">
        <v>755</v>
      </c>
      <c r="I1811" s="222">
        <v>0</v>
      </c>
      <c r="J1811" s="223">
        <v>0</v>
      </c>
      <c r="K1811" s="228">
        <v>0</v>
      </c>
      <c r="L1811" s="224">
        <v>0</v>
      </c>
      <c r="M1811" s="222">
        <v>0</v>
      </c>
      <c r="N1811" s="229">
        <v>0</v>
      </c>
      <c r="O1811" s="225">
        <v>1</v>
      </c>
      <c r="P1811" s="224">
        <v>0</v>
      </c>
      <c r="Q1811" s="225">
        <v>0</v>
      </c>
      <c r="R1811" s="226">
        <v>0</v>
      </c>
      <c r="S1811" s="224">
        <v>0</v>
      </c>
      <c r="T1811" s="222">
        <v>0</v>
      </c>
      <c r="U1811" s="227">
        <v>0</v>
      </c>
      <c r="V1811" s="224">
        <v>1</v>
      </c>
      <c r="W1811" s="224">
        <v>0</v>
      </c>
      <c r="X1811" s="146">
        <f>+G1811-(SUM(I1811:N1811,O1811,P1811:P1811:T1811,U1811,V1811,W1811))</f>
        <v>34</v>
      </c>
      <c r="Y1811" s="107"/>
      <c r="Z1811" s="107"/>
      <c r="AA1811" s="107">
        <v>5</v>
      </c>
      <c r="AB1811" s="107"/>
      <c r="AC1811" s="107"/>
      <c r="AD1811" s="107"/>
      <c r="AE1811" s="197">
        <f t="shared" si="51"/>
        <v>29</v>
      </c>
      <c r="AF1811" s="108"/>
      <c r="AG1811" s="104"/>
    </row>
    <row r="1812" spans="1:33">
      <c r="A1812" s="357">
        <v>44717</v>
      </c>
      <c r="B1812" s="30">
        <v>3</v>
      </c>
      <c r="C1812" s="30">
        <v>4812501</v>
      </c>
      <c r="D1812" s="104">
        <v>13459</v>
      </c>
      <c r="E1812" s="104" t="s">
        <v>862</v>
      </c>
      <c r="F1812" s="30">
        <v>16220</v>
      </c>
      <c r="G1812" s="105">
        <v>400</v>
      </c>
      <c r="H1812" s="113" t="s">
        <v>111</v>
      </c>
      <c r="I1812" s="222">
        <v>0</v>
      </c>
      <c r="J1812" s="223">
        <v>0</v>
      </c>
      <c r="K1812" s="228">
        <v>0</v>
      </c>
      <c r="L1812" s="224">
        <v>0</v>
      </c>
      <c r="M1812" s="222">
        <v>0</v>
      </c>
      <c r="N1812" s="229">
        <v>0</v>
      </c>
      <c r="O1812" s="225">
        <v>1</v>
      </c>
      <c r="P1812" s="224">
        <v>0</v>
      </c>
      <c r="Q1812" s="225">
        <v>0</v>
      </c>
      <c r="R1812" s="226">
        <v>2</v>
      </c>
      <c r="S1812" s="224">
        <v>0</v>
      </c>
      <c r="T1812" s="222">
        <v>0</v>
      </c>
      <c r="U1812" s="227">
        <v>0</v>
      </c>
      <c r="V1812" s="224">
        <v>1</v>
      </c>
      <c r="W1812" s="224">
        <v>0</v>
      </c>
      <c r="X1812" s="146">
        <f>+G1812-(SUM(I1812:N1812,O1812,P1812:P1812:T1812,U1812,V1812,W1812))</f>
        <v>396</v>
      </c>
      <c r="Y1812" s="107"/>
      <c r="Z1812" s="107"/>
      <c r="AA1812" s="107"/>
      <c r="AB1812" s="107"/>
      <c r="AC1812" s="107"/>
      <c r="AD1812" s="107"/>
      <c r="AE1812" s="197">
        <f t="shared" si="51"/>
        <v>396</v>
      </c>
      <c r="AF1812" s="108"/>
      <c r="AG1812" s="104"/>
    </row>
    <row r="1813" spans="1:33">
      <c r="A1813" s="357">
        <v>44717</v>
      </c>
      <c r="B1813" s="30">
        <v>3</v>
      </c>
      <c r="C1813" s="30">
        <v>4812501</v>
      </c>
      <c r="D1813" s="104">
        <v>13459</v>
      </c>
      <c r="E1813" s="104" t="s">
        <v>862</v>
      </c>
      <c r="F1813" s="30">
        <v>16221</v>
      </c>
      <c r="G1813" s="105">
        <v>400</v>
      </c>
      <c r="H1813" s="113" t="s">
        <v>114</v>
      </c>
      <c r="I1813" s="222">
        <v>0</v>
      </c>
      <c r="J1813" s="223">
        <v>0</v>
      </c>
      <c r="K1813" s="228">
        <v>0</v>
      </c>
      <c r="L1813" s="224">
        <v>0</v>
      </c>
      <c r="M1813" s="222">
        <v>0</v>
      </c>
      <c r="N1813" s="229">
        <v>0</v>
      </c>
      <c r="O1813" s="225">
        <v>0</v>
      </c>
      <c r="P1813" s="224">
        <v>0</v>
      </c>
      <c r="Q1813" s="225">
        <v>0</v>
      </c>
      <c r="R1813" s="226">
        <v>3</v>
      </c>
      <c r="S1813" s="224">
        <v>0</v>
      </c>
      <c r="T1813" s="222">
        <v>0</v>
      </c>
      <c r="U1813" s="227">
        <v>0</v>
      </c>
      <c r="V1813" s="224">
        <v>1</v>
      </c>
      <c r="W1813" s="224">
        <v>0</v>
      </c>
      <c r="X1813" s="146">
        <f>+G1813-(SUM(I1813:N1813,O1813,P1813:P1813:T1813,U1813,V1813,W1813))</f>
        <v>396</v>
      </c>
      <c r="Y1813" s="107"/>
      <c r="Z1813" s="107"/>
      <c r="AA1813" s="107"/>
      <c r="AB1813" s="107"/>
      <c r="AC1813" s="107"/>
      <c r="AD1813" s="107"/>
      <c r="AE1813" s="197">
        <f t="shared" si="51"/>
        <v>396</v>
      </c>
      <c r="AF1813" s="108"/>
      <c r="AG1813" s="104"/>
    </row>
    <row r="1814" spans="1:33">
      <c r="A1814" s="357">
        <v>44718</v>
      </c>
      <c r="B1814" s="30">
        <v>1</v>
      </c>
      <c r="C1814" s="30">
        <v>4812501</v>
      </c>
      <c r="D1814" s="104">
        <v>13459</v>
      </c>
      <c r="E1814" s="104" t="s">
        <v>862</v>
      </c>
      <c r="F1814" s="30">
        <v>16222</v>
      </c>
      <c r="G1814" s="105">
        <v>28</v>
      </c>
      <c r="H1814" s="113" t="s">
        <v>823</v>
      </c>
      <c r="I1814" s="222">
        <v>0</v>
      </c>
      <c r="J1814" s="223">
        <v>0</v>
      </c>
      <c r="K1814" s="228">
        <v>0</v>
      </c>
      <c r="L1814" s="224">
        <v>0</v>
      </c>
      <c r="M1814" s="222">
        <v>0</v>
      </c>
      <c r="N1814" s="229">
        <v>0</v>
      </c>
      <c r="O1814" s="225">
        <v>0</v>
      </c>
      <c r="P1814" s="224">
        <v>0</v>
      </c>
      <c r="Q1814" s="225">
        <v>0</v>
      </c>
      <c r="R1814" s="226">
        <v>0</v>
      </c>
      <c r="S1814" s="224">
        <v>0</v>
      </c>
      <c r="T1814" s="222">
        <v>0</v>
      </c>
      <c r="U1814" s="227">
        <v>0</v>
      </c>
      <c r="V1814" s="224">
        <v>1</v>
      </c>
      <c r="W1814" s="224">
        <v>0</v>
      </c>
      <c r="X1814" s="146">
        <f>+G1814-(SUM(I1814:N1814,O1814,P1814:P1814:T1814,U1814,V1814,W1814))</f>
        <v>27</v>
      </c>
      <c r="Y1814" s="107"/>
      <c r="Z1814" s="107"/>
      <c r="AA1814" s="107"/>
      <c r="AB1814" s="107"/>
      <c r="AC1814" s="107"/>
      <c r="AD1814" s="107"/>
      <c r="AE1814" s="197">
        <f t="shared" si="51"/>
        <v>27</v>
      </c>
      <c r="AF1814" s="108"/>
      <c r="AG1814" s="104"/>
    </row>
    <row r="1815" spans="1:33">
      <c r="A1815" s="357">
        <v>44718</v>
      </c>
      <c r="B1815" s="30">
        <v>1</v>
      </c>
      <c r="C1815" s="30">
        <v>4812501</v>
      </c>
      <c r="D1815" s="104">
        <v>40636</v>
      </c>
      <c r="E1815" s="104" t="s">
        <v>862</v>
      </c>
      <c r="F1815" s="30">
        <v>16223</v>
      </c>
      <c r="G1815" s="105">
        <v>5</v>
      </c>
      <c r="H1815" s="113" t="s">
        <v>824</v>
      </c>
      <c r="I1815" s="222">
        <v>0</v>
      </c>
      <c r="J1815" s="223">
        <v>0</v>
      </c>
      <c r="K1815" s="228">
        <v>0</v>
      </c>
      <c r="L1815" s="224">
        <v>0</v>
      </c>
      <c r="M1815" s="222">
        <v>0</v>
      </c>
      <c r="N1815" s="229">
        <v>0</v>
      </c>
      <c r="O1815" s="225">
        <v>0</v>
      </c>
      <c r="P1815" s="224">
        <v>0</v>
      </c>
      <c r="Q1815" s="225">
        <v>0</v>
      </c>
      <c r="R1815" s="226">
        <v>0</v>
      </c>
      <c r="S1815" s="224">
        <v>0</v>
      </c>
      <c r="T1815" s="222">
        <v>0</v>
      </c>
      <c r="U1815" s="227">
        <v>0</v>
      </c>
      <c r="V1815" s="224">
        <v>1</v>
      </c>
      <c r="W1815" s="224">
        <v>0</v>
      </c>
      <c r="X1815" s="146">
        <f>+G1815-(SUM(I1815:N1815,O1815,P1815:P1815:T1815,U1815,V1815,W1815))</f>
        <v>4</v>
      </c>
      <c r="Y1815" s="107"/>
      <c r="Z1815" s="107"/>
      <c r="AA1815" s="107"/>
      <c r="AB1815" s="107"/>
      <c r="AC1815" s="107"/>
      <c r="AD1815" s="107"/>
      <c r="AE1815" s="197">
        <f t="shared" si="51"/>
        <v>4</v>
      </c>
      <c r="AF1815" s="108"/>
      <c r="AG1815" s="104"/>
    </row>
    <row r="1816" spans="1:33">
      <c r="A1816" s="357">
        <v>44718</v>
      </c>
      <c r="B1816" s="30">
        <v>1</v>
      </c>
      <c r="C1816" s="30">
        <v>4812501</v>
      </c>
      <c r="D1816" s="104">
        <v>13461</v>
      </c>
      <c r="E1816" s="104" t="s">
        <v>862</v>
      </c>
      <c r="F1816" s="30">
        <v>16224</v>
      </c>
      <c r="G1816" s="105">
        <v>400</v>
      </c>
      <c r="H1816" s="113" t="s">
        <v>111</v>
      </c>
      <c r="I1816" s="222">
        <v>0</v>
      </c>
      <c r="J1816" s="223">
        <v>0</v>
      </c>
      <c r="K1816" s="228">
        <v>0</v>
      </c>
      <c r="L1816" s="224">
        <v>0</v>
      </c>
      <c r="M1816" s="222">
        <v>0</v>
      </c>
      <c r="N1816" s="229">
        <v>0</v>
      </c>
      <c r="O1816" s="225">
        <v>1</v>
      </c>
      <c r="P1816" s="224">
        <v>0</v>
      </c>
      <c r="Q1816" s="225">
        <v>0</v>
      </c>
      <c r="R1816" s="226">
        <v>2</v>
      </c>
      <c r="S1816" s="224">
        <v>0</v>
      </c>
      <c r="T1816" s="222">
        <v>0</v>
      </c>
      <c r="U1816" s="227">
        <v>0</v>
      </c>
      <c r="V1816" s="224">
        <v>1</v>
      </c>
      <c r="W1816" s="224">
        <v>0</v>
      </c>
      <c r="X1816" s="146">
        <f>+G1816-(SUM(I1816:N1816,O1816,P1816:P1816:T1816,U1816,V1816,W1816))</f>
        <v>396</v>
      </c>
      <c r="Y1816" s="107"/>
      <c r="Z1816" s="107"/>
      <c r="AA1816" s="107"/>
      <c r="AB1816" s="107"/>
      <c r="AC1816" s="107"/>
      <c r="AD1816" s="107"/>
      <c r="AE1816" s="197">
        <f t="shared" si="51"/>
        <v>396</v>
      </c>
      <c r="AF1816" s="108"/>
      <c r="AG1816" s="104"/>
    </row>
    <row r="1817" spans="1:33">
      <c r="A1817" s="357">
        <v>44718</v>
      </c>
      <c r="B1817" s="30">
        <v>2</v>
      </c>
      <c r="C1817" s="30">
        <v>4812501</v>
      </c>
      <c r="D1817" s="104">
        <v>13461</v>
      </c>
      <c r="E1817" s="104" t="s">
        <v>862</v>
      </c>
      <c r="F1817" s="30">
        <v>16225</v>
      </c>
      <c r="G1817" s="105">
        <v>400</v>
      </c>
      <c r="H1817" s="113" t="s">
        <v>114</v>
      </c>
      <c r="I1817" s="222">
        <v>0</v>
      </c>
      <c r="J1817" s="223">
        <v>0</v>
      </c>
      <c r="K1817" s="228">
        <v>0</v>
      </c>
      <c r="L1817" s="224">
        <v>0</v>
      </c>
      <c r="M1817" s="222">
        <v>0</v>
      </c>
      <c r="N1817" s="229">
        <v>0</v>
      </c>
      <c r="O1817" s="225">
        <v>0</v>
      </c>
      <c r="P1817" s="224">
        <v>0</v>
      </c>
      <c r="Q1817" s="225">
        <v>0</v>
      </c>
      <c r="R1817" s="226">
        <v>3</v>
      </c>
      <c r="S1817" s="224">
        <v>0</v>
      </c>
      <c r="T1817" s="222">
        <v>0</v>
      </c>
      <c r="U1817" s="227">
        <v>0</v>
      </c>
      <c r="V1817" s="224">
        <v>1</v>
      </c>
      <c r="W1817" s="224">
        <v>0</v>
      </c>
      <c r="X1817" s="146">
        <f>+G1817-(SUM(I1817:N1817,O1817,P1817:P1817:T1817,U1817,V1817,W1817))</f>
        <v>396</v>
      </c>
      <c r="Y1817" s="107"/>
      <c r="Z1817" s="107"/>
      <c r="AA1817" s="107"/>
      <c r="AB1817" s="107"/>
      <c r="AC1817" s="107"/>
      <c r="AD1817" s="107"/>
      <c r="AE1817" s="197">
        <f t="shared" si="51"/>
        <v>396</v>
      </c>
      <c r="AF1817" s="108"/>
      <c r="AG1817" s="104"/>
    </row>
    <row r="1818" spans="1:33">
      <c r="A1818" s="357">
        <v>44718</v>
      </c>
      <c r="B1818" s="30">
        <v>2</v>
      </c>
      <c r="C1818" s="30">
        <v>4812501</v>
      </c>
      <c r="D1818" s="104">
        <v>13461</v>
      </c>
      <c r="E1818" s="104" t="s">
        <v>862</v>
      </c>
      <c r="F1818" s="30">
        <v>16226</v>
      </c>
      <c r="G1818" s="105">
        <v>95</v>
      </c>
      <c r="H1818" s="113" t="s">
        <v>825</v>
      </c>
      <c r="I1818" s="222">
        <v>0</v>
      </c>
      <c r="J1818" s="223">
        <v>0</v>
      </c>
      <c r="K1818" s="228">
        <v>0</v>
      </c>
      <c r="L1818" s="224">
        <v>0</v>
      </c>
      <c r="M1818" s="222">
        <v>0</v>
      </c>
      <c r="N1818" s="229">
        <v>0</v>
      </c>
      <c r="O1818" s="225">
        <v>0</v>
      </c>
      <c r="P1818" s="224">
        <v>0</v>
      </c>
      <c r="Q1818" s="225">
        <v>0</v>
      </c>
      <c r="R1818" s="226">
        <v>1</v>
      </c>
      <c r="S1818" s="224">
        <v>0</v>
      </c>
      <c r="T1818" s="222">
        <v>0</v>
      </c>
      <c r="U1818" s="227">
        <v>0</v>
      </c>
      <c r="V1818" s="224">
        <v>0</v>
      </c>
      <c r="W1818" s="224">
        <v>0</v>
      </c>
      <c r="X1818" s="146">
        <f>+G1818-(SUM(I1818:N1818,O1818,P1818:P1818:T1818,U1818,V1818,W1818))</f>
        <v>94</v>
      </c>
      <c r="Y1818" s="107"/>
      <c r="Z1818" s="107"/>
      <c r="AA1818" s="107"/>
      <c r="AB1818" s="107"/>
      <c r="AC1818" s="107"/>
      <c r="AD1818" s="107"/>
      <c r="AE1818" s="197">
        <f t="shared" si="51"/>
        <v>94</v>
      </c>
      <c r="AF1818" s="108"/>
      <c r="AG1818" s="104"/>
    </row>
    <row r="1819" spans="1:33">
      <c r="A1819" s="357">
        <v>44718</v>
      </c>
      <c r="B1819" s="30">
        <v>3</v>
      </c>
      <c r="C1819" s="30">
        <v>4812501</v>
      </c>
      <c r="D1819" s="104">
        <v>13460</v>
      </c>
      <c r="E1819" s="104" t="s">
        <v>862</v>
      </c>
      <c r="F1819" s="30">
        <v>16227</v>
      </c>
      <c r="G1819" s="105">
        <v>148</v>
      </c>
      <c r="H1819" s="113" t="s">
        <v>534</v>
      </c>
      <c r="I1819" s="222">
        <v>0</v>
      </c>
      <c r="J1819" s="223">
        <v>0</v>
      </c>
      <c r="K1819" s="228">
        <v>0</v>
      </c>
      <c r="L1819" s="224">
        <v>0</v>
      </c>
      <c r="M1819" s="222">
        <v>0</v>
      </c>
      <c r="N1819" s="229">
        <v>0</v>
      </c>
      <c r="O1819" s="225">
        <v>0</v>
      </c>
      <c r="P1819" s="224">
        <v>0</v>
      </c>
      <c r="Q1819" s="225">
        <v>0</v>
      </c>
      <c r="R1819" s="226">
        <v>1</v>
      </c>
      <c r="S1819" s="224">
        <v>0</v>
      </c>
      <c r="T1819" s="222">
        <v>0</v>
      </c>
      <c r="U1819" s="227">
        <v>0</v>
      </c>
      <c r="V1819" s="224">
        <v>1</v>
      </c>
      <c r="W1819" s="224">
        <v>0</v>
      </c>
      <c r="X1819" s="146">
        <f>+G1819-(SUM(I1819:N1819,O1819,P1819:P1819:T1819,U1819,V1819,W1819))</f>
        <v>146</v>
      </c>
      <c r="Y1819" s="107"/>
      <c r="Z1819" s="107"/>
      <c r="AA1819" s="107"/>
      <c r="AB1819" s="107"/>
      <c r="AC1819" s="107"/>
      <c r="AD1819" s="107"/>
      <c r="AE1819" s="197">
        <f t="shared" si="51"/>
        <v>146</v>
      </c>
      <c r="AF1819" s="108"/>
      <c r="AG1819" s="104"/>
    </row>
    <row r="1820" spans="1:33">
      <c r="A1820" s="357">
        <v>44718</v>
      </c>
      <c r="B1820" s="30">
        <v>3</v>
      </c>
      <c r="C1820" s="30">
        <v>4812501</v>
      </c>
      <c r="D1820" s="397">
        <v>13484</v>
      </c>
      <c r="E1820" s="104" t="s">
        <v>862</v>
      </c>
      <c r="F1820" s="30">
        <v>16228</v>
      </c>
      <c r="G1820" s="105">
        <v>137</v>
      </c>
      <c r="H1820" s="113" t="s">
        <v>826</v>
      </c>
      <c r="I1820" s="222">
        <v>0</v>
      </c>
      <c r="J1820" s="223">
        <v>0</v>
      </c>
      <c r="K1820" s="228">
        <v>0</v>
      </c>
      <c r="L1820" s="224">
        <v>0</v>
      </c>
      <c r="M1820" s="222">
        <v>0</v>
      </c>
      <c r="N1820" s="229">
        <v>0</v>
      </c>
      <c r="O1820" s="225">
        <v>0</v>
      </c>
      <c r="P1820" s="224">
        <v>0</v>
      </c>
      <c r="Q1820" s="225">
        <v>0</v>
      </c>
      <c r="R1820" s="226">
        <v>0</v>
      </c>
      <c r="S1820" s="224">
        <v>0</v>
      </c>
      <c r="T1820" s="222">
        <v>0</v>
      </c>
      <c r="U1820" s="227">
        <v>0</v>
      </c>
      <c r="V1820" s="224">
        <v>0</v>
      </c>
      <c r="W1820" s="224">
        <v>0</v>
      </c>
      <c r="X1820" s="146">
        <f>+G1820-(SUM(I1820:N1820,O1820,P1820:P1820:T1820,U1820,V1820,W1820))</f>
        <v>137</v>
      </c>
      <c r="Y1820" s="107"/>
      <c r="Z1820" s="107"/>
      <c r="AA1820" s="107"/>
      <c r="AB1820" s="107"/>
      <c r="AC1820" s="107"/>
      <c r="AD1820" s="107"/>
      <c r="AE1820" s="197">
        <f t="shared" si="51"/>
        <v>137</v>
      </c>
      <c r="AF1820" s="108"/>
      <c r="AG1820" s="104"/>
    </row>
    <row r="1821" spans="1:33">
      <c r="A1821" s="357">
        <v>44718</v>
      </c>
      <c r="B1821" s="30">
        <v>3</v>
      </c>
      <c r="C1821" s="30">
        <v>4812501</v>
      </c>
      <c r="D1821" s="397">
        <v>13444</v>
      </c>
      <c r="E1821" s="104" t="s">
        <v>862</v>
      </c>
      <c r="F1821" s="30">
        <v>16229</v>
      </c>
      <c r="G1821" s="105">
        <v>140</v>
      </c>
      <c r="H1821" s="113" t="s">
        <v>376</v>
      </c>
      <c r="I1821" s="222">
        <v>0</v>
      </c>
      <c r="J1821" s="223">
        <v>0</v>
      </c>
      <c r="K1821" s="228">
        <v>0</v>
      </c>
      <c r="L1821" s="224">
        <v>0</v>
      </c>
      <c r="M1821" s="222">
        <v>0</v>
      </c>
      <c r="N1821" s="229">
        <v>0</v>
      </c>
      <c r="O1821" s="225">
        <v>0</v>
      </c>
      <c r="P1821" s="224">
        <v>0</v>
      </c>
      <c r="Q1821" s="225">
        <v>0</v>
      </c>
      <c r="R1821" s="226">
        <v>0</v>
      </c>
      <c r="S1821" s="224">
        <v>0</v>
      </c>
      <c r="T1821" s="222">
        <v>0</v>
      </c>
      <c r="U1821" s="227">
        <v>0</v>
      </c>
      <c r="V1821" s="224">
        <v>0</v>
      </c>
      <c r="W1821" s="224">
        <v>0</v>
      </c>
      <c r="X1821" s="146">
        <f>+G1821-(SUM(I1821:N1821,O1821,P1821:P1821:T1821,U1821,V1821,W1821))</f>
        <v>140</v>
      </c>
      <c r="Y1821" s="107"/>
      <c r="Z1821" s="107"/>
      <c r="AA1821" s="107"/>
      <c r="AB1821" s="107"/>
      <c r="AC1821" s="107"/>
      <c r="AD1821" s="107"/>
      <c r="AE1821" s="197">
        <f t="shared" si="51"/>
        <v>140</v>
      </c>
      <c r="AF1821" s="108"/>
      <c r="AG1821" s="104"/>
    </row>
    <row r="1822" spans="1:33">
      <c r="A1822" s="357">
        <v>44718</v>
      </c>
      <c r="B1822" s="30">
        <v>3</v>
      </c>
      <c r="C1822" s="30">
        <v>4812501</v>
      </c>
      <c r="D1822" s="397">
        <v>60367</v>
      </c>
      <c r="E1822" s="104" t="s">
        <v>283</v>
      </c>
      <c r="F1822" s="30">
        <v>16230</v>
      </c>
      <c r="G1822" s="105">
        <v>23</v>
      </c>
      <c r="H1822" s="113" t="s">
        <v>750</v>
      </c>
      <c r="I1822" s="222">
        <v>0</v>
      </c>
      <c r="J1822" s="223">
        <v>0</v>
      </c>
      <c r="K1822" s="228">
        <v>0</v>
      </c>
      <c r="L1822" s="224">
        <v>0</v>
      </c>
      <c r="M1822" s="222">
        <v>0</v>
      </c>
      <c r="N1822" s="229">
        <v>0</v>
      </c>
      <c r="O1822" s="225">
        <v>1</v>
      </c>
      <c r="P1822" s="224">
        <v>0</v>
      </c>
      <c r="Q1822" s="225">
        <v>0</v>
      </c>
      <c r="R1822" s="226">
        <v>0</v>
      </c>
      <c r="S1822" s="224">
        <v>0</v>
      </c>
      <c r="T1822" s="222">
        <v>0</v>
      </c>
      <c r="U1822" s="227">
        <v>0</v>
      </c>
      <c r="V1822" s="224">
        <v>1</v>
      </c>
      <c r="W1822" s="224">
        <v>0</v>
      </c>
      <c r="X1822" s="146">
        <f>+G1822-(SUM(I1822:N1822,O1822,P1822:P1822:T1822,U1822,V1822,W1822))</f>
        <v>21</v>
      </c>
      <c r="Y1822" s="107"/>
      <c r="Z1822" s="107"/>
      <c r="AA1822" s="107"/>
      <c r="AB1822" s="107"/>
      <c r="AC1822" s="107"/>
      <c r="AD1822" s="107"/>
      <c r="AE1822" s="197">
        <f t="shared" si="51"/>
        <v>21</v>
      </c>
      <c r="AF1822" s="108"/>
      <c r="AG1822" s="104"/>
    </row>
    <row r="1823" spans="1:33">
      <c r="A1823" s="357">
        <v>44718</v>
      </c>
      <c r="B1823" s="30">
        <v>3</v>
      </c>
      <c r="C1823" s="30">
        <v>4812501</v>
      </c>
      <c r="D1823" s="397">
        <v>60368</v>
      </c>
      <c r="E1823" s="104" t="s">
        <v>283</v>
      </c>
      <c r="F1823" s="30">
        <v>16231</v>
      </c>
      <c r="G1823" s="105">
        <v>15</v>
      </c>
      <c r="H1823" s="113" t="s">
        <v>827</v>
      </c>
      <c r="I1823" s="222">
        <v>0</v>
      </c>
      <c r="J1823" s="223">
        <v>0</v>
      </c>
      <c r="K1823" s="228">
        <v>0</v>
      </c>
      <c r="L1823" s="224">
        <v>0</v>
      </c>
      <c r="M1823" s="222">
        <v>0</v>
      </c>
      <c r="N1823" s="229">
        <v>0</v>
      </c>
      <c r="O1823" s="225">
        <v>1</v>
      </c>
      <c r="P1823" s="224">
        <v>0</v>
      </c>
      <c r="Q1823" s="225">
        <v>0</v>
      </c>
      <c r="R1823" s="226">
        <v>0</v>
      </c>
      <c r="S1823" s="224">
        <v>0</v>
      </c>
      <c r="T1823" s="222">
        <v>0</v>
      </c>
      <c r="U1823" s="227">
        <v>0</v>
      </c>
      <c r="V1823" s="224">
        <v>1</v>
      </c>
      <c r="W1823" s="224">
        <v>0</v>
      </c>
      <c r="X1823" s="146">
        <f>+G1823-(SUM(I1823:N1823,O1823,P1823:P1823:T1823,U1823,V1823,W1823))</f>
        <v>13</v>
      </c>
      <c r="Y1823" s="107"/>
      <c r="Z1823" s="107"/>
      <c r="AA1823" s="107"/>
      <c r="AB1823" s="107"/>
      <c r="AC1823" s="107"/>
      <c r="AD1823" s="107"/>
      <c r="AE1823" s="197">
        <f t="shared" si="51"/>
        <v>13</v>
      </c>
      <c r="AF1823" s="108"/>
      <c r="AG1823" s="104"/>
    </row>
    <row r="1824" spans="1:33">
      <c r="A1824" s="357">
        <v>44756</v>
      </c>
      <c r="B1824" s="30">
        <v>3</v>
      </c>
      <c r="C1824" s="30">
        <v>4762701</v>
      </c>
      <c r="D1824" s="104">
        <v>58421</v>
      </c>
      <c r="E1824" s="104" t="s">
        <v>283</v>
      </c>
      <c r="F1824" s="30">
        <v>16560</v>
      </c>
      <c r="G1824" s="105">
        <v>400</v>
      </c>
      <c r="H1824" s="113" t="s">
        <v>111</v>
      </c>
      <c r="I1824" s="222">
        <v>0</v>
      </c>
      <c r="J1824" s="223">
        <v>0</v>
      </c>
      <c r="K1824" s="228">
        <v>0</v>
      </c>
      <c r="L1824" s="224">
        <v>0</v>
      </c>
      <c r="M1824" s="222">
        <v>0</v>
      </c>
      <c r="N1824" s="229">
        <v>0</v>
      </c>
      <c r="O1824" s="225">
        <v>1</v>
      </c>
      <c r="P1824" s="224">
        <v>1</v>
      </c>
      <c r="Q1824" s="225">
        <v>0</v>
      </c>
      <c r="R1824" s="226">
        <v>0</v>
      </c>
      <c r="S1824" s="224">
        <v>0</v>
      </c>
      <c r="T1824" s="222">
        <v>0</v>
      </c>
      <c r="U1824" s="227">
        <v>0</v>
      </c>
      <c r="V1824" s="224">
        <v>1</v>
      </c>
      <c r="W1824" s="224">
        <v>1</v>
      </c>
      <c r="X1824" s="146">
        <f>+G1824-(SUM(I1824:N1824,O1824,P1824:P1824:T1824,U1824,V1824,W1824))</f>
        <v>396</v>
      </c>
      <c r="Y1824" s="107"/>
      <c r="Z1824" s="107"/>
      <c r="AA1824" s="107">
        <v>4</v>
      </c>
      <c r="AB1824" s="107"/>
      <c r="AC1824" s="107"/>
      <c r="AD1824" s="107"/>
      <c r="AE1824" s="197">
        <f t="shared" si="51"/>
        <v>392</v>
      </c>
      <c r="AF1824" s="108"/>
      <c r="AG1824" s="104"/>
    </row>
    <row r="1825" spans="1:33">
      <c r="A1825" s="357">
        <v>44756</v>
      </c>
      <c r="B1825" s="30">
        <v>3</v>
      </c>
      <c r="C1825" s="30">
        <v>4762701</v>
      </c>
      <c r="D1825" s="104">
        <v>58421</v>
      </c>
      <c r="E1825" s="104" t="s">
        <v>283</v>
      </c>
      <c r="F1825" s="30">
        <v>16561</v>
      </c>
      <c r="G1825" s="105">
        <v>66</v>
      </c>
      <c r="H1825" s="113" t="s">
        <v>280</v>
      </c>
      <c r="I1825" s="222">
        <v>0</v>
      </c>
      <c r="J1825" s="223">
        <v>0</v>
      </c>
      <c r="K1825" s="228">
        <v>0</v>
      </c>
      <c r="L1825" s="224">
        <v>0</v>
      </c>
      <c r="M1825" s="222">
        <v>0</v>
      </c>
      <c r="N1825" s="229">
        <v>0</v>
      </c>
      <c r="O1825" s="225">
        <v>0</v>
      </c>
      <c r="P1825" s="224">
        <v>0</v>
      </c>
      <c r="Q1825" s="225">
        <v>0</v>
      </c>
      <c r="R1825" s="226">
        <v>0</v>
      </c>
      <c r="S1825" s="224">
        <v>0</v>
      </c>
      <c r="T1825" s="222">
        <v>0</v>
      </c>
      <c r="U1825" s="227">
        <v>0</v>
      </c>
      <c r="V1825" s="224">
        <v>1</v>
      </c>
      <c r="W1825" s="224">
        <v>0</v>
      </c>
      <c r="X1825" s="146">
        <f>+G1825-(SUM(I1825:N1825,O1825,P1825:P1825:T1825,U1825,V1825,W1825))</f>
        <v>65</v>
      </c>
      <c r="Y1825" s="107"/>
      <c r="Z1825" s="107"/>
      <c r="AA1825" s="107"/>
      <c r="AB1825" s="107"/>
      <c r="AC1825" s="107"/>
      <c r="AD1825" s="107"/>
      <c r="AE1825" s="197">
        <f t="shared" si="51"/>
        <v>65</v>
      </c>
      <c r="AF1825" s="108"/>
      <c r="AG1825" s="104"/>
    </row>
    <row r="1826" spans="1:33">
      <c r="A1826" s="357">
        <v>44766</v>
      </c>
      <c r="B1826" s="30">
        <v>3</v>
      </c>
      <c r="C1826" s="30">
        <v>4907501</v>
      </c>
      <c r="D1826" s="104">
        <v>13542</v>
      </c>
      <c r="E1826" s="104" t="s">
        <v>862</v>
      </c>
      <c r="F1826" s="30">
        <v>16686</v>
      </c>
      <c r="G1826" s="105">
        <v>279</v>
      </c>
      <c r="H1826" s="113" t="s">
        <v>735</v>
      </c>
      <c r="I1826" s="222">
        <v>0</v>
      </c>
      <c r="J1826" s="223">
        <v>0</v>
      </c>
      <c r="K1826" s="228">
        <v>0</v>
      </c>
      <c r="L1826" s="224">
        <v>0</v>
      </c>
      <c r="M1826" s="222">
        <v>0</v>
      </c>
      <c r="N1826" s="229">
        <v>0</v>
      </c>
      <c r="O1826" s="225">
        <v>0</v>
      </c>
      <c r="P1826" s="224">
        <v>0</v>
      </c>
      <c r="Q1826" s="225">
        <v>0</v>
      </c>
      <c r="R1826" s="226">
        <v>0</v>
      </c>
      <c r="S1826" s="224">
        <v>0</v>
      </c>
      <c r="T1826" s="222">
        <v>0</v>
      </c>
      <c r="U1826" s="227">
        <v>0</v>
      </c>
      <c r="V1826" s="224">
        <v>1</v>
      </c>
      <c r="W1826" s="224">
        <v>0</v>
      </c>
      <c r="X1826" s="146">
        <f>+G1826-(SUM(I1826:N1826,O1826,P1826:P1826:T1826,U1826,V1826,W1826))</f>
        <v>278</v>
      </c>
      <c r="Y1826" s="107"/>
      <c r="Z1826" s="107"/>
      <c r="AA1826" s="107"/>
      <c r="AB1826" s="107"/>
      <c r="AC1826" s="107"/>
      <c r="AD1826" s="107"/>
      <c r="AE1826" s="197">
        <f t="shared" si="51"/>
        <v>278</v>
      </c>
      <c r="AF1826" s="108"/>
      <c r="AG1826" s="104"/>
    </row>
    <row r="1827" spans="1:33">
      <c r="A1827" s="357">
        <v>44767</v>
      </c>
      <c r="B1827" s="30">
        <v>1</v>
      </c>
      <c r="C1827" s="30">
        <v>4907501</v>
      </c>
      <c r="D1827" s="104">
        <v>13528</v>
      </c>
      <c r="E1827" s="104" t="s">
        <v>794</v>
      </c>
      <c r="F1827" s="30">
        <v>16687</v>
      </c>
      <c r="G1827" s="105">
        <v>400</v>
      </c>
      <c r="H1827" s="113" t="s">
        <v>111</v>
      </c>
      <c r="I1827" s="222">
        <v>0</v>
      </c>
      <c r="J1827" s="223">
        <v>0</v>
      </c>
      <c r="K1827" s="228">
        <v>0</v>
      </c>
      <c r="L1827" s="224">
        <v>0</v>
      </c>
      <c r="M1827" s="222">
        <v>0</v>
      </c>
      <c r="N1827" s="229">
        <v>0</v>
      </c>
      <c r="O1827" s="225">
        <v>0</v>
      </c>
      <c r="P1827" s="224">
        <v>0</v>
      </c>
      <c r="Q1827" s="225">
        <v>0</v>
      </c>
      <c r="R1827" s="226">
        <v>0</v>
      </c>
      <c r="S1827" s="224">
        <v>0</v>
      </c>
      <c r="T1827" s="222">
        <v>0</v>
      </c>
      <c r="U1827" s="227">
        <v>0</v>
      </c>
      <c r="V1827" s="224">
        <v>1</v>
      </c>
      <c r="W1827" s="224">
        <v>0</v>
      </c>
      <c r="X1827" s="146">
        <f>+G1827-(SUM(I1827:N1827,O1827,P1827:P1827:T1827,U1827,V1827,W1827))</f>
        <v>399</v>
      </c>
      <c r="Y1827" s="107"/>
      <c r="Z1827" s="107"/>
      <c r="AA1827" s="107"/>
      <c r="AB1827" s="107"/>
      <c r="AC1827" s="107"/>
      <c r="AD1827" s="107"/>
      <c r="AE1827" s="197">
        <f t="shared" si="51"/>
        <v>399</v>
      </c>
      <c r="AF1827" s="108"/>
      <c r="AG1827" s="104"/>
    </row>
    <row r="1828" spans="1:33">
      <c r="A1828" s="357">
        <v>44767</v>
      </c>
      <c r="B1828" s="30">
        <v>1</v>
      </c>
      <c r="C1828" s="30">
        <v>4907501</v>
      </c>
      <c r="D1828" s="104">
        <v>13528</v>
      </c>
      <c r="E1828" s="104" t="s">
        <v>794</v>
      </c>
      <c r="F1828" s="30">
        <v>16688</v>
      </c>
      <c r="G1828" s="105">
        <v>41</v>
      </c>
      <c r="H1828" s="113" t="s">
        <v>838</v>
      </c>
      <c r="I1828" s="222">
        <v>0</v>
      </c>
      <c r="J1828" s="223">
        <v>0</v>
      </c>
      <c r="K1828" s="228">
        <v>0</v>
      </c>
      <c r="L1828" s="224">
        <v>0</v>
      </c>
      <c r="M1828" s="222">
        <v>0</v>
      </c>
      <c r="N1828" s="229">
        <v>0</v>
      </c>
      <c r="O1828" s="225">
        <v>0</v>
      </c>
      <c r="P1828" s="224">
        <v>0</v>
      </c>
      <c r="Q1828" s="225">
        <v>0</v>
      </c>
      <c r="R1828" s="226">
        <v>0</v>
      </c>
      <c r="S1828" s="224">
        <v>0</v>
      </c>
      <c r="T1828" s="222">
        <v>0</v>
      </c>
      <c r="U1828" s="227">
        <v>0</v>
      </c>
      <c r="V1828" s="224">
        <v>1</v>
      </c>
      <c r="W1828" s="224">
        <v>0</v>
      </c>
      <c r="X1828" s="146">
        <f>+G1828-(SUM(I1828:N1828,O1828,P1828:P1828:T1828,U1828,V1828,W1828))</f>
        <v>40</v>
      </c>
      <c r="Y1828" s="107"/>
      <c r="Z1828" s="107"/>
      <c r="AA1828" s="107"/>
      <c r="AB1828" s="107"/>
      <c r="AC1828" s="107"/>
      <c r="AD1828" s="107"/>
      <c r="AE1828" s="197">
        <f t="shared" si="51"/>
        <v>40</v>
      </c>
      <c r="AF1828" s="108"/>
      <c r="AG1828" s="104"/>
    </row>
    <row r="1829" spans="1:33">
      <c r="A1829" s="357">
        <v>44767</v>
      </c>
      <c r="B1829" s="30">
        <v>1</v>
      </c>
      <c r="C1829" s="30">
        <v>4984701</v>
      </c>
      <c r="D1829" s="104">
        <v>60374</v>
      </c>
      <c r="E1829" s="104" t="s">
        <v>283</v>
      </c>
      <c r="F1829" s="30">
        <v>16689</v>
      </c>
      <c r="G1829" s="105">
        <v>37</v>
      </c>
      <c r="H1829" s="113" t="s">
        <v>735</v>
      </c>
      <c r="I1829" s="222">
        <v>0</v>
      </c>
      <c r="J1829" s="223">
        <v>0</v>
      </c>
      <c r="K1829" s="228">
        <v>0</v>
      </c>
      <c r="L1829" s="224">
        <v>0</v>
      </c>
      <c r="M1829" s="222">
        <v>0</v>
      </c>
      <c r="N1829" s="229">
        <v>0</v>
      </c>
      <c r="O1829" s="225">
        <v>0</v>
      </c>
      <c r="P1829" s="224">
        <v>1</v>
      </c>
      <c r="Q1829" s="225">
        <v>0</v>
      </c>
      <c r="R1829" s="226">
        <v>0</v>
      </c>
      <c r="S1829" s="224">
        <v>0</v>
      </c>
      <c r="T1829" s="222">
        <v>0</v>
      </c>
      <c r="U1829" s="227">
        <v>0</v>
      </c>
      <c r="V1829" s="224">
        <v>1</v>
      </c>
      <c r="W1829" s="224">
        <v>0</v>
      </c>
      <c r="X1829" s="146">
        <f>+G1829-(SUM(I1829:N1829,O1829,P1829:P1829:T1829,U1829,V1829,W1829))</f>
        <v>35</v>
      </c>
      <c r="Y1829" s="107"/>
      <c r="Z1829" s="107"/>
      <c r="AA1829" s="107"/>
      <c r="AB1829" s="107"/>
      <c r="AC1829" s="107"/>
      <c r="AD1829" s="107"/>
      <c r="AE1829" s="197">
        <f t="shared" si="51"/>
        <v>35</v>
      </c>
      <c r="AF1829" s="108"/>
      <c r="AG1829" s="104"/>
    </row>
    <row r="1830" spans="1:33">
      <c r="A1830" s="357">
        <v>44767</v>
      </c>
      <c r="B1830" s="30">
        <v>1</v>
      </c>
      <c r="C1830" s="30">
        <v>4762701</v>
      </c>
      <c r="D1830" s="104">
        <v>57527</v>
      </c>
      <c r="E1830" s="104" t="s">
        <v>283</v>
      </c>
      <c r="F1830" s="30">
        <v>16690</v>
      </c>
      <c r="G1830" s="105">
        <v>15</v>
      </c>
      <c r="H1830" s="113" t="s">
        <v>735</v>
      </c>
      <c r="I1830" s="222">
        <v>0</v>
      </c>
      <c r="J1830" s="223">
        <v>0</v>
      </c>
      <c r="K1830" s="228">
        <v>0</v>
      </c>
      <c r="L1830" s="224">
        <v>0</v>
      </c>
      <c r="M1830" s="222">
        <v>0</v>
      </c>
      <c r="N1830" s="229">
        <v>0</v>
      </c>
      <c r="O1830" s="225">
        <v>0</v>
      </c>
      <c r="P1830" s="224">
        <v>0</v>
      </c>
      <c r="Q1830" s="225">
        <v>0</v>
      </c>
      <c r="R1830" s="226">
        <v>0</v>
      </c>
      <c r="S1830" s="224">
        <v>0</v>
      </c>
      <c r="T1830" s="222">
        <v>0</v>
      </c>
      <c r="U1830" s="227">
        <v>0</v>
      </c>
      <c r="V1830" s="224">
        <v>1</v>
      </c>
      <c r="W1830" s="224">
        <v>0</v>
      </c>
      <c r="X1830" s="146">
        <f>+G1830-(SUM(I1830:N1830,O1830,P1830:P1830:T1830,U1830,V1830,W1830))</f>
        <v>14</v>
      </c>
      <c r="Y1830" s="107"/>
      <c r="Z1830" s="107"/>
      <c r="AA1830" s="107"/>
      <c r="AB1830" s="107"/>
      <c r="AC1830" s="107"/>
      <c r="AD1830" s="107"/>
      <c r="AE1830" s="197">
        <f t="shared" si="51"/>
        <v>14</v>
      </c>
      <c r="AF1830" s="108"/>
      <c r="AG1830" s="104"/>
    </row>
    <row r="1831" spans="1:33">
      <c r="A1831" s="357">
        <v>44767</v>
      </c>
      <c r="B1831" s="30">
        <v>1</v>
      </c>
      <c r="C1831" s="30">
        <v>4907501</v>
      </c>
      <c r="D1831" s="104">
        <v>13542</v>
      </c>
      <c r="E1831" s="104" t="s">
        <v>862</v>
      </c>
      <c r="F1831" s="30">
        <v>16691</v>
      </c>
      <c r="G1831" s="105">
        <v>400</v>
      </c>
      <c r="H1831" s="113" t="s">
        <v>832</v>
      </c>
      <c r="I1831" s="222">
        <v>0</v>
      </c>
      <c r="J1831" s="223">
        <v>0</v>
      </c>
      <c r="K1831" s="228">
        <v>0</v>
      </c>
      <c r="L1831" s="224">
        <v>0</v>
      </c>
      <c r="M1831" s="222">
        <v>0</v>
      </c>
      <c r="N1831" s="229">
        <v>0</v>
      </c>
      <c r="O1831" s="225">
        <v>0</v>
      </c>
      <c r="P1831" s="224">
        <v>0</v>
      </c>
      <c r="Q1831" s="225">
        <v>0</v>
      </c>
      <c r="R1831" s="226">
        <v>0</v>
      </c>
      <c r="S1831" s="224">
        <v>0</v>
      </c>
      <c r="T1831" s="222">
        <v>0</v>
      </c>
      <c r="U1831" s="227">
        <v>0</v>
      </c>
      <c r="V1831" s="224">
        <v>1</v>
      </c>
      <c r="W1831" s="224">
        <v>0</v>
      </c>
      <c r="X1831" s="146">
        <f>+G1831-(SUM(I1831:N1831,O1831,P1831:P1831:T1831,U1831,V1831,W1831))</f>
        <v>399</v>
      </c>
      <c r="Y1831" s="107"/>
      <c r="Z1831" s="107"/>
      <c r="AA1831" s="107"/>
      <c r="AB1831" s="107"/>
      <c r="AC1831" s="107"/>
      <c r="AD1831" s="107"/>
      <c r="AE1831" s="197">
        <f t="shared" si="51"/>
        <v>399</v>
      </c>
      <c r="AF1831" s="108"/>
      <c r="AG1831" s="104"/>
    </row>
    <row r="1832" spans="1:33">
      <c r="A1832" s="357">
        <v>44767</v>
      </c>
      <c r="B1832" s="30">
        <v>1</v>
      </c>
      <c r="C1832" s="30">
        <v>4907501</v>
      </c>
      <c r="D1832" s="104">
        <v>13542</v>
      </c>
      <c r="E1832" s="104" t="s">
        <v>862</v>
      </c>
      <c r="F1832" s="30">
        <v>16692</v>
      </c>
      <c r="G1832" s="105">
        <v>75</v>
      </c>
      <c r="H1832" s="113" t="s">
        <v>831</v>
      </c>
      <c r="I1832" s="222">
        <v>0</v>
      </c>
      <c r="J1832" s="223">
        <v>0</v>
      </c>
      <c r="K1832" s="228">
        <v>0</v>
      </c>
      <c r="L1832" s="224">
        <v>0</v>
      </c>
      <c r="M1832" s="222">
        <v>0</v>
      </c>
      <c r="N1832" s="229">
        <v>0</v>
      </c>
      <c r="O1832" s="225">
        <v>0</v>
      </c>
      <c r="P1832" s="224">
        <v>0</v>
      </c>
      <c r="Q1832" s="225">
        <v>0</v>
      </c>
      <c r="R1832" s="226">
        <v>0</v>
      </c>
      <c r="S1832" s="224">
        <v>0</v>
      </c>
      <c r="T1832" s="222">
        <v>0</v>
      </c>
      <c r="U1832" s="227">
        <v>0</v>
      </c>
      <c r="V1832" s="224">
        <v>1</v>
      </c>
      <c r="W1832" s="224">
        <v>0</v>
      </c>
      <c r="X1832" s="146">
        <f>+G1832-(SUM(I1832:N1832,O1832,P1832:P1832:T1832,U1832,V1832,W1832))</f>
        <v>74</v>
      </c>
      <c r="Y1832" s="107"/>
      <c r="Z1832" s="107"/>
      <c r="AA1832" s="107"/>
      <c r="AB1832" s="107"/>
      <c r="AC1832" s="107"/>
      <c r="AD1832" s="107"/>
      <c r="AE1832" s="197">
        <f t="shared" si="51"/>
        <v>74</v>
      </c>
      <c r="AF1832" s="108"/>
      <c r="AG1832" s="104"/>
    </row>
    <row r="1833" spans="1:33">
      <c r="A1833" s="357">
        <v>44767</v>
      </c>
      <c r="B1833" s="30">
        <v>1</v>
      </c>
      <c r="C1833" s="30">
        <v>4812501</v>
      </c>
      <c r="D1833" s="104">
        <v>40637</v>
      </c>
      <c r="E1833" s="104" t="s">
        <v>794</v>
      </c>
      <c r="F1833" s="30">
        <v>16693</v>
      </c>
      <c r="G1833" s="105">
        <v>36</v>
      </c>
      <c r="H1833" s="113" t="s">
        <v>414</v>
      </c>
      <c r="I1833" s="222">
        <v>0</v>
      </c>
      <c r="J1833" s="223">
        <v>0</v>
      </c>
      <c r="K1833" s="228">
        <v>0</v>
      </c>
      <c r="L1833" s="224">
        <v>0</v>
      </c>
      <c r="M1833" s="222">
        <v>0</v>
      </c>
      <c r="N1833" s="229">
        <v>0</v>
      </c>
      <c r="O1833" s="225">
        <v>0</v>
      </c>
      <c r="P1833" s="224">
        <v>1</v>
      </c>
      <c r="Q1833" s="225">
        <v>0</v>
      </c>
      <c r="R1833" s="226">
        <v>0</v>
      </c>
      <c r="S1833" s="224">
        <v>0</v>
      </c>
      <c r="T1833" s="222">
        <v>0</v>
      </c>
      <c r="U1833" s="227">
        <v>0</v>
      </c>
      <c r="V1833" s="224">
        <v>1</v>
      </c>
      <c r="W1833" s="224">
        <v>0</v>
      </c>
      <c r="X1833" s="146">
        <f>+G1833-(SUM(I1833:N1833,O1833,P1833:P1833:T1833,U1833,V1833,W1833))</f>
        <v>34</v>
      </c>
      <c r="Y1833" s="107"/>
      <c r="Z1833" s="107"/>
      <c r="AA1833" s="107"/>
      <c r="AB1833" s="107"/>
      <c r="AC1833" s="107">
        <v>2</v>
      </c>
      <c r="AD1833" s="107"/>
      <c r="AE1833" s="197">
        <f t="shared" ref="AE1833:AE1895" si="52">X1833-SUM(Z1833:AD1833)</f>
        <v>32</v>
      </c>
      <c r="AF1833" s="108"/>
      <c r="AG1833" s="104"/>
    </row>
    <row r="1834" spans="1:33">
      <c r="A1834" s="357">
        <v>44767</v>
      </c>
      <c r="B1834" s="30">
        <v>1</v>
      </c>
      <c r="C1834" s="30">
        <v>4684701</v>
      </c>
      <c r="D1834" s="104">
        <v>57484</v>
      </c>
      <c r="E1834" s="104" t="s">
        <v>830</v>
      </c>
      <c r="F1834" s="30">
        <v>16694</v>
      </c>
      <c r="G1834" s="105">
        <v>11</v>
      </c>
      <c r="H1834" s="113" t="s">
        <v>476</v>
      </c>
      <c r="I1834" s="222">
        <v>0</v>
      </c>
      <c r="J1834" s="223">
        <v>0</v>
      </c>
      <c r="K1834" s="228">
        <v>0</v>
      </c>
      <c r="L1834" s="224">
        <v>0</v>
      </c>
      <c r="M1834" s="222">
        <v>0</v>
      </c>
      <c r="N1834" s="229">
        <v>0</v>
      </c>
      <c r="O1834" s="225">
        <v>0</v>
      </c>
      <c r="P1834" s="224">
        <v>0</v>
      </c>
      <c r="Q1834" s="225">
        <v>0</v>
      </c>
      <c r="R1834" s="226">
        <v>0</v>
      </c>
      <c r="S1834" s="224">
        <v>0</v>
      </c>
      <c r="T1834" s="222">
        <v>0</v>
      </c>
      <c r="U1834" s="227">
        <v>0</v>
      </c>
      <c r="V1834" s="224">
        <v>1</v>
      </c>
      <c r="W1834" s="224">
        <v>0</v>
      </c>
      <c r="X1834" s="146">
        <f>+G1834-(SUM(I1834:N1834,O1834,P1834:P1834:T1834,U1834,V1834,W1834))</f>
        <v>10</v>
      </c>
      <c r="Y1834" s="107"/>
      <c r="Z1834" s="107"/>
      <c r="AA1834" s="107"/>
      <c r="AB1834" s="107"/>
      <c r="AC1834" s="107"/>
      <c r="AD1834" s="107"/>
      <c r="AE1834" s="197">
        <f t="shared" si="52"/>
        <v>10</v>
      </c>
      <c r="AF1834" s="108"/>
      <c r="AG1834" s="104"/>
    </row>
    <row r="1835" spans="1:33">
      <c r="A1835" s="357">
        <v>44769</v>
      </c>
      <c r="B1835" s="30">
        <v>1</v>
      </c>
      <c r="C1835" s="30">
        <v>4907501</v>
      </c>
      <c r="D1835" s="104">
        <v>13543</v>
      </c>
      <c r="E1835" s="104" t="s">
        <v>862</v>
      </c>
      <c r="F1835" s="30">
        <v>16719</v>
      </c>
      <c r="G1835" s="105">
        <v>400</v>
      </c>
      <c r="H1835" s="113" t="s">
        <v>111</v>
      </c>
      <c r="I1835" s="222">
        <v>0</v>
      </c>
      <c r="J1835" s="223">
        <v>0</v>
      </c>
      <c r="K1835" s="228">
        <v>0</v>
      </c>
      <c r="L1835" s="224">
        <v>0</v>
      </c>
      <c r="M1835" s="222">
        <v>0</v>
      </c>
      <c r="N1835" s="229">
        <v>0</v>
      </c>
      <c r="O1835" s="225">
        <v>0</v>
      </c>
      <c r="P1835" s="224">
        <v>0</v>
      </c>
      <c r="Q1835" s="225">
        <v>0</v>
      </c>
      <c r="R1835" s="226">
        <v>3</v>
      </c>
      <c r="S1835" s="224">
        <v>0</v>
      </c>
      <c r="T1835" s="222">
        <v>0</v>
      </c>
      <c r="U1835" s="227">
        <v>0</v>
      </c>
      <c r="V1835" s="224">
        <v>1</v>
      </c>
      <c r="W1835" s="224">
        <v>0</v>
      </c>
      <c r="X1835" s="146">
        <f>+G1835-(SUM(I1835:N1835,O1835,P1835:P1835:T1835,U1835,V1835,W1835))</f>
        <v>396</v>
      </c>
      <c r="Y1835" s="107"/>
      <c r="Z1835" s="107"/>
      <c r="AA1835" s="107"/>
      <c r="AB1835" s="107"/>
      <c r="AC1835" s="107"/>
      <c r="AD1835" s="107"/>
      <c r="AE1835" s="197">
        <f t="shared" si="52"/>
        <v>396</v>
      </c>
      <c r="AF1835" s="108"/>
      <c r="AG1835" s="104"/>
    </row>
    <row r="1836" spans="1:33">
      <c r="A1836" s="357">
        <v>44769</v>
      </c>
      <c r="B1836" s="30">
        <v>2</v>
      </c>
      <c r="C1836" s="30">
        <v>4907501</v>
      </c>
      <c r="D1836" s="104">
        <v>13543</v>
      </c>
      <c r="E1836" s="104" t="s">
        <v>862</v>
      </c>
      <c r="F1836" s="30">
        <v>16720</v>
      </c>
      <c r="G1836" s="105">
        <v>189</v>
      </c>
      <c r="H1836" s="113" t="s">
        <v>512</v>
      </c>
      <c r="I1836" s="222">
        <v>0</v>
      </c>
      <c r="J1836" s="223">
        <v>0</v>
      </c>
      <c r="K1836" s="228">
        <v>0</v>
      </c>
      <c r="L1836" s="224">
        <v>0</v>
      </c>
      <c r="M1836" s="222">
        <v>0</v>
      </c>
      <c r="N1836" s="229">
        <v>0</v>
      </c>
      <c r="O1836" s="225">
        <v>0</v>
      </c>
      <c r="P1836" s="224">
        <v>0</v>
      </c>
      <c r="Q1836" s="225">
        <v>0</v>
      </c>
      <c r="R1836" s="226">
        <v>1</v>
      </c>
      <c r="S1836" s="224">
        <v>0</v>
      </c>
      <c r="T1836" s="222">
        <v>0</v>
      </c>
      <c r="U1836" s="227">
        <v>0</v>
      </c>
      <c r="V1836" s="224">
        <v>1</v>
      </c>
      <c r="W1836" s="224">
        <v>0</v>
      </c>
      <c r="X1836" s="146">
        <f>+G1836-(SUM(I1836:N1836,O1836,P1836:P1836:T1836,U1836,V1836,W1836))</f>
        <v>187</v>
      </c>
      <c r="Y1836" s="107"/>
      <c r="Z1836" s="107"/>
      <c r="AA1836" s="107"/>
      <c r="AB1836" s="107"/>
      <c r="AC1836" s="107"/>
      <c r="AD1836" s="107"/>
      <c r="AE1836" s="197">
        <f t="shared" si="52"/>
        <v>187</v>
      </c>
      <c r="AF1836" s="108"/>
      <c r="AG1836" s="104"/>
    </row>
    <row r="1837" spans="1:33">
      <c r="A1837" s="357">
        <v>44769</v>
      </c>
      <c r="B1837" s="30">
        <v>2</v>
      </c>
      <c r="C1837" s="30">
        <v>4907501</v>
      </c>
      <c r="D1837" s="104">
        <v>13543</v>
      </c>
      <c r="E1837" s="104" t="s">
        <v>862</v>
      </c>
      <c r="F1837" s="30">
        <v>16721</v>
      </c>
      <c r="G1837" s="105">
        <v>131</v>
      </c>
      <c r="H1837" s="113" t="s">
        <v>833</v>
      </c>
      <c r="I1837" s="222">
        <v>0</v>
      </c>
      <c r="J1837" s="223">
        <v>0</v>
      </c>
      <c r="K1837" s="228">
        <v>0</v>
      </c>
      <c r="L1837" s="224">
        <v>0</v>
      </c>
      <c r="M1837" s="222">
        <v>0</v>
      </c>
      <c r="N1837" s="229">
        <v>0</v>
      </c>
      <c r="O1837" s="225">
        <v>0</v>
      </c>
      <c r="P1837" s="224">
        <v>0</v>
      </c>
      <c r="Q1837" s="225">
        <v>0</v>
      </c>
      <c r="R1837" s="226">
        <v>1</v>
      </c>
      <c r="S1837" s="224">
        <v>0</v>
      </c>
      <c r="T1837" s="222">
        <v>0</v>
      </c>
      <c r="U1837" s="227">
        <v>0</v>
      </c>
      <c r="V1837" s="224">
        <v>1</v>
      </c>
      <c r="W1837" s="224">
        <v>0</v>
      </c>
      <c r="X1837" s="146">
        <f>+G1837-(SUM(I1837:N1837,O1837,P1837:P1837:T1837,U1837,V1837,W1837))</f>
        <v>129</v>
      </c>
      <c r="Y1837" s="107"/>
      <c r="Z1837" s="107"/>
      <c r="AA1837" s="107"/>
      <c r="AB1837" s="107"/>
      <c r="AC1837" s="107"/>
      <c r="AD1837" s="107"/>
      <c r="AE1837" s="197">
        <f t="shared" si="52"/>
        <v>129</v>
      </c>
      <c r="AF1837" s="108"/>
      <c r="AG1837" s="104"/>
    </row>
    <row r="1838" spans="1:33">
      <c r="A1838" s="357">
        <v>44770</v>
      </c>
      <c r="B1838" s="30">
        <v>3</v>
      </c>
      <c r="C1838" s="30">
        <v>4907501</v>
      </c>
      <c r="D1838" s="104">
        <v>13528</v>
      </c>
      <c r="E1838" s="104" t="s">
        <v>794</v>
      </c>
      <c r="F1838" s="30">
        <v>16722</v>
      </c>
      <c r="G1838" s="105">
        <v>400</v>
      </c>
      <c r="H1838" s="113" t="s">
        <v>834</v>
      </c>
      <c r="I1838" s="222">
        <v>0</v>
      </c>
      <c r="J1838" s="223">
        <v>0</v>
      </c>
      <c r="K1838" s="228">
        <v>0</v>
      </c>
      <c r="L1838" s="224">
        <v>0</v>
      </c>
      <c r="M1838" s="222">
        <v>0</v>
      </c>
      <c r="N1838" s="229">
        <v>0</v>
      </c>
      <c r="O1838" s="225">
        <v>0</v>
      </c>
      <c r="P1838" s="224">
        <v>0</v>
      </c>
      <c r="Q1838" s="225">
        <v>0</v>
      </c>
      <c r="R1838" s="226">
        <v>3</v>
      </c>
      <c r="S1838" s="224">
        <v>0</v>
      </c>
      <c r="T1838" s="222">
        <v>0</v>
      </c>
      <c r="U1838" s="227">
        <v>0</v>
      </c>
      <c r="V1838" s="224">
        <v>1</v>
      </c>
      <c r="W1838" s="224">
        <v>0</v>
      </c>
      <c r="X1838" s="146">
        <f>+G1838-(SUM(I1838:N1838,O1838,P1838:P1838:T1838,U1838,V1838,W1838))</f>
        <v>396</v>
      </c>
      <c r="Y1838" s="107"/>
      <c r="Z1838" s="107"/>
      <c r="AA1838" s="107"/>
      <c r="AB1838" s="107"/>
      <c r="AC1838" s="107"/>
      <c r="AD1838" s="107"/>
      <c r="AE1838" s="197">
        <f t="shared" si="52"/>
        <v>396</v>
      </c>
      <c r="AF1838" s="108"/>
      <c r="AG1838" s="104"/>
    </row>
    <row r="1839" spans="1:33">
      <c r="A1839" s="357">
        <v>44770</v>
      </c>
      <c r="B1839" s="30">
        <v>1</v>
      </c>
      <c r="C1839" s="30">
        <v>4907501</v>
      </c>
      <c r="D1839" s="104">
        <v>13528</v>
      </c>
      <c r="E1839" s="104" t="s">
        <v>794</v>
      </c>
      <c r="F1839" s="30">
        <v>16723</v>
      </c>
      <c r="G1839" s="105">
        <v>378</v>
      </c>
      <c r="H1839" s="113" t="s">
        <v>835</v>
      </c>
      <c r="I1839" s="222">
        <v>0</v>
      </c>
      <c r="J1839" s="223">
        <v>0</v>
      </c>
      <c r="K1839" s="228">
        <v>0</v>
      </c>
      <c r="L1839" s="224">
        <v>0</v>
      </c>
      <c r="M1839" s="222">
        <v>0</v>
      </c>
      <c r="N1839" s="229">
        <v>0</v>
      </c>
      <c r="O1839" s="225">
        <v>0</v>
      </c>
      <c r="P1839" s="224">
        <v>0</v>
      </c>
      <c r="Q1839" s="225">
        <v>0</v>
      </c>
      <c r="R1839" s="226">
        <v>3</v>
      </c>
      <c r="S1839" s="224">
        <v>0</v>
      </c>
      <c r="T1839" s="222">
        <v>0</v>
      </c>
      <c r="U1839" s="227">
        <v>0</v>
      </c>
      <c r="V1839" s="224">
        <v>1</v>
      </c>
      <c r="W1839" s="224">
        <v>0</v>
      </c>
      <c r="X1839" s="146">
        <f>+G1839-(SUM(I1839:N1839,O1839,P1839:P1839:T1839,U1839,V1839,W1839))</f>
        <v>374</v>
      </c>
      <c r="Y1839" s="107"/>
      <c r="Z1839" s="107"/>
      <c r="AA1839" s="107"/>
      <c r="AB1839" s="107"/>
      <c r="AC1839" s="107"/>
      <c r="AD1839" s="107"/>
      <c r="AE1839" s="197">
        <f t="shared" si="52"/>
        <v>374</v>
      </c>
      <c r="AF1839" s="108"/>
      <c r="AG1839" s="104"/>
    </row>
    <row r="1840" spans="1:33">
      <c r="A1840" s="357">
        <v>44770</v>
      </c>
      <c r="B1840" s="30">
        <v>1</v>
      </c>
      <c r="C1840" s="30">
        <v>4907501</v>
      </c>
      <c r="D1840" s="104">
        <v>13526</v>
      </c>
      <c r="E1840" s="104" t="s">
        <v>794</v>
      </c>
      <c r="F1840" s="30">
        <v>16724</v>
      </c>
      <c r="G1840" s="105">
        <v>400</v>
      </c>
      <c r="H1840" s="113" t="s">
        <v>111</v>
      </c>
      <c r="I1840" s="222">
        <v>0</v>
      </c>
      <c r="J1840" s="223">
        <v>0</v>
      </c>
      <c r="K1840" s="228">
        <v>0</v>
      </c>
      <c r="L1840" s="224">
        <v>0</v>
      </c>
      <c r="M1840" s="222">
        <v>0</v>
      </c>
      <c r="N1840" s="229">
        <v>0</v>
      </c>
      <c r="O1840" s="225">
        <v>0</v>
      </c>
      <c r="P1840" s="224">
        <v>0</v>
      </c>
      <c r="Q1840" s="225">
        <v>0</v>
      </c>
      <c r="R1840" s="226">
        <v>3</v>
      </c>
      <c r="S1840" s="224">
        <v>0</v>
      </c>
      <c r="T1840" s="222">
        <v>0</v>
      </c>
      <c r="U1840" s="227">
        <v>0</v>
      </c>
      <c r="V1840" s="224">
        <v>1</v>
      </c>
      <c r="W1840" s="224">
        <v>0</v>
      </c>
      <c r="X1840" s="146">
        <f>+G1840-(SUM(I1840:N1840,O1840,P1840:P1840:T1840,U1840,V1840,W1840))</f>
        <v>396</v>
      </c>
      <c r="Y1840" s="107"/>
      <c r="Z1840" s="107"/>
      <c r="AA1840" s="107"/>
      <c r="AB1840" s="107"/>
      <c r="AC1840" s="107"/>
      <c r="AD1840" s="107"/>
      <c r="AE1840" s="197">
        <f t="shared" si="52"/>
        <v>396</v>
      </c>
      <c r="AF1840" s="108"/>
      <c r="AG1840" s="104"/>
    </row>
    <row r="1841" spans="1:33">
      <c r="A1841" s="357">
        <v>44770</v>
      </c>
      <c r="B1841" s="30">
        <v>1</v>
      </c>
      <c r="C1841" s="30">
        <v>4907501</v>
      </c>
      <c r="D1841" s="104">
        <v>13526</v>
      </c>
      <c r="E1841" s="104" t="s">
        <v>794</v>
      </c>
      <c r="F1841" s="30">
        <v>16725</v>
      </c>
      <c r="G1841" s="105">
        <v>32</v>
      </c>
      <c r="H1841" s="113" t="s">
        <v>836</v>
      </c>
      <c r="I1841" s="222">
        <v>0</v>
      </c>
      <c r="J1841" s="223">
        <v>0</v>
      </c>
      <c r="K1841" s="228">
        <v>0</v>
      </c>
      <c r="L1841" s="224">
        <v>0</v>
      </c>
      <c r="M1841" s="222">
        <v>0</v>
      </c>
      <c r="N1841" s="229">
        <v>0</v>
      </c>
      <c r="O1841" s="225">
        <v>0</v>
      </c>
      <c r="P1841" s="224">
        <v>0</v>
      </c>
      <c r="Q1841" s="225">
        <v>0</v>
      </c>
      <c r="R1841" s="226">
        <v>0</v>
      </c>
      <c r="S1841" s="224">
        <v>0</v>
      </c>
      <c r="T1841" s="222">
        <v>0</v>
      </c>
      <c r="U1841" s="227">
        <v>0</v>
      </c>
      <c r="V1841" s="224">
        <v>1</v>
      </c>
      <c r="W1841" s="224">
        <v>0</v>
      </c>
      <c r="X1841" s="146">
        <f>+G1841-(SUM(I1841:N1841,O1841,P1841:P1841:T1841,U1841,V1841,W1841))</f>
        <v>31</v>
      </c>
      <c r="Y1841" s="107"/>
      <c r="Z1841" s="107"/>
      <c r="AA1841" s="107"/>
      <c r="AB1841" s="107"/>
      <c r="AC1841" s="107"/>
      <c r="AD1841" s="107"/>
      <c r="AE1841" s="197">
        <f t="shared" si="52"/>
        <v>31</v>
      </c>
      <c r="AF1841" s="108"/>
      <c r="AG1841" s="104"/>
    </row>
    <row r="1842" spans="1:33">
      <c r="A1842" s="357">
        <v>44770</v>
      </c>
      <c r="B1842" s="30">
        <v>1</v>
      </c>
      <c r="C1842" s="30">
        <v>4907501</v>
      </c>
      <c r="D1842" s="104">
        <v>13528</v>
      </c>
      <c r="E1842" s="104" t="s">
        <v>794</v>
      </c>
      <c r="F1842" s="30">
        <v>16726</v>
      </c>
      <c r="G1842" s="105">
        <v>58</v>
      </c>
      <c r="H1842" s="113" t="s">
        <v>837</v>
      </c>
      <c r="I1842" s="222">
        <v>0</v>
      </c>
      <c r="J1842" s="223">
        <v>0</v>
      </c>
      <c r="K1842" s="228">
        <v>0</v>
      </c>
      <c r="L1842" s="224">
        <v>0</v>
      </c>
      <c r="M1842" s="222">
        <v>0</v>
      </c>
      <c r="N1842" s="229">
        <v>0</v>
      </c>
      <c r="O1842" s="225">
        <v>0</v>
      </c>
      <c r="P1842" s="224">
        <v>0</v>
      </c>
      <c r="Q1842" s="225">
        <v>0</v>
      </c>
      <c r="R1842" s="226">
        <v>0</v>
      </c>
      <c r="S1842" s="224">
        <v>0</v>
      </c>
      <c r="T1842" s="222">
        <v>0</v>
      </c>
      <c r="U1842" s="227">
        <v>0</v>
      </c>
      <c r="V1842" s="224">
        <v>1</v>
      </c>
      <c r="W1842" s="224">
        <v>0</v>
      </c>
      <c r="X1842" s="146">
        <f>+G1842-(SUM(I1842:N1842,O1842,P1842:P1842:T1842,U1842,V1842,W1842))</f>
        <v>57</v>
      </c>
      <c r="Y1842" s="107"/>
      <c r="Z1842" s="107"/>
      <c r="AA1842" s="107"/>
      <c r="AB1842" s="107"/>
      <c r="AC1842" s="107"/>
      <c r="AD1842" s="107"/>
      <c r="AE1842" s="197">
        <f t="shared" si="52"/>
        <v>57</v>
      </c>
      <c r="AF1842" s="108"/>
      <c r="AG1842" s="104"/>
    </row>
    <row r="1843" spans="1:33">
      <c r="A1843" s="357">
        <v>44770</v>
      </c>
      <c r="B1843" s="30">
        <v>2</v>
      </c>
      <c r="C1843" s="30">
        <v>4907501</v>
      </c>
      <c r="D1843" s="104">
        <v>13527</v>
      </c>
      <c r="E1843" s="104" t="s">
        <v>794</v>
      </c>
      <c r="F1843" s="30">
        <v>16727</v>
      </c>
      <c r="G1843" s="105">
        <v>137</v>
      </c>
      <c r="H1843" s="113" t="s">
        <v>826</v>
      </c>
      <c r="I1843" s="222">
        <v>0</v>
      </c>
      <c r="J1843" s="223">
        <v>0</v>
      </c>
      <c r="K1843" s="228">
        <v>0</v>
      </c>
      <c r="L1843" s="224">
        <v>0</v>
      </c>
      <c r="M1843" s="222">
        <v>0</v>
      </c>
      <c r="N1843" s="229">
        <v>0</v>
      </c>
      <c r="O1843" s="225">
        <v>1</v>
      </c>
      <c r="P1843" s="224">
        <v>0</v>
      </c>
      <c r="Q1843" s="225">
        <v>0</v>
      </c>
      <c r="R1843" s="226">
        <v>0</v>
      </c>
      <c r="S1843" s="224">
        <v>0</v>
      </c>
      <c r="T1843" s="222">
        <v>0</v>
      </c>
      <c r="U1843" s="227">
        <v>0</v>
      </c>
      <c r="V1843" s="224">
        <v>1</v>
      </c>
      <c r="W1843" s="224">
        <v>0</v>
      </c>
      <c r="X1843" s="146">
        <f>+G1843-(SUM(I1843:N1843,O1843,P1843:P1843:T1843,U1843,V1843,W1843))</f>
        <v>135</v>
      </c>
      <c r="Y1843" s="107"/>
      <c r="Z1843" s="107"/>
      <c r="AA1843" s="107"/>
      <c r="AB1843" s="107"/>
      <c r="AC1843" s="107"/>
      <c r="AD1843" s="107"/>
      <c r="AE1843" s="197">
        <f t="shared" si="52"/>
        <v>135</v>
      </c>
      <c r="AF1843" s="108"/>
      <c r="AG1843" s="104"/>
    </row>
    <row r="1844" spans="1:33">
      <c r="A1844" s="357">
        <v>44770</v>
      </c>
      <c r="B1844" s="30">
        <v>2</v>
      </c>
      <c r="C1844" s="30">
        <v>4812501</v>
      </c>
      <c r="D1844" s="104">
        <v>13525</v>
      </c>
      <c r="E1844" s="104" t="s">
        <v>794</v>
      </c>
      <c r="F1844" s="30">
        <v>16728</v>
      </c>
      <c r="G1844" s="105">
        <v>100</v>
      </c>
      <c r="H1844" s="113" t="s">
        <v>106</v>
      </c>
      <c r="I1844" s="222">
        <v>0</v>
      </c>
      <c r="J1844" s="223">
        <v>0</v>
      </c>
      <c r="K1844" s="228">
        <v>0</v>
      </c>
      <c r="L1844" s="224">
        <v>0</v>
      </c>
      <c r="M1844" s="222">
        <v>0</v>
      </c>
      <c r="N1844" s="229">
        <v>0</v>
      </c>
      <c r="O1844" s="225">
        <v>0</v>
      </c>
      <c r="P1844" s="224">
        <v>0</v>
      </c>
      <c r="Q1844" s="225">
        <v>0</v>
      </c>
      <c r="R1844" s="226">
        <v>0</v>
      </c>
      <c r="S1844" s="224">
        <v>0</v>
      </c>
      <c r="T1844" s="222">
        <v>0</v>
      </c>
      <c r="U1844" s="227">
        <v>0</v>
      </c>
      <c r="V1844" s="224">
        <v>1</v>
      </c>
      <c r="W1844" s="224">
        <v>0</v>
      </c>
      <c r="X1844" s="146">
        <f>+G1844-(SUM(I1844:N1844,O1844,P1844:P1844:T1844,U1844,V1844,W1844))</f>
        <v>99</v>
      </c>
      <c r="Y1844" s="107"/>
      <c r="Z1844" s="107">
        <v>2</v>
      </c>
      <c r="AA1844" s="107"/>
      <c r="AB1844" s="107"/>
      <c r="AC1844" s="107"/>
      <c r="AD1844" s="107"/>
      <c r="AE1844" s="197">
        <f t="shared" si="52"/>
        <v>97</v>
      </c>
      <c r="AF1844" s="108"/>
      <c r="AG1844" s="104"/>
    </row>
    <row r="1845" spans="1:33">
      <c r="A1845" s="357">
        <v>44770</v>
      </c>
      <c r="B1845" s="30">
        <v>2</v>
      </c>
      <c r="C1845" s="30">
        <v>4812501</v>
      </c>
      <c r="D1845" s="104">
        <v>13526</v>
      </c>
      <c r="E1845" s="104" t="s">
        <v>794</v>
      </c>
      <c r="F1845" s="30">
        <v>16729</v>
      </c>
      <c r="G1845" s="105">
        <v>145</v>
      </c>
      <c r="H1845" s="113" t="s">
        <v>631</v>
      </c>
      <c r="I1845" s="222">
        <v>0</v>
      </c>
      <c r="J1845" s="223">
        <v>0</v>
      </c>
      <c r="K1845" s="228">
        <v>0</v>
      </c>
      <c r="L1845" s="224">
        <v>0</v>
      </c>
      <c r="M1845" s="222">
        <v>0</v>
      </c>
      <c r="N1845" s="229">
        <v>0</v>
      </c>
      <c r="O1845" s="225">
        <v>0</v>
      </c>
      <c r="P1845" s="224">
        <v>0</v>
      </c>
      <c r="Q1845" s="225">
        <v>0</v>
      </c>
      <c r="R1845" s="226">
        <v>1</v>
      </c>
      <c r="S1845" s="224">
        <v>0</v>
      </c>
      <c r="T1845" s="222">
        <v>0</v>
      </c>
      <c r="U1845" s="227">
        <v>0</v>
      </c>
      <c r="V1845" s="224">
        <v>1</v>
      </c>
      <c r="W1845" s="224">
        <v>0</v>
      </c>
      <c r="X1845" s="146">
        <f>+G1845-(SUM(I1845:N1845,O1845,P1845:P1845:T1845,U1845,V1845,W1845))</f>
        <v>143</v>
      </c>
      <c r="Y1845" s="107"/>
      <c r="Z1845" s="107">
        <v>1</v>
      </c>
      <c r="AA1845" s="107"/>
      <c r="AB1845" s="107"/>
      <c r="AC1845" s="107"/>
      <c r="AD1845" s="107"/>
      <c r="AE1845" s="197">
        <f t="shared" si="52"/>
        <v>142</v>
      </c>
      <c r="AF1845" s="108"/>
      <c r="AG1845" s="104"/>
    </row>
    <row r="1846" spans="1:33">
      <c r="A1846" s="357">
        <v>44770</v>
      </c>
      <c r="B1846" s="30">
        <v>2</v>
      </c>
      <c r="C1846" s="30">
        <v>4812501</v>
      </c>
      <c r="D1846" s="104">
        <v>13444</v>
      </c>
      <c r="E1846" s="104" t="s">
        <v>794</v>
      </c>
      <c r="F1846" s="30">
        <v>16730</v>
      </c>
      <c r="G1846" s="105">
        <v>140</v>
      </c>
      <c r="H1846" s="113" t="s">
        <v>840</v>
      </c>
      <c r="I1846" s="222">
        <v>0</v>
      </c>
      <c r="J1846" s="223">
        <v>0</v>
      </c>
      <c r="K1846" s="228">
        <v>0</v>
      </c>
      <c r="L1846" s="224">
        <v>0</v>
      </c>
      <c r="M1846" s="222">
        <v>0</v>
      </c>
      <c r="N1846" s="229">
        <v>0</v>
      </c>
      <c r="O1846" s="225">
        <v>0</v>
      </c>
      <c r="P1846" s="224">
        <v>0</v>
      </c>
      <c r="Q1846" s="225">
        <v>0</v>
      </c>
      <c r="R1846" s="226">
        <v>0</v>
      </c>
      <c r="S1846" s="224">
        <v>0</v>
      </c>
      <c r="T1846" s="222">
        <v>0</v>
      </c>
      <c r="U1846" s="227">
        <v>0</v>
      </c>
      <c r="V1846" s="224">
        <v>0</v>
      </c>
      <c r="W1846" s="224">
        <v>0</v>
      </c>
      <c r="X1846" s="146">
        <f>+G1846-(SUM(I1846:N1846,O1846,P1846:P1846:T1846,U1846,V1846,W1846))</f>
        <v>140</v>
      </c>
      <c r="Y1846" s="107"/>
      <c r="Z1846" s="107"/>
      <c r="AA1846" s="107"/>
      <c r="AB1846" s="107"/>
      <c r="AC1846" s="107"/>
      <c r="AD1846" s="107"/>
      <c r="AE1846" s="197">
        <f t="shared" si="52"/>
        <v>140</v>
      </c>
      <c r="AF1846" s="108"/>
      <c r="AG1846" s="104"/>
    </row>
    <row r="1847" spans="1:33">
      <c r="A1847" s="357">
        <v>44770</v>
      </c>
      <c r="B1847" s="30">
        <v>2</v>
      </c>
      <c r="C1847" s="30">
        <v>4732601</v>
      </c>
      <c r="D1847" s="104">
        <v>57484</v>
      </c>
      <c r="E1847" s="104" t="s">
        <v>830</v>
      </c>
      <c r="F1847" s="30">
        <v>16731</v>
      </c>
      <c r="G1847" s="105">
        <v>9</v>
      </c>
      <c r="H1847" s="113" t="s">
        <v>839</v>
      </c>
      <c r="I1847" s="222">
        <v>0</v>
      </c>
      <c r="J1847" s="223">
        <v>0</v>
      </c>
      <c r="K1847" s="228">
        <v>0</v>
      </c>
      <c r="L1847" s="224">
        <v>0</v>
      </c>
      <c r="M1847" s="222">
        <v>0</v>
      </c>
      <c r="N1847" s="229">
        <v>0</v>
      </c>
      <c r="O1847" s="225">
        <v>0</v>
      </c>
      <c r="P1847" s="224">
        <v>0</v>
      </c>
      <c r="Q1847" s="225">
        <v>0</v>
      </c>
      <c r="R1847" s="226">
        <v>0</v>
      </c>
      <c r="S1847" s="224">
        <v>0</v>
      </c>
      <c r="T1847" s="222">
        <v>0</v>
      </c>
      <c r="U1847" s="227">
        <v>0</v>
      </c>
      <c r="V1847" s="224">
        <v>0</v>
      </c>
      <c r="W1847" s="224">
        <v>0</v>
      </c>
      <c r="X1847" s="146">
        <f>+G1847-(SUM(I1847:N1847,O1847,P1847:P1847:T1847,U1847,V1847,W1847))</f>
        <v>9</v>
      </c>
      <c r="Y1847" s="107"/>
      <c r="Z1847" s="107"/>
      <c r="AA1847" s="107"/>
      <c r="AB1847" s="107"/>
      <c r="AC1847" s="107"/>
      <c r="AD1847" s="107"/>
      <c r="AE1847" s="197">
        <f t="shared" si="52"/>
        <v>9</v>
      </c>
      <c r="AF1847" s="108"/>
      <c r="AG1847" s="104"/>
    </row>
    <row r="1848" spans="1:33">
      <c r="A1848" s="357">
        <v>44850</v>
      </c>
      <c r="B1848" s="30">
        <v>2</v>
      </c>
      <c r="C1848" s="30">
        <v>4972201</v>
      </c>
      <c r="D1848" s="104">
        <v>58950</v>
      </c>
      <c r="E1848" s="104" t="s">
        <v>283</v>
      </c>
      <c r="F1848" s="30">
        <v>17574</v>
      </c>
      <c r="G1848" s="105">
        <v>342</v>
      </c>
      <c r="H1848" s="113" t="s">
        <v>841</v>
      </c>
      <c r="I1848" s="222">
        <v>0</v>
      </c>
      <c r="J1848" s="223">
        <v>0</v>
      </c>
      <c r="K1848" s="228">
        <v>0</v>
      </c>
      <c r="L1848" s="224">
        <v>0</v>
      </c>
      <c r="M1848" s="222">
        <v>0</v>
      </c>
      <c r="N1848" s="229">
        <v>0</v>
      </c>
      <c r="O1848" s="225">
        <v>0</v>
      </c>
      <c r="P1848" s="224">
        <v>0</v>
      </c>
      <c r="Q1848" s="225">
        <v>0</v>
      </c>
      <c r="R1848" s="226">
        <v>0</v>
      </c>
      <c r="S1848" s="224">
        <v>0</v>
      </c>
      <c r="T1848" s="222">
        <v>0</v>
      </c>
      <c r="U1848" s="227">
        <v>0</v>
      </c>
      <c r="V1848" s="224">
        <v>0</v>
      </c>
      <c r="W1848" s="224">
        <v>0</v>
      </c>
      <c r="X1848" s="146">
        <f>+G1848-(SUM(I1848:N1848,O1848,P1848:P1848:T1848,U1848,V1848,W1848))</f>
        <v>342</v>
      </c>
      <c r="Y1848" s="107"/>
      <c r="Z1848" s="107"/>
      <c r="AA1848" s="107"/>
      <c r="AB1848" s="107"/>
      <c r="AC1848" s="107"/>
      <c r="AD1848" s="107"/>
      <c r="AE1848" s="197">
        <f t="shared" si="52"/>
        <v>342</v>
      </c>
      <c r="AF1848" s="108"/>
      <c r="AG1848" s="104"/>
    </row>
    <row r="1849" spans="1:33">
      <c r="A1849" s="357">
        <v>44850</v>
      </c>
      <c r="B1849" s="30">
        <v>3</v>
      </c>
      <c r="C1849" s="30">
        <v>4972201</v>
      </c>
      <c r="D1849" s="104">
        <v>58949</v>
      </c>
      <c r="E1849" s="104" t="s">
        <v>283</v>
      </c>
      <c r="F1849" s="30">
        <v>17575</v>
      </c>
      <c r="G1849" s="105">
        <v>253</v>
      </c>
      <c r="H1849" s="113" t="s">
        <v>176</v>
      </c>
      <c r="I1849" s="222">
        <v>0</v>
      </c>
      <c r="J1849" s="223">
        <v>0</v>
      </c>
      <c r="K1849" s="228">
        <v>0</v>
      </c>
      <c r="L1849" s="224">
        <v>0</v>
      </c>
      <c r="M1849" s="222">
        <v>0</v>
      </c>
      <c r="N1849" s="229">
        <v>0</v>
      </c>
      <c r="O1849" s="225">
        <v>0</v>
      </c>
      <c r="P1849" s="224">
        <v>0</v>
      </c>
      <c r="Q1849" s="225">
        <v>0</v>
      </c>
      <c r="R1849" s="226">
        <v>0</v>
      </c>
      <c r="S1849" s="224">
        <v>0</v>
      </c>
      <c r="T1849" s="222">
        <v>0</v>
      </c>
      <c r="U1849" s="227">
        <v>0</v>
      </c>
      <c r="V1849" s="224">
        <v>1</v>
      </c>
      <c r="W1849" s="224">
        <v>0</v>
      </c>
      <c r="X1849" s="146">
        <f>+G1849-(SUM(I1849:N1849,O1849,P1849:P1849:T1849,U1849,V1849,W1849))</f>
        <v>252</v>
      </c>
      <c r="Y1849" s="107"/>
      <c r="Z1849" s="107"/>
      <c r="AA1849" s="107"/>
      <c r="AB1849" s="107"/>
      <c r="AC1849" s="107">
        <v>1</v>
      </c>
      <c r="AD1849" s="107"/>
      <c r="AE1849" s="197">
        <f t="shared" si="52"/>
        <v>251</v>
      </c>
      <c r="AF1849" s="108"/>
      <c r="AG1849" s="104"/>
    </row>
    <row r="1850" spans="1:33">
      <c r="A1850" s="357">
        <v>44850</v>
      </c>
      <c r="B1850" s="30">
        <v>3</v>
      </c>
      <c r="C1850" s="30">
        <v>4972201</v>
      </c>
      <c r="D1850" s="104">
        <v>58951</v>
      </c>
      <c r="E1850" s="104" t="s">
        <v>283</v>
      </c>
      <c r="F1850" s="30">
        <v>17576</v>
      </c>
      <c r="G1850" s="105">
        <v>200</v>
      </c>
      <c r="H1850" s="564" t="s">
        <v>332</v>
      </c>
      <c r="I1850" s="222">
        <v>0</v>
      </c>
      <c r="J1850" s="223">
        <v>0</v>
      </c>
      <c r="K1850" s="228">
        <v>0</v>
      </c>
      <c r="L1850" s="224">
        <v>0</v>
      </c>
      <c r="M1850" s="222">
        <v>0</v>
      </c>
      <c r="N1850" s="229">
        <v>0</v>
      </c>
      <c r="O1850" s="225">
        <v>0</v>
      </c>
      <c r="P1850" s="224">
        <v>0</v>
      </c>
      <c r="Q1850" s="225">
        <v>0</v>
      </c>
      <c r="R1850" s="226">
        <v>0</v>
      </c>
      <c r="S1850" s="224">
        <v>0</v>
      </c>
      <c r="T1850" s="222">
        <v>0</v>
      </c>
      <c r="U1850" s="227">
        <v>0</v>
      </c>
      <c r="V1850" s="224">
        <v>1</v>
      </c>
      <c r="W1850" s="224">
        <v>0</v>
      </c>
      <c r="X1850" s="146">
        <f>+G1850-(SUM(I1850:N1850,O1850,P1850:P1850:T1850,U1850,V1850,W1850))</f>
        <v>199</v>
      </c>
      <c r="Y1850" s="107"/>
      <c r="Z1850" s="107"/>
      <c r="AA1850" s="107"/>
      <c r="AB1850" s="107"/>
      <c r="AC1850" s="107"/>
      <c r="AD1850" s="107"/>
      <c r="AE1850" s="197">
        <f t="shared" si="52"/>
        <v>199</v>
      </c>
      <c r="AF1850" s="108"/>
      <c r="AG1850" s="104"/>
    </row>
    <row r="1851" spans="1:33">
      <c r="A1851" s="357">
        <v>44851</v>
      </c>
      <c r="B1851" s="30">
        <v>1</v>
      </c>
      <c r="C1851" s="30">
        <v>4972201</v>
      </c>
      <c r="D1851" s="104">
        <v>58951</v>
      </c>
      <c r="E1851" s="104" t="s">
        <v>283</v>
      </c>
      <c r="F1851" s="30">
        <v>17576</v>
      </c>
      <c r="G1851" s="105">
        <v>199</v>
      </c>
      <c r="H1851" s="565"/>
      <c r="I1851" s="222">
        <v>0</v>
      </c>
      <c r="J1851" s="223">
        <v>0</v>
      </c>
      <c r="K1851" s="228">
        <v>0</v>
      </c>
      <c r="L1851" s="224">
        <v>0</v>
      </c>
      <c r="M1851" s="222">
        <v>0</v>
      </c>
      <c r="N1851" s="229">
        <v>0</v>
      </c>
      <c r="O1851" s="225">
        <v>0</v>
      </c>
      <c r="P1851" s="224">
        <v>0</v>
      </c>
      <c r="Q1851" s="225">
        <v>0</v>
      </c>
      <c r="R1851" s="226">
        <v>0</v>
      </c>
      <c r="S1851" s="224">
        <v>0</v>
      </c>
      <c r="T1851" s="222">
        <v>0</v>
      </c>
      <c r="U1851" s="227">
        <v>0</v>
      </c>
      <c r="V1851" s="224">
        <v>0</v>
      </c>
      <c r="W1851" s="224">
        <v>0</v>
      </c>
      <c r="X1851" s="146">
        <f>+G1851-(SUM(I1851:N1851,O1851,P1851:P1851:T1851,U1851,V1851,W1851))</f>
        <v>199</v>
      </c>
      <c r="Y1851" s="107"/>
      <c r="Z1851" s="107"/>
      <c r="AA1851" s="107"/>
      <c r="AB1851" s="107"/>
      <c r="AC1851" s="107"/>
      <c r="AD1851" s="107"/>
      <c r="AE1851" s="197">
        <f t="shared" si="52"/>
        <v>199</v>
      </c>
      <c r="AF1851" s="108"/>
      <c r="AG1851" s="104"/>
    </row>
    <row r="1852" spans="1:33">
      <c r="A1852" s="357">
        <v>44851</v>
      </c>
      <c r="B1852" s="30">
        <v>1</v>
      </c>
      <c r="C1852" s="30">
        <v>4972201</v>
      </c>
      <c r="D1852" s="104">
        <v>58948</v>
      </c>
      <c r="E1852" s="104" t="s">
        <v>283</v>
      </c>
      <c r="F1852" s="30">
        <v>17577</v>
      </c>
      <c r="G1852" s="105">
        <v>90</v>
      </c>
      <c r="H1852" s="113" t="s">
        <v>765</v>
      </c>
      <c r="I1852" s="222">
        <v>0</v>
      </c>
      <c r="J1852" s="223">
        <v>0</v>
      </c>
      <c r="K1852" s="228">
        <v>0</v>
      </c>
      <c r="L1852" s="224">
        <v>0</v>
      </c>
      <c r="M1852" s="222">
        <v>0</v>
      </c>
      <c r="N1852" s="229">
        <v>0</v>
      </c>
      <c r="O1852" s="225">
        <v>0</v>
      </c>
      <c r="P1852" s="224">
        <v>0</v>
      </c>
      <c r="Q1852" s="225">
        <v>0</v>
      </c>
      <c r="R1852" s="226">
        <v>0</v>
      </c>
      <c r="S1852" s="224">
        <v>0</v>
      </c>
      <c r="T1852" s="222">
        <v>0</v>
      </c>
      <c r="U1852" s="227">
        <v>0</v>
      </c>
      <c r="V1852" s="224">
        <v>0</v>
      </c>
      <c r="W1852" s="224">
        <v>0</v>
      </c>
      <c r="X1852" s="146">
        <f>+G1852-(SUM(I1852:N1852,O1852,P1852:P1852:T1852,U1852,V1852,W1852))</f>
        <v>90</v>
      </c>
      <c r="Y1852" s="107"/>
      <c r="Z1852" s="107"/>
      <c r="AA1852" s="107"/>
      <c r="AB1852" s="107"/>
      <c r="AC1852" s="107"/>
      <c r="AD1852" s="107"/>
      <c r="AE1852" s="197">
        <f t="shared" si="52"/>
        <v>90</v>
      </c>
      <c r="AF1852" s="108"/>
      <c r="AG1852" s="104"/>
    </row>
    <row r="1853" spans="1:33">
      <c r="A1853" s="357">
        <v>44851</v>
      </c>
      <c r="B1853" s="30">
        <v>1</v>
      </c>
      <c r="C1853" s="30">
        <v>5021601</v>
      </c>
      <c r="D1853" s="104">
        <v>58807</v>
      </c>
      <c r="E1853" s="104" t="s">
        <v>283</v>
      </c>
      <c r="F1853" s="30">
        <v>17578</v>
      </c>
      <c r="G1853" s="105">
        <v>388</v>
      </c>
      <c r="H1853" s="113" t="s">
        <v>735</v>
      </c>
      <c r="I1853" s="222">
        <v>0</v>
      </c>
      <c r="J1853" s="223">
        <v>0</v>
      </c>
      <c r="K1853" s="228">
        <v>0</v>
      </c>
      <c r="L1853" s="224">
        <v>0</v>
      </c>
      <c r="M1853" s="222">
        <v>0</v>
      </c>
      <c r="N1853" s="229">
        <v>0</v>
      </c>
      <c r="O1853" s="225">
        <v>0</v>
      </c>
      <c r="P1853" s="224">
        <v>0</v>
      </c>
      <c r="Q1853" s="225">
        <v>0</v>
      </c>
      <c r="R1853" s="226">
        <v>0</v>
      </c>
      <c r="S1853" s="224">
        <v>0</v>
      </c>
      <c r="T1853" s="222">
        <v>0</v>
      </c>
      <c r="U1853" s="227">
        <v>0</v>
      </c>
      <c r="V1853" s="224">
        <v>0</v>
      </c>
      <c r="W1853" s="224">
        <v>0</v>
      </c>
      <c r="X1853" s="146">
        <f>+G1853-(SUM(I1853:N1853,O1853,P1853:P1853:T1853,U1853,V1853,W1853))</f>
        <v>388</v>
      </c>
      <c r="Y1853" s="107"/>
      <c r="Z1853" s="107"/>
      <c r="AA1853" s="107"/>
      <c r="AB1853" s="107"/>
      <c r="AC1853" s="107"/>
      <c r="AD1853" s="107"/>
      <c r="AE1853" s="197">
        <f t="shared" si="52"/>
        <v>388</v>
      </c>
      <c r="AF1853" s="108"/>
      <c r="AG1853" s="104"/>
    </row>
    <row r="1854" spans="1:33">
      <c r="A1854" s="357">
        <v>44851</v>
      </c>
      <c r="B1854" s="30">
        <v>1</v>
      </c>
      <c r="C1854" s="30">
        <v>5021601</v>
      </c>
      <c r="D1854" s="104">
        <v>58806</v>
      </c>
      <c r="E1854" s="104" t="s">
        <v>283</v>
      </c>
      <c r="F1854" s="30">
        <v>17579</v>
      </c>
      <c r="G1854" s="105">
        <v>76</v>
      </c>
      <c r="H1854" s="113" t="s">
        <v>422</v>
      </c>
      <c r="I1854" s="222">
        <v>0</v>
      </c>
      <c r="J1854" s="223">
        <v>0</v>
      </c>
      <c r="K1854" s="228">
        <v>0</v>
      </c>
      <c r="L1854" s="224">
        <v>0</v>
      </c>
      <c r="M1854" s="222">
        <v>0</v>
      </c>
      <c r="N1854" s="229">
        <v>0</v>
      </c>
      <c r="O1854" s="225">
        <v>0</v>
      </c>
      <c r="P1854" s="224">
        <v>0</v>
      </c>
      <c r="Q1854" s="225">
        <v>0</v>
      </c>
      <c r="R1854" s="226">
        <v>0</v>
      </c>
      <c r="S1854" s="224">
        <v>0</v>
      </c>
      <c r="T1854" s="222">
        <v>0</v>
      </c>
      <c r="U1854" s="227">
        <v>0</v>
      </c>
      <c r="V1854" s="224">
        <v>0</v>
      </c>
      <c r="W1854" s="224">
        <v>0</v>
      </c>
      <c r="X1854" s="146">
        <f>+G1854-(SUM(I1854:N1854,O1854,P1854:P1854:T1854,U1854,V1854,W1854))</f>
        <v>76</v>
      </c>
      <c r="Y1854" s="107"/>
      <c r="Z1854" s="107"/>
      <c r="AA1854" s="107"/>
      <c r="AB1854" s="107"/>
      <c r="AC1854" s="107"/>
      <c r="AD1854" s="107"/>
      <c r="AE1854" s="197">
        <f t="shared" si="52"/>
        <v>76</v>
      </c>
      <c r="AF1854" s="108"/>
      <c r="AG1854" s="104"/>
    </row>
    <row r="1855" spans="1:33">
      <c r="A1855" s="357">
        <v>44851</v>
      </c>
      <c r="B1855" s="30">
        <v>2</v>
      </c>
      <c r="C1855" s="30">
        <v>5055801</v>
      </c>
      <c r="D1855" s="104">
        <v>58951</v>
      </c>
      <c r="E1855" s="104" t="s">
        <v>283</v>
      </c>
      <c r="F1855" s="30">
        <v>17580</v>
      </c>
      <c r="G1855" s="105">
        <v>289</v>
      </c>
      <c r="H1855" s="113" t="s">
        <v>295</v>
      </c>
      <c r="I1855" s="222">
        <v>0</v>
      </c>
      <c r="J1855" s="223">
        <v>0</v>
      </c>
      <c r="K1855" s="228">
        <v>0</v>
      </c>
      <c r="L1855" s="224">
        <v>0</v>
      </c>
      <c r="M1855" s="222">
        <v>0</v>
      </c>
      <c r="N1855" s="229">
        <v>0</v>
      </c>
      <c r="O1855" s="225">
        <v>0</v>
      </c>
      <c r="P1855" s="224">
        <v>0</v>
      </c>
      <c r="Q1855" s="225">
        <v>0</v>
      </c>
      <c r="R1855" s="226">
        <v>0</v>
      </c>
      <c r="S1855" s="224">
        <v>0</v>
      </c>
      <c r="T1855" s="222">
        <v>0</v>
      </c>
      <c r="U1855" s="227">
        <v>0</v>
      </c>
      <c r="V1855" s="224">
        <v>0</v>
      </c>
      <c r="W1855" s="224">
        <v>0</v>
      </c>
      <c r="X1855" s="146">
        <f>+G1855-(SUM(I1855:N1855,O1855,P1855:P1855:T1855,U1855,V1855,W1855))</f>
        <v>289</v>
      </c>
      <c r="Y1855" s="107"/>
      <c r="Z1855" s="107"/>
      <c r="AA1855" s="107"/>
      <c r="AB1855" s="107"/>
      <c r="AC1855" s="107"/>
      <c r="AD1855" s="107"/>
      <c r="AE1855" s="197">
        <f t="shared" si="52"/>
        <v>289</v>
      </c>
      <c r="AF1855" s="108"/>
      <c r="AG1855" s="104"/>
    </row>
    <row r="1856" spans="1:33">
      <c r="A1856" s="357">
        <v>44851</v>
      </c>
      <c r="B1856" s="30">
        <v>2</v>
      </c>
      <c r="C1856" s="30">
        <v>5055801</v>
      </c>
      <c r="D1856" s="104">
        <v>58806</v>
      </c>
      <c r="E1856" s="104" t="s">
        <v>283</v>
      </c>
      <c r="F1856" s="30">
        <v>17581</v>
      </c>
      <c r="G1856" s="105">
        <v>23</v>
      </c>
      <c r="H1856" s="113" t="s">
        <v>142</v>
      </c>
      <c r="I1856" s="222">
        <v>0</v>
      </c>
      <c r="J1856" s="223">
        <v>0</v>
      </c>
      <c r="K1856" s="228">
        <v>0</v>
      </c>
      <c r="L1856" s="224">
        <v>0</v>
      </c>
      <c r="M1856" s="222">
        <v>0</v>
      </c>
      <c r="N1856" s="229">
        <v>0</v>
      </c>
      <c r="O1856" s="225">
        <v>0</v>
      </c>
      <c r="P1856" s="224">
        <v>0</v>
      </c>
      <c r="Q1856" s="225">
        <v>0</v>
      </c>
      <c r="R1856" s="226">
        <v>0</v>
      </c>
      <c r="S1856" s="224">
        <v>0</v>
      </c>
      <c r="T1856" s="222">
        <v>0</v>
      </c>
      <c r="U1856" s="227">
        <v>0</v>
      </c>
      <c r="V1856" s="224">
        <v>0</v>
      </c>
      <c r="W1856" s="224">
        <v>0</v>
      </c>
      <c r="X1856" s="146">
        <f>+G1856-(SUM(I1856:N1856,O1856,P1856:P1856:T1856,U1856,V1856,W1856))</f>
        <v>23</v>
      </c>
      <c r="Y1856" s="107"/>
      <c r="Z1856" s="107"/>
      <c r="AA1856" s="107"/>
      <c r="AB1856" s="107"/>
      <c r="AC1856" s="107"/>
      <c r="AD1856" s="107"/>
      <c r="AE1856" s="197">
        <f t="shared" si="52"/>
        <v>23</v>
      </c>
      <c r="AF1856" s="108"/>
      <c r="AG1856" s="104"/>
    </row>
    <row r="1857" spans="1:33">
      <c r="A1857" s="357">
        <v>44851</v>
      </c>
      <c r="B1857" s="30">
        <v>2</v>
      </c>
      <c r="C1857" s="30">
        <v>5055801</v>
      </c>
      <c r="D1857" s="104">
        <v>58806</v>
      </c>
      <c r="E1857" s="104" t="s">
        <v>283</v>
      </c>
      <c r="F1857" s="30">
        <v>17582</v>
      </c>
      <c r="G1857" s="105">
        <v>200</v>
      </c>
      <c r="H1857" s="113" t="s">
        <v>842</v>
      </c>
      <c r="I1857" s="222">
        <v>0</v>
      </c>
      <c r="J1857" s="223">
        <v>0</v>
      </c>
      <c r="K1857" s="228">
        <v>0</v>
      </c>
      <c r="L1857" s="224">
        <v>0</v>
      </c>
      <c r="M1857" s="222">
        <v>0</v>
      </c>
      <c r="N1857" s="229">
        <v>0</v>
      </c>
      <c r="O1857" s="225">
        <v>0</v>
      </c>
      <c r="P1857" s="224">
        <v>0</v>
      </c>
      <c r="Q1857" s="225">
        <v>0</v>
      </c>
      <c r="R1857" s="226">
        <v>0</v>
      </c>
      <c r="S1857" s="224">
        <v>0</v>
      </c>
      <c r="T1857" s="222">
        <v>0</v>
      </c>
      <c r="U1857" s="227">
        <v>0</v>
      </c>
      <c r="V1857" s="224">
        <v>0</v>
      </c>
      <c r="W1857" s="224">
        <v>0</v>
      </c>
      <c r="X1857" s="146">
        <f>+G1857-(SUM(I1857:N1857,O1857,P1857:P1857:T1857,U1857,V1857,W1857))</f>
        <v>200</v>
      </c>
      <c r="Y1857" s="107"/>
      <c r="Z1857" s="107"/>
      <c r="AA1857" s="107"/>
      <c r="AB1857" s="107"/>
      <c r="AC1857" s="107"/>
      <c r="AD1857" s="107"/>
      <c r="AE1857" s="197">
        <f t="shared" si="52"/>
        <v>200</v>
      </c>
      <c r="AF1857" s="108"/>
      <c r="AG1857" s="104"/>
    </row>
    <row r="1858" spans="1:33">
      <c r="A1858" s="357">
        <v>44854</v>
      </c>
      <c r="B1858" s="30">
        <v>1</v>
      </c>
      <c r="C1858" s="30">
        <v>5022401</v>
      </c>
      <c r="D1858" s="104">
        <v>13541</v>
      </c>
      <c r="E1858" s="104" t="s">
        <v>862</v>
      </c>
      <c r="F1858" s="30" t="s">
        <v>852</v>
      </c>
      <c r="G1858" s="105">
        <v>40</v>
      </c>
      <c r="H1858" s="113" t="s">
        <v>359</v>
      </c>
      <c r="I1858" s="222">
        <v>0</v>
      </c>
      <c r="J1858" s="223">
        <v>1</v>
      </c>
      <c r="K1858" s="228">
        <v>0</v>
      </c>
      <c r="L1858" s="224">
        <v>0</v>
      </c>
      <c r="M1858" s="222">
        <v>0</v>
      </c>
      <c r="N1858" s="229">
        <v>0</v>
      </c>
      <c r="O1858" s="225">
        <v>0</v>
      </c>
      <c r="P1858" s="224">
        <v>1</v>
      </c>
      <c r="Q1858" s="225">
        <v>0</v>
      </c>
      <c r="R1858" s="226">
        <v>0</v>
      </c>
      <c r="S1858" s="224">
        <v>0</v>
      </c>
      <c r="T1858" s="222">
        <v>0</v>
      </c>
      <c r="U1858" s="227">
        <v>0</v>
      </c>
      <c r="V1858" s="224">
        <v>0</v>
      </c>
      <c r="W1858" s="224">
        <v>0</v>
      </c>
      <c r="X1858" s="146">
        <f>+G1858-(SUM(I1858:N1858,O1858,P1858:P1858:T1858,U1858,V1858,W1858))</f>
        <v>38</v>
      </c>
      <c r="Y1858" s="107"/>
      <c r="Z1858" s="107"/>
      <c r="AA1858" s="107"/>
      <c r="AB1858" s="107"/>
      <c r="AC1858" s="107"/>
      <c r="AD1858" s="107"/>
      <c r="AE1858" s="197">
        <f t="shared" si="52"/>
        <v>38</v>
      </c>
      <c r="AF1858" s="108"/>
      <c r="AG1858" s="104"/>
    </row>
    <row r="1859" spans="1:33">
      <c r="A1859" s="357">
        <v>44854</v>
      </c>
      <c r="B1859" s="30">
        <v>1</v>
      </c>
      <c r="C1859" s="30">
        <v>5022401</v>
      </c>
      <c r="D1859" s="104">
        <v>13541</v>
      </c>
      <c r="E1859" s="104" t="s">
        <v>862</v>
      </c>
      <c r="F1859" s="30">
        <v>17612</v>
      </c>
      <c r="G1859" s="105">
        <v>400</v>
      </c>
      <c r="H1859" s="113" t="s">
        <v>844</v>
      </c>
      <c r="I1859" s="222">
        <v>0</v>
      </c>
      <c r="J1859" s="223">
        <v>0</v>
      </c>
      <c r="K1859" s="228">
        <v>0</v>
      </c>
      <c r="L1859" s="224">
        <v>0</v>
      </c>
      <c r="M1859" s="222">
        <v>0</v>
      </c>
      <c r="N1859" s="229">
        <v>0</v>
      </c>
      <c r="O1859" s="225">
        <v>0</v>
      </c>
      <c r="P1859" s="224">
        <v>0</v>
      </c>
      <c r="Q1859" s="225">
        <v>0</v>
      </c>
      <c r="R1859" s="226">
        <v>3</v>
      </c>
      <c r="S1859" s="224">
        <v>0</v>
      </c>
      <c r="T1859" s="222">
        <v>0</v>
      </c>
      <c r="U1859" s="227">
        <v>0</v>
      </c>
      <c r="V1859" s="224">
        <v>0</v>
      </c>
      <c r="W1859" s="224">
        <v>1</v>
      </c>
      <c r="X1859" s="146">
        <f>+G1859-(SUM(I1859:N1859,O1859,P1859:P1859:T1859,U1859,V1859,W1859))</f>
        <v>396</v>
      </c>
      <c r="Y1859" s="107"/>
      <c r="Z1859" s="107"/>
      <c r="AA1859" s="107">
        <v>4</v>
      </c>
      <c r="AB1859" s="107"/>
      <c r="AC1859" s="107"/>
      <c r="AD1859" s="107"/>
      <c r="AE1859" s="197">
        <f t="shared" si="52"/>
        <v>392</v>
      </c>
      <c r="AF1859" s="108"/>
      <c r="AG1859" s="104"/>
    </row>
    <row r="1860" spans="1:33">
      <c r="A1860" s="357">
        <v>44854</v>
      </c>
      <c r="B1860" s="30">
        <v>2</v>
      </c>
      <c r="C1860" s="30">
        <v>5022401</v>
      </c>
      <c r="D1860" s="104">
        <v>13541</v>
      </c>
      <c r="E1860" s="104" t="s">
        <v>862</v>
      </c>
      <c r="F1860" s="30">
        <v>17613</v>
      </c>
      <c r="G1860" s="105">
        <v>400</v>
      </c>
      <c r="H1860" s="113" t="s">
        <v>845</v>
      </c>
      <c r="I1860" s="222">
        <v>0</v>
      </c>
      <c r="J1860" s="223">
        <v>0</v>
      </c>
      <c r="K1860" s="228">
        <v>0</v>
      </c>
      <c r="L1860" s="224">
        <v>0</v>
      </c>
      <c r="M1860" s="222">
        <v>0</v>
      </c>
      <c r="N1860" s="229">
        <v>0</v>
      </c>
      <c r="O1860" s="225">
        <v>0</v>
      </c>
      <c r="P1860" s="224">
        <v>0</v>
      </c>
      <c r="Q1860" s="225">
        <v>0</v>
      </c>
      <c r="R1860" s="226">
        <v>3</v>
      </c>
      <c r="S1860" s="224">
        <v>0</v>
      </c>
      <c r="T1860" s="222">
        <v>0</v>
      </c>
      <c r="U1860" s="227">
        <v>0</v>
      </c>
      <c r="V1860" s="224">
        <v>0</v>
      </c>
      <c r="W1860" s="224">
        <v>1</v>
      </c>
      <c r="X1860" s="146">
        <f>+G1860-(SUM(I1860:N1860,O1860,P1860:P1860:T1860,U1860,V1860,W1860))</f>
        <v>396</v>
      </c>
      <c r="Y1860" s="107"/>
      <c r="Z1860" s="107"/>
      <c r="AA1860" s="107"/>
      <c r="AB1860" s="107"/>
      <c r="AC1860" s="107"/>
      <c r="AD1860" s="107"/>
      <c r="AE1860" s="197">
        <f t="shared" si="52"/>
        <v>396</v>
      </c>
      <c r="AF1860" s="108"/>
      <c r="AG1860" s="104"/>
    </row>
    <row r="1861" spans="1:33">
      <c r="A1861" s="357">
        <v>44854</v>
      </c>
      <c r="B1861" s="30">
        <v>2</v>
      </c>
      <c r="C1861" s="30">
        <v>5022401</v>
      </c>
      <c r="D1861" s="104">
        <v>13541</v>
      </c>
      <c r="E1861" s="104" t="s">
        <v>862</v>
      </c>
      <c r="F1861" s="30">
        <v>17614</v>
      </c>
      <c r="G1861" s="105">
        <v>140</v>
      </c>
      <c r="H1861" s="113" t="s">
        <v>853</v>
      </c>
      <c r="I1861" s="222">
        <v>0</v>
      </c>
      <c r="J1861" s="223">
        <v>0</v>
      </c>
      <c r="K1861" s="228">
        <v>0</v>
      </c>
      <c r="L1861" s="224">
        <v>0</v>
      </c>
      <c r="M1861" s="222">
        <v>0</v>
      </c>
      <c r="N1861" s="229">
        <v>0</v>
      </c>
      <c r="O1861" s="225">
        <v>0</v>
      </c>
      <c r="P1861" s="224">
        <v>0</v>
      </c>
      <c r="Q1861" s="225">
        <v>0</v>
      </c>
      <c r="R1861" s="226">
        <v>1</v>
      </c>
      <c r="S1861" s="224">
        <v>0</v>
      </c>
      <c r="T1861" s="222">
        <v>0</v>
      </c>
      <c r="U1861" s="227">
        <v>0</v>
      </c>
      <c r="V1861" s="224">
        <v>0</v>
      </c>
      <c r="W1861" s="224">
        <v>1</v>
      </c>
      <c r="X1861" s="146">
        <f>+G1861-(SUM(I1861:N1861,O1861,P1861:P1861:T1861,U1861,V1861,W1861))</f>
        <v>138</v>
      </c>
      <c r="Y1861" s="107"/>
      <c r="Z1861" s="107"/>
      <c r="AA1861" s="107"/>
      <c r="AB1861" s="107"/>
      <c r="AC1861" s="107"/>
      <c r="AD1861" s="107"/>
      <c r="AE1861" s="197">
        <f t="shared" si="52"/>
        <v>138</v>
      </c>
      <c r="AF1861" s="108"/>
      <c r="AG1861" s="104"/>
    </row>
    <row r="1862" spans="1:33">
      <c r="A1862" s="357">
        <v>44854</v>
      </c>
      <c r="B1862" s="30">
        <v>3</v>
      </c>
      <c r="C1862" s="30">
        <v>5022401</v>
      </c>
      <c r="D1862" s="104">
        <v>13578</v>
      </c>
      <c r="E1862" s="104" t="s">
        <v>862</v>
      </c>
      <c r="F1862" s="30">
        <v>17615</v>
      </c>
      <c r="G1862" s="105">
        <v>400</v>
      </c>
      <c r="H1862" s="113" t="s">
        <v>111</v>
      </c>
      <c r="I1862" s="222">
        <v>0</v>
      </c>
      <c r="J1862" s="223">
        <v>0</v>
      </c>
      <c r="K1862" s="228">
        <v>0</v>
      </c>
      <c r="L1862" s="224">
        <v>0</v>
      </c>
      <c r="M1862" s="222">
        <v>0</v>
      </c>
      <c r="N1862" s="229">
        <v>0</v>
      </c>
      <c r="O1862" s="225">
        <v>0</v>
      </c>
      <c r="P1862" s="224">
        <v>1</v>
      </c>
      <c r="Q1862" s="225">
        <v>0</v>
      </c>
      <c r="R1862" s="226">
        <v>3</v>
      </c>
      <c r="S1862" s="224">
        <v>0</v>
      </c>
      <c r="T1862" s="222">
        <v>0</v>
      </c>
      <c r="U1862" s="227">
        <v>0</v>
      </c>
      <c r="V1862" s="224">
        <v>0</v>
      </c>
      <c r="W1862" s="224">
        <v>1</v>
      </c>
      <c r="X1862" s="146">
        <f>+G1862-(SUM(I1862:N1862,O1862,P1862:P1862:T1862,U1862,V1862,W1862))</f>
        <v>395</v>
      </c>
      <c r="Y1862" s="107"/>
      <c r="Z1862" s="107"/>
      <c r="AA1862" s="107"/>
      <c r="AB1862" s="107"/>
      <c r="AC1862" s="107"/>
      <c r="AD1862" s="107"/>
      <c r="AE1862" s="197">
        <f t="shared" si="52"/>
        <v>395</v>
      </c>
      <c r="AF1862" s="108"/>
      <c r="AG1862" s="104"/>
    </row>
    <row r="1863" spans="1:33">
      <c r="A1863" s="357">
        <v>44855</v>
      </c>
      <c r="B1863" s="30">
        <v>1</v>
      </c>
      <c r="C1863" s="30">
        <v>5022401</v>
      </c>
      <c r="D1863" s="104">
        <v>13578</v>
      </c>
      <c r="E1863" s="104" t="s">
        <v>862</v>
      </c>
      <c r="F1863" s="30">
        <v>17616</v>
      </c>
      <c r="G1863" s="105">
        <v>400</v>
      </c>
      <c r="H1863" s="113" t="s">
        <v>114</v>
      </c>
      <c r="I1863" s="222">
        <v>0</v>
      </c>
      <c r="J1863" s="223">
        <v>0</v>
      </c>
      <c r="K1863" s="228">
        <v>0</v>
      </c>
      <c r="L1863" s="224">
        <v>0</v>
      </c>
      <c r="M1863" s="222">
        <v>0</v>
      </c>
      <c r="N1863" s="229">
        <v>0</v>
      </c>
      <c r="O1863" s="225">
        <v>0</v>
      </c>
      <c r="P1863" s="224">
        <v>0</v>
      </c>
      <c r="Q1863" s="225">
        <v>0</v>
      </c>
      <c r="R1863" s="226">
        <v>3</v>
      </c>
      <c r="S1863" s="224">
        <v>0</v>
      </c>
      <c r="T1863" s="222">
        <v>0</v>
      </c>
      <c r="U1863" s="227">
        <v>0</v>
      </c>
      <c r="V1863" s="224">
        <v>0</v>
      </c>
      <c r="W1863" s="224">
        <v>1</v>
      </c>
      <c r="X1863" s="146">
        <f>+G1863-(SUM(I1863:N1863,O1863,P1863:P1863:T1863,U1863,V1863,W1863))</f>
        <v>396</v>
      </c>
      <c r="Y1863" s="107"/>
      <c r="Z1863" s="107"/>
      <c r="AA1863" s="107"/>
      <c r="AB1863" s="107"/>
      <c r="AC1863" s="107"/>
      <c r="AD1863" s="107"/>
      <c r="AE1863" s="197">
        <f t="shared" si="52"/>
        <v>396</v>
      </c>
      <c r="AF1863" s="108"/>
      <c r="AG1863" s="104"/>
    </row>
    <row r="1864" spans="1:33">
      <c r="A1864" s="357">
        <v>44855</v>
      </c>
      <c r="B1864" s="30">
        <v>1</v>
      </c>
      <c r="C1864" s="30">
        <v>5022401</v>
      </c>
      <c r="D1864" s="104">
        <v>13578</v>
      </c>
      <c r="E1864" s="104" t="s">
        <v>862</v>
      </c>
      <c r="F1864" s="30">
        <v>17617</v>
      </c>
      <c r="G1864" s="105">
        <v>10</v>
      </c>
      <c r="H1864" s="113" t="s">
        <v>855</v>
      </c>
      <c r="I1864" s="222">
        <v>0</v>
      </c>
      <c r="J1864" s="223">
        <v>0</v>
      </c>
      <c r="K1864" s="228">
        <v>0</v>
      </c>
      <c r="L1864" s="224">
        <v>0</v>
      </c>
      <c r="M1864" s="222">
        <v>0</v>
      </c>
      <c r="N1864" s="229">
        <v>0</v>
      </c>
      <c r="O1864" s="225">
        <v>0</v>
      </c>
      <c r="P1864" s="224">
        <v>0</v>
      </c>
      <c r="Q1864" s="225">
        <v>0</v>
      </c>
      <c r="R1864" s="226">
        <v>0</v>
      </c>
      <c r="S1864" s="224">
        <v>0</v>
      </c>
      <c r="T1864" s="222">
        <v>0</v>
      </c>
      <c r="U1864" s="227">
        <v>0</v>
      </c>
      <c r="V1864" s="224">
        <v>0</v>
      </c>
      <c r="W1864" s="224">
        <v>1</v>
      </c>
      <c r="X1864" s="146">
        <f>+G1864-(SUM(I1864:N1864,O1864,P1864:P1864:T1864,U1864,V1864,W1864))</f>
        <v>9</v>
      </c>
      <c r="Y1864" s="107"/>
      <c r="Z1864" s="107"/>
      <c r="AA1864" s="107"/>
      <c r="AB1864" s="107"/>
      <c r="AC1864" s="107"/>
      <c r="AD1864" s="107"/>
      <c r="AE1864" s="197">
        <f t="shared" si="52"/>
        <v>9</v>
      </c>
      <c r="AF1864" s="108"/>
      <c r="AG1864" s="104"/>
    </row>
    <row r="1865" spans="1:33">
      <c r="A1865" s="357">
        <v>44855</v>
      </c>
      <c r="B1865" s="30">
        <v>1</v>
      </c>
      <c r="C1865" s="30">
        <v>5022401</v>
      </c>
      <c r="D1865" s="104">
        <v>13521</v>
      </c>
      <c r="E1865" s="104" t="s">
        <v>862</v>
      </c>
      <c r="F1865" s="30">
        <v>17618</v>
      </c>
      <c r="G1865" s="105">
        <v>400</v>
      </c>
      <c r="H1865" s="113" t="s">
        <v>111</v>
      </c>
      <c r="I1865" s="222">
        <v>0</v>
      </c>
      <c r="J1865" s="223">
        <v>0</v>
      </c>
      <c r="K1865" s="228">
        <v>0</v>
      </c>
      <c r="L1865" s="224">
        <v>0</v>
      </c>
      <c r="M1865" s="222">
        <v>0</v>
      </c>
      <c r="N1865" s="229">
        <v>0</v>
      </c>
      <c r="O1865" s="225">
        <v>0</v>
      </c>
      <c r="P1865" s="224">
        <v>0</v>
      </c>
      <c r="Q1865" s="225">
        <v>0</v>
      </c>
      <c r="R1865" s="226">
        <v>3</v>
      </c>
      <c r="S1865" s="224">
        <v>0</v>
      </c>
      <c r="T1865" s="222">
        <v>0</v>
      </c>
      <c r="U1865" s="227">
        <v>0</v>
      </c>
      <c r="V1865" s="224">
        <v>0</v>
      </c>
      <c r="W1865" s="224">
        <v>1</v>
      </c>
      <c r="X1865" s="146">
        <f>+G1865-(SUM(I1865:N1865,O1865,P1865:P1865:T1865,U1865,V1865,W1865))</f>
        <v>396</v>
      </c>
      <c r="Y1865" s="107"/>
      <c r="Z1865" s="107"/>
      <c r="AA1865" s="107"/>
      <c r="AB1865" s="107"/>
      <c r="AC1865" s="107"/>
      <c r="AD1865" s="107"/>
      <c r="AE1865" s="197">
        <f t="shared" si="52"/>
        <v>396</v>
      </c>
      <c r="AF1865" s="108"/>
      <c r="AG1865" s="104"/>
    </row>
    <row r="1866" spans="1:33">
      <c r="A1866" s="357">
        <v>44855</v>
      </c>
      <c r="B1866" s="30">
        <v>2</v>
      </c>
      <c r="C1866" s="30">
        <v>5022401</v>
      </c>
      <c r="D1866" s="104">
        <v>13521</v>
      </c>
      <c r="E1866" s="104" t="s">
        <v>862</v>
      </c>
      <c r="F1866" s="30">
        <v>17619</v>
      </c>
      <c r="G1866" s="105">
        <v>267</v>
      </c>
      <c r="H1866" s="113" t="s">
        <v>856</v>
      </c>
      <c r="I1866" s="222">
        <v>0</v>
      </c>
      <c r="J1866" s="223">
        <v>0</v>
      </c>
      <c r="K1866" s="228">
        <v>0</v>
      </c>
      <c r="L1866" s="224">
        <v>0</v>
      </c>
      <c r="M1866" s="222">
        <v>0</v>
      </c>
      <c r="N1866" s="229">
        <v>0</v>
      </c>
      <c r="O1866" s="225">
        <v>0</v>
      </c>
      <c r="P1866" s="224">
        <v>0</v>
      </c>
      <c r="Q1866" s="225">
        <v>0</v>
      </c>
      <c r="R1866" s="226">
        <v>0</v>
      </c>
      <c r="S1866" s="224">
        <v>0</v>
      </c>
      <c r="T1866" s="222">
        <v>0</v>
      </c>
      <c r="U1866" s="227">
        <v>0</v>
      </c>
      <c r="V1866" s="224">
        <v>0</v>
      </c>
      <c r="W1866" s="224">
        <v>0</v>
      </c>
      <c r="X1866" s="146">
        <f>+G1866-(SUM(I1866:N1866,O1866,P1866:P1866:T1866,U1866,V1866,W1866))</f>
        <v>267</v>
      </c>
      <c r="Y1866" s="107"/>
      <c r="Z1866" s="107"/>
      <c r="AA1866" s="107">
        <v>4</v>
      </c>
      <c r="AB1866" s="107"/>
      <c r="AC1866" s="107"/>
      <c r="AD1866" s="107"/>
      <c r="AE1866" s="197">
        <f t="shared" si="52"/>
        <v>263</v>
      </c>
      <c r="AF1866" s="108"/>
      <c r="AG1866" s="104"/>
    </row>
    <row r="1867" spans="1:33">
      <c r="A1867" s="357">
        <v>44855</v>
      </c>
      <c r="B1867" s="30">
        <v>2</v>
      </c>
      <c r="C1867" s="30">
        <v>5022401</v>
      </c>
      <c r="D1867" s="104">
        <v>13543</v>
      </c>
      <c r="E1867" s="104" t="s">
        <v>862</v>
      </c>
      <c r="F1867" s="30">
        <v>17620</v>
      </c>
      <c r="G1867" s="105">
        <v>248</v>
      </c>
      <c r="H1867" s="113" t="s">
        <v>130</v>
      </c>
      <c r="I1867" s="222">
        <v>0</v>
      </c>
      <c r="J1867" s="223">
        <v>0</v>
      </c>
      <c r="K1867" s="228">
        <v>0</v>
      </c>
      <c r="L1867" s="224">
        <v>0</v>
      </c>
      <c r="M1867" s="222">
        <v>0</v>
      </c>
      <c r="N1867" s="229">
        <v>0</v>
      </c>
      <c r="O1867" s="225">
        <v>0</v>
      </c>
      <c r="P1867" s="224">
        <v>0</v>
      </c>
      <c r="Q1867" s="225">
        <v>0</v>
      </c>
      <c r="R1867" s="226">
        <v>2</v>
      </c>
      <c r="S1867" s="224">
        <v>0</v>
      </c>
      <c r="T1867" s="222">
        <v>0</v>
      </c>
      <c r="U1867" s="227">
        <v>0</v>
      </c>
      <c r="V1867" s="224">
        <v>0</v>
      </c>
      <c r="W1867" s="224">
        <v>1</v>
      </c>
      <c r="X1867" s="146">
        <f>+G1867-(SUM(I1867:N1867,O1867,P1867:P1867:T1867,U1867,V1867,W1867))</f>
        <v>245</v>
      </c>
      <c r="Y1867" s="107"/>
      <c r="Z1867" s="107"/>
      <c r="AA1867" s="107"/>
      <c r="AB1867" s="107"/>
      <c r="AC1867" s="107"/>
      <c r="AD1867" s="107"/>
      <c r="AE1867" s="197">
        <f t="shared" si="52"/>
        <v>245</v>
      </c>
      <c r="AF1867" s="108"/>
      <c r="AG1867" s="104"/>
    </row>
    <row r="1868" spans="1:33">
      <c r="A1868" s="357">
        <v>44855</v>
      </c>
      <c r="B1868" s="30">
        <v>2</v>
      </c>
      <c r="C1868" s="30">
        <v>5022401</v>
      </c>
      <c r="D1868" s="104">
        <v>13522</v>
      </c>
      <c r="E1868" s="104" t="s">
        <v>862</v>
      </c>
      <c r="F1868" s="30">
        <v>17621</v>
      </c>
      <c r="G1868" s="105">
        <v>300</v>
      </c>
      <c r="H1868" s="564" t="s">
        <v>111</v>
      </c>
      <c r="I1868" s="222">
        <v>0</v>
      </c>
      <c r="J1868" s="223">
        <v>0</v>
      </c>
      <c r="K1868" s="228">
        <v>0</v>
      </c>
      <c r="L1868" s="224">
        <v>0</v>
      </c>
      <c r="M1868" s="222">
        <v>0</v>
      </c>
      <c r="N1868" s="229">
        <v>0</v>
      </c>
      <c r="O1868" s="225">
        <v>0</v>
      </c>
      <c r="P1868" s="224">
        <v>0</v>
      </c>
      <c r="Q1868" s="225">
        <v>0</v>
      </c>
      <c r="R1868" s="226">
        <v>2</v>
      </c>
      <c r="S1868" s="224">
        <v>0</v>
      </c>
      <c r="T1868" s="222">
        <v>0</v>
      </c>
      <c r="U1868" s="227">
        <v>0</v>
      </c>
      <c r="V1868" s="224">
        <v>1</v>
      </c>
      <c r="W1868" s="224">
        <v>1</v>
      </c>
      <c r="X1868" s="146">
        <f>+G1868-(SUM(I1868:N1868,O1868,P1868:P1868:T1868,U1868,V1868,W1868))</f>
        <v>296</v>
      </c>
      <c r="Y1868" s="107"/>
      <c r="Z1868" s="107"/>
      <c r="AA1868" s="107">
        <v>39</v>
      </c>
      <c r="AB1868" s="107"/>
      <c r="AC1868" s="107">
        <v>1</v>
      </c>
      <c r="AD1868" s="107"/>
      <c r="AE1868" s="197">
        <f t="shared" si="52"/>
        <v>256</v>
      </c>
      <c r="AF1868" s="108"/>
      <c r="AG1868" s="104"/>
    </row>
    <row r="1869" spans="1:33">
      <c r="A1869" s="357">
        <v>44855</v>
      </c>
      <c r="B1869" s="30">
        <v>3</v>
      </c>
      <c r="C1869" s="30">
        <v>5022401</v>
      </c>
      <c r="D1869" s="104">
        <v>13522</v>
      </c>
      <c r="E1869" s="104" t="s">
        <v>862</v>
      </c>
      <c r="F1869" s="30">
        <v>17621</v>
      </c>
      <c r="G1869" s="105">
        <v>100</v>
      </c>
      <c r="H1869" s="565"/>
      <c r="I1869" s="222">
        <v>0</v>
      </c>
      <c r="J1869" s="223">
        <v>0</v>
      </c>
      <c r="K1869" s="228">
        <v>0</v>
      </c>
      <c r="L1869" s="224">
        <v>0</v>
      </c>
      <c r="M1869" s="222">
        <v>0</v>
      </c>
      <c r="N1869" s="229">
        <v>0</v>
      </c>
      <c r="O1869" s="225">
        <v>0</v>
      </c>
      <c r="P1869" s="224">
        <v>0</v>
      </c>
      <c r="Q1869" s="225">
        <v>0</v>
      </c>
      <c r="R1869" s="226">
        <v>1</v>
      </c>
      <c r="S1869" s="224">
        <v>0</v>
      </c>
      <c r="T1869" s="222">
        <v>0</v>
      </c>
      <c r="U1869" s="227">
        <v>0</v>
      </c>
      <c r="V1869" s="224">
        <v>0</v>
      </c>
      <c r="W1869" s="224">
        <v>0</v>
      </c>
      <c r="X1869" s="146">
        <f>+G1869-(SUM(I1869:N1869,O1869,P1869:P1869:T1869,U1869,V1869,W1869))</f>
        <v>99</v>
      </c>
      <c r="Y1869" s="107"/>
      <c r="Z1869" s="107"/>
      <c r="AA1869" s="107">
        <v>1</v>
      </c>
      <c r="AB1869" s="107"/>
      <c r="AC1869" s="107"/>
      <c r="AD1869" s="107"/>
      <c r="AE1869" s="197">
        <f t="shared" si="52"/>
        <v>98</v>
      </c>
      <c r="AF1869" s="108"/>
      <c r="AG1869" s="104"/>
    </row>
    <row r="1870" spans="1:33">
      <c r="A1870" s="357">
        <v>44855</v>
      </c>
      <c r="B1870" s="30">
        <v>3</v>
      </c>
      <c r="C1870" s="30">
        <v>5022401</v>
      </c>
      <c r="D1870" s="104">
        <v>13522</v>
      </c>
      <c r="E1870" s="104" t="s">
        <v>862</v>
      </c>
      <c r="F1870" s="30">
        <v>17622</v>
      </c>
      <c r="G1870" s="105">
        <v>400</v>
      </c>
      <c r="H1870" s="113" t="s">
        <v>114</v>
      </c>
      <c r="I1870" s="222">
        <v>0</v>
      </c>
      <c r="J1870" s="223">
        <v>0</v>
      </c>
      <c r="K1870" s="228">
        <v>0</v>
      </c>
      <c r="L1870" s="224">
        <v>0</v>
      </c>
      <c r="M1870" s="222">
        <v>0</v>
      </c>
      <c r="N1870" s="229">
        <v>0</v>
      </c>
      <c r="O1870" s="225">
        <v>0</v>
      </c>
      <c r="P1870" s="224">
        <v>0</v>
      </c>
      <c r="Q1870" s="225">
        <v>0</v>
      </c>
      <c r="R1870" s="226">
        <v>3</v>
      </c>
      <c r="S1870" s="224">
        <v>0</v>
      </c>
      <c r="T1870" s="222">
        <v>0</v>
      </c>
      <c r="U1870" s="227">
        <v>0</v>
      </c>
      <c r="V1870" s="224">
        <v>1</v>
      </c>
      <c r="W1870" s="224">
        <v>0</v>
      </c>
      <c r="X1870" s="146">
        <f>+G1870-(SUM(I1870:N1870,O1870,P1870:P1870:T1870,U1870,V1870,W1870))</f>
        <v>396</v>
      </c>
      <c r="Y1870" s="107"/>
      <c r="Z1870" s="107"/>
      <c r="AA1870" s="107">
        <v>1</v>
      </c>
      <c r="AB1870" s="107"/>
      <c r="AC1870" s="107"/>
      <c r="AD1870" s="107"/>
      <c r="AE1870" s="197">
        <f t="shared" si="52"/>
        <v>395</v>
      </c>
      <c r="AF1870" s="108"/>
      <c r="AG1870" s="104"/>
    </row>
    <row r="1871" spans="1:33">
      <c r="A1871" s="357">
        <v>44856</v>
      </c>
      <c r="B1871" s="30">
        <v>1</v>
      </c>
      <c r="C1871" s="30">
        <v>5022401</v>
      </c>
      <c r="D1871" s="104">
        <v>13522</v>
      </c>
      <c r="E1871" s="104" t="s">
        <v>862</v>
      </c>
      <c r="F1871" s="30">
        <v>17623</v>
      </c>
      <c r="G1871" s="105">
        <v>144</v>
      </c>
      <c r="H1871" s="113" t="s">
        <v>857</v>
      </c>
      <c r="I1871" s="222">
        <v>0</v>
      </c>
      <c r="J1871" s="223">
        <v>0</v>
      </c>
      <c r="K1871" s="228">
        <v>0</v>
      </c>
      <c r="L1871" s="224">
        <v>0</v>
      </c>
      <c r="M1871" s="222">
        <v>0</v>
      </c>
      <c r="N1871" s="229">
        <v>0</v>
      </c>
      <c r="O1871" s="225">
        <v>0</v>
      </c>
      <c r="P1871" s="224">
        <v>0</v>
      </c>
      <c r="Q1871" s="225">
        <v>0</v>
      </c>
      <c r="R1871" s="226">
        <v>1</v>
      </c>
      <c r="S1871" s="224">
        <v>0</v>
      </c>
      <c r="T1871" s="222">
        <v>0</v>
      </c>
      <c r="U1871" s="227">
        <v>0</v>
      </c>
      <c r="V1871" s="224">
        <v>1</v>
      </c>
      <c r="W1871" s="224">
        <v>0</v>
      </c>
      <c r="X1871" s="146">
        <f>+G1871-(SUM(I1871:N1871,O1871,P1871:P1871:T1871,U1871,V1871,W1871))</f>
        <v>142</v>
      </c>
      <c r="Y1871" s="107"/>
      <c r="Z1871" s="107"/>
      <c r="AA1871" s="107"/>
      <c r="AB1871" s="107"/>
      <c r="AC1871" s="107"/>
      <c r="AD1871" s="107"/>
      <c r="AE1871" s="197">
        <f t="shared" si="52"/>
        <v>142</v>
      </c>
      <c r="AF1871" s="108"/>
      <c r="AG1871" s="104"/>
    </row>
    <row r="1872" spans="1:33">
      <c r="A1872" s="357">
        <v>44858</v>
      </c>
      <c r="B1872" s="30">
        <v>3</v>
      </c>
      <c r="C1872" s="30">
        <v>5022401</v>
      </c>
      <c r="D1872" s="104">
        <v>13523</v>
      </c>
      <c r="E1872" s="104" t="s">
        <v>862</v>
      </c>
      <c r="F1872" s="30">
        <v>17644</v>
      </c>
      <c r="G1872" s="105">
        <v>400</v>
      </c>
      <c r="H1872" s="113" t="s">
        <v>111</v>
      </c>
      <c r="I1872" s="222">
        <v>0</v>
      </c>
      <c r="J1872" s="223">
        <v>0</v>
      </c>
      <c r="K1872" s="228">
        <v>0</v>
      </c>
      <c r="L1872" s="224">
        <v>0</v>
      </c>
      <c r="M1872" s="222">
        <v>0</v>
      </c>
      <c r="N1872" s="229">
        <v>0</v>
      </c>
      <c r="O1872" s="225">
        <v>0</v>
      </c>
      <c r="P1872" s="224">
        <v>0</v>
      </c>
      <c r="Q1872" s="225">
        <v>0</v>
      </c>
      <c r="R1872" s="226">
        <v>3</v>
      </c>
      <c r="S1872" s="224">
        <v>0</v>
      </c>
      <c r="T1872" s="222">
        <v>0</v>
      </c>
      <c r="U1872" s="227">
        <v>0</v>
      </c>
      <c r="V1872" s="224">
        <v>1</v>
      </c>
      <c r="W1872" s="224">
        <v>0</v>
      </c>
      <c r="X1872" s="146">
        <f>+G1872-(SUM(I1872:N1872,O1872,P1872:P1872:T1872,U1872,V1872,W1872))</f>
        <v>396</v>
      </c>
      <c r="Y1872" s="107"/>
      <c r="Z1872" s="107"/>
      <c r="AA1872" s="107"/>
      <c r="AB1872" s="107"/>
      <c r="AC1872" s="107"/>
      <c r="AD1872" s="107"/>
      <c r="AE1872" s="197">
        <f t="shared" si="52"/>
        <v>396</v>
      </c>
      <c r="AF1872" s="108"/>
      <c r="AG1872" s="104"/>
    </row>
    <row r="1873" spans="1:33">
      <c r="A1873" s="357">
        <v>44859</v>
      </c>
      <c r="B1873" s="30">
        <v>1</v>
      </c>
      <c r="C1873" s="30">
        <v>5022401</v>
      </c>
      <c r="D1873" s="104">
        <v>13523</v>
      </c>
      <c r="E1873" s="104" t="s">
        <v>862</v>
      </c>
      <c r="F1873" s="30">
        <v>17645</v>
      </c>
      <c r="G1873" s="105">
        <v>318</v>
      </c>
      <c r="H1873" s="113" t="s">
        <v>551</v>
      </c>
      <c r="I1873" s="222">
        <v>0</v>
      </c>
      <c r="J1873" s="223">
        <v>0</v>
      </c>
      <c r="K1873" s="228">
        <v>0</v>
      </c>
      <c r="L1873" s="224">
        <v>0</v>
      </c>
      <c r="M1873" s="222">
        <v>0</v>
      </c>
      <c r="N1873" s="229">
        <v>0</v>
      </c>
      <c r="O1873" s="225">
        <v>0</v>
      </c>
      <c r="P1873" s="224">
        <v>0</v>
      </c>
      <c r="Q1873" s="225">
        <v>0</v>
      </c>
      <c r="R1873" s="226">
        <v>3</v>
      </c>
      <c r="S1873" s="224">
        <v>0</v>
      </c>
      <c r="T1873" s="222">
        <v>0</v>
      </c>
      <c r="U1873" s="227">
        <v>0</v>
      </c>
      <c r="V1873" s="224">
        <v>1</v>
      </c>
      <c r="W1873" s="224">
        <v>0</v>
      </c>
      <c r="X1873" s="146">
        <f>+G1873-(SUM(I1873:N1873,O1873,P1873:P1873:T1873,U1873,V1873,W1873))</f>
        <v>314</v>
      </c>
      <c r="Y1873" s="107"/>
      <c r="Z1873" s="107"/>
      <c r="AA1873" s="107"/>
      <c r="AB1873" s="107"/>
      <c r="AC1873" s="107"/>
      <c r="AD1873" s="107"/>
      <c r="AE1873" s="197">
        <f>X1873-SUM(Z1873:AD1873)</f>
        <v>314</v>
      </c>
      <c r="AF1873" s="108"/>
      <c r="AG1873" s="104"/>
    </row>
    <row r="1874" spans="1:33">
      <c r="A1874" s="357">
        <v>44859</v>
      </c>
      <c r="B1874" s="30">
        <v>1</v>
      </c>
      <c r="C1874" s="30">
        <v>5022401</v>
      </c>
      <c r="D1874" s="104">
        <v>13521</v>
      </c>
      <c r="E1874" s="104" t="s">
        <v>862</v>
      </c>
      <c r="F1874" s="30">
        <v>17646</v>
      </c>
      <c r="G1874" s="105">
        <v>124</v>
      </c>
      <c r="H1874" s="113" t="s">
        <v>858</v>
      </c>
      <c r="I1874" s="222">
        <v>0</v>
      </c>
      <c r="J1874" s="223">
        <v>0</v>
      </c>
      <c r="K1874" s="228">
        <v>0</v>
      </c>
      <c r="L1874" s="224">
        <v>0</v>
      </c>
      <c r="M1874" s="222">
        <v>0</v>
      </c>
      <c r="N1874" s="229">
        <v>0</v>
      </c>
      <c r="O1874" s="225">
        <v>0</v>
      </c>
      <c r="P1874" s="224">
        <v>0</v>
      </c>
      <c r="Q1874" s="225">
        <v>0</v>
      </c>
      <c r="R1874" s="226">
        <v>1</v>
      </c>
      <c r="S1874" s="224">
        <v>0</v>
      </c>
      <c r="T1874" s="222">
        <v>0</v>
      </c>
      <c r="U1874" s="227">
        <v>0</v>
      </c>
      <c r="V1874" s="224">
        <v>1</v>
      </c>
      <c r="W1874" s="224">
        <v>0</v>
      </c>
      <c r="X1874" s="146">
        <f>+G1874-(SUM(I1874:N1874,O1874,P1874:P1874:T1874,U1874,V1874,W1874))</f>
        <v>122</v>
      </c>
      <c r="Y1874" s="107"/>
      <c r="Z1874" s="107"/>
      <c r="AA1874" s="107"/>
      <c r="AB1874" s="107"/>
      <c r="AC1874" s="107"/>
      <c r="AD1874" s="107"/>
      <c r="AE1874" s="197">
        <f t="shared" si="52"/>
        <v>122</v>
      </c>
      <c r="AF1874" s="108"/>
      <c r="AG1874" s="104"/>
    </row>
    <row r="1875" spans="1:33">
      <c r="A1875" s="357">
        <v>44859</v>
      </c>
      <c r="B1875" s="30">
        <v>1</v>
      </c>
      <c r="C1875" s="30">
        <v>5022401</v>
      </c>
      <c r="D1875" s="104">
        <v>13521</v>
      </c>
      <c r="E1875" s="104" t="s">
        <v>862</v>
      </c>
      <c r="F1875" s="30">
        <v>17647</v>
      </c>
      <c r="G1875" s="105">
        <v>23</v>
      </c>
      <c r="H1875" s="113" t="s">
        <v>859</v>
      </c>
      <c r="I1875" s="222">
        <v>0</v>
      </c>
      <c r="J1875" s="223">
        <v>0</v>
      </c>
      <c r="K1875" s="228">
        <v>0</v>
      </c>
      <c r="L1875" s="224">
        <v>0</v>
      </c>
      <c r="M1875" s="222">
        <v>0</v>
      </c>
      <c r="N1875" s="229">
        <v>0</v>
      </c>
      <c r="O1875" s="225">
        <v>0</v>
      </c>
      <c r="P1875" s="224">
        <v>0</v>
      </c>
      <c r="Q1875" s="225">
        <v>0</v>
      </c>
      <c r="R1875" s="226">
        <v>0</v>
      </c>
      <c r="S1875" s="224">
        <v>0</v>
      </c>
      <c r="T1875" s="222">
        <v>0</v>
      </c>
      <c r="U1875" s="227">
        <v>0</v>
      </c>
      <c r="V1875" s="224">
        <v>1</v>
      </c>
      <c r="W1875" s="224">
        <v>0</v>
      </c>
      <c r="X1875" s="146">
        <f>+G1875-(SUM(I1875:N1875,O1875,P1875:P1875:T1875,U1875,V1875,W1875))</f>
        <v>22</v>
      </c>
      <c r="Y1875" s="107"/>
      <c r="Z1875" s="107"/>
      <c r="AA1875" s="107"/>
      <c r="AB1875" s="107"/>
      <c r="AC1875" s="107"/>
      <c r="AD1875" s="107"/>
      <c r="AE1875" s="197">
        <f t="shared" si="52"/>
        <v>22</v>
      </c>
      <c r="AF1875" s="108"/>
      <c r="AG1875" s="104"/>
    </row>
    <row r="1876" spans="1:33">
      <c r="A1876" s="357">
        <v>44859</v>
      </c>
      <c r="B1876" s="30">
        <v>1</v>
      </c>
      <c r="C1876" s="30">
        <v>5022401</v>
      </c>
      <c r="D1876" s="104">
        <v>13543</v>
      </c>
      <c r="E1876" s="104" t="s">
        <v>862</v>
      </c>
      <c r="F1876" s="30">
        <v>17648</v>
      </c>
      <c r="G1876" s="105">
        <v>48</v>
      </c>
      <c r="H1876" s="113" t="s">
        <v>860</v>
      </c>
      <c r="I1876" s="222">
        <v>0</v>
      </c>
      <c r="J1876" s="223">
        <v>0</v>
      </c>
      <c r="K1876" s="228">
        <v>0</v>
      </c>
      <c r="L1876" s="224">
        <v>0</v>
      </c>
      <c r="M1876" s="222">
        <v>0</v>
      </c>
      <c r="N1876" s="229">
        <v>0</v>
      </c>
      <c r="O1876" s="225">
        <v>0</v>
      </c>
      <c r="P1876" s="224">
        <v>0</v>
      </c>
      <c r="Q1876" s="225">
        <v>0</v>
      </c>
      <c r="R1876" s="226">
        <v>0</v>
      </c>
      <c r="S1876" s="224">
        <v>0</v>
      </c>
      <c r="T1876" s="222">
        <v>0</v>
      </c>
      <c r="U1876" s="227">
        <v>0</v>
      </c>
      <c r="V1876" s="224">
        <v>1</v>
      </c>
      <c r="W1876" s="224">
        <v>0</v>
      </c>
      <c r="X1876" s="146">
        <f>+G1876-(SUM(I1876:N1876,O1876,P1876:P1876:T1876,U1876,V1876,W1876))</f>
        <v>47</v>
      </c>
      <c r="Y1876" s="107"/>
      <c r="Z1876" s="107"/>
      <c r="AA1876" s="107"/>
      <c r="AB1876" s="107"/>
      <c r="AC1876" s="107"/>
      <c r="AD1876" s="107"/>
      <c r="AE1876" s="197">
        <f t="shared" si="52"/>
        <v>47</v>
      </c>
      <c r="AF1876" s="108"/>
      <c r="AG1876" s="104"/>
    </row>
    <row r="1877" spans="1:33">
      <c r="A1877" s="357">
        <v>44859</v>
      </c>
      <c r="B1877" s="30">
        <v>2</v>
      </c>
      <c r="C1877" s="30">
        <v>5022401</v>
      </c>
      <c r="D1877" s="104">
        <v>13577</v>
      </c>
      <c r="E1877" s="104" t="s">
        <v>862</v>
      </c>
      <c r="F1877" s="30">
        <v>17649</v>
      </c>
      <c r="G1877" s="105">
        <v>263</v>
      </c>
      <c r="H1877" s="113" t="s">
        <v>861</v>
      </c>
      <c r="I1877" s="222">
        <v>0</v>
      </c>
      <c r="J1877" s="223">
        <v>0</v>
      </c>
      <c r="K1877" s="228">
        <v>0</v>
      </c>
      <c r="L1877" s="224">
        <v>0</v>
      </c>
      <c r="M1877" s="222">
        <v>0</v>
      </c>
      <c r="N1877" s="229">
        <v>0</v>
      </c>
      <c r="O1877" s="225">
        <v>0</v>
      </c>
      <c r="P1877" s="224">
        <v>0</v>
      </c>
      <c r="Q1877" s="225">
        <v>0</v>
      </c>
      <c r="R1877" s="226">
        <v>1</v>
      </c>
      <c r="S1877" s="224">
        <v>0</v>
      </c>
      <c r="T1877" s="222">
        <v>0</v>
      </c>
      <c r="U1877" s="227">
        <v>0</v>
      </c>
      <c r="V1877" s="224">
        <v>1</v>
      </c>
      <c r="W1877" s="224">
        <v>0</v>
      </c>
      <c r="X1877" s="146">
        <f>+G1877-(SUM(I1877:N1877,O1877,P1877:P1877:T1877,U1877,V1877,W1877))</f>
        <v>261</v>
      </c>
      <c r="Y1877" s="107"/>
      <c r="Z1877" s="107"/>
      <c r="AA1877" s="107"/>
      <c r="AB1877" s="107"/>
      <c r="AC1877" s="107"/>
      <c r="AD1877" s="107"/>
      <c r="AE1877" s="197">
        <f t="shared" si="52"/>
        <v>261</v>
      </c>
      <c r="AF1877" s="108"/>
      <c r="AG1877" s="104"/>
    </row>
    <row r="1878" spans="1:33">
      <c r="A1878" s="357">
        <v>44859</v>
      </c>
      <c r="B1878" s="30">
        <v>2</v>
      </c>
      <c r="C1878" s="30">
        <v>5022401</v>
      </c>
      <c r="D1878" s="104">
        <v>13525</v>
      </c>
      <c r="E1878" s="104" t="s">
        <v>794</v>
      </c>
      <c r="F1878" s="30">
        <v>17650</v>
      </c>
      <c r="G1878" s="105">
        <v>37</v>
      </c>
      <c r="H1878" s="113" t="s">
        <v>517</v>
      </c>
      <c r="I1878" s="222">
        <v>0</v>
      </c>
      <c r="J1878" s="223">
        <v>0</v>
      </c>
      <c r="K1878" s="228">
        <v>0</v>
      </c>
      <c r="L1878" s="224">
        <v>0</v>
      </c>
      <c r="M1878" s="222">
        <v>0</v>
      </c>
      <c r="N1878" s="229">
        <v>0</v>
      </c>
      <c r="O1878" s="225">
        <v>0</v>
      </c>
      <c r="P1878" s="224">
        <v>0</v>
      </c>
      <c r="Q1878" s="225">
        <v>0</v>
      </c>
      <c r="R1878" s="226">
        <v>0</v>
      </c>
      <c r="S1878" s="224">
        <v>0</v>
      </c>
      <c r="T1878" s="222">
        <v>0</v>
      </c>
      <c r="U1878" s="227">
        <v>0</v>
      </c>
      <c r="V1878" s="224">
        <v>1</v>
      </c>
      <c r="W1878" s="224">
        <v>0</v>
      </c>
      <c r="X1878" s="146">
        <f>+G1878-(SUM(I1878:N1878,O1878,P1878:P1878:T1878,U1878,V1878,W1878))</f>
        <v>36</v>
      </c>
      <c r="Y1878" s="107"/>
      <c r="Z1878" s="107"/>
      <c r="AA1878" s="107"/>
      <c r="AB1878" s="107"/>
      <c r="AC1878" s="107"/>
      <c r="AD1878" s="107"/>
      <c r="AE1878" s="197">
        <f t="shared" si="52"/>
        <v>36</v>
      </c>
      <c r="AF1878" s="108"/>
      <c r="AG1878" s="104"/>
    </row>
    <row r="1879" spans="1:33">
      <c r="A1879" s="357">
        <v>44859</v>
      </c>
      <c r="B1879" s="30">
        <v>2</v>
      </c>
      <c r="C1879" s="30">
        <v>4972201</v>
      </c>
      <c r="D1879" s="104">
        <v>57755</v>
      </c>
      <c r="E1879" s="104" t="s">
        <v>283</v>
      </c>
      <c r="F1879" s="30">
        <v>17651</v>
      </c>
      <c r="G1879" s="105">
        <v>30</v>
      </c>
      <c r="H1879" s="113" t="s">
        <v>190</v>
      </c>
      <c r="I1879" s="222">
        <v>0</v>
      </c>
      <c r="J1879" s="223">
        <v>0</v>
      </c>
      <c r="K1879" s="228">
        <v>0</v>
      </c>
      <c r="L1879" s="224">
        <v>0</v>
      </c>
      <c r="M1879" s="222">
        <v>0</v>
      </c>
      <c r="N1879" s="229">
        <v>0</v>
      </c>
      <c r="O1879" s="225">
        <v>0</v>
      </c>
      <c r="P1879" s="224">
        <v>0</v>
      </c>
      <c r="Q1879" s="225">
        <v>0</v>
      </c>
      <c r="R1879" s="226">
        <v>0</v>
      </c>
      <c r="S1879" s="224">
        <v>0</v>
      </c>
      <c r="T1879" s="222">
        <v>0</v>
      </c>
      <c r="U1879" s="227">
        <v>0</v>
      </c>
      <c r="V1879" s="224">
        <v>1</v>
      </c>
      <c r="W1879" s="224">
        <v>0</v>
      </c>
      <c r="X1879" s="146">
        <f>+G1879-(SUM(I1879:N1879,O1879,P1879:P1879:T1879,U1879,V1879,W1879))</f>
        <v>29</v>
      </c>
      <c r="Y1879" s="107"/>
      <c r="Z1879" s="107"/>
      <c r="AA1879" s="107"/>
      <c r="AB1879" s="107"/>
      <c r="AC1879" s="107"/>
      <c r="AD1879" s="107"/>
      <c r="AE1879" s="197">
        <f t="shared" si="52"/>
        <v>29</v>
      </c>
      <c r="AF1879" s="108"/>
      <c r="AG1879" s="104"/>
    </row>
    <row r="1880" spans="1:33">
      <c r="A1880" s="492">
        <v>44943</v>
      </c>
      <c r="B1880" s="30">
        <v>3</v>
      </c>
      <c r="C1880" s="30">
        <v>5145101</v>
      </c>
      <c r="D1880" s="104">
        <v>13584</v>
      </c>
      <c r="E1880" s="104" t="s">
        <v>862</v>
      </c>
      <c r="F1880" s="30">
        <v>18464</v>
      </c>
      <c r="G1880" s="105">
        <v>400</v>
      </c>
      <c r="H1880" s="113" t="s">
        <v>111</v>
      </c>
      <c r="I1880" s="222">
        <v>0</v>
      </c>
      <c r="J1880" s="223">
        <v>0</v>
      </c>
      <c r="K1880" s="228">
        <v>0</v>
      </c>
      <c r="L1880" s="224">
        <v>0</v>
      </c>
      <c r="M1880" s="222">
        <v>0</v>
      </c>
      <c r="N1880" s="229">
        <v>0</v>
      </c>
      <c r="O1880" s="225">
        <v>0</v>
      </c>
      <c r="P1880" s="224">
        <v>0</v>
      </c>
      <c r="Q1880" s="225">
        <v>0</v>
      </c>
      <c r="R1880" s="226">
        <v>3</v>
      </c>
      <c r="S1880" s="224">
        <v>0</v>
      </c>
      <c r="T1880" s="222">
        <v>0</v>
      </c>
      <c r="U1880" s="227">
        <v>0</v>
      </c>
      <c r="V1880" s="224">
        <v>1</v>
      </c>
      <c r="W1880" s="224">
        <v>0</v>
      </c>
      <c r="X1880" s="146">
        <f>+G1880-(SUM(I1880:N1880,O1880,P1880:P1880:T1880,U1880,V1880,W1880))</f>
        <v>396</v>
      </c>
      <c r="Y1880" s="107"/>
      <c r="Z1880" s="107"/>
      <c r="AA1880" s="107"/>
      <c r="AB1880" s="107"/>
      <c r="AC1880" s="107"/>
      <c r="AD1880" s="107"/>
      <c r="AE1880" s="197">
        <f t="shared" si="52"/>
        <v>396</v>
      </c>
      <c r="AF1880" s="108"/>
      <c r="AG1880" s="104"/>
    </row>
    <row r="1881" spans="1:33">
      <c r="A1881" s="492">
        <v>44943</v>
      </c>
      <c r="B1881" s="30">
        <v>3</v>
      </c>
      <c r="C1881" s="30">
        <v>5145101</v>
      </c>
      <c r="D1881" s="104">
        <v>13584</v>
      </c>
      <c r="E1881" s="104" t="s">
        <v>862</v>
      </c>
      <c r="F1881" s="30">
        <v>18465</v>
      </c>
      <c r="G1881" s="105">
        <v>400</v>
      </c>
      <c r="H1881" s="113" t="s">
        <v>114</v>
      </c>
      <c r="I1881" s="222">
        <v>0</v>
      </c>
      <c r="J1881" s="223">
        <v>0</v>
      </c>
      <c r="K1881" s="228">
        <v>0</v>
      </c>
      <c r="L1881" s="224">
        <v>0</v>
      </c>
      <c r="M1881" s="222">
        <v>0</v>
      </c>
      <c r="N1881" s="229">
        <v>0</v>
      </c>
      <c r="O1881" s="225">
        <v>0</v>
      </c>
      <c r="P1881" s="224">
        <v>0</v>
      </c>
      <c r="Q1881" s="225">
        <v>0</v>
      </c>
      <c r="R1881" s="226">
        <v>3</v>
      </c>
      <c r="S1881" s="224">
        <v>0</v>
      </c>
      <c r="T1881" s="222">
        <v>0</v>
      </c>
      <c r="U1881" s="227">
        <v>0</v>
      </c>
      <c r="V1881" s="224">
        <v>1</v>
      </c>
      <c r="W1881" s="224">
        <v>0</v>
      </c>
      <c r="X1881" s="146">
        <f>+G1881-(SUM(I1881:N1881,O1881,P1881:P1881:T1881,U1881,V1881,W1881))</f>
        <v>396</v>
      </c>
      <c r="Y1881" s="107"/>
      <c r="Z1881" s="107"/>
      <c r="AA1881" s="107"/>
      <c r="AB1881" s="107"/>
      <c r="AC1881" s="107"/>
      <c r="AD1881" s="107"/>
      <c r="AE1881" s="197">
        <f t="shared" si="52"/>
        <v>396</v>
      </c>
      <c r="AF1881" s="108"/>
      <c r="AG1881" s="104"/>
    </row>
    <row r="1882" spans="1:33">
      <c r="A1882" s="492">
        <v>44943</v>
      </c>
      <c r="B1882" s="30">
        <v>3</v>
      </c>
      <c r="C1882" s="30">
        <v>5145101</v>
      </c>
      <c r="D1882" s="104">
        <v>13584</v>
      </c>
      <c r="E1882" s="104" t="s">
        <v>862</v>
      </c>
      <c r="F1882" s="30">
        <v>18466</v>
      </c>
      <c r="G1882" s="105">
        <v>67</v>
      </c>
      <c r="H1882" s="113" t="s">
        <v>863</v>
      </c>
      <c r="I1882" s="222">
        <v>0</v>
      </c>
      <c r="J1882" s="223">
        <v>0</v>
      </c>
      <c r="K1882" s="228">
        <v>0</v>
      </c>
      <c r="L1882" s="224">
        <v>0</v>
      </c>
      <c r="M1882" s="222">
        <v>0</v>
      </c>
      <c r="N1882" s="229">
        <v>0</v>
      </c>
      <c r="O1882" s="225">
        <v>0</v>
      </c>
      <c r="P1882" s="224">
        <v>0</v>
      </c>
      <c r="Q1882" s="225">
        <v>0</v>
      </c>
      <c r="R1882" s="226">
        <v>0</v>
      </c>
      <c r="S1882" s="224">
        <v>0</v>
      </c>
      <c r="T1882" s="222">
        <v>0</v>
      </c>
      <c r="U1882" s="227">
        <v>0</v>
      </c>
      <c r="V1882" s="224">
        <v>1</v>
      </c>
      <c r="W1882" s="224">
        <v>0</v>
      </c>
      <c r="X1882" s="146">
        <f>+G1882-(SUM(I1882:N1882,O1882,P1882:P1882:T1882,U1882,V1882,W1882))</f>
        <v>66</v>
      </c>
      <c r="Y1882" s="107"/>
      <c r="Z1882" s="107"/>
      <c r="AA1882" s="107"/>
      <c r="AB1882" s="107"/>
      <c r="AC1882" s="107"/>
      <c r="AD1882" s="107"/>
      <c r="AE1882" s="197">
        <f t="shared" si="52"/>
        <v>66</v>
      </c>
      <c r="AF1882" s="108"/>
      <c r="AG1882" s="104"/>
    </row>
    <row r="1883" spans="1:33">
      <c r="A1883" s="492">
        <v>44943</v>
      </c>
      <c r="B1883" s="30">
        <v>1</v>
      </c>
      <c r="C1883" s="30">
        <v>5145101</v>
      </c>
      <c r="D1883" s="104">
        <v>13585</v>
      </c>
      <c r="E1883" s="104" t="s">
        <v>862</v>
      </c>
      <c r="F1883" s="30">
        <v>18467</v>
      </c>
      <c r="G1883" s="105">
        <v>400</v>
      </c>
      <c r="H1883" s="113" t="s">
        <v>111</v>
      </c>
      <c r="I1883" s="222">
        <v>0</v>
      </c>
      <c r="J1883" s="223">
        <v>0</v>
      </c>
      <c r="K1883" s="228">
        <v>0</v>
      </c>
      <c r="L1883" s="224">
        <v>0</v>
      </c>
      <c r="M1883" s="222">
        <v>0</v>
      </c>
      <c r="N1883" s="229">
        <v>0</v>
      </c>
      <c r="O1883" s="225">
        <v>0</v>
      </c>
      <c r="P1883" s="224">
        <v>0</v>
      </c>
      <c r="Q1883" s="225">
        <v>0</v>
      </c>
      <c r="R1883" s="226">
        <v>3</v>
      </c>
      <c r="S1883" s="224">
        <v>0</v>
      </c>
      <c r="T1883" s="222">
        <v>0</v>
      </c>
      <c r="U1883" s="227">
        <v>0</v>
      </c>
      <c r="V1883" s="224">
        <v>1</v>
      </c>
      <c r="W1883" s="224">
        <v>0</v>
      </c>
      <c r="X1883" s="146">
        <f>+G1883-(SUM(I1883:N1883,O1883,P1883:P1883:T1883,U1883,V1883,W1883))</f>
        <v>396</v>
      </c>
      <c r="Y1883" s="107"/>
      <c r="Z1883" s="107"/>
      <c r="AA1883" s="107"/>
      <c r="AB1883" s="107"/>
      <c r="AC1883" s="107"/>
      <c r="AD1883" s="107"/>
      <c r="AE1883" s="197">
        <f t="shared" si="52"/>
        <v>396</v>
      </c>
      <c r="AF1883" s="108"/>
      <c r="AG1883" s="104"/>
    </row>
    <row r="1884" spans="1:33">
      <c r="A1884" s="492">
        <v>44943</v>
      </c>
      <c r="B1884" s="30">
        <v>2</v>
      </c>
      <c r="C1884" s="30">
        <v>5145101</v>
      </c>
      <c r="D1884" s="104">
        <v>13585</v>
      </c>
      <c r="E1884" s="104" t="s">
        <v>862</v>
      </c>
      <c r="F1884" s="30">
        <v>18468</v>
      </c>
      <c r="G1884" s="105">
        <v>400</v>
      </c>
      <c r="H1884" s="113" t="s">
        <v>114</v>
      </c>
      <c r="I1884" s="222">
        <v>0</v>
      </c>
      <c r="J1884" s="223">
        <v>0</v>
      </c>
      <c r="K1884" s="228">
        <v>0</v>
      </c>
      <c r="L1884" s="224">
        <v>0</v>
      </c>
      <c r="M1884" s="222">
        <v>0</v>
      </c>
      <c r="N1884" s="229">
        <v>0</v>
      </c>
      <c r="O1884" s="225">
        <v>0</v>
      </c>
      <c r="P1884" s="224">
        <v>0</v>
      </c>
      <c r="Q1884" s="225">
        <v>0</v>
      </c>
      <c r="R1884" s="226">
        <v>3</v>
      </c>
      <c r="S1884" s="224">
        <v>0</v>
      </c>
      <c r="T1884" s="222">
        <v>0</v>
      </c>
      <c r="U1884" s="227">
        <v>0</v>
      </c>
      <c r="V1884" s="224">
        <v>1</v>
      </c>
      <c r="W1884" s="224">
        <v>0</v>
      </c>
      <c r="X1884" s="146">
        <f>+G1884-(SUM(I1884:N1884,O1884,P1884:P1884:T1884,U1884,V1884,W1884))</f>
        <v>396</v>
      </c>
      <c r="Y1884" s="107"/>
      <c r="Z1884" s="107"/>
      <c r="AA1884" s="107"/>
      <c r="AB1884" s="107"/>
      <c r="AC1884" s="107"/>
      <c r="AD1884" s="107"/>
      <c r="AE1884" s="197">
        <f t="shared" si="52"/>
        <v>396</v>
      </c>
      <c r="AF1884" s="108"/>
      <c r="AG1884" s="104"/>
    </row>
    <row r="1885" spans="1:33">
      <c r="A1885" s="492">
        <v>44943</v>
      </c>
      <c r="B1885" s="30">
        <v>2</v>
      </c>
      <c r="C1885" s="30">
        <v>5145101</v>
      </c>
      <c r="D1885" s="104">
        <v>13585</v>
      </c>
      <c r="E1885" s="104" t="s">
        <v>862</v>
      </c>
      <c r="F1885" s="30">
        <v>18469</v>
      </c>
      <c r="G1885" s="105">
        <v>64</v>
      </c>
      <c r="H1885" s="113" t="s">
        <v>863</v>
      </c>
      <c r="I1885" s="222">
        <v>0</v>
      </c>
      <c r="J1885" s="223">
        <v>0</v>
      </c>
      <c r="K1885" s="228">
        <v>0</v>
      </c>
      <c r="L1885" s="224">
        <v>0</v>
      </c>
      <c r="M1885" s="222">
        <v>0</v>
      </c>
      <c r="N1885" s="229">
        <v>0</v>
      </c>
      <c r="O1885" s="225">
        <v>0</v>
      </c>
      <c r="P1885" s="224">
        <v>0</v>
      </c>
      <c r="Q1885" s="225">
        <v>0</v>
      </c>
      <c r="R1885" s="226">
        <v>0</v>
      </c>
      <c r="S1885" s="224">
        <v>0</v>
      </c>
      <c r="T1885" s="222">
        <v>0</v>
      </c>
      <c r="U1885" s="227">
        <v>0</v>
      </c>
      <c r="V1885" s="224">
        <v>1</v>
      </c>
      <c r="W1885" s="224">
        <v>0</v>
      </c>
      <c r="X1885" s="146">
        <f>+G1885-(SUM(I1885:N1885,O1885,P1885:P1885:T1885,U1885,V1885,W1885))</f>
        <v>63</v>
      </c>
      <c r="Y1885" s="107"/>
      <c r="Z1885" s="107"/>
      <c r="AA1885" s="107"/>
      <c r="AB1885" s="107"/>
      <c r="AC1885" s="107"/>
      <c r="AD1885" s="107"/>
      <c r="AE1885" s="197">
        <f t="shared" si="52"/>
        <v>63</v>
      </c>
      <c r="AF1885" s="108"/>
      <c r="AG1885" s="104"/>
    </row>
    <row r="1886" spans="1:33">
      <c r="A1886" s="492">
        <v>44943</v>
      </c>
      <c r="B1886" s="30">
        <v>2</v>
      </c>
      <c r="C1886" s="30">
        <v>5145101</v>
      </c>
      <c r="D1886" s="104">
        <v>13586</v>
      </c>
      <c r="E1886" s="104" t="s">
        <v>862</v>
      </c>
      <c r="F1886" s="30">
        <v>18470</v>
      </c>
      <c r="G1886" s="105">
        <v>227</v>
      </c>
      <c r="H1886" s="113" t="s">
        <v>569</v>
      </c>
      <c r="I1886" s="222">
        <v>0</v>
      </c>
      <c r="J1886" s="223">
        <v>0</v>
      </c>
      <c r="K1886" s="228">
        <v>0</v>
      </c>
      <c r="L1886" s="224">
        <v>0</v>
      </c>
      <c r="M1886" s="222">
        <v>0</v>
      </c>
      <c r="N1886" s="229">
        <v>0</v>
      </c>
      <c r="O1886" s="225">
        <v>0</v>
      </c>
      <c r="P1886" s="224">
        <v>0</v>
      </c>
      <c r="Q1886" s="225">
        <v>0</v>
      </c>
      <c r="R1886" s="226">
        <v>0</v>
      </c>
      <c r="S1886" s="224">
        <v>0</v>
      </c>
      <c r="T1886" s="222">
        <v>0</v>
      </c>
      <c r="U1886" s="227">
        <v>0</v>
      </c>
      <c r="V1886" s="224">
        <v>1</v>
      </c>
      <c r="W1886" s="224">
        <v>0</v>
      </c>
      <c r="X1886" s="146">
        <f>+G1886-(SUM(I1886:N1886,O1886,P1886:P1886:T1886,U1886,V1886,W1886))</f>
        <v>226</v>
      </c>
      <c r="Y1886" s="107"/>
      <c r="Z1886" s="107"/>
      <c r="AA1886" s="107"/>
      <c r="AB1886" s="107"/>
      <c r="AC1886" s="107"/>
      <c r="AD1886" s="107"/>
      <c r="AE1886" s="197">
        <f t="shared" si="52"/>
        <v>226</v>
      </c>
      <c r="AF1886" s="108"/>
      <c r="AG1886" s="104"/>
    </row>
    <row r="1887" spans="1:33">
      <c r="A1887" s="492">
        <v>44943</v>
      </c>
      <c r="B1887" s="30">
        <v>2</v>
      </c>
      <c r="C1887" s="30">
        <v>5145101</v>
      </c>
      <c r="D1887" s="104">
        <v>13577</v>
      </c>
      <c r="E1887" s="104" t="s">
        <v>862</v>
      </c>
      <c r="F1887" s="30">
        <v>18471</v>
      </c>
      <c r="G1887" s="105">
        <v>163</v>
      </c>
      <c r="H1887" s="113" t="s">
        <v>864</v>
      </c>
      <c r="I1887" s="222">
        <v>0</v>
      </c>
      <c r="J1887" s="223">
        <v>0</v>
      </c>
      <c r="K1887" s="228">
        <v>0</v>
      </c>
      <c r="L1887" s="224">
        <v>0</v>
      </c>
      <c r="M1887" s="222">
        <v>0</v>
      </c>
      <c r="N1887" s="229">
        <v>0</v>
      </c>
      <c r="O1887" s="225">
        <v>0</v>
      </c>
      <c r="P1887" s="224">
        <v>0</v>
      </c>
      <c r="Q1887" s="225">
        <v>0</v>
      </c>
      <c r="R1887" s="226">
        <v>1</v>
      </c>
      <c r="S1887" s="224">
        <v>0</v>
      </c>
      <c r="T1887" s="222">
        <v>0</v>
      </c>
      <c r="U1887" s="227">
        <v>0</v>
      </c>
      <c r="V1887" s="224">
        <v>1</v>
      </c>
      <c r="W1887" s="224">
        <v>0</v>
      </c>
      <c r="X1887" s="146">
        <f>+G1887-(SUM(I1887:N1887,O1887,P1887:P1887:T1887,U1887,V1887,W1887))</f>
        <v>161</v>
      </c>
      <c r="Y1887" s="107"/>
      <c r="Z1887" s="107"/>
      <c r="AA1887" s="107"/>
      <c r="AB1887" s="107"/>
      <c r="AC1887" s="107"/>
      <c r="AD1887" s="107"/>
      <c r="AE1887" s="197">
        <f t="shared" si="52"/>
        <v>161</v>
      </c>
      <c r="AF1887" s="108"/>
      <c r="AG1887" s="104"/>
    </row>
    <row r="1888" spans="1:33">
      <c r="A1888" s="492">
        <v>44943</v>
      </c>
      <c r="B1888" s="30">
        <v>2</v>
      </c>
      <c r="C1888" s="30">
        <v>5145101</v>
      </c>
      <c r="D1888" s="104">
        <v>40653</v>
      </c>
      <c r="E1888" s="104" t="s">
        <v>862</v>
      </c>
      <c r="F1888" s="30">
        <v>18472</v>
      </c>
      <c r="G1888" s="105">
        <v>56</v>
      </c>
      <c r="H1888" s="113" t="s">
        <v>398</v>
      </c>
      <c r="I1888" s="222">
        <v>0</v>
      </c>
      <c r="J1888" s="223">
        <v>0</v>
      </c>
      <c r="K1888" s="228">
        <v>0</v>
      </c>
      <c r="L1888" s="224">
        <v>0</v>
      </c>
      <c r="M1888" s="222">
        <v>0</v>
      </c>
      <c r="N1888" s="229">
        <v>0</v>
      </c>
      <c r="O1888" s="225">
        <v>0</v>
      </c>
      <c r="P1888" s="224">
        <v>0</v>
      </c>
      <c r="Q1888" s="225">
        <v>0</v>
      </c>
      <c r="R1888" s="226">
        <v>0</v>
      </c>
      <c r="S1888" s="224">
        <v>0</v>
      </c>
      <c r="T1888" s="222">
        <v>0</v>
      </c>
      <c r="U1888" s="227">
        <v>0</v>
      </c>
      <c r="V1888" s="224">
        <v>1</v>
      </c>
      <c r="W1888" s="224">
        <v>0</v>
      </c>
      <c r="X1888" s="146">
        <f>+G1888-(SUM(I1888:N1888,O1888,P1888:P1888:T1888,U1888,V1888,W1888))</f>
        <v>55</v>
      </c>
      <c r="Y1888" s="107"/>
      <c r="Z1888" s="107"/>
      <c r="AA1888" s="107"/>
      <c r="AB1888" s="107"/>
      <c r="AC1888" s="107"/>
      <c r="AD1888" s="107"/>
      <c r="AE1888" s="197">
        <f t="shared" si="52"/>
        <v>55</v>
      </c>
      <c r="AF1888" s="108"/>
      <c r="AG1888" s="104"/>
    </row>
    <row r="1889" spans="1:33">
      <c r="A1889" s="492">
        <v>44947</v>
      </c>
      <c r="B1889" s="30">
        <v>1</v>
      </c>
      <c r="C1889" s="30">
        <v>5145101</v>
      </c>
      <c r="D1889" s="104">
        <v>13586</v>
      </c>
      <c r="E1889" s="104" t="s">
        <v>862</v>
      </c>
      <c r="F1889" s="30">
        <v>18496</v>
      </c>
      <c r="G1889" s="105">
        <v>400</v>
      </c>
      <c r="H1889" s="113" t="s">
        <v>865</v>
      </c>
      <c r="I1889" s="222">
        <v>0</v>
      </c>
      <c r="J1889" s="223">
        <v>0</v>
      </c>
      <c r="K1889" s="228">
        <v>0</v>
      </c>
      <c r="L1889" s="224">
        <v>0</v>
      </c>
      <c r="M1889" s="222">
        <v>0</v>
      </c>
      <c r="N1889" s="229">
        <v>0</v>
      </c>
      <c r="O1889" s="225">
        <v>0</v>
      </c>
      <c r="P1889" s="224">
        <v>0</v>
      </c>
      <c r="Q1889" s="225">
        <v>0</v>
      </c>
      <c r="R1889" s="226">
        <v>3</v>
      </c>
      <c r="S1889" s="224">
        <v>0</v>
      </c>
      <c r="T1889" s="222">
        <v>0</v>
      </c>
      <c r="U1889" s="227">
        <v>0</v>
      </c>
      <c r="V1889" s="224">
        <v>1</v>
      </c>
      <c r="W1889" s="224">
        <v>0</v>
      </c>
      <c r="X1889" s="146">
        <f>+G1889-(SUM(I1889:N1889,O1889,P1889:P1889:T1889,U1889,V1889,W1889))</f>
        <v>396</v>
      </c>
      <c r="Y1889" s="107"/>
      <c r="Z1889" s="107"/>
      <c r="AA1889" s="107"/>
      <c r="AB1889" s="107"/>
      <c r="AC1889" s="107"/>
      <c r="AD1889" s="107"/>
      <c r="AE1889" s="197">
        <f>X1889-SUM(Z1889:AD1889)</f>
        <v>396</v>
      </c>
      <c r="AF1889" s="108"/>
      <c r="AG1889" s="104"/>
    </row>
    <row r="1890" spans="1:33">
      <c r="A1890" s="492">
        <v>44947</v>
      </c>
      <c r="B1890" s="30">
        <v>1</v>
      </c>
      <c r="C1890" s="30">
        <v>5145101</v>
      </c>
      <c r="D1890" s="104">
        <v>13586</v>
      </c>
      <c r="E1890" s="104" t="s">
        <v>862</v>
      </c>
      <c r="F1890" s="30">
        <v>18497</v>
      </c>
      <c r="G1890" s="105">
        <v>52</v>
      </c>
      <c r="H1890" s="113" t="s">
        <v>866</v>
      </c>
      <c r="I1890" s="222">
        <v>0</v>
      </c>
      <c r="J1890" s="223">
        <v>0</v>
      </c>
      <c r="K1890" s="228">
        <v>0</v>
      </c>
      <c r="L1890" s="224">
        <v>0</v>
      </c>
      <c r="M1890" s="222">
        <v>0</v>
      </c>
      <c r="N1890" s="229">
        <v>0</v>
      </c>
      <c r="O1890" s="225">
        <v>0</v>
      </c>
      <c r="P1890" s="224">
        <v>0</v>
      </c>
      <c r="Q1890" s="225">
        <v>0</v>
      </c>
      <c r="R1890" s="226">
        <v>0</v>
      </c>
      <c r="S1890" s="224">
        <v>0</v>
      </c>
      <c r="T1890" s="222">
        <v>0</v>
      </c>
      <c r="U1890" s="227">
        <v>0</v>
      </c>
      <c r="V1890" s="224">
        <v>1</v>
      </c>
      <c r="W1890" s="224">
        <v>0</v>
      </c>
      <c r="X1890" s="146">
        <f>+G1890-(SUM(I1890:N1890,O1890,P1890:P1890:T1890,U1890,V1890,W1890))</f>
        <v>51</v>
      </c>
      <c r="Y1890" s="107"/>
      <c r="Z1890" s="107"/>
      <c r="AA1890" s="107"/>
      <c r="AB1890" s="107"/>
      <c r="AC1890" s="107"/>
      <c r="AD1890" s="107"/>
      <c r="AE1890" s="197">
        <f t="shared" si="52"/>
        <v>51</v>
      </c>
      <c r="AF1890" s="108"/>
      <c r="AG1890" s="104"/>
    </row>
    <row r="1891" spans="1:33">
      <c r="A1891" s="492">
        <v>44947</v>
      </c>
      <c r="B1891" s="30">
        <v>1</v>
      </c>
      <c r="C1891" s="30">
        <v>5145101</v>
      </c>
      <c r="D1891" s="104">
        <v>13577</v>
      </c>
      <c r="E1891" s="104" t="s">
        <v>862</v>
      </c>
      <c r="F1891" s="30">
        <v>18498</v>
      </c>
      <c r="G1891" s="105">
        <v>116</v>
      </c>
      <c r="H1891" s="113" t="s">
        <v>867</v>
      </c>
      <c r="I1891" s="222">
        <v>0</v>
      </c>
      <c r="J1891" s="223">
        <v>0</v>
      </c>
      <c r="K1891" s="228">
        <v>0</v>
      </c>
      <c r="L1891" s="224">
        <v>0</v>
      </c>
      <c r="M1891" s="222">
        <v>0</v>
      </c>
      <c r="N1891" s="229">
        <v>0</v>
      </c>
      <c r="O1891" s="225">
        <v>0</v>
      </c>
      <c r="P1891" s="224">
        <v>0</v>
      </c>
      <c r="Q1891" s="225">
        <v>0</v>
      </c>
      <c r="R1891" s="226">
        <v>0</v>
      </c>
      <c r="S1891" s="224">
        <v>0</v>
      </c>
      <c r="T1891" s="222">
        <v>0</v>
      </c>
      <c r="U1891" s="227">
        <v>0</v>
      </c>
      <c r="V1891" s="224">
        <v>1</v>
      </c>
      <c r="W1891" s="224">
        <v>0</v>
      </c>
      <c r="X1891" s="146">
        <f>+G1891-(SUM(I1891:N1891,O1891,P1891:P1891:T1891,U1891,V1891,W1891))</f>
        <v>115</v>
      </c>
      <c r="Y1891" s="107"/>
      <c r="Z1891" s="107"/>
      <c r="AA1891" s="107"/>
      <c r="AB1891" s="107"/>
      <c r="AC1891" s="107"/>
      <c r="AD1891" s="107"/>
      <c r="AE1891" s="197">
        <f t="shared" si="52"/>
        <v>115</v>
      </c>
      <c r="AF1891" s="108"/>
      <c r="AG1891" s="104"/>
    </row>
    <row r="1892" spans="1:33">
      <c r="A1892" s="492">
        <v>44947</v>
      </c>
      <c r="B1892" s="30">
        <v>1</v>
      </c>
      <c r="C1892" s="30">
        <v>4864501</v>
      </c>
      <c r="D1892" s="104">
        <v>40659</v>
      </c>
      <c r="E1892" s="104" t="s">
        <v>862</v>
      </c>
      <c r="F1892" s="30">
        <v>18499</v>
      </c>
      <c r="G1892" s="105">
        <v>24</v>
      </c>
      <c r="H1892" s="113" t="s">
        <v>130</v>
      </c>
      <c r="I1892" s="222">
        <v>0</v>
      </c>
      <c r="J1892" s="223">
        <v>0</v>
      </c>
      <c r="K1892" s="228">
        <v>0</v>
      </c>
      <c r="L1892" s="224">
        <v>0</v>
      </c>
      <c r="M1892" s="222">
        <v>0</v>
      </c>
      <c r="N1892" s="229">
        <v>0</v>
      </c>
      <c r="O1892" s="225">
        <v>1</v>
      </c>
      <c r="P1892" s="224">
        <v>0</v>
      </c>
      <c r="Q1892" s="225">
        <v>0</v>
      </c>
      <c r="R1892" s="226">
        <v>0</v>
      </c>
      <c r="S1892" s="224">
        <v>0</v>
      </c>
      <c r="T1892" s="222">
        <v>0</v>
      </c>
      <c r="U1892" s="227">
        <v>0</v>
      </c>
      <c r="V1892" s="224">
        <v>1</v>
      </c>
      <c r="W1892" s="224">
        <v>0</v>
      </c>
      <c r="X1892" s="146">
        <f>+G1892-(SUM(I1892:N1892,O1892,P1892:P1892:T1892,U1892,V1892,W1892))</f>
        <v>22</v>
      </c>
      <c r="Y1892" s="107"/>
      <c r="Z1892" s="107"/>
      <c r="AA1892" s="107"/>
      <c r="AB1892" s="107"/>
      <c r="AC1892" s="107"/>
      <c r="AD1892" s="107"/>
      <c r="AE1892" s="197">
        <f t="shared" si="52"/>
        <v>22</v>
      </c>
      <c r="AF1892" s="108"/>
      <c r="AG1892" s="104"/>
    </row>
    <row r="1893" spans="1:33">
      <c r="A1893" s="492">
        <v>44947</v>
      </c>
      <c r="B1893" s="30">
        <v>1</v>
      </c>
      <c r="C1893" s="30">
        <v>5022401</v>
      </c>
      <c r="D1893" s="104">
        <v>13578</v>
      </c>
      <c r="E1893" s="104" t="s">
        <v>862</v>
      </c>
      <c r="F1893" s="30">
        <v>18500</v>
      </c>
      <c r="G1893" s="105">
        <v>44</v>
      </c>
      <c r="H1893" s="113" t="s">
        <v>868</v>
      </c>
      <c r="I1893" s="222">
        <v>0</v>
      </c>
      <c r="J1893" s="223">
        <v>0</v>
      </c>
      <c r="K1893" s="228">
        <v>0</v>
      </c>
      <c r="L1893" s="224">
        <v>0</v>
      </c>
      <c r="M1893" s="222">
        <v>0</v>
      </c>
      <c r="N1893" s="229">
        <v>0</v>
      </c>
      <c r="O1893" s="225">
        <v>0</v>
      </c>
      <c r="P1893" s="224">
        <v>0</v>
      </c>
      <c r="Q1893" s="225">
        <v>0</v>
      </c>
      <c r="R1893" s="226">
        <v>0</v>
      </c>
      <c r="S1893" s="224">
        <v>0</v>
      </c>
      <c r="T1893" s="222">
        <v>0</v>
      </c>
      <c r="U1893" s="227">
        <v>0</v>
      </c>
      <c r="V1893" s="224">
        <v>1</v>
      </c>
      <c r="W1893" s="224">
        <v>0</v>
      </c>
      <c r="X1893" s="146">
        <f>+G1893-(SUM(I1893:N1893,O1893,P1893:P1893:T1893,U1893,V1893,W1893))</f>
        <v>43</v>
      </c>
      <c r="Y1893" s="107"/>
      <c r="Z1893" s="107"/>
      <c r="AA1893" s="107"/>
      <c r="AB1893" s="107"/>
      <c r="AC1893" s="107"/>
      <c r="AD1893" s="107"/>
      <c r="AE1893" s="197">
        <f t="shared" si="52"/>
        <v>43</v>
      </c>
      <c r="AF1893" s="108"/>
      <c r="AG1893" s="104"/>
    </row>
    <row r="1894" spans="1:33">
      <c r="A1894" s="492">
        <v>44947</v>
      </c>
      <c r="B1894" s="30">
        <v>1</v>
      </c>
      <c r="C1894" s="30">
        <v>5022401</v>
      </c>
      <c r="D1894" s="104">
        <v>13541</v>
      </c>
      <c r="E1894" s="104" t="s">
        <v>862</v>
      </c>
      <c r="F1894" s="30">
        <v>18501</v>
      </c>
      <c r="G1894" s="105">
        <v>49</v>
      </c>
      <c r="H1894" s="113" t="s">
        <v>869</v>
      </c>
      <c r="I1894" s="222">
        <v>0</v>
      </c>
      <c r="J1894" s="223">
        <v>0</v>
      </c>
      <c r="K1894" s="228">
        <v>0</v>
      </c>
      <c r="L1894" s="224">
        <v>0</v>
      </c>
      <c r="M1894" s="222">
        <v>0</v>
      </c>
      <c r="N1894" s="229">
        <v>0</v>
      </c>
      <c r="O1894" s="225">
        <v>0</v>
      </c>
      <c r="P1894" s="224">
        <v>0</v>
      </c>
      <c r="Q1894" s="225">
        <v>0</v>
      </c>
      <c r="R1894" s="226">
        <v>0</v>
      </c>
      <c r="S1894" s="224">
        <v>0</v>
      </c>
      <c r="T1894" s="222">
        <v>0</v>
      </c>
      <c r="U1894" s="227">
        <v>0</v>
      </c>
      <c r="V1894" s="224">
        <v>1</v>
      </c>
      <c r="W1894" s="224">
        <v>0</v>
      </c>
      <c r="X1894" s="146">
        <f>+G1894-(SUM(I1894:N1894,O1894,P1894:P1894:T1894,U1894,V1894,W1894))</f>
        <v>48</v>
      </c>
      <c r="Y1894" s="107"/>
      <c r="Z1894" s="107"/>
      <c r="AA1894" s="107"/>
      <c r="AB1894" s="107"/>
      <c r="AC1894" s="107"/>
      <c r="AD1894" s="107"/>
      <c r="AE1894" s="197">
        <f t="shared" si="52"/>
        <v>48</v>
      </c>
      <c r="AF1894" s="108"/>
      <c r="AG1894" s="104"/>
    </row>
    <row r="1895" spans="1:33">
      <c r="A1895" s="492">
        <v>44947</v>
      </c>
      <c r="B1895" s="30">
        <v>1</v>
      </c>
      <c r="C1895" s="30">
        <v>5022401</v>
      </c>
      <c r="D1895" s="104">
        <v>13521</v>
      </c>
      <c r="E1895" s="104" t="s">
        <v>862</v>
      </c>
      <c r="F1895" s="30">
        <v>18502</v>
      </c>
      <c r="G1895" s="105">
        <v>78</v>
      </c>
      <c r="H1895" s="113" t="s">
        <v>870</v>
      </c>
      <c r="I1895" s="222">
        <v>0</v>
      </c>
      <c r="J1895" s="223">
        <v>0</v>
      </c>
      <c r="K1895" s="228">
        <v>0</v>
      </c>
      <c r="L1895" s="224">
        <v>0</v>
      </c>
      <c r="M1895" s="222">
        <v>0</v>
      </c>
      <c r="N1895" s="229">
        <v>0</v>
      </c>
      <c r="O1895" s="225">
        <v>0</v>
      </c>
      <c r="P1895" s="224">
        <v>0</v>
      </c>
      <c r="Q1895" s="225">
        <v>0</v>
      </c>
      <c r="R1895" s="226">
        <v>0</v>
      </c>
      <c r="S1895" s="224">
        <v>0</v>
      </c>
      <c r="T1895" s="222">
        <v>0</v>
      </c>
      <c r="U1895" s="227">
        <v>0</v>
      </c>
      <c r="V1895" s="224">
        <v>1</v>
      </c>
      <c r="W1895" s="224">
        <v>0</v>
      </c>
      <c r="X1895" s="146">
        <f>+G1895-(SUM(I1895:N1895,O1895,P1895:P1895:T1895,U1895,V1895,W1895))</f>
        <v>77</v>
      </c>
      <c r="Y1895" s="107"/>
      <c r="Z1895" s="107"/>
      <c r="AA1895" s="107"/>
      <c r="AB1895" s="107"/>
      <c r="AC1895" s="107"/>
      <c r="AD1895" s="107"/>
      <c r="AE1895" s="197">
        <f t="shared" si="52"/>
        <v>77</v>
      </c>
      <c r="AF1895" s="108"/>
      <c r="AG1895" s="104"/>
    </row>
    <row r="1896" spans="1:33">
      <c r="A1896" s="492">
        <v>44947</v>
      </c>
      <c r="B1896" s="30">
        <v>3</v>
      </c>
      <c r="C1896" s="30">
        <v>4864501</v>
      </c>
      <c r="D1896" s="104">
        <v>40660</v>
      </c>
      <c r="E1896" s="104" t="s">
        <v>873</v>
      </c>
      <c r="F1896" s="30">
        <v>18503</v>
      </c>
      <c r="G1896" s="105">
        <v>15</v>
      </c>
      <c r="H1896" s="113" t="s">
        <v>827</v>
      </c>
      <c r="I1896" s="222">
        <v>0</v>
      </c>
      <c r="J1896" s="223">
        <v>0</v>
      </c>
      <c r="K1896" s="228">
        <v>0</v>
      </c>
      <c r="L1896" s="224">
        <v>0</v>
      </c>
      <c r="M1896" s="222">
        <v>0</v>
      </c>
      <c r="N1896" s="229">
        <v>0</v>
      </c>
      <c r="O1896" s="225">
        <v>0</v>
      </c>
      <c r="P1896" s="224">
        <v>0</v>
      </c>
      <c r="Q1896" s="225">
        <v>0</v>
      </c>
      <c r="R1896" s="226">
        <v>0</v>
      </c>
      <c r="S1896" s="224">
        <v>0</v>
      </c>
      <c r="T1896" s="222">
        <v>0</v>
      </c>
      <c r="U1896" s="227">
        <v>0</v>
      </c>
      <c r="V1896" s="224">
        <v>1</v>
      </c>
      <c r="W1896" s="224">
        <v>0</v>
      </c>
      <c r="X1896" s="146">
        <f>+G1896-(SUM(I1896:N1896,O1896,P1896:P1896:T1896,U1896,V1896,W1896))</f>
        <v>14</v>
      </c>
      <c r="Y1896" s="107"/>
      <c r="Z1896" s="107"/>
      <c r="AA1896" s="107"/>
      <c r="AB1896" s="107"/>
      <c r="AC1896" s="107"/>
      <c r="AD1896" s="107"/>
      <c r="AE1896" s="197">
        <f t="shared" ref="AE1896:AE1959" si="53">X1896-SUM(Z1896:AD1896)</f>
        <v>14</v>
      </c>
      <c r="AF1896" s="108"/>
      <c r="AG1896" s="104"/>
    </row>
    <row r="1897" spans="1:33">
      <c r="A1897" s="492">
        <v>44947</v>
      </c>
      <c r="B1897" s="30">
        <v>3</v>
      </c>
      <c r="C1897" s="30">
        <v>5145101</v>
      </c>
      <c r="D1897" s="104">
        <v>40658</v>
      </c>
      <c r="E1897" s="104" t="s">
        <v>873</v>
      </c>
      <c r="F1897" s="30">
        <v>18504</v>
      </c>
      <c r="G1897" s="105">
        <v>18</v>
      </c>
      <c r="H1897" s="113" t="s">
        <v>399</v>
      </c>
      <c r="I1897" s="222">
        <v>0</v>
      </c>
      <c r="J1897" s="223">
        <v>0</v>
      </c>
      <c r="K1897" s="228">
        <v>0</v>
      </c>
      <c r="L1897" s="224">
        <v>0</v>
      </c>
      <c r="M1897" s="222">
        <v>0</v>
      </c>
      <c r="N1897" s="229">
        <v>0</v>
      </c>
      <c r="O1897" s="225">
        <v>0</v>
      </c>
      <c r="P1897" s="224">
        <v>0</v>
      </c>
      <c r="Q1897" s="225">
        <v>0</v>
      </c>
      <c r="R1897" s="226">
        <v>0</v>
      </c>
      <c r="S1897" s="224">
        <v>0</v>
      </c>
      <c r="T1897" s="222">
        <v>0</v>
      </c>
      <c r="U1897" s="227">
        <v>0</v>
      </c>
      <c r="V1897" s="224">
        <v>1</v>
      </c>
      <c r="W1897" s="224">
        <v>0</v>
      </c>
      <c r="X1897" s="146">
        <f>+G1897-(SUM(I1897:N1897,O1897,P1897:P1897:T1897,U1897,V1897,W1897))</f>
        <v>17</v>
      </c>
      <c r="Y1897" s="107"/>
      <c r="Z1897" s="107"/>
      <c r="AA1897" s="107"/>
      <c r="AB1897" s="107"/>
      <c r="AC1897" s="107"/>
      <c r="AD1897" s="107"/>
      <c r="AE1897" s="197">
        <f t="shared" si="53"/>
        <v>17</v>
      </c>
      <c r="AF1897" s="108"/>
      <c r="AG1897" s="104"/>
    </row>
    <row r="1898" spans="1:33">
      <c r="A1898" s="492">
        <v>44947</v>
      </c>
      <c r="B1898" s="30">
        <v>3</v>
      </c>
      <c r="C1898" s="30">
        <v>5142301</v>
      </c>
      <c r="D1898" s="104">
        <v>59030</v>
      </c>
      <c r="E1898" s="104" t="s">
        <v>871</v>
      </c>
      <c r="F1898" s="30">
        <v>18505</v>
      </c>
      <c r="G1898" s="105">
        <v>105</v>
      </c>
      <c r="H1898" s="113" t="s">
        <v>872</v>
      </c>
      <c r="I1898" s="222">
        <v>0</v>
      </c>
      <c r="J1898" s="223">
        <v>0</v>
      </c>
      <c r="K1898" s="228">
        <v>0</v>
      </c>
      <c r="L1898" s="224">
        <v>0</v>
      </c>
      <c r="M1898" s="222">
        <v>0</v>
      </c>
      <c r="N1898" s="229">
        <v>0</v>
      </c>
      <c r="O1898" s="225">
        <v>0</v>
      </c>
      <c r="P1898" s="224">
        <v>0</v>
      </c>
      <c r="Q1898" s="225">
        <v>0</v>
      </c>
      <c r="R1898" s="226">
        <v>0</v>
      </c>
      <c r="S1898" s="224">
        <v>0</v>
      </c>
      <c r="T1898" s="222">
        <v>0</v>
      </c>
      <c r="U1898" s="227">
        <v>0</v>
      </c>
      <c r="V1898" s="224">
        <v>1</v>
      </c>
      <c r="W1898" s="224">
        <v>0</v>
      </c>
      <c r="X1898" s="146">
        <f>+G1898-(SUM(I1898:N1898,O1898,P1898:P1898:T1898,U1898,V1898,W1898))</f>
        <v>104</v>
      </c>
      <c r="Y1898" s="107"/>
      <c r="Z1898" s="107"/>
      <c r="AA1898" s="107"/>
      <c r="AB1898" s="107"/>
      <c r="AC1898" s="107"/>
      <c r="AD1898" s="107"/>
      <c r="AE1898" s="197">
        <f t="shared" si="53"/>
        <v>104</v>
      </c>
      <c r="AF1898" s="108"/>
      <c r="AG1898" s="104"/>
    </row>
    <row r="1899" spans="1:33">
      <c r="A1899" s="492">
        <v>44947</v>
      </c>
      <c r="B1899" s="30">
        <v>3</v>
      </c>
      <c r="C1899" s="30">
        <v>5142301</v>
      </c>
      <c r="D1899" s="104">
        <v>60405</v>
      </c>
      <c r="E1899" s="104" t="s">
        <v>871</v>
      </c>
      <c r="F1899" s="30">
        <v>18506</v>
      </c>
      <c r="G1899" s="105">
        <v>65</v>
      </c>
      <c r="H1899" s="113" t="s">
        <v>590</v>
      </c>
      <c r="I1899" s="222">
        <v>0</v>
      </c>
      <c r="J1899" s="223">
        <v>0</v>
      </c>
      <c r="K1899" s="228">
        <v>0</v>
      </c>
      <c r="L1899" s="224">
        <v>0</v>
      </c>
      <c r="M1899" s="222">
        <v>0</v>
      </c>
      <c r="N1899" s="229">
        <v>0</v>
      </c>
      <c r="O1899" s="225">
        <v>0</v>
      </c>
      <c r="P1899" s="224">
        <v>0</v>
      </c>
      <c r="Q1899" s="225">
        <v>0</v>
      </c>
      <c r="R1899" s="226">
        <v>0</v>
      </c>
      <c r="S1899" s="224">
        <v>0</v>
      </c>
      <c r="T1899" s="222">
        <v>0</v>
      </c>
      <c r="U1899" s="227">
        <v>0</v>
      </c>
      <c r="V1899" s="224">
        <v>1</v>
      </c>
      <c r="W1899" s="224">
        <v>0</v>
      </c>
      <c r="X1899" s="146">
        <f>+G1899-(SUM(I1899:N1899,O1899,P1899:P1899:T1899,U1899,V1899,W1899))</f>
        <v>64</v>
      </c>
      <c r="Y1899" s="107"/>
      <c r="Z1899" s="107"/>
      <c r="AA1899" s="107"/>
      <c r="AB1899" s="107"/>
      <c r="AC1899" s="107"/>
      <c r="AD1899" s="107"/>
      <c r="AE1899" s="197">
        <f t="shared" si="53"/>
        <v>64</v>
      </c>
      <c r="AF1899" s="108"/>
      <c r="AG1899" s="104"/>
    </row>
    <row r="1900" spans="1:33">
      <c r="A1900" s="492">
        <v>44947</v>
      </c>
      <c r="B1900" s="30">
        <v>3</v>
      </c>
      <c r="C1900" s="30">
        <v>5142301</v>
      </c>
      <c r="D1900" s="104">
        <v>59027</v>
      </c>
      <c r="E1900" s="104" t="s">
        <v>871</v>
      </c>
      <c r="F1900" s="30">
        <v>18507</v>
      </c>
      <c r="G1900" s="105">
        <v>119</v>
      </c>
      <c r="H1900" s="113" t="s">
        <v>780</v>
      </c>
      <c r="I1900" s="222">
        <v>0</v>
      </c>
      <c r="J1900" s="223">
        <v>0</v>
      </c>
      <c r="K1900" s="228">
        <v>0</v>
      </c>
      <c r="L1900" s="224">
        <v>0</v>
      </c>
      <c r="M1900" s="222">
        <v>0</v>
      </c>
      <c r="N1900" s="229">
        <v>0</v>
      </c>
      <c r="O1900" s="225">
        <v>0</v>
      </c>
      <c r="P1900" s="224">
        <v>0</v>
      </c>
      <c r="Q1900" s="225">
        <v>0</v>
      </c>
      <c r="R1900" s="226">
        <v>0</v>
      </c>
      <c r="S1900" s="224">
        <v>0</v>
      </c>
      <c r="T1900" s="222">
        <v>0</v>
      </c>
      <c r="U1900" s="227">
        <v>0</v>
      </c>
      <c r="V1900" s="224">
        <v>1</v>
      </c>
      <c r="W1900" s="224">
        <v>0</v>
      </c>
      <c r="X1900" s="146">
        <f>+G1900-(SUM(I1900:N1900,O1900,P1900:P1900:T1900,U1900,V1900,W1900))</f>
        <v>118</v>
      </c>
      <c r="Y1900" s="107"/>
      <c r="Z1900" s="107"/>
      <c r="AA1900" s="107"/>
      <c r="AB1900" s="107"/>
      <c r="AC1900" s="107"/>
      <c r="AD1900" s="107"/>
      <c r="AE1900" s="197">
        <f t="shared" si="53"/>
        <v>118</v>
      </c>
      <c r="AF1900" s="108"/>
      <c r="AG1900" s="104"/>
    </row>
    <row r="1901" spans="1:33">
      <c r="A1901" s="492">
        <v>44948</v>
      </c>
      <c r="B1901" s="30">
        <v>1</v>
      </c>
      <c r="C1901" s="30">
        <v>5145901</v>
      </c>
      <c r="D1901" s="104">
        <v>59033</v>
      </c>
      <c r="E1901" s="104" t="s">
        <v>871</v>
      </c>
      <c r="F1901" s="30">
        <v>18508</v>
      </c>
      <c r="G1901" s="105">
        <v>400</v>
      </c>
      <c r="H1901" s="113" t="s">
        <v>111</v>
      </c>
      <c r="I1901" s="222">
        <v>0</v>
      </c>
      <c r="J1901" s="223">
        <v>0</v>
      </c>
      <c r="K1901" s="228">
        <v>0</v>
      </c>
      <c r="L1901" s="224">
        <v>0</v>
      </c>
      <c r="M1901" s="222">
        <v>0</v>
      </c>
      <c r="N1901" s="229">
        <v>0</v>
      </c>
      <c r="O1901" s="225">
        <v>0</v>
      </c>
      <c r="P1901" s="224">
        <v>0</v>
      </c>
      <c r="Q1901" s="225">
        <v>0</v>
      </c>
      <c r="R1901" s="226">
        <v>0</v>
      </c>
      <c r="S1901" s="224">
        <v>0</v>
      </c>
      <c r="T1901" s="222">
        <v>0</v>
      </c>
      <c r="U1901" s="227">
        <v>0</v>
      </c>
      <c r="V1901" s="224">
        <v>1</v>
      </c>
      <c r="W1901" s="224">
        <v>0</v>
      </c>
      <c r="X1901" s="146">
        <f>+G1901-(SUM(I1901:N1901,O1901,P1901:P1901:T1901,U1901,V1901,W1901))</f>
        <v>399</v>
      </c>
      <c r="Y1901" s="107"/>
      <c r="Z1901" s="107"/>
      <c r="AA1901" s="107"/>
      <c r="AB1901" s="107"/>
      <c r="AC1901" s="107"/>
      <c r="AD1901" s="107"/>
      <c r="AE1901" s="197">
        <f>X1901-SUM(Z1901:AD1901)</f>
        <v>399</v>
      </c>
      <c r="AF1901" s="108"/>
      <c r="AG1901" s="104"/>
    </row>
    <row r="1902" spans="1:33">
      <c r="A1902" s="492">
        <v>44948</v>
      </c>
      <c r="B1902" s="30">
        <v>1</v>
      </c>
      <c r="C1902" s="30">
        <v>5145901</v>
      </c>
      <c r="D1902" s="104">
        <v>59033</v>
      </c>
      <c r="E1902" s="104" t="s">
        <v>871</v>
      </c>
      <c r="F1902" s="30">
        <v>18509</v>
      </c>
      <c r="G1902" s="105">
        <v>112</v>
      </c>
      <c r="H1902" s="113" t="s">
        <v>336</v>
      </c>
      <c r="I1902" s="222">
        <v>0</v>
      </c>
      <c r="J1902" s="223">
        <v>0</v>
      </c>
      <c r="K1902" s="228">
        <v>0</v>
      </c>
      <c r="L1902" s="224">
        <v>0</v>
      </c>
      <c r="M1902" s="222">
        <v>0</v>
      </c>
      <c r="N1902" s="229">
        <v>0</v>
      </c>
      <c r="O1902" s="225">
        <v>0</v>
      </c>
      <c r="P1902" s="224">
        <v>0</v>
      </c>
      <c r="Q1902" s="225">
        <v>0</v>
      </c>
      <c r="R1902" s="226">
        <v>0</v>
      </c>
      <c r="S1902" s="224">
        <v>0</v>
      </c>
      <c r="T1902" s="222">
        <v>0</v>
      </c>
      <c r="U1902" s="227">
        <v>0</v>
      </c>
      <c r="V1902" s="224">
        <v>1</v>
      </c>
      <c r="W1902" s="224">
        <v>0</v>
      </c>
      <c r="X1902" s="146">
        <f>+G1902-(SUM(I1902:N1902,O1902,P1902:P1902:T1902,U1902,V1902,W1902))</f>
        <v>111</v>
      </c>
      <c r="Y1902" s="107"/>
      <c r="Z1902" s="107"/>
      <c r="AA1902" s="107"/>
      <c r="AB1902" s="107"/>
      <c r="AC1902" s="107"/>
      <c r="AD1902" s="107"/>
      <c r="AE1902" s="197">
        <f>X1902-SUM(Z1902:AD1902)</f>
        <v>111</v>
      </c>
      <c r="AF1902" s="108"/>
      <c r="AG1902" s="104"/>
    </row>
    <row r="1903" spans="1:33">
      <c r="A1903" s="492">
        <v>44948</v>
      </c>
      <c r="B1903" s="30">
        <v>2</v>
      </c>
      <c r="C1903" s="30">
        <v>5145901</v>
      </c>
      <c r="D1903" s="104">
        <v>59035</v>
      </c>
      <c r="E1903" s="104" t="s">
        <v>871</v>
      </c>
      <c r="F1903" s="30">
        <v>18510</v>
      </c>
      <c r="G1903" s="105">
        <v>287</v>
      </c>
      <c r="H1903" s="113" t="s">
        <v>874</v>
      </c>
      <c r="I1903" s="222">
        <v>0</v>
      </c>
      <c r="J1903" s="223">
        <v>0</v>
      </c>
      <c r="K1903" s="228">
        <v>0</v>
      </c>
      <c r="L1903" s="224">
        <v>0</v>
      </c>
      <c r="M1903" s="222">
        <v>0</v>
      </c>
      <c r="N1903" s="229">
        <v>0</v>
      </c>
      <c r="O1903" s="225">
        <v>0</v>
      </c>
      <c r="P1903" s="224">
        <v>0</v>
      </c>
      <c r="Q1903" s="225">
        <v>0</v>
      </c>
      <c r="R1903" s="226">
        <v>0</v>
      </c>
      <c r="S1903" s="224">
        <v>0</v>
      </c>
      <c r="T1903" s="222">
        <v>0</v>
      </c>
      <c r="U1903" s="227">
        <v>0</v>
      </c>
      <c r="V1903" s="224">
        <v>1</v>
      </c>
      <c r="W1903" s="224">
        <v>0</v>
      </c>
      <c r="X1903" s="146">
        <f>+G1903-(SUM(I1903:N1903,O1903,P1903:P1903:T1903,U1903,V1903,W1903))</f>
        <v>286</v>
      </c>
      <c r="Y1903" s="107"/>
      <c r="Z1903" s="107"/>
      <c r="AA1903" s="107"/>
      <c r="AB1903" s="107"/>
      <c r="AC1903" s="107"/>
      <c r="AD1903" s="107"/>
      <c r="AE1903" s="197">
        <f>X1903-SUM(Z1903:AD1903)</f>
        <v>286</v>
      </c>
      <c r="AF1903" s="108"/>
      <c r="AG1903" s="104"/>
    </row>
    <row r="1904" spans="1:33">
      <c r="A1904" s="492">
        <v>44948</v>
      </c>
      <c r="B1904" s="30">
        <v>2</v>
      </c>
      <c r="C1904" s="30">
        <v>5145901</v>
      </c>
      <c r="D1904" s="104">
        <v>59034</v>
      </c>
      <c r="E1904" s="104" t="s">
        <v>871</v>
      </c>
      <c r="F1904" s="30">
        <v>18511</v>
      </c>
      <c r="G1904" s="105">
        <v>400</v>
      </c>
      <c r="H1904" s="113" t="s">
        <v>111</v>
      </c>
      <c r="I1904" s="222">
        <v>0</v>
      </c>
      <c r="J1904" s="223">
        <v>0</v>
      </c>
      <c r="K1904" s="228">
        <v>0</v>
      </c>
      <c r="L1904" s="224">
        <v>0</v>
      </c>
      <c r="M1904" s="222">
        <v>0</v>
      </c>
      <c r="N1904" s="229">
        <v>0</v>
      </c>
      <c r="O1904" s="225">
        <v>0</v>
      </c>
      <c r="P1904" s="224">
        <v>0</v>
      </c>
      <c r="Q1904" s="225">
        <v>0</v>
      </c>
      <c r="R1904" s="226">
        <v>0</v>
      </c>
      <c r="S1904" s="224">
        <v>0</v>
      </c>
      <c r="T1904" s="222">
        <v>0</v>
      </c>
      <c r="U1904" s="227">
        <v>0</v>
      </c>
      <c r="V1904" s="224">
        <v>1</v>
      </c>
      <c r="W1904" s="224">
        <v>0</v>
      </c>
      <c r="X1904" s="146">
        <f>+G1904-(SUM(I1904:N1904,O1904,P1904:P1904:T1904,U1904,V1904,W1904))</f>
        <v>399</v>
      </c>
      <c r="Y1904" s="107"/>
      <c r="Z1904" s="107"/>
      <c r="AA1904" s="107"/>
      <c r="AB1904" s="107"/>
      <c r="AC1904" s="107"/>
      <c r="AD1904" s="107"/>
      <c r="AE1904" s="197">
        <f t="shared" si="53"/>
        <v>399</v>
      </c>
      <c r="AF1904" s="108"/>
      <c r="AG1904" s="104"/>
    </row>
    <row r="1905" spans="1:33">
      <c r="A1905" s="492">
        <v>44948</v>
      </c>
      <c r="B1905" s="30">
        <v>2</v>
      </c>
      <c r="C1905" s="30">
        <v>5145901</v>
      </c>
      <c r="D1905" s="104">
        <v>59034</v>
      </c>
      <c r="E1905" s="104" t="s">
        <v>871</v>
      </c>
      <c r="F1905" s="30">
        <v>18512</v>
      </c>
      <c r="G1905" s="105">
        <v>71</v>
      </c>
      <c r="H1905" s="113" t="s">
        <v>875</v>
      </c>
      <c r="I1905" s="222">
        <v>0</v>
      </c>
      <c r="J1905" s="223">
        <v>0</v>
      </c>
      <c r="K1905" s="228">
        <v>0</v>
      </c>
      <c r="L1905" s="224">
        <v>0</v>
      </c>
      <c r="M1905" s="222">
        <v>0</v>
      </c>
      <c r="N1905" s="229">
        <v>0</v>
      </c>
      <c r="O1905" s="225">
        <v>0</v>
      </c>
      <c r="P1905" s="224">
        <v>0</v>
      </c>
      <c r="Q1905" s="225">
        <v>0</v>
      </c>
      <c r="R1905" s="226">
        <v>0</v>
      </c>
      <c r="S1905" s="224">
        <v>0</v>
      </c>
      <c r="T1905" s="222">
        <v>0</v>
      </c>
      <c r="U1905" s="227">
        <v>0</v>
      </c>
      <c r="V1905" s="224">
        <v>1</v>
      </c>
      <c r="W1905" s="224">
        <v>0</v>
      </c>
      <c r="X1905" s="146">
        <f>+G1905-(SUM(I1905:N1905,O1905,P1905:P1905:T1905,U1905,V1905,W1905))</f>
        <v>70</v>
      </c>
      <c r="Y1905" s="107"/>
      <c r="Z1905" s="107"/>
      <c r="AA1905" s="107"/>
      <c r="AB1905" s="107"/>
      <c r="AC1905" s="107"/>
      <c r="AD1905" s="107"/>
      <c r="AE1905" s="197">
        <f t="shared" si="53"/>
        <v>70</v>
      </c>
      <c r="AF1905" s="108"/>
      <c r="AG1905" s="104"/>
    </row>
    <row r="1906" spans="1:33">
      <c r="A1906" s="492">
        <v>44948</v>
      </c>
      <c r="B1906" s="30">
        <v>3</v>
      </c>
      <c r="C1906" s="30">
        <v>5145901</v>
      </c>
      <c r="D1906" s="104">
        <v>59026</v>
      </c>
      <c r="E1906" s="104" t="s">
        <v>871</v>
      </c>
      <c r="F1906" s="30">
        <v>18513</v>
      </c>
      <c r="G1906" s="105">
        <v>120</v>
      </c>
      <c r="H1906" s="113" t="s">
        <v>121</v>
      </c>
      <c r="I1906" s="222">
        <v>0</v>
      </c>
      <c r="J1906" s="223">
        <v>0</v>
      </c>
      <c r="K1906" s="228">
        <v>0</v>
      </c>
      <c r="L1906" s="224">
        <v>0</v>
      </c>
      <c r="M1906" s="222">
        <v>0</v>
      </c>
      <c r="N1906" s="229">
        <v>0</v>
      </c>
      <c r="O1906" s="225">
        <v>0</v>
      </c>
      <c r="P1906" s="224">
        <v>0</v>
      </c>
      <c r="Q1906" s="225">
        <v>0</v>
      </c>
      <c r="R1906" s="226">
        <v>0</v>
      </c>
      <c r="S1906" s="224">
        <v>0</v>
      </c>
      <c r="T1906" s="222">
        <v>0</v>
      </c>
      <c r="U1906" s="227">
        <v>0</v>
      </c>
      <c r="V1906" s="224">
        <v>1</v>
      </c>
      <c r="W1906" s="224">
        <v>0</v>
      </c>
      <c r="X1906" s="146">
        <f>+G1906-(SUM(I1906:N1906,O1906,P1906:P1906:T1906,U1906,V1906,W1906))</f>
        <v>119</v>
      </c>
      <c r="Y1906" s="107"/>
      <c r="Z1906" s="107"/>
      <c r="AA1906" s="107"/>
      <c r="AB1906" s="107"/>
      <c r="AC1906" s="107"/>
      <c r="AD1906" s="107"/>
      <c r="AE1906" s="197">
        <f t="shared" si="53"/>
        <v>119</v>
      </c>
      <c r="AF1906" s="108"/>
      <c r="AG1906" s="104"/>
    </row>
    <row r="1907" spans="1:33">
      <c r="A1907" s="492">
        <v>44948</v>
      </c>
      <c r="B1907" s="30">
        <v>3</v>
      </c>
      <c r="C1907" s="30">
        <v>5145901</v>
      </c>
      <c r="D1907" s="104">
        <v>59032</v>
      </c>
      <c r="E1907" s="104" t="s">
        <v>871</v>
      </c>
      <c r="F1907" s="30">
        <v>18514</v>
      </c>
      <c r="G1907" s="105">
        <v>105</v>
      </c>
      <c r="H1907" s="113" t="s">
        <v>759</v>
      </c>
      <c r="I1907" s="222">
        <v>0</v>
      </c>
      <c r="J1907" s="223">
        <v>0</v>
      </c>
      <c r="K1907" s="228">
        <v>0</v>
      </c>
      <c r="L1907" s="224">
        <v>0</v>
      </c>
      <c r="M1907" s="222">
        <v>0</v>
      </c>
      <c r="N1907" s="229">
        <v>0</v>
      </c>
      <c r="O1907" s="225">
        <v>0</v>
      </c>
      <c r="P1907" s="224">
        <v>0</v>
      </c>
      <c r="Q1907" s="225">
        <v>0</v>
      </c>
      <c r="R1907" s="226">
        <v>0</v>
      </c>
      <c r="S1907" s="224">
        <v>0</v>
      </c>
      <c r="T1907" s="222">
        <v>0</v>
      </c>
      <c r="U1907" s="227">
        <v>0</v>
      </c>
      <c r="V1907" s="224">
        <v>1</v>
      </c>
      <c r="W1907" s="224">
        <v>0</v>
      </c>
      <c r="X1907" s="146">
        <f>+G1907-(SUM(I1907:N1907,O1907,P1907:P1907:T1907,U1907,V1907,W1907))</f>
        <v>104</v>
      </c>
      <c r="Y1907" s="107"/>
      <c r="Z1907" s="107"/>
      <c r="AA1907" s="107"/>
      <c r="AB1907" s="107"/>
      <c r="AC1907" s="107"/>
      <c r="AD1907" s="107"/>
      <c r="AE1907" s="197">
        <f t="shared" si="53"/>
        <v>104</v>
      </c>
      <c r="AF1907" s="108"/>
      <c r="AG1907" s="104"/>
    </row>
    <row r="1908" spans="1:33">
      <c r="A1908" s="492">
        <v>44948</v>
      </c>
      <c r="B1908" s="30">
        <v>3</v>
      </c>
      <c r="C1908" s="30">
        <v>5145901</v>
      </c>
      <c r="D1908" s="104">
        <v>59029</v>
      </c>
      <c r="E1908" s="104" t="s">
        <v>871</v>
      </c>
      <c r="F1908" s="30">
        <v>18515</v>
      </c>
      <c r="G1908" s="105">
        <v>105</v>
      </c>
      <c r="H1908" s="113" t="s">
        <v>759</v>
      </c>
      <c r="I1908" s="222">
        <v>0</v>
      </c>
      <c r="J1908" s="223">
        <v>0</v>
      </c>
      <c r="K1908" s="228">
        <v>0</v>
      </c>
      <c r="L1908" s="224">
        <v>0</v>
      </c>
      <c r="M1908" s="222">
        <v>0</v>
      </c>
      <c r="N1908" s="229">
        <v>0</v>
      </c>
      <c r="O1908" s="225">
        <v>0</v>
      </c>
      <c r="P1908" s="224">
        <v>0</v>
      </c>
      <c r="Q1908" s="225">
        <v>0</v>
      </c>
      <c r="R1908" s="226">
        <v>0</v>
      </c>
      <c r="S1908" s="224">
        <v>0</v>
      </c>
      <c r="T1908" s="222">
        <v>0</v>
      </c>
      <c r="U1908" s="227">
        <v>0</v>
      </c>
      <c r="V1908" s="224">
        <v>1</v>
      </c>
      <c r="W1908" s="224">
        <v>0</v>
      </c>
      <c r="X1908" s="146">
        <f>+G1908-(SUM(I1908:N1908,O1908,P1908:P1908:T1908,U1908,V1908,W1908))</f>
        <v>104</v>
      </c>
      <c r="Y1908" s="107"/>
      <c r="Z1908" s="107"/>
      <c r="AA1908" s="107"/>
      <c r="AB1908" s="107"/>
      <c r="AC1908" s="107"/>
      <c r="AD1908" s="107"/>
      <c r="AE1908" s="197">
        <f t="shared" si="53"/>
        <v>104</v>
      </c>
      <c r="AF1908" s="108"/>
      <c r="AG1908" s="104"/>
    </row>
    <row r="1909" spans="1:33">
      <c r="A1909" s="492">
        <v>44948</v>
      </c>
      <c r="B1909" s="30">
        <v>3</v>
      </c>
      <c r="C1909" s="30">
        <v>5145901</v>
      </c>
      <c r="D1909" s="104">
        <v>59028</v>
      </c>
      <c r="E1909" s="104" t="s">
        <v>871</v>
      </c>
      <c r="F1909" s="30">
        <v>18516</v>
      </c>
      <c r="G1909" s="105">
        <v>45</v>
      </c>
      <c r="H1909" s="113" t="s">
        <v>158</v>
      </c>
      <c r="I1909" s="222">
        <v>0</v>
      </c>
      <c r="J1909" s="223">
        <v>0</v>
      </c>
      <c r="K1909" s="228">
        <v>0</v>
      </c>
      <c r="L1909" s="224">
        <v>0</v>
      </c>
      <c r="M1909" s="222">
        <v>0</v>
      </c>
      <c r="N1909" s="229">
        <v>0</v>
      </c>
      <c r="O1909" s="225">
        <v>0</v>
      </c>
      <c r="P1909" s="224">
        <v>0</v>
      </c>
      <c r="Q1909" s="225">
        <v>0</v>
      </c>
      <c r="R1909" s="226">
        <v>0</v>
      </c>
      <c r="S1909" s="224">
        <v>0</v>
      </c>
      <c r="T1909" s="222">
        <v>0</v>
      </c>
      <c r="U1909" s="227">
        <v>0</v>
      </c>
      <c r="V1909" s="224">
        <v>1</v>
      </c>
      <c r="W1909" s="224">
        <v>0</v>
      </c>
      <c r="X1909" s="146">
        <f>+G1909-(SUM(I1909:N1909,O1909,P1909:P1909:T1909,U1909,V1909,W1909))</f>
        <v>44</v>
      </c>
      <c r="Y1909" s="107"/>
      <c r="Z1909" s="107"/>
      <c r="AA1909" s="107"/>
      <c r="AB1909" s="107"/>
      <c r="AC1909" s="107"/>
      <c r="AD1909" s="107"/>
      <c r="AE1909" s="197">
        <f t="shared" si="53"/>
        <v>44</v>
      </c>
      <c r="AF1909" s="108"/>
      <c r="AG1909" s="104"/>
    </row>
    <row r="1910" spans="1:33">
      <c r="A1910" s="492">
        <v>44948</v>
      </c>
      <c r="B1910" s="30">
        <v>3</v>
      </c>
      <c r="C1910" s="30">
        <v>5145901</v>
      </c>
      <c r="D1910" s="104">
        <v>59031</v>
      </c>
      <c r="E1910" s="104" t="s">
        <v>871</v>
      </c>
      <c r="F1910" s="30">
        <v>18517</v>
      </c>
      <c r="G1910" s="105">
        <v>60</v>
      </c>
      <c r="H1910" s="113" t="s">
        <v>100</v>
      </c>
      <c r="I1910" s="222">
        <v>0</v>
      </c>
      <c r="J1910" s="223">
        <v>0</v>
      </c>
      <c r="K1910" s="228">
        <v>0</v>
      </c>
      <c r="L1910" s="224">
        <v>0</v>
      </c>
      <c r="M1910" s="222">
        <v>0</v>
      </c>
      <c r="N1910" s="229">
        <v>0</v>
      </c>
      <c r="O1910" s="225">
        <v>0</v>
      </c>
      <c r="P1910" s="224">
        <v>0</v>
      </c>
      <c r="Q1910" s="225">
        <v>0</v>
      </c>
      <c r="R1910" s="226">
        <v>0</v>
      </c>
      <c r="S1910" s="224">
        <v>0</v>
      </c>
      <c r="T1910" s="222">
        <v>0</v>
      </c>
      <c r="U1910" s="227">
        <v>0</v>
      </c>
      <c r="V1910" s="224">
        <v>1</v>
      </c>
      <c r="W1910" s="224">
        <v>0</v>
      </c>
      <c r="X1910" s="146">
        <f>+G1910-(SUM(I1910:N1910,O1910,P1910:P1910:T1910,U1910,V1910,W1910))</f>
        <v>59</v>
      </c>
      <c r="Y1910" s="107"/>
      <c r="Z1910" s="107"/>
      <c r="AA1910" s="107"/>
      <c r="AB1910" s="107"/>
      <c r="AC1910" s="107"/>
      <c r="AD1910" s="107"/>
      <c r="AE1910" s="197">
        <f t="shared" si="53"/>
        <v>59</v>
      </c>
      <c r="AF1910" s="108"/>
      <c r="AG1910" s="104"/>
    </row>
    <row r="1911" spans="1:33">
      <c r="A1911" s="492">
        <v>44948</v>
      </c>
      <c r="B1911" s="30">
        <v>3</v>
      </c>
      <c r="C1911" s="30">
        <v>4864502</v>
      </c>
      <c r="D1911" s="104">
        <v>60406</v>
      </c>
      <c r="E1911" s="104" t="s">
        <v>871</v>
      </c>
      <c r="F1911" s="30">
        <v>18518</v>
      </c>
      <c r="G1911" s="105">
        <v>17</v>
      </c>
      <c r="H1911" s="113" t="s">
        <v>737</v>
      </c>
      <c r="I1911" s="222">
        <v>0</v>
      </c>
      <c r="J1911" s="223">
        <v>0</v>
      </c>
      <c r="K1911" s="228">
        <v>0</v>
      </c>
      <c r="L1911" s="224">
        <v>0</v>
      </c>
      <c r="M1911" s="222">
        <v>0</v>
      </c>
      <c r="N1911" s="229">
        <v>0</v>
      </c>
      <c r="O1911" s="225">
        <v>0</v>
      </c>
      <c r="P1911" s="224">
        <v>0</v>
      </c>
      <c r="Q1911" s="225">
        <v>0</v>
      </c>
      <c r="R1911" s="226">
        <v>0</v>
      </c>
      <c r="S1911" s="224">
        <v>0</v>
      </c>
      <c r="T1911" s="222">
        <v>0</v>
      </c>
      <c r="U1911" s="227">
        <v>0</v>
      </c>
      <c r="V1911" s="224">
        <v>1</v>
      </c>
      <c r="W1911" s="224">
        <v>0</v>
      </c>
      <c r="X1911" s="146">
        <f>+G1911-(SUM(I1911:N1911,O1911,P1911:P1911:T1911,U1911,V1911,W1911))</f>
        <v>16</v>
      </c>
      <c r="Y1911" s="107"/>
      <c r="Z1911" s="107"/>
      <c r="AA1911" s="107"/>
      <c r="AB1911" s="107"/>
      <c r="AC1911" s="107"/>
      <c r="AD1911" s="107"/>
      <c r="AE1911" s="197">
        <f t="shared" si="53"/>
        <v>16</v>
      </c>
      <c r="AF1911" s="108"/>
      <c r="AG1911" s="104"/>
    </row>
    <row r="1912" spans="1:33">
      <c r="A1912" s="492">
        <v>44948</v>
      </c>
      <c r="B1912" s="30">
        <v>3</v>
      </c>
      <c r="C1912" s="30">
        <v>4732601</v>
      </c>
      <c r="D1912" s="104">
        <v>57484</v>
      </c>
      <c r="E1912" s="104" t="s">
        <v>830</v>
      </c>
      <c r="F1912" s="30">
        <v>18519</v>
      </c>
      <c r="G1912" s="105">
        <v>15</v>
      </c>
      <c r="H1912" s="113" t="s">
        <v>876</v>
      </c>
      <c r="I1912" s="222">
        <v>0</v>
      </c>
      <c r="J1912" s="223">
        <v>0</v>
      </c>
      <c r="K1912" s="228">
        <v>0</v>
      </c>
      <c r="L1912" s="224">
        <v>0</v>
      </c>
      <c r="M1912" s="222">
        <v>0</v>
      </c>
      <c r="N1912" s="229">
        <v>0</v>
      </c>
      <c r="O1912" s="225">
        <v>0</v>
      </c>
      <c r="P1912" s="224">
        <v>0</v>
      </c>
      <c r="Q1912" s="225">
        <v>0</v>
      </c>
      <c r="R1912" s="226">
        <v>0</v>
      </c>
      <c r="S1912" s="224">
        <v>0</v>
      </c>
      <c r="T1912" s="222">
        <v>0</v>
      </c>
      <c r="U1912" s="227">
        <v>0</v>
      </c>
      <c r="V1912" s="224">
        <v>1</v>
      </c>
      <c r="W1912" s="224">
        <v>0</v>
      </c>
      <c r="X1912" s="146">
        <f>+G1912-(SUM(I1912:N1912,O1912,P1912:P1912:T1912,U1912,V1912,W1912))</f>
        <v>14</v>
      </c>
      <c r="Y1912" s="107"/>
      <c r="Z1912" s="107"/>
      <c r="AA1912" s="107"/>
      <c r="AB1912" s="107"/>
      <c r="AC1912" s="107"/>
      <c r="AD1912" s="107"/>
      <c r="AE1912" s="197">
        <f t="shared" si="53"/>
        <v>14</v>
      </c>
      <c r="AF1912" s="108"/>
      <c r="AG1912" s="104"/>
    </row>
    <row r="1913" spans="1:33">
      <c r="A1913" s="492">
        <v>45009</v>
      </c>
      <c r="B1913" s="30">
        <v>2</v>
      </c>
      <c r="C1913" s="30">
        <v>5240501</v>
      </c>
      <c r="D1913" s="104">
        <v>59858</v>
      </c>
      <c r="E1913" s="104" t="s">
        <v>830</v>
      </c>
      <c r="F1913" s="396" t="s">
        <v>877</v>
      </c>
      <c r="G1913" s="105">
        <v>400</v>
      </c>
      <c r="H1913" s="113" t="s">
        <v>111</v>
      </c>
      <c r="I1913" s="222">
        <v>0</v>
      </c>
      <c r="J1913" s="223">
        <v>0</v>
      </c>
      <c r="K1913" s="228">
        <v>0</v>
      </c>
      <c r="L1913" s="224">
        <v>0</v>
      </c>
      <c r="M1913" s="222">
        <v>0</v>
      </c>
      <c r="N1913" s="229">
        <v>0</v>
      </c>
      <c r="O1913" s="225">
        <v>0</v>
      </c>
      <c r="P1913" s="224">
        <v>1</v>
      </c>
      <c r="Q1913" s="225">
        <v>0</v>
      </c>
      <c r="R1913" s="226">
        <v>0</v>
      </c>
      <c r="S1913" s="224">
        <v>0</v>
      </c>
      <c r="T1913" s="222">
        <v>0</v>
      </c>
      <c r="U1913" s="227">
        <v>0</v>
      </c>
      <c r="V1913" s="224">
        <v>0</v>
      </c>
      <c r="W1913" s="224">
        <v>0</v>
      </c>
      <c r="X1913" s="146">
        <f>+G1913-(SUM(I1913:N1913,O1913,P1913:P1913:T1913,U1913,V1913,W1913))</f>
        <v>399</v>
      </c>
      <c r="Y1913" s="107"/>
      <c r="Z1913" s="107"/>
      <c r="AA1913" s="107"/>
      <c r="AB1913" s="107"/>
      <c r="AC1913" s="107"/>
      <c r="AD1913" s="107"/>
      <c r="AE1913" s="197">
        <f t="shared" si="53"/>
        <v>399</v>
      </c>
      <c r="AF1913" s="108"/>
      <c r="AG1913" s="104"/>
    </row>
    <row r="1914" spans="1:33">
      <c r="A1914" s="492">
        <v>45009</v>
      </c>
      <c r="B1914" s="30">
        <v>2</v>
      </c>
      <c r="C1914" s="30">
        <v>5240501</v>
      </c>
      <c r="D1914" s="104">
        <v>59859</v>
      </c>
      <c r="E1914" s="104" t="s">
        <v>830</v>
      </c>
      <c r="F1914" s="30">
        <v>18809</v>
      </c>
      <c r="G1914" s="105">
        <v>363</v>
      </c>
      <c r="H1914" s="113" t="s">
        <v>879</v>
      </c>
      <c r="I1914" s="222">
        <v>0</v>
      </c>
      <c r="J1914" s="223">
        <v>0</v>
      </c>
      <c r="K1914" s="228">
        <v>0</v>
      </c>
      <c r="L1914" s="224">
        <v>0</v>
      </c>
      <c r="M1914" s="222">
        <v>0</v>
      </c>
      <c r="N1914" s="229">
        <v>0</v>
      </c>
      <c r="O1914" s="225">
        <v>0</v>
      </c>
      <c r="P1914" s="224">
        <v>0</v>
      </c>
      <c r="Q1914" s="225">
        <v>0</v>
      </c>
      <c r="R1914" s="226">
        <v>0</v>
      </c>
      <c r="S1914" s="224">
        <v>0</v>
      </c>
      <c r="T1914" s="222">
        <v>0</v>
      </c>
      <c r="U1914" s="227">
        <v>0</v>
      </c>
      <c r="V1914" s="224">
        <v>1</v>
      </c>
      <c r="W1914" s="224">
        <v>0</v>
      </c>
      <c r="X1914" s="146">
        <f>+G1914-(SUM(I1914:N1914,O1914,P1914:P1914:T1914,U1914,V1914,W1914))</f>
        <v>362</v>
      </c>
      <c r="Y1914" s="107"/>
      <c r="Z1914" s="107"/>
      <c r="AA1914" s="107"/>
      <c r="AB1914" s="107"/>
      <c r="AC1914" s="107"/>
      <c r="AD1914" s="107"/>
      <c r="AE1914" s="197">
        <f t="shared" si="53"/>
        <v>362</v>
      </c>
      <c r="AF1914" s="108"/>
      <c r="AG1914" s="104"/>
    </row>
    <row r="1915" spans="1:33">
      <c r="A1915" s="492">
        <v>45009</v>
      </c>
      <c r="B1915" s="30">
        <v>3</v>
      </c>
      <c r="C1915" s="30">
        <v>5240501</v>
      </c>
      <c r="D1915" s="104">
        <v>59860</v>
      </c>
      <c r="E1915" s="104" t="s">
        <v>830</v>
      </c>
      <c r="F1915" s="30">
        <v>18810</v>
      </c>
      <c r="G1915" s="105">
        <v>395</v>
      </c>
      <c r="H1915" s="113" t="s">
        <v>878</v>
      </c>
      <c r="I1915" s="222">
        <v>0</v>
      </c>
      <c r="J1915" s="223">
        <v>0</v>
      </c>
      <c r="K1915" s="228">
        <v>0</v>
      </c>
      <c r="L1915" s="224">
        <v>0</v>
      </c>
      <c r="M1915" s="222">
        <v>0</v>
      </c>
      <c r="N1915" s="229">
        <v>0</v>
      </c>
      <c r="O1915" s="225">
        <v>0</v>
      </c>
      <c r="P1915" s="224">
        <v>0</v>
      </c>
      <c r="Q1915" s="225">
        <v>0</v>
      </c>
      <c r="R1915" s="226">
        <v>0</v>
      </c>
      <c r="S1915" s="224">
        <v>0</v>
      </c>
      <c r="T1915" s="222">
        <v>0</v>
      </c>
      <c r="U1915" s="227">
        <v>0</v>
      </c>
      <c r="V1915" s="224">
        <v>0</v>
      </c>
      <c r="W1915" s="224">
        <v>0</v>
      </c>
      <c r="X1915" s="146">
        <f>+G1915-(SUM(I1915:N1915,O1915,P1915:P1915:T1915,U1915,V1915,W1915))</f>
        <v>395</v>
      </c>
      <c r="Y1915" s="107"/>
      <c r="Z1915" s="107"/>
      <c r="AA1915" s="107"/>
      <c r="AB1915" s="107"/>
      <c r="AC1915" s="107"/>
      <c r="AD1915" s="107"/>
      <c r="AE1915" s="197">
        <f t="shared" si="53"/>
        <v>395</v>
      </c>
      <c r="AF1915" s="108"/>
      <c r="AG1915" s="104"/>
    </row>
    <row r="1916" spans="1:33">
      <c r="A1916" s="492">
        <v>45009</v>
      </c>
      <c r="B1916" s="30">
        <v>2</v>
      </c>
      <c r="C1916" s="30">
        <v>5240501</v>
      </c>
      <c r="D1916" s="104">
        <v>59858</v>
      </c>
      <c r="E1916" s="104" t="s">
        <v>830</v>
      </c>
      <c r="F1916" s="30">
        <v>18811</v>
      </c>
      <c r="G1916" s="105">
        <v>18</v>
      </c>
      <c r="H1916" s="113" t="s">
        <v>501</v>
      </c>
      <c r="I1916" s="222">
        <v>0</v>
      </c>
      <c r="J1916" s="223">
        <v>0</v>
      </c>
      <c r="K1916" s="228">
        <v>0</v>
      </c>
      <c r="L1916" s="224">
        <v>0</v>
      </c>
      <c r="M1916" s="222">
        <v>0</v>
      </c>
      <c r="N1916" s="229">
        <v>0</v>
      </c>
      <c r="O1916" s="225">
        <v>0</v>
      </c>
      <c r="P1916" s="224">
        <v>0</v>
      </c>
      <c r="Q1916" s="225">
        <v>0</v>
      </c>
      <c r="R1916" s="226">
        <v>0</v>
      </c>
      <c r="S1916" s="224">
        <v>0</v>
      </c>
      <c r="T1916" s="222">
        <v>0</v>
      </c>
      <c r="U1916" s="227">
        <v>0</v>
      </c>
      <c r="V1916" s="224">
        <v>0</v>
      </c>
      <c r="W1916" s="224">
        <v>0</v>
      </c>
      <c r="X1916" s="146">
        <f>+G1916-(SUM(I1916:N1916,O1916,P1916:P1916:T1916,U1916,V1916,W1916))</f>
        <v>18</v>
      </c>
      <c r="Y1916" s="107"/>
      <c r="Z1916" s="107"/>
      <c r="AA1916" s="107"/>
      <c r="AB1916" s="107"/>
      <c r="AC1916" s="107"/>
      <c r="AD1916" s="107"/>
      <c r="AE1916" s="197">
        <f t="shared" si="53"/>
        <v>18</v>
      </c>
      <c r="AF1916" s="108"/>
      <c r="AG1916" s="104"/>
    </row>
    <row r="1917" spans="1:33">
      <c r="A1917" s="492">
        <v>45012</v>
      </c>
      <c r="B1917" s="30">
        <v>1</v>
      </c>
      <c r="C1917" s="30">
        <v>5211601</v>
      </c>
      <c r="D1917" s="104">
        <v>13601</v>
      </c>
      <c r="E1917" s="104" t="s">
        <v>862</v>
      </c>
      <c r="F1917" s="30">
        <v>18831</v>
      </c>
      <c r="G1917" s="105">
        <v>400</v>
      </c>
      <c r="H1917" s="113" t="s">
        <v>111</v>
      </c>
      <c r="I1917" s="222">
        <v>0</v>
      </c>
      <c r="J1917" s="223">
        <v>0</v>
      </c>
      <c r="K1917" s="228">
        <v>0</v>
      </c>
      <c r="L1917" s="224">
        <v>0</v>
      </c>
      <c r="M1917" s="222">
        <v>0</v>
      </c>
      <c r="N1917" s="229">
        <v>0</v>
      </c>
      <c r="O1917" s="225">
        <v>0</v>
      </c>
      <c r="P1917" s="224">
        <v>1</v>
      </c>
      <c r="Q1917" s="225">
        <v>0</v>
      </c>
      <c r="R1917" s="226">
        <v>3</v>
      </c>
      <c r="S1917" s="224">
        <v>0</v>
      </c>
      <c r="T1917" s="222">
        <v>0</v>
      </c>
      <c r="U1917" s="227">
        <v>0</v>
      </c>
      <c r="V1917" s="224">
        <v>0</v>
      </c>
      <c r="W1917" s="224">
        <v>0</v>
      </c>
      <c r="X1917" s="146">
        <f>+G1917-(SUM(I1917:N1917,O1917,P1917:P1917:T1917,U1917,V1917,W1917))</f>
        <v>396</v>
      </c>
      <c r="Y1917" s="107"/>
      <c r="Z1917" s="107"/>
      <c r="AA1917" s="107">
        <v>3</v>
      </c>
      <c r="AB1917" s="107"/>
      <c r="AC1917" s="107"/>
      <c r="AD1917" s="107"/>
      <c r="AE1917" s="197">
        <f t="shared" si="53"/>
        <v>393</v>
      </c>
      <c r="AF1917" s="108"/>
      <c r="AG1917" s="104"/>
    </row>
    <row r="1918" spans="1:33">
      <c r="A1918" s="492">
        <v>45012</v>
      </c>
      <c r="B1918" s="30">
        <v>1</v>
      </c>
      <c r="C1918" s="30">
        <v>5211601</v>
      </c>
      <c r="D1918" s="104">
        <v>13601</v>
      </c>
      <c r="E1918" s="104" t="s">
        <v>862</v>
      </c>
      <c r="F1918" s="30">
        <v>18832</v>
      </c>
      <c r="G1918" s="105">
        <v>334</v>
      </c>
      <c r="H1918" s="113" t="s">
        <v>880</v>
      </c>
      <c r="I1918" s="222">
        <v>0</v>
      </c>
      <c r="J1918" s="223">
        <v>0</v>
      </c>
      <c r="K1918" s="228">
        <v>0</v>
      </c>
      <c r="L1918" s="224">
        <v>0</v>
      </c>
      <c r="M1918" s="222">
        <v>0</v>
      </c>
      <c r="N1918" s="229">
        <v>0</v>
      </c>
      <c r="O1918" s="225">
        <v>0</v>
      </c>
      <c r="P1918" s="224">
        <v>0</v>
      </c>
      <c r="Q1918" s="225">
        <v>0</v>
      </c>
      <c r="R1918" s="226">
        <v>3</v>
      </c>
      <c r="S1918" s="224">
        <v>0</v>
      </c>
      <c r="T1918" s="222">
        <v>0</v>
      </c>
      <c r="U1918" s="227">
        <v>0</v>
      </c>
      <c r="V1918" s="224">
        <v>1</v>
      </c>
      <c r="W1918" s="224">
        <v>0</v>
      </c>
      <c r="X1918" s="146">
        <f>+G1918-(SUM(I1918:N1918,O1918,P1918:P1918:T1918,U1918,V1918,W1918))</f>
        <v>330</v>
      </c>
      <c r="Y1918" s="107"/>
      <c r="Z1918" s="107"/>
      <c r="AA1918" s="107"/>
      <c r="AB1918" s="107"/>
      <c r="AC1918" s="107"/>
      <c r="AD1918" s="107"/>
      <c r="AE1918" s="197">
        <f t="shared" si="53"/>
        <v>330</v>
      </c>
      <c r="AF1918" s="108"/>
      <c r="AG1918" s="104"/>
    </row>
    <row r="1919" spans="1:33">
      <c r="A1919" s="492">
        <v>45012</v>
      </c>
      <c r="B1919" s="30">
        <v>2</v>
      </c>
      <c r="C1919" s="30">
        <v>5211601</v>
      </c>
      <c r="D1919" s="104">
        <v>13624</v>
      </c>
      <c r="E1919" s="104" t="s">
        <v>862</v>
      </c>
      <c r="F1919" s="30">
        <v>18833</v>
      </c>
      <c r="G1919" s="105">
        <v>400</v>
      </c>
      <c r="H1919" s="113" t="s">
        <v>111</v>
      </c>
      <c r="I1919" s="222">
        <v>0</v>
      </c>
      <c r="J1919" s="223">
        <v>0</v>
      </c>
      <c r="K1919" s="228">
        <v>0</v>
      </c>
      <c r="L1919" s="224">
        <v>0</v>
      </c>
      <c r="M1919" s="222">
        <v>0</v>
      </c>
      <c r="N1919" s="229">
        <v>0</v>
      </c>
      <c r="O1919" s="225">
        <v>0</v>
      </c>
      <c r="P1919" s="224">
        <v>0</v>
      </c>
      <c r="Q1919" s="225">
        <v>0</v>
      </c>
      <c r="R1919" s="226">
        <v>3</v>
      </c>
      <c r="S1919" s="224">
        <v>0</v>
      </c>
      <c r="T1919" s="222">
        <v>0</v>
      </c>
      <c r="U1919" s="227">
        <v>0</v>
      </c>
      <c r="V1919" s="224">
        <v>1</v>
      </c>
      <c r="W1919" s="224">
        <v>0</v>
      </c>
      <c r="X1919" s="146">
        <f>+G1919-(SUM(I1919:N1919,O1919,P1919:P1919:T1919,U1919,V1919,W1919))</f>
        <v>396</v>
      </c>
      <c r="Y1919" s="107"/>
      <c r="Z1919" s="107"/>
      <c r="AA1919" s="107"/>
      <c r="AB1919" s="107"/>
      <c r="AC1919" s="107"/>
      <c r="AD1919" s="107"/>
      <c r="AE1919" s="197">
        <f t="shared" si="53"/>
        <v>396</v>
      </c>
      <c r="AF1919" s="108"/>
      <c r="AG1919" s="104"/>
    </row>
    <row r="1920" spans="1:33">
      <c r="A1920" s="492">
        <v>45012</v>
      </c>
      <c r="B1920" s="30">
        <v>3</v>
      </c>
      <c r="C1920" s="30">
        <v>5211601</v>
      </c>
      <c r="D1920" s="104">
        <v>13624</v>
      </c>
      <c r="E1920" s="104" t="s">
        <v>862</v>
      </c>
      <c r="F1920" s="30">
        <v>18834</v>
      </c>
      <c r="G1920" s="105">
        <v>381</v>
      </c>
      <c r="H1920" s="113" t="s">
        <v>161</v>
      </c>
      <c r="I1920" s="222">
        <v>0</v>
      </c>
      <c r="J1920" s="223">
        <v>0</v>
      </c>
      <c r="K1920" s="228">
        <v>0</v>
      </c>
      <c r="L1920" s="224">
        <v>0</v>
      </c>
      <c r="M1920" s="222">
        <v>0</v>
      </c>
      <c r="N1920" s="229">
        <v>0</v>
      </c>
      <c r="O1920" s="225">
        <v>0</v>
      </c>
      <c r="P1920" s="224">
        <v>0</v>
      </c>
      <c r="Q1920" s="225">
        <v>0</v>
      </c>
      <c r="R1920" s="226">
        <v>3</v>
      </c>
      <c r="S1920" s="224">
        <v>0</v>
      </c>
      <c r="T1920" s="222">
        <v>0</v>
      </c>
      <c r="U1920" s="227">
        <v>0</v>
      </c>
      <c r="V1920" s="224">
        <v>1</v>
      </c>
      <c r="W1920" s="224">
        <v>0</v>
      </c>
      <c r="X1920" s="146">
        <f>+G1920-(SUM(I1920:N1920,O1920,P1920:P1920:T1920,U1920,V1920,W1920))</f>
        <v>377</v>
      </c>
      <c r="Y1920" s="107"/>
      <c r="Z1920" s="107"/>
      <c r="AA1920" s="107"/>
      <c r="AB1920" s="107"/>
      <c r="AC1920" s="107"/>
      <c r="AD1920" s="107"/>
      <c r="AE1920" s="197">
        <f t="shared" si="53"/>
        <v>377</v>
      </c>
      <c r="AF1920" s="108"/>
      <c r="AG1920" s="104"/>
    </row>
    <row r="1921" spans="1:33">
      <c r="A1921" s="492">
        <v>45013</v>
      </c>
      <c r="B1921" s="30">
        <v>1</v>
      </c>
      <c r="C1921" s="30">
        <v>5211601</v>
      </c>
      <c r="D1921" s="104">
        <v>13610</v>
      </c>
      <c r="E1921" s="104" t="s">
        <v>862</v>
      </c>
      <c r="F1921" s="30">
        <v>18835</v>
      </c>
      <c r="G1921" s="105">
        <v>400</v>
      </c>
      <c r="H1921" s="113" t="s">
        <v>111</v>
      </c>
      <c r="I1921" s="222">
        <v>0</v>
      </c>
      <c r="J1921" s="223">
        <v>0</v>
      </c>
      <c r="K1921" s="228">
        <v>0</v>
      </c>
      <c r="L1921" s="224">
        <v>0</v>
      </c>
      <c r="M1921" s="222">
        <v>0</v>
      </c>
      <c r="N1921" s="229">
        <v>0</v>
      </c>
      <c r="O1921" s="225">
        <v>0</v>
      </c>
      <c r="P1921" s="224">
        <v>0</v>
      </c>
      <c r="Q1921" s="225">
        <v>0</v>
      </c>
      <c r="R1921" s="226">
        <v>3</v>
      </c>
      <c r="S1921" s="224">
        <v>0</v>
      </c>
      <c r="T1921" s="222">
        <v>0</v>
      </c>
      <c r="U1921" s="227">
        <v>0</v>
      </c>
      <c r="V1921" s="224">
        <v>1</v>
      </c>
      <c r="W1921" s="224">
        <v>0</v>
      </c>
      <c r="X1921" s="146">
        <f>+G1921-(SUM(I1921:N1921,O1921,P1921:P1921:T1921,U1921,V1921,W1921))</f>
        <v>396</v>
      </c>
      <c r="Y1921" s="107"/>
      <c r="Z1921" s="107"/>
      <c r="AA1921" s="107"/>
      <c r="AB1921" s="107"/>
      <c r="AC1921" s="107"/>
      <c r="AD1921" s="107"/>
      <c r="AE1921" s="197">
        <f t="shared" si="53"/>
        <v>396</v>
      </c>
      <c r="AF1921" s="108"/>
      <c r="AG1921" s="104"/>
    </row>
    <row r="1922" spans="1:33">
      <c r="A1922" s="492">
        <v>45013</v>
      </c>
      <c r="B1922" s="30">
        <v>1</v>
      </c>
      <c r="C1922" s="30">
        <v>5211601</v>
      </c>
      <c r="D1922" s="104">
        <v>13610</v>
      </c>
      <c r="E1922" s="104" t="s">
        <v>862</v>
      </c>
      <c r="F1922" s="30">
        <v>18836</v>
      </c>
      <c r="G1922" s="105">
        <v>183</v>
      </c>
      <c r="H1922" s="113" t="s">
        <v>733</v>
      </c>
      <c r="I1922" s="222">
        <v>0</v>
      </c>
      <c r="J1922" s="223">
        <v>0</v>
      </c>
      <c r="K1922" s="228">
        <v>0</v>
      </c>
      <c r="L1922" s="224">
        <v>0</v>
      </c>
      <c r="M1922" s="222">
        <v>0</v>
      </c>
      <c r="N1922" s="229">
        <v>0</v>
      </c>
      <c r="O1922" s="225">
        <v>0</v>
      </c>
      <c r="P1922" s="224">
        <v>0</v>
      </c>
      <c r="Q1922" s="225">
        <v>0</v>
      </c>
      <c r="R1922" s="226">
        <v>1</v>
      </c>
      <c r="S1922" s="224">
        <v>0</v>
      </c>
      <c r="T1922" s="222">
        <v>0</v>
      </c>
      <c r="U1922" s="227">
        <v>0</v>
      </c>
      <c r="V1922" s="224">
        <v>1</v>
      </c>
      <c r="W1922" s="224">
        <v>0</v>
      </c>
      <c r="X1922" s="146">
        <f>+G1922-(SUM(I1922:N1922,O1922,P1922:P1922:T1922,U1922,V1922,W1922))</f>
        <v>181</v>
      </c>
      <c r="Y1922" s="107"/>
      <c r="Z1922" s="107"/>
      <c r="AA1922" s="107"/>
      <c r="AB1922" s="107"/>
      <c r="AC1922" s="107"/>
      <c r="AD1922" s="107"/>
      <c r="AE1922" s="197">
        <f t="shared" si="53"/>
        <v>181</v>
      </c>
      <c r="AF1922" s="108"/>
      <c r="AG1922" s="104"/>
    </row>
    <row r="1923" spans="1:33">
      <c r="A1923" s="492">
        <v>45013</v>
      </c>
      <c r="B1923" s="30">
        <v>2</v>
      </c>
      <c r="C1923" s="30">
        <v>5211601</v>
      </c>
      <c r="D1923" s="104">
        <v>13586</v>
      </c>
      <c r="E1923" s="104" t="s">
        <v>862</v>
      </c>
      <c r="F1923" s="30">
        <v>18837</v>
      </c>
      <c r="G1923" s="105">
        <v>50</v>
      </c>
      <c r="H1923" s="113" t="s">
        <v>154</v>
      </c>
      <c r="I1923" s="222">
        <v>0</v>
      </c>
      <c r="J1923" s="223">
        <v>0</v>
      </c>
      <c r="K1923" s="228">
        <v>0</v>
      </c>
      <c r="L1923" s="224">
        <v>0</v>
      </c>
      <c r="M1923" s="222">
        <v>0</v>
      </c>
      <c r="N1923" s="229">
        <v>0</v>
      </c>
      <c r="O1923" s="225">
        <v>0</v>
      </c>
      <c r="P1923" s="224">
        <v>0</v>
      </c>
      <c r="Q1923" s="225">
        <v>0</v>
      </c>
      <c r="R1923" s="226">
        <v>0</v>
      </c>
      <c r="S1923" s="224">
        <v>0</v>
      </c>
      <c r="T1923" s="222">
        <v>0</v>
      </c>
      <c r="U1923" s="227">
        <v>0</v>
      </c>
      <c r="V1923" s="224">
        <v>1</v>
      </c>
      <c r="W1923" s="224">
        <v>0</v>
      </c>
      <c r="X1923" s="146">
        <f>+G1923-(SUM(I1923:N1923,O1923,P1923:P1923:T1923,U1923,V1923,W1923))</f>
        <v>49</v>
      </c>
      <c r="Y1923" s="107"/>
      <c r="Z1923" s="107"/>
      <c r="AA1923" s="107"/>
      <c r="AB1923" s="107"/>
      <c r="AC1923" s="107"/>
      <c r="AD1923" s="107"/>
      <c r="AE1923" s="197">
        <f t="shared" si="53"/>
        <v>49</v>
      </c>
      <c r="AF1923" s="108"/>
      <c r="AG1923" s="104"/>
    </row>
    <row r="1924" spans="1:33">
      <c r="A1924" s="492">
        <v>45013</v>
      </c>
      <c r="B1924" s="30">
        <v>2</v>
      </c>
      <c r="C1924" s="30">
        <v>5211601</v>
      </c>
      <c r="D1924" s="104">
        <v>13577</v>
      </c>
      <c r="E1924" s="104" t="s">
        <v>862</v>
      </c>
      <c r="F1924" s="30">
        <v>18838</v>
      </c>
      <c r="G1924" s="105">
        <v>29</v>
      </c>
      <c r="H1924" s="113" t="s">
        <v>513</v>
      </c>
      <c r="I1924" s="222">
        <v>0</v>
      </c>
      <c r="J1924" s="223">
        <v>0</v>
      </c>
      <c r="K1924" s="228">
        <v>0</v>
      </c>
      <c r="L1924" s="224">
        <v>0</v>
      </c>
      <c r="M1924" s="222">
        <v>0</v>
      </c>
      <c r="N1924" s="229">
        <v>0</v>
      </c>
      <c r="O1924" s="225">
        <v>0</v>
      </c>
      <c r="P1924" s="224">
        <v>0</v>
      </c>
      <c r="Q1924" s="225">
        <v>0</v>
      </c>
      <c r="R1924" s="226">
        <v>0</v>
      </c>
      <c r="S1924" s="224">
        <v>0</v>
      </c>
      <c r="T1924" s="222">
        <v>0</v>
      </c>
      <c r="U1924" s="227">
        <v>0</v>
      </c>
      <c r="V1924" s="224">
        <v>1</v>
      </c>
      <c r="W1924" s="224">
        <v>0</v>
      </c>
      <c r="X1924" s="146">
        <f>+G1924-(SUM(I1924:N1924,O1924,P1924:P1924:T1924,U1924,V1924,W1924))</f>
        <v>28</v>
      </c>
      <c r="Y1924" s="107"/>
      <c r="Z1924" s="107"/>
      <c r="AA1924" s="107"/>
      <c r="AB1924" s="107"/>
      <c r="AC1924" s="107"/>
      <c r="AD1924" s="107"/>
      <c r="AE1924" s="197">
        <f t="shared" si="53"/>
        <v>28</v>
      </c>
      <c r="AF1924" s="108"/>
      <c r="AG1924" s="104"/>
    </row>
    <row r="1925" spans="1:33">
      <c r="A1925" s="492">
        <v>45013</v>
      </c>
      <c r="B1925" s="30">
        <v>2</v>
      </c>
      <c r="C1925" s="30">
        <v>5211601</v>
      </c>
      <c r="D1925" s="104">
        <v>13625</v>
      </c>
      <c r="E1925" s="104" t="s">
        <v>862</v>
      </c>
      <c r="F1925" s="30">
        <v>18839</v>
      </c>
      <c r="G1925" s="105">
        <v>400</v>
      </c>
      <c r="H1925" s="113" t="s">
        <v>111</v>
      </c>
      <c r="I1925" s="222">
        <v>0</v>
      </c>
      <c r="J1925" s="223">
        <v>0</v>
      </c>
      <c r="K1925" s="228">
        <v>0</v>
      </c>
      <c r="L1925" s="224">
        <v>0</v>
      </c>
      <c r="M1925" s="222">
        <v>0</v>
      </c>
      <c r="N1925" s="229">
        <v>0</v>
      </c>
      <c r="O1925" s="225">
        <v>0</v>
      </c>
      <c r="P1925" s="224">
        <v>0</v>
      </c>
      <c r="Q1925" s="225">
        <v>0</v>
      </c>
      <c r="R1925" s="226">
        <v>3</v>
      </c>
      <c r="S1925" s="224">
        <v>0</v>
      </c>
      <c r="T1925" s="222">
        <v>0</v>
      </c>
      <c r="U1925" s="227">
        <v>0</v>
      </c>
      <c r="V1925" s="224">
        <v>1</v>
      </c>
      <c r="W1925" s="224">
        <v>0</v>
      </c>
      <c r="X1925" s="146">
        <f>+G1925-(SUM(I1925:N1925,O1925,P1925:P1925:T1925,U1925,V1925,W1925))</f>
        <v>396</v>
      </c>
      <c r="Y1925" s="107"/>
      <c r="Z1925" s="107"/>
      <c r="AA1925" s="107"/>
      <c r="AB1925" s="107"/>
      <c r="AC1925" s="107"/>
      <c r="AD1925" s="107"/>
      <c r="AE1925" s="197">
        <f t="shared" si="53"/>
        <v>396</v>
      </c>
      <c r="AF1925" s="108"/>
      <c r="AG1925" s="104"/>
    </row>
    <row r="1926" spans="1:33">
      <c r="A1926" s="492">
        <v>45013</v>
      </c>
      <c r="B1926" s="30">
        <v>3</v>
      </c>
      <c r="C1926" s="30">
        <v>5211601</v>
      </c>
      <c r="D1926" s="104">
        <v>13625</v>
      </c>
      <c r="E1926" s="104" t="s">
        <v>862</v>
      </c>
      <c r="F1926" s="30">
        <v>18840</v>
      </c>
      <c r="G1926" s="105">
        <v>127</v>
      </c>
      <c r="H1926" s="113" t="s">
        <v>728</v>
      </c>
      <c r="I1926" s="222">
        <v>0</v>
      </c>
      <c r="J1926" s="223">
        <v>0</v>
      </c>
      <c r="K1926" s="228">
        <v>0</v>
      </c>
      <c r="L1926" s="224">
        <v>0</v>
      </c>
      <c r="M1926" s="222">
        <v>0</v>
      </c>
      <c r="N1926" s="229">
        <v>0</v>
      </c>
      <c r="O1926" s="225">
        <v>0</v>
      </c>
      <c r="P1926" s="224">
        <v>0</v>
      </c>
      <c r="Q1926" s="225">
        <v>0</v>
      </c>
      <c r="R1926" s="226">
        <v>1</v>
      </c>
      <c r="S1926" s="224">
        <v>0</v>
      </c>
      <c r="T1926" s="222">
        <v>0</v>
      </c>
      <c r="U1926" s="227">
        <v>0</v>
      </c>
      <c r="V1926" s="224">
        <v>1</v>
      </c>
      <c r="W1926" s="224">
        <v>0</v>
      </c>
      <c r="X1926" s="146">
        <f>+G1926-(SUM(I1926:N1926,O1926,P1926:P1926:T1926,U1926,V1926,W1926))</f>
        <v>125</v>
      </c>
      <c r="Y1926" s="107"/>
      <c r="Z1926" s="107"/>
      <c r="AA1926" s="107"/>
      <c r="AB1926" s="107"/>
      <c r="AC1926" s="107"/>
      <c r="AD1926" s="107"/>
      <c r="AE1926" s="197">
        <f t="shared" si="53"/>
        <v>125</v>
      </c>
      <c r="AF1926" s="108"/>
      <c r="AG1926" s="104"/>
    </row>
    <row r="1927" spans="1:33">
      <c r="A1927" s="492">
        <v>45013</v>
      </c>
      <c r="B1927" s="30">
        <v>3</v>
      </c>
      <c r="C1927" s="30">
        <v>5211601</v>
      </c>
      <c r="D1927" s="104">
        <v>13600</v>
      </c>
      <c r="E1927" s="104" t="s">
        <v>862</v>
      </c>
      <c r="F1927" s="30">
        <v>18841</v>
      </c>
      <c r="G1927" s="105">
        <v>400</v>
      </c>
      <c r="H1927" s="113" t="s">
        <v>111</v>
      </c>
      <c r="I1927" s="222">
        <v>0</v>
      </c>
      <c r="J1927" s="223">
        <v>0</v>
      </c>
      <c r="K1927" s="228">
        <v>0</v>
      </c>
      <c r="L1927" s="224">
        <v>0</v>
      </c>
      <c r="M1927" s="222">
        <v>0</v>
      </c>
      <c r="N1927" s="229">
        <v>0</v>
      </c>
      <c r="O1927" s="225">
        <v>0</v>
      </c>
      <c r="P1927" s="224">
        <v>0</v>
      </c>
      <c r="Q1927" s="225">
        <v>0</v>
      </c>
      <c r="R1927" s="226">
        <v>3</v>
      </c>
      <c r="S1927" s="224">
        <v>0</v>
      </c>
      <c r="T1927" s="222">
        <v>0</v>
      </c>
      <c r="U1927" s="227">
        <v>0</v>
      </c>
      <c r="V1927" s="224">
        <v>1</v>
      </c>
      <c r="W1927" s="224">
        <v>0</v>
      </c>
      <c r="X1927" s="146">
        <f>+G1927-(SUM(I1927:N1927,O1927,P1927:P1927:T1927,U1927,V1927,W1927))</f>
        <v>396</v>
      </c>
      <c r="Y1927" s="107"/>
      <c r="Z1927" s="107"/>
      <c r="AA1927" s="107"/>
      <c r="AB1927" s="107"/>
      <c r="AC1927" s="107"/>
      <c r="AD1927" s="107"/>
      <c r="AE1927" s="197">
        <f t="shared" si="53"/>
        <v>396</v>
      </c>
      <c r="AF1927" s="108"/>
      <c r="AG1927" s="104"/>
    </row>
    <row r="1928" spans="1:33">
      <c r="A1928" s="492">
        <v>45014</v>
      </c>
      <c r="B1928" s="30">
        <v>1</v>
      </c>
      <c r="C1928" s="30">
        <v>5211601</v>
      </c>
      <c r="D1928" s="104">
        <v>13600</v>
      </c>
      <c r="E1928" s="104" t="s">
        <v>862</v>
      </c>
      <c r="F1928" s="30">
        <v>18842</v>
      </c>
      <c r="G1928" s="105">
        <v>329</v>
      </c>
      <c r="H1928" s="113" t="s">
        <v>717</v>
      </c>
      <c r="I1928" s="222">
        <v>0</v>
      </c>
      <c r="J1928" s="223">
        <v>0</v>
      </c>
      <c r="K1928" s="228">
        <v>0</v>
      </c>
      <c r="L1928" s="224">
        <v>0</v>
      </c>
      <c r="M1928" s="222">
        <v>0</v>
      </c>
      <c r="N1928" s="229">
        <v>0</v>
      </c>
      <c r="O1928" s="225">
        <v>0</v>
      </c>
      <c r="P1928" s="224">
        <v>0</v>
      </c>
      <c r="Q1928" s="225">
        <v>0</v>
      </c>
      <c r="R1928" s="226">
        <v>2</v>
      </c>
      <c r="S1928" s="224">
        <v>0</v>
      </c>
      <c r="T1928" s="222">
        <v>0</v>
      </c>
      <c r="U1928" s="227">
        <v>0</v>
      </c>
      <c r="V1928" s="224">
        <v>0</v>
      </c>
      <c r="W1928" s="224">
        <v>0</v>
      </c>
      <c r="X1928" s="146">
        <f>+G1928-(SUM(I1928:N1928,O1928,P1928:P1928:T1928,U1928,V1928,W1928))</f>
        <v>327</v>
      </c>
      <c r="Y1928" s="107"/>
      <c r="Z1928" s="107"/>
      <c r="AA1928" s="107"/>
      <c r="AB1928" s="107"/>
      <c r="AC1928" s="107"/>
      <c r="AD1928" s="107"/>
      <c r="AE1928" s="197">
        <f t="shared" si="53"/>
        <v>327</v>
      </c>
      <c r="AF1928" s="108"/>
      <c r="AG1928" s="104"/>
    </row>
    <row r="1929" spans="1:33">
      <c r="A1929" s="492">
        <v>45014</v>
      </c>
      <c r="B1929" s="30">
        <v>1</v>
      </c>
      <c r="C1929" s="30">
        <v>5211601</v>
      </c>
      <c r="D1929" s="104">
        <v>13602</v>
      </c>
      <c r="E1929" s="104" t="s">
        <v>862</v>
      </c>
      <c r="F1929" s="30">
        <v>18843</v>
      </c>
      <c r="G1929" s="105">
        <v>124</v>
      </c>
      <c r="H1929" s="113" t="s">
        <v>882</v>
      </c>
      <c r="I1929" s="222">
        <v>0</v>
      </c>
      <c r="J1929" s="223">
        <v>0</v>
      </c>
      <c r="K1929" s="228">
        <v>0</v>
      </c>
      <c r="L1929" s="224">
        <v>0</v>
      </c>
      <c r="M1929" s="222">
        <v>0</v>
      </c>
      <c r="N1929" s="229">
        <v>0</v>
      </c>
      <c r="O1929" s="225">
        <v>0</v>
      </c>
      <c r="P1929" s="224">
        <v>0</v>
      </c>
      <c r="Q1929" s="225">
        <v>0</v>
      </c>
      <c r="R1929" s="226">
        <v>1</v>
      </c>
      <c r="S1929" s="224">
        <v>0</v>
      </c>
      <c r="T1929" s="222">
        <v>0</v>
      </c>
      <c r="U1929" s="227">
        <v>0</v>
      </c>
      <c r="V1929" s="224">
        <v>1</v>
      </c>
      <c r="W1929" s="224">
        <v>0</v>
      </c>
      <c r="X1929" s="146">
        <f>+G1929-(SUM(I1929:N1929,O1929,P1929:P1929:T1929,U1929,V1929,W1929))</f>
        <v>122</v>
      </c>
      <c r="Y1929" s="107"/>
      <c r="Z1929" s="107"/>
      <c r="AA1929" s="107"/>
      <c r="AB1929" s="107"/>
      <c r="AC1929" s="107"/>
      <c r="AD1929" s="107"/>
      <c r="AE1929" s="197">
        <f t="shared" si="53"/>
        <v>122</v>
      </c>
      <c r="AF1929" s="108"/>
      <c r="AG1929" s="104"/>
    </row>
    <row r="1930" spans="1:33">
      <c r="A1930" s="492">
        <v>45014</v>
      </c>
      <c r="B1930" s="30">
        <v>1</v>
      </c>
      <c r="C1930" s="30">
        <v>5211601</v>
      </c>
      <c r="D1930" s="104">
        <v>13603</v>
      </c>
      <c r="E1930" s="104" t="s">
        <v>862</v>
      </c>
      <c r="F1930" s="30">
        <v>18844</v>
      </c>
      <c r="G1930" s="105">
        <v>117</v>
      </c>
      <c r="H1930" s="113" t="s">
        <v>222</v>
      </c>
      <c r="I1930" s="222">
        <v>0</v>
      </c>
      <c r="J1930" s="223">
        <v>0</v>
      </c>
      <c r="K1930" s="228">
        <v>0</v>
      </c>
      <c r="L1930" s="224">
        <v>0</v>
      </c>
      <c r="M1930" s="222">
        <v>0</v>
      </c>
      <c r="N1930" s="229">
        <v>0</v>
      </c>
      <c r="O1930" s="225">
        <v>0</v>
      </c>
      <c r="P1930" s="224">
        <v>0</v>
      </c>
      <c r="Q1930" s="225">
        <v>0</v>
      </c>
      <c r="R1930" s="226">
        <v>1</v>
      </c>
      <c r="S1930" s="224">
        <v>0</v>
      </c>
      <c r="T1930" s="222">
        <v>0</v>
      </c>
      <c r="U1930" s="227">
        <v>0</v>
      </c>
      <c r="V1930" s="224">
        <v>1</v>
      </c>
      <c r="W1930" s="224">
        <v>0</v>
      </c>
      <c r="X1930" s="146">
        <f>+G1930-(SUM(I1930:N1930,O1930,P1930:P1930:T1930,U1930,V1930,W1930))</f>
        <v>115</v>
      </c>
      <c r="Y1930" s="107"/>
      <c r="Z1930" s="107"/>
      <c r="AA1930" s="107"/>
      <c r="AB1930" s="107"/>
      <c r="AC1930" s="107"/>
      <c r="AD1930" s="107"/>
      <c r="AE1930" s="197">
        <f t="shared" si="53"/>
        <v>115</v>
      </c>
      <c r="AF1930" s="108"/>
      <c r="AG1930" s="104"/>
    </row>
    <row r="1931" spans="1:33">
      <c r="A1931" s="492">
        <v>45058</v>
      </c>
      <c r="B1931" s="30">
        <v>3</v>
      </c>
      <c r="C1931" s="30">
        <v>5256301</v>
      </c>
      <c r="D1931" s="104">
        <v>13626</v>
      </c>
      <c r="E1931" s="104" t="s">
        <v>862</v>
      </c>
      <c r="F1931" s="104">
        <v>19079</v>
      </c>
      <c r="G1931" s="105">
        <v>400</v>
      </c>
      <c r="H1931" s="113" t="s">
        <v>111</v>
      </c>
      <c r="I1931" s="222">
        <v>0</v>
      </c>
      <c r="J1931" s="223">
        <v>0</v>
      </c>
      <c r="K1931" s="228">
        <v>0</v>
      </c>
      <c r="L1931" s="224">
        <v>0</v>
      </c>
      <c r="M1931" s="222">
        <v>0</v>
      </c>
      <c r="N1931" s="229">
        <v>0</v>
      </c>
      <c r="O1931" s="225">
        <v>0</v>
      </c>
      <c r="P1931" s="224">
        <v>0</v>
      </c>
      <c r="Q1931" s="225">
        <v>0</v>
      </c>
      <c r="R1931" s="226">
        <v>3</v>
      </c>
      <c r="S1931" s="224">
        <v>0</v>
      </c>
      <c r="T1931" s="222">
        <v>0</v>
      </c>
      <c r="U1931" s="227">
        <v>0</v>
      </c>
      <c r="V1931" s="224">
        <v>1</v>
      </c>
      <c r="W1931" s="224">
        <v>0</v>
      </c>
      <c r="X1931" s="146">
        <f>+G1931-(SUM(I1931:N1931,O1931,P1931:P1931:T1931,U1931,V1931,W1931))</f>
        <v>396</v>
      </c>
      <c r="Y1931" s="107"/>
      <c r="Z1931" s="107"/>
      <c r="AA1931" s="107">
        <v>5</v>
      </c>
      <c r="AB1931" s="107"/>
      <c r="AC1931" s="107"/>
      <c r="AD1931" s="107"/>
      <c r="AE1931" s="197">
        <f t="shared" si="53"/>
        <v>391</v>
      </c>
      <c r="AF1931" s="108"/>
      <c r="AG1931" s="104"/>
    </row>
    <row r="1932" spans="1:33">
      <c r="A1932" s="492">
        <v>45058</v>
      </c>
      <c r="B1932" s="30">
        <v>3</v>
      </c>
      <c r="C1932" s="30">
        <v>5256301</v>
      </c>
      <c r="D1932" s="104">
        <v>13626</v>
      </c>
      <c r="E1932" s="104" t="s">
        <v>862</v>
      </c>
      <c r="F1932" s="104">
        <v>19080</v>
      </c>
      <c r="G1932" s="105">
        <v>100</v>
      </c>
      <c r="H1932" s="113" t="s">
        <v>191</v>
      </c>
      <c r="I1932" s="222">
        <v>0</v>
      </c>
      <c r="J1932" s="223">
        <v>0</v>
      </c>
      <c r="K1932" s="228">
        <v>0</v>
      </c>
      <c r="L1932" s="224">
        <v>0</v>
      </c>
      <c r="M1932" s="222">
        <v>0</v>
      </c>
      <c r="N1932" s="229">
        <v>0</v>
      </c>
      <c r="O1932" s="225">
        <v>0</v>
      </c>
      <c r="P1932" s="224">
        <v>0</v>
      </c>
      <c r="Q1932" s="225">
        <v>0</v>
      </c>
      <c r="R1932" s="226">
        <v>0</v>
      </c>
      <c r="S1932" s="224">
        <v>0</v>
      </c>
      <c r="T1932" s="222">
        <v>0</v>
      </c>
      <c r="U1932" s="227">
        <v>0</v>
      </c>
      <c r="V1932" s="224">
        <v>1</v>
      </c>
      <c r="W1932" s="224">
        <v>0</v>
      </c>
      <c r="X1932" s="146">
        <f>+G1932-(SUM(I1932:N1932,O1932,P1932:P1932:T1932,U1932,V1932,W1932))</f>
        <v>99</v>
      </c>
      <c r="Y1932" s="107"/>
      <c r="Z1932" s="107"/>
      <c r="AA1932" s="107"/>
      <c r="AB1932" s="107"/>
      <c r="AC1932" s="107"/>
      <c r="AD1932" s="107"/>
      <c r="AE1932" s="197">
        <f t="shared" si="53"/>
        <v>99</v>
      </c>
      <c r="AF1932" s="108"/>
      <c r="AG1932" s="104"/>
    </row>
    <row r="1933" spans="1:33">
      <c r="A1933" s="492">
        <v>45058</v>
      </c>
      <c r="B1933" s="30">
        <v>3</v>
      </c>
      <c r="C1933" s="30">
        <v>5256301</v>
      </c>
      <c r="D1933" s="104">
        <v>13626</v>
      </c>
      <c r="E1933" s="104" t="s">
        <v>862</v>
      </c>
      <c r="F1933" s="104" t="s">
        <v>884</v>
      </c>
      <c r="G1933" s="105">
        <v>9</v>
      </c>
      <c r="H1933" s="113" t="s">
        <v>883</v>
      </c>
      <c r="I1933" s="222">
        <v>0</v>
      </c>
      <c r="J1933" s="223">
        <v>0</v>
      </c>
      <c r="K1933" s="228">
        <v>0</v>
      </c>
      <c r="L1933" s="224">
        <v>0</v>
      </c>
      <c r="M1933" s="222">
        <v>0</v>
      </c>
      <c r="N1933" s="229">
        <v>0</v>
      </c>
      <c r="O1933" s="225">
        <v>0</v>
      </c>
      <c r="P1933" s="224">
        <v>0</v>
      </c>
      <c r="Q1933" s="225">
        <v>0</v>
      </c>
      <c r="R1933" s="226">
        <v>0</v>
      </c>
      <c r="S1933" s="224">
        <v>0</v>
      </c>
      <c r="T1933" s="222">
        <v>0</v>
      </c>
      <c r="U1933" s="227">
        <v>0</v>
      </c>
      <c r="V1933" s="224">
        <v>0</v>
      </c>
      <c r="W1933" s="224">
        <v>0</v>
      </c>
      <c r="X1933" s="146">
        <f>+G1933-(SUM(I1933:N1933,O1933,P1933:P1933:T1933,U1933,V1933,W1933))</f>
        <v>9</v>
      </c>
      <c r="Y1933" s="107"/>
      <c r="Z1933" s="107"/>
      <c r="AA1933" s="107"/>
      <c r="AB1933" s="107"/>
      <c r="AC1933" s="107"/>
      <c r="AD1933" s="107"/>
      <c r="AE1933" s="197">
        <f t="shared" si="53"/>
        <v>9</v>
      </c>
      <c r="AF1933" s="108"/>
      <c r="AG1933" s="104"/>
    </row>
    <row r="1934" spans="1:33">
      <c r="A1934" s="492">
        <v>45086</v>
      </c>
      <c r="B1934" s="30">
        <v>1</v>
      </c>
      <c r="C1934" s="30">
        <v>5256301</v>
      </c>
      <c r="D1934" s="104">
        <v>13667</v>
      </c>
      <c r="E1934" s="104" t="s">
        <v>862</v>
      </c>
      <c r="F1934" s="30">
        <v>19087</v>
      </c>
      <c r="G1934" s="105">
        <v>400</v>
      </c>
      <c r="H1934" s="113" t="s">
        <v>111</v>
      </c>
      <c r="I1934" s="222">
        <v>0</v>
      </c>
      <c r="J1934" s="223">
        <v>0</v>
      </c>
      <c r="K1934" s="228">
        <v>0</v>
      </c>
      <c r="L1934" s="224">
        <v>0</v>
      </c>
      <c r="M1934" s="222">
        <v>0</v>
      </c>
      <c r="N1934" s="229">
        <v>0</v>
      </c>
      <c r="O1934" s="225">
        <v>1</v>
      </c>
      <c r="P1934" s="224">
        <v>1</v>
      </c>
      <c r="Q1934" s="225">
        <v>3</v>
      </c>
      <c r="R1934" s="226">
        <v>3</v>
      </c>
      <c r="S1934" s="224">
        <v>0</v>
      </c>
      <c r="T1934" s="222">
        <v>0</v>
      </c>
      <c r="U1934" s="227">
        <v>0</v>
      </c>
      <c r="V1934" s="224">
        <v>0</v>
      </c>
      <c r="W1934" s="224">
        <v>0</v>
      </c>
      <c r="X1934" s="146">
        <f>+G1934-(SUM(I1934:N1934,O1934,P1934:P1934:T1934,U1934,V1934,W1934))</f>
        <v>392</v>
      </c>
      <c r="Y1934" s="107"/>
      <c r="Z1934" s="107"/>
      <c r="AA1934" s="107">
        <v>17</v>
      </c>
      <c r="AB1934" s="107"/>
      <c r="AC1934" s="107"/>
      <c r="AD1934" s="107"/>
      <c r="AE1934" s="197">
        <f t="shared" si="53"/>
        <v>375</v>
      </c>
      <c r="AF1934" s="108"/>
      <c r="AG1934" s="104"/>
    </row>
    <row r="1935" spans="1:33">
      <c r="A1935" s="492">
        <v>45086</v>
      </c>
      <c r="B1935" s="30">
        <v>2</v>
      </c>
      <c r="C1935" s="30">
        <v>5256301</v>
      </c>
      <c r="D1935" s="104">
        <v>13667</v>
      </c>
      <c r="E1935" s="104" t="s">
        <v>862</v>
      </c>
      <c r="F1935" s="30">
        <v>19088</v>
      </c>
      <c r="G1935" s="105">
        <v>400</v>
      </c>
      <c r="H1935" s="113" t="s">
        <v>114</v>
      </c>
      <c r="I1935" s="222">
        <v>0</v>
      </c>
      <c r="J1935" s="223">
        <v>0</v>
      </c>
      <c r="K1935" s="228">
        <v>0</v>
      </c>
      <c r="L1935" s="224">
        <v>0</v>
      </c>
      <c r="M1935" s="222">
        <v>0</v>
      </c>
      <c r="N1935" s="229">
        <v>0</v>
      </c>
      <c r="O1935" s="225">
        <v>0</v>
      </c>
      <c r="P1935" s="224">
        <v>1</v>
      </c>
      <c r="Q1935" s="225">
        <v>0</v>
      </c>
      <c r="R1935" s="226">
        <v>0</v>
      </c>
      <c r="S1935" s="224">
        <v>0</v>
      </c>
      <c r="T1935" s="222">
        <v>0</v>
      </c>
      <c r="U1935" s="227">
        <v>0</v>
      </c>
      <c r="V1935" s="224">
        <v>2</v>
      </c>
      <c r="W1935" s="224">
        <v>0</v>
      </c>
      <c r="X1935" s="146">
        <f>+G1935-(SUM(I1935:N1935,O1935,P1935:P1935:T1935,U1935,V1935,W1935))</f>
        <v>397</v>
      </c>
      <c r="Y1935" s="107"/>
      <c r="Z1935" s="107"/>
      <c r="AA1935" s="107">
        <v>5</v>
      </c>
      <c r="AB1935" s="107"/>
      <c r="AC1935" s="107"/>
      <c r="AD1935" s="107"/>
      <c r="AE1935" s="197">
        <f t="shared" si="53"/>
        <v>392</v>
      </c>
      <c r="AF1935" s="108"/>
      <c r="AG1935" s="104"/>
    </row>
    <row r="1936" spans="1:33">
      <c r="A1936" s="492">
        <v>45086</v>
      </c>
      <c r="B1936" s="30">
        <v>2</v>
      </c>
      <c r="C1936" s="30">
        <v>5256301</v>
      </c>
      <c r="D1936" s="104">
        <v>13667</v>
      </c>
      <c r="E1936" s="104" t="s">
        <v>862</v>
      </c>
      <c r="F1936" s="30">
        <v>19089</v>
      </c>
      <c r="G1936" s="105">
        <v>102</v>
      </c>
      <c r="H1936" s="113" t="s">
        <v>887</v>
      </c>
      <c r="I1936" s="222">
        <v>0</v>
      </c>
      <c r="J1936" s="223">
        <v>0</v>
      </c>
      <c r="K1936" s="228">
        <v>0</v>
      </c>
      <c r="L1936" s="224">
        <v>0</v>
      </c>
      <c r="M1936" s="222">
        <v>0</v>
      </c>
      <c r="N1936" s="229">
        <v>0</v>
      </c>
      <c r="O1936" s="225">
        <v>0</v>
      </c>
      <c r="P1936" s="224">
        <v>1</v>
      </c>
      <c r="Q1936" s="225">
        <v>0</v>
      </c>
      <c r="R1936" s="226">
        <v>0</v>
      </c>
      <c r="S1936" s="224">
        <v>0</v>
      </c>
      <c r="T1936" s="222">
        <v>0</v>
      </c>
      <c r="U1936" s="227">
        <v>0</v>
      </c>
      <c r="V1936" s="224">
        <v>1</v>
      </c>
      <c r="W1936" s="224">
        <v>0</v>
      </c>
      <c r="X1936" s="146">
        <f>+G1936-(SUM(I1936:N1936,O1936,P1936:P1936:T1936,U1936,V1936,W1936))</f>
        <v>100</v>
      </c>
      <c r="Y1936" s="107"/>
      <c r="Z1936" s="107"/>
      <c r="AA1936" s="107"/>
      <c r="AB1936" s="107"/>
      <c r="AC1936" s="107"/>
      <c r="AD1936" s="107"/>
      <c r="AE1936" s="197">
        <f t="shared" si="53"/>
        <v>100</v>
      </c>
      <c r="AF1936" s="108"/>
      <c r="AG1936" s="104"/>
    </row>
    <row r="1937" spans="1:33">
      <c r="A1937" s="492">
        <v>45086</v>
      </c>
      <c r="B1937" s="30">
        <v>3</v>
      </c>
      <c r="C1937" s="30">
        <v>5256301</v>
      </c>
      <c r="D1937" s="104">
        <v>13665</v>
      </c>
      <c r="E1937" s="104" t="s">
        <v>862</v>
      </c>
      <c r="F1937" s="30">
        <v>19090</v>
      </c>
      <c r="G1937" s="105">
        <v>400</v>
      </c>
      <c r="H1937" s="113" t="s">
        <v>111</v>
      </c>
      <c r="I1937" s="222">
        <v>0</v>
      </c>
      <c r="J1937" s="223">
        <v>0</v>
      </c>
      <c r="K1937" s="228">
        <v>0</v>
      </c>
      <c r="L1937" s="224">
        <v>0</v>
      </c>
      <c r="M1937" s="222">
        <v>0</v>
      </c>
      <c r="N1937" s="229">
        <v>0</v>
      </c>
      <c r="O1937" s="225">
        <v>1</v>
      </c>
      <c r="P1937" s="224">
        <v>0</v>
      </c>
      <c r="Q1937" s="225">
        <v>0</v>
      </c>
      <c r="R1937" s="226">
        <v>2</v>
      </c>
      <c r="S1937" s="224">
        <v>0</v>
      </c>
      <c r="T1937" s="222">
        <v>0</v>
      </c>
      <c r="U1937" s="227">
        <v>0</v>
      </c>
      <c r="V1937" s="224">
        <v>1</v>
      </c>
      <c r="W1937" s="224">
        <v>0</v>
      </c>
      <c r="X1937" s="146">
        <f>+G1937-(SUM(I1937:N1937,O1937,P1937:P1937:T1937,U1937,V1937,W1937))</f>
        <v>396</v>
      </c>
      <c r="Y1937" s="107"/>
      <c r="Z1937" s="107"/>
      <c r="AA1937" s="107">
        <v>4</v>
      </c>
      <c r="AB1937" s="107"/>
      <c r="AC1937" s="107"/>
      <c r="AD1937" s="107"/>
      <c r="AE1937" s="197">
        <f t="shared" si="53"/>
        <v>392</v>
      </c>
      <c r="AF1937" s="108"/>
      <c r="AG1937" s="104"/>
    </row>
    <row r="1938" spans="1:33">
      <c r="A1938" s="492">
        <v>45086</v>
      </c>
      <c r="B1938" s="30">
        <v>3</v>
      </c>
      <c r="C1938" s="30">
        <v>5256301</v>
      </c>
      <c r="D1938" s="104">
        <v>13665</v>
      </c>
      <c r="E1938" s="104" t="s">
        <v>862</v>
      </c>
      <c r="F1938" s="30">
        <v>19091</v>
      </c>
      <c r="G1938" s="105">
        <v>194</v>
      </c>
      <c r="H1938" s="113" t="s">
        <v>888</v>
      </c>
      <c r="I1938" s="222">
        <v>0</v>
      </c>
      <c r="J1938" s="223">
        <v>0</v>
      </c>
      <c r="K1938" s="228">
        <v>0</v>
      </c>
      <c r="L1938" s="224">
        <v>0</v>
      </c>
      <c r="M1938" s="222">
        <v>0</v>
      </c>
      <c r="N1938" s="229">
        <v>0</v>
      </c>
      <c r="O1938" s="225">
        <v>0</v>
      </c>
      <c r="P1938" s="224">
        <v>0</v>
      </c>
      <c r="Q1938" s="225">
        <v>0</v>
      </c>
      <c r="R1938" s="226">
        <v>1</v>
      </c>
      <c r="S1938" s="224">
        <v>0</v>
      </c>
      <c r="T1938" s="222">
        <v>0</v>
      </c>
      <c r="U1938" s="227">
        <v>0</v>
      </c>
      <c r="V1938" s="224">
        <v>1</v>
      </c>
      <c r="W1938" s="224">
        <v>0</v>
      </c>
      <c r="X1938" s="146">
        <f>+G1938-(SUM(I1938:N1938,O1938,P1938:P1938:T1938,U1938,V1938,W1938))</f>
        <v>192</v>
      </c>
      <c r="Y1938" s="107"/>
      <c r="Z1938" s="107"/>
      <c r="AA1938" s="107"/>
      <c r="AB1938" s="107"/>
      <c r="AC1938" s="107"/>
      <c r="AD1938" s="107"/>
      <c r="AE1938" s="197">
        <f t="shared" si="53"/>
        <v>192</v>
      </c>
      <c r="AF1938" s="108"/>
      <c r="AG1938" s="104"/>
    </row>
    <row r="1939" spans="1:33">
      <c r="A1939" s="492">
        <v>45087</v>
      </c>
      <c r="B1939" s="30">
        <v>1</v>
      </c>
      <c r="C1939" s="30">
        <v>5256301</v>
      </c>
      <c r="D1939" s="104">
        <v>13664</v>
      </c>
      <c r="E1939" s="104" t="s">
        <v>862</v>
      </c>
      <c r="F1939" s="30">
        <v>19092</v>
      </c>
      <c r="G1939" s="105">
        <v>400</v>
      </c>
      <c r="H1939" s="113" t="s">
        <v>111</v>
      </c>
      <c r="I1939" s="222">
        <v>0</v>
      </c>
      <c r="J1939" s="223">
        <v>0</v>
      </c>
      <c r="K1939" s="228">
        <v>0</v>
      </c>
      <c r="L1939" s="224">
        <v>0</v>
      </c>
      <c r="M1939" s="222">
        <v>0</v>
      </c>
      <c r="N1939" s="229">
        <v>0</v>
      </c>
      <c r="O1939" s="225">
        <v>0</v>
      </c>
      <c r="P1939" s="224">
        <v>0</v>
      </c>
      <c r="Q1939" s="225">
        <v>0</v>
      </c>
      <c r="R1939" s="226">
        <v>0</v>
      </c>
      <c r="S1939" s="224">
        <v>0</v>
      </c>
      <c r="T1939" s="222">
        <v>0</v>
      </c>
      <c r="U1939" s="227">
        <v>0</v>
      </c>
      <c r="V1939" s="224">
        <v>0</v>
      </c>
      <c r="W1939" s="224">
        <v>0</v>
      </c>
      <c r="X1939" s="146">
        <f>+G1939-(SUM(I1939:N1939,O1939,P1939:P1939:T1939,U1939,V1939,W1939))</f>
        <v>400</v>
      </c>
      <c r="Y1939" s="107"/>
      <c r="Z1939" s="107"/>
      <c r="AA1939" s="107"/>
      <c r="AB1939" s="107"/>
      <c r="AC1939" s="107"/>
      <c r="AD1939" s="107"/>
      <c r="AE1939" s="197">
        <f t="shared" si="53"/>
        <v>400</v>
      </c>
      <c r="AF1939" s="108"/>
      <c r="AG1939" s="104"/>
    </row>
    <row r="1940" spans="1:33">
      <c r="A1940" s="492">
        <v>45087</v>
      </c>
      <c r="B1940" s="30">
        <v>1</v>
      </c>
      <c r="C1940" s="30">
        <v>5256301</v>
      </c>
      <c r="D1940" s="104">
        <v>13664</v>
      </c>
      <c r="E1940" s="104" t="s">
        <v>862</v>
      </c>
      <c r="F1940" s="30">
        <v>19093</v>
      </c>
      <c r="G1940" s="105">
        <v>150</v>
      </c>
      <c r="H1940" s="113" t="s">
        <v>103</v>
      </c>
      <c r="I1940" s="222">
        <v>0</v>
      </c>
      <c r="J1940" s="223">
        <v>0</v>
      </c>
      <c r="K1940" s="228">
        <v>0</v>
      </c>
      <c r="L1940" s="224">
        <v>0</v>
      </c>
      <c r="M1940" s="222">
        <v>0</v>
      </c>
      <c r="N1940" s="229">
        <v>0</v>
      </c>
      <c r="O1940" s="225">
        <v>0</v>
      </c>
      <c r="P1940" s="224">
        <v>0</v>
      </c>
      <c r="Q1940" s="225">
        <v>0</v>
      </c>
      <c r="R1940" s="226">
        <v>0</v>
      </c>
      <c r="S1940" s="224">
        <v>0</v>
      </c>
      <c r="T1940" s="222">
        <v>0</v>
      </c>
      <c r="U1940" s="227">
        <v>0</v>
      </c>
      <c r="V1940" s="224">
        <v>0</v>
      </c>
      <c r="W1940" s="224">
        <v>0</v>
      </c>
      <c r="X1940" s="146">
        <f>+G1940-(SUM(I1940:N1940,O1940,P1940:P1940:T1940,U1940,V1940,W1940))</f>
        <v>150</v>
      </c>
      <c r="Y1940" s="107"/>
      <c r="Z1940" s="107"/>
      <c r="AA1940" s="107"/>
      <c r="AB1940" s="107"/>
      <c r="AC1940" s="107"/>
      <c r="AD1940" s="107"/>
      <c r="AE1940" s="197">
        <f t="shared" si="53"/>
        <v>150</v>
      </c>
      <c r="AF1940" s="108"/>
      <c r="AG1940" s="104"/>
    </row>
    <row r="1941" spans="1:33">
      <c r="A1941" s="492">
        <v>45094</v>
      </c>
      <c r="B1941" s="30">
        <v>1</v>
      </c>
      <c r="C1941" s="30">
        <v>5328701</v>
      </c>
      <c r="D1941" s="104">
        <v>59983</v>
      </c>
      <c r="E1941" s="104" t="s">
        <v>830</v>
      </c>
      <c r="F1941" s="30">
        <v>19158</v>
      </c>
      <c r="G1941" s="105">
        <v>349</v>
      </c>
      <c r="H1941" s="113" t="s">
        <v>651</v>
      </c>
      <c r="I1941" s="222">
        <v>0</v>
      </c>
      <c r="J1941" s="223">
        <v>0</v>
      </c>
      <c r="K1941" s="228">
        <v>0</v>
      </c>
      <c r="L1941" s="224">
        <v>0</v>
      </c>
      <c r="M1941" s="222">
        <v>0</v>
      </c>
      <c r="N1941" s="229">
        <v>0</v>
      </c>
      <c r="O1941" s="225">
        <v>0</v>
      </c>
      <c r="P1941" s="224">
        <v>0</v>
      </c>
      <c r="Q1941" s="225">
        <v>0</v>
      </c>
      <c r="R1941" s="226">
        <v>0</v>
      </c>
      <c r="S1941" s="224">
        <v>0</v>
      </c>
      <c r="T1941" s="222">
        <v>0</v>
      </c>
      <c r="U1941" s="227">
        <v>0</v>
      </c>
      <c r="V1941" s="224">
        <v>1</v>
      </c>
      <c r="W1941" s="224">
        <v>0</v>
      </c>
      <c r="X1941" s="146">
        <f>+G1941-(SUM(I1941:N1941,O1941,P1941:P1941:T1941,U1941,V1941,W1941))</f>
        <v>348</v>
      </c>
      <c r="Y1941" s="107"/>
      <c r="Z1941" s="107"/>
      <c r="AA1941" s="107"/>
      <c r="AB1941" s="107"/>
      <c r="AC1941" s="107"/>
      <c r="AD1941" s="107"/>
      <c r="AE1941" s="197">
        <f t="shared" si="53"/>
        <v>348</v>
      </c>
      <c r="AF1941" s="108"/>
      <c r="AG1941" s="104"/>
    </row>
    <row r="1942" spans="1:33">
      <c r="A1942" s="492">
        <v>45094</v>
      </c>
      <c r="B1942" s="30">
        <v>1</v>
      </c>
      <c r="C1942" s="30">
        <v>5328701</v>
      </c>
      <c r="D1942" s="104">
        <v>59986</v>
      </c>
      <c r="E1942" s="104" t="s">
        <v>830</v>
      </c>
      <c r="F1942" s="30">
        <v>19159</v>
      </c>
      <c r="G1942" s="105">
        <v>349</v>
      </c>
      <c r="H1942" s="113" t="s">
        <v>651</v>
      </c>
      <c r="I1942" s="222">
        <v>0</v>
      </c>
      <c r="J1942" s="223">
        <v>0</v>
      </c>
      <c r="K1942" s="228">
        <v>0</v>
      </c>
      <c r="L1942" s="224">
        <v>0</v>
      </c>
      <c r="M1942" s="222">
        <v>0</v>
      </c>
      <c r="N1942" s="229">
        <v>0</v>
      </c>
      <c r="O1942" s="225">
        <v>0</v>
      </c>
      <c r="P1942" s="224">
        <v>0</v>
      </c>
      <c r="Q1942" s="225">
        <v>0</v>
      </c>
      <c r="R1942" s="226">
        <v>0</v>
      </c>
      <c r="S1942" s="224">
        <v>0</v>
      </c>
      <c r="T1942" s="222">
        <v>0</v>
      </c>
      <c r="U1942" s="227">
        <v>0</v>
      </c>
      <c r="V1942" s="224">
        <v>1</v>
      </c>
      <c r="W1942" s="224">
        <v>0</v>
      </c>
      <c r="X1942" s="146">
        <f>+G1942-(SUM(I1942:N1942,O1942,P1942:P1942:T1942,U1942,V1942,W1942))</f>
        <v>348</v>
      </c>
      <c r="Y1942" s="107"/>
      <c r="Z1942" s="107"/>
      <c r="AA1942" s="107"/>
      <c r="AB1942" s="107"/>
      <c r="AC1942" s="107"/>
      <c r="AD1942" s="107"/>
      <c r="AE1942" s="197">
        <f t="shared" si="53"/>
        <v>348</v>
      </c>
      <c r="AF1942" s="108"/>
      <c r="AG1942" s="104"/>
    </row>
    <row r="1943" spans="1:33">
      <c r="A1943" s="492">
        <v>45094</v>
      </c>
      <c r="B1943" s="30">
        <v>1</v>
      </c>
      <c r="C1943" s="30">
        <v>5328701</v>
      </c>
      <c r="D1943" s="104">
        <v>59984</v>
      </c>
      <c r="E1943" s="104" t="s">
        <v>830</v>
      </c>
      <c r="F1943" s="30">
        <v>19160</v>
      </c>
      <c r="G1943" s="105">
        <v>173</v>
      </c>
      <c r="H1943" s="113" t="s">
        <v>889</v>
      </c>
      <c r="I1943" s="222">
        <v>0</v>
      </c>
      <c r="J1943" s="223">
        <v>0</v>
      </c>
      <c r="K1943" s="228">
        <v>0</v>
      </c>
      <c r="L1943" s="224">
        <v>0</v>
      </c>
      <c r="M1943" s="222">
        <v>0</v>
      </c>
      <c r="N1943" s="229">
        <v>0</v>
      </c>
      <c r="O1943" s="225">
        <v>0</v>
      </c>
      <c r="P1943" s="224">
        <v>0</v>
      </c>
      <c r="Q1943" s="225">
        <v>0</v>
      </c>
      <c r="R1943" s="226">
        <v>0</v>
      </c>
      <c r="S1943" s="224">
        <v>0</v>
      </c>
      <c r="T1943" s="222">
        <v>0</v>
      </c>
      <c r="U1943" s="227">
        <v>0</v>
      </c>
      <c r="V1943" s="224">
        <v>1</v>
      </c>
      <c r="W1943" s="224">
        <v>0</v>
      </c>
      <c r="X1943" s="146">
        <f>+G1943-(SUM(I1943:N1943,O1943,P1943:P1943:T1943,U1943,V1943,W1943))</f>
        <v>172</v>
      </c>
      <c r="Y1943" s="107"/>
      <c r="Z1943" s="107"/>
      <c r="AA1943" s="107"/>
      <c r="AB1943" s="107"/>
      <c r="AC1943" s="107"/>
      <c r="AD1943" s="107"/>
      <c r="AE1943" s="197">
        <f t="shared" si="53"/>
        <v>172</v>
      </c>
      <c r="AF1943" s="108"/>
      <c r="AG1943" s="104"/>
    </row>
    <row r="1944" spans="1:33">
      <c r="A1944" s="492">
        <v>45094</v>
      </c>
      <c r="B1944" s="30">
        <v>2</v>
      </c>
      <c r="C1944" s="30">
        <v>5328701</v>
      </c>
      <c r="D1944" s="104">
        <v>59982</v>
      </c>
      <c r="E1944" s="104" t="s">
        <v>830</v>
      </c>
      <c r="F1944" s="30">
        <v>19161</v>
      </c>
      <c r="G1944" s="105">
        <v>142</v>
      </c>
      <c r="H1944" s="113" t="s">
        <v>434</v>
      </c>
      <c r="I1944" s="222">
        <v>0</v>
      </c>
      <c r="J1944" s="223">
        <v>0</v>
      </c>
      <c r="K1944" s="228">
        <v>0</v>
      </c>
      <c r="L1944" s="224">
        <v>0</v>
      </c>
      <c r="M1944" s="222">
        <v>0</v>
      </c>
      <c r="N1944" s="229">
        <v>0</v>
      </c>
      <c r="O1944" s="225">
        <v>0</v>
      </c>
      <c r="P1944" s="224">
        <v>0</v>
      </c>
      <c r="Q1944" s="225">
        <v>0</v>
      </c>
      <c r="R1944" s="226">
        <v>0</v>
      </c>
      <c r="S1944" s="224">
        <v>0</v>
      </c>
      <c r="T1944" s="222">
        <v>0</v>
      </c>
      <c r="U1944" s="227">
        <v>0</v>
      </c>
      <c r="V1944" s="224">
        <v>1</v>
      </c>
      <c r="W1944" s="224">
        <v>0</v>
      </c>
      <c r="X1944" s="146">
        <f>+G1944-(SUM(I1944:N1944,O1944,P1944:P1944:T1944,U1944,V1944,W1944))</f>
        <v>141</v>
      </c>
      <c r="Y1944" s="107"/>
      <c r="Z1944" s="107"/>
      <c r="AA1944" s="107"/>
      <c r="AB1944" s="107"/>
      <c r="AC1944" s="107"/>
      <c r="AD1944" s="107"/>
      <c r="AE1944" s="197">
        <f t="shared" si="53"/>
        <v>141</v>
      </c>
      <c r="AF1944" s="108"/>
      <c r="AG1944" s="104"/>
    </row>
    <row r="1945" spans="1:33">
      <c r="A1945" s="492">
        <v>45094</v>
      </c>
      <c r="B1945" s="30">
        <v>2</v>
      </c>
      <c r="C1945" s="30">
        <v>5328701</v>
      </c>
      <c r="D1945" s="104">
        <v>59981</v>
      </c>
      <c r="E1945" s="104" t="s">
        <v>830</v>
      </c>
      <c r="F1945" s="30">
        <v>19162</v>
      </c>
      <c r="G1945" s="105">
        <v>28</v>
      </c>
      <c r="H1945" s="113" t="s">
        <v>442</v>
      </c>
      <c r="I1945" s="222">
        <v>0</v>
      </c>
      <c r="J1945" s="223">
        <v>0</v>
      </c>
      <c r="K1945" s="228">
        <v>0</v>
      </c>
      <c r="L1945" s="224">
        <v>0</v>
      </c>
      <c r="M1945" s="222">
        <v>0</v>
      </c>
      <c r="N1945" s="229">
        <v>0</v>
      </c>
      <c r="O1945" s="225">
        <v>0</v>
      </c>
      <c r="P1945" s="224">
        <v>0</v>
      </c>
      <c r="Q1945" s="225">
        <v>0</v>
      </c>
      <c r="R1945" s="226">
        <v>0</v>
      </c>
      <c r="S1945" s="224">
        <v>0</v>
      </c>
      <c r="T1945" s="222">
        <v>0</v>
      </c>
      <c r="U1945" s="227">
        <v>0</v>
      </c>
      <c r="V1945" s="224">
        <v>1</v>
      </c>
      <c r="W1945" s="224">
        <v>0</v>
      </c>
      <c r="X1945" s="146">
        <f>+G1945-(SUM(I1945:N1945,O1945,P1945:P1945:T1945,U1945,V1945,W1945))</f>
        <v>27</v>
      </c>
      <c r="Y1945" s="107"/>
      <c r="Z1945" s="107"/>
      <c r="AA1945" s="107"/>
      <c r="AB1945" s="107"/>
      <c r="AC1945" s="107"/>
      <c r="AD1945" s="107"/>
      <c r="AE1945" s="197">
        <f t="shared" si="53"/>
        <v>27</v>
      </c>
      <c r="AF1945" s="108"/>
      <c r="AG1945" s="104"/>
    </row>
    <row r="1946" spans="1:33">
      <c r="A1946" s="492">
        <v>45094</v>
      </c>
      <c r="B1946" s="30">
        <v>2</v>
      </c>
      <c r="C1946" s="30">
        <v>5328701</v>
      </c>
      <c r="D1946" s="104">
        <v>59860</v>
      </c>
      <c r="E1946" s="104" t="s">
        <v>830</v>
      </c>
      <c r="F1946" s="30">
        <v>19163</v>
      </c>
      <c r="G1946" s="105">
        <v>18</v>
      </c>
      <c r="H1946" s="113" t="s">
        <v>399</v>
      </c>
      <c r="I1946" s="222">
        <v>0</v>
      </c>
      <c r="J1946" s="223">
        <v>0</v>
      </c>
      <c r="K1946" s="228">
        <v>0</v>
      </c>
      <c r="L1946" s="224">
        <v>0</v>
      </c>
      <c r="M1946" s="222">
        <v>0</v>
      </c>
      <c r="N1946" s="229">
        <v>0</v>
      </c>
      <c r="O1946" s="225">
        <v>0</v>
      </c>
      <c r="P1946" s="224">
        <v>0</v>
      </c>
      <c r="Q1946" s="225">
        <v>0</v>
      </c>
      <c r="R1946" s="226">
        <v>0</v>
      </c>
      <c r="S1946" s="224">
        <v>0</v>
      </c>
      <c r="T1946" s="222">
        <v>0</v>
      </c>
      <c r="U1946" s="227">
        <v>0</v>
      </c>
      <c r="V1946" s="224">
        <v>1</v>
      </c>
      <c r="W1946" s="224">
        <v>0</v>
      </c>
      <c r="X1946" s="146">
        <f>+G1946-(SUM(I1946:N1946,O1946,P1946:P1946:T1946,U1946,V1946,W1946))</f>
        <v>17</v>
      </c>
      <c r="Y1946" s="107"/>
      <c r="Z1946" s="107"/>
      <c r="AA1946" s="107"/>
      <c r="AB1946" s="107"/>
      <c r="AC1946" s="107"/>
      <c r="AD1946" s="107"/>
      <c r="AE1946" s="197">
        <f t="shared" si="53"/>
        <v>17</v>
      </c>
      <c r="AF1946" s="108"/>
      <c r="AG1946" s="104"/>
    </row>
    <row r="1947" spans="1:33">
      <c r="A1947" s="492">
        <v>45094</v>
      </c>
      <c r="B1947" s="30">
        <v>2</v>
      </c>
      <c r="C1947" s="30">
        <v>5328701</v>
      </c>
      <c r="D1947" s="104">
        <v>59858</v>
      </c>
      <c r="E1947" s="104" t="s">
        <v>830</v>
      </c>
      <c r="F1947" s="30">
        <v>19164</v>
      </c>
      <c r="G1947" s="105">
        <v>17</v>
      </c>
      <c r="H1947" s="113" t="s">
        <v>187</v>
      </c>
      <c r="I1947" s="222">
        <v>0</v>
      </c>
      <c r="J1947" s="223">
        <v>0</v>
      </c>
      <c r="K1947" s="228">
        <v>0</v>
      </c>
      <c r="L1947" s="224">
        <v>0</v>
      </c>
      <c r="M1947" s="222">
        <v>0</v>
      </c>
      <c r="N1947" s="229">
        <v>0</v>
      </c>
      <c r="O1947" s="225">
        <v>0</v>
      </c>
      <c r="P1947" s="224">
        <v>0</v>
      </c>
      <c r="Q1947" s="225">
        <v>0</v>
      </c>
      <c r="R1947" s="226">
        <v>0</v>
      </c>
      <c r="S1947" s="224">
        <v>0</v>
      </c>
      <c r="T1947" s="222">
        <v>0</v>
      </c>
      <c r="U1947" s="227">
        <v>0</v>
      </c>
      <c r="V1947" s="224">
        <v>1</v>
      </c>
      <c r="W1947" s="224">
        <v>0</v>
      </c>
      <c r="X1947" s="146">
        <f>+G1947-(SUM(I1947:N1947,O1947,P1947:P1947:T1947,U1947,V1947,W1947))</f>
        <v>16</v>
      </c>
      <c r="Y1947" s="107"/>
      <c r="Z1947" s="107"/>
      <c r="AA1947" s="107"/>
      <c r="AB1947" s="107"/>
      <c r="AC1947" s="107"/>
      <c r="AD1947" s="107"/>
      <c r="AE1947" s="197">
        <f t="shared" si="53"/>
        <v>16</v>
      </c>
      <c r="AF1947" s="108"/>
      <c r="AG1947" s="104"/>
    </row>
    <row r="1948" spans="1:33">
      <c r="A1948" s="492">
        <v>45094</v>
      </c>
      <c r="B1948" s="30">
        <v>2</v>
      </c>
      <c r="C1948" s="30">
        <v>5328701</v>
      </c>
      <c r="D1948" s="104">
        <v>60424</v>
      </c>
      <c r="E1948" s="104" t="s">
        <v>871</v>
      </c>
      <c r="F1948" s="30">
        <v>19165</v>
      </c>
      <c r="G1948" s="105">
        <v>25</v>
      </c>
      <c r="H1948" s="113" t="s">
        <v>231</v>
      </c>
      <c r="I1948" s="222">
        <v>0</v>
      </c>
      <c r="J1948" s="223">
        <v>0</v>
      </c>
      <c r="K1948" s="228">
        <v>0</v>
      </c>
      <c r="L1948" s="224">
        <v>0</v>
      </c>
      <c r="M1948" s="222">
        <v>0</v>
      </c>
      <c r="N1948" s="229">
        <v>0</v>
      </c>
      <c r="O1948" s="225">
        <v>0</v>
      </c>
      <c r="P1948" s="224">
        <v>0</v>
      </c>
      <c r="Q1948" s="225">
        <v>0</v>
      </c>
      <c r="R1948" s="226">
        <v>0</v>
      </c>
      <c r="S1948" s="224">
        <v>0</v>
      </c>
      <c r="T1948" s="222">
        <v>0</v>
      </c>
      <c r="U1948" s="227">
        <v>0</v>
      </c>
      <c r="V1948" s="224">
        <v>1</v>
      </c>
      <c r="W1948" s="224">
        <v>0</v>
      </c>
      <c r="X1948" s="146">
        <f>+G1948-(SUM(I1948:N1948,O1948,P1948:P1948:T1948,U1948,V1948,W1948))</f>
        <v>24</v>
      </c>
      <c r="Y1948" s="107"/>
      <c r="Z1948" s="107"/>
      <c r="AA1948" s="107"/>
      <c r="AB1948" s="107"/>
      <c r="AC1948" s="107"/>
      <c r="AD1948" s="107"/>
      <c r="AE1948" s="197">
        <f t="shared" si="53"/>
        <v>24</v>
      </c>
      <c r="AF1948" s="108"/>
      <c r="AG1948" s="104"/>
    </row>
    <row r="1949" spans="1:33">
      <c r="A1949" s="492">
        <v>45094</v>
      </c>
      <c r="B1949" s="30">
        <v>2</v>
      </c>
      <c r="C1949" s="30">
        <v>5328701</v>
      </c>
      <c r="D1949" s="104">
        <v>56807</v>
      </c>
      <c r="E1949" s="104" t="s">
        <v>871</v>
      </c>
      <c r="F1949" s="30">
        <v>19166</v>
      </c>
      <c r="G1949" s="105">
        <v>5</v>
      </c>
      <c r="H1949" s="113" t="s">
        <v>426</v>
      </c>
      <c r="I1949" s="222">
        <v>0</v>
      </c>
      <c r="J1949" s="223">
        <v>0</v>
      </c>
      <c r="K1949" s="228">
        <v>0</v>
      </c>
      <c r="L1949" s="224">
        <v>0</v>
      </c>
      <c r="M1949" s="222">
        <v>0</v>
      </c>
      <c r="N1949" s="229">
        <v>0</v>
      </c>
      <c r="O1949" s="225">
        <v>0</v>
      </c>
      <c r="P1949" s="224">
        <v>0</v>
      </c>
      <c r="Q1949" s="225">
        <v>0</v>
      </c>
      <c r="R1949" s="226">
        <v>0</v>
      </c>
      <c r="S1949" s="224">
        <v>0</v>
      </c>
      <c r="T1949" s="222">
        <v>0</v>
      </c>
      <c r="U1949" s="227">
        <v>0</v>
      </c>
      <c r="V1949" s="224">
        <v>1</v>
      </c>
      <c r="W1949" s="224">
        <v>0</v>
      </c>
      <c r="X1949" s="146">
        <f>+G1949-(SUM(I1949:N1949,O1949,P1949:P1949:T1949,U1949,V1949,W1949))</f>
        <v>4</v>
      </c>
      <c r="Y1949" s="107"/>
      <c r="Z1949" s="107"/>
      <c r="AA1949" s="107"/>
      <c r="AB1949" s="107"/>
      <c r="AC1949" s="107"/>
      <c r="AD1949" s="107"/>
      <c r="AE1949" s="197">
        <f t="shared" si="53"/>
        <v>4</v>
      </c>
      <c r="AF1949" s="108"/>
      <c r="AG1949" s="104"/>
    </row>
    <row r="1950" spans="1:33">
      <c r="A1950" s="492">
        <v>45094</v>
      </c>
      <c r="B1950" s="30">
        <v>2</v>
      </c>
      <c r="C1950" s="30">
        <v>5256301</v>
      </c>
      <c r="D1950" s="104">
        <v>13625</v>
      </c>
      <c r="E1950" s="104" t="s">
        <v>862</v>
      </c>
      <c r="F1950" s="30">
        <v>19167</v>
      </c>
      <c r="G1950" s="105">
        <v>62</v>
      </c>
      <c r="H1950" s="113" t="s">
        <v>443</v>
      </c>
      <c r="I1950" s="222">
        <v>0</v>
      </c>
      <c r="J1950" s="223">
        <v>0</v>
      </c>
      <c r="K1950" s="228">
        <v>0</v>
      </c>
      <c r="L1950" s="224">
        <v>0</v>
      </c>
      <c r="M1950" s="222">
        <v>0</v>
      </c>
      <c r="N1950" s="229">
        <v>0</v>
      </c>
      <c r="O1950" s="225">
        <v>0</v>
      </c>
      <c r="P1950" s="224">
        <v>0</v>
      </c>
      <c r="Q1950" s="225">
        <v>0</v>
      </c>
      <c r="R1950" s="226">
        <v>0</v>
      </c>
      <c r="S1950" s="224">
        <v>0</v>
      </c>
      <c r="T1950" s="222">
        <v>0</v>
      </c>
      <c r="U1950" s="227">
        <v>0</v>
      </c>
      <c r="V1950" s="224">
        <v>1</v>
      </c>
      <c r="W1950" s="224">
        <v>0</v>
      </c>
      <c r="X1950" s="146">
        <f>+G1950-(SUM(I1950:N1950,O1950,P1950:P1950:T1950,U1950,V1950,W1950))</f>
        <v>61</v>
      </c>
      <c r="Y1950" s="107"/>
      <c r="Z1950" s="107"/>
      <c r="AA1950" s="107"/>
      <c r="AB1950" s="107"/>
      <c r="AC1950" s="107"/>
      <c r="AD1950" s="107"/>
      <c r="AE1950" s="197">
        <f t="shared" si="53"/>
        <v>61</v>
      </c>
      <c r="AF1950" s="108"/>
      <c r="AG1950" s="104"/>
    </row>
    <row r="1951" spans="1:33">
      <c r="A1951" s="492">
        <v>45094</v>
      </c>
      <c r="B1951" s="30">
        <v>2</v>
      </c>
      <c r="C1951" s="30">
        <v>5256301</v>
      </c>
      <c r="D1951" s="104">
        <v>13666</v>
      </c>
      <c r="E1951" s="104" t="s">
        <v>862</v>
      </c>
      <c r="F1951" s="30">
        <v>19168</v>
      </c>
      <c r="G1951" s="105">
        <v>400</v>
      </c>
      <c r="H1951" s="113" t="s">
        <v>735</v>
      </c>
      <c r="I1951" s="222">
        <v>0</v>
      </c>
      <c r="J1951" s="223">
        <v>0</v>
      </c>
      <c r="K1951" s="228">
        <v>0</v>
      </c>
      <c r="L1951" s="224">
        <v>0</v>
      </c>
      <c r="M1951" s="222">
        <v>0</v>
      </c>
      <c r="N1951" s="229">
        <v>0</v>
      </c>
      <c r="O1951" s="225">
        <v>0</v>
      </c>
      <c r="P1951" s="224">
        <v>0</v>
      </c>
      <c r="Q1951" s="225">
        <v>0</v>
      </c>
      <c r="R1951" s="226">
        <v>0</v>
      </c>
      <c r="S1951" s="224">
        <v>0</v>
      </c>
      <c r="T1951" s="222">
        <v>0</v>
      </c>
      <c r="U1951" s="227">
        <v>0</v>
      </c>
      <c r="V1951" s="224">
        <v>1</v>
      </c>
      <c r="W1951" s="224">
        <v>0</v>
      </c>
      <c r="X1951" s="146">
        <f>+G1951-(SUM(I1951:N1951,O1951,P1951:P1951:T1951,U1951,V1951,W1951))</f>
        <v>399</v>
      </c>
      <c r="Y1951" s="107"/>
      <c r="Z1951" s="107"/>
      <c r="AA1951" s="107"/>
      <c r="AB1951" s="107"/>
      <c r="AC1951" s="107"/>
      <c r="AD1951" s="107"/>
      <c r="AE1951" s="197">
        <f t="shared" si="53"/>
        <v>399</v>
      </c>
      <c r="AF1951" s="108"/>
      <c r="AG1951" s="104"/>
    </row>
    <row r="1952" spans="1:33">
      <c r="A1952" s="357">
        <v>45098</v>
      </c>
      <c r="B1952" s="30">
        <v>2</v>
      </c>
      <c r="C1952" s="30">
        <v>5256301</v>
      </c>
      <c r="D1952" s="104">
        <v>13666</v>
      </c>
      <c r="E1952" s="104" t="s">
        <v>862</v>
      </c>
      <c r="F1952" s="30">
        <v>19169</v>
      </c>
      <c r="G1952" s="105">
        <v>358</v>
      </c>
      <c r="H1952" s="113" t="s">
        <v>735</v>
      </c>
      <c r="I1952" s="222">
        <v>0</v>
      </c>
      <c r="J1952" s="223">
        <v>0</v>
      </c>
      <c r="K1952" s="228">
        <v>0</v>
      </c>
      <c r="L1952" s="224">
        <v>0</v>
      </c>
      <c r="M1952" s="222">
        <v>0</v>
      </c>
      <c r="N1952" s="229">
        <v>0</v>
      </c>
      <c r="O1952" s="225">
        <v>0</v>
      </c>
      <c r="P1952" s="224">
        <v>0</v>
      </c>
      <c r="Q1952" s="225">
        <v>0</v>
      </c>
      <c r="R1952" s="226">
        <v>0</v>
      </c>
      <c r="S1952" s="224">
        <v>0</v>
      </c>
      <c r="T1952" s="222">
        <v>0</v>
      </c>
      <c r="U1952" s="227">
        <v>0</v>
      </c>
      <c r="V1952" s="224">
        <v>1</v>
      </c>
      <c r="W1952" s="224">
        <v>0</v>
      </c>
      <c r="X1952" s="146">
        <f>+G1952-(SUM(I1952:N1952,O1952,P1952:P1952:T1952,U1952,V1952,W1952))</f>
        <v>357</v>
      </c>
      <c r="Y1952" s="107"/>
      <c r="Z1952" s="107"/>
      <c r="AA1952" s="107"/>
      <c r="AB1952" s="107"/>
      <c r="AC1952" s="107"/>
      <c r="AD1952" s="107"/>
      <c r="AE1952" s="197">
        <f t="shared" si="53"/>
        <v>357</v>
      </c>
      <c r="AF1952" s="108"/>
      <c r="AG1952" s="104"/>
    </row>
    <row r="1953" spans="1:33">
      <c r="A1953" s="357">
        <v>45098</v>
      </c>
      <c r="B1953" s="30">
        <v>2</v>
      </c>
      <c r="C1953" s="30">
        <v>5256301</v>
      </c>
      <c r="D1953" s="104">
        <v>40664</v>
      </c>
      <c r="E1953" s="104" t="s">
        <v>862</v>
      </c>
      <c r="F1953" s="30">
        <v>19170</v>
      </c>
      <c r="G1953" s="105">
        <v>37</v>
      </c>
      <c r="H1953" s="113" t="s">
        <v>151</v>
      </c>
      <c r="I1953" s="222">
        <v>0</v>
      </c>
      <c r="J1953" s="223">
        <v>0</v>
      </c>
      <c r="K1953" s="228">
        <v>0</v>
      </c>
      <c r="L1953" s="224">
        <v>0</v>
      </c>
      <c r="M1953" s="222">
        <v>0</v>
      </c>
      <c r="N1953" s="229">
        <v>0</v>
      </c>
      <c r="O1953" s="225">
        <v>0</v>
      </c>
      <c r="P1953" s="224">
        <v>0</v>
      </c>
      <c r="Q1953" s="225">
        <v>0</v>
      </c>
      <c r="R1953" s="226">
        <v>0</v>
      </c>
      <c r="S1953" s="224">
        <v>0</v>
      </c>
      <c r="T1953" s="222">
        <v>0</v>
      </c>
      <c r="U1953" s="227">
        <v>0</v>
      </c>
      <c r="V1953" s="224">
        <v>2</v>
      </c>
      <c r="W1953" s="224">
        <v>0</v>
      </c>
      <c r="X1953" s="146">
        <f>+G1953-(SUM(I1953:N1953,O1953,P1953:P1953:T1953,U1953,V1953,W1953))</f>
        <v>35</v>
      </c>
      <c r="Y1953" s="107"/>
      <c r="Z1953" s="107"/>
      <c r="AA1953" s="107"/>
      <c r="AB1953" s="107"/>
      <c r="AC1953" s="107"/>
      <c r="AD1953" s="107"/>
      <c r="AE1953" s="197">
        <f t="shared" si="53"/>
        <v>35</v>
      </c>
      <c r="AF1953" s="108"/>
      <c r="AG1953" s="104"/>
    </row>
    <row r="1954" spans="1:33">
      <c r="A1954" s="357">
        <v>45098</v>
      </c>
      <c r="B1954" s="30">
        <v>2</v>
      </c>
      <c r="C1954" s="30">
        <v>5256301</v>
      </c>
      <c r="D1954" s="104">
        <v>13627</v>
      </c>
      <c r="E1954" s="104" t="s">
        <v>862</v>
      </c>
      <c r="F1954" s="30">
        <v>19171</v>
      </c>
      <c r="G1954" s="105">
        <v>400</v>
      </c>
      <c r="H1954" s="113" t="s">
        <v>111</v>
      </c>
      <c r="I1954" s="222">
        <v>0</v>
      </c>
      <c r="J1954" s="223">
        <v>0</v>
      </c>
      <c r="K1954" s="228">
        <v>0</v>
      </c>
      <c r="L1954" s="224">
        <v>0</v>
      </c>
      <c r="M1954" s="222">
        <v>0</v>
      </c>
      <c r="N1954" s="229">
        <v>0</v>
      </c>
      <c r="O1954" s="225">
        <v>0</v>
      </c>
      <c r="P1954" s="224">
        <v>0</v>
      </c>
      <c r="Q1954" s="225">
        <v>0</v>
      </c>
      <c r="R1954" s="226">
        <v>0</v>
      </c>
      <c r="S1954" s="224">
        <v>0</v>
      </c>
      <c r="T1954" s="222">
        <v>0</v>
      </c>
      <c r="U1954" s="227">
        <v>0</v>
      </c>
      <c r="V1954" s="224">
        <v>1</v>
      </c>
      <c r="W1954" s="224">
        <v>0</v>
      </c>
      <c r="X1954" s="146">
        <f>+G1954-(SUM(I1954:N1954,O1954,P1954:P1954:T1954,U1954,V1954,W1954))</f>
        <v>399</v>
      </c>
      <c r="Y1954" s="107"/>
      <c r="Z1954" s="107"/>
      <c r="AA1954" s="107"/>
      <c r="AB1954" s="107"/>
      <c r="AC1954" s="107"/>
      <c r="AD1954" s="107"/>
      <c r="AE1954" s="197">
        <f t="shared" si="53"/>
        <v>399</v>
      </c>
      <c r="AF1954" s="108"/>
      <c r="AG1954" s="104"/>
    </row>
    <row r="1955" spans="1:33">
      <c r="A1955" s="357">
        <v>45098</v>
      </c>
      <c r="B1955" s="30">
        <v>2</v>
      </c>
      <c r="C1955" s="30">
        <v>5256301</v>
      </c>
      <c r="D1955" s="104">
        <v>13627</v>
      </c>
      <c r="E1955" s="104" t="s">
        <v>862</v>
      </c>
      <c r="F1955" s="30">
        <v>19171</v>
      </c>
      <c r="G1955" s="105">
        <v>56</v>
      </c>
      <c r="H1955" s="113" t="s">
        <v>260</v>
      </c>
      <c r="I1955" s="222">
        <v>0</v>
      </c>
      <c r="J1955" s="223">
        <v>0</v>
      </c>
      <c r="K1955" s="228">
        <v>0</v>
      </c>
      <c r="L1955" s="224">
        <v>0</v>
      </c>
      <c r="M1955" s="222">
        <v>0</v>
      </c>
      <c r="N1955" s="229">
        <v>0</v>
      </c>
      <c r="O1955" s="225">
        <v>0</v>
      </c>
      <c r="P1955" s="224">
        <v>0</v>
      </c>
      <c r="Q1955" s="225">
        <v>0</v>
      </c>
      <c r="R1955" s="226">
        <v>0</v>
      </c>
      <c r="S1955" s="224">
        <v>0</v>
      </c>
      <c r="T1955" s="222">
        <v>0</v>
      </c>
      <c r="U1955" s="227">
        <v>0</v>
      </c>
      <c r="V1955" s="224">
        <v>1</v>
      </c>
      <c r="W1955" s="224">
        <v>0</v>
      </c>
      <c r="X1955" s="146">
        <f>+G1955-(SUM(I1955:N1955,O1955,P1955:P1955:T1955,U1955,V1955,W1955))</f>
        <v>55</v>
      </c>
      <c r="Y1955" s="107"/>
      <c r="Z1955" s="107"/>
      <c r="AA1955" s="107"/>
      <c r="AB1955" s="107"/>
      <c r="AC1955" s="107"/>
      <c r="AD1955" s="107"/>
      <c r="AE1955" s="197">
        <f t="shared" si="53"/>
        <v>55</v>
      </c>
      <c r="AF1955" s="108"/>
      <c r="AG1955" s="104"/>
    </row>
    <row r="1956" spans="1:33">
      <c r="A1956" s="357">
        <v>45115</v>
      </c>
      <c r="B1956" s="30">
        <v>3</v>
      </c>
      <c r="C1956" s="30">
        <v>5256301</v>
      </c>
      <c r="D1956" s="104">
        <v>13586</v>
      </c>
      <c r="E1956" s="104" t="s">
        <v>862</v>
      </c>
      <c r="F1956" s="30">
        <v>19303</v>
      </c>
      <c r="G1956" s="105">
        <v>25</v>
      </c>
      <c r="H1956" s="113" t="s">
        <v>231</v>
      </c>
      <c r="I1956" s="222">
        <v>0</v>
      </c>
      <c r="J1956" s="223">
        <v>0</v>
      </c>
      <c r="K1956" s="228">
        <v>0</v>
      </c>
      <c r="L1956" s="224">
        <v>0</v>
      </c>
      <c r="M1956" s="222">
        <v>0</v>
      </c>
      <c r="N1956" s="229">
        <v>0</v>
      </c>
      <c r="O1956" s="225">
        <v>0</v>
      </c>
      <c r="P1956" s="224">
        <v>0</v>
      </c>
      <c r="Q1956" s="225">
        <v>0</v>
      </c>
      <c r="R1956" s="226">
        <v>0</v>
      </c>
      <c r="S1956" s="224">
        <v>0</v>
      </c>
      <c r="T1956" s="222">
        <v>0</v>
      </c>
      <c r="U1956" s="227">
        <v>0</v>
      </c>
      <c r="V1956" s="224">
        <v>1</v>
      </c>
      <c r="W1956" s="224">
        <v>0</v>
      </c>
      <c r="X1956" s="146">
        <f>+G1956-(SUM(I1956:N1956,O1956,P1956:P1956:T1956,U1956,V1956,W1956))</f>
        <v>24</v>
      </c>
      <c r="Y1956" s="107"/>
      <c r="Z1956" s="107"/>
      <c r="AA1956" s="107"/>
      <c r="AB1956" s="107"/>
      <c r="AC1956" s="107"/>
      <c r="AD1956" s="107"/>
      <c r="AE1956" s="197">
        <f t="shared" si="53"/>
        <v>24</v>
      </c>
      <c r="AF1956" s="108"/>
      <c r="AG1956" s="104"/>
    </row>
    <row r="1957" spans="1:33">
      <c r="A1957" s="357">
        <v>45115</v>
      </c>
      <c r="B1957" s="30">
        <v>3</v>
      </c>
      <c r="C1957" s="30">
        <v>5256301</v>
      </c>
      <c r="D1957" s="104">
        <v>13668</v>
      </c>
      <c r="E1957" s="104" t="s">
        <v>862</v>
      </c>
      <c r="F1957" s="30">
        <v>19304</v>
      </c>
      <c r="G1957" s="105">
        <v>400</v>
      </c>
      <c r="H1957" s="113" t="s">
        <v>111</v>
      </c>
      <c r="I1957" s="222">
        <v>0</v>
      </c>
      <c r="J1957" s="223">
        <v>0</v>
      </c>
      <c r="K1957" s="228">
        <v>0</v>
      </c>
      <c r="L1957" s="224">
        <v>0</v>
      </c>
      <c r="M1957" s="222">
        <v>0</v>
      </c>
      <c r="N1957" s="229">
        <v>0</v>
      </c>
      <c r="O1957" s="225">
        <v>0</v>
      </c>
      <c r="P1957" s="224">
        <v>0</v>
      </c>
      <c r="Q1957" s="225">
        <v>0</v>
      </c>
      <c r="R1957" s="226">
        <v>3</v>
      </c>
      <c r="S1957" s="224">
        <v>0</v>
      </c>
      <c r="T1957" s="222">
        <v>0</v>
      </c>
      <c r="U1957" s="227">
        <v>0</v>
      </c>
      <c r="V1957" s="224">
        <v>1</v>
      </c>
      <c r="W1957" s="224">
        <v>0</v>
      </c>
      <c r="X1957" s="146">
        <f>+G1957-(SUM(I1957:N1957,O1957,P1957:P1957:T1957,U1957,V1957,W1957))</f>
        <v>396</v>
      </c>
      <c r="Y1957" s="107"/>
      <c r="Z1957" s="107"/>
      <c r="AA1957" s="107"/>
      <c r="AB1957" s="107"/>
      <c r="AC1957" s="107"/>
      <c r="AD1957" s="107"/>
      <c r="AE1957" s="197">
        <f t="shared" si="53"/>
        <v>396</v>
      </c>
      <c r="AF1957" s="108"/>
      <c r="AG1957" s="104"/>
    </row>
    <row r="1958" spans="1:33">
      <c r="A1958" s="357">
        <v>45116</v>
      </c>
      <c r="B1958" s="30">
        <v>3</v>
      </c>
      <c r="C1958" s="30">
        <v>5256301</v>
      </c>
      <c r="D1958" s="104">
        <v>13668</v>
      </c>
      <c r="E1958" s="104" t="s">
        <v>862</v>
      </c>
      <c r="F1958" s="30">
        <v>19305</v>
      </c>
      <c r="G1958" s="105">
        <v>329</v>
      </c>
      <c r="H1958" s="113" t="s">
        <v>717</v>
      </c>
      <c r="I1958" s="222">
        <v>0</v>
      </c>
      <c r="J1958" s="223">
        <v>0</v>
      </c>
      <c r="K1958" s="228">
        <v>0</v>
      </c>
      <c r="L1958" s="224">
        <v>0</v>
      </c>
      <c r="M1958" s="222">
        <v>0</v>
      </c>
      <c r="N1958" s="229">
        <v>0</v>
      </c>
      <c r="O1958" s="225">
        <v>0</v>
      </c>
      <c r="P1958" s="224">
        <v>0</v>
      </c>
      <c r="Q1958" s="225">
        <v>0</v>
      </c>
      <c r="R1958" s="226">
        <v>3</v>
      </c>
      <c r="S1958" s="224">
        <v>0</v>
      </c>
      <c r="T1958" s="222">
        <v>0</v>
      </c>
      <c r="U1958" s="227">
        <v>0</v>
      </c>
      <c r="V1958" s="224">
        <v>1</v>
      </c>
      <c r="W1958" s="224">
        <v>0</v>
      </c>
      <c r="X1958" s="146">
        <f>+G1958-(SUM(I1958:N1958,O1958,P1958:P1958:T1958,U1958,V1958,W1958))</f>
        <v>325</v>
      </c>
      <c r="Y1958" s="107"/>
      <c r="Z1958" s="107"/>
      <c r="AA1958" s="107"/>
      <c r="AB1958" s="107"/>
      <c r="AC1958" s="107"/>
      <c r="AD1958" s="107"/>
      <c r="AE1958" s="197">
        <f t="shared" si="53"/>
        <v>325</v>
      </c>
      <c r="AF1958" s="108"/>
      <c r="AG1958" s="104"/>
    </row>
    <row r="1959" spans="1:33">
      <c r="A1959" s="357">
        <v>45116</v>
      </c>
      <c r="B1959" s="30">
        <v>1</v>
      </c>
      <c r="C1959" s="30">
        <v>5256301</v>
      </c>
      <c r="D1959" s="104">
        <v>13624</v>
      </c>
      <c r="E1959" s="104" t="s">
        <v>862</v>
      </c>
      <c r="F1959" s="30">
        <v>19306</v>
      </c>
      <c r="G1959" s="105">
        <v>75</v>
      </c>
      <c r="H1959" s="113" t="s">
        <v>304</v>
      </c>
      <c r="I1959" s="222">
        <v>0</v>
      </c>
      <c r="J1959" s="223">
        <v>0</v>
      </c>
      <c r="K1959" s="228">
        <v>0</v>
      </c>
      <c r="L1959" s="224">
        <v>0</v>
      </c>
      <c r="M1959" s="222">
        <v>0</v>
      </c>
      <c r="N1959" s="229">
        <v>0</v>
      </c>
      <c r="O1959" s="225">
        <v>0</v>
      </c>
      <c r="P1959" s="224">
        <v>0</v>
      </c>
      <c r="Q1959" s="225">
        <v>0</v>
      </c>
      <c r="R1959" s="226">
        <v>0</v>
      </c>
      <c r="S1959" s="224">
        <v>0</v>
      </c>
      <c r="T1959" s="222">
        <v>0</v>
      </c>
      <c r="U1959" s="227">
        <v>0</v>
      </c>
      <c r="V1959" s="224">
        <v>1</v>
      </c>
      <c r="W1959" s="224">
        <v>0</v>
      </c>
      <c r="X1959" s="146">
        <f>+G1959-(SUM(I1959:N1959,O1959,P1959:P1959:T1959,U1959,V1959,W1959))</f>
        <v>74</v>
      </c>
      <c r="Y1959" s="107"/>
      <c r="Z1959" s="107"/>
      <c r="AA1959" s="107"/>
      <c r="AB1959" s="107"/>
      <c r="AC1959" s="107"/>
      <c r="AD1959" s="107"/>
      <c r="AE1959" s="197">
        <f t="shared" si="53"/>
        <v>74</v>
      </c>
      <c r="AF1959" s="108"/>
      <c r="AG1959" s="104"/>
    </row>
    <row r="1960" spans="1:33">
      <c r="A1960" s="357">
        <v>45116</v>
      </c>
      <c r="B1960" s="30">
        <v>1</v>
      </c>
      <c r="C1960" s="30">
        <v>5256301</v>
      </c>
      <c r="D1960" s="104">
        <v>13664</v>
      </c>
      <c r="E1960" s="104" t="s">
        <v>862</v>
      </c>
      <c r="F1960" s="30">
        <v>19307</v>
      </c>
      <c r="G1960" s="105">
        <v>325</v>
      </c>
      <c r="H1960" s="113" t="s">
        <v>892</v>
      </c>
      <c r="I1960" s="222">
        <v>0</v>
      </c>
      <c r="J1960" s="223">
        <v>0</v>
      </c>
      <c r="K1960" s="228">
        <v>0</v>
      </c>
      <c r="L1960" s="224">
        <v>0</v>
      </c>
      <c r="M1960" s="222">
        <v>0</v>
      </c>
      <c r="N1960" s="229">
        <v>0</v>
      </c>
      <c r="O1960" s="225">
        <v>0</v>
      </c>
      <c r="P1960" s="224">
        <v>0</v>
      </c>
      <c r="Q1960" s="225">
        <v>0</v>
      </c>
      <c r="R1960" s="226">
        <v>3</v>
      </c>
      <c r="S1960" s="224">
        <v>0</v>
      </c>
      <c r="T1960" s="222">
        <v>0</v>
      </c>
      <c r="U1960" s="227">
        <v>0</v>
      </c>
      <c r="V1960" s="224">
        <v>1</v>
      </c>
      <c r="W1960" s="224">
        <v>0</v>
      </c>
      <c r="X1960" s="146">
        <f>+G1960-(SUM(I1960:N1960,O1960,P1960:P1960:T1960,U1960,V1960,W1960))</f>
        <v>321</v>
      </c>
      <c r="Y1960" s="107"/>
      <c r="Z1960" s="107"/>
      <c r="AA1960" s="107"/>
      <c r="AB1960" s="107"/>
      <c r="AC1960" s="107"/>
      <c r="AD1960" s="107"/>
      <c r="AE1960" s="197">
        <f t="shared" ref="AE1960:AE2023" si="54">X1960-SUM(Z1960:AD1960)</f>
        <v>321</v>
      </c>
      <c r="AF1960" s="108"/>
      <c r="AG1960" s="104"/>
    </row>
    <row r="1961" spans="1:33">
      <c r="A1961" s="357">
        <v>45116</v>
      </c>
      <c r="B1961" s="30">
        <v>1</v>
      </c>
      <c r="C1961" s="30">
        <v>5256301</v>
      </c>
      <c r="D1961" s="104">
        <v>13626</v>
      </c>
      <c r="E1961" s="104" t="s">
        <v>862</v>
      </c>
      <c r="F1961" s="30">
        <v>19308</v>
      </c>
      <c r="G1961" s="105">
        <v>348</v>
      </c>
      <c r="H1961" s="113" t="s">
        <v>893</v>
      </c>
      <c r="I1961" s="222">
        <v>0</v>
      </c>
      <c r="J1961" s="223">
        <v>0</v>
      </c>
      <c r="K1961" s="228">
        <v>0</v>
      </c>
      <c r="L1961" s="224">
        <v>0</v>
      </c>
      <c r="M1961" s="222">
        <v>0</v>
      </c>
      <c r="N1961" s="229">
        <v>0</v>
      </c>
      <c r="O1961" s="225">
        <v>0</v>
      </c>
      <c r="P1961" s="224">
        <v>0</v>
      </c>
      <c r="Q1961" s="225">
        <v>0</v>
      </c>
      <c r="R1961" s="226">
        <v>3</v>
      </c>
      <c r="S1961" s="224">
        <v>0</v>
      </c>
      <c r="T1961" s="222">
        <v>0</v>
      </c>
      <c r="U1961" s="227">
        <v>0</v>
      </c>
      <c r="V1961" s="224">
        <v>1</v>
      </c>
      <c r="W1961" s="224">
        <v>0</v>
      </c>
      <c r="X1961" s="146">
        <f>+G1961-(SUM(I1961:N1961,O1961,P1961:P1961:T1961,U1961,V1961,W1961))</f>
        <v>344</v>
      </c>
      <c r="Y1961" s="107"/>
      <c r="Z1961" s="107"/>
      <c r="AA1961" s="107"/>
      <c r="AB1961" s="107"/>
      <c r="AC1961" s="107"/>
      <c r="AD1961" s="107"/>
      <c r="AE1961" s="197">
        <f t="shared" si="54"/>
        <v>344</v>
      </c>
      <c r="AF1961" s="108"/>
      <c r="AG1961" s="104"/>
    </row>
    <row r="1962" spans="1:33">
      <c r="A1962" s="357">
        <v>45117</v>
      </c>
      <c r="B1962" s="30">
        <v>1</v>
      </c>
      <c r="C1962" s="30">
        <v>5256301</v>
      </c>
      <c r="D1962" s="104">
        <v>13627</v>
      </c>
      <c r="E1962" s="104" t="s">
        <v>862</v>
      </c>
      <c r="F1962" s="30">
        <v>19309</v>
      </c>
      <c r="G1962" s="105">
        <v>125</v>
      </c>
      <c r="H1962" s="113" t="s">
        <v>894</v>
      </c>
      <c r="I1962" s="222">
        <v>0</v>
      </c>
      <c r="J1962" s="223">
        <v>0</v>
      </c>
      <c r="K1962" s="228">
        <v>0</v>
      </c>
      <c r="L1962" s="224">
        <v>0</v>
      </c>
      <c r="M1962" s="222">
        <v>0</v>
      </c>
      <c r="N1962" s="229">
        <v>0</v>
      </c>
      <c r="O1962" s="225">
        <v>0</v>
      </c>
      <c r="P1962" s="224">
        <v>0</v>
      </c>
      <c r="Q1962" s="225">
        <v>0</v>
      </c>
      <c r="R1962" s="226">
        <v>1</v>
      </c>
      <c r="S1962" s="224">
        <v>0</v>
      </c>
      <c r="T1962" s="222">
        <v>0</v>
      </c>
      <c r="U1962" s="227">
        <v>0</v>
      </c>
      <c r="V1962" s="224">
        <v>1</v>
      </c>
      <c r="W1962" s="224">
        <v>0</v>
      </c>
      <c r="X1962" s="146">
        <f>+G1962-(SUM(I1962:N1962,O1962,P1962:P1962:T1962,U1962,V1962,W1962))</f>
        <v>123</v>
      </c>
      <c r="Y1962" s="107"/>
      <c r="Z1962" s="107"/>
      <c r="AA1962" s="107"/>
      <c r="AB1962" s="107"/>
      <c r="AC1962" s="107"/>
      <c r="AD1962" s="107"/>
      <c r="AE1962" s="197">
        <f t="shared" si="54"/>
        <v>123</v>
      </c>
      <c r="AF1962" s="108"/>
      <c r="AG1962" s="104"/>
    </row>
    <row r="1963" spans="1:33">
      <c r="A1963" s="357">
        <v>45117</v>
      </c>
      <c r="B1963" s="30">
        <v>1</v>
      </c>
      <c r="C1963" s="30">
        <v>5256301</v>
      </c>
      <c r="D1963" s="104">
        <v>13663</v>
      </c>
      <c r="E1963" s="104" t="s">
        <v>862</v>
      </c>
      <c r="F1963" s="30">
        <v>19310</v>
      </c>
      <c r="G1963" s="105">
        <v>400</v>
      </c>
      <c r="H1963" s="113" t="s">
        <v>111</v>
      </c>
      <c r="I1963" s="222">
        <v>0</v>
      </c>
      <c r="J1963" s="223">
        <v>0</v>
      </c>
      <c r="K1963" s="228">
        <v>0</v>
      </c>
      <c r="L1963" s="224">
        <v>0</v>
      </c>
      <c r="M1963" s="222">
        <v>0</v>
      </c>
      <c r="N1963" s="229">
        <v>0</v>
      </c>
      <c r="O1963" s="225">
        <v>0</v>
      </c>
      <c r="P1963" s="224">
        <v>0</v>
      </c>
      <c r="Q1963" s="225">
        <v>0</v>
      </c>
      <c r="R1963" s="226">
        <v>3</v>
      </c>
      <c r="S1963" s="224">
        <v>0</v>
      </c>
      <c r="T1963" s="222">
        <v>0</v>
      </c>
      <c r="U1963" s="227">
        <v>0</v>
      </c>
      <c r="V1963" s="224">
        <v>1</v>
      </c>
      <c r="W1963" s="224">
        <v>0</v>
      </c>
      <c r="X1963" s="146">
        <f>+G1963-(SUM(I1963:N1963,O1963,P1963:P1963:T1963,U1963,V1963,W1963))</f>
        <v>396</v>
      </c>
      <c r="Y1963" s="107"/>
      <c r="Z1963" s="107"/>
      <c r="AA1963" s="107">
        <v>2</v>
      </c>
      <c r="AB1963" s="107"/>
      <c r="AC1963" s="107"/>
      <c r="AD1963" s="107"/>
      <c r="AE1963" s="197">
        <f t="shared" si="54"/>
        <v>394</v>
      </c>
      <c r="AF1963" s="108"/>
      <c r="AG1963" s="104"/>
    </row>
    <row r="1964" spans="1:33">
      <c r="A1964" s="357">
        <v>45117</v>
      </c>
      <c r="B1964" s="30">
        <v>1</v>
      </c>
      <c r="C1964" s="30">
        <v>5256301</v>
      </c>
      <c r="D1964" s="104">
        <v>13663</v>
      </c>
      <c r="E1964" s="104" t="s">
        <v>862</v>
      </c>
      <c r="F1964" s="30">
        <v>19311</v>
      </c>
      <c r="G1964" s="105">
        <v>24</v>
      </c>
      <c r="H1964" s="113" t="s">
        <v>895</v>
      </c>
      <c r="I1964" s="222">
        <v>0</v>
      </c>
      <c r="J1964" s="223">
        <v>0</v>
      </c>
      <c r="K1964" s="228">
        <v>0</v>
      </c>
      <c r="L1964" s="224">
        <v>0</v>
      </c>
      <c r="M1964" s="222">
        <v>0</v>
      </c>
      <c r="N1964" s="229">
        <v>0</v>
      </c>
      <c r="O1964" s="225">
        <v>0</v>
      </c>
      <c r="P1964" s="224">
        <v>0</v>
      </c>
      <c r="Q1964" s="225">
        <v>0</v>
      </c>
      <c r="R1964" s="226">
        <v>0</v>
      </c>
      <c r="S1964" s="224">
        <v>0</v>
      </c>
      <c r="T1964" s="222">
        <v>0</v>
      </c>
      <c r="U1964" s="227">
        <v>0</v>
      </c>
      <c r="V1964" s="224">
        <v>0</v>
      </c>
      <c r="W1964" s="224">
        <v>0</v>
      </c>
      <c r="X1964" s="146">
        <f>+G1964-(SUM(I1964:N1964,O1964,P1964:P1964:T1964,U1964,V1964,W1964))</f>
        <v>24</v>
      </c>
      <c r="Y1964" s="107"/>
      <c r="Z1964" s="107"/>
      <c r="AA1964" s="107"/>
      <c r="AB1964" s="107"/>
      <c r="AC1964" s="107"/>
      <c r="AD1964" s="107"/>
      <c r="AE1964" s="197">
        <f t="shared" si="54"/>
        <v>24</v>
      </c>
      <c r="AF1964" s="108"/>
      <c r="AG1964" s="104"/>
    </row>
    <row r="1965" spans="1:33">
      <c r="A1965" s="357">
        <v>45129</v>
      </c>
      <c r="B1965" s="30">
        <v>3</v>
      </c>
      <c r="C1965" s="30">
        <v>5337801</v>
      </c>
      <c r="D1965" s="104">
        <v>70252</v>
      </c>
      <c r="E1965" s="104" t="s">
        <v>830</v>
      </c>
      <c r="F1965" s="30">
        <v>19424</v>
      </c>
      <c r="G1965" s="105">
        <v>400</v>
      </c>
      <c r="H1965" s="113" t="s">
        <v>111</v>
      </c>
      <c r="I1965" s="222">
        <v>0</v>
      </c>
      <c r="J1965" s="223">
        <v>0</v>
      </c>
      <c r="K1965" s="228">
        <v>0</v>
      </c>
      <c r="L1965" s="224">
        <v>0</v>
      </c>
      <c r="M1965" s="222">
        <v>0</v>
      </c>
      <c r="N1965" s="229">
        <v>0</v>
      </c>
      <c r="O1965" s="225">
        <v>0</v>
      </c>
      <c r="P1965" s="224">
        <v>0</v>
      </c>
      <c r="Q1965" s="225">
        <v>0</v>
      </c>
      <c r="R1965" s="226">
        <v>0</v>
      </c>
      <c r="S1965" s="224">
        <v>0</v>
      </c>
      <c r="T1965" s="222">
        <v>0</v>
      </c>
      <c r="U1965" s="227">
        <v>0</v>
      </c>
      <c r="V1965" s="224">
        <v>1</v>
      </c>
      <c r="W1965" s="224">
        <v>0</v>
      </c>
      <c r="X1965" s="146">
        <f>+G1965-(SUM(I1965:N1965,O1965,P1965:P1965:T1965,U1965,V1965,W1965))</f>
        <v>399</v>
      </c>
      <c r="Y1965" s="107"/>
      <c r="Z1965" s="107"/>
      <c r="AA1965" s="107"/>
      <c r="AB1965" s="107"/>
      <c r="AC1965" s="107"/>
      <c r="AD1965" s="107"/>
      <c r="AE1965" s="197">
        <f t="shared" si="54"/>
        <v>399</v>
      </c>
      <c r="AF1965" s="108"/>
      <c r="AG1965" s="104"/>
    </row>
    <row r="1966" spans="1:33">
      <c r="A1966" s="357">
        <v>45131</v>
      </c>
      <c r="B1966" s="30">
        <v>1</v>
      </c>
      <c r="C1966" s="30">
        <v>5337801</v>
      </c>
      <c r="D1966" s="104">
        <v>70252</v>
      </c>
      <c r="E1966" s="104" t="s">
        <v>830</v>
      </c>
      <c r="F1966" s="30">
        <v>19425</v>
      </c>
      <c r="G1966" s="105">
        <v>16</v>
      </c>
      <c r="H1966" s="113" t="s">
        <v>897</v>
      </c>
      <c r="I1966" s="222">
        <v>0</v>
      </c>
      <c r="J1966" s="223">
        <v>0</v>
      </c>
      <c r="K1966" s="228">
        <v>0</v>
      </c>
      <c r="L1966" s="224">
        <v>0</v>
      </c>
      <c r="M1966" s="222">
        <v>0</v>
      </c>
      <c r="N1966" s="229">
        <v>0</v>
      </c>
      <c r="O1966" s="225">
        <v>0</v>
      </c>
      <c r="P1966" s="224">
        <v>0</v>
      </c>
      <c r="Q1966" s="225">
        <v>0</v>
      </c>
      <c r="R1966" s="226">
        <v>0</v>
      </c>
      <c r="S1966" s="224">
        <v>0</v>
      </c>
      <c r="T1966" s="222">
        <v>0</v>
      </c>
      <c r="U1966" s="227">
        <v>0</v>
      </c>
      <c r="V1966" s="224">
        <v>1</v>
      </c>
      <c r="W1966" s="224">
        <v>0</v>
      </c>
      <c r="X1966" s="146">
        <f>+G1966-(SUM(I1966:N1966,O1966,P1966:P1966:T1966,U1966,V1966,W1966))</f>
        <v>15</v>
      </c>
      <c r="Y1966" s="107"/>
      <c r="Z1966" s="107"/>
      <c r="AA1966" s="107"/>
      <c r="AB1966" s="107"/>
      <c r="AC1966" s="107"/>
      <c r="AD1966" s="107"/>
      <c r="AE1966" s="197">
        <f t="shared" si="54"/>
        <v>15</v>
      </c>
      <c r="AF1966" s="108"/>
      <c r="AG1966" s="104"/>
    </row>
    <row r="1967" spans="1:33">
      <c r="A1967" s="357">
        <v>45131</v>
      </c>
      <c r="B1967" s="30">
        <v>1</v>
      </c>
      <c r="C1967" s="30">
        <v>5337801</v>
      </c>
      <c r="D1967" s="104">
        <v>70206</v>
      </c>
      <c r="E1967" s="104" t="s">
        <v>830</v>
      </c>
      <c r="F1967" s="30">
        <v>19426</v>
      </c>
      <c r="G1967" s="105">
        <v>339</v>
      </c>
      <c r="H1967" s="113" t="s">
        <v>898</v>
      </c>
      <c r="I1967" s="222">
        <v>0</v>
      </c>
      <c r="J1967" s="223">
        <v>0</v>
      </c>
      <c r="K1967" s="228">
        <v>0</v>
      </c>
      <c r="L1967" s="224">
        <v>0</v>
      </c>
      <c r="M1967" s="222">
        <v>0</v>
      </c>
      <c r="N1967" s="229">
        <v>0</v>
      </c>
      <c r="O1967" s="225">
        <v>0</v>
      </c>
      <c r="P1967" s="224">
        <v>0</v>
      </c>
      <c r="Q1967" s="225">
        <v>0</v>
      </c>
      <c r="R1967" s="226">
        <v>0</v>
      </c>
      <c r="S1967" s="224">
        <v>0</v>
      </c>
      <c r="T1967" s="222">
        <v>0</v>
      </c>
      <c r="U1967" s="227">
        <v>0</v>
      </c>
      <c r="V1967" s="224">
        <v>1</v>
      </c>
      <c r="W1967" s="224">
        <v>0</v>
      </c>
      <c r="X1967" s="146">
        <f>+G1967-(SUM(I1967:N1967,O1967,P1967:P1967:T1967,U1967,V1967,W1967))</f>
        <v>338</v>
      </c>
      <c r="Y1967" s="107"/>
      <c r="Z1967" s="107"/>
      <c r="AA1967" s="107"/>
      <c r="AB1967" s="107"/>
      <c r="AC1967" s="107"/>
      <c r="AD1967" s="107"/>
      <c r="AE1967" s="197">
        <f t="shared" si="54"/>
        <v>338</v>
      </c>
      <c r="AF1967" s="108"/>
      <c r="AG1967" s="104"/>
    </row>
    <row r="1968" spans="1:33">
      <c r="A1968" s="357">
        <v>45131</v>
      </c>
      <c r="B1968" s="30">
        <v>1</v>
      </c>
      <c r="C1968" s="30">
        <v>5337801</v>
      </c>
      <c r="D1968" s="104">
        <v>70301</v>
      </c>
      <c r="E1968" s="104" t="s">
        <v>830</v>
      </c>
      <c r="F1968" s="30">
        <v>19427</v>
      </c>
      <c r="G1968" s="105">
        <v>3</v>
      </c>
      <c r="H1968" s="113" t="s">
        <v>899</v>
      </c>
      <c r="I1968" s="222">
        <v>0</v>
      </c>
      <c r="J1968" s="223">
        <v>0</v>
      </c>
      <c r="K1968" s="228">
        <v>0</v>
      </c>
      <c r="L1968" s="224">
        <v>0</v>
      </c>
      <c r="M1968" s="222">
        <v>0</v>
      </c>
      <c r="N1968" s="229">
        <v>0</v>
      </c>
      <c r="O1968" s="225">
        <v>1</v>
      </c>
      <c r="P1968" s="224">
        <v>0</v>
      </c>
      <c r="Q1968" s="225">
        <v>0</v>
      </c>
      <c r="R1968" s="226">
        <v>0</v>
      </c>
      <c r="S1968" s="224">
        <v>0</v>
      </c>
      <c r="T1968" s="222">
        <v>0</v>
      </c>
      <c r="U1968" s="227">
        <v>0</v>
      </c>
      <c r="V1968" s="224">
        <v>1</v>
      </c>
      <c r="W1968" s="224">
        <v>0</v>
      </c>
      <c r="X1968" s="146">
        <f>+G1968-(SUM(I1968:N1968,O1968,P1968:P1968:T1968,U1968,V1968,W1968))</f>
        <v>1</v>
      </c>
      <c r="Y1968" s="107"/>
      <c r="Z1968" s="107"/>
      <c r="AA1968" s="107"/>
      <c r="AB1968" s="107"/>
      <c r="AC1968" s="107"/>
      <c r="AD1968" s="107"/>
      <c r="AE1968" s="197">
        <f>X1968-SUM(Z1968:AD1968)</f>
        <v>1</v>
      </c>
      <c r="AF1968" s="108"/>
      <c r="AG1968" s="104"/>
    </row>
    <row r="1969" spans="1:33">
      <c r="A1969" s="357">
        <v>45131</v>
      </c>
      <c r="B1969" s="30">
        <v>1</v>
      </c>
      <c r="C1969" s="30">
        <v>5337801</v>
      </c>
      <c r="D1969" s="104">
        <v>59982</v>
      </c>
      <c r="E1969" s="104" t="s">
        <v>830</v>
      </c>
      <c r="F1969" s="30">
        <v>19428</v>
      </c>
      <c r="G1969" s="105">
        <v>263</v>
      </c>
      <c r="H1969" s="113" t="s">
        <v>861</v>
      </c>
      <c r="I1969" s="222">
        <v>0</v>
      </c>
      <c r="J1969" s="223">
        <v>0</v>
      </c>
      <c r="K1969" s="228">
        <v>0</v>
      </c>
      <c r="L1969" s="224">
        <v>0</v>
      </c>
      <c r="M1969" s="222">
        <v>0</v>
      </c>
      <c r="N1969" s="229">
        <v>0</v>
      </c>
      <c r="O1969" s="225">
        <v>0</v>
      </c>
      <c r="P1969" s="224">
        <v>0</v>
      </c>
      <c r="Q1969" s="225">
        <v>0</v>
      </c>
      <c r="R1969" s="226">
        <v>0</v>
      </c>
      <c r="S1969" s="224">
        <v>0</v>
      </c>
      <c r="T1969" s="222">
        <v>0</v>
      </c>
      <c r="U1969" s="227">
        <v>0</v>
      </c>
      <c r="V1969" s="224">
        <v>1</v>
      </c>
      <c r="W1969" s="224">
        <v>0</v>
      </c>
      <c r="X1969" s="146">
        <f>+G1969-(SUM(I1969:N1969,O1969,P1969:P1969:T1969,U1969,V1969,W1969))</f>
        <v>262</v>
      </c>
      <c r="Y1969" s="107"/>
      <c r="Z1969" s="107"/>
      <c r="AA1969" s="107">
        <v>2</v>
      </c>
      <c r="AB1969" s="107"/>
      <c r="AC1969" s="107"/>
      <c r="AD1969" s="107"/>
      <c r="AE1969" s="197">
        <f>X1969-SUM(Z1969:AD1969)</f>
        <v>260</v>
      </c>
      <c r="AF1969" s="108"/>
      <c r="AG1969" s="104"/>
    </row>
    <row r="1970" spans="1:33">
      <c r="A1970" s="357">
        <v>45131</v>
      </c>
      <c r="B1970" s="30">
        <v>1</v>
      </c>
      <c r="C1970" s="30">
        <v>5337801</v>
      </c>
      <c r="D1970" s="104">
        <v>70207</v>
      </c>
      <c r="E1970" s="104" t="s">
        <v>830</v>
      </c>
      <c r="F1970" s="30">
        <v>19429</v>
      </c>
      <c r="G1970" s="105">
        <v>70</v>
      </c>
      <c r="H1970" s="113" t="s">
        <v>272</v>
      </c>
      <c r="I1970" s="222">
        <v>0</v>
      </c>
      <c r="J1970" s="223">
        <v>0</v>
      </c>
      <c r="K1970" s="228">
        <v>0</v>
      </c>
      <c r="L1970" s="224">
        <v>0</v>
      </c>
      <c r="M1970" s="222">
        <v>0</v>
      </c>
      <c r="N1970" s="229">
        <v>0</v>
      </c>
      <c r="O1970" s="225">
        <v>0</v>
      </c>
      <c r="P1970" s="224">
        <v>0</v>
      </c>
      <c r="Q1970" s="225">
        <v>0</v>
      </c>
      <c r="R1970" s="226">
        <v>0</v>
      </c>
      <c r="S1970" s="224">
        <v>0</v>
      </c>
      <c r="T1970" s="222">
        <v>0</v>
      </c>
      <c r="U1970" s="227">
        <v>0</v>
      </c>
      <c r="V1970" s="224">
        <v>1</v>
      </c>
      <c r="W1970" s="224">
        <v>0</v>
      </c>
      <c r="X1970" s="146">
        <f>+G1970-(SUM(I1970:N1970,O1970,P1970:P1970:T1970,U1970,V1970,W1970))</f>
        <v>69</v>
      </c>
      <c r="Y1970" s="107"/>
      <c r="Z1970" s="107"/>
      <c r="AA1970" s="107"/>
      <c r="AB1970" s="107"/>
      <c r="AC1970" s="107"/>
      <c r="AD1970" s="107"/>
      <c r="AE1970" s="197">
        <f>X1970-SUM(Z1970:AD1970)</f>
        <v>69</v>
      </c>
      <c r="AF1970" s="108"/>
      <c r="AG1970" s="104"/>
    </row>
    <row r="1971" spans="1:33">
      <c r="A1971" s="357">
        <v>45131</v>
      </c>
      <c r="B1971" s="30">
        <v>1</v>
      </c>
      <c r="C1971" s="30">
        <v>5337801</v>
      </c>
      <c r="D1971" s="104">
        <v>70207</v>
      </c>
      <c r="E1971" s="104" t="s">
        <v>830</v>
      </c>
      <c r="F1971" s="30">
        <v>19430</v>
      </c>
      <c r="G1971" s="105">
        <v>9</v>
      </c>
      <c r="H1971" s="113" t="s">
        <v>587</v>
      </c>
      <c r="I1971" s="222">
        <v>0</v>
      </c>
      <c r="J1971" s="223">
        <v>0</v>
      </c>
      <c r="K1971" s="228">
        <v>0</v>
      </c>
      <c r="L1971" s="224">
        <v>0</v>
      </c>
      <c r="M1971" s="222">
        <v>0</v>
      </c>
      <c r="N1971" s="229">
        <v>0</v>
      </c>
      <c r="O1971" s="225">
        <v>0</v>
      </c>
      <c r="P1971" s="224">
        <v>0</v>
      </c>
      <c r="Q1971" s="225">
        <v>0</v>
      </c>
      <c r="R1971" s="226">
        <v>0</v>
      </c>
      <c r="S1971" s="224">
        <v>0</v>
      </c>
      <c r="T1971" s="222">
        <v>0</v>
      </c>
      <c r="U1971" s="227">
        <v>0</v>
      </c>
      <c r="V1971" s="224">
        <v>1</v>
      </c>
      <c r="W1971" s="224">
        <v>0</v>
      </c>
      <c r="X1971" s="146">
        <f>+G1971-(SUM(I1971:N1971,O1971,P1971:P1971:T1971,U1971,V1971,W1971))</f>
        <v>8</v>
      </c>
      <c r="Y1971" s="107"/>
      <c r="Z1971" s="107"/>
      <c r="AA1971" s="107"/>
      <c r="AB1971" s="107"/>
      <c r="AC1971" s="107"/>
      <c r="AD1971" s="107"/>
      <c r="AE1971" s="197">
        <f t="shared" si="54"/>
        <v>8</v>
      </c>
      <c r="AF1971" s="108"/>
      <c r="AG1971" s="104"/>
    </row>
    <row r="1972" spans="1:33">
      <c r="A1972" s="357">
        <v>45131</v>
      </c>
      <c r="B1972" s="30">
        <v>1</v>
      </c>
      <c r="C1972" s="30">
        <v>5337801</v>
      </c>
      <c r="D1972" s="104">
        <v>70207</v>
      </c>
      <c r="E1972" s="104" t="s">
        <v>830</v>
      </c>
      <c r="F1972" s="30">
        <v>19431</v>
      </c>
      <c r="G1972" s="105">
        <v>167</v>
      </c>
      <c r="H1972" s="113" t="s">
        <v>900</v>
      </c>
      <c r="I1972" s="222">
        <v>0</v>
      </c>
      <c r="J1972" s="223">
        <v>0</v>
      </c>
      <c r="K1972" s="228">
        <v>0</v>
      </c>
      <c r="L1972" s="224">
        <v>0</v>
      </c>
      <c r="M1972" s="222">
        <v>0</v>
      </c>
      <c r="N1972" s="229">
        <v>0</v>
      </c>
      <c r="O1972" s="225">
        <v>0</v>
      </c>
      <c r="P1972" s="224">
        <v>0</v>
      </c>
      <c r="Q1972" s="225">
        <v>0</v>
      </c>
      <c r="R1972" s="226">
        <v>0</v>
      </c>
      <c r="S1972" s="224">
        <v>0</v>
      </c>
      <c r="T1972" s="222">
        <v>0</v>
      </c>
      <c r="U1972" s="227">
        <v>0</v>
      </c>
      <c r="V1972" s="224">
        <v>1</v>
      </c>
      <c r="W1972" s="224">
        <v>0</v>
      </c>
      <c r="X1972" s="146">
        <f>+G1972-(SUM(I1972:N1972,O1972,P1972:P1972:T1972,U1972,V1972,W1972))</f>
        <v>166</v>
      </c>
      <c r="Y1972" s="107"/>
      <c r="Z1972" s="107"/>
      <c r="AA1972" s="107"/>
      <c r="AB1972" s="107"/>
      <c r="AC1972" s="107"/>
      <c r="AD1972" s="107"/>
      <c r="AE1972" s="197">
        <f t="shared" si="54"/>
        <v>166</v>
      </c>
      <c r="AF1972" s="108"/>
      <c r="AG1972" s="104"/>
    </row>
    <row r="1973" spans="1:33">
      <c r="A1973" s="357">
        <v>45131</v>
      </c>
      <c r="B1973" s="30">
        <v>1</v>
      </c>
      <c r="C1973" s="30">
        <v>5337801</v>
      </c>
      <c r="D1973" s="104">
        <v>70205</v>
      </c>
      <c r="E1973" s="104" t="s">
        <v>830</v>
      </c>
      <c r="F1973" s="30">
        <v>19432</v>
      </c>
      <c r="G1973" s="105">
        <v>400</v>
      </c>
      <c r="H1973" s="113" t="s">
        <v>111</v>
      </c>
      <c r="I1973" s="222">
        <v>0</v>
      </c>
      <c r="J1973" s="223">
        <v>0</v>
      </c>
      <c r="K1973" s="228">
        <v>0</v>
      </c>
      <c r="L1973" s="224">
        <v>0</v>
      </c>
      <c r="M1973" s="222">
        <v>0</v>
      </c>
      <c r="N1973" s="229">
        <v>0</v>
      </c>
      <c r="O1973" s="225">
        <v>0</v>
      </c>
      <c r="P1973" s="224">
        <v>0</v>
      </c>
      <c r="Q1973" s="225">
        <v>0</v>
      </c>
      <c r="R1973" s="226">
        <v>0</v>
      </c>
      <c r="S1973" s="224">
        <v>0</v>
      </c>
      <c r="T1973" s="222">
        <v>0</v>
      </c>
      <c r="U1973" s="227">
        <v>0</v>
      </c>
      <c r="V1973" s="224">
        <v>1</v>
      </c>
      <c r="W1973" s="224">
        <v>0</v>
      </c>
      <c r="X1973" s="146">
        <f>+G1973-(SUM(I1973:N1973,O1973,P1973:P1973:T1973,U1973,V1973,W1973))</f>
        <v>399</v>
      </c>
      <c r="Y1973" s="107"/>
      <c r="Z1973" s="107"/>
      <c r="AA1973" s="107"/>
      <c r="AB1973" s="107"/>
      <c r="AC1973" s="107"/>
      <c r="AD1973" s="107"/>
      <c r="AE1973" s="197">
        <f t="shared" si="54"/>
        <v>399</v>
      </c>
      <c r="AF1973" s="108"/>
      <c r="AG1973" s="104"/>
    </row>
    <row r="1974" spans="1:33">
      <c r="A1974" s="357">
        <v>45131</v>
      </c>
      <c r="B1974" s="30">
        <v>1</v>
      </c>
      <c r="C1974" s="30">
        <v>5337801</v>
      </c>
      <c r="D1974" s="104">
        <v>70205</v>
      </c>
      <c r="E1974" s="104" t="s">
        <v>830</v>
      </c>
      <c r="F1974" s="30">
        <v>19433</v>
      </c>
      <c r="G1974" s="105">
        <v>40</v>
      </c>
      <c r="H1974" s="113" t="s">
        <v>731</v>
      </c>
      <c r="I1974" s="222">
        <v>0</v>
      </c>
      <c r="J1974" s="223">
        <v>0</v>
      </c>
      <c r="K1974" s="228">
        <v>0</v>
      </c>
      <c r="L1974" s="224">
        <v>0</v>
      </c>
      <c r="M1974" s="222">
        <v>0</v>
      </c>
      <c r="N1974" s="229">
        <v>0</v>
      </c>
      <c r="O1974" s="225">
        <v>0</v>
      </c>
      <c r="P1974" s="224">
        <v>0</v>
      </c>
      <c r="Q1974" s="225">
        <v>0</v>
      </c>
      <c r="R1974" s="226">
        <v>0</v>
      </c>
      <c r="S1974" s="224">
        <v>0</v>
      </c>
      <c r="T1974" s="222">
        <v>0</v>
      </c>
      <c r="U1974" s="227">
        <v>0</v>
      </c>
      <c r="V1974" s="224">
        <v>1</v>
      </c>
      <c r="W1974" s="224">
        <v>0</v>
      </c>
      <c r="X1974" s="146">
        <f>+G1974-(SUM(I1974:N1974,O1974,P1974:P1974:T1974,U1974,V1974,W1974))</f>
        <v>39</v>
      </c>
      <c r="Y1974" s="107"/>
      <c r="Z1974" s="107"/>
      <c r="AA1974" s="107"/>
      <c r="AB1974" s="107"/>
      <c r="AC1974" s="107"/>
      <c r="AD1974" s="107"/>
      <c r="AE1974" s="197">
        <f t="shared" si="54"/>
        <v>39</v>
      </c>
      <c r="AF1974" s="108"/>
      <c r="AG1974" s="104"/>
    </row>
    <row r="1975" spans="1:33">
      <c r="A1975" s="357">
        <v>45131</v>
      </c>
      <c r="B1975" s="30">
        <v>1</v>
      </c>
      <c r="C1975" s="30">
        <v>5337801</v>
      </c>
      <c r="D1975" s="104">
        <v>59857</v>
      </c>
      <c r="E1975" s="104" t="s">
        <v>830</v>
      </c>
      <c r="F1975" s="30">
        <v>19434</v>
      </c>
      <c r="G1975" s="105">
        <v>5</v>
      </c>
      <c r="H1975" s="113" t="s">
        <v>426</v>
      </c>
      <c r="I1975" s="222">
        <v>0</v>
      </c>
      <c r="J1975" s="223">
        <v>0</v>
      </c>
      <c r="K1975" s="228">
        <v>0</v>
      </c>
      <c r="L1975" s="224">
        <v>0</v>
      </c>
      <c r="M1975" s="222">
        <v>0</v>
      </c>
      <c r="N1975" s="229">
        <v>0</v>
      </c>
      <c r="O1975" s="225">
        <v>1</v>
      </c>
      <c r="P1975" s="224">
        <v>0</v>
      </c>
      <c r="Q1975" s="225">
        <v>0</v>
      </c>
      <c r="R1975" s="226">
        <v>0</v>
      </c>
      <c r="S1975" s="224">
        <v>0</v>
      </c>
      <c r="T1975" s="222">
        <v>0</v>
      </c>
      <c r="U1975" s="227">
        <v>0</v>
      </c>
      <c r="V1975" s="224">
        <v>1</v>
      </c>
      <c r="W1975" s="224">
        <v>0</v>
      </c>
      <c r="X1975" s="146">
        <f>+G1975-(SUM(I1975:N1975,O1975,P1975:P1975:T1975,U1975,V1975,W1975))</f>
        <v>3</v>
      </c>
      <c r="Y1975" s="107"/>
      <c r="Z1975" s="107"/>
      <c r="AA1975" s="107"/>
      <c r="AB1975" s="107"/>
      <c r="AC1975" s="107"/>
      <c r="AD1975" s="107"/>
      <c r="AE1975" s="197">
        <f t="shared" si="54"/>
        <v>3</v>
      </c>
      <c r="AF1975" s="108"/>
      <c r="AG1975" s="104"/>
    </row>
    <row r="1976" spans="1:33">
      <c r="A1976" s="357">
        <v>45131</v>
      </c>
      <c r="B1976" s="30">
        <v>1</v>
      </c>
      <c r="C1976" s="30">
        <v>5337801</v>
      </c>
      <c r="D1976" s="104">
        <v>70204</v>
      </c>
      <c r="E1976" s="104" t="s">
        <v>830</v>
      </c>
      <c r="F1976" s="30">
        <v>19435</v>
      </c>
      <c r="G1976" s="105">
        <v>46</v>
      </c>
      <c r="H1976" s="113" t="s">
        <v>901</v>
      </c>
      <c r="I1976" s="222">
        <v>0</v>
      </c>
      <c r="J1976" s="223">
        <v>0</v>
      </c>
      <c r="K1976" s="228">
        <v>0</v>
      </c>
      <c r="L1976" s="224">
        <v>0</v>
      </c>
      <c r="M1976" s="222">
        <v>0</v>
      </c>
      <c r="N1976" s="229">
        <v>0</v>
      </c>
      <c r="O1976" s="225">
        <v>0</v>
      </c>
      <c r="P1976" s="224">
        <v>0</v>
      </c>
      <c r="Q1976" s="225">
        <v>0</v>
      </c>
      <c r="R1976" s="226">
        <v>0</v>
      </c>
      <c r="S1976" s="224">
        <v>0</v>
      </c>
      <c r="T1976" s="222">
        <v>0</v>
      </c>
      <c r="U1976" s="227">
        <v>0</v>
      </c>
      <c r="V1976" s="224">
        <v>1</v>
      </c>
      <c r="W1976" s="224">
        <v>0</v>
      </c>
      <c r="X1976" s="146">
        <f>+G1976-(SUM(I1976:N1976,O1976,P1976:P1976:T1976,U1976,V1976,W1976))</f>
        <v>45</v>
      </c>
      <c r="Y1976" s="107"/>
      <c r="Z1976" s="107"/>
      <c r="AA1976" s="107"/>
      <c r="AB1976" s="107"/>
      <c r="AC1976" s="107"/>
      <c r="AD1976" s="107"/>
      <c r="AE1976" s="197">
        <f t="shared" si="54"/>
        <v>45</v>
      </c>
      <c r="AF1976" s="108"/>
      <c r="AG1976" s="104"/>
    </row>
    <row r="1977" spans="1:33">
      <c r="A1977" s="357">
        <v>45131</v>
      </c>
      <c r="B1977" s="30">
        <v>1</v>
      </c>
      <c r="C1977" s="30">
        <v>5337801</v>
      </c>
      <c r="D1977" s="104">
        <v>70239</v>
      </c>
      <c r="E1977" s="104" t="s">
        <v>830</v>
      </c>
      <c r="F1977" s="30">
        <v>19436</v>
      </c>
      <c r="G1977" s="105">
        <v>4</v>
      </c>
      <c r="H1977" s="113" t="s">
        <v>902</v>
      </c>
      <c r="I1977" s="222">
        <v>0</v>
      </c>
      <c r="J1977" s="223">
        <v>0</v>
      </c>
      <c r="K1977" s="228">
        <v>0</v>
      </c>
      <c r="L1977" s="224">
        <v>0</v>
      </c>
      <c r="M1977" s="222">
        <v>0</v>
      </c>
      <c r="N1977" s="229">
        <v>0</v>
      </c>
      <c r="O1977" s="225">
        <v>1</v>
      </c>
      <c r="P1977" s="224">
        <v>0</v>
      </c>
      <c r="Q1977" s="225">
        <v>0</v>
      </c>
      <c r="R1977" s="226">
        <v>0</v>
      </c>
      <c r="S1977" s="224">
        <v>0</v>
      </c>
      <c r="T1977" s="222">
        <v>0</v>
      </c>
      <c r="U1977" s="227">
        <v>0</v>
      </c>
      <c r="V1977" s="224">
        <v>1</v>
      </c>
      <c r="W1977" s="224">
        <v>0</v>
      </c>
      <c r="X1977" s="146">
        <f>+G1977-(SUM(I1977:N1977,O1977,P1977:P1977:T1977,U1977,V1977,W1977))</f>
        <v>2</v>
      </c>
      <c r="Y1977" s="107"/>
      <c r="Z1977" s="107"/>
      <c r="AA1977" s="107"/>
      <c r="AB1977" s="107"/>
      <c r="AC1977" s="107"/>
      <c r="AD1977" s="107"/>
      <c r="AE1977" s="197">
        <f t="shared" si="54"/>
        <v>2</v>
      </c>
      <c r="AF1977" s="108"/>
      <c r="AG1977" s="104"/>
    </row>
    <row r="1978" spans="1:33">
      <c r="A1978" s="357">
        <v>45131</v>
      </c>
      <c r="B1978" s="30">
        <v>1</v>
      </c>
      <c r="C1978" s="30">
        <v>5337801</v>
      </c>
      <c r="D1978" s="104">
        <v>59984</v>
      </c>
      <c r="E1978" s="104" t="s">
        <v>830</v>
      </c>
      <c r="F1978" s="30">
        <v>19437</v>
      </c>
      <c r="G1978" s="105">
        <v>4</v>
      </c>
      <c r="H1978" s="113" t="s">
        <v>902</v>
      </c>
      <c r="I1978" s="222">
        <v>0</v>
      </c>
      <c r="J1978" s="223">
        <v>0</v>
      </c>
      <c r="K1978" s="228">
        <v>0</v>
      </c>
      <c r="L1978" s="224">
        <v>0</v>
      </c>
      <c r="M1978" s="222">
        <v>0</v>
      </c>
      <c r="N1978" s="229">
        <v>0</v>
      </c>
      <c r="O1978" s="225">
        <v>1</v>
      </c>
      <c r="P1978" s="224">
        <v>0</v>
      </c>
      <c r="Q1978" s="225">
        <v>0</v>
      </c>
      <c r="R1978" s="226">
        <v>0</v>
      </c>
      <c r="S1978" s="224">
        <v>0</v>
      </c>
      <c r="T1978" s="222">
        <v>0</v>
      </c>
      <c r="U1978" s="227">
        <v>0</v>
      </c>
      <c r="V1978" s="224">
        <v>1</v>
      </c>
      <c r="W1978" s="224">
        <v>0</v>
      </c>
      <c r="X1978" s="146">
        <f>+G1978-(SUM(I1978:N1978,O1978,P1978:P1978:T1978,U1978,V1978,W1978))</f>
        <v>2</v>
      </c>
      <c r="Y1978" s="107"/>
      <c r="Z1978" s="107"/>
      <c r="AA1978" s="107"/>
      <c r="AB1978" s="107"/>
      <c r="AC1978" s="107"/>
      <c r="AD1978" s="107"/>
      <c r="AE1978" s="197">
        <f t="shared" si="54"/>
        <v>2</v>
      </c>
      <c r="AF1978" s="108"/>
      <c r="AG1978" s="104"/>
    </row>
    <row r="1979" spans="1:33">
      <c r="A1979" s="357">
        <v>45143</v>
      </c>
      <c r="B1979" s="30">
        <v>3</v>
      </c>
      <c r="C1979" s="30">
        <v>5363301</v>
      </c>
      <c r="D1979" s="104">
        <v>13691</v>
      </c>
      <c r="E1979" s="104" t="s">
        <v>862</v>
      </c>
      <c r="F1979" s="30">
        <v>19527</v>
      </c>
      <c r="G1979" s="105">
        <v>336</v>
      </c>
      <c r="H1979" s="113" t="s">
        <v>903</v>
      </c>
      <c r="I1979" s="222">
        <v>0</v>
      </c>
      <c r="J1979" s="223">
        <v>0</v>
      </c>
      <c r="K1979" s="228">
        <v>0</v>
      </c>
      <c r="L1979" s="224">
        <v>0</v>
      </c>
      <c r="M1979" s="222">
        <v>0</v>
      </c>
      <c r="N1979" s="229">
        <v>0</v>
      </c>
      <c r="O1979" s="225">
        <v>0</v>
      </c>
      <c r="P1979" s="224">
        <v>0</v>
      </c>
      <c r="Q1979" s="225">
        <v>0</v>
      </c>
      <c r="R1979" s="226">
        <v>3</v>
      </c>
      <c r="S1979" s="224">
        <v>0</v>
      </c>
      <c r="T1979" s="222">
        <v>0</v>
      </c>
      <c r="U1979" s="227">
        <v>0</v>
      </c>
      <c r="V1979" s="224">
        <v>1</v>
      </c>
      <c r="W1979" s="224">
        <v>0</v>
      </c>
      <c r="X1979" s="146">
        <f>+G1979-(SUM(I1979:N1979,O1979,P1979:P1979:T1979,U1979,V1979,W1979))</f>
        <v>332</v>
      </c>
      <c r="Y1979" s="107"/>
      <c r="Z1979" s="107">
        <v>1</v>
      </c>
      <c r="AA1979" s="107">
        <v>3</v>
      </c>
      <c r="AB1979" s="107"/>
      <c r="AC1979" s="107"/>
      <c r="AD1979" s="107"/>
      <c r="AE1979" s="197">
        <f t="shared" si="54"/>
        <v>328</v>
      </c>
      <c r="AF1979" s="108"/>
      <c r="AG1979" s="104"/>
    </row>
    <row r="1980" spans="1:33">
      <c r="A1980" s="357">
        <v>45143</v>
      </c>
      <c r="B1980" s="30">
        <v>3</v>
      </c>
      <c r="C1980" s="30">
        <v>5363301</v>
      </c>
      <c r="D1980" s="104">
        <v>13677</v>
      </c>
      <c r="E1980" s="104" t="s">
        <v>862</v>
      </c>
      <c r="F1980" s="30">
        <v>19528</v>
      </c>
      <c r="G1980" s="105">
        <v>400</v>
      </c>
      <c r="H1980" s="113" t="s">
        <v>111</v>
      </c>
      <c r="I1980" s="222">
        <v>0</v>
      </c>
      <c r="J1980" s="223">
        <v>0</v>
      </c>
      <c r="K1980" s="228">
        <v>0</v>
      </c>
      <c r="L1980" s="224">
        <v>0</v>
      </c>
      <c r="M1980" s="222">
        <v>0</v>
      </c>
      <c r="N1980" s="229">
        <v>0</v>
      </c>
      <c r="O1980" s="225">
        <v>0</v>
      </c>
      <c r="P1980" s="224">
        <v>0</v>
      </c>
      <c r="Q1980" s="225">
        <v>0</v>
      </c>
      <c r="R1980" s="226">
        <v>3</v>
      </c>
      <c r="S1980" s="224">
        <v>0</v>
      </c>
      <c r="T1980" s="222">
        <v>0</v>
      </c>
      <c r="U1980" s="227">
        <v>0</v>
      </c>
      <c r="V1980" s="224">
        <v>1</v>
      </c>
      <c r="W1980" s="224">
        <v>0</v>
      </c>
      <c r="X1980" s="146">
        <f>+G1980-(SUM(I1980:N1980,O1980,P1980:P1980:T1980,U1980,V1980,W1980))</f>
        <v>396</v>
      </c>
      <c r="Y1980" s="107"/>
      <c r="Z1980" s="107"/>
      <c r="AA1980" s="107"/>
      <c r="AB1980" s="107"/>
      <c r="AC1980" s="107"/>
      <c r="AD1980" s="107"/>
      <c r="AE1980" s="197">
        <f>X1980-SUM(Z1980:AD1980)</f>
        <v>396</v>
      </c>
      <c r="AF1980" s="108"/>
      <c r="AG1980" s="104"/>
    </row>
    <row r="1981" spans="1:33">
      <c r="A1981" s="357">
        <v>45144</v>
      </c>
      <c r="B1981" s="30">
        <v>1</v>
      </c>
      <c r="C1981" s="30">
        <v>5363301</v>
      </c>
      <c r="D1981" s="104">
        <v>13677</v>
      </c>
      <c r="E1981" s="104" t="s">
        <v>862</v>
      </c>
      <c r="F1981" s="30">
        <v>19529</v>
      </c>
      <c r="G1981" s="105">
        <v>54</v>
      </c>
      <c r="H1981" s="113" t="s">
        <v>904</v>
      </c>
      <c r="I1981" s="222">
        <v>0</v>
      </c>
      <c r="J1981" s="223">
        <v>0</v>
      </c>
      <c r="K1981" s="228">
        <v>0</v>
      </c>
      <c r="L1981" s="224">
        <v>0</v>
      </c>
      <c r="M1981" s="222">
        <v>0</v>
      </c>
      <c r="N1981" s="229">
        <v>0</v>
      </c>
      <c r="O1981" s="225">
        <v>0</v>
      </c>
      <c r="P1981" s="224">
        <v>0</v>
      </c>
      <c r="Q1981" s="225">
        <v>0</v>
      </c>
      <c r="R1981" s="226">
        <v>0</v>
      </c>
      <c r="S1981" s="224">
        <v>0</v>
      </c>
      <c r="T1981" s="222">
        <v>0</v>
      </c>
      <c r="U1981" s="227">
        <v>0</v>
      </c>
      <c r="V1981" s="224">
        <v>0</v>
      </c>
      <c r="W1981" s="224">
        <v>0</v>
      </c>
      <c r="X1981" s="146">
        <f>+G1981-(SUM(I1981:N1981,O1981,P1981:P1981:T1981,U1981,V1981,W1981))</f>
        <v>54</v>
      </c>
      <c r="Y1981" s="107"/>
      <c r="Z1981" s="107"/>
      <c r="AA1981" s="107"/>
      <c r="AB1981" s="107"/>
      <c r="AC1981" s="107"/>
      <c r="AD1981" s="107"/>
      <c r="AE1981" s="197">
        <f t="shared" si="54"/>
        <v>54</v>
      </c>
      <c r="AF1981" s="108"/>
      <c r="AG1981" s="104"/>
    </row>
    <row r="1982" spans="1:33">
      <c r="A1982" s="357">
        <v>45144</v>
      </c>
      <c r="B1982" s="30">
        <v>1</v>
      </c>
      <c r="C1982" s="30">
        <v>5256301</v>
      </c>
      <c r="D1982" s="104">
        <v>13666</v>
      </c>
      <c r="E1982" s="104" t="s">
        <v>862</v>
      </c>
      <c r="F1982" s="30">
        <v>19530</v>
      </c>
      <c r="G1982" s="105">
        <v>6</v>
      </c>
      <c r="H1982" s="113" t="s">
        <v>905</v>
      </c>
      <c r="I1982" s="222">
        <v>0</v>
      </c>
      <c r="J1982" s="223">
        <v>0</v>
      </c>
      <c r="K1982" s="228">
        <v>0</v>
      </c>
      <c r="L1982" s="224">
        <v>0</v>
      </c>
      <c r="M1982" s="222">
        <v>0</v>
      </c>
      <c r="N1982" s="229">
        <v>0</v>
      </c>
      <c r="O1982" s="225">
        <v>0</v>
      </c>
      <c r="P1982" s="224">
        <v>0</v>
      </c>
      <c r="Q1982" s="225">
        <v>0</v>
      </c>
      <c r="R1982" s="226">
        <v>0</v>
      </c>
      <c r="S1982" s="224">
        <v>0</v>
      </c>
      <c r="T1982" s="222">
        <v>0</v>
      </c>
      <c r="U1982" s="227">
        <v>0</v>
      </c>
      <c r="V1982" s="224">
        <v>0</v>
      </c>
      <c r="W1982" s="224">
        <v>0</v>
      </c>
      <c r="X1982" s="146">
        <f>+G1982-(SUM(I1982:N1982,O1982,P1982:P1982:T1982,U1982,V1982,W1982))</f>
        <v>6</v>
      </c>
      <c r="Y1982" s="107"/>
      <c r="Z1982" s="107"/>
      <c r="AA1982" s="107"/>
      <c r="AB1982" s="107"/>
      <c r="AC1982" s="107"/>
      <c r="AD1982" s="107"/>
      <c r="AE1982" s="197">
        <f t="shared" si="54"/>
        <v>6</v>
      </c>
      <c r="AF1982" s="108"/>
      <c r="AG1982" s="104"/>
    </row>
    <row r="1983" spans="1:33">
      <c r="A1983" s="357">
        <v>45144</v>
      </c>
      <c r="B1983" s="30">
        <v>1</v>
      </c>
      <c r="C1983" s="30">
        <v>5363301</v>
      </c>
      <c r="D1983" s="104">
        <v>13688</v>
      </c>
      <c r="E1983" s="104" t="s">
        <v>862</v>
      </c>
      <c r="F1983" s="30">
        <v>19531</v>
      </c>
      <c r="G1983" s="105">
        <v>200</v>
      </c>
      <c r="H1983" s="113" t="s">
        <v>695</v>
      </c>
      <c r="I1983" s="222">
        <v>0</v>
      </c>
      <c r="J1983" s="223">
        <v>0</v>
      </c>
      <c r="K1983" s="228">
        <v>0</v>
      </c>
      <c r="L1983" s="224">
        <v>0</v>
      </c>
      <c r="M1983" s="222">
        <v>0</v>
      </c>
      <c r="N1983" s="229">
        <v>0</v>
      </c>
      <c r="O1983" s="225">
        <v>0</v>
      </c>
      <c r="P1983" s="224">
        <v>0</v>
      </c>
      <c r="Q1983" s="225">
        <v>0</v>
      </c>
      <c r="R1983" s="226">
        <v>1</v>
      </c>
      <c r="S1983" s="224">
        <v>0</v>
      </c>
      <c r="T1983" s="222">
        <v>0</v>
      </c>
      <c r="U1983" s="227">
        <v>0</v>
      </c>
      <c r="V1983" s="224">
        <v>1</v>
      </c>
      <c r="W1983" s="224">
        <v>0</v>
      </c>
      <c r="X1983" s="146">
        <f>+G1983-(SUM(I1983:N1983,O1983,P1983:P1983:T1983,U1983,V1983,W1983))</f>
        <v>198</v>
      </c>
      <c r="Y1983" s="107"/>
      <c r="Z1983" s="107"/>
      <c r="AA1983" s="107"/>
      <c r="AB1983" s="107"/>
      <c r="AC1983" s="107"/>
      <c r="AD1983" s="107"/>
      <c r="AE1983" s="197">
        <f t="shared" si="54"/>
        <v>198</v>
      </c>
      <c r="AF1983" s="108"/>
      <c r="AG1983" s="104"/>
    </row>
    <row r="1984" spans="1:33">
      <c r="A1984" s="357">
        <v>45144</v>
      </c>
      <c r="B1984" s="30">
        <v>1</v>
      </c>
      <c r="C1984" s="30">
        <v>4864502</v>
      </c>
      <c r="D1984" s="104">
        <v>56808</v>
      </c>
      <c r="E1984" s="104" t="s">
        <v>871</v>
      </c>
      <c r="F1984" s="30">
        <v>19532</v>
      </c>
      <c r="G1984" s="105">
        <v>2</v>
      </c>
      <c r="H1984" s="113" t="s">
        <v>906</v>
      </c>
      <c r="I1984" s="222">
        <v>0</v>
      </c>
      <c r="J1984" s="223">
        <v>0</v>
      </c>
      <c r="K1984" s="228">
        <v>0</v>
      </c>
      <c r="L1984" s="224">
        <v>0</v>
      </c>
      <c r="M1984" s="222">
        <v>0</v>
      </c>
      <c r="N1984" s="229">
        <v>0</v>
      </c>
      <c r="O1984" s="225">
        <v>0</v>
      </c>
      <c r="P1984" s="224">
        <v>0</v>
      </c>
      <c r="Q1984" s="225">
        <v>0</v>
      </c>
      <c r="R1984" s="226">
        <v>0</v>
      </c>
      <c r="S1984" s="224">
        <v>0</v>
      </c>
      <c r="T1984" s="222">
        <v>0</v>
      </c>
      <c r="U1984" s="227">
        <v>0</v>
      </c>
      <c r="V1984" s="224">
        <v>0</v>
      </c>
      <c r="W1984" s="224">
        <v>0</v>
      </c>
      <c r="X1984" s="146">
        <f>+G1984-(SUM(I1984:N1984,O1984,P1984:P1984:T1984,U1984,V1984,W1984))</f>
        <v>2</v>
      </c>
      <c r="Y1984" s="107"/>
      <c r="Z1984" s="107"/>
      <c r="AA1984" s="107"/>
      <c r="AB1984" s="107"/>
      <c r="AC1984" s="107"/>
      <c r="AD1984" s="107"/>
      <c r="AE1984" s="197">
        <f t="shared" si="54"/>
        <v>2</v>
      </c>
      <c r="AF1984" s="108"/>
      <c r="AG1984" s="104"/>
    </row>
    <row r="1985" spans="1:33">
      <c r="A1985" s="357">
        <v>45144</v>
      </c>
      <c r="B1985" s="30">
        <v>1</v>
      </c>
      <c r="C1985" s="30">
        <v>5366301</v>
      </c>
      <c r="D1985" s="104">
        <v>59982</v>
      </c>
      <c r="E1985" s="104" t="s">
        <v>830</v>
      </c>
      <c r="F1985" s="30">
        <v>19533</v>
      </c>
      <c r="G1985" s="105">
        <v>2</v>
      </c>
      <c r="H1985" s="113" t="s">
        <v>906</v>
      </c>
      <c r="I1985" s="222">
        <v>0</v>
      </c>
      <c r="J1985" s="223">
        <v>0</v>
      </c>
      <c r="K1985" s="228">
        <v>0</v>
      </c>
      <c r="L1985" s="224">
        <v>0</v>
      </c>
      <c r="M1985" s="222">
        <v>0</v>
      </c>
      <c r="N1985" s="229">
        <v>0</v>
      </c>
      <c r="O1985" s="225">
        <v>0</v>
      </c>
      <c r="P1985" s="224">
        <v>0</v>
      </c>
      <c r="Q1985" s="225">
        <v>0</v>
      </c>
      <c r="R1985" s="226">
        <v>0</v>
      </c>
      <c r="S1985" s="224">
        <v>0</v>
      </c>
      <c r="T1985" s="222">
        <v>0</v>
      </c>
      <c r="U1985" s="227">
        <v>0</v>
      </c>
      <c r="V1985" s="224">
        <v>0</v>
      </c>
      <c r="W1985" s="224">
        <v>0</v>
      </c>
      <c r="X1985" s="146">
        <f>+G1985-(SUM(I1985:N1985,O1985,P1985:P1985:T1985,U1985,V1985,W1985))</f>
        <v>2</v>
      </c>
      <c r="Y1985" s="107"/>
      <c r="Z1985" s="107"/>
      <c r="AA1985" s="107"/>
      <c r="AB1985" s="107"/>
      <c r="AC1985" s="107"/>
      <c r="AD1985" s="107"/>
      <c r="AE1985" s="197">
        <f t="shared" si="54"/>
        <v>2</v>
      </c>
      <c r="AF1985" s="108"/>
      <c r="AG1985" s="104"/>
    </row>
    <row r="1986" spans="1:33">
      <c r="A1986" s="103">
        <v>45153</v>
      </c>
      <c r="B1986" s="30">
        <v>1</v>
      </c>
      <c r="C1986" s="30">
        <v>5366301</v>
      </c>
      <c r="D1986" s="104">
        <v>13688</v>
      </c>
      <c r="E1986" s="104" t="s">
        <v>862</v>
      </c>
      <c r="F1986" s="30">
        <v>19534</v>
      </c>
      <c r="G1986" s="105">
        <v>225</v>
      </c>
      <c r="H1986" s="113" t="s">
        <v>907</v>
      </c>
      <c r="I1986" s="222">
        <v>0</v>
      </c>
      <c r="J1986" s="223">
        <v>0</v>
      </c>
      <c r="K1986" s="228">
        <v>0</v>
      </c>
      <c r="L1986" s="224">
        <v>0</v>
      </c>
      <c r="M1986" s="222">
        <v>0</v>
      </c>
      <c r="N1986" s="229">
        <v>0</v>
      </c>
      <c r="O1986" s="225">
        <v>0</v>
      </c>
      <c r="P1986" s="224">
        <v>0</v>
      </c>
      <c r="Q1986" s="225">
        <v>0</v>
      </c>
      <c r="R1986" s="226">
        <v>3</v>
      </c>
      <c r="S1986" s="224">
        <v>0</v>
      </c>
      <c r="T1986" s="222">
        <v>0</v>
      </c>
      <c r="U1986" s="227">
        <v>0</v>
      </c>
      <c r="V1986" s="224">
        <v>1</v>
      </c>
      <c r="W1986" s="224">
        <v>0</v>
      </c>
      <c r="X1986" s="146">
        <f>+G1986-(SUM(I1986:N1986,O1986,P1986:P1986:T1986,U1986,V1986,W1986))</f>
        <v>221</v>
      </c>
      <c r="Y1986" s="107"/>
      <c r="Z1986" s="107"/>
      <c r="AA1986" s="107"/>
      <c r="AB1986" s="107"/>
      <c r="AC1986" s="107"/>
      <c r="AD1986" s="107"/>
      <c r="AE1986" s="197">
        <f t="shared" si="54"/>
        <v>221</v>
      </c>
      <c r="AF1986" s="108"/>
      <c r="AG1986" s="104"/>
    </row>
    <row r="1987" spans="1:33">
      <c r="A1987" s="103">
        <v>45153</v>
      </c>
      <c r="B1987" s="30">
        <v>1</v>
      </c>
      <c r="C1987" s="30">
        <v>5366301</v>
      </c>
      <c r="D1987" s="104">
        <v>13677</v>
      </c>
      <c r="E1987" s="104" t="s">
        <v>862</v>
      </c>
      <c r="F1987" s="30">
        <v>19535</v>
      </c>
      <c r="G1987" s="105">
        <v>3</v>
      </c>
      <c r="H1987" s="113" t="s">
        <v>908</v>
      </c>
      <c r="I1987" s="222">
        <v>0</v>
      </c>
      <c r="J1987" s="223">
        <v>0</v>
      </c>
      <c r="K1987" s="228">
        <v>0</v>
      </c>
      <c r="L1987" s="224">
        <v>0</v>
      </c>
      <c r="M1987" s="222">
        <v>0</v>
      </c>
      <c r="N1987" s="229">
        <v>0</v>
      </c>
      <c r="O1987" s="225">
        <v>1</v>
      </c>
      <c r="P1987" s="224">
        <v>0</v>
      </c>
      <c r="Q1987" s="225">
        <v>0</v>
      </c>
      <c r="R1987" s="226">
        <v>0</v>
      </c>
      <c r="S1987" s="224">
        <v>0</v>
      </c>
      <c r="T1987" s="222">
        <v>0</v>
      </c>
      <c r="U1987" s="227">
        <v>0</v>
      </c>
      <c r="V1987" s="224">
        <v>1</v>
      </c>
      <c r="W1987" s="224">
        <v>0</v>
      </c>
      <c r="X1987" s="146">
        <f>+G1987-(SUM(I1987:N1987,O1987,P1987:P1987:T1987,U1987,V1987,W1987))</f>
        <v>1</v>
      </c>
      <c r="Y1987" s="107"/>
      <c r="Z1987" s="107"/>
      <c r="AA1987" s="107"/>
      <c r="AB1987" s="107"/>
      <c r="AC1987" s="107"/>
      <c r="AD1987" s="107"/>
      <c r="AE1987" s="197">
        <f t="shared" si="54"/>
        <v>1</v>
      </c>
      <c r="AF1987" s="108"/>
      <c r="AG1987" s="104"/>
    </row>
    <row r="1988" spans="1:33">
      <c r="A1988" s="103">
        <v>45153</v>
      </c>
      <c r="B1988" s="30">
        <v>1</v>
      </c>
      <c r="C1988" s="30">
        <v>5256301</v>
      </c>
      <c r="D1988" s="104">
        <v>13663</v>
      </c>
      <c r="E1988" s="104" t="s">
        <v>862</v>
      </c>
      <c r="F1988" s="30">
        <v>19536</v>
      </c>
      <c r="G1988" s="105">
        <v>242</v>
      </c>
      <c r="H1988" s="113" t="s">
        <v>909</v>
      </c>
      <c r="I1988" s="222">
        <v>0</v>
      </c>
      <c r="J1988" s="223">
        <v>0</v>
      </c>
      <c r="K1988" s="228">
        <v>0</v>
      </c>
      <c r="L1988" s="224">
        <v>0</v>
      </c>
      <c r="M1988" s="222">
        <v>0</v>
      </c>
      <c r="N1988" s="229">
        <v>0</v>
      </c>
      <c r="O1988" s="225">
        <v>0</v>
      </c>
      <c r="P1988" s="224">
        <v>0</v>
      </c>
      <c r="Q1988" s="225">
        <v>0</v>
      </c>
      <c r="R1988" s="226">
        <v>3</v>
      </c>
      <c r="S1988" s="224">
        <v>0</v>
      </c>
      <c r="T1988" s="222">
        <v>0</v>
      </c>
      <c r="U1988" s="227">
        <v>0</v>
      </c>
      <c r="V1988" s="224">
        <v>1</v>
      </c>
      <c r="W1988" s="224">
        <v>0</v>
      </c>
      <c r="X1988" s="146">
        <f>+G1988-(SUM(I1988:N1988,O1988,P1988:P1988:T1988,U1988,V1988,W1988))</f>
        <v>238</v>
      </c>
      <c r="Y1988" s="107"/>
      <c r="Z1988" s="107"/>
      <c r="AA1988" s="107"/>
      <c r="AB1988" s="107"/>
      <c r="AC1988" s="107"/>
      <c r="AD1988" s="107"/>
      <c r="AE1988" s="197">
        <f t="shared" si="54"/>
        <v>238</v>
      </c>
      <c r="AF1988" s="108"/>
      <c r="AG1988" s="104"/>
    </row>
    <row r="1989" spans="1:33">
      <c r="A1989" s="103">
        <v>45153</v>
      </c>
      <c r="B1989" s="30">
        <v>1</v>
      </c>
      <c r="C1989" s="30">
        <v>5366301</v>
      </c>
      <c r="D1989" s="104">
        <v>13689</v>
      </c>
      <c r="E1989" s="104" t="s">
        <v>862</v>
      </c>
      <c r="F1989" s="30">
        <v>19537</v>
      </c>
      <c r="G1989" s="105">
        <v>351</v>
      </c>
      <c r="H1989" s="113" t="s">
        <v>656</v>
      </c>
      <c r="I1989" s="222">
        <v>0</v>
      </c>
      <c r="J1989" s="223">
        <v>0</v>
      </c>
      <c r="K1989" s="228">
        <v>0</v>
      </c>
      <c r="L1989" s="224">
        <v>0</v>
      </c>
      <c r="M1989" s="222">
        <v>0</v>
      </c>
      <c r="N1989" s="229">
        <v>0</v>
      </c>
      <c r="O1989" s="225">
        <v>0</v>
      </c>
      <c r="P1989" s="224">
        <v>0</v>
      </c>
      <c r="Q1989" s="225">
        <v>0</v>
      </c>
      <c r="R1989" s="226">
        <v>2</v>
      </c>
      <c r="S1989" s="224">
        <v>0</v>
      </c>
      <c r="T1989" s="222">
        <v>0</v>
      </c>
      <c r="U1989" s="227">
        <v>0</v>
      </c>
      <c r="V1989" s="224">
        <v>1</v>
      </c>
      <c r="W1989" s="224">
        <v>0</v>
      </c>
      <c r="X1989" s="146">
        <f>+G1989-(SUM(I1989:N1989,O1989,P1989:P1989:T1989,U1989,V1989,W1989))</f>
        <v>348</v>
      </c>
      <c r="Y1989" s="107"/>
      <c r="Z1989" s="107"/>
      <c r="AA1989" s="107"/>
      <c r="AB1989" s="107"/>
      <c r="AC1989" s="107"/>
      <c r="AD1989" s="107"/>
      <c r="AE1989" s="197">
        <f t="shared" si="54"/>
        <v>348</v>
      </c>
      <c r="AF1989" s="108"/>
      <c r="AG1989" s="104"/>
    </row>
    <row r="1990" spans="1:33">
      <c r="A1990" s="103">
        <v>45153</v>
      </c>
      <c r="B1990" s="30">
        <v>2</v>
      </c>
      <c r="C1990" s="30">
        <v>5366301</v>
      </c>
      <c r="D1990" s="104">
        <v>13695</v>
      </c>
      <c r="E1990" s="104" t="s">
        <v>862</v>
      </c>
      <c r="F1990" s="30">
        <v>19538</v>
      </c>
      <c r="G1990" s="105">
        <v>368</v>
      </c>
      <c r="H1990" s="113" t="s">
        <v>910</v>
      </c>
      <c r="I1990" s="222">
        <v>0</v>
      </c>
      <c r="J1990" s="223">
        <v>0</v>
      </c>
      <c r="K1990" s="228">
        <v>0</v>
      </c>
      <c r="L1990" s="224">
        <v>0</v>
      </c>
      <c r="M1990" s="222">
        <v>0</v>
      </c>
      <c r="N1990" s="229">
        <v>0</v>
      </c>
      <c r="O1990" s="225">
        <v>0</v>
      </c>
      <c r="P1990" s="224">
        <v>0</v>
      </c>
      <c r="Q1990" s="225">
        <v>0</v>
      </c>
      <c r="R1990" s="226">
        <v>2</v>
      </c>
      <c r="S1990" s="224">
        <v>0</v>
      </c>
      <c r="T1990" s="222">
        <v>0</v>
      </c>
      <c r="U1990" s="227">
        <v>0</v>
      </c>
      <c r="V1990" s="224">
        <v>1</v>
      </c>
      <c r="W1990" s="224">
        <v>0</v>
      </c>
      <c r="X1990" s="146">
        <f>+G1990-(SUM(I1990:N1990,O1990,P1990:P1990:T1990,U1990,V1990,W1990))</f>
        <v>365</v>
      </c>
      <c r="Y1990" s="107"/>
      <c r="Z1990" s="107"/>
      <c r="AA1990" s="107"/>
      <c r="AB1990" s="107"/>
      <c r="AC1990" s="107"/>
      <c r="AD1990" s="107"/>
      <c r="AE1990" s="197">
        <f>X1990-SUM(Z1990:AD1990)</f>
        <v>365</v>
      </c>
      <c r="AF1990" s="108"/>
      <c r="AG1990" s="104"/>
    </row>
    <row r="1991" spans="1:33">
      <c r="A1991" s="103">
        <v>45153</v>
      </c>
      <c r="B1991" s="30">
        <v>2</v>
      </c>
      <c r="C1991" s="30">
        <v>5366301</v>
      </c>
      <c r="D1991" s="104">
        <v>13690</v>
      </c>
      <c r="E1991" s="104" t="s">
        <v>862</v>
      </c>
      <c r="F1991" s="30">
        <v>19539</v>
      </c>
      <c r="G1991" s="105">
        <v>363</v>
      </c>
      <c r="H1991" s="113" t="s">
        <v>911</v>
      </c>
      <c r="I1991" s="222">
        <v>0</v>
      </c>
      <c r="J1991" s="223">
        <v>0</v>
      </c>
      <c r="K1991" s="228">
        <v>0</v>
      </c>
      <c r="L1991" s="224">
        <v>0</v>
      </c>
      <c r="M1991" s="222">
        <v>0</v>
      </c>
      <c r="N1991" s="229">
        <v>0</v>
      </c>
      <c r="O1991" s="225">
        <v>0</v>
      </c>
      <c r="P1991" s="224">
        <v>0</v>
      </c>
      <c r="Q1991" s="225">
        <v>0</v>
      </c>
      <c r="R1991" s="226">
        <v>3</v>
      </c>
      <c r="S1991" s="224">
        <v>0</v>
      </c>
      <c r="T1991" s="222">
        <v>0</v>
      </c>
      <c r="U1991" s="227">
        <v>0</v>
      </c>
      <c r="V1991" s="224">
        <v>1</v>
      </c>
      <c r="W1991" s="224">
        <v>0</v>
      </c>
      <c r="X1991" s="146">
        <f>+G1991-(SUM(I1991:N1991,O1991,P1991:P1991:T1991,U1991,V1991,W1991))</f>
        <v>359</v>
      </c>
      <c r="Y1991" s="107"/>
      <c r="Z1991" s="107"/>
      <c r="AA1991" s="107"/>
      <c r="AB1991" s="107"/>
      <c r="AC1991" s="107"/>
      <c r="AD1991" s="107"/>
      <c r="AE1991" s="197">
        <f>X1991-SUM(Z1991:AD1991)</f>
        <v>359</v>
      </c>
      <c r="AF1991" s="108"/>
      <c r="AG1991" s="104"/>
    </row>
    <row r="1992" spans="1:33">
      <c r="A1992" s="103">
        <v>45153</v>
      </c>
      <c r="B1992" s="30">
        <v>2</v>
      </c>
      <c r="C1992" s="30">
        <v>5366301</v>
      </c>
      <c r="D1992" s="104">
        <v>13678</v>
      </c>
      <c r="E1992" s="104" t="s">
        <v>862</v>
      </c>
      <c r="F1992" s="30">
        <v>19540</v>
      </c>
      <c r="G1992" s="105">
        <v>58</v>
      </c>
      <c r="H1992" s="113" t="s">
        <v>358</v>
      </c>
      <c r="I1992" s="222">
        <v>0</v>
      </c>
      <c r="J1992" s="223">
        <v>0</v>
      </c>
      <c r="K1992" s="228">
        <v>0</v>
      </c>
      <c r="L1992" s="224">
        <v>0</v>
      </c>
      <c r="M1992" s="222">
        <v>0</v>
      </c>
      <c r="N1992" s="229">
        <v>0</v>
      </c>
      <c r="O1992" s="225">
        <v>0</v>
      </c>
      <c r="P1992" s="224">
        <v>0</v>
      </c>
      <c r="Q1992" s="225">
        <v>0</v>
      </c>
      <c r="R1992" s="226">
        <v>0</v>
      </c>
      <c r="S1992" s="224">
        <v>0</v>
      </c>
      <c r="T1992" s="222">
        <v>0</v>
      </c>
      <c r="U1992" s="227">
        <v>0</v>
      </c>
      <c r="V1992" s="224">
        <v>1</v>
      </c>
      <c r="W1992" s="224">
        <v>0</v>
      </c>
      <c r="X1992" s="146">
        <f>+G1992-(SUM(I1992:N1992,O1992,P1992:P1992:T1992,U1992,V1992,W1992))</f>
        <v>57</v>
      </c>
      <c r="Y1992" s="107"/>
      <c r="Z1992" s="107"/>
      <c r="AA1992" s="107"/>
      <c r="AB1992" s="107"/>
      <c r="AC1992" s="107"/>
      <c r="AD1992" s="107"/>
      <c r="AE1992" s="197">
        <f t="shared" si="54"/>
        <v>57</v>
      </c>
      <c r="AF1992" s="108"/>
      <c r="AG1992" s="104"/>
    </row>
    <row r="1993" spans="1:33">
      <c r="A1993" s="103">
        <v>45182</v>
      </c>
      <c r="B1993" s="30">
        <v>1</v>
      </c>
      <c r="C1993" s="30">
        <v>5396901</v>
      </c>
      <c r="D1993" s="104">
        <v>13678</v>
      </c>
      <c r="E1993" s="104" t="s">
        <v>862</v>
      </c>
      <c r="F1993" s="30">
        <v>19719</v>
      </c>
      <c r="G1993" s="105">
        <v>367</v>
      </c>
      <c r="H1993" s="113" t="s">
        <v>912</v>
      </c>
      <c r="I1993" s="222">
        <v>0</v>
      </c>
      <c r="J1993" s="223">
        <v>0</v>
      </c>
      <c r="K1993" s="228">
        <v>0</v>
      </c>
      <c r="L1993" s="224">
        <v>0</v>
      </c>
      <c r="M1993" s="222">
        <v>0</v>
      </c>
      <c r="N1993" s="229">
        <v>0</v>
      </c>
      <c r="O1993" s="225">
        <v>0</v>
      </c>
      <c r="P1993" s="224">
        <v>0</v>
      </c>
      <c r="Q1993" s="225">
        <v>0</v>
      </c>
      <c r="R1993" s="226">
        <v>0</v>
      </c>
      <c r="S1993" s="224">
        <v>0</v>
      </c>
      <c r="T1993" s="222">
        <v>0</v>
      </c>
      <c r="U1993" s="227">
        <v>0</v>
      </c>
      <c r="V1993" s="224">
        <v>0</v>
      </c>
      <c r="W1993" s="224">
        <v>0</v>
      </c>
      <c r="X1993" s="146">
        <f>+G1993-(SUM(I1993:N1993,O1993,P1993:P1993:T1993,U1993,V1993,W1993))</f>
        <v>367</v>
      </c>
      <c r="Y1993" s="107"/>
      <c r="Z1993" s="107"/>
      <c r="AA1993" s="107"/>
      <c r="AB1993" s="107"/>
      <c r="AC1993" s="107"/>
      <c r="AD1993" s="107"/>
      <c r="AE1993" s="197">
        <f t="shared" si="54"/>
        <v>367</v>
      </c>
      <c r="AF1993" s="108"/>
      <c r="AG1993" s="104"/>
    </row>
    <row r="1994" spans="1:33">
      <c r="A1994" s="103">
        <v>45182</v>
      </c>
      <c r="B1994" s="30">
        <v>1</v>
      </c>
      <c r="C1994" s="30">
        <v>5396901</v>
      </c>
      <c r="D1994" s="104">
        <v>13691</v>
      </c>
      <c r="E1994" s="104" t="s">
        <v>862</v>
      </c>
      <c r="F1994" s="30">
        <v>19720</v>
      </c>
      <c r="G1994" s="105">
        <v>294</v>
      </c>
      <c r="H1994" s="113" t="s">
        <v>132</v>
      </c>
      <c r="I1994" s="222">
        <v>0</v>
      </c>
      <c r="J1994" s="223">
        <v>0</v>
      </c>
      <c r="K1994" s="228">
        <v>0</v>
      </c>
      <c r="L1994" s="224">
        <v>0</v>
      </c>
      <c r="M1994" s="222">
        <v>0</v>
      </c>
      <c r="N1994" s="229">
        <v>0</v>
      </c>
      <c r="O1994" s="225">
        <v>0</v>
      </c>
      <c r="P1994" s="224">
        <v>0</v>
      </c>
      <c r="Q1994" s="225">
        <v>0</v>
      </c>
      <c r="R1994" s="226">
        <v>0</v>
      </c>
      <c r="S1994" s="224">
        <v>0</v>
      </c>
      <c r="T1994" s="222">
        <v>0</v>
      </c>
      <c r="U1994" s="227">
        <v>0</v>
      </c>
      <c r="V1994" s="224">
        <v>0</v>
      </c>
      <c r="W1994" s="224">
        <v>0</v>
      </c>
      <c r="X1994" s="146">
        <f>+G1994-(SUM(I1994:N1994,O1994,P1994:P1994:T1994,U1994,V1994,W1994))</f>
        <v>294</v>
      </c>
      <c r="Y1994" s="107"/>
      <c r="Z1994" s="107"/>
      <c r="AA1994" s="107"/>
      <c r="AB1994" s="107"/>
      <c r="AC1994" s="107"/>
      <c r="AD1994" s="107"/>
      <c r="AE1994" s="197">
        <f t="shared" si="54"/>
        <v>294</v>
      </c>
      <c r="AF1994" s="108"/>
      <c r="AG1994" s="104"/>
    </row>
    <row r="1995" spans="1:33">
      <c r="A1995" s="103">
        <v>45182</v>
      </c>
      <c r="B1995" s="30">
        <v>2</v>
      </c>
      <c r="C1995" s="30">
        <v>5396901</v>
      </c>
      <c r="D1995" s="104">
        <v>13677</v>
      </c>
      <c r="E1995" s="104" t="s">
        <v>862</v>
      </c>
      <c r="F1995" s="30">
        <v>19721</v>
      </c>
      <c r="G1995" s="105">
        <v>49</v>
      </c>
      <c r="H1995" s="113" t="s">
        <v>314</v>
      </c>
      <c r="I1995" s="222">
        <v>0</v>
      </c>
      <c r="J1995" s="223">
        <v>0</v>
      </c>
      <c r="K1995" s="228">
        <v>0</v>
      </c>
      <c r="L1995" s="224">
        <v>0</v>
      </c>
      <c r="M1995" s="222">
        <v>0</v>
      </c>
      <c r="N1995" s="229">
        <v>0</v>
      </c>
      <c r="O1995" s="225">
        <v>0</v>
      </c>
      <c r="P1995" s="224">
        <v>0</v>
      </c>
      <c r="Q1995" s="225">
        <v>0</v>
      </c>
      <c r="R1995" s="226">
        <v>0</v>
      </c>
      <c r="S1995" s="224">
        <v>0</v>
      </c>
      <c r="T1995" s="222">
        <v>0</v>
      </c>
      <c r="U1995" s="227">
        <v>0</v>
      </c>
      <c r="V1995" s="224">
        <v>0</v>
      </c>
      <c r="W1995" s="224">
        <v>0</v>
      </c>
      <c r="X1995" s="146">
        <f>+G1995-(SUM(I1995:N1995,O1995,P1995:P1995:T1995,U1995,V1995,W1995))</f>
        <v>49</v>
      </c>
      <c r="Y1995" s="107"/>
      <c r="Z1995" s="107"/>
      <c r="AA1995" s="107"/>
      <c r="AB1995" s="107"/>
      <c r="AC1995" s="107"/>
      <c r="AD1995" s="107"/>
      <c r="AE1995" s="197">
        <f t="shared" si="54"/>
        <v>49</v>
      </c>
      <c r="AF1995" s="108"/>
      <c r="AG1995" s="104"/>
    </row>
    <row r="1996" spans="1:33">
      <c r="A1996" s="103">
        <v>45182</v>
      </c>
      <c r="B1996" s="30">
        <v>2</v>
      </c>
      <c r="C1996" s="30">
        <v>5396901</v>
      </c>
      <c r="D1996" s="104">
        <v>13689</v>
      </c>
      <c r="E1996" s="104" t="s">
        <v>862</v>
      </c>
      <c r="F1996" s="30">
        <v>19722</v>
      </c>
      <c r="G1996" s="105">
        <v>32</v>
      </c>
      <c r="H1996" s="113" t="s">
        <v>550</v>
      </c>
      <c r="I1996" s="222">
        <v>0</v>
      </c>
      <c r="J1996" s="223">
        <v>0</v>
      </c>
      <c r="K1996" s="228">
        <v>0</v>
      </c>
      <c r="L1996" s="224">
        <v>0</v>
      </c>
      <c r="M1996" s="222">
        <v>0</v>
      </c>
      <c r="N1996" s="229">
        <v>0</v>
      </c>
      <c r="O1996" s="225">
        <v>0</v>
      </c>
      <c r="P1996" s="224">
        <v>0</v>
      </c>
      <c r="Q1996" s="225">
        <v>0</v>
      </c>
      <c r="R1996" s="226">
        <v>0</v>
      </c>
      <c r="S1996" s="224">
        <v>0</v>
      </c>
      <c r="T1996" s="222">
        <v>0</v>
      </c>
      <c r="U1996" s="227">
        <v>0</v>
      </c>
      <c r="V1996" s="224">
        <v>0</v>
      </c>
      <c r="W1996" s="224">
        <v>0</v>
      </c>
      <c r="X1996" s="146">
        <f>+G1996-(SUM(I1996:N1996,O1996,P1996:P1996:T1996,U1996,V1996,W1996))</f>
        <v>32</v>
      </c>
      <c r="Y1996" s="107"/>
      <c r="Z1996" s="107"/>
      <c r="AA1996" s="107"/>
      <c r="AB1996" s="107"/>
      <c r="AC1996" s="107"/>
      <c r="AD1996" s="107"/>
      <c r="AE1996" s="197">
        <f t="shared" si="54"/>
        <v>32</v>
      </c>
      <c r="AF1996" s="108"/>
      <c r="AG1996" s="104"/>
    </row>
    <row r="1997" spans="1:33">
      <c r="A1997" s="103">
        <v>45182</v>
      </c>
      <c r="B1997" s="30">
        <v>2</v>
      </c>
      <c r="C1997" s="30">
        <v>5396901</v>
      </c>
      <c r="D1997" s="104">
        <v>13690</v>
      </c>
      <c r="E1997" s="104" t="s">
        <v>862</v>
      </c>
      <c r="F1997" s="30">
        <v>19723</v>
      </c>
      <c r="G1997" s="105">
        <v>25</v>
      </c>
      <c r="H1997" s="113" t="s">
        <v>231</v>
      </c>
      <c r="I1997" s="222">
        <v>0</v>
      </c>
      <c r="J1997" s="223">
        <v>0</v>
      </c>
      <c r="K1997" s="228">
        <v>0</v>
      </c>
      <c r="L1997" s="224">
        <v>0</v>
      </c>
      <c r="M1997" s="222">
        <v>0</v>
      </c>
      <c r="N1997" s="229">
        <v>0</v>
      </c>
      <c r="O1997" s="225">
        <v>0</v>
      </c>
      <c r="P1997" s="224">
        <v>0</v>
      </c>
      <c r="Q1997" s="225">
        <v>0</v>
      </c>
      <c r="R1997" s="226">
        <v>0</v>
      </c>
      <c r="S1997" s="224">
        <v>0</v>
      </c>
      <c r="T1997" s="222">
        <v>0</v>
      </c>
      <c r="U1997" s="227">
        <v>0</v>
      </c>
      <c r="V1997" s="224">
        <v>0</v>
      </c>
      <c r="W1997" s="224">
        <v>0</v>
      </c>
      <c r="X1997" s="146">
        <f>+G1997-(SUM(I1997:N1997,O1997,P1997:P1997:T1997,U1997,V1997,W1997))</f>
        <v>25</v>
      </c>
      <c r="Y1997" s="107"/>
      <c r="Z1997" s="107"/>
      <c r="AA1997" s="107"/>
      <c r="AB1997" s="107"/>
      <c r="AC1997" s="107"/>
      <c r="AD1997" s="107"/>
      <c r="AE1997" s="197">
        <f t="shared" si="54"/>
        <v>25</v>
      </c>
      <c r="AF1997" s="108"/>
      <c r="AG1997" s="104"/>
    </row>
    <row r="1998" spans="1:33">
      <c r="A1998" s="103">
        <v>45182</v>
      </c>
      <c r="B1998" s="30">
        <v>2</v>
      </c>
      <c r="C1998" s="30">
        <v>5396901</v>
      </c>
      <c r="D1998" s="104">
        <v>13695</v>
      </c>
      <c r="E1998" s="104" t="s">
        <v>862</v>
      </c>
      <c r="F1998" s="30">
        <v>19724</v>
      </c>
      <c r="G1998" s="105">
        <v>120</v>
      </c>
      <c r="H1998" s="113" t="s">
        <v>121</v>
      </c>
      <c r="I1998" s="222">
        <v>0</v>
      </c>
      <c r="J1998" s="223">
        <v>0</v>
      </c>
      <c r="K1998" s="228">
        <v>0</v>
      </c>
      <c r="L1998" s="224">
        <v>0</v>
      </c>
      <c r="M1998" s="222">
        <v>0</v>
      </c>
      <c r="N1998" s="229">
        <v>0</v>
      </c>
      <c r="O1998" s="225">
        <v>0</v>
      </c>
      <c r="P1998" s="224">
        <v>0</v>
      </c>
      <c r="Q1998" s="225">
        <v>0</v>
      </c>
      <c r="R1998" s="226">
        <v>0</v>
      </c>
      <c r="S1998" s="224">
        <v>0</v>
      </c>
      <c r="T1998" s="222">
        <v>0</v>
      </c>
      <c r="U1998" s="227">
        <v>0</v>
      </c>
      <c r="V1998" s="224">
        <v>0</v>
      </c>
      <c r="W1998" s="224">
        <v>0</v>
      </c>
      <c r="X1998" s="146">
        <f>+G1998-(SUM(I1998:N1998,O1998,P1998:P1998:T1998,U1998,V1998,W1998))</f>
        <v>120</v>
      </c>
      <c r="Y1998" s="107"/>
      <c r="Z1998" s="107"/>
      <c r="AA1998" s="107"/>
      <c r="AB1998" s="107"/>
      <c r="AC1998" s="107"/>
      <c r="AD1998" s="107"/>
      <c r="AE1998" s="197">
        <f t="shared" si="54"/>
        <v>120</v>
      </c>
      <c r="AF1998" s="108"/>
      <c r="AG1998" s="104"/>
    </row>
    <row r="1999" spans="1:33">
      <c r="A1999" s="103">
        <v>45182</v>
      </c>
      <c r="B1999" s="30">
        <v>2</v>
      </c>
      <c r="C1999" s="30">
        <v>5396901</v>
      </c>
      <c r="D1999" s="104">
        <v>40678</v>
      </c>
      <c r="E1999" s="104" t="s">
        <v>862</v>
      </c>
      <c r="F1999" s="30">
        <v>19725</v>
      </c>
      <c r="G1999" s="105">
        <v>21</v>
      </c>
      <c r="H1999" s="113" t="s">
        <v>340</v>
      </c>
      <c r="I1999" s="222">
        <v>0</v>
      </c>
      <c r="J1999" s="223">
        <v>0</v>
      </c>
      <c r="K1999" s="228">
        <v>0</v>
      </c>
      <c r="L1999" s="224">
        <v>0</v>
      </c>
      <c r="M1999" s="222">
        <v>0</v>
      </c>
      <c r="N1999" s="229">
        <v>0</v>
      </c>
      <c r="O1999" s="225">
        <v>0</v>
      </c>
      <c r="P1999" s="224">
        <v>0</v>
      </c>
      <c r="Q1999" s="225">
        <v>0</v>
      </c>
      <c r="R1999" s="226">
        <v>0</v>
      </c>
      <c r="S1999" s="224">
        <v>0</v>
      </c>
      <c r="T1999" s="222">
        <v>0</v>
      </c>
      <c r="U1999" s="227">
        <v>0</v>
      </c>
      <c r="V1999" s="224">
        <v>0</v>
      </c>
      <c r="W1999" s="224">
        <v>0</v>
      </c>
      <c r="X1999" s="146">
        <f>+G1999-(SUM(I1999:N1999,O1999,P1999:P1999:T1999,U1999,V1999,W1999))</f>
        <v>21</v>
      </c>
      <c r="Y1999" s="107"/>
      <c r="Z1999" s="107"/>
      <c r="AA1999" s="107"/>
      <c r="AB1999" s="107"/>
      <c r="AC1999" s="107"/>
      <c r="AD1999" s="107"/>
      <c r="AE1999" s="197">
        <f t="shared" si="54"/>
        <v>21</v>
      </c>
      <c r="AF1999" s="108"/>
      <c r="AG1999" s="104"/>
    </row>
    <row r="2000" spans="1:33">
      <c r="A2000" s="103">
        <v>45182</v>
      </c>
      <c r="B2000" s="30">
        <v>2</v>
      </c>
      <c r="C2000" s="30">
        <v>5396901</v>
      </c>
      <c r="D2000" s="104">
        <v>40677</v>
      </c>
      <c r="E2000" s="104" t="s">
        <v>862</v>
      </c>
      <c r="F2000" s="30">
        <v>19726</v>
      </c>
      <c r="G2000" s="105">
        <v>55</v>
      </c>
      <c r="H2000" s="113" t="s">
        <v>371</v>
      </c>
      <c r="I2000" s="222">
        <v>0</v>
      </c>
      <c r="J2000" s="223">
        <v>0</v>
      </c>
      <c r="K2000" s="228">
        <v>0</v>
      </c>
      <c r="L2000" s="224">
        <v>0</v>
      </c>
      <c r="M2000" s="222">
        <v>0</v>
      </c>
      <c r="N2000" s="229">
        <v>0</v>
      </c>
      <c r="O2000" s="225">
        <v>0</v>
      </c>
      <c r="P2000" s="224">
        <v>0</v>
      </c>
      <c r="Q2000" s="225">
        <v>0</v>
      </c>
      <c r="R2000" s="226">
        <v>0</v>
      </c>
      <c r="S2000" s="224">
        <v>0</v>
      </c>
      <c r="T2000" s="222">
        <v>0</v>
      </c>
      <c r="U2000" s="227">
        <v>0</v>
      </c>
      <c r="V2000" s="224">
        <v>0</v>
      </c>
      <c r="W2000" s="224">
        <v>0</v>
      </c>
      <c r="X2000" s="146">
        <f>+G2000-(SUM(I2000:N2000,O2000,P2000:P2000:T2000,U2000,V2000,W2000))</f>
        <v>55</v>
      </c>
      <c r="Y2000" s="107"/>
      <c r="Z2000" s="107"/>
      <c r="AA2000" s="107"/>
      <c r="AB2000" s="107"/>
      <c r="AC2000" s="107"/>
      <c r="AD2000" s="107"/>
      <c r="AE2000" s="197">
        <f t="shared" si="54"/>
        <v>55</v>
      </c>
      <c r="AF2000" s="108"/>
      <c r="AG2000" s="104"/>
    </row>
    <row r="2001" spans="1:33">
      <c r="A2001" s="103">
        <v>45182</v>
      </c>
      <c r="B2001" s="30">
        <v>2</v>
      </c>
      <c r="C2001" s="30">
        <v>5396901</v>
      </c>
      <c r="D2001" s="104">
        <v>40676</v>
      </c>
      <c r="E2001" s="104" t="s">
        <v>862</v>
      </c>
      <c r="F2001" s="30">
        <v>19727</v>
      </c>
      <c r="G2001" s="105">
        <v>65</v>
      </c>
      <c r="H2001" s="113" t="s">
        <v>590</v>
      </c>
      <c r="I2001" s="222">
        <v>0</v>
      </c>
      <c r="J2001" s="223">
        <v>0</v>
      </c>
      <c r="K2001" s="228">
        <v>0</v>
      </c>
      <c r="L2001" s="224">
        <v>0</v>
      </c>
      <c r="M2001" s="222">
        <v>0</v>
      </c>
      <c r="N2001" s="229">
        <v>0</v>
      </c>
      <c r="O2001" s="225">
        <v>0</v>
      </c>
      <c r="P2001" s="224">
        <v>0</v>
      </c>
      <c r="Q2001" s="225">
        <v>0</v>
      </c>
      <c r="R2001" s="226">
        <v>0</v>
      </c>
      <c r="S2001" s="224">
        <v>0</v>
      </c>
      <c r="T2001" s="222">
        <v>0</v>
      </c>
      <c r="U2001" s="227">
        <v>0</v>
      </c>
      <c r="V2001" s="224">
        <v>0</v>
      </c>
      <c r="W2001" s="224">
        <v>0</v>
      </c>
      <c r="X2001" s="146">
        <f>+G2001-(SUM(I2001:N2001,O2001,P2001:P2001:T2001,U2001,V2001,W2001))</f>
        <v>65</v>
      </c>
      <c r="Y2001" s="107"/>
      <c r="Z2001" s="107"/>
      <c r="AA2001" s="107"/>
      <c r="AB2001" s="107"/>
      <c r="AC2001" s="107"/>
      <c r="AD2001" s="107"/>
      <c r="AE2001" s="197">
        <f t="shared" si="54"/>
        <v>65</v>
      </c>
      <c r="AF2001" s="108"/>
      <c r="AG2001" s="104"/>
    </row>
    <row r="2002" spans="1:33">
      <c r="A2002" s="103">
        <v>45182</v>
      </c>
      <c r="B2002" s="30">
        <v>2</v>
      </c>
      <c r="C2002" s="30">
        <v>5396901</v>
      </c>
      <c r="D2002" s="104">
        <v>13688</v>
      </c>
      <c r="E2002" s="104" t="s">
        <v>862</v>
      </c>
      <c r="F2002" s="30">
        <v>19728</v>
      </c>
      <c r="G2002" s="105">
        <v>118</v>
      </c>
      <c r="H2002" s="113" t="s">
        <v>913</v>
      </c>
      <c r="I2002" s="222">
        <v>0</v>
      </c>
      <c r="J2002" s="223">
        <v>0</v>
      </c>
      <c r="K2002" s="228">
        <v>0</v>
      </c>
      <c r="L2002" s="224">
        <v>0</v>
      </c>
      <c r="M2002" s="222">
        <v>0</v>
      </c>
      <c r="N2002" s="229">
        <v>0</v>
      </c>
      <c r="O2002" s="225">
        <v>0</v>
      </c>
      <c r="P2002" s="224">
        <v>0</v>
      </c>
      <c r="Q2002" s="225">
        <v>0</v>
      </c>
      <c r="R2002" s="226">
        <v>0</v>
      </c>
      <c r="S2002" s="224">
        <v>0</v>
      </c>
      <c r="T2002" s="222">
        <v>0</v>
      </c>
      <c r="U2002" s="227">
        <v>0</v>
      </c>
      <c r="V2002" s="224">
        <v>0</v>
      </c>
      <c r="W2002" s="224">
        <v>0</v>
      </c>
      <c r="X2002" s="146">
        <f>+G2002-(SUM(I2002:N2002,O2002,P2002:P2002:T2002,U2002,V2002,W2002))</f>
        <v>118</v>
      </c>
      <c r="Y2002" s="107"/>
      <c r="Z2002" s="107"/>
      <c r="AA2002" s="107"/>
      <c r="AB2002" s="107"/>
      <c r="AC2002" s="107"/>
      <c r="AD2002" s="107"/>
      <c r="AE2002" s="197">
        <f t="shared" si="54"/>
        <v>118</v>
      </c>
      <c r="AF2002" s="108"/>
      <c r="AG2002" s="104"/>
    </row>
    <row r="2003" spans="1:33">
      <c r="A2003" s="103">
        <v>45182</v>
      </c>
      <c r="B2003" s="30">
        <v>2</v>
      </c>
      <c r="C2003" s="30">
        <v>5396901</v>
      </c>
      <c r="D2003" s="104">
        <v>13687</v>
      </c>
      <c r="E2003" s="104" t="s">
        <v>862</v>
      </c>
      <c r="F2003" s="30">
        <v>19729</v>
      </c>
      <c r="G2003" s="105">
        <v>102</v>
      </c>
      <c r="H2003" s="113" t="s">
        <v>735</v>
      </c>
      <c r="I2003" s="222">
        <v>0</v>
      </c>
      <c r="J2003" s="223">
        <v>0</v>
      </c>
      <c r="K2003" s="228">
        <v>0</v>
      </c>
      <c r="L2003" s="224">
        <v>0</v>
      </c>
      <c r="M2003" s="222">
        <v>0</v>
      </c>
      <c r="N2003" s="229">
        <v>0</v>
      </c>
      <c r="O2003" s="225">
        <v>0</v>
      </c>
      <c r="P2003" s="224">
        <v>0</v>
      </c>
      <c r="Q2003" s="225">
        <v>0</v>
      </c>
      <c r="R2003" s="226">
        <v>0</v>
      </c>
      <c r="S2003" s="224">
        <v>0</v>
      </c>
      <c r="T2003" s="222">
        <v>0</v>
      </c>
      <c r="U2003" s="227">
        <v>0</v>
      </c>
      <c r="V2003" s="224">
        <v>0</v>
      </c>
      <c r="W2003" s="224">
        <v>0</v>
      </c>
      <c r="X2003" s="146">
        <f>+G2003-(SUM(I2003:N2003,O2003,P2003:P2003:T2003,U2003,V2003,W2003))</f>
        <v>102</v>
      </c>
      <c r="Y2003" s="107"/>
      <c r="Z2003" s="107"/>
      <c r="AA2003" s="107"/>
      <c r="AB2003" s="107"/>
      <c r="AC2003" s="107"/>
      <c r="AD2003" s="107"/>
      <c r="AE2003" s="197">
        <f t="shared" si="54"/>
        <v>102</v>
      </c>
      <c r="AF2003" s="108"/>
      <c r="AG2003" s="104"/>
    </row>
    <row r="2004" spans="1:33">
      <c r="A2004" s="103">
        <v>45182</v>
      </c>
      <c r="B2004" s="30">
        <v>3</v>
      </c>
      <c r="C2004" s="30">
        <v>5378401</v>
      </c>
      <c r="D2004" s="104">
        <v>70256</v>
      </c>
      <c r="E2004" s="104" t="s">
        <v>830</v>
      </c>
      <c r="F2004" s="30">
        <v>19730</v>
      </c>
      <c r="G2004" s="105">
        <v>397</v>
      </c>
      <c r="H2004" s="113" t="s">
        <v>735</v>
      </c>
      <c r="I2004" s="222">
        <v>0</v>
      </c>
      <c r="J2004" s="223">
        <v>0</v>
      </c>
      <c r="K2004" s="228">
        <v>0</v>
      </c>
      <c r="L2004" s="224">
        <v>0</v>
      </c>
      <c r="M2004" s="222">
        <v>0</v>
      </c>
      <c r="N2004" s="229">
        <v>0</v>
      </c>
      <c r="O2004" s="225">
        <v>0</v>
      </c>
      <c r="P2004" s="224">
        <v>0</v>
      </c>
      <c r="Q2004" s="225">
        <v>0</v>
      </c>
      <c r="R2004" s="226">
        <v>0</v>
      </c>
      <c r="S2004" s="224">
        <v>0</v>
      </c>
      <c r="T2004" s="222">
        <v>0</v>
      </c>
      <c r="U2004" s="227">
        <v>0</v>
      </c>
      <c r="V2004" s="224">
        <v>1</v>
      </c>
      <c r="W2004" s="224">
        <v>0</v>
      </c>
      <c r="X2004" s="146">
        <f>+G2004-(SUM(I2004:N2004,O2004,P2004:P2004:T2004,U2004,V2004,W2004))</f>
        <v>396</v>
      </c>
      <c r="Y2004" s="107"/>
      <c r="Z2004" s="107"/>
      <c r="AA2004" s="107"/>
      <c r="AB2004" s="107"/>
      <c r="AC2004" s="107"/>
      <c r="AD2004" s="107"/>
      <c r="AE2004" s="197">
        <f t="shared" si="54"/>
        <v>396</v>
      </c>
      <c r="AF2004" s="108"/>
      <c r="AG2004" s="104"/>
    </row>
    <row r="2005" spans="1:33">
      <c r="A2005" s="103">
        <v>45182</v>
      </c>
      <c r="B2005" s="30">
        <v>3</v>
      </c>
      <c r="C2005" s="30">
        <v>5378401</v>
      </c>
      <c r="D2005" s="104">
        <v>70259</v>
      </c>
      <c r="E2005" s="104" t="s">
        <v>830</v>
      </c>
      <c r="F2005" s="30">
        <v>19731</v>
      </c>
      <c r="G2005" s="105">
        <v>400</v>
      </c>
      <c r="H2005" s="113" t="s">
        <v>111</v>
      </c>
      <c r="I2005" s="222">
        <v>0</v>
      </c>
      <c r="J2005" s="223">
        <v>0</v>
      </c>
      <c r="K2005" s="228">
        <v>0</v>
      </c>
      <c r="L2005" s="224">
        <v>0</v>
      </c>
      <c r="M2005" s="222">
        <v>0</v>
      </c>
      <c r="N2005" s="229">
        <v>0</v>
      </c>
      <c r="O2005" s="225">
        <v>0</v>
      </c>
      <c r="P2005" s="224">
        <v>0</v>
      </c>
      <c r="Q2005" s="225">
        <v>0</v>
      </c>
      <c r="R2005" s="226">
        <v>0</v>
      </c>
      <c r="S2005" s="224">
        <v>0</v>
      </c>
      <c r="T2005" s="222">
        <v>0</v>
      </c>
      <c r="U2005" s="227">
        <v>0</v>
      </c>
      <c r="V2005" s="224">
        <v>1</v>
      </c>
      <c r="W2005" s="224">
        <v>0</v>
      </c>
      <c r="X2005" s="146">
        <f>+G2005-(SUM(I2005:N2005,O2005,P2005:P2005:T2005,U2005,V2005,W2005))</f>
        <v>399</v>
      </c>
      <c r="Y2005" s="107"/>
      <c r="Z2005" s="107"/>
      <c r="AA2005" s="107"/>
      <c r="AB2005" s="107"/>
      <c r="AC2005" s="107"/>
      <c r="AD2005" s="107"/>
      <c r="AE2005" s="197">
        <f t="shared" si="54"/>
        <v>399</v>
      </c>
      <c r="AF2005" s="108"/>
      <c r="AG2005" s="104"/>
    </row>
    <row r="2006" spans="1:33">
      <c r="A2006" s="103">
        <v>45182</v>
      </c>
      <c r="B2006" s="30">
        <v>3</v>
      </c>
      <c r="C2006" s="30">
        <v>5378401</v>
      </c>
      <c r="D2006" s="104">
        <v>70259</v>
      </c>
      <c r="E2006" s="104" t="s">
        <v>830</v>
      </c>
      <c r="F2006" s="30">
        <v>19732</v>
      </c>
      <c r="G2006" s="105">
        <v>6</v>
      </c>
      <c r="H2006" s="113" t="s">
        <v>914</v>
      </c>
      <c r="I2006" s="222">
        <v>0</v>
      </c>
      <c r="J2006" s="223">
        <v>0</v>
      </c>
      <c r="K2006" s="228">
        <v>0</v>
      </c>
      <c r="L2006" s="224">
        <v>0</v>
      </c>
      <c r="M2006" s="222">
        <v>0</v>
      </c>
      <c r="N2006" s="229">
        <v>0</v>
      </c>
      <c r="O2006" s="225">
        <v>0</v>
      </c>
      <c r="P2006" s="224">
        <v>0</v>
      </c>
      <c r="Q2006" s="225">
        <v>0</v>
      </c>
      <c r="R2006" s="226">
        <v>0</v>
      </c>
      <c r="S2006" s="224">
        <v>0</v>
      </c>
      <c r="T2006" s="222">
        <v>0</v>
      </c>
      <c r="U2006" s="227">
        <v>0</v>
      </c>
      <c r="V2006" s="224">
        <v>1</v>
      </c>
      <c r="W2006" s="224">
        <v>0</v>
      </c>
      <c r="X2006" s="146">
        <f>+G2006-(SUM(I2006:N2006,O2006,P2006:P2006:T2006,U2006,V2006,W2006))</f>
        <v>5</v>
      </c>
      <c r="Y2006" s="107"/>
      <c r="Z2006" s="107"/>
      <c r="AA2006" s="107"/>
      <c r="AB2006" s="107"/>
      <c r="AC2006" s="107"/>
      <c r="AD2006" s="107"/>
      <c r="AE2006" s="197">
        <f>X2006-SUM(Z2006:AD2006)</f>
        <v>5</v>
      </c>
      <c r="AF2006" s="108"/>
      <c r="AG2006" s="104"/>
    </row>
    <row r="2007" spans="1:33">
      <c r="A2007" s="103">
        <v>45183</v>
      </c>
      <c r="B2007" s="30">
        <v>1</v>
      </c>
      <c r="C2007" s="30">
        <v>5378401</v>
      </c>
      <c r="D2007" s="104">
        <v>60441</v>
      </c>
      <c r="E2007" s="104" t="s">
        <v>830</v>
      </c>
      <c r="F2007" s="30">
        <v>19733</v>
      </c>
      <c r="G2007" s="105">
        <v>35</v>
      </c>
      <c r="H2007" s="113" t="s">
        <v>915</v>
      </c>
      <c r="I2007" s="222">
        <v>0</v>
      </c>
      <c r="J2007" s="223">
        <v>0</v>
      </c>
      <c r="K2007" s="228">
        <v>0</v>
      </c>
      <c r="L2007" s="224">
        <v>0</v>
      </c>
      <c r="M2007" s="222">
        <v>0</v>
      </c>
      <c r="N2007" s="229">
        <v>0</v>
      </c>
      <c r="O2007" s="225">
        <v>0</v>
      </c>
      <c r="P2007" s="224">
        <v>0</v>
      </c>
      <c r="Q2007" s="225">
        <v>0</v>
      </c>
      <c r="R2007" s="226">
        <v>0</v>
      </c>
      <c r="S2007" s="224">
        <v>0</v>
      </c>
      <c r="T2007" s="222">
        <v>0</v>
      </c>
      <c r="U2007" s="227">
        <v>0</v>
      </c>
      <c r="V2007" s="224">
        <v>1</v>
      </c>
      <c r="W2007" s="224">
        <v>0</v>
      </c>
      <c r="X2007" s="146">
        <f>+G2007-(SUM(I2007:N2007,O2007,P2007:P2007:T2007,U2007,V2007,W2007))</f>
        <v>34</v>
      </c>
      <c r="Y2007" s="107"/>
      <c r="Z2007" s="107"/>
      <c r="AA2007" s="107"/>
      <c r="AB2007" s="107"/>
      <c r="AC2007" s="107"/>
      <c r="AD2007" s="107"/>
      <c r="AE2007" s="197">
        <f>X2007-SUM(Z2007:AD2007)</f>
        <v>34</v>
      </c>
      <c r="AF2007" s="108"/>
      <c r="AG2007" s="104"/>
    </row>
    <row r="2008" spans="1:33">
      <c r="A2008" s="103">
        <v>45183</v>
      </c>
      <c r="B2008" s="30">
        <v>1</v>
      </c>
      <c r="C2008" s="30">
        <v>5378401</v>
      </c>
      <c r="D2008" s="104">
        <v>70264</v>
      </c>
      <c r="E2008" s="104" t="s">
        <v>830</v>
      </c>
      <c r="F2008" s="30">
        <v>19734</v>
      </c>
      <c r="G2008" s="105">
        <v>279</v>
      </c>
      <c r="H2008" s="113" t="s">
        <v>916</v>
      </c>
      <c r="I2008" s="222">
        <v>0</v>
      </c>
      <c r="J2008" s="223">
        <v>0</v>
      </c>
      <c r="K2008" s="228">
        <v>0</v>
      </c>
      <c r="L2008" s="224">
        <v>0</v>
      </c>
      <c r="M2008" s="222">
        <v>0</v>
      </c>
      <c r="N2008" s="229">
        <v>0</v>
      </c>
      <c r="O2008" s="225">
        <v>0</v>
      </c>
      <c r="P2008" s="224">
        <v>0</v>
      </c>
      <c r="Q2008" s="225">
        <v>0</v>
      </c>
      <c r="R2008" s="226">
        <v>0</v>
      </c>
      <c r="S2008" s="224">
        <v>0</v>
      </c>
      <c r="T2008" s="222">
        <v>0</v>
      </c>
      <c r="U2008" s="227">
        <v>0</v>
      </c>
      <c r="V2008" s="224">
        <v>1</v>
      </c>
      <c r="W2008" s="224">
        <v>0</v>
      </c>
      <c r="X2008" s="146">
        <f>+G2008-(SUM(I2008:N2008,O2008,P2008:P2008:T2008,U2008,V2008,W2008))</f>
        <v>278</v>
      </c>
      <c r="Y2008" s="107"/>
      <c r="Z2008" s="107"/>
      <c r="AA2008" s="107"/>
      <c r="AB2008" s="107"/>
      <c r="AC2008" s="107"/>
      <c r="AD2008" s="107"/>
      <c r="AE2008" s="197">
        <f>X2008-SUM(Z2008:AD2008)</f>
        <v>278</v>
      </c>
      <c r="AF2008" s="108"/>
      <c r="AG2008" s="104"/>
    </row>
    <row r="2009" spans="1:33">
      <c r="A2009" s="103">
        <v>45183</v>
      </c>
      <c r="B2009" s="30">
        <v>1</v>
      </c>
      <c r="C2009" s="30">
        <v>5378401</v>
      </c>
      <c r="D2009" s="104">
        <v>60442</v>
      </c>
      <c r="E2009" s="104" t="s">
        <v>830</v>
      </c>
      <c r="F2009" s="30">
        <v>19735</v>
      </c>
      <c r="G2009" s="105">
        <v>21</v>
      </c>
      <c r="H2009" s="113" t="s">
        <v>340</v>
      </c>
      <c r="I2009" s="222">
        <v>0</v>
      </c>
      <c r="J2009" s="223">
        <v>0</v>
      </c>
      <c r="K2009" s="228">
        <v>0</v>
      </c>
      <c r="L2009" s="224">
        <v>0</v>
      </c>
      <c r="M2009" s="222">
        <v>0</v>
      </c>
      <c r="N2009" s="229">
        <v>0</v>
      </c>
      <c r="O2009" s="225">
        <v>0</v>
      </c>
      <c r="P2009" s="224">
        <v>0</v>
      </c>
      <c r="Q2009" s="225">
        <v>0</v>
      </c>
      <c r="R2009" s="226">
        <v>0</v>
      </c>
      <c r="S2009" s="224">
        <v>0</v>
      </c>
      <c r="T2009" s="222">
        <v>0</v>
      </c>
      <c r="U2009" s="227">
        <v>0</v>
      </c>
      <c r="V2009" s="224">
        <v>1</v>
      </c>
      <c r="W2009" s="224">
        <v>0</v>
      </c>
      <c r="X2009" s="146">
        <f>+G2009-(SUM(I2009:N2009,O2009,P2009:P2009:T2009,U2009,V2009,W2009))</f>
        <v>20</v>
      </c>
      <c r="Y2009" s="107"/>
      <c r="Z2009" s="107"/>
      <c r="AA2009" s="107"/>
      <c r="AB2009" s="107"/>
      <c r="AC2009" s="107"/>
      <c r="AD2009" s="107"/>
      <c r="AE2009" s="197">
        <f t="shared" si="54"/>
        <v>20</v>
      </c>
      <c r="AF2009" s="108"/>
      <c r="AG2009" s="104"/>
    </row>
    <row r="2010" spans="1:33">
      <c r="A2010" s="103">
        <v>45212</v>
      </c>
      <c r="B2010" s="30">
        <v>1</v>
      </c>
      <c r="C2010" s="30">
        <v>5424301</v>
      </c>
      <c r="D2010" s="104">
        <v>13708</v>
      </c>
      <c r="E2010" s="104" t="s">
        <v>862</v>
      </c>
      <c r="F2010" s="30">
        <v>19848</v>
      </c>
      <c r="G2010" s="105">
        <v>400</v>
      </c>
      <c r="H2010" s="113" t="s">
        <v>210</v>
      </c>
      <c r="I2010" s="222">
        <v>0</v>
      </c>
      <c r="J2010" s="223">
        <v>1</v>
      </c>
      <c r="K2010" s="228">
        <v>0</v>
      </c>
      <c r="L2010" s="224">
        <v>0</v>
      </c>
      <c r="M2010" s="222">
        <v>0</v>
      </c>
      <c r="N2010" s="229">
        <v>0</v>
      </c>
      <c r="O2010" s="225">
        <v>0</v>
      </c>
      <c r="P2010" s="224">
        <v>0</v>
      </c>
      <c r="Q2010" s="225">
        <v>0</v>
      </c>
      <c r="R2010" s="226">
        <v>0</v>
      </c>
      <c r="S2010" s="224">
        <v>0</v>
      </c>
      <c r="T2010" s="222">
        <v>0</v>
      </c>
      <c r="U2010" s="227">
        <v>0</v>
      </c>
      <c r="V2010" s="224">
        <v>1</v>
      </c>
      <c r="W2010" s="224">
        <v>0</v>
      </c>
      <c r="X2010" s="146">
        <f>+G2010-(SUM(I2010:N2010,O2010,P2010:P2010:T2010,U2010,V2010,W2010))</f>
        <v>398</v>
      </c>
      <c r="Y2010" s="107"/>
      <c r="Z2010" s="107"/>
      <c r="AA2010" s="107"/>
      <c r="AB2010" s="107"/>
      <c r="AC2010" s="107"/>
      <c r="AD2010" s="107"/>
      <c r="AE2010" s="197">
        <f>X2010-SUM(Z2010:AD2010)</f>
        <v>398</v>
      </c>
      <c r="AF2010" s="108"/>
      <c r="AG2010" s="104"/>
    </row>
    <row r="2011" spans="1:33">
      <c r="A2011" s="103">
        <v>45212</v>
      </c>
      <c r="B2011" s="30">
        <v>1</v>
      </c>
      <c r="C2011" s="30">
        <v>5424301</v>
      </c>
      <c r="D2011" s="104">
        <v>13708</v>
      </c>
      <c r="E2011" s="104" t="s">
        <v>862</v>
      </c>
      <c r="F2011" s="30">
        <v>19849</v>
      </c>
      <c r="G2011" s="105">
        <v>400</v>
      </c>
      <c r="H2011" s="113" t="s">
        <v>917</v>
      </c>
      <c r="I2011" s="222">
        <v>0</v>
      </c>
      <c r="J2011" s="223">
        <v>0</v>
      </c>
      <c r="K2011" s="228">
        <v>0</v>
      </c>
      <c r="L2011" s="224">
        <v>0</v>
      </c>
      <c r="M2011" s="222">
        <v>0</v>
      </c>
      <c r="N2011" s="229">
        <v>0</v>
      </c>
      <c r="O2011" s="225">
        <v>0</v>
      </c>
      <c r="P2011" s="224">
        <v>0</v>
      </c>
      <c r="Q2011" s="225">
        <v>0</v>
      </c>
      <c r="R2011" s="226">
        <v>0</v>
      </c>
      <c r="S2011" s="224">
        <v>0</v>
      </c>
      <c r="T2011" s="222">
        <v>0</v>
      </c>
      <c r="U2011" s="227">
        <v>0</v>
      </c>
      <c r="V2011" s="224">
        <v>1</v>
      </c>
      <c r="W2011" s="224">
        <v>0</v>
      </c>
      <c r="X2011" s="146">
        <f>+G2011-(SUM(I2011:N2011,O2011,P2011:P2011:T2011,U2011,V2011,W2011))</f>
        <v>399</v>
      </c>
      <c r="Y2011" s="107"/>
      <c r="Z2011" s="107"/>
      <c r="AA2011" s="107"/>
      <c r="AB2011" s="107"/>
      <c r="AC2011" s="107"/>
      <c r="AD2011" s="107"/>
      <c r="AE2011" s="197">
        <f>X2011-SUM(Z2011:AD2011)</f>
        <v>399</v>
      </c>
      <c r="AF2011" s="108"/>
      <c r="AG2011" s="104"/>
    </row>
    <row r="2012" spans="1:33">
      <c r="A2012" s="103">
        <v>45212</v>
      </c>
      <c r="B2012" s="30">
        <v>1</v>
      </c>
      <c r="C2012" s="30">
        <v>5424301</v>
      </c>
      <c r="D2012" s="104">
        <v>13708</v>
      </c>
      <c r="E2012" s="104" t="s">
        <v>862</v>
      </c>
      <c r="F2012" s="30">
        <v>19850</v>
      </c>
      <c r="G2012" s="105">
        <v>400</v>
      </c>
      <c r="H2012" s="113" t="s">
        <v>228</v>
      </c>
      <c r="I2012" s="222">
        <v>0</v>
      </c>
      <c r="J2012" s="223">
        <v>0</v>
      </c>
      <c r="K2012" s="228">
        <v>0</v>
      </c>
      <c r="L2012" s="224">
        <v>0</v>
      </c>
      <c r="M2012" s="222">
        <v>0</v>
      </c>
      <c r="N2012" s="229">
        <v>0</v>
      </c>
      <c r="O2012" s="225">
        <v>0</v>
      </c>
      <c r="P2012" s="224">
        <v>0</v>
      </c>
      <c r="Q2012" s="225">
        <v>0</v>
      </c>
      <c r="R2012" s="226">
        <v>0</v>
      </c>
      <c r="S2012" s="224">
        <v>0</v>
      </c>
      <c r="T2012" s="222">
        <v>0</v>
      </c>
      <c r="U2012" s="227">
        <v>0</v>
      </c>
      <c r="V2012" s="224">
        <v>1</v>
      </c>
      <c r="W2012" s="224">
        <v>0</v>
      </c>
      <c r="X2012" s="146">
        <f>+G2012-(SUM(I2012:N2012,O2012,P2012:P2012:T2012,U2012,V2012,W2012))</f>
        <v>399</v>
      </c>
      <c r="Y2012" s="107"/>
      <c r="Z2012" s="107"/>
      <c r="AA2012" s="107"/>
      <c r="AB2012" s="107"/>
      <c r="AC2012" s="107"/>
      <c r="AD2012" s="107"/>
      <c r="AE2012" s="197">
        <f>X2012-SUM(Z2012:AD2012)</f>
        <v>399</v>
      </c>
      <c r="AF2012" s="108"/>
      <c r="AG2012" s="104"/>
    </row>
    <row r="2013" spans="1:33">
      <c r="A2013" s="103">
        <v>45212</v>
      </c>
      <c r="B2013" s="30">
        <v>1</v>
      </c>
      <c r="C2013" s="30">
        <v>5424301</v>
      </c>
      <c r="D2013" s="104">
        <v>13708</v>
      </c>
      <c r="E2013" s="104" t="s">
        <v>862</v>
      </c>
      <c r="F2013" s="30">
        <v>19851</v>
      </c>
      <c r="G2013" s="105">
        <v>248</v>
      </c>
      <c r="H2013" s="113" t="s">
        <v>918</v>
      </c>
      <c r="I2013" s="222">
        <v>0</v>
      </c>
      <c r="J2013" s="223">
        <v>0</v>
      </c>
      <c r="K2013" s="228">
        <v>0</v>
      </c>
      <c r="L2013" s="224">
        <v>0</v>
      </c>
      <c r="M2013" s="222">
        <v>0</v>
      </c>
      <c r="N2013" s="229">
        <v>0</v>
      </c>
      <c r="O2013" s="225">
        <v>0</v>
      </c>
      <c r="P2013" s="224">
        <v>0</v>
      </c>
      <c r="Q2013" s="225">
        <v>0</v>
      </c>
      <c r="R2013" s="226">
        <v>0</v>
      </c>
      <c r="S2013" s="224">
        <v>0</v>
      </c>
      <c r="T2013" s="222">
        <v>0</v>
      </c>
      <c r="U2013" s="227">
        <v>0</v>
      </c>
      <c r="V2013" s="224">
        <v>1</v>
      </c>
      <c r="W2013" s="224">
        <v>0</v>
      </c>
      <c r="X2013" s="146">
        <f>+G2013-(SUM(I2013:N2013,O2013,P2013:P2013:T2013,U2013,V2013,W2013))</f>
        <v>247</v>
      </c>
      <c r="Y2013" s="107"/>
      <c r="Z2013" s="107"/>
      <c r="AA2013" s="107"/>
      <c r="AB2013" s="107"/>
      <c r="AC2013" s="107"/>
      <c r="AD2013" s="107"/>
      <c r="AE2013" s="197">
        <f>X2013-SUM(Z2013:AD2013)</f>
        <v>247</v>
      </c>
      <c r="AF2013" s="108"/>
      <c r="AG2013" s="104"/>
    </row>
    <row r="2014" spans="1:33">
      <c r="A2014" s="103">
        <v>45212</v>
      </c>
      <c r="B2014" s="30">
        <v>2</v>
      </c>
      <c r="C2014" s="30">
        <v>5424301</v>
      </c>
      <c r="D2014" s="104">
        <v>13694</v>
      </c>
      <c r="E2014" s="104" t="s">
        <v>862</v>
      </c>
      <c r="F2014" s="30">
        <v>19852</v>
      </c>
      <c r="G2014" s="105">
        <v>289</v>
      </c>
      <c r="H2014" s="113" t="s">
        <v>295</v>
      </c>
      <c r="I2014" s="222">
        <v>0</v>
      </c>
      <c r="J2014" s="223">
        <v>0</v>
      </c>
      <c r="K2014" s="228">
        <v>0</v>
      </c>
      <c r="L2014" s="224">
        <v>0</v>
      </c>
      <c r="M2014" s="222">
        <v>0</v>
      </c>
      <c r="N2014" s="229">
        <v>0</v>
      </c>
      <c r="O2014" s="225">
        <v>1</v>
      </c>
      <c r="P2014" s="224">
        <v>0</v>
      </c>
      <c r="Q2014" s="225">
        <v>0</v>
      </c>
      <c r="R2014" s="226">
        <v>2</v>
      </c>
      <c r="S2014" s="224">
        <v>0</v>
      </c>
      <c r="T2014" s="222">
        <v>0</v>
      </c>
      <c r="U2014" s="227">
        <v>0</v>
      </c>
      <c r="V2014" s="224">
        <v>1</v>
      </c>
      <c r="W2014" s="224">
        <v>0</v>
      </c>
      <c r="X2014" s="146">
        <f>+G2014-(SUM(I2014:N2014,O2014,P2014:P2014:T2014,U2014,V2014,W2014))</f>
        <v>285</v>
      </c>
      <c r="Y2014" s="107"/>
      <c r="Z2014" s="107"/>
      <c r="AA2014" s="107"/>
      <c r="AB2014" s="107"/>
      <c r="AC2014" s="107"/>
      <c r="AD2014" s="107"/>
      <c r="AE2014" s="197">
        <f t="shared" si="54"/>
        <v>285</v>
      </c>
      <c r="AF2014" s="108"/>
      <c r="AG2014" s="104"/>
    </row>
    <row r="2015" spans="1:33">
      <c r="A2015" s="103">
        <v>45212</v>
      </c>
      <c r="B2015" s="30">
        <v>2</v>
      </c>
      <c r="C2015" s="30">
        <v>5424301</v>
      </c>
      <c r="D2015" s="104">
        <v>13709</v>
      </c>
      <c r="E2015" s="104" t="s">
        <v>862</v>
      </c>
      <c r="F2015" s="30">
        <v>19853</v>
      </c>
      <c r="G2015" s="105">
        <v>400</v>
      </c>
      <c r="H2015" s="113" t="s">
        <v>111</v>
      </c>
      <c r="I2015" s="222">
        <v>0</v>
      </c>
      <c r="J2015" s="223">
        <v>0</v>
      </c>
      <c r="K2015" s="228">
        <v>0</v>
      </c>
      <c r="L2015" s="224">
        <v>0</v>
      </c>
      <c r="M2015" s="222">
        <v>0</v>
      </c>
      <c r="N2015" s="229">
        <v>0</v>
      </c>
      <c r="O2015" s="225">
        <v>1</v>
      </c>
      <c r="P2015" s="224">
        <v>0</v>
      </c>
      <c r="Q2015" s="225">
        <v>0</v>
      </c>
      <c r="R2015" s="226">
        <v>2</v>
      </c>
      <c r="S2015" s="224">
        <v>0</v>
      </c>
      <c r="T2015" s="222">
        <v>0</v>
      </c>
      <c r="U2015" s="227">
        <v>0</v>
      </c>
      <c r="V2015" s="224">
        <v>1</v>
      </c>
      <c r="W2015" s="224">
        <v>0</v>
      </c>
      <c r="X2015" s="146">
        <f>+G2015-(SUM(I2015:N2015,O2015,P2015:P2015:T2015,U2015,V2015,W2015))</f>
        <v>396</v>
      </c>
      <c r="Y2015" s="107"/>
      <c r="Z2015" s="107"/>
      <c r="AA2015" s="107"/>
      <c r="AB2015" s="107"/>
      <c r="AC2015" s="107"/>
      <c r="AD2015" s="107"/>
      <c r="AE2015" s="197">
        <f t="shared" si="54"/>
        <v>396</v>
      </c>
      <c r="AF2015" s="108"/>
      <c r="AG2015" s="104"/>
    </row>
    <row r="2016" spans="1:33">
      <c r="A2016" s="103">
        <v>45213</v>
      </c>
      <c r="B2016" s="30">
        <v>1</v>
      </c>
      <c r="C2016" s="30">
        <v>5424301</v>
      </c>
      <c r="D2016" s="104">
        <v>13709</v>
      </c>
      <c r="E2016" s="104" t="s">
        <v>862</v>
      </c>
      <c r="F2016" s="30">
        <v>19854</v>
      </c>
      <c r="G2016" s="105">
        <v>328</v>
      </c>
      <c r="H2016" s="113" t="s">
        <v>919</v>
      </c>
      <c r="I2016" s="222">
        <v>0</v>
      </c>
      <c r="J2016" s="223">
        <v>0</v>
      </c>
      <c r="K2016" s="228">
        <v>0</v>
      </c>
      <c r="L2016" s="224">
        <v>0</v>
      </c>
      <c r="M2016" s="222">
        <v>0</v>
      </c>
      <c r="N2016" s="229">
        <v>0</v>
      </c>
      <c r="O2016" s="225">
        <v>0</v>
      </c>
      <c r="P2016" s="224">
        <v>0</v>
      </c>
      <c r="Q2016" s="225">
        <v>0</v>
      </c>
      <c r="R2016" s="226">
        <v>3</v>
      </c>
      <c r="S2016" s="224">
        <v>0</v>
      </c>
      <c r="T2016" s="222">
        <v>0</v>
      </c>
      <c r="U2016" s="227">
        <v>0</v>
      </c>
      <c r="V2016" s="224">
        <v>1</v>
      </c>
      <c r="W2016" s="224">
        <v>0</v>
      </c>
      <c r="X2016" s="146">
        <f>+G2016-(SUM(I2016:N2016,O2016,P2016:P2016:T2016,U2016,V2016,W2016))</f>
        <v>324</v>
      </c>
      <c r="Y2016" s="107"/>
      <c r="Z2016" s="107"/>
      <c r="AA2016" s="107"/>
      <c r="AB2016" s="107"/>
      <c r="AC2016" s="107"/>
      <c r="AD2016" s="107"/>
      <c r="AE2016" s="197">
        <f t="shared" si="54"/>
        <v>324</v>
      </c>
      <c r="AF2016" s="108"/>
      <c r="AG2016" s="104"/>
    </row>
    <row r="2017" spans="1:33">
      <c r="A2017" s="103">
        <v>45213</v>
      </c>
      <c r="B2017" s="30">
        <v>1</v>
      </c>
      <c r="C2017" s="30">
        <v>5424301</v>
      </c>
      <c r="D2017" s="104">
        <v>13693</v>
      </c>
      <c r="E2017" s="104" t="s">
        <v>862</v>
      </c>
      <c r="F2017" s="30">
        <v>19855</v>
      </c>
      <c r="G2017" s="105">
        <v>400</v>
      </c>
      <c r="H2017" s="113" t="s">
        <v>111</v>
      </c>
      <c r="I2017" s="222">
        <v>0</v>
      </c>
      <c r="J2017" s="223">
        <v>0</v>
      </c>
      <c r="K2017" s="228">
        <v>0</v>
      </c>
      <c r="L2017" s="224">
        <v>0</v>
      </c>
      <c r="M2017" s="222">
        <v>0</v>
      </c>
      <c r="N2017" s="229">
        <v>0</v>
      </c>
      <c r="O2017" s="225">
        <v>1</v>
      </c>
      <c r="P2017" s="224">
        <v>0</v>
      </c>
      <c r="Q2017" s="225">
        <v>0</v>
      </c>
      <c r="R2017" s="226">
        <v>2</v>
      </c>
      <c r="S2017" s="224">
        <v>0</v>
      </c>
      <c r="T2017" s="222">
        <v>0</v>
      </c>
      <c r="U2017" s="227">
        <v>0</v>
      </c>
      <c r="V2017" s="224">
        <v>1</v>
      </c>
      <c r="W2017" s="224">
        <v>0</v>
      </c>
      <c r="X2017" s="146">
        <f>+G2017-(SUM(I2017:N2017,O2017,P2017:P2017:T2017,U2017,V2017,W2017))</f>
        <v>396</v>
      </c>
      <c r="Y2017" s="107"/>
      <c r="Z2017" s="107"/>
      <c r="AA2017" s="107"/>
      <c r="AB2017" s="107"/>
      <c r="AC2017" s="107"/>
      <c r="AD2017" s="107"/>
      <c r="AE2017" s="197">
        <f t="shared" si="54"/>
        <v>396</v>
      </c>
      <c r="AF2017" s="108"/>
      <c r="AG2017" s="104"/>
    </row>
    <row r="2018" spans="1:33">
      <c r="A2018" s="103">
        <v>45213</v>
      </c>
      <c r="B2018" s="30">
        <v>1</v>
      </c>
      <c r="C2018" s="30">
        <v>5424301</v>
      </c>
      <c r="D2018" s="104">
        <v>13693</v>
      </c>
      <c r="E2018" s="104" t="s">
        <v>862</v>
      </c>
      <c r="F2018" s="30">
        <v>19856</v>
      </c>
      <c r="G2018" s="105">
        <v>400</v>
      </c>
      <c r="H2018" s="113" t="s">
        <v>114</v>
      </c>
      <c r="I2018" s="222">
        <v>0</v>
      </c>
      <c r="J2018" s="223">
        <v>0</v>
      </c>
      <c r="K2018" s="228">
        <v>0</v>
      </c>
      <c r="L2018" s="224">
        <v>0</v>
      </c>
      <c r="M2018" s="222">
        <v>0</v>
      </c>
      <c r="N2018" s="229">
        <v>0</v>
      </c>
      <c r="O2018" s="225">
        <v>0</v>
      </c>
      <c r="P2018" s="224">
        <v>0</v>
      </c>
      <c r="Q2018" s="225">
        <v>0</v>
      </c>
      <c r="R2018" s="226">
        <v>3</v>
      </c>
      <c r="S2018" s="224">
        <v>0</v>
      </c>
      <c r="T2018" s="222">
        <v>0</v>
      </c>
      <c r="U2018" s="227">
        <v>0</v>
      </c>
      <c r="V2018" s="224">
        <v>1</v>
      </c>
      <c r="W2018" s="224">
        <v>0</v>
      </c>
      <c r="X2018" s="146">
        <f>+G2018-(SUM(I2018:N2018,O2018,P2018:P2018:T2018,U2018,V2018,W2018))</f>
        <v>396</v>
      </c>
      <c r="Y2018" s="107"/>
      <c r="Z2018" s="107"/>
      <c r="AA2018" s="107"/>
      <c r="AB2018" s="107"/>
      <c r="AC2018" s="107"/>
      <c r="AD2018" s="107"/>
      <c r="AE2018" s="197">
        <f t="shared" si="54"/>
        <v>396</v>
      </c>
      <c r="AF2018" s="108"/>
      <c r="AG2018" s="104"/>
    </row>
    <row r="2019" spans="1:33">
      <c r="A2019" s="103">
        <v>45213</v>
      </c>
      <c r="B2019" s="30">
        <v>2</v>
      </c>
      <c r="C2019" s="30">
        <v>5424301</v>
      </c>
      <c r="D2019" s="104">
        <v>13693</v>
      </c>
      <c r="E2019" s="104" t="s">
        <v>862</v>
      </c>
      <c r="F2019" s="30">
        <v>19857</v>
      </c>
      <c r="G2019" s="105">
        <v>70</v>
      </c>
      <c r="H2019" s="113" t="s">
        <v>920</v>
      </c>
      <c r="I2019" s="222">
        <v>0</v>
      </c>
      <c r="J2019" s="223">
        <v>0</v>
      </c>
      <c r="K2019" s="228">
        <v>0</v>
      </c>
      <c r="L2019" s="224">
        <v>0</v>
      </c>
      <c r="M2019" s="222">
        <v>0</v>
      </c>
      <c r="N2019" s="229">
        <v>0</v>
      </c>
      <c r="O2019" s="225">
        <v>0</v>
      </c>
      <c r="P2019" s="224">
        <v>0</v>
      </c>
      <c r="Q2019" s="225">
        <v>0</v>
      </c>
      <c r="R2019" s="226">
        <v>0</v>
      </c>
      <c r="S2019" s="224">
        <v>0</v>
      </c>
      <c r="T2019" s="222">
        <v>0</v>
      </c>
      <c r="U2019" s="227">
        <v>0</v>
      </c>
      <c r="V2019" s="224">
        <v>1</v>
      </c>
      <c r="W2019" s="224">
        <v>0</v>
      </c>
      <c r="X2019" s="146">
        <f>+G2019-(SUM(I2019:N2019,O2019,P2019:P2019:T2019,U2019,V2019,W2019))</f>
        <v>69</v>
      </c>
      <c r="Y2019" s="107"/>
      <c r="Z2019" s="107"/>
      <c r="AA2019" s="107"/>
      <c r="AB2019" s="107"/>
      <c r="AC2019" s="107"/>
      <c r="AD2019" s="107"/>
      <c r="AE2019" s="197">
        <f t="shared" si="54"/>
        <v>69</v>
      </c>
      <c r="AF2019" s="108"/>
      <c r="AG2019" s="104"/>
    </row>
    <row r="2020" spans="1:33">
      <c r="A2020" s="103">
        <v>45213</v>
      </c>
      <c r="B2020" s="30">
        <v>2</v>
      </c>
      <c r="C2020" s="30">
        <v>5424301</v>
      </c>
      <c r="D2020" s="104">
        <v>13690</v>
      </c>
      <c r="E2020" s="104" t="s">
        <v>862</v>
      </c>
      <c r="F2020" s="30">
        <v>19858</v>
      </c>
      <c r="G2020" s="105">
        <v>70</v>
      </c>
      <c r="H2020" s="113" t="s">
        <v>759</v>
      </c>
      <c r="I2020" s="222">
        <v>0</v>
      </c>
      <c r="J2020" s="223">
        <v>0</v>
      </c>
      <c r="K2020" s="228">
        <v>0</v>
      </c>
      <c r="L2020" s="224">
        <v>0</v>
      </c>
      <c r="M2020" s="222">
        <v>0</v>
      </c>
      <c r="N2020" s="229">
        <v>0</v>
      </c>
      <c r="O2020" s="225">
        <v>0</v>
      </c>
      <c r="P2020" s="224">
        <v>0</v>
      </c>
      <c r="Q2020" s="225">
        <v>0</v>
      </c>
      <c r="R2020" s="226">
        <v>0</v>
      </c>
      <c r="S2020" s="224">
        <v>0</v>
      </c>
      <c r="T2020" s="222">
        <v>0</v>
      </c>
      <c r="U2020" s="227">
        <v>0</v>
      </c>
      <c r="V2020" s="224">
        <v>1</v>
      </c>
      <c r="W2020" s="224">
        <v>0</v>
      </c>
      <c r="X2020" s="146">
        <f>+G2020-(SUM(I2020:N2020,O2020,P2020:P2020:T2020,U2020,V2020,W2020))</f>
        <v>69</v>
      </c>
      <c r="Y2020" s="107"/>
      <c r="Z2020" s="107"/>
      <c r="AA2020" s="107"/>
      <c r="AB2020" s="107"/>
      <c r="AC2020" s="107"/>
      <c r="AD2020" s="107"/>
      <c r="AE2020" s="197">
        <f t="shared" si="54"/>
        <v>69</v>
      </c>
      <c r="AF2020" s="108"/>
      <c r="AG2020" s="104"/>
    </row>
    <row r="2021" spans="1:33">
      <c r="A2021" s="103">
        <v>45213</v>
      </c>
      <c r="B2021" s="30">
        <v>2</v>
      </c>
      <c r="C2021" s="30">
        <v>5424301</v>
      </c>
      <c r="D2021" s="104">
        <v>13688</v>
      </c>
      <c r="E2021" s="104" t="s">
        <v>862</v>
      </c>
      <c r="F2021" s="30">
        <v>19859</v>
      </c>
      <c r="G2021" s="105">
        <v>121</v>
      </c>
      <c r="H2021" s="113" t="s">
        <v>471</v>
      </c>
      <c r="I2021" s="222">
        <v>0</v>
      </c>
      <c r="J2021" s="223">
        <v>0</v>
      </c>
      <c r="K2021" s="228">
        <v>0</v>
      </c>
      <c r="L2021" s="224">
        <v>0</v>
      </c>
      <c r="M2021" s="222">
        <v>0</v>
      </c>
      <c r="N2021" s="229">
        <v>0</v>
      </c>
      <c r="O2021" s="225">
        <v>0</v>
      </c>
      <c r="P2021" s="224">
        <v>0</v>
      </c>
      <c r="Q2021" s="225">
        <v>0</v>
      </c>
      <c r="R2021" s="226">
        <v>0</v>
      </c>
      <c r="S2021" s="224">
        <v>0</v>
      </c>
      <c r="T2021" s="222">
        <v>0</v>
      </c>
      <c r="U2021" s="227">
        <v>0</v>
      </c>
      <c r="V2021" s="224">
        <v>1</v>
      </c>
      <c r="W2021" s="224">
        <v>0</v>
      </c>
      <c r="X2021" s="146">
        <f>+G2021-(SUM(I2021:N2021,O2021,P2021:P2021:T2021,U2021,V2021,W2021))</f>
        <v>120</v>
      </c>
      <c r="Y2021" s="107"/>
      <c r="Z2021" s="107"/>
      <c r="AA2021" s="107"/>
      <c r="AB2021" s="107"/>
      <c r="AC2021" s="107"/>
      <c r="AD2021" s="107"/>
      <c r="AE2021" s="197">
        <f t="shared" si="54"/>
        <v>120</v>
      </c>
      <c r="AF2021" s="108"/>
      <c r="AG2021" s="104"/>
    </row>
    <row r="2022" spans="1:33">
      <c r="A2022" s="103">
        <v>45213</v>
      </c>
      <c r="B2022" s="30">
        <v>2</v>
      </c>
      <c r="C2022" s="30">
        <v>5424301</v>
      </c>
      <c r="D2022" s="104">
        <v>13695</v>
      </c>
      <c r="E2022" s="104" t="s">
        <v>862</v>
      </c>
      <c r="F2022" s="30">
        <v>19860</v>
      </c>
      <c r="G2022" s="105">
        <v>48</v>
      </c>
      <c r="H2022" s="113" t="s">
        <v>157</v>
      </c>
      <c r="I2022" s="222">
        <v>0</v>
      </c>
      <c r="J2022" s="223">
        <v>0</v>
      </c>
      <c r="K2022" s="228">
        <v>0</v>
      </c>
      <c r="L2022" s="224">
        <v>0</v>
      </c>
      <c r="M2022" s="222">
        <v>0</v>
      </c>
      <c r="N2022" s="229">
        <v>0</v>
      </c>
      <c r="O2022" s="225">
        <v>0</v>
      </c>
      <c r="P2022" s="224">
        <v>0</v>
      </c>
      <c r="Q2022" s="225">
        <v>0</v>
      </c>
      <c r="R2022" s="226">
        <v>0</v>
      </c>
      <c r="S2022" s="224">
        <v>0</v>
      </c>
      <c r="T2022" s="222">
        <v>0</v>
      </c>
      <c r="U2022" s="227">
        <v>0</v>
      </c>
      <c r="V2022" s="224">
        <v>1</v>
      </c>
      <c r="W2022" s="224">
        <v>0</v>
      </c>
      <c r="X2022" s="146">
        <f>+G2022-(SUM(I2022:N2022,O2022,P2022:P2022:T2022,U2022,V2022,W2022))</f>
        <v>47</v>
      </c>
      <c r="Y2022" s="107"/>
      <c r="Z2022" s="107"/>
      <c r="AA2022" s="107"/>
      <c r="AB2022" s="107"/>
      <c r="AC2022" s="107"/>
      <c r="AD2022" s="107"/>
      <c r="AE2022" s="197">
        <f t="shared" si="54"/>
        <v>47</v>
      </c>
      <c r="AF2022" s="108"/>
      <c r="AG2022" s="104"/>
    </row>
    <row r="2023" spans="1:33">
      <c r="A2023" s="103">
        <v>45213</v>
      </c>
      <c r="B2023" s="30">
        <v>2</v>
      </c>
      <c r="C2023" s="30">
        <v>5424301</v>
      </c>
      <c r="D2023" s="104">
        <v>13689</v>
      </c>
      <c r="E2023" s="104" t="s">
        <v>862</v>
      </c>
      <c r="F2023" s="30">
        <v>19861</v>
      </c>
      <c r="G2023" s="105">
        <v>156</v>
      </c>
      <c r="H2023" s="113" t="s">
        <v>921</v>
      </c>
      <c r="I2023" s="222">
        <v>0</v>
      </c>
      <c r="J2023" s="223">
        <v>0</v>
      </c>
      <c r="K2023" s="228">
        <v>0</v>
      </c>
      <c r="L2023" s="224">
        <v>0</v>
      </c>
      <c r="M2023" s="222">
        <v>0</v>
      </c>
      <c r="N2023" s="229">
        <v>0</v>
      </c>
      <c r="O2023" s="225">
        <v>0</v>
      </c>
      <c r="P2023" s="224">
        <v>0</v>
      </c>
      <c r="Q2023" s="225">
        <v>0</v>
      </c>
      <c r="R2023" s="226">
        <v>0</v>
      </c>
      <c r="S2023" s="224">
        <v>0</v>
      </c>
      <c r="T2023" s="222">
        <v>0</v>
      </c>
      <c r="U2023" s="227">
        <v>0</v>
      </c>
      <c r="V2023" s="224">
        <v>1</v>
      </c>
      <c r="W2023" s="224">
        <v>0</v>
      </c>
      <c r="X2023" s="146">
        <f>+G2023-(SUM(I2023:N2023,O2023,P2023:P2023:T2023,U2023,V2023,W2023))</f>
        <v>155</v>
      </c>
      <c r="Y2023" s="107"/>
      <c r="Z2023" s="107"/>
      <c r="AA2023" s="107">
        <v>2</v>
      </c>
      <c r="AB2023" s="107"/>
      <c r="AC2023" s="107"/>
      <c r="AD2023" s="107"/>
      <c r="AE2023" s="197">
        <f t="shared" si="54"/>
        <v>153</v>
      </c>
      <c r="AF2023" s="108"/>
      <c r="AG2023" s="104"/>
    </row>
    <row r="2024" spans="1:33">
      <c r="A2024" s="103">
        <v>45213</v>
      </c>
      <c r="B2024" s="30">
        <v>2</v>
      </c>
      <c r="C2024" s="30">
        <v>5424301</v>
      </c>
      <c r="D2024" s="104">
        <v>13691</v>
      </c>
      <c r="E2024" s="104" t="s">
        <v>862</v>
      </c>
      <c r="F2024" s="30">
        <v>19862</v>
      </c>
      <c r="G2024" s="105">
        <v>174</v>
      </c>
      <c r="H2024" s="113" t="s">
        <v>922</v>
      </c>
      <c r="I2024" s="222">
        <v>0</v>
      </c>
      <c r="J2024" s="223">
        <v>0</v>
      </c>
      <c r="K2024" s="228">
        <v>0</v>
      </c>
      <c r="L2024" s="224">
        <v>0</v>
      </c>
      <c r="M2024" s="222">
        <v>0</v>
      </c>
      <c r="N2024" s="229">
        <v>0</v>
      </c>
      <c r="O2024" s="225">
        <v>0</v>
      </c>
      <c r="P2024" s="224">
        <v>0</v>
      </c>
      <c r="Q2024" s="225">
        <v>0</v>
      </c>
      <c r="R2024" s="226">
        <v>0</v>
      </c>
      <c r="S2024" s="224">
        <v>0</v>
      </c>
      <c r="T2024" s="222">
        <v>0</v>
      </c>
      <c r="U2024" s="227">
        <v>0</v>
      </c>
      <c r="V2024" s="224">
        <v>0</v>
      </c>
      <c r="W2024" s="224">
        <v>0</v>
      </c>
      <c r="X2024" s="146">
        <f>+G2024-(SUM(I2024:N2024,O2024,P2024:P2024:T2024,U2024,V2024,W2024))</f>
        <v>174</v>
      </c>
      <c r="Y2024" s="107"/>
      <c r="Z2024" s="107"/>
      <c r="AA2024" s="107"/>
      <c r="AB2024" s="107"/>
      <c r="AC2024" s="107"/>
      <c r="AD2024" s="107"/>
      <c r="AE2024" s="197">
        <f t="shared" ref="AE2024:AE2082" si="55">X2024-SUM(Z2024:AD2024)</f>
        <v>174</v>
      </c>
      <c r="AF2024" s="108"/>
      <c r="AG2024" s="104"/>
    </row>
    <row r="2025" spans="1:33">
      <c r="A2025" s="103">
        <v>45213</v>
      </c>
      <c r="B2025" s="30">
        <v>2</v>
      </c>
      <c r="C2025" s="30">
        <v>5363301</v>
      </c>
      <c r="D2025" s="104">
        <v>13689</v>
      </c>
      <c r="E2025" s="104" t="s">
        <v>862</v>
      </c>
      <c r="F2025" s="30">
        <v>19863</v>
      </c>
      <c r="G2025" s="105">
        <v>97</v>
      </c>
      <c r="H2025" s="113" t="s">
        <v>923</v>
      </c>
      <c r="I2025" s="222">
        <v>0</v>
      </c>
      <c r="J2025" s="223">
        <v>0</v>
      </c>
      <c r="K2025" s="228">
        <v>0</v>
      </c>
      <c r="L2025" s="224">
        <v>0</v>
      </c>
      <c r="M2025" s="222">
        <v>0</v>
      </c>
      <c r="N2025" s="229">
        <v>0</v>
      </c>
      <c r="O2025" s="225">
        <v>0</v>
      </c>
      <c r="P2025" s="224">
        <v>0</v>
      </c>
      <c r="Q2025" s="225">
        <v>0</v>
      </c>
      <c r="R2025" s="226">
        <v>0</v>
      </c>
      <c r="S2025" s="224">
        <v>0</v>
      </c>
      <c r="T2025" s="222">
        <v>0</v>
      </c>
      <c r="U2025" s="227">
        <v>0</v>
      </c>
      <c r="V2025" s="224">
        <v>0</v>
      </c>
      <c r="W2025" s="224">
        <v>0</v>
      </c>
      <c r="X2025" s="146">
        <f>+G2025-(SUM(I2025:N2025,O2025,P2025:P2025:T2025,U2025,V2025,W2025))</f>
        <v>97</v>
      </c>
      <c r="Y2025" s="107"/>
      <c r="Z2025" s="107"/>
      <c r="AA2025" s="107"/>
      <c r="AB2025" s="107"/>
      <c r="AC2025" s="107"/>
      <c r="AD2025" s="107"/>
      <c r="AE2025" s="197">
        <f t="shared" si="55"/>
        <v>97</v>
      </c>
      <c r="AF2025" s="108"/>
      <c r="AG2025" s="104"/>
    </row>
    <row r="2026" spans="1:33">
      <c r="A2026" s="103">
        <v>45213</v>
      </c>
      <c r="B2026" s="30">
        <v>1</v>
      </c>
      <c r="C2026" s="30">
        <v>5420701</v>
      </c>
      <c r="D2026" s="104">
        <v>70263</v>
      </c>
      <c r="E2026" s="104" t="s">
        <v>830</v>
      </c>
      <c r="F2026" s="30">
        <v>19864</v>
      </c>
      <c r="G2026" s="105">
        <v>52</v>
      </c>
      <c r="H2026" s="113" t="s">
        <v>205</v>
      </c>
      <c r="I2026" s="222">
        <v>0</v>
      </c>
      <c r="J2026" s="223">
        <v>0</v>
      </c>
      <c r="K2026" s="228">
        <v>0</v>
      </c>
      <c r="L2026" s="224">
        <v>0</v>
      </c>
      <c r="M2026" s="222">
        <v>0</v>
      </c>
      <c r="N2026" s="229">
        <v>0</v>
      </c>
      <c r="O2026" s="225">
        <v>0</v>
      </c>
      <c r="P2026" s="224">
        <v>0</v>
      </c>
      <c r="Q2026" s="225">
        <v>0</v>
      </c>
      <c r="R2026" s="226">
        <v>0</v>
      </c>
      <c r="S2026" s="224">
        <v>0</v>
      </c>
      <c r="T2026" s="222">
        <v>0</v>
      </c>
      <c r="U2026" s="227">
        <v>0</v>
      </c>
      <c r="V2026" s="224">
        <v>1</v>
      </c>
      <c r="W2026" s="224">
        <v>0</v>
      </c>
      <c r="X2026" s="146">
        <f>+G2026-(SUM(I2026:N2026,O2026,P2026:P2026:T2026,U2026,V2026,W2026))</f>
        <v>51</v>
      </c>
      <c r="Y2026" s="107"/>
      <c r="Z2026" s="107"/>
      <c r="AA2026" s="107"/>
      <c r="AB2026" s="107"/>
      <c r="AC2026" s="107"/>
      <c r="AD2026" s="107"/>
      <c r="AE2026" s="197">
        <f t="shared" si="55"/>
        <v>51</v>
      </c>
      <c r="AF2026" s="108"/>
      <c r="AG2026" s="104"/>
    </row>
    <row r="2027" spans="1:33">
      <c r="A2027" s="103">
        <v>45217</v>
      </c>
      <c r="B2027" s="30">
        <v>2</v>
      </c>
      <c r="C2027" s="30">
        <v>5363301</v>
      </c>
      <c r="D2027" s="104">
        <v>13691</v>
      </c>
      <c r="E2027" s="104" t="s">
        <v>862</v>
      </c>
      <c r="F2027" s="30">
        <v>19884</v>
      </c>
      <c r="G2027" s="105">
        <v>22</v>
      </c>
      <c r="H2027" s="113" t="s">
        <v>924</v>
      </c>
      <c r="I2027" s="222">
        <v>0</v>
      </c>
      <c r="J2027" s="223">
        <v>0</v>
      </c>
      <c r="K2027" s="228">
        <v>0</v>
      </c>
      <c r="L2027" s="224">
        <v>0</v>
      </c>
      <c r="M2027" s="222">
        <v>0</v>
      </c>
      <c r="N2027" s="229">
        <v>0</v>
      </c>
      <c r="O2027" s="225">
        <v>0</v>
      </c>
      <c r="P2027" s="224">
        <v>0</v>
      </c>
      <c r="Q2027" s="225">
        <v>0</v>
      </c>
      <c r="R2027" s="226">
        <v>0</v>
      </c>
      <c r="S2027" s="224">
        <v>0</v>
      </c>
      <c r="T2027" s="222">
        <v>0</v>
      </c>
      <c r="U2027" s="227">
        <v>0</v>
      </c>
      <c r="V2027" s="224">
        <v>1</v>
      </c>
      <c r="W2027" s="224">
        <v>0</v>
      </c>
      <c r="X2027" s="146">
        <f>+G2027-(SUM(I2027:N2027,O2027,P2027:P2027:T2027,U2027,V2027,W2027))</f>
        <v>21</v>
      </c>
      <c r="Y2027" s="107"/>
      <c r="Z2027" s="107"/>
      <c r="AA2027" s="107"/>
      <c r="AB2027" s="107"/>
      <c r="AC2027" s="107"/>
      <c r="AD2027" s="107"/>
      <c r="AE2027" s="197">
        <f t="shared" si="55"/>
        <v>21</v>
      </c>
      <c r="AF2027" s="108"/>
      <c r="AG2027" s="104"/>
    </row>
    <row r="2028" spans="1:33">
      <c r="A2028" s="103">
        <v>45217</v>
      </c>
      <c r="B2028" s="30">
        <v>2</v>
      </c>
      <c r="C2028" s="30">
        <v>5363301</v>
      </c>
      <c r="D2028" s="104">
        <v>13688</v>
      </c>
      <c r="E2028" s="104" t="s">
        <v>862</v>
      </c>
      <c r="F2028" s="30">
        <v>19885</v>
      </c>
      <c r="G2028" s="105">
        <v>22</v>
      </c>
      <c r="H2028" s="113" t="s">
        <v>925</v>
      </c>
      <c r="I2028" s="222">
        <v>0</v>
      </c>
      <c r="J2028" s="223">
        <v>0</v>
      </c>
      <c r="K2028" s="228">
        <v>0</v>
      </c>
      <c r="L2028" s="224">
        <v>0</v>
      </c>
      <c r="M2028" s="222">
        <v>0</v>
      </c>
      <c r="N2028" s="229">
        <v>0</v>
      </c>
      <c r="O2028" s="225">
        <v>0</v>
      </c>
      <c r="P2028" s="224">
        <v>0</v>
      </c>
      <c r="Q2028" s="225">
        <v>0</v>
      </c>
      <c r="R2028" s="226">
        <v>0</v>
      </c>
      <c r="S2028" s="224">
        <v>0</v>
      </c>
      <c r="T2028" s="222">
        <v>0</v>
      </c>
      <c r="U2028" s="227">
        <v>0</v>
      </c>
      <c r="V2028" s="224">
        <v>1</v>
      </c>
      <c r="W2028" s="224">
        <v>0</v>
      </c>
      <c r="X2028" s="146">
        <f>+G2028-(SUM(I2028:N2028,O2028,P2028:P2028:T2028,U2028,V2028,W2028))</f>
        <v>21</v>
      </c>
      <c r="Y2028" s="107"/>
      <c r="Z2028" s="107"/>
      <c r="AA2028" s="107"/>
      <c r="AB2028" s="107"/>
      <c r="AC2028" s="107"/>
      <c r="AD2028" s="107"/>
      <c r="AE2028" s="197">
        <f>X2028-SUM(Z2028:AD2028)</f>
        <v>21</v>
      </c>
      <c r="AF2028" s="108"/>
      <c r="AG2028" s="104"/>
    </row>
    <row r="2029" spans="1:33">
      <c r="A2029" s="103">
        <v>45217</v>
      </c>
      <c r="B2029" s="30">
        <v>2</v>
      </c>
      <c r="C2029" s="30">
        <v>5420701</v>
      </c>
      <c r="D2029" s="104">
        <v>70263</v>
      </c>
      <c r="E2029" s="104" t="s">
        <v>830</v>
      </c>
      <c r="F2029" s="30">
        <v>19886</v>
      </c>
      <c r="G2029" s="105">
        <v>323</v>
      </c>
      <c r="H2029" s="113" t="s">
        <v>926</v>
      </c>
      <c r="I2029" s="222">
        <v>0</v>
      </c>
      <c r="J2029" s="223">
        <v>0</v>
      </c>
      <c r="K2029" s="228">
        <v>0</v>
      </c>
      <c r="L2029" s="224">
        <v>0</v>
      </c>
      <c r="M2029" s="222">
        <v>0</v>
      </c>
      <c r="N2029" s="229">
        <v>0</v>
      </c>
      <c r="O2029" s="225">
        <v>0</v>
      </c>
      <c r="P2029" s="224">
        <v>0</v>
      </c>
      <c r="Q2029" s="225">
        <v>0</v>
      </c>
      <c r="R2029" s="226">
        <v>0</v>
      </c>
      <c r="S2029" s="224">
        <v>0</v>
      </c>
      <c r="T2029" s="222">
        <v>0</v>
      </c>
      <c r="U2029" s="227">
        <v>0</v>
      </c>
      <c r="V2029" s="224">
        <v>1</v>
      </c>
      <c r="W2029" s="224">
        <v>0</v>
      </c>
      <c r="X2029" s="146">
        <f>+G2029-(SUM(I2029:N2029,O2029,P2029:P2029:T2029,U2029,V2029,W2029))</f>
        <v>322</v>
      </c>
      <c r="Y2029" s="107"/>
      <c r="Z2029" s="107"/>
      <c r="AA2029" s="107"/>
      <c r="AB2029" s="107"/>
      <c r="AC2029" s="107"/>
      <c r="AD2029" s="107"/>
      <c r="AE2029" s="197">
        <f t="shared" si="55"/>
        <v>322</v>
      </c>
      <c r="AF2029" s="108"/>
      <c r="AG2029" s="104"/>
    </row>
    <row r="2030" spans="1:33">
      <c r="A2030" s="103">
        <v>45217</v>
      </c>
      <c r="B2030" s="30">
        <v>3</v>
      </c>
      <c r="C2030" s="30">
        <v>5420701</v>
      </c>
      <c r="D2030" s="104">
        <v>70261</v>
      </c>
      <c r="E2030" s="104" t="s">
        <v>830</v>
      </c>
      <c r="F2030" s="30">
        <v>19887</v>
      </c>
      <c r="G2030" s="105">
        <v>348</v>
      </c>
      <c r="H2030" s="113" t="s">
        <v>927</v>
      </c>
      <c r="I2030" s="222">
        <v>0</v>
      </c>
      <c r="J2030" s="223">
        <v>0</v>
      </c>
      <c r="K2030" s="228">
        <v>0</v>
      </c>
      <c r="L2030" s="224">
        <v>0</v>
      </c>
      <c r="M2030" s="222">
        <v>0</v>
      </c>
      <c r="N2030" s="229">
        <v>0</v>
      </c>
      <c r="O2030" s="225">
        <v>0</v>
      </c>
      <c r="P2030" s="224">
        <v>0</v>
      </c>
      <c r="Q2030" s="225">
        <v>0</v>
      </c>
      <c r="R2030" s="226">
        <v>0</v>
      </c>
      <c r="S2030" s="224">
        <v>0</v>
      </c>
      <c r="T2030" s="222">
        <v>0</v>
      </c>
      <c r="U2030" s="227">
        <v>0</v>
      </c>
      <c r="V2030" s="224">
        <v>1</v>
      </c>
      <c r="W2030" s="224">
        <v>0</v>
      </c>
      <c r="X2030" s="146">
        <f>+G2030-(SUM(I2030:N2030,O2030,P2030:P2030:T2030,U2030,V2030,W2030))</f>
        <v>347</v>
      </c>
      <c r="Y2030" s="107"/>
      <c r="Z2030" s="107"/>
      <c r="AA2030" s="107"/>
      <c r="AB2030" s="107"/>
      <c r="AC2030" s="107"/>
      <c r="AD2030" s="107"/>
      <c r="AE2030" s="197">
        <f t="shared" ref="AE2030" si="56">X2030-SUM(Z2030:AD2030)</f>
        <v>347</v>
      </c>
      <c r="AF2030" s="108"/>
      <c r="AG2030" s="104"/>
    </row>
    <row r="2031" spans="1:33">
      <c r="A2031" s="103">
        <v>45218</v>
      </c>
      <c r="B2031" s="30">
        <v>1</v>
      </c>
      <c r="C2031" s="30">
        <v>5420701</v>
      </c>
      <c r="D2031" s="104">
        <v>70258</v>
      </c>
      <c r="E2031" s="104" t="s">
        <v>830</v>
      </c>
      <c r="F2031" s="30">
        <v>19888</v>
      </c>
      <c r="G2031" s="105">
        <v>248</v>
      </c>
      <c r="H2031" s="113" t="s">
        <v>130</v>
      </c>
      <c r="I2031" s="222">
        <v>0</v>
      </c>
      <c r="J2031" s="223">
        <v>0</v>
      </c>
      <c r="K2031" s="228">
        <v>0</v>
      </c>
      <c r="L2031" s="224">
        <v>0</v>
      </c>
      <c r="M2031" s="222">
        <v>0</v>
      </c>
      <c r="N2031" s="229">
        <v>0</v>
      </c>
      <c r="O2031" s="225">
        <v>0</v>
      </c>
      <c r="P2031" s="224">
        <v>0</v>
      </c>
      <c r="Q2031" s="225">
        <v>0</v>
      </c>
      <c r="R2031" s="226">
        <v>0</v>
      </c>
      <c r="S2031" s="224">
        <v>0</v>
      </c>
      <c r="T2031" s="222">
        <v>0</v>
      </c>
      <c r="U2031" s="227">
        <v>0</v>
      </c>
      <c r="V2031" s="224">
        <v>1</v>
      </c>
      <c r="W2031" s="224">
        <v>0</v>
      </c>
      <c r="X2031" s="146">
        <f>+G2031-(SUM(I2031:N2031,O2031,P2031:P2031:T2031,U2031,V2031,W2031))</f>
        <v>247</v>
      </c>
      <c r="Y2031" s="107"/>
      <c r="Z2031" s="107"/>
      <c r="AA2031" s="107"/>
      <c r="AB2031" s="107"/>
      <c r="AC2031" s="107"/>
      <c r="AD2031" s="107"/>
      <c r="AE2031" s="197">
        <f t="shared" ref="AE2031" si="57">X2031-SUM(Z2031:AD2031)</f>
        <v>247</v>
      </c>
      <c r="AF2031" s="108"/>
      <c r="AG2031" s="104"/>
    </row>
    <row r="2032" spans="1:33">
      <c r="A2032" s="103">
        <v>45218</v>
      </c>
      <c r="B2032" s="30">
        <v>1</v>
      </c>
      <c r="C2032" s="30">
        <v>5420701</v>
      </c>
      <c r="D2032" s="104">
        <v>70255</v>
      </c>
      <c r="E2032" s="104" t="s">
        <v>830</v>
      </c>
      <c r="F2032" s="30">
        <v>19889</v>
      </c>
      <c r="G2032" s="105">
        <v>52</v>
      </c>
      <c r="H2032" s="113" t="s">
        <v>205</v>
      </c>
      <c r="I2032" s="222">
        <v>0</v>
      </c>
      <c r="J2032" s="223">
        <v>0</v>
      </c>
      <c r="K2032" s="228">
        <v>0</v>
      </c>
      <c r="L2032" s="224">
        <v>0</v>
      </c>
      <c r="M2032" s="222">
        <v>0</v>
      </c>
      <c r="N2032" s="229">
        <v>0</v>
      </c>
      <c r="O2032" s="225">
        <v>0</v>
      </c>
      <c r="P2032" s="224">
        <v>0</v>
      </c>
      <c r="Q2032" s="225">
        <v>0</v>
      </c>
      <c r="R2032" s="226">
        <v>0</v>
      </c>
      <c r="S2032" s="224">
        <v>0</v>
      </c>
      <c r="T2032" s="222">
        <v>0</v>
      </c>
      <c r="U2032" s="227">
        <v>0</v>
      </c>
      <c r="V2032" s="224">
        <v>1</v>
      </c>
      <c r="W2032" s="224">
        <v>0</v>
      </c>
      <c r="X2032" s="146">
        <f>+G2032-(SUM(I2032:N2032,O2032,P2032:P2032:T2032,U2032,V2032,W2032))</f>
        <v>51</v>
      </c>
      <c r="Y2032" s="107"/>
      <c r="Z2032" s="107"/>
      <c r="AA2032" s="107"/>
      <c r="AB2032" s="107"/>
      <c r="AC2032" s="107"/>
      <c r="AD2032" s="107"/>
      <c r="AE2032" s="197">
        <f t="shared" si="55"/>
        <v>51</v>
      </c>
      <c r="AF2032" s="108"/>
      <c r="AG2032" s="104"/>
    </row>
    <row r="2033" spans="1:33">
      <c r="A2033" s="357">
        <v>45262</v>
      </c>
      <c r="B2033" s="30">
        <v>1</v>
      </c>
      <c r="C2033" s="30">
        <v>5420701</v>
      </c>
      <c r="D2033" s="104">
        <v>70254</v>
      </c>
      <c r="E2033" s="104" t="s">
        <v>830</v>
      </c>
      <c r="F2033" s="30">
        <v>20207</v>
      </c>
      <c r="G2033" s="105">
        <v>400</v>
      </c>
      <c r="H2033" s="113" t="s">
        <v>111</v>
      </c>
      <c r="I2033" s="222">
        <v>0</v>
      </c>
      <c r="J2033" s="223">
        <v>0</v>
      </c>
      <c r="K2033" s="228">
        <v>0</v>
      </c>
      <c r="L2033" s="224">
        <v>0</v>
      </c>
      <c r="M2033" s="222">
        <v>0</v>
      </c>
      <c r="N2033" s="229">
        <v>0</v>
      </c>
      <c r="O2033" s="225">
        <v>0</v>
      </c>
      <c r="P2033" s="224">
        <v>0</v>
      </c>
      <c r="Q2033" s="225">
        <v>0</v>
      </c>
      <c r="R2033" s="226">
        <v>0</v>
      </c>
      <c r="S2033" s="224">
        <v>0</v>
      </c>
      <c r="T2033" s="222">
        <v>0</v>
      </c>
      <c r="U2033" s="227">
        <v>0</v>
      </c>
      <c r="V2033" s="224">
        <v>1</v>
      </c>
      <c r="W2033" s="224">
        <v>0</v>
      </c>
      <c r="X2033" s="146">
        <f>+G2033-(SUM(I2033:N2033,O2033,P2033:P2033:T2033,U2033,V2033,W2033))</f>
        <v>399</v>
      </c>
      <c r="Y2033" s="107"/>
      <c r="Z2033" s="107"/>
      <c r="AA2033" s="107"/>
      <c r="AB2033" s="107"/>
      <c r="AC2033" s="107"/>
      <c r="AD2033" s="107"/>
      <c r="AE2033" s="197">
        <f t="shared" si="55"/>
        <v>399</v>
      </c>
      <c r="AF2033" s="108"/>
      <c r="AG2033" s="104"/>
    </row>
    <row r="2034" spans="1:33">
      <c r="A2034" s="357">
        <v>45262</v>
      </c>
      <c r="B2034" s="30">
        <v>1</v>
      </c>
      <c r="C2034" s="30">
        <v>5420701</v>
      </c>
      <c r="D2034" s="104">
        <v>70254</v>
      </c>
      <c r="E2034" s="104" t="s">
        <v>830</v>
      </c>
      <c r="F2034" s="30">
        <v>20208</v>
      </c>
      <c r="G2034" s="105">
        <v>14</v>
      </c>
      <c r="H2034" s="113" t="s">
        <v>928</v>
      </c>
      <c r="I2034" s="222">
        <v>0</v>
      </c>
      <c r="J2034" s="223">
        <v>0</v>
      </c>
      <c r="K2034" s="228">
        <v>0</v>
      </c>
      <c r="L2034" s="224">
        <v>0</v>
      </c>
      <c r="M2034" s="222">
        <v>0</v>
      </c>
      <c r="N2034" s="229">
        <v>0</v>
      </c>
      <c r="O2034" s="225">
        <v>0</v>
      </c>
      <c r="P2034" s="224">
        <v>0</v>
      </c>
      <c r="Q2034" s="225">
        <v>0</v>
      </c>
      <c r="R2034" s="226">
        <v>0</v>
      </c>
      <c r="S2034" s="224">
        <v>0</v>
      </c>
      <c r="T2034" s="222">
        <v>0</v>
      </c>
      <c r="U2034" s="227">
        <v>0</v>
      </c>
      <c r="V2034" s="224">
        <v>1</v>
      </c>
      <c r="W2034" s="224">
        <v>0</v>
      </c>
      <c r="X2034" s="146">
        <f>+G2034-(SUM(I2034:N2034,O2034,P2034:P2034:T2034,U2034,V2034,W2034))</f>
        <v>13</v>
      </c>
      <c r="Y2034" s="107"/>
      <c r="Z2034" s="107"/>
      <c r="AA2034" s="107"/>
      <c r="AB2034" s="107"/>
      <c r="AC2034" s="107"/>
      <c r="AD2034" s="107"/>
      <c r="AE2034" s="197">
        <f t="shared" si="55"/>
        <v>13</v>
      </c>
      <c r="AF2034" s="108"/>
      <c r="AG2034" s="104"/>
    </row>
    <row r="2035" spans="1:33">
      <c r="A2035" s="357">
        <v>45264</v>
      </c>
      <c r="B2035" s="30">
        <v>1</v>
      </c>
      <c r="C2035" s="30">
        <v>5420701</v>
      </c>
      <c r="D2035" s="104">
        <v>70255</v>
      </c>
      <c r="E2035" s="104" t="s">
        <v>830</v>
      </c>
      <c r="F2035" s="30">
        <v>20209</v>
      </c>
      <c r="G2035" s="105">
        <v>316</v>
      </c>
      <c r="H2035" s="113" t="s">
        <v>929</v>
      </c>
      <c r="I2035" s="222">
        <v>0</v>
      </c>
      <c r="J2035" s="223">
        <v>0</v>
      </c>
      <c r="K2035" s="228">
        <v>0</v>
      </c>
      <c r="L2035" s="224">
        <v>0</v>
      </c>
      <c r="M2035" s="222">
        <v>0</v>
      </c>
      <c r="N2035" s="229">
        <v>0</v>
      </c>
      <c r="O2035" s="225">
        <v>0</v>
      </c>
      <c r="P2035" s="224">
        <v>0</v>
      </c>
      <c r="Q2035" s="225">
        <v>0</v>
      </c>
      <c r="R2035" s="226">
        <v>0</v>
      </c>
      <c r="S2035" s="224">
        <v>0</v>
      </c>
      <c r="T2035" s="222">
        <v>0</v>
      </c>
      <c r="U2035" s="227">
        <v>0</v>
      </c>
      <c r="V2035" s="224">
        <v>1</v>
      </c>
      <c r="W2035" s="224">
        <v>0</v>
      </c>
      <c r="X2035" s="146">
        <f>+G2035-(SUM(I2035:N2035,O2035,P2035:P2035:T2035,U2035,V2035,W2035))</f>
        <v>315</v>
      </c>
      <c r="Y2035" s="107"/>
      <c r="Z2035" s="107"/>
      <c r="AA2035" s="107"/>
      <c r="AB2035" s="107"/>
      <c r="AC2035" s="107"/>
      <c r="AD2035" s="107"/>
      <c r="AE2035" s="197">
        <f t="shared" si="55"/>
        <v>315</v>
      </c>
      <c r="AF2035" s="108"/>
      <c r="AG2035" s="104"/>
    </row>
    <row r="2036" spans="1:33">
      <c r="A2036" s="357">
        <v>45264</v>
      </c>
      <c r="B2036" s="30">
        <v>1</v>
      </c>
      <c r="C2036" s="30">
        <v>5420701</v>
      </c>
      <c r="D2036" s="104">
        <v>70265</v>
      </c>
      <c r="E2036" s="104" t="s">
        <v>830</v>
      </c>
      <c r="F2036" s="30">
        <v>20210</v>
      </c>
      <c r="G2036" s="105">
        <v>348</v>
      </c>
      <c r="H2036" s="113" t="s">
        <v>927</v>
      </c>
      <c r="I2036" s="222">
        <v>0</v>
      </c>
      <c r="J2036" s="223">
        <v>0</v>
      </c>
      <c r="K2036" s="228">
        <v>0</v>
      </c>
      <c r="L2036" s="224">
        <v>0</v>
      </c>
      <c r="M2036" s="222">
        <v>0</v>
      </c>
      <c r="N2036" s="229">
        <v>0</v>
      </c>
      <c r="O2036" s="225">
        <v>0</v>
      </c>
      <c r="P2036" s="224">
        <v>0</v>
      </c>
      <c r="Q2036" s="225">
        <v>0</v>
      </c>
      <c r="R2036" s="226">
        <v>0</v>
      </c>
      <c r="S2036" s="224">
        <v>0</v>
      </c>
      <c r="T2036" s="222">
        <v>0</v>
      </c>
      <c r="U2036" s="227">
        <v>0</v>
      </c>
      <c r="V2036" s="224">
        <v>1</v>
      </c>
      <c r="W2036" s="224">
        <v>0</v>
      </c>
      <c r="X2036" s="146">
        <f>+G2036-(SUM(I2036:N2036,O2036,P2036:P2036:T2036,U2036,V2036,W2036))</f>
        <v>347</v>
      </c>
      <c r="Y2036" s="107"/>
      <c r="Z2036" s="107"/>
      <c r="AA2036" s="107"/>
      <c r="AB2036" s="107"/>
      <c r="AC2036" s="107"/>
      <c r="AD2036" s="107"/>
      <c r="AE2036" s="197">
        <f t="shared" ref="AE2036" si="58">X2036-SUM(Z2036:AD2036)</f>
        <v>347</v>
      </c>
      <c r="AF2036" s="108"/>
      <c r="AG2036" s="104"/>
    </row>
    <row r="2037" spans="1:33">
      <c r="A2037" s="357">
        <v>45264</v>
      </c>
      <c r="B2037" s="30">
        <v>2</v>
      </c>
      <c r="C2037" s="30">
        <v>5441401</v>
      </c>
      <c r="D2037" s="104">
        <v>13710</v>
      </c>
      <c r="E2037" s="104" t="s">
        <v>862</v>
      </c>
      <c r="F2037" s="30">
        <v>20211</v>
      </c>
      <c r="G2037" s="105">
        <v>400</v>
      </c>
      <c r="H2037" s="113" t="s">
        <v>111</v>
      </c>
      <c r="I2037" s="222">
        <v>0</v>
      </c>
      <c r="J2037" s="223">
        <v>0</v>
      </c>
      <c r="K2037" s="228">
        <v>0</v>
      </c>
      <c r="L2037" s="224">
        <v>0</v>
      </c>
      <c r="M2037" s="222">
        <v>0</v>
      </c>
      <c r="N2037" s="229">
        <v>0</v>
      </c>
      <c r="O2037" s="225">
        <v>1</v>
      </c>
      <c r="P2037" s="224">
        <v>0</v>
      </c>
      <c r="Q2037" s="225">
        <v>0</v>
      </c>
      <c r="R2037" s="226">
        <v>2</v>
      </c>
      <c r="S2037" s="224">
        <v>0</v>
      </c>
      <c r="T2037" s="222">
        <v>0</v>
      </c>
      <c r="U2037" s="227">
        <v>0</v>
      </c>
      <c r="V2037" s="224">
        <v>1</v>
      </c>
      <c r="W2037" s="224">
        <v>0</v>
      </c>
      <c r="X2037" s="146">
        <f>+G2037-(SUM(I2037:N2037,O2037,P2037:P2037:T2037,U2037,V2037,W2037))</f>
        <v>396</v>
      </c>
      <c r="Y2037" s="107"/>
      <c r="Z2037" s="107"/>
      <c r="AA2037" s="107"/>
      <c r="AB2037" s="107"/>
      <c r="AC2037" s="107"/>
      <c r="AD2037" s="107"/>
      <c r="AE2037" s="197">
        <f t="shared" si="55"/>
        <v>396</v>
      </c>
      <c r="AF2037" s="108"/>
      <c r="AG2037" s="104"/>
    </row>
    <row r="2038" spans="1:33">
      <c r="A2038" s="357">
        <v>45264</v>
      </c>
      <c r="B2038" s="30">
        <v>3</v>
      </c>
      <c r="C2038" s="30">
        <v>5441401</v>
      </c>
      <c r="D2038" s="104">
        <v>13710</v>
      </c>
      <c r="E2038" s="104" t="s">
        <v>862</v>
      </c>
      <c r="F2038" s="30">
        <v>20212</v>
      </c>
      <c r="G2038" s="105">
        <v>400</v>
      </c>
      <c r="H2038" s="113" t="s">
        <v>114</v>
      </c>
      <c r="I2038" s="222">
        <v>0</v>
      </c>
      <c r="J2038" s="223">
        <v>0</v>
      </c>
      <c r="K2038" s="228">
        <v>0</v>
      </c>
      <c r="L2038" s="224">
        <v>0</v>
      </c>
      <c r="M2038" s="222">
        <v>0</v>
      </c>
      <c r="N2038" s="229">
        <v>0</v>
      </c>
      <c r="O2038" s="225">
        <v>0</v>
      </c>
      <c r="P2038" s="224">
        <v>0</v>
      </c>
      <c r="Q2038" s="225">
        <v>0</v>
      </c>
      <c r="R2038" s="226">
        <v>3</v>
      </c>
      <c r="S2038" s="224">
        <v>0</v>
      </c>
      <c r="T2038" s="222">
        <v>0</v>
      </c>
      <c r="U2038" s="227">
        <v>0</v>
      </c>
      <c r="V2038" s="224">
        <v>1</v>
      </c>
      <c r="W2038" s="224">
        <v>0</v>
      </c>
      <c r="X2038" s="146">
        <f>+G2038-(SUM(I2038:N2038,O2038,P2038:P2038:T2038,U2038,V2038,W2038))</f>
        <v>396</v>
      </c>
      <c r="Y2038" s="107"/>
      <c r="Z2038" s="107"/>
      <c r="AA2038" s="107"/>
      <c r="AB2038" s="107"/>
      <c r="AC2038" s="107"/>
      <c r="AD2038" s="107"/>
      <c r="AE2038" s="197">
        <f t="shared" si="55"/>
        <v>396</v>
      </c>
      <c r="AF2038" s="108"/>
      <c r="AG2038" s="104"/>
    </row>
    <row r="2039" spans="1:33">
      <c r="A2039" s="357">
        <v>45264</v>
      </c>
      <c r="B2039" s="30">
        <v>3</v>
      </c>
      <c r="C2039" s="30">
        <v>5441401</v>
      </c>
      <c r="D2039" s="104">
        <v>13710</v>
      </c>
      <c r="E2039" s="104" t="s">
        <v>862</v>
      </c>
      <c r="F2039" s="30">
        <v>20213</v>
      </c>
      <c r="G2039" s="105">
        <v>400</v>
      </c>
      <c r="H2039" s="113" t="s">
        <v>385</v>
      </c>
      <c r="I2039" s="222">
        <v>0</v>
      </c>
      <c r="J2039" s="223">
        <v>0</v>
      </c>
      <c r="K2039" s="228">
        <v>0</v>
      </c>
      <c r="L2039" s="224">
        <v>0</v>
      </c>
      <c r="M2039" s="222">
        <v>0</v>
      </c>
      <c r="N2039" s="229">
        <v>0</v>
      </c>
      <c r="O2039" s="225">
        <v>0</v>
      </c>
      <c r="P2039" s="224">
        <v>0</v>
      </c>
      <c r="Q2039" s="225">
        <v>0</v>
      </c>
      <c r="R2039" s="226">
        <v>3</v>
      </c>
      <c r="S2039" s="224">
        <v>0</v>
      </c>
      <c r="T2039" s="222">
        <v>0</v>
      </c>
      <c r="U2039" s="227">
        <v>0</v>
      </c>
      <c r="V2039" s="224">
        <v>1</v>
      </c>
      <c r="W2039" s="224">
        <v>0</v>
      </c>
      <c r="X2039" s="146">
        <f>+G2039-(SUM(I2039:N2039,O2039,P2039:P2039:T2039,U2039,V2039,W2039))</f>
        <v>396</v>
      </c>
      <c r="Y2039" s="107"/>
      <c r="Z2039" s="107"/>
      <c r="AA2039" s="107"/>
      <c r="AB2039" s="107"/>
      <c r="AC2039" s="107"/>
      <c r="AD2039" s="107"/>
      <c r="AE2039" s="197">
        <f t="shared" si="55"/>
        <v>396</v>
      </c>
      <c r="AF2039" s="108"/>
      <c r="AG2039" s="104"/>
    </row>
    <row r="2040" spans="1:33">
      <c r="A2040" s="357">
        <v>45265</v>
      </c>
      <c r="B2040" s="30">
        <v>1</v>
      </c>
      <c r="C2040" s="30">
        <v>5441401</v>
      </c>
      <c r="D2040" s="104">
        <v>13710</v>
      </c>
      <c r="E2040" s="104" t="s">
        <v>862</v>
      </c>
      <c r="F2040" s="30">
        <v>20214</v>
      </c>
      <c r="G2040" s="105">
        <v>400</v>
      </c>
      <c r="H2040" s="113" t="s">
        <v>930</v>
      </c>
      <c r="I2040" s="222">
        <v>0</v>
      </c>
      <c r="J2040" s="223">
        <v>0</v>
      </c>
      <c r="K2040" s="228">
        <v>0</v>
      </c>
      <c r="L2040" s="224">
        <v>0</v>
      </c>
      <c r="M2040" s="222">
        <v>0</v>
      </c>
      <c r="N2040" s="229">
        <v>0</v>
      </c>
      <c r="O2040" s="225">
        <v>0</v>
      </c>
      <c r="P2040" s="224">
        <v>0</v>
      </c>
      <c r="Q2040" s="225">
        <v>0</v>
      </c>
      <c r="R2040" s="226">
        <v>3</v>
      </c>
      <c r="S2040" s="224">
        <v>0</v>
      </c>
      <c r="T2040" s="222">
        <v>0</v>
      </c>
      <c r="U2040" s="227">
        <v>0</v>
      </c>
      <c r="V2040" s="224">
        <v>1</v>
      </c>
      <c r="W2040" s="224">
        <v>0</v>
      </c>
      <c r="X2040" s="146">
        <f>+G2040-(SUM(I2040:N2040,O2040,P2040:P2040:T2040,U2040,V2040,W2040))</f>
        <v>396</v>
      </c>
      <c r="Y2040" s="107"/>
      <c r="Z2040" s="107"/>
      <c r="AA2040" s="107"/>
      <c r="AB2040" s="107"/>
      <c r="AC2040" s="107"/>
      <c r="AD2040" s="107"/>
      <c r="AE2040" s="197">
        <f t="shared" si="55"/>
        <v>396</v>
      </c>
      <c r="AF2040" s="108"/>
      <c r="AG2040" s="104"/>
    </row>
    <row r="2041" spans="1:33">
      <c r="A2041" s="357">
        <v>45265</v>
      </c>
      <c r="B2041" s="30">
        <v>1</v>
      </c>
      <c r="C2041" s="30">
        <v>5441401</v>
      </c>
      <c r="D2041" s="104">
        <v>13710</v>
      </c>
      <c r="E2041" s="104" t="s">
        <v>862</v>
      </c>
      <c r="F2041" s="30">
        <v>20215</v>
      </c>
      <c r="G2041" s="105">
        <v>112</v>
      </c>
      <c r="H2041" s="113" t="s">
        <v>931</v>
      </c>
      <c r="I2041" s="222">
        <v>0</v>
      </c>
      <c r="J2041" s="223">
        <v>0</v>
      </c>
      <c r="K2041" s="228">
        <v>0</v>
      </c>
      <c r="L2041" s="224">
        <v>0</v>
      </c>
      <c r="M2041" s="222">
        <v>0</v>
      </c>
      <c r="N2041" s="229">
        <v>0</v>
      </c>
      <c r="O2041" s="225">
        <v>0</v>
      </c>
      <c r="P2041" s="224">
        <v>0</v>
      </c>
      <c r="Q2041" s="225">
        <v>0</v>
      </c>
      <c r="R2041" s="226">
        <v>1</v>
      </c>
      <c r="S2041" s="224">
        <v>0</v>
      </c>
      <c r="T2041" s="222">
        <v>0</v>
      </c>
      <c r="U2041" s="227">
        <v>0</v>
      </c>
      <c r="V2041" s="224">
        <v>1</v>
      </c>
      <c r="W2041" s="224">
        <v>0</v>
      </c>
      <c r="X2041" s="146">
        <f>+G2041-(SUM(I2041:N2041,O2041,P2041:P2041:T2041,U2041,V2041,W2041))</f>
        <v>110</v>
      </c>
      <c r="Y2041" s="107"/>
      <c r="Z2041" s="107"/>
      <c r="AA2041" s="107"/>
      <c r="AB2041" s="107"/>
      <c r="AC2041" s="107"/>
      <c r="AD2041" s="107"/>
      <c r="AE2041" s="197">
        <f t="shared" si="55"/>
        <v>110</v>
      </c>
      <c r="AF2041" s="108"/>
      <c r="AG2041" s="104"/>
    </row>
    <row r="2042" spans="1:33">
      <c r="A2042" s="357">
        <v>45265</v>
      </c>
      <c r="B2042" s="30">
        <v>2</v>
      </c>
      <c r="C2042" s="30">
        <v>5441401</v>
      </c>
      <c r="D2042" s="104">
        <v>13711</v>
      </c>
      <c r="E2042" s="104" t="s">
        <v>862</v>
      </c>
      <c r="F2042" s="30">
        <v>20216</v>
      </c>
      <c r="G2042" s="105">
        <v>218</v>
      </c>
      <c r="H2042" s="113" t="s">
        <v>703</v>
      </c>
      <c r="I2042" s="222">
        <v>0</v>
      </c>
      <c r="J2042" s="223">
        <v>0</v>
      </c>
      <c r="K2042" s="228">
        <v>0</v>
      </c>
      <c r="L2042" s="224">
        <v>0</v>
      </c>
      <c r="M2042" s="222">
        <v>0</v>
      </c>
      <c r="N2042" s="229">
        <v>0</v>
      </c>
      <c r="O2042" s="225">
        <v>0</v>
      </c>
      <c r="P2042" s="224">
        <v>0</v>
      </c>
      <c r="Q2042" s="225">
        <v>0</v>
      </c>
      <c r="R2042" s="226">
        <v>1</v>
      </c>
      <c r="S2042" s="224">
        <v>0</v>
      </c>
      <c r="T2042" s="222">
        <v>0</v>
      </c>
      <c r="U2042" s="227">
        <v>0</v>
      </c>
      <c r="V2042" s="224">
        <v>1</v>
      </c>
      <c r="W2042" s="224">
        <v>0</v>
      </c>
      <c r="X2042" s="146">
        <f>+G2042-(SUM(I2042:N2042,O2042,P2042:P2042:T2042,U2042,V2042,W2042))</f>
        <v>216</v>
      </c>
      <c r="Y2042" s="107"/>
      <c r="Z2042" s="107"/>
      <c r="AA2042" s="107"/>
      <c r="AB2042" s="107"/>
      <c r="AC2042" s="107"/>
      <c r="AD2042" s="107"/>
      <c r="AE2042" s="197">
        <f t="shared" si="55"/>
        <v>216</v>
      </c>
      <c r="AF2042" s="108"/>
      <c r="AG2042" s="104"/>
    </row>
    <row r="2043" spans="1:33">
      <c r="A2043" s="103">
        <v>45267</v>
      </c>
      <c r="B2043" s="30">
        <v>1</v>
      </c>
      <c r="C2043" s="30">
        <v>5441401</v>
      </c>
      <c r="D2043" s="104">
        <v>13713</v>
      </c>
      <c r="E2043" s="104" t="s">
        <v>862</v>
      </c>
      <c r="F2043" s="30">
        <v>20235</v>
      </c>
      <c r="G2043" s="105">
        <v>400</v>
      </c>
      <c r="H2043" s="113" t="s">
        <v>111</v>
      </c>
      <c r="I2043" s="222">
        <v>0</v>
      </c>
      <c r="J2043" s="223">
        <v>0</v>
      </c>
      <c r="K2043" s="228">
        <v>0</v>
      </c>
      <c r="L2043" s="224">
        <v>0</v>
      </c>
      <c r="M2043" s="222">
        <v>0</v>
      </c>
      <c r="N2043" s="229">
        <v>0</v>
      </c>
      <c r="O2043" s="225">
        <v>0</v>
      </c>
      <c r="P2043" s="224">
        <v>0</v>
      </c>
      <c r="Q2043" s="225">
        <v>0</v>
      </c>
      <c r="R2043" s="226">
        <v>3</v>
      </c>
      <c r="S2043" s="224">
        <v>0</v>
      </c>
      <c r="T2043" s="222">
        <v>0</v>
      </c>
      <c r="U2043" s="227">
        <v>0</v>
      </c>
      <c r="V2043" s="224">
        <v>1</v>
      </c>
      <c r="W2043" s="224">
        <v>0</v>
      </c>
      <c r="X2043" s="146">
        <f>+G2043-(SUM(I2043:N2043,O2043,P2043:P2043:T2043,U2043,V2043,W2043))</f>
        <v>396</v>
      </c>
      <c r="Y2043" s="107"/>
      <c r="Z2043" s="107"/>
      <c r="AA2043" s="107"/>
      <c r="AB2043" s="107"/>
      <c r="AC2043" s="107"/>
      <c r="AD2043" s="107"/>
      <c r="AE2043" s="197">
        <f t="shared" si="55"/>
        <v>396</v>
      </c>
      <c r="AF2043" s="108"/>
      <c r="AG2043" s="104"/>
    </row>
    <row r="2044" spans="1:33">
      <c r="A2044" s="103">
        <v>45267</v>
      </c>
      <c r="B2044" s="30">
        <v>2</v>
      </c>
      <c r="C2044" s="30">
        <v>5441401</v>
      </c>
      <c r="D2044" s="104">
        <v>13713</v>
      </c>
      <c r="E2044" s="104" t="s">
        <v>862</v>
      </c>
      <c r="F2044" s="30">
        <v>20236</v>
      </c>
      <c r="G2044" s="105">
        <v>400</v>
      </c>
      <c r="H2044" s="113" t="s">
        <v>114</v>
      </c>
      <c r="I2044" s="222">
        <v>0</v>
      </c>
      <c r="J2044" s="223">
        <v>0</v>
      </c>
      <c r="K2044" s="228">
        <v>0</v>
      </c>
      <c r="L2044" s="224">
        <v>0</v>
      </c>
      <c r="M2044" s="222">
        <v>0</v>
      </c>
      <c r="N2044" s="229">
        <v>0</v>
      </c>
      <c r="O2044" s="225">
        <v>0</v>
      </c>
      <c r="P2044" s="224">
        <v>0</v>
      </c>
      <c r="Q2044" s="225">
        <v>0</v>
      </c>
      <c r="R2044" s="226">
        <v>3</v>
      </c>
      <c r="S2044" s="224">
        <v>0</v>
      </c>
      <c r="T2044" s="222">
        <v>0</v>
      </c>
      <c r="U2044" s="227">
        <v>0</v>
      </c>
      <c r="V2044" s="224">
        <v>1</v>
      </c>
      <c r="W2044" s="224">
        <v>0</v>
      </c>
      <c r="X2044" s="146">
        <f>+G2044-(SUM(I2044:N2044,O2044,P2044:P2044:T2044,U2044,V2044,W2044))</f>
        <v>396</v>
      </c>
      <c r="Y2044" s="107"/>
      <c r="Z2044" s="107"/>
      <c r="AA2044" s="107"/>
      <c r="AB2044" s="107"/>
      <c r="AC2044" s="107"/>
      <c r="AD2044" s="107"/>
      <c r="AE2044" s="197">
        <f t="shared" si="55"/>
        <v>396</v>
      </c>
      <c r="AF2044" s="108"/>
      <c r="AG2044" s="104"/>
    </row>
    <row r="2045" spans="1:33">
      <c r="A2045" s="103">
        <v>45267</v>
      </c>
      <c r="B2045" s="30">
        <v>3</v>
      </c>
      <c r="C2045" s="30">
        <v>5441401</v>
      </c>
      <c r="D2045" s="104">
        <v>13713</v>
      </c>
      <c r="E2045" s="104" t="s">
        <v>862</v>
      </c>
      <c r="F2045" s="30">
        <v>20237</v>
      </c>
      <c r="G2045" s="105">
        <v>400</v>
      </c>
      <c r="H2045" s="113" t="s">
        <v>385</v>
      </c>
      <c r="I2045" s="222">
        <v>0</v>
      </c>
      <c r="J2045" s="223">
        <v>0</v>
      </c>
      <c r="K2045" s="228">
        <v>0</v>
      </c>
      <c r="L2045" s="224">
        <v>0</v>
      </c>
      <c r="M2045" s="222">
        <v>0</v>
      </c>
      <c r="N2045" s="229">
        <v>0</v>
      </c>
      <c r="O2045" s="225">
        <v>0</v>
      </c>
      <c r="P2045" s="224">
        <v>0</v>
      </c>
      <c r="Q2045" s="225">
        <v>0</v>
      </c>
      <c r="R2045" s="226">
        <v>3</v>
      </c>
      <c r="S2045" s="224">
        <v>0</v>
      </c>
      <c r="T2045" s="222">
        <v>0</v>
      </c>
      <c r="U2045" s="227">
        <v>0</v>
      </c>
      <c r="V2045" s="224">
        <v>1</v>
      </c>
      <c r="W2045" s="224">
        <v>0</v>
      </c>
      <c r="X2045" s="146">
        <f>+G2045-(SUM(I2045:N2045,O2045,P2045:P2045:T2045,U2045,V2045,W2045))</f>
        <v>396</v>
      </c>
      <c r="Y2045" s="107"/>
      <c r="Z2045" s="107"/>
      <c r="AA2045" s="107"/>
      <c r="AB2045" s="107"/>
      <c r="AC2045" s="107"/>
      <c r="AD2045" s="107"/>
      <c r="AE2045" s="197">
        <f t="shared" si="55"/>
        <v>396</v>
      </c>
      <c r="AF2045" s="108"/>
      <c r="AG2045" s="104"/>
    </row>
    <row r="2046" spans="1:33">
      <c r="A2046" s="103">
        <v>45267</v>
      </c>
      <c r="B2046" s="30">
        <v>3</v>
      </c>
      <c r="C2046" s="30">
        <v>5441401</v>
      </c>
      <c r="D2046" s="104">
        <v>13713</v>
      </c>
      <c r="E2046" s="104" t="s">
        <v>862</v>
      </c>
      <c r="F2046" s="30">
        <v>20238</v>
      </c>
      <c r="G2046" s="105">
        <v>400</v>
      </c>
      <c r="H2046" s="113" t="s">
        <v>930</v>
      </c>
      <c r="I2046" s="222">
        <v>0</v>
      </c>
      <c r="J2046" s="223">
        <v>0</v>
      </c>
      <c r="K2046" s="228">
        <v>0</v>
      </c>
      <c r="L2046" s="224">
        <v>0</v>
      </c>
      <c r="M2046" s="222">
        <v>0</v>
      </c>
      <c r="N2046" s="229">
        <v>0</v>
      </c>
      <c r="O2046" s="225">
        <v>0</v>
      </c>
      <c r="P2046" s="224">
        <v>0</v>
      </c>
      <c r="Q2046" s="225">
        <v>0</v>
      </c>
      <c r="R2046" s="226">
        <v>3</v>
      </c>
      <c r="S2046" s="224">
        <v>0</v>
      </c>
      <c r="T2046" s="222">
        <v>0</v>
      </c>
      <c r="U2046" s="227">
        <v>0</v>
      </c>
      <c r="V2046" s="224">
        <v>1</v>
      </c>
      <c r="W2046" s="224">
        <v>0</v>
      </c>
      <c r="X2046" s="146">
        <f>+G2046-(SUM(I2046:N2046,O2046,P2046:P2046:T2046,U2046,V2046,W2046))</f>
        <v>396</v>
      </c>
      <c r="Y2046" s="107"/>
      <c r="Z2046" s="107"/>
      <c r="AA2046" s="107"/>
      <c r="AB2046" s="107"/>
      <c r="AC2046" s="107"/>
      <c r="AD2046" s="107"/>
      <c r="AE2046" s="197">
        <f t="shared" si="55"/>
        <v>396</v>
      </c>
      <c r="AF2046" s="108"/>
      <c r="AG2046" s="104"/>
    </row>
    <row r="2047" spans="1:33">
      <c r="A2047" s="357">
        <v>45268</v>
      </c>
      <c r="B2047" s="463">
        <v>1</v>
      </c>
      <c r="C2047" s="463">
        <v>5441401</v>
      </c>
      <c r="D2047" s="464">
        <v>13713</v>
      </c>
      <c r="E2047" s="464" t="s">
        <v>862</v>
      </c>
      <c r="F2047" s="463">
        <v>20239</v>
      </c>
      <c r="G2047" s="105">
        <v>26</v>
      </c>
      <c r="H2047" s="113" t="s">
        <v>932</v>
      </c>
      <c r="I2047" s="521">
        <v>0</v>
      </c>
      <c r="J2047" s="223">
        <v>0</v>
      </c>
      <c r="K2047" s="228">
        <v>0</v>
      </c>
      <c r="L2047" s="224">
        <v>0</v>
      </c>
      <c r="M2047" s="521">
        <v>0</v>
      </c>
      <c r="N2047" s="229">
        <v>0</v>
      </c>
      <c r="O2047" s="225">
        <v>0</v>
      </c>
      <c r="P2047" s="224">
        <v>0</v>
      </c>
      <c r="Q2047" s="225">
        <v>0</v>
      </c>
      <c r="R2047" s="226">
        <v>0</v>
      </c>
      <c r="S2047" s="224">
        <v>0</v>
      </c>
      <c r="T2047" s="521">
        <v>0</v>
      </c>
      <c r="U2047" s="227">
        <v>0</v>
      </c>
      <c r="V2047" s="224">
        <v>1</v>
      </c>
      <c r="W2047" s="224">
        <v>0</v>
      </c>
      <c r="X2047" s="146">
        <f>+G2047-(SUM(I2047:N2047,O2047,P2047:P2047:T2047,U2047,V2047,W2047))</f>
        <v>25</v>
      </c>
      <c r="Y2047" s="522"/>
      <c r="Z2047" s="522"/>
      <c r="AA2047" s="522"/>
      <c r="AB2047" s="522"/>
      <c r="AC2047" s="522"/>
      <c r="AD2047" s="522"/>
      <c r="AE2047" s="523">
        <f t="shared" si="55"/>
        <v>25</v>
      </c>
      <c r="AF2047" s="524"/>
      <c r="AG2047" s="464"/>
    </row>
    <row r="2048" spans="1:33">
      <c r="A2048" s="357">
        <v>45268</v>
      </c>
      <c r="B2048" s="463">
        <v>1</v>
      </c>
      <c r="C2048" s="463">
        <v>5441401</v>
      </c>
      <c r="D2048" s="464">
        <v>13713</v>
      </c>
      <c r="E2048" s="464" t="s">
        <v>862</v>
      </c>
      <c r="F2048" s="463">
        <v>20240</v>
      </c>
      <c r="G2048" s="105">
        <v>400</v>
      </c>
      <c r="H2048" s="113" t="s">
        <v>111</v>
      </c>
      <c r="I2048" s="521">
        <v>0</v>
      </c>
      <c r="J2048" s="223">
        <v>0</v>
      </c>
      <c r="K2048" s="228">
        <v>0</v>
      </c>
      <c r="L2048" s="224">
        <v>0</v>
      </c>
      <c r="M2048" s="521">
        <v>0</v>
      </c>
      <c r="N2048" s="229">
        <v>0</v>
      </c>
      <c r="O2048" s="225">
        <v>0</v>
      </c>
      <c r="P2048" s="224">
        <v>0</v>
      </c>
      <c r="Q2048" s="225">
        <v>0</v>
      </c>
      <c r="R2048" s="226">
        <v>3</v>
      </c>
      <c r="S2048" s="224">
        <v>0</v>
      </c>
      <c r="T2048" s="521">
        <v>0</v>
      </c>
      <c r="U2048" s="227">
        <v>0</v>
      </c>
      <c r="V2048" s="224">
        <v>1</v>
      </c>
      <c r="W2048" s="224">
        <v>0</v>
      </c>
      <c r="X2048" s="146">
        <f>+G2048-(SUM(I2048:N2048,O2048,P2048:P2048:T2048,U2048,V2048,W2048))</f>
        <v>396</v>
      </c>
      <c r="Y2048" s="522"/>
      <c r="Z2048" s="522"/>
      <c r="AA2048" s="522"/>
      <c r="AB2048" s="522"/>
      <c r="AC2048" s="522"/>
      <c r="AD2048" s="522"/>
      <c r="AE2048" s="523">
        <f t="shared" si="55"/>
        <v>396</v>
      </c>
      <c r="AF2048" s="524"/>
      <c r="AG2048" s="464"/>
    </row>
    <row r="2049" spans="1:33">
      <c r="A2049" s="357">
        <v>45268</v>
      </c>
      <c r="B2049" s="463">
        <v>1</v>
      </c>
      <c r="C2049" s="463">
        <v>5441401</v>
      </c>
      <c r="D2049" s="464">
        <v>13713</v>
      </c>
      <c r="E2049" s="464" t="s">
        <v>862</v>
      </c>
      <c r="F2049" s="463">
        <v>20241</v>
      </c>
      <c r="G2049" s="105">
        <v>324</v>
      </c>
      <c r="H2049" s="113" t="s">
        <v>384</v>
      </c>
      <c r="I2049" s="521">
        <v>0</v>
      </c>
      <c r="J2049" s="223">
        <v>0</v>
      </c>
      <c r="K2049" s="228">
        <v>0</v>
      </c>
      <c r="L2049" s="224">
        <v>0</v>
      </c>
      <c r="M2049" s="521">
        <v>0</v>
      </c>
      <c r="N2049" s="229">
        <v>0</v>
      </c>
      <c r="O2049" s="225">
        <v>0</v>
      </c>
      <c r="P2049" s="224">
        <v>0</v>
      </c>
      <c r="Q2049" s="225">
        <v>0</v>
      </c>
      <c r="R2049" s="226">
        <v>3</v>
      </c>
      <c r="S2049" s="224">
        <v>0</v>
      </c>
      <c r="T2049" s="521">
        <v>0</v>
      </c>
      <c r="U2049" s="227">
        <v>0</v>
      </c>
      <c r="V2049" s="224">
        <v>1</v>
      </c>
      <c r="W2049" s="224">
        <v>0</v>
      </c>
      <c r="X2049" s="146">
        <f>+G2049-(SUM(I2049:N2049,O2049,P2049:P2049:T2049,U2049,V2049,W2049))</f>
        <v>320</v>
      </c>
      <c r="Y2049" s="522"/>
      <c r="Z2049" s="522"/>
      <c r="AA2049" s="522"/>
      <c r="AB2049" s="522"/>
      <c r="AC2049" s="522"/>
      <c r="AD2049" s="522"/>
      <c r="AE2049" s="523">
        <f t="shared" ref="AE2049" si="59">X2049-SUM(Z2049:AD2049)</f>
        <v>320</v>
      </c>
      <c r="AF2049" s="524"/>
      <c r="AG2049" s="464"/>
    </row>
    <row r="2050" spans="1:33">
      <c r="A2050" s="357">
        <v>45268</v>
      </c>
      <c r="B2050" s="463">
        <v>2</v>
      </c>
      <c r="C2050" s="463">
        <v>5441401</v>
      </c>
      <c r="D2050" s="464">
        <v>13711</v>
      </c>
      <c r="E2050" s="464" t="s">
        <v>862</v>
      </c>
      <c r="F2050" s="463">
        <v>20242</v>
      </c>
      <c r="G2050" s="105">
        <v>200</v>
      </c>
      <c r="H2050" s="113" t="s">
        <v>933</v>
      </c>
      <c r="I2050" s="521">
        <v>0</v>
      </c>
      <c r="J2050" s="223">
        <v>0</v>
      </c>
      <c r="K2050" s="228">
        <v>0</v>
      </c>
      <c r="L2050" s="224">
        <v>0</v>
      </c>
      <c r="M2050" s="521">
        <v>0</v>
      </c>
      <c r="N2050" s="229">
        <v>0</v>
      </c>
      <c r="O2050" s="225">
        <v>0</v>
      </c>
      <c r="P2050" s="224">
        <v>0</v>
      </c>
      <c r="Q2050" s="225">
        <v>0</v>
      </c>
      <c r="R2050" s="226">
        <v>1</v>
      </c>
      <c r="S2050" s="224">
        <v>0</v>
      </c>
      <c r="T2050" s="521">
        <v>0</v>
      </c>
      <c r="U2050" s="227">
        <v>0</v>
      </c>
      <c r="V2050" s="224">
        <v>1</v>
      </c>
      <c r="W2050" s="224">
        <v>0</v>
      </c>
      <c r="X2050" s="146">
        <f>+G2050-(SUM(I2050:N2050,O2050,P2050:P2050:T2050,U2050,V2050,W2050))</f>
        <v>198</v>
      </c>
      <c r="Y2050" s="522"/>
      <c r="Z2050" s="522"/>
      <c r="AA2050" s="522"/>
      <c r="AB2050" s="522"/>
      <c r="AC2050" s="522"/>
      <c r="AD2050" s="522"/>
      <c r="AE2050" s="523">
        <f t="shared" si="55"/>
        <v>198</v>
      </c>
      <c r="AF2050" s="524"/>
      <c r="AG2050" s="464"/>
    </row>
    <row r="2051" spans="1:33">
      <c r="A2051" s="357">
        <v>45314</v>
      </c>
      <c r="B2051" s="463">
        <v>3</v>
      </c>
      <c r="C2051" s="463">
        <v>5366301</v>
      </c>
      <c r="D2051" s="464">
        <v>70251</v>
      </c>
      <c r="E2051" s="464" t="s">
        <v>830</v>
      </c>
      <c r="F2051" s="463">
        <v>20580</v>
      </c>
      <c r="G2051" s="105">
        <v>180</v>
      </c>
      <c r="H2051" s="113" t="s">
        <v>302</v>
      </c>
      <c r="I2051" s="222">
        <v>0</v>
      </c>
      <c r="J2051" s="223">
        <v>0</v>
      </c>
      <c r="K2051" s="228">
        <v>0</v>
      </c>
      <c r="L2051" s="224">
        <v>0</v>
      </c>
      <c r="M2051" s="222">
        <v>0</v>
      </c>
      <c r="N2051" s="229">
        <v>0</v>
      </c>
      <c r="O2051" s="225">
        <v>0</v>
      </c>
      <c r="P2051" s="224">
        <v>0</v>
      </c>
      <c r="Q2051" s="225">
        <v>0</v>
      </c>
      <c r="R2051" s="226">
        <v>0</v>
      </c>
      <c r="S2051" s="224">
        <v>0</v>
      </c>
      <c r="T2051" s="222">
        <v>0</v>
      </c>
      <c r="U2051" s="227">
        <v>0</v>
      </c>
      <c r="V2051" s="224">
        <v>0</v>
      </c>
      <c r="W2051" s="224">
        <v>0</v>
      </c>
      <c r="X2051" s="146">
        <f>+G2051-(SUM(I2051:N2051,O2051,P2051:P2051:T2051,U2051,V2051,W2051))</f>
        <v>180</v>
      </c>
      <c r="Y2051" s="107"/>
      <c r="Z2051" s="107"/>
      <c r="AA2051" s="107"/>
      <c r="AB2051" s="107"/>
      <c r="AC2051" s="107"/>
      <c r="AD2051" s="107"/>
      <c r="AE2051" s="197">
        <f t="shared" si="55"/>
        <v>180</v>
      </c>
      <c r="AF2051" s="108"/>
      <c r="AG2051" s="104"/>
    </row>
    <row r="2052" spans="1:33">
      <c r="A2052" s="357">
        <v>45314</v>
      </c>
      <c r="B2052" s="463">
        <v>3</v>
      </c>
      <c r="C2052" s="463">
        <v>5366301</v>
      </c>
      <c r="D2052" s="464">
        <v>59983</v>
      </c>
      <c r="E2052" s="464" t="s">
        <v>830</v>
      </c>
      <c r="F2052" s="463">
        <v>20581</v>
      </c>
      <c r="G2052" s="105">
        <v>14</v>
      </c>
      <c r="H2052" s="113" t="s">
        <v>934</v>
      </c>
      <c r="I2052" s="222">
        <v>0</v>
      </c>
      <c r="J2052" s="223">
        <v>0</v>
      </c>
      <c r="K2052" s="228">
        <v>0</v>
      </c>
      <c r="L2052" s="224">
        <v>0</v>
      </c>
      <c r="M2052" s="222">
        <v>0</v>
      </c>
      <c r="N2052" s="229">
        <v>0</v>
      </c>
      <c r="O2052" s="225">
        <v>0</v>
      </c>
      <c r="P2052" s="224">
        <v>0</v>
      </c>
      <c r="Q2052" s="225">
        <v>0</v>
      </c>
      <c r="R2052" s="226">
        <v>0</v>
      </c>
      <c r="S2052" s="224">
        <v>0</v>
      </c>
      <c r="T2052" s="222">
        <v>0</v>
      </c>
      <c r="U2052" s="227">
        <v>0</v>
      </c>
      <c r="V2052" s="224">
        <v>0</v>
      </c>
      <c r="W2052" s="224">
        <v>0</v>
      </c>
      <c r="X2052" s="146">
        <f>+G2052-(SUM(I2052:N2052,O2052,P2052:P2052:T2052,U2052,V2052,W2052))</f>
        <v>14</v>
      </c>
      <c r="Y2052" s="107"/>
      <c r="Z2052" s="107"/>
      <c r="AA2052" s="107"/>
      <c r="AB2052" s="107"/>
      <c r="AC2052" s="107"/>
      <c r="AD2052" s="107"/>
      <c r="AE2052" s="197">
        <f t="shared" si="55"/>
        <v>14</v>
      </c>
      <c r="AF2052" s="108"/>
      <c r="AG2052" s="104"/>
    </row>
    <row r="2053" spans="1:33">
      <c r="A2053" s="364">
        <v>45314</v>
      </c>
      <c r="B2053" s="527">
        <v>3</v>
      </c>
      <c r="C2053" s="527">
        <v>5366301</v>
      </c>
      <c r="D2053" s="528">
        <v>59861</v>
      </c>
      <c r="E2053" s="528" t="s">
        <v>830</v>
      </c>
      <c r="F2053" s="527">
        <v>20582</v>
      </c>
      <c r="G2053" s="164">
        <v>9</v>
      </c>
      <c r="H2053" s="113" t="s">
        <v>587</v>
      </c>
      <c r="I2053" s="222">
        <v>0</v>
      </c>
      <c r="J2053" s="223">
        <v>0</v>
      </c>
      <c r="K2053" s="228">
        <v>0</v>
      </c>
      <c r="L2053" s="224">
        <v>0</v>
      </c>
      <c r="M2053" s="222">
        <v>0</v>
      </c>
      <c r="N2053" s="229">
        <v>0</v>
      </c>
      <c r="O2053" s="225">
        <v>0</v>
      </c>
      <c r="P2053" s="224">
        <v>0</v>
      </c>
      <c r="Q2053" s="225">
        <v>0</v>
      </c>
      <c r="R2053" s="226">
        <v>0</v>
      </c>
      <c r="S2053" s="224">
        <v>0</v>
      </c>
      <c r="T2053" s="222">
        <v>0</v>
      </c>
      <c r="U2053" s="227">
        <v>0</v>
      </c>
      <c r="V2053" s="224">
        <v>0</v>
      </c>
      <c r="W2053" s="224">
        <v>0</v>
      </c>
      <c r="X2053" s="146">
        <f>+G2053-(SUM(I2053:N2053,O2053,P2053:P2053:T2053,U2053,V2053,W2053))</f>
        <v>9</v>
      </c>
      <c r="Y2053" s="107"/>
      <c r="Z2053" s="107"/>
      <c r="AA2053" s="107"/>
      <c r="AB2053" s="107"/>
      <c r="AC2053" s="107"/>
      <c r="AD2053" s="107"/>
      <c r="AE2053" s="197">
        <f t="shared" si="55"/>
        <v>9</v>
      </c>
      <c r="AF2053" s="108"/>
      <c r="AG2053" s="104"/>
    </row>
    <row r="2054" spans="1:33">
      <c r="A2054" s="357">
        <v>45314</v>
      </c>
      <c r="B2054" s="463">
        <v>3</v>
      </c>
      <c r="C2054" s="463">
        <v>5499801</v>
      </c>
      <c r="D2054" s="464">
        <v>13714</v>
      </c>
      <c r="E2054" s="464" t="s">
        <v>862</v>
      </c>
      <c r="F2054" s="463">
        <v>20583</v>
      </c>
      <c r="G2054" s="105">
        <v>400</v>
      </c>
      <c r="H2054" s="113" t="s">
        <v>111</v>
      </c>
      <c r="I2054" s="222">
        <v>0</v>
      </c>
      <c r="J2054" s="223">
        <v>0</v>
      </c>
      <c r="K2054" s="228">
        <v>0</v>
      </c>
      <c r="L2054" s="224">
        <v>0</v>
      </c>
      <c r="M2054" s="222">
        <v>0</v>
      </c>
      <c r="N2054" s="229">
        <v>0</v>
      </c>
      <c r="O2054" s="225">
        <v>0</v>
      </c>
      <c r="P2054" s="224">
        <v>1</v>
      </c>
      <c r="Q2054" s="225">
        <v>0</v>
      </c>
      <c r="R2054" s="226">
        <v>0</v>
      </c>
      <c r="S2054" s="224">
        <v>0</v>
      </c>
      <c r="T2054" s="222">
        <v>0</v>
      </c>
      <c r="U2054" s="227">
        <v>0</v>
      </c>
      <c r="V2054" s="224">
        <v>1</v>
      </c>
      <c r="W2054" s="224">
        <v>0</v>
      </c>
      <c r="X2054" s="146">
        <f>+G2054-(SUM(I2054:N2054,O2054,P2054:P2054:T2054,U2054,V2054,W2054))</f>
        <v>398</v>
      </c>
      <c r="Y2054" s="107"/>
      <c r="Z2054" s="107"/>
      <c r="AA2054" s="107"/>
      <c r="AB2054" s="107"/>
      <c r="AC2054" s="107"/>
      <c r="AD2054" s="107"/>
      <c r="AE2054" s="197">
        <f t="shared" ref="AE2054" si="60">X2054-SUM(Z2054:AD2054)</f>
        <v>398</v>
      </c>
      <c r="AF2054" s="108"/>
      <c r="AG2054" s="104"/>
    </row>
    <row r="2055" spans="1:33" ht="15.75" customHeight="1">
      <c r="A2055" s="357">
        <v>45314</v>
      </c>
      <c r="B2055" s="463">
        <v>1</v>
      </c>
      <c r="C2055" s="463">
        <v>5499801</v>
      </c>
      <c r="D2055" s="464">
        <v>13714</v>
      </c>
      <c r="E2055" s="464" t="s">
        <v>862</v>
      </c>
      <c r="F2055" s="463">
        <v>20584</v>
      </c>
      <c r="G2055" s="105">
        <v>37</v>
      </c>
      <c r="H2055" s="113" t="s">
        <v>935</v>
      </c>
      <c r="I2055" s="222">
        <v>0</v>
      </c>
      <c r="J2055" s="223">
        <v>0</v>
      </c>
      <c r="K2055" s="228">
        <v>0</v>
      </c>
      <c r="L2055" s="224">
        <v>0</v>
      </c>
      <c r="M2055" s="222">
        <v>0</v>
      </c>
      <c r="N2055" s="229">
        <v>0</v>
      </c>
      <c r="O2055" s="225">
        <v>0</v>
      </c>
      <c r="P2055" s="224">
        <v>1</v>
      </c>
      <c r="Q2055" s="225">
        <v>0</v>
      </c>
      <c r="R2055" s="226">
        <v>0</v>
      </c>
      <c r="S2055" s="224">
        <v>0</v>
      </c>
      <c r="T2055" s="222">
        <v>0</v>
      </c>
      <c r="U2055" s="227">
        <v>0</v>
      </c>
      <c r="V2055" s="224">
        <v>1</v>
      </c>
      <c r="W2055" s="224">
        <v>0</v>
      </c>
      <c r="X2055" s="146">
        <f>+G2055-(SUM(I2055:N2055,O2055,P2055:P2055:T2055,U2055,V2055,W2055))</f>
        <v>35</v>
      </c>
      <c r="Y2055" s="107"/>
      <c r="Z2055" s="107"/>
      <c r="AA2055" s="107">
        <v>1</v>
      </c>
      <c r="AB2055" s="107"/>
      <c r="AC2055" s="107"/>
      <c r="AD2055" s="107"/>
      <c r="AE2055" s="197">
        <f t="shared" ref="AE2055" si="61">X2055-SUM(Z2055:AD2055)</f>
        <v>34</v>
      </c>
      <c r="AF2055" s="108"/>
      <c r="AG2055" s="104"/>
    </row>
    <row r="2056" spans="1:33">
      <c r="A2056" s="357">
        <v>45315</v>
      </c>
      <c r="B2056" s="463">
        <v>1</v>
      </c>
      <c r="C2056" s="463">
        <v>5499801</v>
      </c>
      <c r="D2056" s="464">
        <v>13711</v>
      </c>
      <c r="E2056" s="464" t="s">
        <v>862</v>
      </c>
      <c r="F2056" s="463">
        <v>20585</v>
      </c>
      <c r="G2056" s="105">
        <v>241</v>
      </c>
      <c r="H2056" s="113" t="s">
        <v>936</v>
      </c>
      <c r="I2056" s="222">
        <v>0</v>
      </c>
      <c r="J2056" s="223">
        <v>0</v>
      </c>
      <c r="K2056" s="228">
        <v>0</v>
      </c>
      <c r="L2056" s="224">
        <v>0</v>
      </c>
      <c r="M2056" s="222">
        <v>0</v>
      </c>
      <c r="N2056" s="229">
        <v>0</v>
      </c>
      <c r="O2056" s="225">
        <v>0</v>
      </c>
      <c r="P2056" s="224">
        <v>1</v>
      </c>
      <c r="Q2056" s="225">
        <v>0</v>
      </c>
      <c r="R2056" s="226">
        <v>0</v>
      </c>
      <c r="S2056" s="224">
        <v>0</v>
      </c>
      <c r="T2056" s="222">
        <v>0</v>
      </c>
      <c r="U2056" s="227">
        <v>0</v>
      </c>
      <c r="V2056" s="224">
        <v>1</v>
      </c>
      <c r="W2056" s="224">
        <v>0</v>
      </c>
      <c r="X2056" s="146">
        <f>+G2056-(SUM(I2056:N2056,O2056,P2056:P2056:T2056,U2056,V2056,W2056))</f>
        <v>239</v>
      </c>
      <c r="Y2056" s="107"/>
      <c r="Z2056" s="107"/>
      <c r="AA2056" s="107">
        <v>6</v>
      </c>
      <c r="AB2056" s="107"/>
      <c r="AC2056" s="107"/>
      <c r="AD2056" s="107"/>
      <c r="AE2056" s="197">
        <f t="shared" ref="AE2056" si="62">X2056-SUM(Z2056:AD2056)</f>
        <v>233</v>
      </c>
      <c r="AF2056" s="108"/>
      <c r="AG2056" s="104"/>
    </row>
    <row r="2057" spans="1:33">
      <c r="A2057" s="357">
        <v>45315</v>
      </c>
      <c r="B2057" s="463">
        <v>1</v>
      </c>
      <c r="C2057" s="463">
        <v>5441401</v>
      </c>
      <c r="D2057" s="464">
        <v>13711</v>
      </c>
      <c r="E2057" s="464" t="s">
        <v>862</v>
      </c>
      <c r="F2057" s="463">
        <v>20586</v>
      </c>
      <c r="G2057" s="105">
        <v>143</v>
      </c>
      <c r="H2057" s="113" t="s">
        <v>937</v>
      </c>
      <c r="I2057" s="222">
        <v>0</v>
      </c>
      <c r="J2057" s="223">
        <v>0</v>
      </c>
      <c r="K2057" s="228">
        <v>0</v>
      </c>
      <c r="L2057" s="224">
        <v>0</v>
      </c>
      <c r="M2057" s="222">
        <v>0</v>
      </c>
      <c r="N2057" s="229">
        <v>0</v>
      </c>
      <c r="O2057" s="225">
        <v>0</v>
      </c>
      <c r="P2057" s="224">
        <v>1</v>
      </c>
      <c r="Q2057" s="225">
        <v>0</v>
      </c>
      <c r="R2057" s="226">
        <v>0</v>
      </c>
      <c r="S2057" s="224">
        <v>0</v>
      </c>
      <c r="T2057" s="222">
        <v>0</v>
      </c>
      <c r="U2057" s="227">
        <v>0</v>
      </c>
      <c r="V2057" s="224">
        <v>1</v>
      </c>
      <c r="W2057" s="224">
        <v>0</v>
      </c>
      <c r="X2057" s="146">
        <f>+G2057-(SUM(I2057:N2057,O2057,P2057:P2057:T2057,U2057,V2057,W2057))</f>
        <v>141</v>
      </c>
      <c r="Y2057" s="107"/>
      <c r="Z2057" s="107"/>
      <c r="AA2057" s="107"/>
      <c r="AB2057" s="107"/>
      <c r="AC2057" s="107"/>
      <c r="AD2057" s="107"/>
      <c r="AE2057" s="197">
        <f t="shared" ref="AE2057" si="63">X2057-SUM(Z2057:AD2057)</f>
        <v>141</v>
      </c>
      <c r="AF2057" s="108"/>
      <c r="AG2057" s="104"/>
    </row>
    <row r="2058" spans="1:33">
      <c r="A2058" s="357">
        <v>45315</v>
      </c>
      <c r="B2058" s="463">
        <v>1</v>
      </c>
      <c r="C2058" s="463">
        <v>5441401</v>
      </c>
      <c r="D2058" s="464">
        <v>13712</v>
      </c>
      <c r="E2058" s="464" t="s">
        <v>862</v>
      </c>
      <c r="F2058" s="463">
        <v>20587</v>
      </c>
      <c r="G2058" s="105">
        <v>180</v>
      </c>
      <c r="H2058" s="113" t="s">
        <v>938</v>
      </c>
      <c r="I2058" s="222">
        <v>0</v>
      </c>
      <c r="J2058" s="223">
        <v>0</v>
      </c>
      <c r="K2058" s="228">
        <v>0</v>
      </c>
      <c r="L2058" s="224">
        <v>0</v>
      </c>
      <c r="M2058" s="222">
        <v>0</v>
      </c>
      <c r="N2058" s="229">
        <v>0</v>
      </c>
      <c r="O2058" s="225">
        <v>0</v>
      </c>
      <c r="P2058" s="224">
        <v>1</v>
      </c>
      <c r="Q2058" s="225">
        <v>0</v>
      </c>
      <c r="R2058" s="226">
        <v>0</v>
      </c>
      <c r="S2058" s="224">
        <v>0</v>
      </c>
      <c r="T2058" s="222">
        <v>0</v>
      </c>
      <c r="U2058" s="227">
        <v>0</v>
      </c>
      <c r="V2058" s="224">
        <v>1</v>
      </c>
      <c r="W2058" s="224">
        <v>0</v>
      </c>
      <c r="X2058" s="146">
        <f>+G2058-(SUM(I2058:N2058,O2058,P2058:P2058:T2058,U2058,V2058,W2058))</f>
        <v>178</v>
      </c>
      <c r="Y2058" s="107"/>
      <c r="Z2058" s="107"/>
      <c r="AA2058" s="107"/>
      <c r="AB2058" s="107"/>
      <c r="AC2058" s="107"/>
      <c r="AD2058" s="107"/>
      <c r="AE2058" s="197">
        <f t="shared" ref="AE2058" si="64">X2058-SUM(Z2058:AD2058)</f>
        <v>178</v>
      </c>
      <c r="AF2058" s="108"/>
      <c r="AG2058" s="104"/>
    </row>
    <row r="2059" spans="1:33">
      <c r="A2059" s="357">
        <v>45335</v>
      </c>
      <c r="B2059" s="463">
        <v>3</v>
      </c>
      <c r="C2059" s="463">
        <v>5518002</v>
      </c>
      <c r="D2059" s="464">
        <v>70990</v>
      </c>
      <c r="E2059" s="464" t="s">
        <v>871</v>
      </c>
      <c r="F2059" s="463">
        <v>20728</v>
      </c>
      <c r="G2059" s="105">
        <v>400</v>
      </c>
      <c r="H2059" s="113" t="s">
        <v>111</v>
      </c>
      <c r="I2059" s="222">
        <v>0</v>
      </c>
      <c r="J2059" s="223">
        <v>0</v>
      </c>
      <c r="K2059" s="228">
        <v>0</v>
      </c>
      <c r="L2059" s="224">
        <v>0</v>
      </c>
      <c r="M2059" s="222">
        <v>0</v>
      </c>
      <c r="N2059" s="229">
        <v>0</v>
      </c>
      <c r="O2059" s="225">
        <v>0</v>
      </c>
      <c r="P2059" s="224">
        <v>1</v>
      </c>
      <c r="Q2059" s="225">
        <v>0</v>
      </c>
      <c r="R2059" s="226">
        <v>0</v>
      </c>
      <c r="S2059" s="224">
        <v>0</v>
      </c>
      <c r="T2059" s="222">
        <v>0</v>
      </c>
      <c r="U2059" s="227">
        <v>0</v>
      </c>
      <c r="V2059" s="224">
        <v>0</v>
      </c>
      <c r="W2059" s="224">
        <v>0</v>
      </c>
      <c r="X2059" s="146">
        <f>+G2059-(SUM(I2059:N2059,O2059,P2059:P2059:T2059,U2059,V2059,W2059))</f>
        <v>399</v>
      </c>
      <c r="Y2059" s="107"/>
      <c r="Z2059" s="107"/>
      <c r="AA2059" s="107"/>
      <c r="AB2059" s="107"/>
      <c r="AC2059" s="107"/>
      <c r="AD2059" s="107"/>
      <c r="AE2059" s="197">
        <f t="shared" si="55"/>
        <v>399</v>
      </c>
      <c r="AF2059" s="108"/>
      <c r="AG2059" s="104"/>
    </row>
    <row r="2060" spans="1:33">
      <c r="A2060" s="357">
        <v>45335</v>
      </c>
      <c r="B2060" s="463">
        <v>3</v>
      </c>
      <c r="C2060" s="463">
        <v>5518002</v>
      </c>
      <c r="D2060" s="464">
        <v>70990</v>
      </c>
      <c r="E2060" s="464" t="s">
        <v>871</v>
      </c>
      <c r="F2060" s="463">
        <v>20729</v>
      </c>
      <c r="G2060" s="105">
        <v>64</v>
      </c>
      <c r="H2060" s="113" t="s">
        <v>310</v>
      </c>
      <c r="I2060" s="222">
        <v>0</v>
      </c>
      <c r="J2060" s="223">
        <v>0</v>
      </c>
      <c r="K2060" s="228">
        <v>0</v>
      </c>
      <c r="L2060" s="224">
        <v>0</v>
      </c>
      <c r="M2060" s="222">
        <v>0</v>
      </c>
      <c r="N2060" s="229">
        <v>0</v>
      </c>
      <c r="O2060" s="225">
        <v>0</v>
      </c>
      <c r="P2060" s="224">
        <v>0</v>
      </c>
      <c r="Q2060" s="225">
        <v>0</v>
      </c>
      <c r="R2060" s="226">
        <v>0</v>
      </c>
      <c r="S2060" s="224">
        <v>0</v>
      </c>
      <c r="T2060" s="222">
        <v>0</v>
      </c>
      <c r="U2060" s="227">
        <v>0</v>
      </c>
      <c r="V2060" s="224">
        <v>1</v>
      </c>
      <c r="W2060" s="224">
        <v>0</v>
      </c>
      <c r="X2060" s="146">
        <f>+G2060-(SUM(I2060:N2060,O2060,P2060:P2060:T2060,U2060,V2060,W2060))</f>
        <v>63</v>
      </c>
      <c r="Y2060" s="107"/>
      <c r="Z2060" s="107"/>
      <c r="AA2060" s="107"/>
      <c r="AB2060" s="107"/>
      <c r="AC2060" s="107"/>
      <c r="AD2060" s="107"/>
      <c r="AE2060" s="197">
        <f t="shared" si="55"/>
        <v>63</v>
      </c>
      <c r="AF2060" s="108"/>
      <c r="AG2060" s="104"/>
    </row>
    <row r="2061" spans="1:33">
      <c r="A2061" s="357">
        <v>45336</v>
      </c>
      <c r="B2061" s="30">
        <v>1</v>
      </c>
      <c r="C2061" s="30">
        <v>5517801</v>
      </c>
      <c r="D2061" s="104">
        <v>70991</v>
      </c>
      <c r="E2061" s="104" t="s">
        <v>871</v>
      </c>
      <c r="F2061" s="463">
        <v>20730</v>
      </c>
      <c r="G2061" s="105">
        <v>80</v>
      </c>
      <c r="H2061" s="113" t="s">
        <v>940</v>
      </c>
      <c r="I2061" s="222">
        <v>0</v>
      </c>
      <c r="J2061" s="223">
        <v>0</v>
      </c>
      <c r="K2061" s="228">
        <v>0</v>
      </c>
      <c r="L2061" s="224">
        <v>0</v>
      </c>
      <c r="M2061" s="222">
        <v>0</v>
      </c>
      <c r="N2061" s="229">
        <v>0</v>
      </c>
      <c r="O2061" s="225">
        <v>0</v>
      </c>
      <c r="P2061" s="224">
        <v>0</v>
      </c>
      <c r="Q2061" s="225">
        <v>0</v>
      </c>
      <c r="R2061" s="226">
        <v>0</v>
      </c>
      <c r="S2061" s="224">
        <v>0</v>
      </c>
      <c r="T2061" s="222">
        <v>0</v>
      </c>
      <c r="U2061" s="227">
        <v>0</v>
      </c>
      <c r="V2061" s="224">
        <v>1</v>
      </c>
      <c r="W2061" s="224">
        <v>0</v>
      </c>
      <c r="X2061" s="146">
        <f>+G2061-(SUM(I2061:N2061,O2061,P2061:P2061:T2061,U2061,V2061,W2061))</f>
        <v>79</v>
      </c>
      <c r="Y2061" s="107"/>
      <c r="Z2061" s="107"/>
      <c r="AA2061" s="107">
        <v>2</v>
      </c>
      <c r="AB2061" s="107"/>
      <c r="AC2061" s="107"/>
      <c r="AD2061" s="107"/>
      <c r="AE2061" s="197">
        <f t="shared" si="55"/>
        <v>77</v>
      </c>
      <c r="AF2061" s="108"/>
      <c r="AG2061" s="104"/>
    </row>
    <row r="2062" spans="1:33">
      <c r="A2062" s="357">
        <v>45336</v>
      </c>
      <c r="B2062" s="30">
        <v>1</v>
      </c>
      <c r="C2062" s="30">
        <v>5517801</v>
      </c>
      <c r="D2062" s="104">
        <v>70262</v>
      </c>
      <c r="E2062" s="104" t="s">
        <v>830</v>
      </c>
      <c r="F2062" s="463">
        <v>20731</v>
      </c>
      <c r="G2062" s="105">
        <v>74</v>
      </c>
      <c r="H2062" s="113" t="s">
        <v>615</v>
      </c>
      <c r="I2062" s="222">
        <v>0</v>
      </c>
      <c r="J2062" s="223">
        <v>0</v>
      </c>
      <c r="K2062" s="228">
        <v>0</v>
      </c>
      <c r="L2062" s="224">
        <v>0</v>
      </c>
      <c r="M2062" s="222">
        <v>0</v>
      </c>
      <c r="N2062" s="229">
        <v>0</v>
      </c>
      <c r="O2062" s="225">
        <v>0</v>
      </c>
      <c r="P2062" s="224">
        <v>0</v>
      </c>
      <c r="Q2062" s="225">
        <v>0</v>
      </c>
      <c r="R2062" s="226">
        <v>0</v>
      </c>
      <c r="S2062" s="224">
        <v>0</v>
      </c>
      <c r="T2062" s="222">
        <v>0</v>
      </c>
      <c r="U2062" s="227">
        <v>0</v>
      </c>
      <c r="V2062" s="224">
        <v>1</v>
      </c>
      <c r="W2062" s="224">
        <v>0</v>
      </c>
      <c r="X2062" s="146">
        <f>+G2062-(SUM(I2062:N2062,O2062,P2062:P2062:T2062,U2062,V2062,W2062))</f>
        <v>73</v>
      </c>
      <c r="Y2062" s="107"/>
      <c r="Z2062" s="107"/>
      <c r="AA2062" s="107"/>
      <c r="AB2062" s="107"/>
      <c r="AC2062" s="107"/>
      <c r="AD2062" s="107"/>
      <c r="AE2062" s="197">
        <f t="shared" si="55"/>
        <v>73</v>
      </c>
      <c r="AF2062" s="108"/>
      <c r="AG2062" s="104"/>
    </row>
    <row r="2063" spans="1:33">
      <c r="A2063" s="357">
        <v>45336</v>
      </c>
      <c r="B2063" s="30">
        <v>1</v>
      </c>
      <c r="C2063" s="30">
        <v>5499801</v>
      </c>
      <c r="D2063" s="104">
        <v>13711</v>
      </c>
      <c r="E2063" s="104" t="s">
        <v>862</v>
      </c>
      <c r="F2063" s="463">
        <v>20732</v>
      </c>
      <c r="G2063" s="105">
        <v>400</v>
      </c>
      <c r="H2063" s="113" t="s">
        <v>939</v>
      </c>
      <c r="I2063" s="222">
        <v>0</v>
      </c>
      <c r="J2063" s="223">
        <v>0</v>
      </c>
      <c r="K2063" s="228">
        <v>0</v>
      </c>
      <c r="L2063" s="224">
        <v>0</v>
      </c>
      <c r="M2063" s="222">
        <v>0</v>
      </c>
      <c r="N2063" s="229">
        <v>0</v>
      </c>
      <c r="O2063" s="225">
        <v>0</v>
      </c>
      <c r="P2063" s="224">
        <v>1</v>
      </c>
      <c r="Q2063" s="225">
        <v>0</v>
      </c>
      <c r="R2063" s="226">
        <v>3</v>
      </c>
      <c r="S2063" s="224">
        <v>0</v>
      </c>
      <c r="T2063" s="222">
        <v>0</v>
      </c>
      <c r="U2063" s="227">
        <v>0</v>
      </c>
      <c r="V2063" s="224">
        <v>0</v>
      </c>
      <c r="W2063" s="224">
        <v>0</v>
      </c>
      <c r="X2063" s="146">
        <f>+G2063-(SUM(I2063:N2063,O2063,P2063:P2063:T2063,U2063,V2063,W2063))</f>
        <v>396</v>
      </c>
      <c r="Y2063" s="107"/>
      <c r="Z2063" s="107"/>
      <c r="AA2063" s="107"/>
      <c r="AB2063" s="107"/>
      <c r="AC2063" s="107"/>
      <c r="AD2063" s="107"/>
      <c r="AE2063" s="197">
        <f t="shared" si="55"/>
        <v>396</v>
      </c>
      <c r="AF2063" s="108"/>
      <c r="AG2063" s="104"/>
    </row>
    <row r="2064" spans="1:33">
      <c r="A2064" s="357">
        <v>45336</v>
      </c>
      <c r="B2064" s="30">
        <v>1</v>
      </c>
      <c r="C2064" s="30">
        <v>5499801</v>
      </c>
      <c r="D2064" s="104">
        <v>13711</v>
      </c>
      <c r="E2064" s="104" t="s">
        <v>862</v>
      </c>
      <c r="F2064" s="463">
        <v>20733</v>
      </c>
      <c r="G2064" s="105">
        <v>225</v>
      </c>
      <c r="H2064" s="113" t="s">
        <v>941</v>
      </c>
      <c r="I2064" s="222">
        <v>0</v>
      </c>
      <c r="J2064" s="223">
        <v>0</v>
      </c>
      <c r="K2064" s="228">
        <v>0</v>
      </c>
      <c r="L2064" s="224">
        <v>0</v>
      </c>
      <c r="M2064" s="222">
        <v>0</v>
      </c>
      <c r="N2064" s="229">
        <v>0</v>
      </c>
      <c r="O2064" s="225">
        <v>0</v>
      </c>
      <c r="P2064" s="224">
        <v>0</v>
      </c>
      <c r="Q2064" s="225">
        <v>0</v>
      </c>
      <c r="R2064" s="226">
        <v>2</v>
      </c>
      <c r="S2064" s="224">
        <v>0</v>
      </c>
      <c r="T2064" s="222">
        <v>0</v>
      </c>
      <c r="U2064" s="227">
        <v>0</v>
      </c>
      <c r="V2064" s="224">
        <v>1</v>
      </c>
      <c r="W2064" s="224">
        <v>0</v>
      </c>
      <c r="X2064" s="146">
        <f>+G2064-(SUM(I2064:N2064,O2064,P2064:P2064:T2064,U2064,V2064,W2064))</f>
        <v>222</v>
      </c>
      <c r="Y2064" s="107"/>
      <c r="Z2064" s="107"/>
      <c r="AA2064" s="107"/>
      <c r="AB2064" s="107"/>
      <c r="AC2064" s="107"/>
      <c r="AD2064" s="107"/>
      <c r="AE2064" s="197">
        <f t="shared" si="55"/>
        <v>222</v>
      </c>
      <c r="AF2064" s="108"/>
      <c r="AG2064" s="104"/>
    </row>
    <row r="2065" spans="1:33">
      <c r="A2065" s="357">
        <v>45336</v>
      </c>
      <c r="B2065" s="30">
        <v>2</v>
      </c>
      <c r="C2065" s="30">
        <v>5499801</v>
      </c>
      <c r="D2065" s="104">
        <v>13712</v>
      </c>
      <c r="E2065" s="104" t="s">
        <v>862</v>
      </c>
      <c r="F2065" s="463">
        <v>20734</v>
      </c>
      <c r="G2065" s="105">
        <v>98</v>
      </c>
      <c r="H2065" s="113" t="s">
        <v>189</v>
      </c>
      <c r="I2065" s="222">
        <v>0</v>
      </c>
      <c r="J2065" s="223">
        <v>0</v>
      </c>
      <c r="K2065" s="228">
        <v>0</v>
      </c>
      <c r="L2065" s="224">
        <v>0</v>
      </c>
      <c r="M2065" s="222">
        <v>0</v>
      </c>
      <c r="N2065" s="229">
        <v>0</v>
      </c>
      <c r="O2065" s="225">
        <v>0</v>
      </c>
      <c r="P2065" s="224">
        <v>0</v>
      </c>
      <c r="Q2065" s="225">
        <v>0</v>
      </c>
      <c r="R2065" s="226">
        <v>0</v>
      </c>
      <c r="S2065" s="224">
        <v>0</v>
      </c>
      <c r="T2065" s="222">
        <v>0</v>
      </c>
      <c r="U2065" s="227">
        <v>0</v>
      </c>
      <c r="V2065" s="224">
        <v>1</v>
      </c>
      <c r="W2065" s="224">
        <v>0</v>
      </c>
      <c r="X2065" s="146">
        <f>+G2065-(SUM(I2065:N2065,O2065,P2065:P2065:T2065,U2065,V2065,W2065))</f>
        <v>97</v>
      </c>
      <c r="Y2065" s="107"/>
      <c r="Z2065" s="107"/>
      <c r="AA2065" s="107"/>
      <c r="AB2065" s="107"/>
      <c r="AC2065" s="107"/>
      <c r="AD2065" s="107"/>
      <c r="AE2065" s="197">
        <f t="shared" si="55"/>
        <v>97</v>
      </c>
      <c r="AF2065" s="108"/>
      <c r="AG2065" s="104"/>
    </row>
    <row r="2066" spans="1:33">
      <c r="A2066" s="357">
        <v>45336</v>
      </c>
      <c r="B2066" s="30">
        <v>2</v>
      </c>
      <c r="C2066" s="30">
        <v>5499801</v>
      </c>
      <c r="D2066" s="104">
        <v>13692</v>
      </c>
      <c r="E2066" s="104" t="s">
        <v>862</v>
      </c>
      <c r="F2066" s="463">
        <v>20735</v>
      </c>
      <c r="G2066" s="105">
        <v>30</v>
      </c>
      <c r="H2066" s="113" t="s">
        <v>190</v>
      </c>
      <c r="I2066" s="222">
        <v>0</v>
      </c>
      <c r="J2066" s="223">
        <v>0</v>
      </c>
      <c r="K2066" s="228">
        <v>0</v>
      </c>
      <c r="L2066" s="224">
        <v>0</v>
      </c>
      <c r="M2066" s="222">
        <v>0</v>
      </c>
      <c r="N2066" s="229">
        <v>0</v>
      </c>
      <c r="O2066" s="225">
        <v>0</v>
      </c>
      <c r="P2066" s="224">
        <v>0</v>
      </c>
      <c r="Q2066" s="225">
        <v>0</v>
      </c>
      <c r="R2066" s="226">
        <v>0</v>
      </c>
      <c r="S2066" s="224">
        <v>0</v>
      </c>
      <c r="T2066" s="222">
        <v>0</v>
      </c>
      <c r="U2066" s="227">
        <v>0</v>
      </c>
      <c r="V2066" s="224">
        <v>1</v>
      </c>
      <c r="W2066" s="224">
        <v>0</v>
      </c>
      <c r="X2066" s="146">
        <f>+G2066-(SUM(I2066:N2066,O2066,P2066:P2066:T2066,U2066,V2066,W2066))</f>
        <v>29</v>
      </c>
      <c r="Y2066" s="107"/>
      <c r="Z2066" s="107"/>
      <c r="AA2066" s="107"/>
      <c r="AB2066" s="107"/>
      <c r="AC2066" s="107"/>
      <c r="AD2066" s="107"/>
      <c r="AE2066" s="197">
        <f t="shared" si="55"/>
        <v>29</v>
      </c>
      <c r="AF2066" s="108"/>
      <c r="AG2066" s="104"/>
    </row>
    <row r="2067" spans="1:33">
      <c r="A2067" s="357">
        <v>45336</v>
      </c>
      <c r="B2067" s="30">
        <v>2</v>
      </c>
      <c r="C2067" s="30">
        <v>5499801</v>
      </c>
      <c r="D2067" s="104">
        <v>13710</v>
      </c>
      <c r="E2067" s="104" t="s">
        <v>862</v>
      </c>
      <c r="F2067" s="463">
        <v>20736</v>
      </c>
      <c r="G2067" s="105">
        <v>49</v>
      </c>
      <c r="H2067" s="113" t="s">
        <v>314</v>
      </c>
      <c r="I2067" s="222">
        <v>0</v>
      </c>
      <c r="J2067" s="223">
        <v>0</v>
      </c>
      <c r="K2067" s="228">
        <v>0</v>
      </c>
      <c r="L2067" s="224">
        <v>0</v>
      </c>
      <c r="M2067" s="222">
        <v>0</v>
      </c>
      <c r="N2067" s="229">
        <v>0</v>
      </c>
      <c r="O2067" s="225">
        <v>0</v>
      </c>
      <c r="P2067" s="224">
        <v>0</v>
      </c>
      <c r="Q2067" s="225">
        <v>0</v>
      </c>
      <c r="R2067" s="226">
        <v>0</v>
      </c>
      <c r="S2067" s="224">
        <v>0</v>
      </c>
      <c r="T2067" s="222">
        <v>0</v>
      </c>
      <c r="U2067" s="227">
        <v>0</v>
      </c>
      <c r="V2067" s="224">
        <v>1</v>
      </c>
      <c r="W2067" s="224">
        <v>0</v>
      </c>
      <c r="X2067" s="146">
        <f>+G2067-(SUM(I2067:N2067,O2067,P2067:P2067:T2067,U2067,V2067,W2067))</f>
        <v>48</v>
      </c>
      <c r="Y2067" s="107"/>
      <c r="Z2067" s="107"/>
      <c r="AA2067" s="107"/>
      <c r="AB2067" s="107"/>
      <c r="AC2067" s="107"/>
      <c r="AD2067" s="107"/>
      <c r="AE2067" s="197">
        <f t="shared" si="55"/>
        <v>48</v>
      </c>
      <c r="AF2067" s="108"/>
      <c r="AG2067" s="104"/>
    </row>
    <row r="2068" spans="1:33">
      <c r="A2068" s="357">
        <v>45336</v>
      </c>
      <c r="B2068" s="30">
        <v>2</v>
      </c>
      <c r="C2068" s="30">
        <v>5499801</v>
      </c>
      <c r="D2068" s="104">
        <v>13713</v>
      </c>
      <c r="E2068" s="104" t="s">
        <v>862</v>
      </c>
      <c r="F2068" s="463">
        <v>20737</v>
      </c>
      <c r="G2068" s="105">
        <v>100</v>
      </c>
      <c r="H2068" s="113" t="s">
        <v>106</v>
      </c>
      <c r="I2068" s="222">
        <v>0</v>
      </c>
      <c r="J2068" s="223">
        <v>0</v>
      </c>
      <c r="K2068" s="228">
        <v>0</v>
      </c>
      <c r="L2068" s="224">
        <v>0</v>
      </c>
      <c r="M2068" s="222">
        <v>0</v>
      </c>
      <c r="N2068" s="229">
        <v>0</v>
      </c>
      <c r="O2068" s="225">
        <v>0</v>
      </c>
      <c r="P2068" s="224">
        <v>0</v>
      </c>
      <c r="Q2068" s="225">
        <v>0</v>
      </c>
      <c r="R2068" s="226">
        <v>0</v>
      </c>
      <c r="S2068" s="224">
        <v>0</v>
      </c>
      <c r="T2068" s="222">
        <v>0</v>
      </c>
      <c r="U2068" s="227">
        <v>0</v>
      </c>
      <c r="V2068" s="224">
        <v>1</v>
      </c>
      <c r="W2068" s="224">
        <v>0</v>
      </c>
      <c r="X2068" s="146">
        <f>+G2068-(SUM(I2068:N2068,O2068,P2068:P2068:T2068,U2068,V2068,W2068))</f>
        <v>99</v>
      </c>
      <c r="Y2068" s="107"/>
      <c r="Z2068" s="107"/>
      <c r="AA2068" s="107"/>
      <c r="AB2068" s="107"/>
      <c r="AC2068" s="107"/>
      <c r="AD2068" s="107"/>
      <c r="AE2068" s="197">
        <f t="shared" si="55"/>
        <v>99</v>
      </c>
      <c r="AF2068" s="108"/>
      <c r="AG2068" s="104"/>
    </row>
    <row r="2069" spans="1:33">
      <c r="A2069" s="357">
        <v>45364</v>
      </c>
      <c r="B2069" s="30">
        <v>1</v>
      </c>
      <c r="C2069" s="30">
        <v>5518003</v>
      </c>
      <c r="D2069" s="104">
        <v>71102</v>
      </c>
      <c r="E2069" s="104" t="s">
        <v>871</v>
      </c>
      <c r="F2069" s="30">
        <v>20937</v>
      </c>
      <c r="G2069" s="105">
        <v>390</v>
      </c>
      <c r="H2069" s="113" t="s">
        <v>746</v>
      </c>
      <c r="I2069" s="222">
        <v>0</v>
      </c>
      <c r="J2069" s="223">
        <v>0</v>
      </c>
      <c r="K2069" s="228">
        <v>0</v>
      </c>
      <c r="L2069" s="224">
        <v>0</v>
      </c>
      <c r="M2069" s="222">
        <v>0</v>
      </c>
      <c r="N2069" s="229">
        <v>0</v>
      </c>
      <c r="O2069" s="225">
        <v>0</v>
      </c>
      <c r="P2069" s="224">
        <v>0</v>
      </c>
      <c r="Q2069" s="225">
        <v>0</v>
      </c>
      <c r="R2069" s="226">
        <v>0</v>
      </c>
      <c r="S2069" s="224">
        <v>0</v>
      </c>
      <c r="T2069" s="222">
        <v>0</v>
      </c>
      <c r="U2069" s="227">
        <v>0</v>
      </c>
      <c r="V2069" s="224">
        <v>1</v>
      </c>
      <c r="W2069" s="224">
        <v>0</v>
      </c>
      <c r="X2069" s="146">
        <f>+G2069-(SUM(I2069:N2069,O2069,P2069:P2069:T2069,U2069,V2069,W2069))</f>
        <v>389</v>
      </c>
      <c r="Y2069" s="107"/>
      <c r="Z2069" s="107"/>
      <c r="AA2069" s="107">
        <v>5</v>
      </c>
      <c r="AB2069" s="107"/>
      <c r="AC2069" s="107"/>
      <c r="AD2069" s="107"/>
      <c r="AE2069" s="197">
        <f t="shared" si="55"/>
        <v>384</v>
      </c>
      <c r="AF2069" s="108"/>
      <c r="AG2069" s="104"/>
    </row>
    <row r="2070" spans="1:33">
      <c r="A2070" s="357">
        <v>45364</v>
      </c>
      <c r="B2070" s="30">
        <v>2</v>
      </c>
      <c r="C2070" s="30">
        <v>5518003</v>
      </c>
      <c r="D2070" s="104">
        <v>71110</v>
      </c>
      <c r="E2070" s="104" t="s">
        <v>871</v>
      </c>
      <c r="F2070" s="30">
        <v>20938</v>
      </c>
      <c r="G2070" s="105">
        <v>400</v>
      </c>
      <c r="H2070" s="113" t="s">
        <v>111</v>
      </c>
      <c r="I2070" s="222">
        <v>0</v>
      </c>
      <c r="J2070" s="223">
        <v>0</v>
      </c>
      <c r="K2070" s="228">
        <v>0</v>
      </c>
      <c r="L2070" s="224">
        <v>0</v>
      </c>
      <c r="M2070" s="222">
        <v>0</v>
      </c>
      <c r="N2070" s="229">
        <v>0</v>
      </c>
      <c r="O2070" s="225">
        <v>0</v>
      </c>
      <c r="P2070" s="224">
        <v>0</v>
      </c>
      <c r="Q2070" s="225">
        <v>0</v>
      </c>
      <c r="R2070" s="226">
        <v>0</v>
      </c>
      <c r="S2070" s="224">
        <v>0</v>
      </c>
      <c r="T2070" s="222">
        <v>0</v>
      </c>
      <c r="U2070" s="227">
        <v>0</v>
      </c>
      <c r="V2070" s="224">
        <v>1</v>
      </c>
      <c r="W2070" s="224">
        <v>0</v>
      </c>
      <c r="X2070" s="146">
        <f>+G2070-(SUM(I2070:N2070,O2070,P2070:P2070:T2070,U2070,V2070,W2070))</f>
        <v>399</v>
      </c>
      <c r="Y2070" s="107"/>
      <c r="Z2070" s="107"/>
      <c r="AA2070" s="107"/>
      <c r="AB2070" s="107"/>
      <c r="AC2070" s="107"/>
      <c r="AD2070" s="107"/>
      <c r="AE2070" s="197">
        <f t="shared" si="55"/>
        <v>399</v>
      </c>
      <c r="AF2070" s="108"/>
      <c r="AG2070" s="104"/>
    </row>
    <row r="2071" spans="1:33">
      <c r="A2071" s="357">
        <v>45364</v>
      </c>
      <c r="B2071" s="30">
        <v>2</v>
      </c>
      <c r="C2071" s="30">
        <v>5518003</v>
      </c>
      <c r="D2071" s="104">
        <v>71110</v>
      </c>
      <c r="E2071" s="104" t="s">
        <v>871</v>
      </c>
      <c r="F2071" s="30">
        <v>20939</v>
      </c>
      <c r="G2071" s="105">
        <v>32</v>
      </c>
      <c r="H2071" s="113" t="s">
        <v>836</v>
      </c>
      <c r="I2071" s="222">
        <v>0</v>
      </c>
      <c r="J2071" s="223">
        <v>0</v>
      </c>
      <c r="K2071" s="228">
        <v>0</v>
      </c>
      <c r="L2071" s="224">
        <v>0</v>
      </c>
      <c r="M2071" s="222">
        <v>0</v>
      </c>
      <c r="N2071" s="229">
        <v>0</v>
      </c>
      <c r="O2071" s="225">
        <v>0</v>
      </c>
      <c r="P2071" s="224">
        <v>0</v>
      </c>
      <c r="Q2071" s="225">
        <v>0</v>
      </c>
      <c r="R2071" s="226">
        <v>0</v>
      </c>
      <c r="S2071" s="224">
        <v>0</v>
      </c>
      <c r="T2071" s="222">
        <v>0</v>
      </c>
      <c r="U2071" s="227">
        <v>0</v>
      </c>
      <c r="V2071" s="224">
        <v>1</v>
      </c>
      <c r="W2071" s="224">
        <v>0</v>
      </c>
      <c r="X2071" s="146">
        <f>+G2071-(SUM(I2071:N2071,O2071,P2071:P2071:T2071,U2071,V2071,W2071))</f>
        <v>31</v>
      </c>
      <c r="Y2071" s="107"/>
      <c r="Z2071" s="107"/>
      <c r="AA2071" s="107"/>
      <c r="AB2071" s="107"/>
      <c r="AC2071" s="107"/>
      <c r="AD2071" s="107"/>
      <c r="AE2071" s="197">
        <f t="shared" si="55"/>
        <v>31</v>
      </c>
      <c r="AF2071" s="108"/>
      <c r="AG2071" s="104"/>
    </row>
    <row r="2072" spans="1:33">
      <c r="A2072" s="357">
        <v>45364</v>
      </c>
      <c r="B2072" s="30">
        <v>2</v>
      </c>
      <c r="C2072" s="30">
        <v>5518003</v>
      </c>
      <c r="D2072" s="104">
        <v>71106</v>
      </c>
      <c r="E2072" s="104" t="s">
        <v>871</v>
      </c>
      <c r="F2072" s="30">
        <v>20940</v>
      </c>
      <c r="G2072" s="105">
        <v>400</v>
      </c>
      <c r="H2072" s="113" t="s">
        <v>111</v>
      </c>
      <c r="I2072" s="222">
        <v>0</v>
      </c>
      <c r="J2072" s="223">
        <v>0</v>
      </c>
      <c r="K2072" s="228">
        <v>0</v>
      </c>
      <c r="L2072" s="224">
        <v>0</v>
      </c>
      <c r="M2072" s="222">
        <v>0</v>
      </c>
      <c r="N2072" s="229">
        <v>0</v>
      </c>
      <c r="O2072" s="225">
        <v>0</v>
      </c>
      <c r="P2072" s="224">
        <v>0</v>
      </c>
      <c r="Q2072" s="225">
        <v>0</v>
      </c>
      <c r="R2072" s="226">
        <v>0</v>
      </c>
      <c r="S2072" s="224">
        <v>0</v>
      </c>
      <c r="T2072" s="222">
        <v>0</v>
      </c>
      <c r="U2072" s="227">
        <v>0</v>
      </c>
      <c r="V2072" s="224">
        <v>1</v>
      </c>
      <c r="W2072" s="224">
        <v>0</v>
      </c>
      <c r="X2072" s="146">
        <f>+G2072-(SUM(I2072:N2072,O2072,P2072:P2072:T2072,U2072,V2072,W2072))</f>
        <v>399</v>
      </c>
      <c r="Y2072" s="107"/>
      <c r="Z2072" s="107"/>
      <c r="AA2072" s="107"/>
      <c r="AB2072" s="107"/>
      <c r="AC2072" s="107"/>
      <c r="AD2072" s="107"/>
      <c r="AE2072" s="197">
        <f t="shared" si="55"/>
        <v>399</v>
      </c>
      <c r="AF2072" s="108"/>
      <c r="AG2072" s="104"/>
    </row>
    <row r="2073" spans="1:33">
      <c r="A2073" s="357">
        <v>45364</v>
      </c>
      <c r="B2073" s="30">
        <v>3</v>
      </c>
      <c r="C2073" s="30">
        <v>5518003</v>
      </c>
      <c r="D2073" s="104">
        <v>71106</v>
      </c>
      <c r="E2073" s="104" t="s">
        <v>871</v>
      </c>
      <c r="F2073" s="30">
        <v>20941</v>
      </c>
      <c r="G2073" s="105">
        <v>31</v>
      </c>
      <c r="H2073" s="113" t="s">
        <v>557</v>
      </c>
      <c r="I2073" s="222">
        <v>0</v>
      </c>
      <c r="J2073" s="223">
        <v>0</v>
      </c>
      <c r="K2073" s="228">
        <v>0</v>
      </c>
      <c r="L2073" s="224">
        <v>0</v>
      </c>
      <c r="M2073" s="222">
        <v>0</v>
      </c>
      <c r="N2073" s="229">
        <v>0</v>
      </c>
      <c r="O2073" s="225">
        <v>0</v>
      </c>
      <c r="P2073" s="224">
        <v>0</v>
      </c>
      <c r="Q2073" s="225">
        <v>0</v>
      </c>
      <c r="R2073" s="226">
        <v>0</v>
      </c>
      <c r="S2073" s="224">
        <v>0</v>
      </c>
      <c r="T2073" s="222">
        <v>0</v>
      </c>
      <c r="U2073" s="227">
        <v>0</v>
      </c>
      <c r="V2073" s="224">
        <v>1</v>
      </c>
      <c r="W2073" s="224">
        <v>0</v>
      </c>
      <c r="X2073" s="146">
        <f>+G2073-(SUM(I2073:N2073,O2073,P2073:P2073:T2073,U2073,V2073,W2073))</f>
        <v>30</v>
      </c>
      <c r="Y2073" s="107"/>
      <c r="Z2073" s="107"/>
      <c r="AA2073" s="107"/>
      <c r="AB2073" s="107"/>
      <c r="AC2073" s="107"/>
      <c r="AD2073" s="107"/>
      <c r="AE2073" s="197">
        <f t="shared" si="55"/>
        <v>30</v>
      </c>
      <c r="AF2073" s="108"/>
      <c r="AG2073" s="104"/>
    </row>
    <row r="2074" spans="1:33">
      <c r="A2074" s="357">
        <v>45364</v>
      </c>
      <c r="B2074" s="30">
        <v>3</v>
      </c>
      <c r="C2074" s="30">
        <v>5518003</v>
      </c>
      <c r="D2074" s="104">
        <v>71086</v>
      </c>
      <c r="E2074" s="104" t="s">
        <v>871</v>
      </c>
      <c r="F2074" s="30">
        <v>20942</v>
      </c>
      <c r="G2074" s="105">
        <v>100</v>
      </c>
      <c r="H2074" s="113" t="s">
        <v>106</v>
      </c>
      <c r="I2074" s="222">
        <v>0</v>
      </c>
      <c r="J2074" s="223">
        <v>0</v>
      </c>
      <c r="K2074" s="228">
        <v>0</v>
      </c>
      <c r="L2074" s="224">
        <v>0</v>
      </c>
      <c r="M2074" s="222">
        <v>0</v>
      </c>
      <c r="N2074" s="229">
        <v>0</v>
      </c>
      <c r="O2074" s="225">
        <v>0</v>
      </c>
      <c r="P2074" s="224">
        <v>0</v>
      </c>
      <c r="Q2074" s="225">
        <v>0</v>
      </c>
      <c r="R2074" s="226">
        <v>0</v>
      </c>
      <c r="S2074" s="224">
        <v>0</v>
      </c>
      <c r="T2074" s="222">
        <v>0</v>
      </c>
      <c r="U2074" s="227">
        <v>0</v>
      </c>
      <c r="V2074" s="224">
        <v>1</v>
      </c>
      <c r="W2074" s="224">
        <v>0</v>
      </c>
      <c r="X2074" s="146">
        <f>+G2074-(SUM(I2074:N2074,O2074,P2074:P2074:T2074,U2074,V2074,W2074))</f>
        <v>99</v>
      </c>
      <c r="Y2074" s="107"/>
      <c r="Z2074" s="107"/>
      <c r="AA2074" s="107"/>
      <c r="AB2074" s="107"/>
      <c r="AC2074" s="107"/>
      <c r="AD2074" s="107"/>
      <c r="AE2074" s="197">
        <f t="shared" si="55"/>
        <v>99</v>
      </c>
      <c r="AF2074" s="108"/>
      <c r="AG2074" s="104"/>
    </row>
    <row r="2075" spans="1:33">
      <c r="A2075" s="357">
        <v>45364</v>
      </c>
      <c r="B2075" s="30">
        <v>3</v>
      </c>
      <c r="C2075" s="30">
        <v>5518003</v>
      </c>
      <c r="D2075" s="104">
        <v>71108</v>
      </c>
      <c r="E2075" s="104" t="s">
        <v>871</v>
      </c>
      <c r="F2075" s="30">
        <v>20943</v>
      </c>
      <c r="G2075" s="105">
        <v>190</v>
      </c>
      <c r="H2075" s="113" t="s">
        <v>421</v>
      </c>
      <c r="I2075" s="222">
        <v>0</v>
      </c>
      <c r="J2075" s="223">
        <v>0</v>
      </c>
      <c r="K2075" s="228">
        <v>0</v>
      </c>
      <c r="L2075" s="224">
        <v>0</v>
      </c>
      <c r="M2075" s="222">
        <v>0</v>
      </c>
      <c r="N2075" s="229">
        <v>0</v>
      </c>
      <c r="O2075" s="225">
        <v>0</v>
      </c>
      <c r="P2075" s="224">
        <v>0</v>
      </c>
      <c r="Q2075" s="225">
        <v>0</v>
      </c>
      <c r="R2075" s="226">
        <v>0</v>
      </c>
      <c r="S2075" s="224">
        <v>0</v>
      </c>
      <c r="T2075" s="222">
        <v>0</v>
      </c>
      <c r="U2075" s="227">
        <v>0</v>
      </c>
      <c r="V2075" s="224">
        <v>1</v>
      </c>
      <c r="W2075" s="224">
        <v>0</v>
      </c>
      <c r="X2075" s="146">
        <f>+G2075-(SUM(I2075:N2075,O2075,P2075:P2075:T2075,U2075,V2075,W2075))</f>
        <v>189</v>
      </c>
      <c r="Y2075" s="107"/>
      <c r="Z2075" s="107"/>
      <c r="AA2075" s="107"/>
      <c r="AB2075" s="107"/>
      <c r="AC2075" s="107"/>
      <c r="AD2075" s="107"/>
      <c r="AE2075" s="197">
        <f t="shared" si="55"/>
        <v>189</v>
      </c>
      <c r="AF2075" s="108"/>
      <c r="AG2075" s="104"/>
    </row>
    <row r="2076" spans="1:33">
      <c r="A2076" s="357">
        <v>45365</v>
      </c>
      <c r="B2076" s="30">
        <v>1</v>
      </c>
      <c r="C2076" s="30">
        <v>5518003</v>
      </c>
      <c r="D2076" s="104">
        <v>71087</v>
      </c>
      <c r="E2076" s="104" t="s">
        <v>871</v>
      </c>
      <c r="F2076" s="30">
        <v>20944</v>
      </c>
      <c r="G2076" s="105">
        <v>170</v>
      </c>
      <c r="H2076" s="113" t="s">
        <v>944</v>
      </c>
      <c r="I2076" s="222">
        <v>0</v>
      </c>
      <c r="J2076" s="223">
        <v>0</v>
      </c>
      <c r="K2076" s="228">
        <v>0</v>
      </c>
      <c r="L2076" s="224">
        <v>0</v>
      </c>
      <c r="M2076" s="222">
        <v>0</v>
      </c>
      <c r="N2076" s="229">
        <v>0</v>
      </c>
      <c r="O2076" s="225">
        <v>0</v>
      </c>
      <c r="P2076" s="224">
        <v>0</v>
      </c>
      <c r="Q2076" s="225">
        <v>0</v>
      </c>
      <c r="R2076" s="226">
        <v>0</v>
      </c>
      <c r="S2076" s="224">
        <v>0</v>
      </c>
      <c r="T2076" s="222">
        <v>0</v>
      </c>
      <c r="U2076" s="227">
        <v>0</v>
      </c>
      <c r="V2076" s="224">
        <v>1</v>
      </c>
      <c r="W2076" s="224">
        <v>0</v>
      </c>
      <c r="X2076" s="146">
        <f>+G2076-(SUM(I2076:N2076,O2076,P2076:P2076:T2076,U2076,V2076,W2076))</f>
        <v>169</v>
      </c>
      <c r="Y2076" s="107"/>
      <c r="Z2076" s="107"/>
      <c r="AA2076" s="107"/>
      <c r="AB2076" s="107"/>
      <c r="AC2076" s="107"/>
      <c r="AD2076" s="107"/>
      <c r="AE2076" s="197">
        <f t="shared" si="55"/>
        <v>169</v>
      </c>
      <c r="AF2076" s="108"/>
      <c r="AG2076" s="104"/>
    </row>
    <row r="2077" spans="1:33">
      <c r="A2077" s="357">
        <v>45365</v>
      </c>
      <c r="B2077" s="30">
        <v>1</v>
      </c>
      <c r="C2077" s="30">
        <v>5518003</v>
      </c>
      <c r="D2077" s="104">
        <v>71101</v>
      </c>
      <c r="E2077" s="104" t="s">
        <v>871</v>
      </c>
      <c r="F2077" s="30">
        <v>20945</v>
      </c>
      <c r="G2077" s="105">
        <v>233</v>
      </c>
      <c r="H2077" s="113" t="s">
        <v>945</v>
      </c>
      <c r="I2077" s="222">
        <v>0</v>
      </c>
      <c r="J2077" s="223">
        <v>0</v>
      </c>
      <c r="K2077" s="228">
        <v>0</v>
      </c>
      <c r="L2077" s="224">
        <v>0</v>
      </c>
      <c r="M2077" s="222">
        <v>0</v>
      </c>
      <c r="N2077" s="229">
        <v>0</v>
      </c>
      <c r="O2077" s="225">
        <v>0</v>
      </c>
      <c r="P2077" s="224">
        <v>0</v>
      </c>
      <c r="Q2077" s="225">
        <v>0</v>
      </c>
      <c r="R2077" s="226">
        <v>0</v>
      </c>
      <c r="S2077" s="224">
        <v>0</v>
      </c>
      <c r="T2077" s="222">
        <v>0</v>
      </c>
      <c r="U2077" s="227">
        <v>0</v>
      </c>
      <c r="V2077" s="224">
        <v>1</v>
      </c>
      <c r="W2077" s="224">
        <v>0</v>
      </c>
      <c r="X2077" s="146">
        <f>+G2077-(SUM(I2077:N2077,O2077,P2077:P2077:T2077,U2077,V2077,W2077))</f>
        <v>232</v>
      </c>
      <c r="Y2077" s="107"/>
      <c r="Z2077" s="107"/>
      <c r="AA2077" s="107"/>
      <c r="AB2077" s="107"/>
      <c r="AC2077" s="107"/>
      <c r="AD2077" s="107"/>
      <c r="AE2077" s="197">
        <f t="shared" si="55"/>
        <v>232</v>
      </c>
      <c r="AF2077" s="108"/>
      <c r="AG2077" s="104"/>
    </row>
    <row r="2078" spans="1:33">
      <c r="A2078" s="357">
        <v>45365</v>
      </c>
      <c r="B2078" s="30">
        <v>1</v>
      </c>
      <c r="C2078" s="30">
        <v>5549301</v>
      </c>
      <c r="D2078" s="104">
        <v>71101</v>
      </c>
      <c r="E2078" s="104" t="s">
        <v>871</v>
      </c>
      <c r="F2078" s="30">
        <v>20946</v>
      </c>
      <c r="G2078" s="105">
        <v>138</v>
      </c>
      <c r="H2078" s="113" t="s">
        <v>233</v>
      </c>
      <c r="I2078" s="222">
        <v>0</v>
      </c>
      <c r="J2078" s="223">
        <v>0</v>
      </c>
      <c r="K2078" s="228">
        <v>0</v>
      </c>
      <c r="L2078" s="224">
        <v>0</v>
      </c>
      <c r="M2078" s="222">
        <v>0</v>
      </c>
      <c r="N2078" s="229">
        <v>0</v>
      </c>
      <c r="O2078" s="225">
        <v>0</v>
      </c>
      <c r="P2078" s="224">
        <v>0</v>
      </c>
      <c r="Q2078" s="225">
        <v>0</v>
      </c>
      <c r="R2078" s="226">
        <v>0</v>
      </c>
      <c r="S2078" s="224">
        <v>0</v>
      </c>
      <c r="T2078" s="222">
        <v>0</v>
      </c>
      <c r="U2078" s="227">
        <v>0</v>
      </c>
      <c r="V2078" s="224">
        <v>1</v>
      </c>
      <c r="W2078" s="224">
        <v>0</v>
      </c>
      <c r="X2078" s="146">
        <f>+G2078-(SUM(I2078:N2078,O2078,P2078:P2078:T2078,U2078,V2078,W2078))</f>
        <v>137</v>
      </c>
      <c r="Y2078" s="107"/>
      <c r="Z2078" s="107"/>
      <c r="AA2078" s="107"/>
      <c r="AB2078" s="107"/>
      <c r="AC2078" s="107"/>
      <c r="AD2078" s="107"/>
      <c r="AE2078" s="197">
        <f t="shared" si="55"/>
        <v>137</v>
      </c>
      <c r="AF2078" s="108"/>
      <c r="AG2078" s="104"/>
    </row>
    <row r="2079" spans="1:33">
      <c r="A2079" s="357">
        <v>45365</v>
      </c>
      <c r="B2079" s="30">
        <v>2</v>
      </c>
      <c r="C2079" s="30">
        <v>5549301</v>
      </c>
      <c r="D2079" s="104">
        <v>71105</v>
      </c>
      <c r="E2079" s="104" t="s">
        <v>871</v>
      </c>
      <c r="F2079" s="30">
        <v>20947</v>
      </c>
      <c r="G2079" s="105">
        <v>400</v>
      </c>
      <c r="H2079" s="113" t="s">
        <v>111</v>
      </c>
      <c r="I2079" s="222">
        <v>0</v>
      </c>
      <c r="J2079" s="223">
        <v>0</v>
      </c>
      <c r="K2079" s="228">
        <v>0</v>
      </c>
      <c r="L2079" s="224">
        <v>0</v>
      </c>
      <c r="M2079" s="222">
        <v>0</v>
      </c>
      <c r="N2079" s="229">
        <v>0</v>
      </c>
      <c r="O2079" s="225">
        <v>0</v>
      </c>
      <c r="P2079" s="224">
        <v>0</v>
      </c>
      <c r="Q2079" s="225">
        <v>0</v>
      </c>
      <c r="R2079" s="226">
        <v>0</v>
      </c>
      <c r="S2079" s="224">
        <v>0</v>
      </c>
      <c r="T2079" s="222">
        <v>0</v>
      </c>
      <c r="U2079" s="227">
        <v>0</v>
      </c>
      <c r="V2079" s="224">
        <v>1</v>
      </c>
      <c r="W2079" s="224">
        <v>0</v>
      </c>
      <c r="X2079" s="146">
        <f>+G2079-(SUM(I2079:N2079,O2079,P2079:P2079:T2079,U2079,V2079,W2079))</f>
        <v>399</v>
      </c>
      <c r="Y2079" s="107"/>
      <c r="Z2079" s="107"/>
      <c r="AA2079" s="107"/>
      <c r="AB2079" s="107"/>
      <c r="AC2079" s="107"/>
      <c r="AD2079" s="107"/>
      <c r="AE2079" s="197">
        <f t="shared" si="55"/>
        <v>399</v>
      </c>
      <c r="AF2079" s="108"/>
      <c r="AG2079" s="104"/>
    </row>
    <row r="2080" spans="1:33">
      <c r="A2080" s="357">
        <v>45365</v>
      </c>
      <c r="B2080" s="30">
        <v>2</v>
      </c>
      <c r="C2080" s="30">
        <v>5549301</v>
      </c>
      <c r="D2080" s="104">
        <v>71105</v>
      </c>
      <c r="E2080" s="104" t="s">
        <v>871</v>
      </c>
      <c r="F2080" s="30">
        <v>20948</v>
      </c>
      <c r="G2080" s="105">
        <v>31</v>
      </c>
      <c r="H2080" s="113" t="s">
        <v>557</v>
      </c>
      <c r="I2080" s="222">
        <v>0</v>
      </c>
      <c r="J2080" s="223">
        <v>0</v>
      </c>
      <c r="K2080" s="228">
        <v>0</v>
      </c>
      <c r="L2080" s="224">
        <v>0</v>
      </c>
      <c r="M2080" s="222">
        <v>0</v>
      </c>
      <c r="N2080" s="229">
        <v>0</v>
      </c>
      <c r="O2080" s="225">
        <v>0</v>
      </c>
      <c r="P2080" s="224">
        <v>0</v>
      </c>
      <c r="Q2080" s="225">
        <v>0</v>
      </c>
      <c r="R2080" s="226">
        <v>0</v>
      </c>
      <c r="S2080" s="224">
        <v>0</v>
      </c>
      <c r="T2080" s="222">
        <v>0</v>
      </c>
      <c r="U2080" s="227">
        <v>0</v>
      </c>
      <c r="V2080" s="224">
        <v>1</v>
      </c>
      <c r="W2080" s="224">
        <v>0</v>
      </c>
      <c r="X2080" s="146">
        <f>+G2080-(SUM(I2080:N2080,O2080,P2080:P2080:T2080,U2080,V2080,W2080))</f>
        <v>30</v>
      </c>
      <c r="Y2080" s="107"/>
      <c r="Z2080" s="107"/>
      <c r="AA2080" s="107"/>
      <c r="AB2080" s="107"/>
      <c r="AC2080" s="107"/>
      <c r="AD2080" s="107"/>
      <c r="AE2080" s="197">
        <f t="shared" si="55"/>
        <v>30</v>
      </c>
      <c r="AF2080" s="108"/>
      <c r="AG2080" s="104"/>
    </row>
    <row r="2081" spans="1:33">
      <c r="A2081" s="357">
        <v>45365</v>
      </c>
      <c r="B2081" s="30">
        <v>2</v>
      </c>
      <c r="C2081" s="30">
        <v>5549301</v>
      </c>
      <c r="D2081" s="104">
        <v>71100</v>
      </c>
      <c r="E2081" s="104" t="s">
        <v>871</v>
      </c>
      <c r="F2081" s="30">
        <v>20949</v>
      </c>
      <c r="G2081" s="105">
        <v>323</v>
      </c>
      <c r="H2081" s="113" t="s">
        <v>946</v>
      </c>
      <c r="I2081" s="222">
        <v>0</v>
      </c>
      <c r="J2081" s="223">
        <v>0</v>
      </c>
      <c r="K2081" s="228">
        <v>0</v>
      </c>
      <c r="L2081" s="224">
        <v>0</v>
      </c>
      <c r="M2081" s="222">
        <v>0</v>
      </c>
      <c r="N2081" s="229">
        <v>0</v>
      </c>
      <c r="O2081" s="225">
        <v>0</v>
      </c>
      <c r="P2081" s="224">
        <v>0</v>
      </c>
      <c r="Q2081" s="225">
        <v>0</v>
      </c>
      <c r="R2081" s="226">
        <v>0</v>
      </c>
      <c r="S2081" s="224">
        <v>0</v>
      </c>
      <c r="T2081" s="222">
        <v>0</v>
      </c>
      <c r="U2081" s="227">
        <v>0</v>
      </c>
      <c r="V2081" s="224">
        <v>1</v>
      </c>
      <c r="W2081" s="224">
        <v>0</v>
      </c>
      <c r="X2081" s="146">
        <f>+G2081-(SUM(I2081:N2081,O2081,P2081:P2081:T2081,U2081,V2081,W2081))</f>
        <v>322</v>
      </c>
      <c r="Y2081" s="107"/>
      <c r="Z2081" s="107"/>
      <c r="AA2081" s="107"/>
      <c r="AB2081" s="107"/>
      <c r="AC2081" s="107"/>
      <c r="AD2081" s="107"/>
      <c r="AE2081" s="197">
        <f t="shared" si="55"/>
        <v>322</v>
      </c>
      <c r="AF2081" s="108"/>
      <c r="AG2081" s="104"/>
    </row>
    <row r="2082" spans="1:33">
      <c r="A2082" s="357">
        <v>45365</v>
      </c>
      <c r="B2082" s="30">
        <v>3</v>
      </c>
      <c r="C2082" s="30">
        <v>5549301</v>
      </c>
      <c r="D2082" s="104">
        <v>71100</v>
      </c>
      <c r="E2082" s="104" t="s">
        <v>871</v>
      </c>
      <c r="F2082" s="30">
        <v>20950</v>
      </c>
      <c r="G2082" s="105">
        <v>294</v>
      </c>
      <c r="H2082" s="113" t="s">
        <v>132</v>
      </c>
      <c r="I2082" s="222">
        <v>0</v>
      </c>
      <c r="J2082" s="223">
        <v>0</v>
      </c>
      <c r="K2082" s="228">
        <v>0</v>
      </c>
      <c r="L2082" s="224">
        <v>0</v>
      </c>
      <c r="M2082" s="222">
        <v>0</v>
      </c>
      <c r="N2082" s="229">
        <v>0</v>
      </c>
      <c r="O2082" s="225">
        <v>0</v>
      </c>
      <c r="P2082" s="224">
        <v>0</v>
      </c>
      <c r="Q2082" s="225">
        <v>0</v>
      </c>
      <c r="R2082" s="226">
        <v>0</v>
      </c>
      <c r="S2082" s="224">
        <v>0</v>
      </c>
      <c r="T2082" s="222">
        <v>0</v>
      </c>
      <c r="U2082" s="227">
        <v>0</v>
      </c>
      <c r="V2082" s="224">
        <v>1</v>
      </c>
      <c r="W2082" s="224">
        <v>0</v>
      </c>
      <c r="X2082" s="146">
        <f>+G2082-(SUM(I2082:N2082,O2082,P2082:P2082:T2082,U2082,V2082,W2082))</f>
        <v>293</v>
      </c>
      <c r="Y2082" s="107"/>
      <c r="Z2082" s="107"/>
      <c r="AA2082" s="107"/>
      <c r="AB2082" s="107"/>
      <c r="AC2082" s="107"/>
      <c r="AD2082" s="107"/>
      <c r="AE2082" s="197">
        <f t="shared" si="55"/>
        <v>293</v>
      </c>
      <c r="AF2082" s="108"/>
      <c r="AG2082" s="104"/>
    </row>
    <row r="2083" spans="1:33">
      <c r="A2083" s="357">
        <v>45365</v>
      </c>
      <c r="B2083" s="30">
        <v>3</v>
      </c>
      <c r="C2083" s="30">
        <v>5549301</v>
      </c>
      <c r="D2083" s="104">
        <v>71100</v>
      </c>
      <c r="E2083" s="104" t="s">
        <v>871</v>
      </c>
      <c r="F2083" s="30">
        <v>20951</v>
      </c>
      <c r="G2083" s="105">
        <v>125</v>
      </c>
      <c r="H2083" s="113" t="s">
        <v>947</v>
      </c>
      <c r="I2083" s="222">
        <v>0</v>
      </c>
      <c r="J2083" s="223">
        <v>0</v>
      </c>
      <c r="K2083" s="228">
        <v>0</v>
      </c>
      <c r="L2083" s="224">
        <v>0</v>
      </c>
      <c r="M2083" s="222">
        <v>0</v>
      </c>
      <c r="N2083" s="229">
        <v>0</v>
      </c>
      <c r="O2083" s="225">
        <v>0</v>
      </c>
      <c r="P2083" s="224">
        <v>0</v>
      </c>
      <c r="Q2083" s="225">
        <v>0</v>
      </c>
      <c r="R2083" s="226">
        <v>0</v>
      </c>
      <c r="S2083" s="224">
        <v>0</v>
      </c>
      <c r="T2083" s="222">
        <v>0</v>
      </c>
      <c r="U2083" s="227">
        <v>0</v>
      </c>
      <c r="V2083" s="224">
        <v>1</v>
      </c>
      <c r="W2083" s="224">
        <v>0</v>
      </c>
      <c r="X2083" s="146">
        <f>+G2083-(SUM(I2083:N2083,O2083,P2083:P2083:T2083,U2083,V2083,W2083))</f>
        <v>124</v>
      </c>
      <c r="Y2083" s="107"/>
      <c r="Z2083" s="107"/>
      <c r="AA2083" s="107"/>
      <c r="AB2083" s="107"/>
      <c r="AC2083" s="107"/>
      <c r="AD2083" s="107"/>
      <c r="AE2083" s="197">
        <f t="shared" ref="AE2083:AE2146" si="65">X2083-SUM(Z2083:AD2083)</f>
        <v>124</v>
      </c>
      <c r="AF2083" s="108"/>
      <c r="AG2083" s="104"/>
    </row>
    <row r="2084" spans="1:33">
      <c r="A2084" s="357">
        <v>45365</v>
      </c>
      <c r="B2084" s="30">
        <v>3</v>
      </c>
      <c r="C2084" s="30">
        <v>5518004</v>
      </c>
      <c r="D2084" s="104">
        <v>71099</v>
      </c>
      <c r="E2084" s="104" t="s">
        <v>871</v>
      </c>
      <c r="F2084" s="30">
        <v>20952</v>
      </c>
      <c r="G2084" s="105">
        <v>334</v>
      </c>
      <c r="H2084" s="113" t="s">
        <v>948</v>
      </c>
      <c r="I2084" s="222">
        <v>0</v>
      </c>
      <c r="J2084" s="223">
        <v>0</v>
      </c>
      <c r="K2084" s="228">
        <v>0</v>
      </c>
      <c r="L2084" s="224">
        <v>0</v>
      </c>
      <c r="M2084" s="222">
        <v>0</v>
      </c>
      <c r="N2084" s="229">
        <v>0</v>
      </c>
      <c r="O2084" s="225">
        <v>0</v>
      </c>
      <c r="P2084" s="224">
        <v>0</v>
      </c>
      <c r="Q2084" s="225">
        <v>0</v>
      </c>
      <c r="R2084" s="226">
        <v>0</v>
      </c>
      <c r="S2084" s="224">
        <v>0</v>
      </c>
      <c r="T2084" s="222">
        <v>0</v>
      </c>
      <c r="U2084" s="227">
        <v>0</v>
      </c>
      <c r="V2084" s="224">
        <v>1</v>
      </c>
      <c r="W2084" s="224">
        <v>2</v>
      </c>
      <c r="X2084" s="146">
        <f>+G2084-(SUM(I2084:N2084,O2084,P2084:P2084:T2084,U2084,V2084,W2084))</f>
        <v>331</v>
      </c>
      <c r="Y2084" s="107"/>
      <c r="Z2084" s="107"/>
      <c r="AA2084" s="107"/>
      <c r="AB2084" s="107"/>
      <c r="AC2084" s="107"/>
      <c r="AD2084" s="107"/>
      <c r="AE2084" s="197">
        <f t="shared" si="65"/>
        <v>331</v>
      </c>
      <c r="AF2084" s="108"/>
      <c r="AG2084" s="104"/>
    </row>
    <row r="2085" spans="1:33">
      <c r="A2085" s="357">
        <v>45366</v>
      </c>
      <c r="B2085" s="30">
        <v>1</v>
      </c>
      <c r="C2085" s="30">
        <v>5518003</v>
      </c>
      <c r="D2085" s="104">
        <v>60466</v>
      </c>
      <c r="E2085" s="104" t="s">
        <v>830</v>
      </c>
      <c r="F2085" s="30">
        <v>20953</v>
      </c>
      <c r="G2085" s="105">
        <v>51</v>
      </c>
      <c r="H2085" s="113" t="s">
        <v>766</v>
      </c>
      <c r="I2085" s="222">
        <v>0</v>
      </c>
      <c r="J2085" s="223">
        <v>0</v>
      </c>
      <c r="K2085" s="228">
        <v>0</v>
      </c>
      <c r="L2085" s="224">
        <v>0</v>
      </c>
      <c r="M2085" s="222">
        <v>0</v>
      </c>
      <c r="N2085" s="229">
        <v>0</v>
      </c>
      <c r="O2085" s="225">
        <v>0</v>
      </c>
      <c r="P2085" s="224">
        <v>0</v>
      </c>
      <c r="Q2085" s="225">
        <v>0</v>
      </c>
      <c r="R2085" s="226">
        <v>0</v>
      </c>
      <c r="S2085" s="224">
        <v>0</v>
      </c>
      <c r="T2085" s="222">
        <v>0</v>
      </c>
      <c r="U2085" s="227">
        <v>0</v>
      </c>
      <c r="V2085" s="224">
        <v>2</v>
      </c>
      <c r="W2085" s="224">
        <v>0</v>
      </c>
      <c r="X2085" s="146">
        <f>+G2085-(SUM(I2085:N2085,O2085,P2085:P2085:T2085,U2085,V2085,W2085))</f>
        <v>49</v>
      </c>
      <c r="Y2085" s="107"/>
      <c r="Z2085" s="107"/>
      <c r="AA2085" s="107"/>
      <c r="AB2085" s="107"/>
      <c r="AC2085" s="107"/>
      <c r="AD2085" s="107"/>
      <c r="AE2085" s="197">
        <f t="shared" si="65"/>
        <v>49</v>
      </c>
      <c r="AF2085" s="108"/>
      <c r="AG2085" s="104"/>
    </row>
    <row r="2086" spans="1:33">
      <c r="A2086" s="357">
        <v>45366</v>
      </c>
      <c r="B2086" s="30">
        <v>1</v>
      </c>
      <c r="C2086" s="30">
        <v>5549601</v>
      </c>
      <c r="D2086" s="104">
        <v>40680</v>
      </c>
      <c r="E2086" s="104" t="s">
        <v>862</v>
      </c>
      <c r="F2086" s="30">
        <v>20954</v>
      </c>
      <c r="G2086" s="105">
        <v>69</v>
      </c>
      <c r="H2086" s="113" t="s">
        <v>212</v>
      </c>
      <c r="I2086" s="222">
        <v>0</v>
      </c>
      <c r="J2086" s="223">
        <v>0</v>
      </c>
      <c r="K2086" s="228">
        <v>0</v>
      </c>
      <c r="L2086" s="224">
        <v>0</v>
      </c>
      <c r="M2086" s="222">
        <v>0</v>
      </c>
      <c r="N2086" s="229">
        <v>0</v>
      </c>
      <c r="O2086" s="225">
        <v>0</v>
      </c>
      <c r="P2086" s="224">
        <v>0</v>
      </c>
      <c r="Q2086" s="225">
        <v>0</v>
      </c>
      <c r="R2086" s="226">
        <v>0</v>
      </c>
      <c r="S2086" s="224">
        <v>0</v>
      </c>
      <c r="T2086" s="222">
        <v>0</v>
      </c>
      <c r="U2086" s="227">
        <v>0</v>
      </c>
      <c r="V2086" s="224">
        <v>2</v>
      </c>
      <c r="W2086" s="224">
        <v>0</v>
      </c>
      <c r="X2086" s="146">
        <f>+G2086-(SUM(I2086:N2086,O2086,P2086:P2086:T2086,U2086,V2086,W2086))</f>
        <v>67</v>
      </c>
      <c r="Y2086" s="107"/>
      <c r="Z2086" s="107"/>
      <c r="AA2086" s="107"/>
      <c r="AB2086" s="107"/>
      <c r="AC2086" s="107"/>
      <c r="AD2086" s="107"/>
      <c r="AE2086" s="197">
        <f t="shared" si="65"/>
        <v>67</v>
      </c>
      <c r="AF2086" s="108"/>
      <c r="AG2086" s="104"/>
    </row>
    <row r="2087" spans="1:33">
      <c r="A2087" s="357">
        <v>45366</v>
      </c>
      <c r="B2087" s="30">
        <v>1</v>
      </c>
      <c r="C2087" s="30">
        <v>5549601</v>
      </c>
      <c r="D2087" s="104">
        <v>13711</v>
      </c>
      <c r="E2087" s="104" t="s">
        <v>862</v>
      </c>
      <c r="F2087" s="30">
        <v>20955</v>
      </c>
      <c r="G2087" s="105">
        <v>33</v>
      </c>
      <c r="H2087" s="113" t="s">
        <v>367</v>
      </c>
      <c r="I2087" s="222">
        <v>0</v>
      </c>
      <c r="J2087" s="223">
        <v>0</v>
      </c>
      <c r="K2087" s="228">
        <v>0</v>
      </c>
      <c r="L2087" s="224">
        <v>0</v>
      </c>
      <c r="M2087" s="222">
        <v>0</v>
      </c>
      <c r="N2087" s="229">
        <v>0</v>
      </c>
      <c r="O2087" s="225">
        <v>0</v>
      </c>
      <c r="P2087" s="224">
        <v>0</v>
      </c>
      <c r="Q2087" s="225">
        <v>0</v>
      </c>
      <c r="R2087" s="226">
        <v>0</v>
      </c>
      <c r="S2087" s="224">
        <v>0</v>
      </c>
      <c r="T2087" s="222">
        <v>0</v>
      </c>
      <c r="U2087" s="227">
        <v>0</v>
      </c>
      <c r="V2087" s="224">
        <v>1</v>
      </c>
      <c r="W2087" s="224">
        <v>0</v>
      </c>
      <c r="X2087" s="146">
        <f>+G2087-(SUM(I2087:N2087,O2087,P2087:P2087:T2087,U2087,V2087,W2087))</f>
        <v>32</v>
      </c>
      <c r="Y2087" s="107"/>
      <c r="Z2087" s="107"/>
      <c r="AA2087" s="107"/>
      <c r="AB2087" s="107"/>
      <c r="AC2087" s="107"/>
      <c r="AD2087" s="107"/>
      <c r="AE2087" s="197">
        <f t="shared" si="65"/>
        <v>32</v>
      </c>
      <c r="AF2087" s="108"/>
      <c r="AG2087" s="104"/>
    </row>
    <row r="2088" spans="1:33">
      <c r="A2088" s="357">
        <v>45404</v>
      </c>
      <c r="B2088" s="30">
        <v>2</v>
      </c>
      <c r="C2088" s="30">
        <v>5549601</v>
      </c>
      <c r="D2088" s="104">
        <v>13736</v>
      </c>
      <c r="E2088" s="104" t="s">
        <v>862</v>
      </c>
      <c r="F2088" s="30">
        <v>21232</v>
      </c>
      <c r="G2088" s="105">
        <v>400</v>
      </c>
      <c r="H2088" s="113" t="s">
        <v>111</v>
      </c>
      <c r="I2088" s="222">
        <v>0</v>
      </c>
      <c r="J2088" s="223">
        <v>0</v>
      </c>
      <c r="K2088" s="228">
        <v>0</v>
      </c>
      <c r="L2088" s="224">
        <v>0</v>
      </c>
      <c r="M2088" s="222">
        <v>0</v>
      </c>
      <c r="N2088" s="229">
        <v>0</v>
      </c>
      <c r="O2088" s="225">
        <v>0</v>
      </c>
      <c r="P2088" s="224">
        <v>0</v>
      </c>
      <c r="Q2088" s="225">
        <v>0</v>
      </c>
      <c r="R2088" s="226">
        <v>3</v>
      </c>
      <c r="S2088" s="224">
        <v>0</v>
      </c>
      <c r="T2088" s="222">
        <v>0</v>
      </c>
      <c r="U2088" s="227">
        <v>0</v>
      </c>
      <c r="V2088" s="224">
        <v>1</v>
      </c>
      <c r="W2088" s="224">
        <v>0</v>
      </c>
      <c r="X2088" s="146">
        <f>+G2088-(SUM(I2088:N2088,O2088,P2088:P2088:T2088,U2088,V2088,W2088))</f>
        <v>396</v>
      </c>
      <c r="Y2088" s="107"/>
      <c r="Z2088" s="107"/>
      <c r="AA2088" s="107"/>
      <c r="AB2088" s="107"/>
      <c r="AC2088" s="107"/>
      <c r="AD2088" s="107"/>
      <c r="AE2088" s="197">
        <f t="shared" si="65"/>
        <v>396</v>
      </c>
      <c r="AF2088" s="108"/>
      <c r="AG2088" s="104"/>
    </row>
    <row r="2089" spans="1:33">
      <c r="A2089" s="357">
        <v>45404</v>
      </c>
      <c r="B2089" s="30">
        <v>2</v>
      </c>
      <c r="C2089" s="30">
        <v>5549601</v>
      </c>
      <c r="D2089" s="104">
        <v>13736</v>
      </c>
      <c r="E2089" s="104" t="s">
        <v>862</v>
      </c>
      <c r="F2089" s="30">
        <v>21233</v>
      </c>
      <c r="G2089" s="105">
        <v>400</v>
      </c>
      <c r="H2089" s="113" t="s">
        <v>114</v>
      </c>
      <c r="I2089" s="222">
        <v>0</v>
      </c>
      <c r="J2089" s="223">
        <v>0</v>
      </c>
      <c r="K2089" s="228">
        <v>0</v>
      </c>
      <c r="L2089" s="224">
        <v>0</v>
      </c>
      <c r="M2089" s="222">
        <v>0</v>
      </c>
      <c r="N2089" s="229">
        <v>0</v>
      </c>
      <c r="O2089" s="225">
        <v>0</v>
      </c>
      <c r="P2089" s="224">
        <v>0</v>
      </c>
      <c r="Q2089" s="225">
        <v>0</v>
      </c>
      <c r="R2089" s="226">
        <v>3</v>
      </c>
      <c r="S2089" s="224">
        <v>0</v>
      </c>
      <c r="T2089" s="222">
        <v>0</v>
      </c>
      <c r="U2089" s="227">
        <v>0</v>
      </c>
      <c r="V2089" s="224">
        <v>1</v>
      </c>
      <c r="W2089" s="224">
        <v>0</v>
      </c>
      <c r="X2089" s="146">
        <f>+G2089-(SUM(I2089:N2089,O2089,P2089:P2089:T2089,U2089,V2089,W2089))</f>
        <v>396</v>
      </c>
      <c r="Y2089" s="107"/>
      <c r="Z2089" s="107"/>
      <c r="AA2089" s="107"/>
      <c r="AB2089" s="107"/>
      <c r="AC2089" s="107"/>
      <c r="AD2089" s="107"/>
      <c r="AE2089" s="197">
        <f t="shared" si="65"/>
        <v>396</v>
      </c>
      <c r="AF2089" s="108"/>
      <c r="AG2089" s="104"/>
    </row>
    <row r="2090" spans="1:33">
      <c r="A2090" s="357">
        <v>45404</v>
      </c>
      <c r="B2090" s="30">
        <v>3</v>
      </c>
      <c r="C2090" s="30">
        <v>5549601</v>
      </c>
      <c r="D2090" s="104">
        <v>13736</v>
      </c>
      <c r="E2090" s="104" t="s">
        <v>862</v>
      </c>
      <c r="F2090" s="30">
        <v>21234</v>
      </c>
      <c r="G2090" s="105">
        <v>326</v>
      </c>
      <c r="H2090" s="113" t="s">
        <v>952</v>
      </c>
      <c r="I2090" s="222">
        <v>0</v>
      </c>
      <c r="J2090" s="223">
        <v>0</v>
      </c>
      <c r="K2090" s="228">
        <v>0</v>
      </c>
      <c r="L2090" s="224">
        <v>0</v>
      </c>
      <c r="M2090" s="222">
        <v>0</v>
      </c>
      <c r="N2090" s="229">
        <v>0</v>
      </c>
      <c r="O2090" s="225">
        <v>0</v>
      </c>
      <c r="P2090" s="224">
        <v>0</v>
      </c>
      <c r="Q2090" s="225">
        <v>0</v>
      </c>
      <c r="R2090" s="226">
        <v>2</v>
      </c>
      <c r="S2090" s="224">
        <v>0</v>
      </c>
      <c r="T2090" s="222">
        <v>0</v>
      </c>
      <c r="U2090" s="227">
        <v>0</v>
      </c>
      <c r="V2090" s="224">
        <v>2</v>
      </c>
      <c r="W2090" s="224">
        <v>0</v>
      </c>
      <c r="X2090" s="146">
        <f>+G2090-(SUM(I2090:N2090,O2090,P2090:P2090:T2090,U2090,V2090,W2090))</f>
        <v>322</v>
      </c>
      <c r="Y2090" s="107"/>
      <c r="Z2090" s="107"/>
      <c r="AA2090" s="107"/>
      <c r="AB2090" s="107"/>
      <c r="AC2090" s="107"/>
      <c r="AD2090" s="107"/>
      <c r="AE2090" s="197">
        <f t="shared" si="65"/>
        <v>322</v>
      </c>
      <c r="AF2090" s="108"/>
      <c r="AG2090" s="104"/>
    </row>
    <row r="2091" spans="1:33">
      <c r="A2091" s="357">
        <v>45405</v>
      </c>
      <c r="B2091" s="30">
        <v>1</v>
      </c>
      <c r="C2091" s="30">
        <v>5549601</v>
      </c>
      <c r="D2091" s="104">
        <v>13737</v>
      </c>
      <c r="E2091" s="104" t="s">
        <v>862</v>
      </c>
      <c r="F2091" s="30">
        <v>21235</v>
      </c>
      <c r="G2091" s="105">
        <v>400</v>
      </c>
      <c r="H2091" s="113" t="s">
        <v>111</v>
      </c>
      <c r="I2091" s="222">
        <v>0</v>
      </c>
      <c r="J2091" s="223">
        <v>0</v>
      </c>
      <c r="K2091" s="228">
        <v>0</v>
      </c>
      <c r="L2091" s="224">
        <v>0</v>
      </c>
      <c r="M2091" s="222">
        <v>0</v>
      </c>
      <c r="N2091" s="229">
        <v>0</v>
      </c>
      <c r="O2091" s="225">
        <v>0</v>
      </c>
      <c r="P2091" s="224">
        <v>0</v>
      </c>
      <c r="Q2091" s="225">
        <v>0</v>
      </c>
      <c r="R2091" s="226">
        <v>3</v>
      </c>
      <c r="S2091" s="224">
        <v>0</v>
      </c>
      <c r="T2091" s="222">
        <v>0</v>
      </c>
      <c r="U2091" s="227">
        <v>0</v>
      </c>
      <c r="V2091" s="224">
        <v>1</v>
      </c>
      <c r="W2091" s="224">
        <v>0</v>
      </c>
      <c r="X2091" s="146">
        <f>+G2091-(SUM(I2091:N2091,O2091,P2091:P2091:T2091,U2091,V2091,W2091))</f>
        <v>396</v>
      </c>
      <c r="Y2091" s="107"/>
      <c r="Z2091" s="107"/>
      <c r="AA2091" s="107"/>
      <c r="AB2091" s="107"/>
      <c r="AC2091" s="107"/>
      <c r="AD2091" s="107"/>
      <c r="AE2091" s="197">
        <f t="shared" si="65"/>
        <v>396</v>
      </c>
      <c r="AF2091" s="108"/>
      <c r="AG2091" s="104"/>
    </row>
    <row r="2092" spans="1:33">
      <c r="A2092" s="357">
        <v>45405</v>
      </c>
      <c r="B2092" s="30">
        <v>2</v>
      </c>
      <c r="C2092" s="30">
        <v>5549601</v>
      </c>
      <c r="D2092" s="104">
        <v>13737</v>
      </c>
      <c r="E2092" s="104" t="s">
        <v>862</v>
      </c>
      <c r="F2092" s="30">
        <v>21236</v>
      </c>
      <c r="G2092" s="105">
        <v>248</v>
      </c>
      <c r="H2092" s="113" t="s">
        <v>953</v>
      </c>
      <c r="I2092" s="222">
        <v>0</v>
      </c>
      <c r="J2092" s="223">
        <v>0</v>
      </c>
      <c r="K2092" s="228">
        <v>0</v>
      </c>
      <c r="L2092" s="224">
        <v>0</v>
      </c>
      <c r="M2092" s="222">
        <v>0</v>
      </c>
      <c r="N2092" s="229">
        <v>0</v>
      </c>
      <c r="O2092" s="225">
        <v>0</v>
      </c>
      <c r="P2092" s="224">
        <v>0</v>
      </c>
      <c r="Q2092" s="225">
        <v>0</v>
      </c>
      <c r="R2092" s="226">
        <v>1</v>
      </c>
      <c r="S2092" s="224">
        <v>0</v>
      </c>
      <c r="T2092" s="222">
        <v>0</v>
      </c>
      <c r="U2092" s="227">
        <v>0</v>
      </c>
      <c r="V2092" s="224">
        <v>2</v>
      </c>
      <c r="W2092" s="224">
        <v>0</v>
      </c>
      <c r="X2092" s="146">
        <f>+G2092-(SUM(I2092:N2092,O2092,P2092:P2092:T2092,U2092,V2092,W2092))</f>
        <v>245</v>
      </c>
      <c r="Y2092" s="107"/>
      <c r="Z2092" s="107"/>
      <c r="AA2092" s="107"/>
      <c r="AB2092" s="107"/>
      <c r="AC2092" s="107"/>
      <c r="AD2092" s="107"/>
      <c r="AE2092" s="197">
        <f t="shared" si="65"/>
        <v>245</v>
      </c>
      <c r="AF2092" s="108"/>
      <c r="AG2092" s="104"/>
    </row>
    <row r="2093" spans="1:33">
      <c r="A2093" s="357">
        <v>45405</v>
      </c>
      <c r="B2093" s="30">
        <v>2</v>
      </c>
      <c r="C2093" s="30">
        <v>5518004</v>
      </c>
      <c r="D2093" s="104">
        <v>71287</v>
      </c>
      <c r="E2093" s="104" t="s">
        <v>871</v>
      </c>
      <c r="F2093" s="30">
        <v>21237</v>
      </c>
      <c r="G2093" s="105">
        <v>400</v>
      </c>
      <c r="H2093" s="113" t="s">
        <v>111</v>
      </c>
      <c r="I2093" s="222">
        <v>0</v>
      </c>
      <c r="J2093" s="223">
        <v>0</v>
      </c>
      <c r="K2093" s="228">
        <v>0</v>
      </c>
      <c r="L2093" s="224">
        <v>0</v>
      </c>
      <c r="M2093" s="222">
        <v>0</v>
      </c>
      <c r="N2093" s="229">
        <v>0</v>
      </c>
      <c r="O2093" s="225">
        <v>0</v>
      </c>
      <c r="P2093" s="224">
        <v>0</v>
      </c>
      <c r="Q2093" s="225">
        <v>0</v>
      </c>
      <c r="R2093" s="226">
        <v>0</v>
      </c>
      <c r="S2093" s="224">
        <v>0</v>
      </c>
      <c r="T2093" s="222">
        <v>0</v>
      </c>
      <c r="U2093" s="227">
        <v>0</v>
      </c>
      <c r="V2093" s="224">
        <v>1</v>
      </c>
      <c r="W2093" s="224">
        <v>0</v>
      </c>
      <c r="X2093" s="146">
        <f>+G2093-(SUM(I2093:N2093,O2093,P2093:P2093:T2093,U2093,V2093,W2093))</f>
        <v>399</v>
      </c>
      <c r="Y2093" s="107"/>
      <c r="Z2093" s="107"/>
      <c r="AA2093" s="107"/>
      <c r="AB2093" s="107"/>
      <c r="AC2093" s="107"/>
      <c r="AD2093" s="107"/>
      <c r="AE2093" s="197">
        <f t="shared" si="65"/>
        <v>399</v>
      </c>
      <c r="AF2093" s="108"/>
      <c r="AG2093" s="104"/>
    </row>
    <row r="2094" spans="1:33">
      <c r="A2094" s="357">
        <v>45405</v>
      </c>
      <c r="B2094" s="30">
        <v>3</v>
      </c>
      <c r="C2094" s="30">
        <v>5518004</v>
      </c>
      <c r="D2094" s="104">
        <v>71287</v>
      </c>
      <c r="E2094" s="104" t="s">
        <v>871</v>
      </c>
      <c r="F2094" s="30">
        <v>21238</v>
      </c>
      <c r="G2094" s="105">
        <v>10</v>
      </c>
      <c r="H2094" s="113" t="s">
        <v>954</v>
      </c>
      <c r="I2094" s="222">
        <v>0</v>
      </c>
      <c r="J2094" s="223">
        <v>0</v>
      </c>
      <c r="K2094" s="228">
        <v>0</v>
      </c>
      <c r="L2094" s="224">
        <v>0</v>
      </c>
      <c r="M2094" s="222">
        <v>0</v>
      </c>
      <c r="N2094" s="229">
        <v>0</v>
      </c>
      <c r="O2094" s="225">
        <v>0</v>
      </c>
      <c r="P2094" s="224">
        <v>0</v>
      </c>
      <c r="Q2094" s="225">
        <v>0</v>
      </c>
      <c r="R2094" s="226">
        <v>0</v>
      </c>
      <c r="S2094" s="224">
        <v>0</v>
      </c>
      <c r="T2094" s="222">
        <v>0</v>
      </c>
      <c r="U2094" s="227">
        <v>0</v>
      </c>
      <c r="V2094" s="224">
        <v>1</v>
      </c>
      <c r="W2094" s="224">
        <v>0</v>
      </c>
      <c r="X2094" s="146">
        <f>+G2094-(SUM(I2094:N2094,O2094,P2094:P2094:T2094,U2094,V2094,W2094))</f>
        <v>9</v>
      </c>
      <c r="Y2094" s="107"/>
      <c r="Z2094" s="107"/>
      <c r="AA2094" s="107"/>
      <c r="AB2094" s="107"/>
      <c r="AC2094" s="107"/>
      <c r="AD2094" s="107"/>
      <c r="AE2094" s="197">
        <f t="shared" si="65"/>
        <v>9</v>
      </c>
      <c r="AF2094" s="108"/>
      <c r="AG2094" s="104"/>
    </row>
    <row r="2095" spans="1:33">
      <c r="A2095" s="357">
        <v>45405</v>
      </c>
      <c r="B2095" s="30">
        <v>3</v>
      </c>
      <c r="C2095" s="30">
        <v>5518004</v>
      </c>
      <c r="D2095" s="104">
        <v>71387</v>
      </c>
      <c r="E2095" s="104" t="s">
        <v>871</v>
      </c>
      <c r="F2095" s="30">
        <v>21239</v>
      </c>
      <c r="G2095" s="105">
        <v>400</v>
      </c>
      <c r="H2095" s="113" t="s">
        <v>111</v>
      </c>
      <c r="I2095" s="222">
        <v>0</v>
      </c>
      <c r="J2095" s="223">
        <v>0</v>
      </c>
      <c r="K2095" s="228">
        <v>0</v>
      </c>
      <c r="L2095" s="224">
        <v>0</v>
      </c>
      <c r="M2095" s="222">
        <v>0</v>
      </c>
      <c r="N2095" s="229">
        <v>0</v>
      </c>
      <c r="O2095" s="225">
        <v>0</v>
      </c>
      <c r="P2095" s="224">
        <v>0</v>
      </c>
      <c r="Q2095" s="225">
        <v>0</v>
      </c>
      <c r="R2095" s="226">
        <v>0</v>
      </c>
      <c r="S2095" s="224">
        <v>0</v>
      </c>
      <c r="T2095" s="222">
        <v>0</v>
      </c>
      <c r="U2095" s="227">
        <v>0</v>
      </c>
      <c r="V2095" s="224">
        <v>1</v>
      </c>
      <c r="W2095" s="224">
        <v>0</v>
      </c>
      <c r="X2095" s="146">
        <f>+G2095-(SUM(I2095:N2095,O2095,P2095:P2095:T2095,U2095,V2095,W2095))</f>
        <v>399</v>
      </c>
      <c r="Y2095" s="107"/>
      <c r="Z2095" s="107"/>
      <c r="AA2095" s="107"/>
      <c r="AB2095" s="107"/>
      <c r="AC2095" s="107"/>
      <c r="AD2095" s="107"/>
      <c r="AE2095" s="197">
        <f t="shared" si="65"/>
        <v>399</v>
      </c>
      <c r="AF2095" s="108"/>
      <c r="AG2095" s="104"/>
    </row>
    <row r="2096" spans="1:33">
      <c r="A2096" s="357">
        <v>45406</v>
      </c>
      <c r="B2096" s="30">
        <v>1</v>
      </c>
      <c r="C2096" s="30">
        <v>5518004</v>
      </c>
      <c r="D2096" s="104">
        <v>71387</v>
      </c>
      <c r="E2096" s="104" t="s">
        <v>871</v>
      </c>
      <c r="F2096" s="30">
        <v>21240</v>
      </c>
      <c r="G2096" s="105">
        <v>16</v>
      </c>
      <c r="H2096" s="113" t="s">
        <v>897</v>
      </c>
      <c r="I2096" s="222">
        <v>0</v>
      </c>
      <c r="J2096" s="223">
        <v>0</v>
      </c>
      <c r="K2096" s="228">
        <v>0</v>
      </c>
      <c r="L2096" s="224">
        <v>0</v>
      </c>
      <c r="M2096" s="222">
        <v>0</v>
      </c>
      <c r="N2096" s="229">
        <v>0</v>
      </c>
      <c r="O2096" s="225">
        <v>0</v>
      </c>
      <c r="P2096" s="224">
        <v>0</v>
      </c>
      <c r="Q2096" s="225">
        <v>0</v>
      </c>
      <c r="R2096" s="226">
        <v>0</v>
      </c>
      <c r="S2096" s="224">
        <v>0</v>
      </c>
      <c r="T2096" s="222">
        <v>0</v>
      </c>
      <c r="U2096" s="227">
        <v>0</v>
      </c>
      <c r="V2096" s="224">
        <v>1</v>
      </c>
      <c r="W2096" s="224">
        <v>0</v>
      </c>
      <c r="X2096" s="146">
        <f>+G2096-(SUM(I2096:N2096,O2096,P2096:P2096:T2096,U2096,V2096,W2096))</f>
        <v>15</v>
      </c>
      <c r="Y2096" s="107"/>
      <c r="Z2096" s="107"/>
      <c r="AA2096" s="107"/>
      <c r="AB2096" s="107"/>
      <c r="AC2096" s="107"/>
      <c r="AD2096" s="107"/>
      <c r="AE2096" s="197">
        <f t="shared" si="65"/>
        <v>15</v>
      </c>
      <c r="AF2096" s="108"/>
      <c r="AG2096" s="104"/>
    </row>
    <row r="2097" spans="1:33">
      <c r="A2097" s="357">
        <v>45406</v>
      </c>
      <c r="B2097" s="30">
        <v>1</v>
      </c>
      <c r="C2097" s="30">
        <v>5518004</v>
      </c>
      <c r="D2097" s="104">
        <v>71386</v>
      </c>
      <c r="E2097" s="104" t="s">
        <v>871</v>
      </c>
      <c r="F2097" s="30">
        <v>21241</v>
      </c>
      <c r="G2097" s="105">
        <v>400</v>
      </c>
      <c r="H2097" s="113" t="s">
        <v>111</v>
      </c>
      <c r="I2097" s="222">
        <v>0</v>
      </c>
      <c r="J2097" s="223">
        <v>0</v>
      </c>
      <c r="K2097" s="228">
        <v>0</v>
      </c>
      <c r="L2097" s="224">
        <v>0</v>
      </c>
      <c r="M2097" s="222">
        <v>0</v>
      </c>
      <c r="N2097" s="229">
        <v>0</v>
      </c>
      <c r="O2097" s="225">
        <v>0</v>
      </c>
      <c r="P2097" s="224">
        <v>0</v>
      </c>
      <c r="Q2097" s="225">
        <v>0</v>
      </c>
      <c r="R2097" s="226">
        <v>0</v>
      </c>
      <c r="S2097" s="224">
        <v>0</v>
      </c>
      <c r="T2097" s="222">
        <v>0</v>
      </c>
      <c r="U2097" s="227">
        <v>0</v>
      </c>
      <c r="V2097" s="224">
        <v>1</v>
      </c>
      <c r="W2097" s="224">
        <v>0</v>
      </c>
      <c r="X2097" s="146">
        <f>+G2097-(SUM(I2097:N2097,O2097,P2097:P2097:T2097,U2097,V2097,W2097))</f>
        <v>399</v>
      </c>
      <c r="Y2097" s="107"/>
      <c r="Z2097" s="107"/>
      <c r="AA2097" s="107"/>
      <c r="AB2097" s="107"/>
      <c r="AC2097" s="107"/>
      <c r="AD2097" s="107"/>
      <c r="AE2097" s="197">
        <f t="shared" si="65"/>
        <v>399</v>
      </c>
      <c r="AF2097" s="108"/>
      <c r="AG2097" s="104"/>
    </row>
    <row r="2098" spans="1:33">
      <c r="A2098" s="357">
        <v>45406</v>
      </c>
      <c r="B2098" s="30">
        <v>1</v>
      </c>
      <c r="C2098" s="30">
        <v>5518004</v>
      </c>
      <c r="D2098" s="104">
        <v>71386</v>
      </c>
      <c r="E2098" s="104" t="s">
        <v>871</v>
      </c>
      <c r="F2098" s="30">
        <v>21242</v>
      </c>
      <c r="G2098" s="105">
        <v>15</v>
      </c>
      <c r="H2098" s="113" t="s">
        <v>470</v>
      </c>
      <c r="I2098" s="222">
        <v>0</v>
      </c>
      <c r="J2098" s="223">
        <v>0</v>
      </c>
      <c r="K2098" s="228">
        <v>0</v>
      </c>
      <c r="L2098" s="224">
        <v>0</v>
      </c>
      <c r="M2098" s="222">
        <v>0</v>
      </c>
      <c r="N2098" s="229">
        <v>0</v>
      </c>
      <c r="O2098" s="225">
        <v>0</v>
      </c>
      <c r="P2098" s="224">
        <v>0</v>
      </c>
      <c r="Q2098" s="225">
        <v>0</v>
      </c>
      <c r="R2098" s="226">
        <v>0</v>
      </c>
      <c r="S2098" s="224">
        <v>0</v>
      </c>
      <c r="T2098" s="222">
        <v>0</v>
      </c>
      <c r="U2098" s="227">
        <v>0</v>
      </c>
      <c r="V2098" s="224">
        <v>1</v>
      </c>
      <c r="W2098" s="224">
        <v>0</v>
      </c>
      <c r="X2098" s="146">
        <f>+G2098-(SUM(I2098:N2098,O2098,P2098:P2098:T2098,U2098,V2098,W2098))</f>
        <v>14</v>
      </c>
      <c r="Y2098" s="107"/>
      <c r="Z2098" s="107"/>
      <c r="AA2098" s="107"/>
      <c r="AB2098" s="107"/>
      <c r="AC2098" s="107"/>
      <c r="AD2098" s="107"/>
      <c r="AE2098" s="197">
        <f t="shared" si="65"/>
        <v>14</v>
      </c>
      <c r="AF2098" s="108"/>
      <c r="AG2098" s="104"/>
    </row>
    <row r="2099" spans="1:33">
      <c r="A2099" s="357">
        <v>45406</v>
      </c>
      <c r="B2099" s="30">
        <v>2</v>
      </c>
      <c r="C2099" s="30">
        <v>5518004</v>
      </c>
      <c r="D2099" s="104">
        <v>71388</v>
      </c>
      <c r="E2099" s="104" t="s">
        <v>871</v>
      </c>
      <c r="F2099" s="30">
        <v>21243</v>
      </c>
      <c r="G2099" s="105">
        <v>400</v>
      </c>
      <c r="H2099" s="113" t="s">
        <v>111</v>
      </c>
      <c r="I2099" s="222">
        <v>0</v>
      </c>
      <c r="J2099" s="223">
        <v>0</v>
      </c>
      <c r="K2099" s="228">
        <v>0</v>
      </c>
      <c r="L2099" s="224">
        <v>0</v>
      </c>
      <c r="M2099" s="222">
        <v>0</v>
      </c>
      <c r="N2099" s="229">
        <v>0</v>
      </c>
      <c r="O2099" s="225">
        <v>0</v>
      </c>
      <c r="P2099" s="224">
        <v>0</v>
      </c>
      <c r="Q2099" s="225">
        <v>0</v>
      </c>
      <c r="R2099" s="226">
        <v>0</v>
      </c>
      <c r="S2099" s="224">
        <v>0</v>
      </c>
      <c r="T2099" s="222">
        <v>0</v>
      </c>
      <c r="U2099" s="227">
        <v>0</v>
      </c>
      <c r="V2099" s="224">
        <v>1</v>
      </c>
      <c r="W2099" s="224">
        <v>0</v>
      </c>
      <c r="X2099" s="146">
        <f>+G2099-(SUM(I2099:N2099,O2099,P2099:P2099:T2099,U2099,V2099,W2099))</f>
        <v>399</v>
      </c>
      <c r="Y2099" s="107"/>
      <c r="Z2099" s="107"/>
      <c r="AA2099" s="107"/>
      <c r="AB2099" s="107"/>
      <c r="AC2099" s="107"/>
      <c r="AD2099" s="107"/>
      <c r="AE2099" s="197">
        <f t="shared" si="65"/>
        <v>399</v>
      </c>
      <c r="AF2099" s="108"/>
      <c r="AG2099" s="104"/>
    </row>
    <row r="2100" spans="1:33">
      <c r="A2100" s="357">
        <v>45406</v>
      </c>
      <c r="B2100" s="30">
        <v>2</v>
      </c>
      <c r="C2100" s="30">
        <v>5518004</v>
      </c>
      <c r="D2100" s="104">
        <v>71388</v>
      </c>
      <c r="E2100" s="104" t="s">
        <v>871</v>
      </c>
      <c r="F2100" s="30">
        <v>21244</v>
      </c>
      <c r="G2100" s="105">
        <v>28</v>
      </c>
      <c r="H2100" s="113" t="s">
        <v>956</v>
      </c>
      <c r="I2100" s="222">
        <v>0</v>
      </c>
      <c r="J2100" s="223">
        <v>0</v>
      </c>
      <c r="K2100" s="228">
        <v>0</v>
      </c>
      <c r="L2100" s="224">
        <v>0</v>
      </c>
      <c r="M2100" s="222">
        <v>0</v>
      </c>
      <c r="N2100" s="229">
        <v>0</v>
      </c>
      <c r="O2100" s="225">
        <v>0</v>
      </c>
      <c r="P2100" s="224">
        <v>0</v>
      </c>
      <c r="Q2100" s="225">
        <v>0</v>
      </c>
      <c r="R2100" s="226">
        <v>0</v>
      </c>
      <c r="S2100" s="224">
        <v>0</v>
      </c>
      <c r="T2100" s="222">
        <v>0</v>
      </c>
      <c r="U2100" s="227">
        <v>0</v>
      </c>
      <c r="V2100" s="224">
        <v>1</v>
      </c>
      <c r="W2100" s="224">
        <v>0</v>
      </c>
      <c r="X2100" s="146">
        <f>+G2100-(SUM(I2100:N2100,O2100,P2100:P2100:T2100,U2100,V2100,W2100))</f>
        <v>27</v>
      </c>
      <c r="Y2100" s="107"/>
      <c r="Z2100" s="107"/>
      <c r="AA2100" s="107"/>
      <c r="AB2100" s="107"/>
      <c r="AC2100" s="107"/>
      <c r="AD2100" s="107"/>
      <c r="AE2100" s="197">
        <f t="shared" si="65"/>
        <v>27</v>
      </c>
      <c r="AF2100" s="108"/>
      <c r="AG2100" s="104"/>
    </row>
    <row r="2101" spans="1:33">
      <c r="A2101" s="357">
        <v>45406</v>
      </c>
      <c r="B2101" s="30">
        <v>3</v>
      </c>
      <c r="C2101" s="30">
        <v>5518004</v>
      </c>
      <c r="D2101" s="104">
        <v>71285</v>
      </c>
      <c r="E2101" s="104" t="s">
        <v>871</v>
      </c>
      <c r="F2101" s="30">
        <v>21245</v>
      </c>
      <c r="G2101" s="105">
        <v>304</v>
      </c>
      <c r="H2101" s="113" t="s">
        <v>200</v>
      </c>
      <c r="I2101" s="222">
        <v>0</v>
      </c>
      <c r="J2101" s="223">
        <v>0</v>
      </c>
      <c r="K2101" s="228">
        <v>0</v>
      </c>
      <c r="L2101" s="224">
        <v>0</v>
      </c>
      <c r="M2101" s="222">
        <v>0</v>
      </c>
      <c r="N2101" s="229">
        <v>0</v>
      </c>
      <c r="O2101" s="225">
        <v>0</v>
      </c>
      <c r="P2101" s="224">
        <v>0</v>
      </c>
      <c r="Q2101" s="225">
        <v>0</v>
      </c>
      <c r="R2101" s="226">
        <v>0</v>
      </c>
      <c r="S2101" s="224">
        <v>0</v>
      </c>
      <c r="T2101" s="222">
        <v>0</v>
      </c>
      <c r="U2101" s="227">
        <v>0</v>
      </c>
      <c r="V2101" s="224">
        <v>1</v>
      </c>
      <c r="W2101" s="224">
        <v>0</v>
      </c>
      <c r="X2101" s="146">
        <f>+G2101-(SUM(I2101:N2101,O2101,P2101:P2101:T2101,U2101,V2101,W2101))</f>
        <v>303</v>
      </c>
      <c r="Y2101" s="107"/>
      <c r="Z2101" s="107"/>
      <c r="AA2101" s="107"/>
      <c r="AB2101" s="107"/>
      <c r="AC2101" s="107"/>
      <c r="AD2101" s="107"/>
      <c r="AE2101" s="197">
        <f t="shared" si="65"/>
        <v>303</v>
      </c>
      <c r="AF2101" s="108"/>
      <c r="AG2101" s="104"/>
    </row>
    <row r="2102" spans="1:33">
      <c r="A2102" s="357">
        <v>45406</v>
      </c>
      <c r="B2102" s="30">
        <v>3</v>
      </c>
      <c r="C2102" s="30">
        <v>5518004</v>
      </c>
      <c r="D2102" s="104">
        <v>71385</v>
      </c>
      <c r="E2102" s="104" t="s">
        <v>871</v>
      </c>
      <c r="F2102" s="30">
        <v>21246</v>
      </c>
      <c r="G2102" s="105">
        <v>400</v>
      </c>
      <c r="H2102" s="113" t="s">
        <v>111</v>
      </c>
      <c r="I2102" s="222">
        <v>0</v>
      </c>
      <c r="J2102" s="223">
        <v>0</v>
      </c>
      <c r="K2102" s="228">
        <v>0</v>
      </c>
      <c r="L2102" s="224">
        <v>0</v>
      </c>
      <c r="M2102" s="222">
        <v>0</v>
      </c>
      <c r="N2102" s="229">
        <v>0</v>
      </c>
      <c r="O2102" s="225">
        <v>0</v>
      </c>
      <c r="P2102" s="224">
        <v>0</v>
      </c>
      <c r="Q2102" s="225">
        <v>0</v>
      </c>
      <c r="R2102" s="226">
        <v>0</v>
      </c>
      <c r="S2102" s="224">
        <v>0</v>
      </c>
      <c r="T2102" s="222">
        <v>0</v>
      </c>
      <c r="U2102" s="227">
        <v>0</v>
      </c>
      <c r="V2102" s="224">
        <v>1</v>
      </c>
      <c r="W2102" s="224">
        <v>0</v>
      </c>
      <c r="X2102" s="146">
        <f>+G2102-(SUM(I2102:N2102,O2102,P2102:P2102:T2102,U2102,V2102,W2102))</f>
        <v>399</v>
      </c>
      <c r="Y2102" s="107"/>
      <c r="Z2102" s="107"/>
      <c r="AA2102" s="107"/>
      <c r="AB2102" s="107"/>
      <c r="AC2102" s="107"/>
      <c r="AD2102" s="107"/>
      <c r="AE2102" s="197">
        <f t="shared" si="65"/>
        <v>399</v>
      </c>
      <c r="AF2102" s="108"/>
      <c r="AG2102" s="104"/>
    </row>
    <row r="2103" spans="1:33">
      <c r="A2103" s="357">
        <v>45407</v>
      </c>
      <c r="B2103" s="30">
        <v>1</v>
      </c>
      <c r="C2103" s="30">
        <v>5518004</v>
      </c>
      <c r="D2103" s="104">
        <v>71385</v>
      </c>
      <c r="E2103" s="104" t="s">
        <v>871</v>
      </c>
      <c r="F2103" s="30">
        <v>21247</v>
      </c>
      <c r="G2103" s="105">
        <v>14</v>
      </c>
      <c r="H2103" s="113" t="s">
        <v>928</v>
      </c>
      <c r="I2103" s="222">
        <v>0</v>
      </c>
      <c r="J2103" s="223">
        <v>0</v>
      </c>
      <c r="K2103" s="228">
        <v>0</v>
      </c>
      <c r="L2103" s="224">
        <v>0</v>
      </c>
      <c r="M2103" s="222">
        <v>0</v>
      </c>
      <c r="N2103" s="229">
        <v>0</v>
      </c>
      <c r="O2103" s="225">
        <v>0</v>
      </c>
      <c r="P2103" s="224">
        <v>0</v>
      </c>
      <c r="Q2103" s="225">
        <v>0</v>
      </c>
      <c r="R2103" s="226">
        <v>0</v>
      </c>
      <c r="S2103" s="224">
        <v>0</v>
      </c>
      <c r="T2103" s="222">
        <v>0</v>
      </c>
      <c r="U2103" s="227">
        <v>0</v>
      </c>
      <c r="V2103" s="224">
        <v>1</v>
      </c>
      <c r="W2103" s="224">
        <v>0</v>
      </c>
      <c r="X2103" s="146">
        <f>+G2103-(SUM(I2103:N2103,O2103,P2103:P2103:T2103,U2103,V2103,W2103))</f>
        <v>13</v>
      </c>
      <c r="Y2103" s="107"/>
      <c r="Z2103" s="107"/>
      <c r="AA2103" s="107"/>
      <c r="AB2103" s="107"/>
      <c r="AC2103" s="107"/>
      <c r="AD2103" s="107"/>
      <c r="AE2103" s="197">
        <f t="shared" si="65"/>
        <v>13</v>
      </c>
      <c r="AF2103" s="108"/>
      <c r="AG2103" s="104"/>
    </row>
    <row r="2104" spans="1:33">
      <c r="A2104" s="357">
        <v>45407</v>
      </c>
      <c r="B2104" s="30">
        <v>1</v>
      </c>
      <c r="C2104" s="30">
        <v>5518004</v>
      </c>
      <c r="D2104" s="104">
        <v>71382</v>
      </c>
      <c r="E2104" s="104" t="s">
        <v>871</v>
      </c>
      <c r="F2104" s="30">
        <v>21248</v>
      </c>
      <c r="G2104" s="105">
        <v>400</v>
      </c>
      <c r="H2104" s="113" t="s">
        <v>111</v>
      </c>
      <c r="I2104" s="222">
        <v>0</v>
      </c>
      <c r="J2104" s="223">
        <v>0</v>
      </c>
      <c r="K2104" s="228">
        <v>0</v>
      </c>
      <c r="L2104" s="224">
        <v>0</v>
      </c>
      <c r="M2104" s="222">
        <v>0</v>
      </c>
      <c r="N2104" s="229">
        <v>0</v>
      </c>
      <c r="O2104" s="225">
        <v>0</v>
      </c>
      <c r="P2104" s="224">
        <v>0</v>
      </c>
      <c r="Q2104" s="225">
        <v>0</v>
      </c>
      <c r="R2104" s="226">
        <v>0</v>
      </c>
      <c r="S2104" s="224">
        <v>0</v>
      </c>
      <c r="T2104" s="222">
        <v>0</v>
      </c>
      <c r="U2104" s="227">
        <v>0</v>
      </c>
      <c r="V2104" s="224">
        <v>1</v>
      </c>
      <c r="W2104" s="224">
        <v>0</v>
      </c>
      <c r="X2104" s="146">
        <f>+G2104-(SUM(I2104:N2104,O2104,P2104:P2104:T2104,U2104,V2104,W2104))</f>
        <v>399</v>
      </c>
      <c r="Y2104" s="107"/>
      <c r="Z2104" s="107"/>
      <c r="AA2104" s="107"/>
      <c r="AB2104" s="107"/>
      <c r="AC2104" s="107"/>
      <c r="AD2104" s="107"/>
      <c r="AE2104" s="197">
        <f t="shared" si="65"/>
        <v>399</v>
      </c>
      <c r="AF2104" s="108"/>
      <c r="AG2104" s="104"/>
    </row>
    <row r="2105" spans="1:33">
      <c r="A2105" s="357">
        <v>45407</v>
      </c>
      <c r="B2105" s="30">
        <v>1</v>
      </c>
      <c r="C2105" s="30">
        <v>5518004</v>
      </c>
      <c r="D2105" s="104">
        <v>71382</v>
      </c>
      <c r="E2105" s="104" t="s">
        <v>871</v>
      </c>
      <c r="F2105" s="30">
        <v>21249</v>
      </c>
      <c r="G2105" s="105">
        <v>11</v>
      </c>
      <c r="H2105" s="113" t="s">
        <v>352</v>
      </c>
      <c r="I2105" s="222">
        <v>0</v>
      </c>
      <c r="J2105" s="223">
        <v>0</v>
      </c>
      <c r="K2105" s="228">
        <v>0</v>
      </c>
      <c r="L2105" s="224">
        <v>0</v>
      </c>
      <c r="M2105" s="222">
        <v>0</v>
      </c>
      <c r="N2105" s="229">
        <v>0</v>
      </c>
      <c r="O2105" s="225">
        <v>0</v>
      </c>
      <c r="P2105" s="224">
        <v>0</v>
      </c>
      <c r="Q2105" s="225">
        <v>0</v>
      </c>
      <c r="R2105" s="226">
        <v>0</v>
      </c>
      <c r="S2105" s="224">
        <v>0</v>
      </c>
      <c r="T2105" s="222">
        <v>0</v>
      </c>
      <c r="U2105" s="227">
        <v>0</v>
      </c>
      <c r="V2105" s="224">
        <v>1</v>
      </c>
      <c r="W2105" s="224">
        <v>0</v>
      </c>
      <c r="X2105" s="146">
        <f>+G2105-(SUM(I2105:N2105,O2105,P2105:P2105:T2105,U2105,V2105,W2105))</f>
        <v>10</v>
      </c>
      <c r="Y2105" s="107"/>
      <c r="Z2105" s="107"/>
      <c r="AA2105" s="107"/>
      <c r="AB2105" s="107"/>
      <c r="AC2105" s="107"/>
      <c r="AD2105" s="107"/>
      <c r="AE2105" s="197">
        <f t="shared" si="65"/>
        <v>10</v>
      </c>
      <c r="AF2105" s="108"/>
      <c r="AG2105" s="104"/>
    </row>
    <row r="2106" spans="1:33">
      <c r="A2106" s="357">
        <v>45407</v>
      </c>
      <c r="B2106" s="30">
        <v>1</v>
      </c>
      <c r="C2106" s="30">
        <v>5518004</v>
      </c>
      <c r="D2106" s="104">
        <v>71288</v>
      </c>
      <c r="E2106" s="104" t="s">
        <v>871</v>
      </c>
      <c r="F2106" s="30">
        <v>21250</v>
      </c>
      <c r="G2106" s="105">
        <v>49</v>
      </c>
      <c r="H2106" s="113" t="s">
        <v>314</v>
      </c>
      <c r="I2106" s="222">
        <v>0</v>
      </c>
      <c r="J2106" s="223">
        <v>0</v>
      </c>
      <c r="K2106" s="228">
        <v>0</v>
      </c>
      <c r="L2106" s="224">
        <v>0</v>
      </c>
      <c r="M2106" s="222">
        <v>0</v>
      </c>
      <c r="N2106" s="229">
        <v>0</v>
      </c>
      <c r="O2106" s="225">
        <v>0</v>
      </c>
      <c r="P2106" s="224">
        <v>0</v>
      </c>
      <c r="Q2106" s="225">
        <v>0</v>
      </c>
      <c r="R2106" s="226">
        <v>0</v>
      </c>
      <c r="S2106" s="224">
        <v>0</v>
      </c>
      <c r="T2106" s="222">
        <v>0</v>
      </c>
      <c r="U2106" s="227">
        <v>0</v>
      </c>
      <c r="V2106" s="224">
        <v>1</v>
      </c>
      <c r="W2106" s="224">
        <v>0</v>
      </c>
      <c r="X2106" s="146">
        <f>+G2106-(SUM(I2106:N2106,O2106,P2106:P2106:T2106,U2106,V2106,W2106))</f>
        <v>48</v>
      </c>
      <c r="Y2106" s="107"/>
      <c r="Z2106" s="107"/>
      <c r="AA2106" s="107"/>
      <c r="AB2106" s="107"/>
      <c r="AC2106" s="107"/>
      <c r="AD2106" s="107"/>
      <c r="AE2106" s="197">
        <f t="shared" si="65"/>
        <v>48</v>
      </c>
      <c r="AF2106" s="108"/>
      <c r="AG2106" s="104"/>
    </row>
    <row r="2107" spans="1:33">
      <c r="A2107" s="357">
        <v>45407</v>
      </c>
      <c r="B2107" s="30">
        <v>1</v>
      </c>
      <c r="C2107" s="30">
        <v>5518004</v>
      </c>
      <c r="D2107" s="104">
        <v>71286</v>
      </c>
      <c r="E2107" s="104" t="s">
        <v>871</v>
      </c>
      <c r="F2107" s="30">
        <v>21251</v>
      </c>
      <c r="G2107" s="105">
        <v>398</v>
      </c>
      <c r="H2107" s="113" t="s">
        <v>957</v>
      </c>
      <c r="I2107" s="222">
        <v>0</v>
      </c>
      <c r="J2107" s="223">
        <v>0</v>
      </c>
      <c r="K2107" s="228">
        <v>0</v>
      </c>
      <c r="L2107" s="224">
        <v>0</v>
      </c>
      <c r="M2107" s="222">
        <v>0</v>
      </c>
      <c r="N2107" s="229">
        <v>0</v>
      </c>
      <c r="O2107" s="225">
        <v>0</v>
      </c>
      <c r="P2107" s="224">
        <v>0</v>
      </c>
      <c r="Q2107" s="225">
        <v>0</v>
      </c>
      <c r="R2107" s="226">
        <v>0</v>
      </c>
      <c r="S2107" s="224">
        <v>0</v>
      </c>
      <c r="T2107" s="222">
        <v>0</v>
      </c>
      <c r="U2107" s="227">
        <v>0</v>
      </c>
      <c r="V2107" s="224">
        <v>1</v>
      </c>
      <c r="W2107" s="224">
        <v>0</v>
      </c>
      <c r="X2107" s="146">
        <f>+G2107-(SUM(I2107:N2107,O2107,P2107:P2107:T2107,U2107,V2107,W2107))</f>
        <v>397</v>
      </c>
      <c r="Y2107" s="107"/>
      <c r="Z2107" s="107"/>
      <c r="AA2107" s="107"/>
      <c r="AB2107" s="107"/>
      <c r="AC2107" s="107"/>
      <c r="AD2107" s="107"/>
      <c r="AE2107" s="197">
        <f t="shared" si="65"/>
        <v>397</v>
      </c>
      <c r="AF2107" s="108"/>
      <c r="AG2107" s="104"/>
    </row>
    <row r="2108" spans="1:33">
      <c r="A2108" s="357">
        <v>45407</v>
      </c>
      <c r="B2108" s="30">
        <v>2</v>
      </c>
      <c r="C2108" s="30">
        <v>5518004</v>
      </c>
      <c r="D2108" s="104">
        <v>71288</v>
      </c>
      <c r="E2108" s="104" t="s">
        <v>871</v>
      </c>
      <c r="F2108" s="30">
        <v>21252</v>
      </c>
      <c r="G2108" s="105">
        <v>400</v>
      </c>
      <c r="H2108" s="113" t="s">
        <v>960</v>
      </c>
      <c r="I2108" s="222">
        <v>0</v>
      </c>
      <c r="J2108" s="223">
        <v>0</v>
      </c>
      <c r="K2108" s="228">
        <v>0</v>
      </c>
      <c r="L2108" s="224">
        <v>0</v>
      </c>
      <c r="M2108" s="222">
        <v>0</v>
      </c>
      <c r="N2108" s="229">
        <v>0</v>
      </c>
      <c r="O2108" s="225">
        <v>0</v>
      </c>
      <c r="P2108" s="224">
        <v>0</v>
      </c>
      <c r="Q2108" s="225">
        <v>0</v>
      </c>
      <c r="R2108" s="226">
        <v>0</v>
      </c>
      <c r="S2108" s="224">
        <v>0</v>
      </c>
      <c r="T2108" s="222">
        <v>0</v>
      </c>
      <c r="U2108" s="227">
        <v>0</v>
      </c>
      <c r="V2108" s="224">
        <v>1</v>
      </c>
      <c r="W2108" s="224">
        <v>0</v>
      </c>
      <c r="X2108" s="146">
        <f>+G2108-(SUM(I2108:N2108,O2108,P2108:P2108:T2108,U2108,V2108,W2108))</f>
        <v>399</v>
      </c>
      <c r="Y2108" s="107"/>
      <c r="Z2108" s="107"/>
      <c r="AA2108" s="107"/>
      <c r="AB2108" s="107"/>
      <c r="AC2108" s="107"/>
      <c r="AD2108" s="107"/>
      <c r="AE2108" s="197">
        <f t="shared" si="65"/>
        <v>399</v>
      </c>
      <c r="AF2108" s="108"/>
      <c r="AG2108" s="104"/>
    </row>
    <row r="2109" spans="1:33">
      <c r="A2109" s="357">
        <v>45407</v>
      </c>
      <c r="B2109" s="30">
        <v>3</v>
      </c>
      <c r="C2109" s="30">
        <v>5518004</v>
      </c>
      <c r="D2109" s="104">
        <v>71288</v>
      </c>
      <c r="E2109" s="104" t="s">
        <v>871</v>
      </c>
      <c r="F2109" s="30">
        <v>21253</v>
      </c>
      <c r="G2109" s="105">
        <v>9</v>
      </c>
      <c r="H2109" s="113" t="s">
        <v>961</v>
      </c>
      <c r="I2109" s="222">
        <v>0</v>
      </c>
      <c r="J2109" s="223">
        <v>0</v>
      </c>
      <c r="K2109" s="228">
        <v>0</v>
      </c>
      <c r="L2109" s="224">
        <v>0</v>
      </c>
      <c r="M2109" s="222">
        <v>0</v>
      </c>
      <c r="N2109" s="229">
        <v>0</v>
      </c>
      <c r="O2109" s="225">
        <v>0</v>
      </c>
      <c r="P2109" s="224">
        <v>0</v>
      </c>
      <c r="Q2109" s="225">
        <v>0</v>
      </c>
      <c r="R2109" s="226">
        <v>0</v>
      </c>
      <c r="S2109" s="224">
        <v>0</v>
      </c>
      <c r="T2109" s="222">
        <v>0</v>
      </c>
      <c r="U2109" s="227">
        <v>0</v>
      </c>
      <c r="V2109" s="224">
        <v>1</v>
      </c>
      <c r="W2109" s="224">
        <v>0</v>
      </c>
      <c r="X2109" s="146">
        <f>+G2109-(SUM(I2109:N2109,O2109,P2109:P2109:T2109,U2109,V2109,W2109))</f>
        <v>8</v>
      </c>
      <c r="Y2109" s="107"/>
      <c r="Z2109" s="107"/>
      <c r="AA2109" s="107"/>
      <c r="AB2109" s="107"/>
      <c r="AC2109" s="107"/>
      <c r="AD2109" s="107"/>
      <c r="AE2109" s="197">
        <f t="shared" si="65"/>
        <v>8</v>
      </c>
      <c r="AF2109" s="108"/>
      <c r="AG2109" s="104"/>
    </row>
    <row r="2110" spans="1:33">
      <c r="A2110" s="357">
        <v>45407</v>
      </c>
      <c r="B2110" s="30">
        <v>3</v>
      </c>
      <c r="C2110" s="30">
        <v>5518004</v>
      </c>
      <c r="D2110" s="104">
        <v>71384</v>
      </c>
      <c r="E2110" s="104" t="s">
        <v>871</v>
      </c>
      <c r="F2110" s="30">
        <v>21254</v>
      </c>
      <c r="G2110" s="105">
        <v>376</v>
      </c>
      <c r="H2110" s="113" t="s">
        <v>959</v>
      </c>
      <c r="I2110" s="222">
        <v>0</v>
      </c>
      <c r="J2110" s="223">
        <v>0</v>
      </c>
      <c r="K2110" s="228">
        <v>0</v>
      </c>
      <c r="L2110" s="224">
        <v>0</v>
      </c>
      <c r="M2110" s="222">
        <v>0</v>
      </c>
      <c r="N2110" s="229">
        <v>0</v>
      </c>
      <c r="O2110" s="225">
        <v>0</v>
      </c>
      <c r="P2110" s="224">
        <v>0</v>
      </c>
      <c r="Q2110" s="225">
        <v>0</v>
      </c>
      <c r="R2110" s="226">
        <v>0</v>
      </c>
      <c r="S2110" s="224">
        <v>0</v>
      </c>
      <c r="T2110" s="222">
        <v>0</v>
      </c>
      <c r="U2110" s="227">
        <v>0</v>
      </c>
      <c r="V2110" s="224">
        <v>1</v>
      </c>
      <c r="W2110" s="224">
        <v>0</v>
      </c>
      <c r="X2110" s="146">
        <f>+G2110-(SUM(I2110:N2110,O2110,P2110:P2110:T2110,U2110,V2110,W2110))</f>
        <v>375</v>
      </c>
      <c r="Y2110" s="107"/>
      <c r="Z2110" s="107"/>
      <c r="AA2110" s="107"/>
      <c r="AB2110" s="107"/>
      <c r="AC2110" s="107"/>
      <c r="AD2110" s="107"/>
      <c r="AE2110" s="197">
        <f t="shared" si="65"/>
        <v>375</v>
      </c>
      <c r="AF2110" s="108"/>
      <c r="AG2110" s="104"/>
    </row>
    <row r="2111" spans="1:33">
      <c r="A2111" s="357">
        <v>45408</v>
      </c>
      <c r="B2111" s="30">
        <v>1</v>
      </c>
      <c r="C2111" s="30">
        <v>5518004</v>
      </c>
      <c r="D2111" s="104">
        <v>71383</v>
      </c>
      <c r="E2111" s="104" t="s">
        <v>871</v>
      </c>
      <c r="F2111" s="30">
        <v>21255</v>
      </c>
      <c r="G2111" s="105">
        <v>396</v>
      </c>
      <c r="H2111" s="113" t="s">
        <v>958</v>
      </c>
      <c r="I2111" s="222">
        <v>0</v>
      </c>
      <c r="J2111" s="223">
        <v>0</v>
      </c>
      <c r="K2111" s="228">
        <v>0</v>
      </c>
      <c r="L2111" s="224">
        <v>0</v>
      </c>
      <c r="M2111" s="222">
        <v>0</v>
      </c>
      <c r="N2111" s="229">
        <v>0</v>
      </c>
      <c r="O2111" s="225">
        <v>0</v>
      </c>
      <c r="P2111" s="224">
        <v>0</v>
      </c>
      <c r="Q2111" s="225">
        <v>0</v>
      </c>
      <c r="R2111" s="226">
        <v>0</v>
      </c>
      <c r="S2111" s="224">
        <v>0</v>
      </c>
      <c r="T2111" s="222">
        <v>0</v>
      </c>
      <c r="U2111" s="227">
        <v>0</v>
      </c>
      <c r="V2111" s="224">
        <v>1</v>
      </c>
      <c r="W2111" s="224">
        <v>0</v>
      </c>
      <c r="X2111" s="146">
        <f>+G2111-(SUM(I2111:N2111,O2111,P2111:P2111:T2111,U2111,V2111,W2111))</f>
        <v>395</v>
      </c>
      <c r="Y2111" s="107"/>
      <c r="Z2111" s="107"/>
      <c r="AA2111" s="107"/>
      <c r="AB2111" s="107"/>
      <c r="AC2111" s="107"/>
      <c r="AD2111" s="107"/>
      <c r="AE2111" s="197">
        <f t="shared" si="65"/>
        <v>395</v>
      </c>
      <c r="AF2111" s="108"/>
      <c r="AG2111" s="104"/>
    </row>
    <row r="2112" spans="1:33">
      <c r="A2112" s="357">
        <v>45430</v>
      </c>
      <c r="B2112" s="30">
        <v>1</v>
      </c>
      <c r="C2112" s="30">
        <v>5607801</v>
      </c>
      <c r="D2112" s="104">
        <v>71284</v>
      </c>
      <c r="E2112" s="104" t="s">
        <v>871</v>
      </c>
      <c r="F2112" s="30">
        <v>21408</v>
      </c>
      <c r="G2112" s="105">
        <v>400</v>
      </c>
      <c r="H2112" s="113" t="s">
        <v>111</v>
      </c>
      <c r="I2112" s="222">
        <v>0</v>
      </c>
      <c r="J2112" s="223">
        <v>0</v>
      </c>
      <c r="K2112" s="228">
        <v>0</v>
      </c>
      <c r="L2112" s="224">
        <v>0</v>
      </c>
      <c r="M2112" s="222">
        <v>0</v>
      </c>
      <c r="N2112" s="229">
        <v>0</v>
      </c>
      <c r="O2112" s="225">
        <v>0</v>
      </c>
      <c r="P2112" s="224">
        <v>0</v>
      </c>
      <c r="Q2112" s="225">
        <v>0</v>
      </c>
      <c r="R2112" s="226">
        <v>0</v>
      </c>
      <c r="S2112" s="224">
        <v>0</v>
      </c>
      <c r="T2112" s="222">
        <v>0</v>
      </c>
      <c r="U2112" s="227">
        <v>0</v>
      </c>
      <c r="V2112" s="224">
        <v>1</v>
      </c>
      <c r="W2112" s="224">
        <v>0</v>
      </c>
      <c r="X2112" s="146">
        <f>+G2112-(SUM(I2112:N2112,O2112,P2112:P2112:T2112,U2112,V2112,W2112))</f>
        <v>399</v>
      </c>
      <c r="Y2112" s="107"/>
      <c r="Z2112" s="107"/>
      <c r="AA2112" s="107"/>
      <c r="AB2112" s="107"/>
      <c r="AC2112" s="107"/>
      <c r="AD2112" s="107"/>
      <c r="AE2112" s="197">
        <f t="shared" si="65"/>
        <v>399</v>
      </c>
      <c r="AF2112" s="108"/>
      <c r="AG2112" s="104"/>
    </row>
    <row r="2113" spans="1:33">
      <c r="A2113" s="357">
        <v>45430</v>
      </c>
      <c r="B2113" s="30">
        <v>1</v>
      </c>
      <c r="C2113" s="30">
        <v>5607801</v>
      </c>
      <c r="D2113" s="104">
        <v>71284</v>
      </c>
      <c r="E2113" s="104" t="s">
        <v>871</v>
      </c>
      <c r="F2113" s="30">
        <v>21409</v>
      </c>
      <c r="G2113" s="105">
        <v>16</v>
      </c>
      <c r="H2113" s="113" t="s">
        <v>897</v>
      </c>
      <c r="I2113" s="222">
        <v>0</v>
      </c>
      <c r="J2113" s="223">
        <v>0</v>
      </c>
      <c r="K2113" s="228">
        <v>0</v>
      </c>
      <c r="L2113" s="224">
        <v>0</v>
      </c>
      <c r="M2113" s="222">
        <v>0</v>
      </c>
      <c r="N2113" s="229">
        <v>0</v>
      </c>
      <c r="O2113" s="225">
        <v>0</v>
      </c>
      <c r="P2113" s="224">
        <v>0</v>
      </c>
      <c r="Q2113" s="225">
        <v>0</v>
      </c>
      <c r="R2113" s="226">
        <v>0</v>
      </c>
      <c r="S2113" s="224">
        <v>0</v>
      </c>
      <c r="T2113" s="222">
        <v>0</v>
      </c>
      <c r="U2113" s="227">
        <v>0</v>
      </c>
      <c r="V2113" s="224">
        <v>1</v>
      </c>
      <c r="W2113" s="224">
        <v>0</v>
      </c>
      <c r="X2113" s="146">
        <f>+G2113-(SUM(I2113:N2113,O2113,P2113:P2113:T2113,U2113,V2113,W2113))</f>
        <v>15</v>
      </c>
      <c r="Y2113" s="107"/>
      <c r="Z2113" s="107"/>
      <c r="AA2113" s="107"/>
      <c r="AB2113" s="107"/>
      <c r="AC2113" s="107"/>
      <c r="AD2113" s="107"/>
      <c r="AE2113" s="197">
        <f t="shared" si="65"/>
        <v>15</v>
      </c>
      <c r="AF2113" s="108"/>
      <c r="AG2113" s="104"/>
    </row>
    <row r="2114" spans="1:33">
      <c r="A2114" s="357">
        <v>45430</v>
      </c>
      <c r="B2114" s="30">
        <v>1</v>
      </c>
      <c r="C2114" s="30">
        <v>5607801</v>
      </c>
      <c r="D2114" s="104">
        <v>71503</v>
      </c>
      <c r="E2114" s="104" t="s">
        <v>830</v>
      </c>
      <c r="F2114" s="30">
        <v>21410</v>
      </c>
      <c r="G2114" s="105">
        <v>392</v>
      </c>
      <c r="H2114" s="113" t="s">
        <v>735</v>
      </c>
      <c r="I2114" s="222">
        <v>0</v>
      </c>
      <c r="J2114" s="223">
        <v>0</v>
      </c>
      <c r="K2114" s="228">
        <v>0</v>
      </c>
      <c r="L2114" s="224">
        <v>0</v>
      </c>
      <c r="M2114" s="222">
        <v>0</v>
      </c>
      <c r="N2114" s="229">
        <v>0</v>
      </c>
      <c r="O2114" s="225">
        <v>0</v>
      </c>
      <c r="P2114" s="224">
        <v>0</v>
      </c>
      <c r="Q2114" s="225">
        <v>0</v>
      </c>
      <c r="R2114" s="226">
        <v>0</v>
      </c>
      <c r="S2114" s="224">
        <v>0</v>
      </c>
      <c r="T2114" s="222">
        <v>0</v>
      </c>
      <c r="U2114" s="227">
        <v>0</v>
      </c>
      <c r="V2114" s="224">
        <v>1</v>
      </c>
      <c r="W2114" s="224">
        <v>0</v>
      </c>
      <c r="X2114" s="146">
        <f>+G2114-(SUM(I2114:N2114,O2114,P2114:P2114:T2114,U2114,V2114,W2114))</f>
        <v>391</v>
      </c>
      <c r="Y2114" s="107"/>
      <c r="Z2114" s="107"/>
      <c r="AA2114" s="107"/>
      <c r="AB2114" s="107"/>
      <c r="AC2114" s="107"/>
      <c r="AD2114" s="107"/>
      <c r="AE2114" s="197">
        <f t="shared" si="65"/>
        <v>391</v>
      </c>
      <c r="AF2114" s="108"/>
      <c r="AG2114" s="104"/>
    </row>
    <row r="2115" spans="1:33">
      <c r="A2115" s="357">
        <v>45432</v>
      </c>
      <c r="B2115" s="30">
        <v>1</v>
      </c>
      <c r="C2115" s="30">
        <v>5607801</v>
      </c>
      <c r="D2115" s="104">
        <v>71283</v>
      </c>
      <c r="E2115" s="104" t="s">
        <v>830</v>
      </c>
      <c r="F2115" s="30">
        <v>21411</v>
      </c>
      <c r="G2115" s="105">
        <v>400</v>
      </c>
      <c r="H2115" s="113" t="s">
        <v>111</v>
      </c>
      <c r="I2115" s="222">
        <v>0</v>
      </c>
      <c r="J2115" s="223">
        <v>0</v>
      </c>
      <c r="K2115" s="228">
        <v>0</v>
      </c>
      <c r="L2115" s="224">
        <v>0</v>
      </c>
      <c r="M2115" s="222">
        <v>0</v>
      </c>
      <c r="N2115" s="229">
        <v>0</v>
      </c>
      <c r="O2115" s="225">
        <v>0</v>
      </c>
      <c r="P2115" s="224">
        <v>0</v>
      </c>
      <c r="Q2115" s="225">
        <v>0</v>
      </c>
      <c r="R2115" s="226">
        <v>0</v>
      </c>
      <c r="S2115" s="224">
        <v>0</v>
      </c>
      <c r="T2115" s="222">
        <v>0</v>
      </c>
      <c r="U2115" s="227">
        <v>0</v>
      </c>
      <c r="V2115" s="224">
        <v>1</v>
      </c>
      <c r="W2115" s="224">
        <v>0</v>
      </c>
      <c r="X2115" s="146">
        <f>+G2115-(SUM(I2115:N2115,O2115,P2115:P2115:T2115,U2115,V2115,W2115))</f>
        <v>399</v>
      </c>
      <c r="Y2115" s="107"/>
      <c r="Z2115" s="107"/>
      <c r="AA2115" s="107"/>
      <c r="AB2115" s="107"/>
      <c r="AC2115" s="107"/>
      <c r="AD2115" s="107"/>
      <c r="AE2115" s="197">
        <f t="shared" si="65"/>
        <v>399</v>
      </c>
      <c r="AF2115" s="108"/>
      <c r="AG2115" s="104"/>
    </row>
    <row r="2116" spans="1:33">
      <c r="A2116" s="357">
        <v>45432</v>
      </c>
      <c r="B2116" s="30">
        <v>1</v>
      </c>
      <c r="C2116" s="30">
        <v>5607801</v>
      </c>
      <c r="D2116" s="104">
        <v>71283</v>
      </c>
      <c r="E2116" s="104" t="s">
        <v>830</v>
      </c>
      <c r="F2116" s="30">
        <v>21412</v>
      </c>
      <c r="G2116" s="105">
        <v>50</v>
      </c>
      <c r="H2116" s="113" t="s">
        <v>307</v>
      </c>
      <c r="I2116" s="222">
        <v>0</v>
      </c>
      <c r="J2116" s="223">
        <v>0</v>
      </c>
      <c r="K2116" s="228">
        <v>0</v>
      </c>
      <c r="L2116" s="224">
        <v>0</v>
      </c>
      <c r="M2116" s="222">
        <v>0</v>
      </c>
      <c r="N2116" s="229">
        <v>0</v>
      </c>
      <c r="O2116" s="225">
        <v>0</v>
      </c>
      <c r="P2116" s="224">
        <v>0</v>
      </c>
      <c r="Q2116" s="225">
        <v>0</v>
      </c>
      <c r="R2116" s="226">
        <v>0</v>
      </c>
      <c r="S2116" s="224">
        <v>0</v>
      </c>
      <c r="T2116" s="222">
        <v>0</v>
      </c>
      <c r="U2116" s="227">
        <v>0</v>
      </c>
      <c r="V2116" s="224">
        <v>1</v>
      </c>
      <c r="W2116" s="224">
        <v>0</v>
      </c>
      <c r="X2116" s="146">
        <f>+G2116-(SUM(I2116:N2116,O2116,P2116:P2116:T2116,U2116,V2116,W2116))</f>
        <v>49</v>
      </c>
      <c r="Y2116" s="107"/>
      <c r="Z2116" s="107"/>
      <c r="AA2116" s="107"/>
      <c r="AB2116" s="107"/>
      <c r="AC2116" s="107"/>
      <c r="AD2116" s="107"/>
      <c r="AE2116" s="197">
        <f t="shared" si="65"/>
        <v>49</v>
      </c>
      <c r="AF2116" s="108"/>
      <c r="AG2116" s="104"/>
    </row>
    <row r="2117" spans="1:33">
      <c r="A2117" s="357">
        <v>45432</v>
      </c>
      <c r="B2117" s="30">
        <v>3</v>
      </c>
      <c r="C2117" s="30">
        <v>5607801</v>
      </c>
      <c r="D2117" s="104">
        <v>71499</v>
      </c>
      <c r="E2117" s="104" t="s">
        <v>830</v>
      </c>
      <c r="F2117" s="30">
        <v>21413</v>
      </c>
      <c r="G2117" s="105">
        <v>400</v>
      </c>
      <c r="H2117" s="113" t="s">
        <v>111</v>
      </c>
      <c r="I2117" s="222">
        <v>0</v>
      </c>
      <c r="J2117" s="223">
        <v>0</v>
      </c>
      <c r="K2117" s="228">
        <v>0</v>
      </c>
      <c r="L2117" s="224">
        <v>0</v>
      </c>
      <c r="M2117" s="222">
        <v>0</v>
      </c>
      <c r="N2117" s="229">
        <v>0</v>
      </c>
      <c r="O2117" s="225">
        <v>0</v>
      </c>
      <c r="P2117" s="224">
        <v>0</v>
      </c>
      <c r="Q2117" s="225">
        <v>0</v>
      </c>
      <c r="R2117" s="226">
        <v>0</v>
      </c>
      <c r="S2117" s="224">
        <v>0</v>
      </c>
      <c r="T2117" s="222">
        <v>0</v>
      </c>
      <c r="U2117" s="227">
        <v>0</v>
      </c>
      <c r="V2117" s="224">
        <v>1</v>
      </c>
      <c r="W2117" s="224">
        <v>0</v>
      </c>
      <c r="X2117" s="146">
        <f>+G2117-(SUM(I2117:N2117,O2117,P2117:P2117:T2117,U2117,V2117,W2117))</f>
        <v>399</v>
      </c>
      <c r="Y2117" s="107"/>
      <c r="Z2117" s="107"/>
      <c r="AA2117" s="107">
        <v>3</v>
      </c>
      <c r="AB2117" s="107"/>
      <c r="AC2117" s="107"/>
      <c r="AD2117" s="107"/>
      <c r="AE2117" s="197">
        <f t="shared" si="65"/>
        <v>396</v>
      </c>
      <c r="AF2117" s="108"/>
      <c r="AG2117" s="104"/>
    </row>
    <row r="2118" spans="1:33">
      <c r="A2118" s="357">
        <v>45432</v>
      </c>
      <c r="B2118" s="30">
        <v>3</v>
      </c>
      <c r="C2118" s="30">
        <v>5607801</v>
      </c>
      <c r="D2118" s="104">
        <v>71499</v>
      </c>
      <c r="E2118" s="104" t="s">
        <v>830</v>
      </c>
      <c r="F2118" s="30">
        <v>21414</v>
      </c>
      <c r="G2118" s="105">
        <v>6</v>
      </c>
      <c r="H2118" s="113" t="s">
        <v>914</v>
      </c>
      <c r="I2118" s="222">
        <v>0</v>
      </c>
      <c r="J2118" s="223">
        <v>0</v>
      </c>
      <c r="K2118" s="228">
        <v>0</v>
      </c>
      <c r="L2118" s="224">
        <v>0</v>
      </c>
      <c r="M2118" s="222">
        <v>0</v>
      </c>
      <c r="N2118" s="229">
        <v>0</v>
      </c>
      <c r="O2118" s="225">
        <v>0</v>
      </c>
      <c r="P2118" s="224">
        <v>0</v>
      </c>
      <c r="Q2118" s="225">
        <v>0</v>
      </c>
      <c r="R2118" s="226">
        <v>0</v>
      </c>
      <c r="S2118" s="224">
        <v>0</v>
      </c>
      <c r="T2118" s="222">
        <v>0</v>
      </c>
      <c r="U2118" s="227">
        <v>0</v>
      </c>
      <c r="V2118" s="224">
        <v>1</v>
      </c>
      <c r="W2118" s="224">
        <v>0</v>
      </c>
      <c r="X2118" s="146">
        <f>+G2118-(SUM(I2118:N2118,O2118,P2118:P2118:T2118,U2118,V2118,W2118))</f>
        <v>5</v>
      </c>
      <c r="Y2118" s="107"/>
      <c r="Z2118" s="107"/>
      <c r="AA2118" s="107"/>
      <c r="AB2118" s="107"/>
      <c r="AC2118" s="107"/>
      <c r="AD2118" s="107"/>
      <c r="AE2118" s="197">
        <f t="shared" si="65"/>
        <v>5</v>
      </c>
      <c r="AF2118" s="108"/>
      <c r="AG2118" s="104"/>
    </row>
    <row r="2119" spans="1:33">
      <c r="A2119" s="357">
        <v>45432</v>
      </c>
      <c r="B2119" s="30">
        <v>3</v>
      </c>
      <c r="C2119" s="30">
        <v>5607801</v>
      </c>
      <c r="D2119" s="104">
        <v>71484</v>
      </c>
      <c r="E2119" s="104" t="s">
        <v>830</v>
      </c>
      <c r="F2119" s="30">
        <v>21415</v>
      </c>
      <c r="G2119" s="105">
        <v>337</v>
      </c>
      <c r="H2119" s="113" t="s">
        <v>305</v>
      </c>
      <c r="I2119" s="222">
        <v>0</v>
      </c>
      <c r="J2119" s="223">
        <v>0</v>
      </c>
      <c r="K2119" s="228">
        <v>0</v>
      </c>
      <c r="L2119" s="224">
        <v>0</v>
      </c>
      <c r="M2119" s="222">
        <v>0</v>
      </c>
      <c r="N2119" s="229">
        <v>0</v>
      </c>
      <c r="O2119" s="225">
        <v>0</v>
      </c>
      <c r="P2119" s="224">
        <v>0</v>
      </c>
      <c r="Q2119" s="225">
        <v>0</v>
      </c>
      <c r="R2119" s="226">
        <v>0</v>
      </c>
      <c r="S2119" s="224">
        <v>0</v>
      </c>
      <c r="T2119" s="222">
        <v>0</v>
      </c>
      <c r="U2119" s="227">
        <v>0</v>
      </c>
      <c r="V2119" s="224">
        <v>1</v>
      </c>
      <c r="W2119" s="224">
        <v>0</v>
      </c>
      <c r="X2119" s="146">
        <f>+G2119-(SUM(I2119:N2119,O2119,P2119:P2119:T2119,U2119,V2119,W2119))</f>
        <v>336</v>
      </c>
      <c r="Y2119" s="107"/>
      <c r="Z2119" s="107"/>
      <c r="AA2119" s="107"/>
      <c r="AB2119" s="107"/>
      <c r="AC2119" s="107"/>
      <c r="AD2119" s="107"/>
      <c r="AE2119" s="197">
        <f t="shared" si="65"/>
        <v>336</v>
      </c>
      <c r="AF2119" s="108"/>
      <c r="AG2119" s="104"/>
    </row>
    <row r="2120" spans="1:33">
      <c r="A2120" s="357">
        <v>45432</v>
      </c>
      <c r="B2120" s="30">
        <v>3</v>
      </c>
      <c r="C2120" s="30">
        <v>5607801</v>
      </c>
      <c r="D2120" s="104">
        <v>71481</v>
      </c>
      <c r="E2120" s="104" t="s">
        <v>830</v>
      </c>
      <c r="F2120" s="30">
        <v>21416</v>
      </c>
      <c r="G2120" s="105">
        <v>304</v>
      </c>
      <c r="H2120" s="113" t="s">
        <v>200</v>
      </c>
      <c r="I2120" s="222">
        <v>0</v>
      </c>
      <c r="J2120" s="223">
        <v>0</v>
      </c>
      <c r="K2120" s="228">
        <v>0</v>
      </c>
      <c r="L2120" s="224">
        <v>0</v>
      </c>
      <c r="M2120" s="222">
        <v>0</v>
      </c>
      <c r="N2120" s="229">
        <v>0</v>
      </c>
      <c r="O2120" s="225">
        <v>0</v>
      </c>
      <c r="P2120" s="224">
        <v>0</v>
      </c>
      <c r="Q2120" s="225">
        <v>0</v>
      </c>
      <c r="R2120" s="226">
        <v>0</v>
      </c>
      <c r="S2120" s="224">
        <v>0</v>
      </c>
      <c r="T2120" s="222">
        <v>0</v>
      </c>
      <c r="U2120" s="227">
        <v>0</v>
      </c>
      <c r="V2120" s="224">
        <v>1</v>
      </c>
      <c r="W2120" s="224">
        <v>1</v>
      </c>
      <c r="X2120" s="146">
        <f>+G2120-(SUM(I2120:N2120,O2120,P2120:P2120:T2120,U2120,V2120,W2120))</f>
        <v>302</v>
      </c>
      <c r="Y2120" s="107"/>
      <c r="Z2120" s="107"/>
      <c r="AA2120" s="107"/>
      <c r="AB2120" s="107"/>
      <c r="AC2120" s="107"/>
      <c r="AD2120" s="107"/>
      <c r="AE2120" s="197">
        <f t="shared" si="65"/>
        <v>302</v>
      </c>
      <c r="AF2120" s="108"/>
      <c r="AG2120" s="104"/>
    </row>
    <row r="2121" spans="1:33">
      <c r="A2121" s="357">
        <v>45433</v>
      </c>
      <c r="B2121" s="30">
        <v>1</v>
      </c>
      <c r="C2121" s="30">
        <v>5607801</v>
      </c>
      <c r="D2121" s="104">
        <v>71489</v>
      </c>
      <c r="E2121" s="104" t="s">
        <v>830</v>
      </c>
      <c r="F2121" s="30">
        <v>21417</v>
      </c>
      <c r="G2121" s="105">
        <v>378</v>
      </c>
      <c r="H2121" s="113" t="s">
        <v>964</v>
      </c>
      <c r="I2121" s="222">
        <v>0</v>
      </c>
      <c r="J2121" s="223">
        <v>0</v>
      </c>
      <c r="K2121" s="228">
        <v>0</v>
      </c>
      <c r="L2121" s="224">
        <v>0</v>
      </c>
      <c r="M2121" s="222">
        <v>0</v>
      </c>
      <c r="N2121" s="229">
        <v>0</v>
      </c>
      <c r="O2121" s="225">
        <v>0</v>
      </c>
      <c r="P2121" s="224">
        <v>0</v>
      </c>
      <c r="Q2121" s="225">
        <v>0</v>
      </c>
      <c r="R2121" s="226">
        <v>0</v>
      </c>
      <c r="S2121" s="224">
        <v>0</v>
      </c>
      <c r="T2121" s="222">
        <v>0</v>
      </c>
      <c r="U2121" s="227">
        <v>0</v>
      </c>
      <c r="V2121" s="224">
        <v>1</v>
      </c>
      <c r="W2121" s="224">
        <v>0</v>
      </c>
      <c r="X2121" s="146">
        <f>+G2121-(SUM(I2121:N2121,O2121,P2121:P2121:T2121,U2121,V2121,W2121))</f>
        <v>377</v>
      </c>
      <c r="Y2121" s="107"/>
      <c r="Z2121" s="107"/>
      <c r="AA2121" s="107"/>
      <c r="AB2121" s="107"/>
      <c r="AC2121" s="107"/>
      <c r="AD2121" s="107"/>
      <c r="AE2121" s="197">
        <f t="shared" si="65"/>
        <v>377</v>
      </c>
      <c r="AF2121" s="108"/>
      <c r="AG2121" s="104"/>
    </row>
    <row r="2122" spans="1:33">
      <c r="A2122" s="357">
        <v>45433</v>
      </c>
      <c r="B2122" s="30">
        <v>1</v>
      </c>
      <c r="C2122" s="30">
        <v>5607801</v>
      </c>
      <c r="D2122" s="104">
        <v>71500</v>
      </c>
      <c r="E2122" s="104" t="s">
        <v>830</v>
      </c>
      <c r="F2122" s="30">
        <v>21418</v>
      </c>
      <c r="G2122" s="105">
        <v>400</v>
      </c>
      <c r="H2122" s="113" t="s">
        <v>111</v>
      </c>
      <c r="I2122" s="222">
        <v>0</v>
      </c>
      <c r="J2122" s="223">
        <v>0</v>
      </c>
      <c r="K2122" s="228">
        <v>0</v>
      </c>
      <c r="L2122" s="224">
        <v>0</v>
      </c>
      <c r="M2122" s="222">
        <v>0</v>
      </c>
      <c r="N2122" s="229">
        <v>0</v>
      </c>
      <c r="O2122" s="225">
        <v>0</v>
      </c>
      <c r="P2122" s="224">
        <v>0</v>
      </c>
      <c r="Q2122" s="225">
        <v>0</v>
      </c>
      <c r="R2122" s="226">
        <v>0</v>
      </c>
      <c r="S2122" s="224">
        <v>0</v>
      </c>
      <c r="T2122" s="222">
        <v>0</v>
      </c>
      <c r="U2122" s="227">
        <v>0</v>
      </c>
      <c r="V2122" s="224">
        <v>1</v>
      </c>
      <c r="W2122" s="224">
        <v>0</v>
      </c>
      <c r="X2122" s="146">
        <f>+G2122-(SUM(I2122:N2122,O2122,P2122:P2122:T2122,U2122,V2122,W2122))</f>
        <v>399</v>
      </c>
      <c r="Y2122" s="107"/>
      <c r="Z2122" s="107"/>
      <c r="AA2122" s="107"/>
      <c r="AB2122" s="107"/>
      <c r="AC2122" s="107"/>
      <c r="AD2122" s="107"/>
      <c r="AE2122" s="197">
        <f t="shared" si="65"/>
        <v>399</v>
      </c>
      <c r="AF2122" s="108"/>
      <c r="AG2122" s="104"/>
    </row>
    <row r="2123" spans="1:33">
      <c r="A2123" s="357">
        <v>45433</v>
      </c>
      <c r="B2123" s="30">
        <v>1</v>
      </c>
      <c r="C2123" s="30">
        <v>5607801</v>
      </c>
      <c r="D2123" s="104">
        <v>71500</v>
      </c>
      <c r="E2123" s="104" t="s">
        <v>830</v>
      </c>
      <c r="F2123" s="30">
        <v>21419</v>
      </c>
      <c r="G2123" s="105">
        <v>14</v>
      </c>
      <c r="H2123" s="113" t="s">
        <v>928</v>
      </c>
      <c r="I2123" s="222">
        <v>0</v>
      </c>
      <c r="J2123" s="223">
        <v>0</v>
      </c>
      <c r="K2123" s="228">
        <v>0</v>
      </c>
      <c r="L2123" s="224">
        <v>0</v>
      </c>
      <c r="M2123" s="222">
        <v>0</v>
      </c>
      <c r="N2123" s="229">
        <v>0</v>
      </c>
      <c r="O2123" s="225">
        <v>0</v>
      </c>
      <c r="P2123" s="224">
        <v>0</v>
      </c>
      <c r="Q2123" s="225">
        <v>0</v>
      </c>
      <c r="R2123" s="226">
        <v>0</v>
      </c>
      <c r="S2123" s="224">
        <v>0</v>
      </c>
      <c r="T2123" s="222">
        <v>0</v>
      </c>
      <c r="U2123" s="227">
        <v>0</v>
      </c>
      <c r="V2123" s="224">
        <v>1</v>
      </c>
      <c r="W2123" s="224">
        <v>0</v>
      </c>
      <c r="X2123" s="146">
        <f>+G2123-(SUM(I2123:N2123,O2123,P2123:P2123:T2123,U2123,V2123,W2123))</f>
        <v>13</v>
      </c>
      <c r="Y2123" s="107"/>
      <c r="Z2123" s="107"/>
      <c r="AA2123" s="107"/>
      <c r="AB2123" s="107"/>
      <c r="AC2123" s="107"/>
      <c r="AD2123" s="107"/>
      <c r="AE2123" s="197">
        <f t="shared" si="65"/>
        <v>13</v>
      </c>
      <c r="AF2123" s="108"/>
      <c r="AG2123" s="104"/>
    </row>
    <row r="2124" spans="1:33">
      <c r="A2124" s="357">
        <v>45433</v>
      </c>
      <c r="B2124" s="30">
        <v>2</v>
      </c>
      <c r="C2124" s="30">
        <v>5607801</v>
      </c>
      <c r="D2124" s="104">
        <v>71486</v>
      </c>
      <c r="E2124" s="104" t="s">
        <v>830</v>
      </c>
      <c r="F2124" s="30">
        <v>21420</v>
      </c>
      <c r="G2124" s="105">
        <v>400</v>
      </c>
      <c r="H2124" s="113" t="s">
        <v>111</v>
      </c>
      <c r="I2124" s="222">
        <v>0</v>
      </c>
      <c r="J2124" s="223">
        <v>0</v>
      </c>
      <c r="K2124" s="228">
        <v>0</v>
      </c>
      <c r="L2124" s="224">
        <v>0</v>
      </c>
      <c r="M2124" s="222">
        <v>0</v>
      </c>
      <c r="N2124" s="229">
        <v>0</v>
      </c>
      <c r="O2124" s="225">
        <v>0</v>
      </c>
      <c r="P2124" s="224">
        <v>0</v>
      </c>
      <c r="Q2124" s="225">
        <v>0</v>
      </c>
      <c r="R2124" s="226">
        <v>0</v>
      </c>
      <c r="S2124" s="224">
        <v>0</v>
      </c>
      <c r="T2124" s="222">
        <v>0</v>
      </c>
      <c r="U2124" s="227">
        <v>0</v>
      </c>
      <c r="V2124" s="224">
        <v>1</v>
      </c>
      <c r="W2124" s="224">
        <v>0</v>
      </c>
      <c r="X2124" s="146">
        <f>+G2124-(SUM(I2124:N2124,O2124,P2124:P2124:T2124,U2124,V2124,W2124))</f>
        <v>399</v>
      </c>
      <c r="Y2124" s="107"/>
      <c r="Z2124" s="107"/>
      <c r="AA2124" s="107"/>
      <c r="AB2124" s="107"/>
      <c r="AC2124" s="107"/>
      <c r="AD2124" s="107"/>
      <c r="AE2124" s="197">
        <f t="shared" si="65"/>
        <v>399</v>
      </c>
      <c r="AF2124" s="108"/>
      <c r="AG2124" s="104"/>
    </row>
    <row r="2125" spans="1:33">
      <c r="A2125" s="357">
        <v>45433</v>
      </c>
      <c r="B2125" s="30">
        <v>2</v>
      </c>
      <c r="C2125" s="30">
        <v>5607801</v>
      </c>
      <c r="D2125" s="104">
        <v>71486</v>
      </c>
      <c r="E2125" s="104" t="s">
        <v>830</v>
      </c>
      <c r="F2125" s="30">
        <v>21421</v>
      </c>
      <c r="G2125" s="105">
        <v>13</v>
      </c>
      <c r="H2125" s="113" t="s">
        <v>965</v>
      </c>
      <c r="I2125" s="222">
        <v>0</v>
      </c>
      <c r="J2125" s="223">
        <v>0</v>
      </c>
      <c r="K2125" s="228">
        <v>0</v>
      </c>
      <c r="L2125" s="224">
        <v>0</v>
      </c>
      <c r="M2125" s="222">
        <v>0</v>
      </c>
      <c r="N2125" s="229">
        <v>0</v>
      </c>
      <c r="O2125" s="225">
        <v>0</v>
      </c>
      <c r="P2125" s="224">
        <v>0</v>
      </c>
      <c r="Q2125" s="225">
        <v>0</v>
      </c>
      <c r="R2125" s="226">
        <v>0</v>
      </c>
      <c r="S2125" s="224">
        <v>0</v>
      </c>
      <c r="T2125" s="222">
        <v>0</v>
      </c>
      <c r="U2125" s="227">
        <v>0</v>
      </c>
      <c r="V2125" s="224">
        <v>1</v>
      </c>
      <c r="W2125" s="224">
        <v>0</v>
      </c>
      <c r="X2125" s="146">
        <f>+G2125-(SUM(I2125:N2125,O2125,P2125:P2125:T2125,U2125,V2125,W2125))</f>
        <v>12</v>
      </c>
      <c r="Y2125" s="107"/>
      <c r="Z2125" s="107"/>
      <c r="AA2125" s="107"/>
      <c r="AB2125" s="107"/>
      <c r="AC2125" s="107"/>
      <c r="AD2125" s="107"/>
      <c r="AE2125" s="197">
        <f t="shared" si="65"/>
        <v>12</v>
      </c>
      <c r="AF2125" s="108"/>
      <c r="AG2125" s="104"/>
    </row>
    <row r="2126" spans="1:33">
      <c r="A2126" s="357">
        <v>45433</v>
      </c>
      <c r="B2126" s="30">
        <v>3</v>
      </c>
      <c r="C2126" s="30">
        <v>5607801</v>
      </c>
      <c r="D2126" s="104">
        <v>71494</v>
      </c>
      <c r="E2126" s="104" t="s">
        <v>830</v>
      </c>
      <c r="F2126" s="30">
        <v>21422</v>
      </c>
      <c r="G2126" s="105">
        <v>340</v>
      </c>
      <c r="H2126" s="113" t="s">
        <v>966</v>
      </c>
      <c r="I2126" s="222">
        <v>0</v>
      </c>
      <c r="J2126" s="223">
        <v>0</v>
      </c>
      <c r="K2126" s="228">
        <v>0</v>
      </c>
      <c r="L2126" s="224">
        <v>0</v>
      </c>
      <c r="M2126" s="222">
        <v>0</v>
      </c>
      <c r="N2126" s="229">
        <v>0</v>
      </c>
      <c r="O2126" s="225">
        <v>0</v>
      </c>
      <c r="P2126" s="224">
        <v>0</v>
      </c>
      <c r="Q2126" s="225">
        <v>0</v>
      </c>
      <c r="R2126" s="226">
        <v>0</v>
      </c>
      <c r="S2126" s="224">
        <v>0</v>
      </c>
      <c r="T2126" s="222">
        <v>0</v>
      </c>
      <c r="U2126" s="227">
        <v>0</v>
      </c>
      <c r="V2126" s="224">
        <v>1</v>
      </c>
      <c r="W2126" s="224">
        <v>0</v>
      </c>
      <c r="X2126" s="146">
        <f>+G2126-(SUM(I2126:N2126,O2126,P2126:P2126:T2126,U2126,V2126,W2126))</f>
        <v>339</v>
      </c>
      <c r="Y2126" s="107"/>
      <c r="Z2126" s="107"/>
      <c r="AA2126" s="107"/>
      <c r="AB2126" s="107"/>
      <c r="AC2126" s="107"/>
      <c r="AD2126" s="107"/>
      <c r="AE2126" s="197">
        <f t="shared" si="65"/>
        <v>339</v>
      </c>
      <c r="AF2126" s="108"/>
      <c r="AG2126" s="104"/>
    </row>
    <row r="2127" spans="1:33">
      <c r="A2127" s="357">
        <v>45433</v>
      </c>
      <c r="B2127" s="30">
        <v>3</v>
      </c>
      <c r="C2127" s="30">
        <v>5607801</v>
      </c>
      <c r="D2127" s="104">
        <v>71285</v>
      </c>
      <c r="E2127" s="104" t="s">
        <v>871</v>
      </c>
      <c r="F2127" s="30">
        <v>21423</v>
      </c>
      <c r="G2127" s="105">
        <v>115</v>
      </c>
      <c r="H2127" s="113" t="s">
        <v>967</v>
      </c>
      <c r="I2127" s="222">
        <v>0</v>
      </c>
      <c r="J2127" s="223">
        <v>0</v>
      </c>
      <c r="K2127" s="228">
        <v>0</v>
      </c>
      <c r="L2127" s="224">
        <v>0</v>
      </c>
      <c r="M2127" s="222">
        <v>0</v>
      </c>
      <c r="N2127" s="229">
        <v>0</v>
      </c>
      <c r="O2127" s="225">
        <v>0</v>
      </c>
      <c r="P2127" s="224">
        <v>0</v>
      </c>
      <c r="Q2127" s="225">
        <v>0</v>
      </c>
      <c r="R2127" s="226">
        <v>0</v>
      </c>
      <c r="S2127" s="224">
        <v>0</v>
      </c>
      <c r="T2127" s="222">
        <v>0</v>
      </c>
      <c r="U2127" s="227">
        <v>0</v>
      </c>
      <c r="V2127" s="224">
        <v>1</v>
      </c>
      <c r="W2127" s="224">
        <v>0</v>
      </c>
      <c r="X2127" s="146">
        <f>+G2127-(SUM(I2127:N2127,O2127,P2127:P2127:T2127,U2127,V2127,W2127))</f>
        <v>114</v>
      </c>
      <c r="Y2127" s="107"/>
      <c r="Z2127" s="107"/>
      <c r="AA2127" s="107"/>
      <c r="AB2127" s="107"/>
      <c r="AC2127" s="107"/>
      <c r="AD2127" s="107"/>
      <c r="AE2127" s="197">
        <f t="shared" si="65"/>
        <v>114</v>
      </c>
      <c r="AF2127" s="108"/>
      <c r="AG2127" s="104"/>
    </row>
    <row r="2128" spans="1:33">
      <c r="A2128" s="357">
        <v>45433</v>
      </c>
      <c r="B2128" s="30">
        <v>3</v>
      </c>
      <c r="C2128" s="30">
        <v>5607801</v>
      </c>
      <c r="D2128" s="104">
        <v>71481</v>
      </c>
      <c r="E2128" s="104" t="s">
        <v>830</v>
      </c>
      <c r="F2128" s="30">
        <v>21424</v>
      </c>
      <c r="G2128" s="105">
        <v>88</v>
      </c>
      <c r="H2128" s="113" t="s">
        <v>968</v>
      </c>
      <c r="I2128" s="222">
        <v>0</v>
      </c>
      <c r="J2128" s="223">
        <v>0</v>
      </c>
      <c r="K2128" s="228">
        <v>0</v>
      </c>
      <c r="L2128" s="224">
        <v>0</v>
      </c>
      <c r="M2128" s="222">
        <v>0</v>
      </c>
      <c r="N2128" s="229">
        <v>0</v>
      </c>
      <c r="O2128" s="225">
        <v>0</v>
      </c>
      <c r="P2128" s="224">
        <v>0</v>
      </c>
      <c r="Q2128" s="225">
        <v>0</v>
      </c>
      <c r="R2128" s="226">
        <v>0</v>
      </c>
      <c r="S2128" s="224">
        <v>0</v>
      </c>
      <c r="T2128" s="222">
        <v>0</v>
      </c>
      <c r="U2128" s="227">
        <v>0</v>
      </c>
      <c r="V2128" s="224">
        <v>1</v>
      </c>
      <c r="W2128" s="224">
        <v>0</v>
      </c>
      <c r="X2128" s="146">
        <f>+G2128-(SUM(I2128:N2128,O2128,P2128:P2128:T2128,U2128,V2128,W2128))</f>
        <v>87</v>
      </c>
      <c r="Y2128" s="107"/>
      <c r="Z2128" s="107"/>
      <c r="AA2128" s="107"/>
      <c r="AB2128" s="107"/>
      <c r="AC2128" s="107"/>
      <c r="AD2128" s="107"/>
      <c r="AE2128" s="197">
        <f t="shared" si="65"/>
        <v>87</v>
      </c>
      <c r="AF2128" s="108"/>
      <c r="AG2128" s="104"/>
    </row>
    <row r="2129" spans="1:33">
      <c r="A2129" s="357">
        <v>45434</v>
      </c>
      <c r="B2129" s="30">
        <v>1</v>
      </c>
      <c r="C2129" s="30">
        <v>5603601</v>
      </c>
      <c r="D2129" s="104">
        <v>71497</v>
      </c>
      <c r="E2129" s="104" t="s">
        <v>830</v>
      </c>
      <c r="F2129" s="30">
        <v>21425</v>
      </c>
      <c r="G2129" s="105">
        <v>355</v>
      </c>
      <c r="H2129" s="113" t="s">
        <v>969</v>
      </c>
      <c r="I2129" s="222">
        <v>0</v>
      </c>
      <c r="J2129" s="223">
        <v>0</v>
      </c>
      <c r="K2129" s="228">
        <v>0</v>
      </c>
      <c r="L2129" s="224">
        <v>0</v>
      </c>
      <c r="M2129" s="222">
        <v>0</v>
      </c>
      <c r="N2129" s="229">
        <v>0</v>
      </c>
      <c r="O2129" s="225">
        <v>0</v>
      </c>
      <c r="P2129" s="224">
        <v>0</v>
      </c>
      <c r="Q2129" s="225">
        <v>0</v>
      </c>
      <c r="R2129" s="226">
        <v>0</v>
      </c>
      <c r="S2129" s="224">
        <v>0</v>
      </c>
      <c r="T2129" s="222">
        <v>0</v>
      </c>
      <c r="U2129" s="227">
        <v>0</v>
      </c>
      <c r="V2129" s="224">
        <v>1</v>
      </c>
      <c r="W2129" s="224">
        <v>0</v>
      </c>
      <c r="X2129" s="146">
        <f>+G2129-(SUM(I2129:N2129,O2129,P2129:P2129:T2129,U2129,V2129,W2129))</f>
        <v>354</v>
      </c>
      <c r="Y2129" s="107"/>
      <c r="Z2129" s="107"/>
      <c r="AA2129" s="107"/>
      <c r="AB2129" s="107"/>
      <c r="AC2129" s="107"/>
      <c r="AD2129" s="107"/>
      <c r="AE2129" s="197">
        <f t="shared" si="65"/>
        <v>354</v>
      </c>
      <c r="AF2129" s="108"/>
      <c r="AG2129" s="104"/>
    </row>
    <row r="2130" spans="1:33">
      <c r="A2130" s="357">
        <v>45434</v>
      </c>
      <c r="B2130" s="30">
        <v>1</v>
      </c>
      <c r="C2130" s="30">
        <v>5603601</v>
      </c>
      <c r="D2130" s="104">
        <v>71491</v>
      </c>
      <c r="E2130" s="104" t="s">
        <v>830</v>
      </c>
      <c r="F2130" s="30">
        <v>21426</v>
      </c>
      <c r="G2130" s="105">
        <v>397</v>
      </c>
      <c r="H2130" s="113" t="s">
        <v>300</v>
      </c>
      <c r="I2130" s="222">
        <v>0</v>
      </c>
      <c r="J2130" s="223">
        <v>0</v>
      </c>
      <c r="K2130" s="228">
        <v>0</v>
      </c>
      <c r="L2130" s="224">
        <v>0</v>
      </c>
      <c r="M2130" s="222">
        <v>0</v>
      </c>
      <c r="N2130" s="229">
        <v>0</v>
      </c>
      <c r="O2130" s="225">
        <v>0</v>
      </c>
      <c r="P2130" s="224">
        <v>0</v>
      </c>
      <c r="Q2130" s="225">
        <v>0</v>
      </c>
      <c r="R2130" s="226">
        <v>0</v>
      </c>
      <c r="S2130" s="224">
        <v>0</v>
      </c>
      <c r="T2130" s="222">
        <v>0</v>
      </c>
      <c r="U2130" s="227">
        <v>0</v>
      </c>
      <c r="V2130" s="224">
        <v>1</v>
      </c>
      <c r="W2130" s="224">
        <v>0</v>
      </c>
      <c r="X2130" s="146">
        <f>+G2130-(SUM(I2130:N2130,O2130,P2130:P2130:T2130,U2130,V2130,W2130))</f>
        <v>396</v>
      </c>
      <c r="Y2130" s="107"/>
      <c r="Z2130" s="107"/>
      <c r="AA2130" s="107"/>
      <c r="AB2130" s="107"/>
      <c r="AC2130" s="107"/>
      <c r="AD2130" s="107"/>
      <c r="AE2130" s="197">
        <f t="shared" si="65"/>
        <v>396</v>
      </c>
      <c r="AF2130" s="108"/>
      <c r="AG2130" s="104"/>
    </row>
    <row r="2131" spans="1:33">
      <c r="A2131" s="357">
        <v>45434</v>
      </c>
      <c r="B2131" s="30">
        <v>1</v>
      </c>
      <c r="C2131" s="30">
        <v>5603601</v>
      </c>
      <c r="D2131" s="104">
        <v>71490</v>
      </c>
      <c r="E2131" s="104" t="s">
        <v>830</v>
      </c>
      <c r="F2131" s="30">
        <v>21427</v>
      </c>
      <c r="G2131" s="105">
        <v>25</v>
      </c>
      <c r="H2131" s="113" t="s">
        <v>231</v>
      </c>
      <c r="I2131" s="222">
        <v>0</v>
      </c>
      <c r="J2131" s="223">
        <v>0</v>
      </c>
      <c r="K2131" s="228">
        <v>0</v>
      </c>
      <c r="L2131" s="224">
        <v>0</v>
      </c>
      <c r="M2131" s="222">
        <v>0</v>
      </c>
      <c r="N2131" s="229">
        <v>0</v>
      </c>
      <c r="O2131" s="225">
        <v>0</v>
      </c>
      <c r="P2131" s="224">
        <v>0</v>
      </c>
      <c r="Q2131" s="225">
        <v>0</v>
      </c>
      <c r="R2131" s="226">
        <v>0</v>
      </c>
      <c r="S2131" s="224">
        <v>0</v>
      </c>
      <c r="T2131" s="222">
        <v>0</v>
      </c>
      <c r="U2131" s="227">
        <v>0</v>
      </c>
      <c r="V2131" s="224">
        <v>1</v>
      </c>
      <c r="W2131" s="224">
        <v>0</v>
      </c>
      <c r="X2131" s="146">
        <f>+G2131-(SUM(I2131:N2131,O2131,P2131:P2131:T2131,U2131,V2131,W2131))</f>
        <v>24</v>
      </c>
      <c r="Y2131" s="107"/>
      <c r="Z2131" s="107"/>
      <c r="AA2131" s="107"/>
      <c r="AB2131" s="107"/>
      <c r="AC2131" s="107"/>
      <c r="AD2131" s="107"/>
      <c r="AE2131" s="197">
        <f t="shared" si="65"/>
        <v>24</v>
      </c>
      <c r="AF2131" s="108"/>
      <c r="AG2131" s="104"/>
    </row>
    <row r="2132" spans="1:33">
      <c r="A2132" s="357">
        <v>45492</v>
      </c>
      <c r="B2132" s="30">
        <v>1</v>
      </c>
      <c r="C2132" s="30">
        <v>5549601</v>
      </c>
      <c r="D2132" s="104">
        <v>13738</v>
      </c>
      <c r="E2132" s="104" t="s">
        <v>862</v>
      </c>
      <c r="F2132" s="30">
        <v>21808</v>
      </c>
      <c r="G2132" s="105">
        <v>400</v>
      </c>
      <c r="H2132" s="113" t="s">
        <v>111</v>
      </c>
      <c r="I2132" s="222">
        <v>0</v>
      </c>
      <c r="J2132" s="223">
        <v>0</v>
      </c>
      <c r="K2132" s="228">
        <v>0</v>
      </c>
      <c r="L2132" s="224">
        <v>0</v>
      </c>
      <c r="M2132" s="222">
        <v>0</v>
      </c>
      <c r="N2132" s="229">
        <v>0</v>
      </c>
      <c r="O2132" s="225">
        <v>0</v>
      </c>
      <c r="P2132" s="224">
        <v>0</v>
      </c>
      <c r="Q2132" s="225">
        <v>0</v>
      </c>
      <c r="R2132" s="226">
        <v>3</v>
      </c>
      <c r="S2132" s="224">
        <v>0</v>
      </c>
      <c r="T2132" s="222">
        <v>0</v>
      </c>
      <c r="U2132" s="227">
        <v>0</v>
      </c>
      <c r="V2132" s="224">
        <v>1</v>
      </c>
      <c r="W2132" s="224">
        <v>0</v>
      </c>
      <c r="X2132" s="146">
        <f>+G2132-(SUM(I2132:N2132,O2132,P2132:P2132:T2132,U2132,V2132,W2132))</f>
        <v>396</v>
      </c>
      <c r="Y2132" s="107"/>
      <c r="Z2132" s="107"/>
      <c r="AA2132" s="107"/>
      <c r="AB2132" s="107"/>
      <c r="AC2132" s="107"/>
      <c r="AD2132" s="107"/>
      <c r="AE2132" s="197">
        <f t="shared" si="65"/>
        <v>396</v>
      </c>
      <c r="AF2132" s="108"/>
      <c r="AG2132" s="104"/>
    </row>
    <row r="2133" spans="1:33">
      <c r="A2133" s="357">
        <v>45492</v>
      </c>
      <c r="B2133" s="30">
        <v>1</v>
      </c>
      <c r="C2133" s="30">
        <v>5549601</v>
      </c>
      <c r="D2133" s="104">
        <v>13738</v>
      </c>
      <c r="E2133" s="104" t="s">
        <v>862</v>
      </c>
      <c r="F2133" s="30">
        <v>21809</v>
      </c>
      <c r="G2133" s="105">
        <v>400</v>
      </c>
      <c r="H2133" s="113" t="s">
        <v>114</v>
      </c>
      <c r="I2133" s="222">
        <v>0</v>
      </c>
      <c r="J2133" s="223">
        <v>0</v>
      </c>
      <c r="K2133" s="228">
        <v>0</v>
      </c>
      <c r="L2133" s="224">
        <v>0</v>
      </c>
      <c r="M2133" s="222">
        <v>0</v>
      </c>
      <c r="N2133" s="229">
        <v>0</v>
      </c>
      <c r="O2133" s="225">
        <v>0</v>
      </c>
      <c r="P2133" s="224">
        <v>0</v>
      </c>
      <c r="Q2133" s="225">
        <v>0</v>
      </c>
      <c r="R2133" s="226">
        <v>3</v>
      </c>
      <c r="S2133" s="224">
        <v>0</v>
      </c>
      <c r="T2133" s="222">
        <v>0</v>
      </c>
      <c r="U2133" s="227">
        <v>0</v>
      </c>
      <c r="V2133" s="224">
        <v>1</v>
      </c>
      <c r="W2133" s="224">
        <v>0</v>
      </c>
      <c r="X2133" s="146">
        <f>+G2133-(SUM(I2133:N2133,O2133,P2133:P2133:T2133,U2133,V2133,W2133))</f>
        <v>396</v>
      </c>
      <c r="Y2133" s="107"/>
      <c r="Z2133" s="107"/>
      <c r="AA2133" s="107"/>
      <c r="AB2133" s="107"/>
      <c r="AC2133" s="107"/>
      <c r="AD2133" s="107"/>
      <c r="AE2133" s="197">
        <f t="shared" si="65"/>
        <v>396</v>
      </c>
      <c r="AF2133" s="108"/>
      <c r="AG2133" s="104"/>
    </row>
    <row r="2134" spans="1:33">
      <c r="A2134" s="357">
        <v>45492</v>
      </c>
      <c r="B2134" s="30">
        <v>2</v>
      </c>
      <c r="C2134" s="30">
        <v>5549601</v>
      </c>
      <c r="D2134" s="104">
        <v>13738</v>
      </c>
      <c r="E2134" s="104" t="s">
        <v>862</v>
      </c>
      <c r="F2134" s="30">
        <v>21810</v>
      </c>
      <c r="G2134" s="105">
        <v>129</v>
      </c>
      <c r="H2134" s="113" t="s">
        <v>970</v>
      </c>
      <c r="I2134" s="222">
        <v>0</v>
      </c>
      <c r="J2134" s="223">
        <v>0</v>
      </c>
      <c r="K2134" s="228">
        <v>0</v>
      </c>
      <c r="L2134" s="224">
        <v>0</v>
      </c>
      <c r="M2134" s="222">
        <v>0</v>
      </c>
      <c r="N2134" s="229">
        <v>0</v>
      </c>
      <c r="O2134" s="225">
        <v>0</v>
      </c>
      <c r="P2134" s="224">
        <v>0</v>
      </c>
      <c r="Q2134" s="225">
        <v>0</v>
      </c>
      <c r="R2134" s="226">
        <v>1</v>
      </c>
      <c r="S2134" s="224">
        <v>0</v>
      </c>
      <c r="T2134" s="222">
        <v>0</v>
      </c>
      <c r="U2134" s="227">
        <v>0</v>
      </c>
      <c r="V2134" s="224">
        <v>1</v>
      </c>
      <c r="W2134" s="224">
        <v>0</v>
      </c>
      <c r="X2134" s="146">
        <f>+G2134-(SUM(I2134:N2134,O2134,P2134:P2134:T2134,U2134,V2134,W2134))</f>
        <v>127</v>
      </c>
      <c r="Y2134" s="107"/>
      <c r="Z2134" s="107"/>
      <c r="AA2134" s="107"/>
      <c r="AB2134" s="107"/>
      <c r="AC2134" s="107"/>
      <c r="AD2134" s="107"/>
      <c r="AE2134" s="197">
        <f t="shared" si="65"/>
        <v>127</v>
      </c>
      <c r="AF2134" s="108"/>
      <c r="AG2134" s="104"/>
    </row>
    <row r="2135" spans="1:33">
      <c r="A2135" s="357">
        <v>45492</v>
      </c>
      <c r="B2135" s="30">
        <v>2</v>
      </c>
      <c r="C2135" s="30">
        <v>5549601</v>
      </c>
      <c r="D2135" s="104">
        <v>40682</v>
      </c>
      <c r="E2135" s="104" t="s">
        <v>862</v>
      </c>
      <c r="F2135" s="30">
        <v>21811</v>
      </c>
      <c r="G2135" s="105">
        <v>38</v>
      </c>
      <c r="H2135" s="113" t="s">
        <v>396</v>
      </c>
      <c r="I2135" s="222">
        <v>0</v>
      </c>
      <c r="J2135" s="223">
        <v>0</v>
      </c>
      <c r="K2135" s="228">
        <v>0</v>
      </c>
      <c r="L2135" s="224">
        <v>0</v>
      </c>
      <c r="M2135" s="222">
        <v>0</v>
      </c>
      <c r="N2135" s="229">
        <v>0</v>
      </c>
      <c r="O2135" s="225">
        <v>0</v>
      </c>
      <c r="P2135" s="224">
        <v>0</v>
      </c>
      <c r="Q2135" s="225">
        <v>0</v>
      </c>
      <c r="R2135" s="226">
        <v>0</v>
      </c>
      <c r="S2135" s="224">
        <v>0</v>
      </c>
      <c r="T2135" s="222">
        <v>0</v>
      </c>
      <c r="U2135" s="227">
        <v>0</v>
      </c>
      <c r="V2135" s="224">
        <v>1</v>
      </c>
      <c r="W2135" s="224">
        <v>0</v>
      </c>
      <c r="X2135" s="146">
        <f>+G2135-(SUM(I2135:N2135,O2135,P2135:P2135:T2135,U2135,V2135,W2135))</f>
        <v>37</v>
      </c>
      <c r="Y2135" s="107"/>
      <c r="Z2135" s="107"/>
      <c r="AA2135" s="107"/>
      <c r="AB2135" s="107"/>
      <c r="AC2135" s="107"/>
      <c r="AD2135" s="107"/>
      <c r="AE2135" s="197">
        <f t="shared" si="65"/>
        <v>37</v>
      </c>
      <c r="AF2135" s="108"/>
      <c r="AG2135" s="104"/>
    </row>
    <row r="2136" spans="1:33">
      <c r="A2136" s="357">
        <v>45492</v>
      </c>
      <c r="B2136" s="30">
        <v>2</v>
      </c>
      <c r="C2136" s="30">
        <v>5549601</v>
      </c>
      <c r="D2136" s="104">
        <v>40683</v>
      </c>
      <c r="E2136" s="104" t="s">
        <v>862</v>
      </c>
      <c r="F2136" s="30">
        <v>21812</v>
      </c>
      <c r="G2136" s="105">
        <v>13</v>
      </c>
      <c r="H2136" s="113" t="s">
        <v>477</v>
      </c>
      <c r="I2136" s="222">
        <v>0</v>
      </c>
      <c r="J2136" s="223">
        <v>0</v>
      </c>
      <c r="K2136" s="228">
        <v>0</v>
      </c>
      <c r="L2136" s="224">
        <v>0</v>
      </c>
      <c r="M2136" s="222">
        <v>0</v>
      </c>
      <c r="N2136" s="229">
        <v>0</v>
      </c>
      <c r="O2136" s="225">
        <v>0</v>
      </c>
      <c r="P2136" s="224">
        <v>0</v>
      </c>
      <c r="Q2136" s="225">
        <v>0</v>
      </c>
      <c r="R2136" s="226">
        <v>0</v>
      </c>
      <c r="S2136" s="224">
        <v>0</v>
      </c>
      <c r="T2136" s="222">
        <v>0</v>
      </c>
      <c r="U2136" s="227">
        <v>0</v>
      </c>
      <c r="V2136" s="224">
        <v>1</v>
      </c>
      <c r="W2136" s="224">
        <v>0</v>
      </c>
      <c r="X2136" s="146">
        <f>+G2136-(SUM(I2136:N2136,O2136,P2136:P2136:T2136,U2136,V2136,W2136))</f>
        <v>12</v>
      </c>
      <c r="Y2136" s="107"/>
      <c r="Z2136" s="107"/>
      <c r="AA2136" s="107"/>
      <c r="AB2136" s="107"/>
      <c r="AC2136" s="107"/>
      <c r="AD2136" s="107"/>
      <c r="AE2136" s="197">
        <f t="shared" si="65"/>
        <v>12</v>
      </c>
      <c r="AF2136" s="108"/>
      <c r="AG2136" s="104"/>
    </row>
    <row r="2137" spans="1:33">
      <c r="A2137" s="357">
        <v>45492</v>
      </c>
      <c r="B2137" s="30">
        <v>2</v>
      </c>
      <c r="C2137" s="30">
        <v>5549601</v>
      </c>
      <c r="D2137" s="104">
        <v>13714</v>
      </c>
      <c r="E2137" s="104" t="s">
        <v>862</v>
      </c>
      <c r="F2137" s="30">
        <v>21813</v>
      </c>
      <c r="G2137" s="105">
        <v>285</v>
      </c>
      <c r="H2137" s="113" t="s">
        <v>223</v>
      </c>
      <c r="I2137" s="222">
        <v>0</v>
      </c>
      <c r="J2137" s="223">
        <v>0</v>
      </c>
      <c r="K2137" s="228">
        <v>0</v>
      </c>
      <c r="L2137" s="224">
        <v>0</v>
      </c>
      <c r="M2137" s="222">
        <v>0</v>
      </c>
      <c r="N2137" s="229">
        <v>0</v>
      </c>
      <c r="O2137" s="225">
        <v>0</v>
      </c>
      <c r="P2137" s="224">
        <v>0</v>
      </c>
      <c r="Q2137" s="225">
        <v>0</v>
      </c>
      <c r="R2137" s="226">
        <v>3</v>
      </c>
      <c r="S2137" s="224">
        <v>0</v>
      </c>
      <c r="T2137" s="222">
        <v>0</v>
      </c>
      <c r="U2137" s="227">
        <v>0</v>
      </c>
      <c r="V2137" s="224">
        <v>1</v>
      </c>
      <c r="W2137" s="224">
        <v>0</v>
      </c>
      <c r="X2137" s="146">
        <f>+G2137-(SUM(I2137:N2137,O2137,P2137:P2137:T2137,U2137,V2137,W2137))</f>
        <v>281</v>
      </c>
      <c r="Y2137" s="107"/>
      <c r="Z2137" s="107"/>
      <c r="AA2137" s="107"/>
      <c r="AB2137" s="107"/>
      <c r="AC2137" s="107"/>
      <c r="AD2137" s="107"/>
      <c r="AE2137" s="197">
        <f t="shared" si="65"/>
        <v>281</v>
      </c>
      <c r="AF2137" s="108"/>
      <c r="AG2137" s="104"/>
    </row>
    <row r="2138" spans="1:33">
      <c r="A2138" s="357">
        <v>45492</v>
      </c>
      <c r="B2138" s="30">
        <v>3</v>
      </c>
      <c r="C2138" s="30">
        <v>5639301</v>
      </c>
      <c r="D2138" s="104">
        <v>71392</v>
      </c>
      <c r="E2138" s="104" t="s">
        <v>830</v>
      </c>
      <c r="F2138" s="30">
        <v>21814</v>
      </c>
      <c r="G2138" s="105">
        <v>151</v>
      </c>
      <c r="H2138" s="113" t="s">
        <v>971</v>
      </c>
      <c r="I2138" s="222">
        <v>0</v>
      </c>
      <c r="J2138" s="223">
        <v>0</v>
      </c>
      <c r="K2138" s="228">
        <v>0</v>
      </c>
      <c r="L2138" s="224">
        <v>0</v>
      </c>
      <c r="M2138" s="222">
        <v>0</v>
      </c>
      <c r="N2138" s="229">
        <v>0</v>
      </c>
      <c r="O2138" s="225">
        <v>0</v>
      </c>
      <c r="P2138" s="224">
        <v>0</v>
      </c>
      <c r="Q2138" s="225">
        <v>0</v>
      </c>
      <c r="R2138" s="226">
        <v>0</v>
      </c>
      <c r="S2138" s="224">
        <v>0</v>
      </c>
      <c r="T2138" s="222">
        <v>0</v>
      </c>
      <c r="U2138" s="227">
        <v>0</v>
      </c>
      <c r="V2138" s="224">
        <v>1</v>
      </c>
      <c r="W2138" s="224">
        <v>0</v>
      </c>
      <c r="X2138" s="146">
        <f>+G2138-(SUM(I2138:N2138,O2138,P2138:P2138:T2138,U2138,V2138,W2138))</f>
        <v>150</v>
      </c>
      <c r="Y2138" s="107"/>
      <c r="Z2138" s="107"/>
      <c r="AA2138" s="107"/>
      <c r="AB2138" s="107"/>
      <c r="AC2138" s="107"/>
      <c r="AD2138" s="107"/>
      <c r="AE2138" s="197">
        <f t="shared" si="65"/>
        <v>150</v>
      </c>
      <c r="AF2138" s="108"/>
      <c r="AG2138" s="104"/>
    </row>
    <row r="2139" spans="1:33">
      <c r="A2139" s="357">
        <v>45492</v>
      </c>
      <c r="B2139" s="30">
        <v>3</v>
      </c>
      <c r="C2139" s="30">
        <v>5639301</v>
      </c>
      <c r="D2139" s="104">
        <v>71501</v>
      </c>
      <c r="E2139" s="104" t="s">
        <v>830</v>
      </c>
      <c r="F2139" s="30">
        <v>21815</v>
      </c>
      <c r="G2139" s="105">
        <v>140</v>
      </c>
      <c r="H2139" s="113" t="s">
        <v>376</v>
      </c>
      <c r="I2139" s="222">
        <v>0</v>
      </c>
      <c r="J2139" s="223">
        <v>0</v>
      </c>
      <c r="K2139" s="228">
        <v>0</v>
      </c>
      <c r="L2139" s="224">
        <v>0</v>
      </c>
      <c r="M2139" s="222">
        <v>0</v>
      </c>
      <c r="N2139" s="229">
        <v>0</v>
      </c>
      <c r="O2139" s="225">
        <v>0</v>
      </c>
      <c r="P2139" s="224">
        <v>0</v>
      </c>
      <c r="Q2139" s="225">
        <v>0</v>
      </c>
      <c r="R2139" s="226">
        <v>0</v>
      </c>
      <c r="S2139" s="224">
        <v>0</v>
      </c>
      <c r="T2139" s="222">
        <v>0</v>
      </c>
      <c r="U2139" s="227">
        <v>0</v>
      </c>
      <c r="V2139" s="224">
        <v>1</v>
      </c>
      <c r="W2139" s="224">
        <v>0</v>
      </c>
      <c r="X2139" s="146">
        <f>+G2139-(SUM(I2139:N2139,O2139,P2139:P2139:T2139,U2139,V2139,W2139))</f>
        <v>139</v>
      </c>
      <c r="Y2139" s="107"/>
      <c r="Z2139" s="107"/>
      <c r="AA2139" s="107"/>
      <c r="AB2139" s="107"/>
      <c r="AC2139" s="107"/>
      <c r="AD2139" s="107"/>
      <c r="AE2139" s="197">
        <f t="shared" si="65"/>
        <v>139</v>
      </c>
      <c r="AF2139" s="108"/>
      <c r="AG2139" s="104"/>
    </row>
    <row r="2140" spans="1:33">
      <c r="A2140" s="357">
        <v>45492</v>
      </c>
      <c r="B2140" s="30">
        <v>3</v>
      </c>
      <c r="C2140" s="30">
        <v>5639301</v>
      </c>
      <c r="D2140" s="104">
        <v>71492</v>
      </c>
      <c r="E2140" s="104" t="s">
        <v>830</v>
      </c>
      <c r="F2140" s="30">
        <v>21816</v>
      </c>
      <c r="G2140" s="105">
        <v>372</v>
      </c>
      <c r="H2140" s="113" t="s">
        <v>972</v>
      </c>
      <c r="I2140" s="222">
        <v>0</v>
      </c>
      <c r="J2140" s="223">
        <v>0</v>
      </c>
      <c r="K2140" s="228">
        <v>0</v>
      </c>
      <c r="L2140" s="224">
        <v>0</v>
      </c>
      <c r="M2140" s="222">
        <v>0</v>
      </c>
      <c r="N2140" s="229">
        <v>0</v>
      </c>
      <c r="O2140" s="225">
        <v>0</v>
      </c>
      <c r="P2140" s="224">
        <v>0</v>
      </c>
      <c r="Q2140" s="225">
        <v>0</v>
      </c>
      <c r="R2140" s="226">
        <v>0</v>
      </c>
      <c r="S2140" s="224">
        <v>0</v>
      </c>
      <c r="T2140" s="222">
        <v>0</v>
      </c>
      <c r="U2140" s="227">
        <v>0</v>
      </c>
      <c r="V2140" s="224">
        <v>1</v>
      </c>
      <c r="W2140" s="224">
        <v>0</v>
      </c>
      <c r="X2140" s="146">
        <f>+G2140-(SUM(I2140:N2140,O2140,P2140:P2140:T2140,U2140,V2140,W2140))</f>
        <v>371</v>
      </c>
      <c r="Y2140" s="107"/>
      <c r="Z2140" s="107"/>
      <c r="AA2140" s="107"/>
      <c r="AB2140" s="107"/>
      <c r="AC2140" s="107"/>
      <c r="AD2140" s="107"/>
      <c r="AE2140" s="197">
        <f t="shared" si="65"/>
        <v>371</v>
      </c>
      <c r="AF2140" s="108"/>
      <c r="AG2140" s="104"/>
    </row>
    <row r="2141" spans="1:33">
      <c r="A2141" s="357">
        <v>45496</v>
      </c>
      <c r="B2141" s="30">
        <v>1</v>
      </c>
      <c r="C2141" s="30">
        <v>5639301</v>
      </c>
      <c r="D2141" s="104">
        <v>71479</v>
      </c>
      <c r="E2141" s="104" t="s">
        <v>830</v>
      </c>
      <c r="F2141" s="30">
        <v>21817</v>
      </c>
      <c r="G2141" s="105">
        <v>53</v>
      </c>
      <c r="H2141" s="113" t="s">
        <v>611</v>
      </c>
      <c r="I2141" s="222">
        <v>0</v>
      </c>
      <c r="J2141" s="223">
        <v>0</v>
      </c>
      <c r="K2141" s="228">
        <v>0</v>
      </c>
      <c r="L2141" s="224">
        <v>0</v>
      </c>
      <c r="M2141" s="222">
        <v>0</v>
      </c>
      <c r="N2141" s="229">
        <v>0</v>
      </c>
      <c r="O2141" s="225">
        <v>0</v>
      </c>
      <c r="P2141" s="224">
        <v>0</v>
      </c>
      <c r="Q2141" s="225">
        <v>0</v>
      </c>
      <c r="R2141" s="226">
        <v>0</v>
      </c>
      <c r="S2141" s="224">
        <v>0</v>
      </c>
      <c r="T2141" s="222">
        <v>0</v>
      </c>
      <c r="U2141" s="227">
        <v>0</v>
      </c>
      <c r="V2141" s="224">
        <v>1</v>
      </c>
      <c r="W2141" s="224">
        <v>0</v>
      </c>
      <c r="X2141" s="146">
        <f>+G2141-(SUM(I2141:N2141,O2141,P2141:P2141:T2141,U2141,V2141,W2141))</f>
        <v>52</v>
      </c>
      <c r="Y2141" s="107"/>
      <c r="Z2141" s="107"/>
      <c r="AA2141" s="107"/>
      <c r="AB2141" s="107"/>
      <c r="AC2141" s="107"/>
      <c r="AD2141" s="107"/>
      <c r="AE2141" s="197">
        <f t="shared" si="65"/>
        <v>52</v>
      </c>
      <c r="AF2141" s="108"/>
      <c r="AG2141" s="104"/>
    </row>
    <row r="2142" spans="1:33">
      <c r="A2142" s="357">
        <v>45496</v>
      </c>
      <c r="B2142" s="30">
        <v>1</v>
      </c>
      <c r="C2142" s="30">
        <v>5639301</v>
      </c>
      <c r="D2142" s="104">
        <v>71663</v>
      </c>
      <c r="E2142" s="104" t="s">
        <v>830</v>
      </c>
      <c r="F2142" s="30">
        <v>21818</v>
      </c>
      <c r="G2142" s="105">
        <v>370</v>
      </c>
      <c r="H2142" s="113" t="s">
        <v>973</v>
      </c>
      <c r="I2142" s="222">
        <v>0</v>
      </c>
      <c r="J2142" s="223">
        <v>0</v>
      </c>
      <c r="K2142" s="228">
        <v>0</v>
      </c>
      <c r="L2142" s="224">
        <v>0</v>
      </c>
      <c r="M2142" s="222">
        <v>0</v>
      </c>
      <c r="N2142" s="229">
        <v>0</v>
      </c>
      <c r="O2142" s="225">
        <v>0</v>
      </c>
      <c r="P2142" s="224">
        <v>0</v>
      </c>
      <c r="Q2142" s="225">
        <v>0</v>
      </c>
      <c r="R2142" s="226">
        <v>0</v>
      </c>
      <c r="S2142" s="224">
        <v>0</v>
      </c>
      <c r="T2142" s="222">
        <v>0</v>
      </c>
      <c r="U2142" s="227">
        <v>0</v>
      </c>
      <c r="V2142" s="224">
        <v>1</v>
      </c>
      <c r="W2142" s="224">
        <v>0</v>
      </c>
      <c r="X2142" s="146">
        <f>+G2142-(SUM(I2142:N2142,O2142,P2142:P2142:T2142,U2142,V2142,W2142))</f>
        <v>369</v>
      </c>
      <c r="Y2142" s="107"/>
      <c r="Z2142" s="107"/>
      <c r="AA2142" s="107"/>
      <c r="AB2142" s="107"/>
      <c r="AC2142" s="107"/>
      <c r="AD2142" s="107"/>
      <c r="AE2142" s="197">
        <f t="shared" si="65"/>
        <v>369</v>
      </c>
      <c r="AF2142" s="108"/>
      <c r="AG2142" s="104"/>
    </row>
    <row r="2143" spans="1:33">
      <c r="A2143" s="357">
        <v>45496</v>
      </c>
      <c r="B2143" s="30">
        <v>1</v>
      </c>
      <c r="C2143" s="30">
        <v>5639301</v>
      </c>
      <c r="D2143" s="104">
        <v>71487</v>
      </c>
      <c r="E2143" s="104" t="s">
        <v>830</v>
      </c>
      <c r="F2143" s="30">
        <v>21819</v>
      </c>
      <c r="G2143" s="105">
        <v>250</v>
      </c>
      <c r="H2143" s="113" t="s">
        <v>535</v>
      </c>
      <c r="I2143" s="222">
        <v>0</v>
      </c>
      <c r="J2143" s="223">
        <v>0</v>
      </c>
      <c r="K2143" s="228">
        <v>0</v>
      </c>
      <c r="L2143" s="224">
        <v>0</v>
      </c>
      <c r="M2143" s="222">
        <v>0</v>
      </c>
      <c r="N2143" s="229">
        <v>0</v>
      </c>
      <c r="O2143" s="225">
        <v>0</v>
      </c>
      <c r="P2143" s="224">
        <v>0</v>
      </c>
      <c r="Q2143" s="225">
        <v>0</v>
      </c>
      <c r="R2143" s="226">
        <v>0</v>
      </c>
      <c r="S2143" s="224">
        <v>0</v>
      </c>
      <c r="T2143" s="222">
        <v>0</v>
      </c>
      <c r="U2143" s="227">
        <v>0</v>
      </c>
      <c r="V2143" s="224">
        <v>1</v>
      </c>
      <c r="W2143" s="224">
        <v>0</v>
      </c>
      <c r="X2143" s="146">
        <f>+G2143-(SUM(I2143:N2143,O2143,P2143:P2143:T2143,U2143,V2143,W2143))</f>
        <v>249</v>
      </c>
      <c r="Y2143" s="107"/>
      <c r="Z2143" s="107"/>
      <c r="AA2143" s="107"/>
      <c r="AB2143" s="107"/>
      <c r="AC2143" s="107"/>
      <c r="AD2143" s="107"/>
      <c r="AE2143" s="197">
        <f t="shared" si="65"/>
        <v>249</v>
      </c>
      <c r="AF2143" s="108"/>
      <c r="AG2143" s="104"/>
    </row>
    <row r="2144" spans="1:33">
      <c r="A2144" s="357">
        <v>45496</v>
      </c>
      <c r="B2144" s="30">
        <v>2</v>
      </c>
      <c r="C2144" s="30">
        <v>5639301</v>
      </c>
      <c r="D2144" s="104">
        <v>71483</v>
      </c>
      <c r="E2144" s="104" t="s">
        <v>830</v>
      </c>
      <c r="F2144" s="30">
        <v>21820</v>
      </c>
      <c r="G2144" s="105">
        <v>297</v>
      </c>
      <c r="H2144" s="113" t="s">
        <v>553</v>
      </c>
      <c r="I2144" s="222">
        <v>0</v>
      </c>
      <c r="J2144" s="223">
        <v>0</v>
      </c>
      <c r="K2144" s="228">
        <v>0</v>
      </c>
      <c r="L2144" s="224">
        <v>0</v>
      </c>
      <c r="M2144" s="222">
        <v>0</v>
      </c>
      <c r="N2144" s="229">
        <v>0</v>
      </c>
      <c r="O2144" s="225">
        <v>0</v>
      </c>
      <c r="P2144" s="224">
        <v>0</v>
      </c>
      <c r="Q2144" s="225">
        <v>0</v>
      </c>
      <c r="R2144" s="226">
        <v>0</v>
      </c>
      <c r="S2144" s="224">
        <v>0</v>
      </c>
      <c r="T2144" s="222">
        <v>0</v>
      </c>
      <c r="U2144" s="227">
        <v>0</v>
      </c>
      <c r="V2144" s="224">
        <v>1</v>
      </c>
      <c r="W2144" s="224">
        <v>0</v>
      </c>
      <c r="X2144" s="146">
        <f>+G2144-(SUM(I2144:N2144,O2144,P2144:P2144:T2144,U2144,V2144,W2144))</f>
        <v>296</v>
      </c>
      <c r="Y2144" s="107"/>
      <c r="Z2144" s="107"/>
      <c r="AA2144" s="107"/>
      <c r="AB2144" s="107"/>
      <c r="AC2144" s="107"/>
      <c r="AD2144" s="107"/>
      <c r="AE2144" s="197">
        <f t="shared" si="65"/>
        <v>296</v>
      </c>
      <c r="AF2144" s="108"/>
      <c r="AG2144" s="104"/>
    </row>
    <row r="2145" spans="1:33">
      <c r="A2145" s="357">
        <v>45496</v>
      </c>
      <c r="B2145" s="30">
        <v>2</v>
      </c>
      <c r="C2145" s="30">
        <v>5639301</v>
      </c>
      <c r="D2145" s="104">
        <v>71392</v>
      </c>
      <c r="E2145" s="104" t="s">
        <v>830</v>
      </c>
      <c r="F2145" s="30">
        <v>21821</v>
      </c>
      <c r="G2145" s="105">
        <v>52</v>
      </c>
      <c r="H2145" s="113" t="s">
        <v>974</v>
      </c>
      <c r="I2145" s="222">
        <v>0</v>
      </c>
      <c r="J2145" s="223">
        <v>0</v>
      </c>
      <c r="K2145" s="228">
        <v>0</v>
      </c>
      <c r="L2145" s="224">
        <v>0</v>
      </c>
      <c r="M2145" s="222">
        <v>0</v>
      </c>
      <c r="N2145" s="229">
        <v>0</v>
      </c>
      <c r="O2145" s="225">
        <v>0</v>
      </c>
      <c r="P2145" s="224">
        <v>0</v>
      </c>
      <c r="Q2145" s="225">
        <v>0</v>
      </c>
      <c r="R2145" s="226">
        <v>0</v>
      </c>
      <c r="S2145" s="224">
        <v>0</v>
      </c>
      <c r="T2145" s="222">
        <v>0</v>
      </c>
      <c r="U2145" s="227">
        <v>0</v>
      </c>
      <c r="V2145" s="224">
        <v>1</v>
      </c>
      <c r="W2145" s="224">
        <v>0</v>
      </c>
      <c r="X2145" s="146">
        <f>+G2145-(SUM(I2145:N2145,O2145,P2145:P2145:T2145,U2145,V2145,W2145))</f>
        <v>51</v>
      </c>
      <c r="Y2145" s="107"/>
      <c r="Z2145" s="107"/>
      <c r="AA2145" s="107"/>
      <c r="AB2145" s="107"/>
      <c r="AC2145" s="107"/>
      <c r="AD2145" s="107"/>
      <c r="AE2145" s="197">
        <f t="shared" si="65"/>
        <v>51</v>
      </c>
      <c r="AF2145" s="108"/>
      <c r="AG2145" s="104"/>
    </row>
    <row r="2146" spans="1:33">
      <c r="A2146" s="357">
        <v>45496</v>
      </c>
      <c r="B2146" s="30">
        <v>3</v>
      </c>
      <c r="C2146" s="30">
        <v>5607802</v>
      </c>
      <c r="D2146" s="104">
        <v>71659</v>
      </c>
      <c r="E2146" s="104" t="s">
        <v>830</v>
      </c>
      <c r="F2146" s="30">
        <v>21822</v>
      </c>
      <c r="G2146" s="105">
        <v>201</v>
      </c>
      <c r="H2146" s="113" t="s">
        <v>975</v>
      </c>
      <c r="I2146" s="222">
        <v>0</v>
      </c>
      <c r="J2146" s="223">
        <v>0</v>
      </c>
      <c r="K2146" s="228">
        <v>0</v>
      </c>
      <c r="L2146" s="224">
        <v>0</v>
      </c>
      <c r="M2146" s="222">
        <v>0</v>
      </c>
      <c r="N2146" s="229">
        <v>0</v>
      </c>
      <c r="O2146" s="225">
        <v>0</v>
      </c>
      <c r="P2146" s="224">
        <v>0</v>
      </c>
      <c r="Q2146" s="225">
        <v>0</v>
      </c>
      <c r="R2146" s="226">
        <v>0</v>
      </c>
      <c r="S2146" s="224">
        <v>0</v>
      </c>
      <c r="T2146" s="222">
        <v>0</v>
      </c>
      <c r="U2146" s="227">
        <v>0</v>
      </c>
      <c r="V2146" s="224">
        <v>1</v>
      </c>
      <c r="W2146" s="224">
        <v>0</v>
      </c>
      <c r="X2146" s="146">
        <f>+G2146-(SUM(I2146:N2146,O2146,P2146:P2146:T2146,U2146,V2146,W2146))</f>
        <v>200</v>
      </c>
      <c r="Y2146" s="107"/>
      <c r="Z2146" s="107"/>
      <c r="AA2146" s="107"/>
      <c r="AB2146" s="107"/>
      <c r="AC2146" s="107"/>
      <c r="AD2146" s="107"/>
      <c r="AE2146" s="197">
        <f t="shared" si="65"/>
        <v>200</v>
      </c>
      <c r="AF2146" s="108"/>
      <c r="AG2146" s="104"/>
    </row>
    <row r="2147" spans="1:33">
      <c r="A2147" s="357">
        <v>45496</v>
      </c>
      <c r="B2147" s="30">
        <v>3</v>
      </c>
      <c r="C2147" s="30">
        <v>5607802</v>
      </c>
      <c r="D2147" s="104">
        <v>71480</v>
      </c>
      <c r="E2147" s="104" t="s">
        <v>830</v>
      </c>
      <c r="F2147" s="30">
        <v>21823</v>
      </c>
      <c r="G2147" s="105">
        <v>400</v>
      </c>
      <c r="H2147" s="113" t="s">
        <v>111</v>
      </c>
      <c r="I2147" s="222">
        <v>0</v>
      </c>
      <c r="J2147" s="223">
        <v>0</v>
      </c>
      <c r="K2147" s="228">
        <v>0</v>
      </c>
      <c r="L2147" s="224">
        <v>0</v>
      </c>
      <c r="M2147" s="222">
        <v>0</v>
      </c>
      <c r="N2147" s="229">
        <v>0</v>
      </c>
      <c r="O2147" s="225">
        <v>0</v>
      </c>
      <c r="P2147" s="224">
        <v>0</v>
      </c>
      <c r="Q2147" s="225">
        <v>0</v>
      </c>
      <c r="R2147" s="226">
        <v>0</v>
      </c>
      <c r="S2147" s="224">
        <v>0</v>
      </c>
      <c r="T2147" s="222">
        <v>0</v>
      </c>
      <c r="U2147" s="227">
        <v>0</v>
      </c>
      <c r="V2147" s="224">
        <v>1</v>
      </c>
      <c r="W2147" s="224">
        <v>0</v>
      </c>
      <c r="X2147" s="146">
        <f>+G2147-(SUM(I2147:N2147,O2147,P2147:P2147:T2147,U2147,V2147,W2147))</f>
        <v>399</v>
      </c>
      <c r="Y2147" s="107"/>
      <c r="Z2147" s="107"/>
      <c r="AA2147" s="107"/>
      <c r="AB2147" s="107"/>
      <c r="AC2147" s="107"/>
      <c r="AD2147" s="107"/>
      <c r="AE2147" s="197">
        <f t="shared" ref="AE2147:AE2208" si="66">X2147-SUM(Z2147:AD2147)</f>
        <v>399</v>
      </c>
      <c r="AF2147" s="108"/>
      <c r="AG2147" s="104"/>
    </row>
    <row r="2148" spans="1:33">
      <c r="A2148" s="357">
        <v>45496</v>
      </c>
      <c r="B2148" s="30">
        <v>3</v>
      </c>
      <c r="C2148" s="30">
        <v>5607802</v>
      </c>
      <c r="D2148" s="104">
        <v>71480</v>
      </c>
      <c r="E2148" s="104" t="s">
        <v>830</v>
      </c>
      <c r="F2148" s="30">
        <v>21824</v>
      </c>
      <c r="G2148" s="105">
        <v>16</v>
      </c>
      <c r="H2148" s="113" t="s">
        <v>897</v>
      </c>
      <c r="I2148" s="222">
        <v>0</v>
      </c>
      <c r="J2148" s="223">
        <v>0</v>
      </c>
      <c r="K2148" s="228">
        <v>0</v>
      </c>
      <c r="L2148" s="224">
        <v>0</v>
      </c>
      <c r="M2148" s="222">
        <v>0</v>
      </c>
      <c r="N2148" s="229">
        <v>0</v>
      </c>
      <c r="O2148" s="225">
        <v>0</v>
      </c>
      <c r="P2148" s="224">
        <v>0</v>
      </c>
      <c r="Q2148" s="225">
        <v>0</v>
      </c>
      <c r="R2148" s="226">
        <v>0</v>
      </c>
      <c r="S2148" s="224">
        <v>0</v>
      </c>
      <c r="T2148" s="222">
        <v>0</v>
      </c>
      <c r="U2148" s="227">
        <v>0</v>
      </c>
      <c r="V2148" s="224">
        <v>1</v>
      </c>
      <c r="W2148" s="224">
        <v>0</v>
      </c>
      <c r="X2148" s="146">
        <f>+G2148-(SUM(I2148:N2148,O2148,P2148:P2148:T2148,U2148,V2148,W2148))</f>
        <v>15</v>
      </c>
      <c r="Y2148" s="107"/>
      <c r="Z2148" s="107"/>
      <c r="AA2148" s="107"/>
      <c r="AB2148" s="107"/>
      <c r="AC2148" s="107"/>
      <c r="AD2148" s="107"/>
      <c r="AE2148" s="197">
        <f t="shared" si="66"/>
        <v>15</v>
      </c>
      <c r="AF2148" s="108"/>
      <c r="AG2148" s="104"/>
    </row>
    <row r="2149" spans="1:33">
      <c r="A2149" s="357">
        <v>45497</v>
      </c>
      <c r="B2149" s="30">
        <v>1</v>
      </c>
      <c r="C2149" s="30">
        <v>5607802</v>
      </c>
      <c r="D2149" s="104">
        <v>71390</v>
      </c>
      <c r="E2149" s="104" t="s">
        <v>830</v>
      </c>
      <c r="F2149" s="30">
        <v>21825</v>
      </c>
      <c r="G2149" s="105">
        <v>245</v>
      </c>
      <c r="H2149" s="113" t="s">
        <v>976</v>
      </c>
      <c r="I2149" s="222">
        <v>0</v>
      </c>
      <c r="J2149" s="223">
        <v>0</v>
      </c>
      <c r="K2149" s="228">
        <v>0</v>
      </c>
      <c r="L2149" s="224">
        <v>0</v>
      </c>
      <c r="M2149" s="222">
        <v>0</v>
      </c>
      <c r="N2149" s="229">
        <v>0</v>
      </c>
      <c r="O2149" s="225">
        <v>0</v>
      </c>
      <c r="P2149" s="224">
        <v>0</v>
      </c>
      <c r="Q2149" s="225">
        <v>0</v>
      </c>
      <c r="R2149" s="226">
        <v>0</v>
      </c>
      <c r="S2149" s="224">
        <v>0</v>
      </c>
      <c r="T2149" s="222">
        <v>0</v>
      </c>
      <c r="U2149" s="227">
        <v>0</v>
      </c>
      <c r="V2149" s="224">
        <v>1</v>
      </c>
      <c r="W2149" s="224">
        <v>0</v>
      </c>
      <c r="X2149" s="146">
        <f>+G2149-(SUM(I2149:N2149,O2149,P2149:P2149:T2149,U2149,V2149,W2149))</f>
        <v>244</v>
      </c>
      <c r="Y2149" s="107"/>
      <c r="Z2149" s="107"/>
      <c r="AA2149" s="107"/>
      <c r="AB2149" s="107"/>
      <c r="AC2149" s="107"/>
      <c r="AD2149" s="107"/>
      <c r="AE2149" s="197">
        <f t="shared" si="66"/>
        <v>244</v>
      </c>
      <c r="AF2149" s="108"/>
      <c r="AG2149" s="104"/>
    </row>
    <row r="2150" spans="1:33">
      <c r="A2150" s="357">
        <v>45497</v>
      </c>
      <c r="B2150" s="30">
        <v>1</v>
      </c>
      <c r="C2150" s="30">
        <v>5607802</v>
      </c>
      <c r="D2150" s="104">
        <v>71496</v>
      </c>
      <c r="E2150" s="104" t="s">
        <v>830</v>
      </c>
      <c r="F2150" s="30">
        <v>21826</v>
      </c>
      <c r="G2150" s="105">
        <v>384</v>
      </c>
      <c r="H2150" s="113" t="s">
        <v>977</v>
      </c>
      <c r="I2150" s="222">
        <v>0</v>
      </c>
      <c r="J2150" s="223">
        <v>0</v>
      </c>
      <c r="K2150" s="228">
        <v>0</v>
      </c>
      <c r="L2150" s="224">
        <v>0</v>
      </c>
      <c r="M2150" s="222">
        <v>0</v>
      </c>
      <c r="N2150" s="229">
        <v>0</v>
      </c>
      <c r="O2150" s="225">
        <v>0</v>
      </c>
      <c r="P2150" s="224">
        <v>0</v>
      </c>
      <c r="Q2150" s="225">
        <v>0</v>
      </c>
      <c r="R2150" s="226">
        <v>0</v>
      </c>
      <c r="S2150" s="224">
        <v>0</v>
      </c>
      <c r="T2150" s="222">
        <v>0</v>
      </c>
      <c r="U2150" s="227">
        <v>0</v>
      </c>
      <c r="V2150" s="224">
        <v>1</v>
      </c>
      <c r="W2150" s="224">
        <v>0</v>
      </c>
      <c r="X2150" s="146">
        <f>+G2150-(SUM(I2150:N2150,O2150,P2150:P2150:T2150,U2150,V2150,W2150))</f>
        <v>383</v>
      </c>
      <c r="Y2150" s="107"/>
      <c r="Z2150" s="107"/>
      <c r="AA2150" s="107"/>
      <c r="AB2150" s="107"/>
      <c r="AC2150" s="107"/>
      <c r="AD2150" s="107"/>
      <c r="AE2150" s="197">
        <f t="shared" si="66"/>
        <v>383</v>
      </c>
      <c r="AF2150" s="108"/>
      <c r="AG2150" s="104"/>
    </row>
    <row r="2151" spans="1:33">
      <c r="A2151" s="357">
        <v>45497</v>
      </c>
      <c r="B2151" s="30">
        <v>2</v>
      </c>
      <c r="C2151" s="30">
        <v>5607802</v>
      </c>
      <c r="D2151" s="104">
        <v>71495</v>
      </c>
      <c r="E2151" s="104" t="s">
        <v>830</v>
      </c>
      <c r="F2151" s="30">
        <v>21827</v>
      </c>
      <c r="G2151" s="105">
        <v>400</v>
      </c>
      <c r="H2151" s="113" t="s">
        <v>111</v>
      </c>
      <c r="I2151" s="222">
        <v>0</v>
      </c>
      <c r="J2151" s="223">
        <v>0</v>
      </c>
      <c r="K2151" s="228">
        <v>0</v>
      </c>
      <c r="L2151" s="224">
        <v>0</v>
      </c>
      <c r="M2151" s="222">
        <v>0</v>
      </c>
      <c r="N2151" s="229">
        <v>0</v>
      </c>
      <c r="O2151" s="225">
        <v>0</v>
      </c>
      <c r="P2151" s="224">
        <v>0</v>
      </c>
      <c r="Q2151" s="225">
        <v>0</v>
      </c>
      <c r="R2151" s="226">
        <v>0</v>
      </c>
      <c r="S2151" s="224">
        <v>0</v>
      </c>
      <c r="T2151" s="222">
        <v>0</v>
      </c>
      <c r="U2151" s="227">
        <v>0</v>
      </c>
      <c r="V2151" s="224">
        <v>1</v>
      </c>
      <c r="W2151" s="224">
        <v>0</v>
      </c>
      <c r="X2151" s="146">
        <f>+G2151-(SUM(I2151:N2151,O2151,P2151:P2151:T2151,U2151,V2151,W2151))</f>
        <v>399</v>
      </c>
      <c r="Y2151" s="107"/>
      <c r="Z2151" s="107"/>
      <c r="AA2151" s="107"/>
      <c r="AB2151" s="107"/>
      <c r="AC2151" s="107"/>
      <c r="AD2151" s="107"/>
      <c r="AE2151" s="197">
        <f t="shared" si="66"/>
        <v>399</v>
      </c>
      <c r="AF2151" s="108"/>
      <c r="AG2151" s="104"/>
    </row>
    <row r="2152" spans="1:33">
      <c r="A2152" s="357">
        <v>45497</v>
      </c>
      <c r="B2152" s="30">
        <v>2</v>
      </c>
      <c r="C2152" s="30">
        <v>5607802</v>
      </c>
      <c r="D2152" s="104">
        <v>71495</v>
      </c>
      <c r="E2152" s="104" t="s">
        <v>830</v>
      </c>
      <c r="F2152" s="30">
        <v>21828</v>
      </c>
      <c r="G2152" s="105">
        <v>4</v>
      </c>
      <c r="H2152" s="113" t="s">
        <v>978</v>
      </c>
      <c r="I2152" s="222">
        <v>0</v>
      </c>
      <c r="J2152" s="223">
        <v>0</v>
      </c>
      <c r="K2152" s="228">
        <v>0</v>
      </c>
      <c r="L2152" s="224">
        <v>0</v>
      </c>
      <c r="M2152" s="222">
        <v>0</v>
      </c>
      <c r="N2152" s="229">
        <v>0</v>
      </c>
      <c r="O2152" s="225">
        <v>0</v>
      </c>
      <c r="P2152" s="224">
        <v>0</v>
      </c>
      <c r="Q2152" s="225">
        <v>0</v>
      </c>
      <c r="R2152" s="226">
        <v>0</v>
      </c>
      <c r="S2152" s="224">
        <v>0</v>
      </c>
      <c r="T2152" s="222">
        <v>0</v>
      </c>
      <c r="U2152" s="227">
        <v>0</v>
      </c>
      <c r="V2152" s="224">
        <v>1</v>
      </c>
      <c r="W2152" s="224">
        <v>0</v>
      </c>
      <c r="X2152" s="146">
        <f>+G2152-(SUM(I2152:N2152,O2152,P2152:P2152:T2152,U2152,V2152,W2152))</f>
        <v>3</v>
      </c>
      <c r="Y2152" s="107"/>
      <c r="Z2152" s="107"/>
      <c r="AA2152" s="107"/>
      <c r="AB2152" s="107"/>
      <c r="AC2152" s="107"/>
      <c r="AD2152" s="107"/>
      <c r="AE2152" s="197">
        <f t="shared" si="66"/>
        <v>3</v>
      </c>
      <c r="AF2152" s="108"/>
      <c r="AG2152" s="104"/>
    </row>
    <row r="2153" spans="1:33">
      <c r="A2153" s="357">
        <v>45497</v>
      </c>
      <c r="B2153" s="30">
        <v>2</v>
      </c>
      <c r="C2153" s="30">
        <v>5607802</v>
      </c>
      <c r="D2153" s="104">
        <v>71498</v>
      </c>
      <c r="E2153" s="104" t="s">
        <v>830</v>
      </c>
      <c r="F2153" s="30">
        <v>21829</v>
      </c>
      <c r="G2153" s="105">
        <v>144</v>
      </c>
      <c r="H2153" s="113" t="s">
        <v>412</v>
      </c>
      <c r="I2153" s="222">
        <v>0</v>
      </c>
      <c r="J2153" s="223">
        <v>0</v>
      </c>
      <c r="K2153" s="228">
        <v>0</v>
      </c>
      <c r="L2153" s="224">
        <v>0</v>
      </c>
      <c r="M2153" s="222">
        <v>0</v>
      </c>
      <c r="N2153" s="229">
        <v>0</v>
      </c>
      <c r="O2153" s="225">
        <v>0</v>
      </c>
      <c r="P2153" s="224">
        <v>0</v>
      </c>
      <c r="Q2153" s="225">
        <v>0</v>
      </c>
      <c r="R2153" s="226">
        <v>0</v>
      </c>
      <c r="S2153" s="224">
        <v>0</v>
      </c>
      <c r="T2153" s="222">
        <v>0</v>
      </c>
      <c r="U2153" s="227">
        <v>0</v>
      </c>
      <c r="V2153" s="224">
        <v>1</v>
      </c>
      <c r="W2153" s="224">
        <v>0</v>
      </c>
      <c r="X2153" s="146">
        <f>+G2153-(SUM(I2153:N2153,O2153,P2153:P2153:T2153,U2153,V2153,W2153))</f>
        <v>143</v>
      </c>
      <c r="Y2153" s="107"/>
      <c r="Z2153" s="107"/>
      <c r="AA2153" s="107"/>
      <c r="AB2153" s="107"/>
      <c r="AC2153" s="107"/>
      <c r="AD2153" s="107"/>
      <c r="AE2153" s="197">
        <f t="shared" si="66"/>
        <v>143</v>
      </c>
      <c r="AF2153" s="108"/>
      <c r="AG2153" s="104"/>
    </row>
    <row r="2154" spans="1:33">
      <c r="A2154" s="357">
        <v>45497</v>
      </c>
      <c r="B2154" s="30">
        <v>2</v>
      </c>
      <c r="C2154" s="30">
        <v>5607802</v>
      </c>
      <c r="D2154" s="104">
        <v>60479</v>
      </c>
      <c r="E2154" s="104" t="s">
        <v>871</v>
      </c>
      <c r="F2154" s="30">
        <v>21830</v>
      </c>
      <c r="G2154" s="105">
        <v>61</v>
      </c>
      <c r="H2154" s="113" t="s">
        <v>315</v>
      </c>
      <c r="I2154" s="222">
        <v>0</v>
      </c>
      <c r="J2154" s="223">
        <v>0</v>
      </c>
      <c r="K2154" s="228">
        <v>0</v>
      </c>
      <c r="L2154" s="224">
        <v>0</v>
      </c>
      <c r="M2154" s="222">
        <v>0</v>
      </c>
      <c r="N2154" s="229">
        <v>0</v>
      </c>
      <c r="O2154" s="225">
        <v>0</v>
      </c>
      <c r="P2154" s="224">
        <v>0</v>
      </c>
      <c r="Q2154" s="225">
        <v>0</v>
      </c>
      <c r="R2154" s="226">
        <v>0</v>
      </c>
      <c r="S2154" s="224">
        <v>0</v>
      </c>
      <c r="T2154" s="222">
        <v>0</v>
      </c>
      <c r="U2154" s="227">
        <v>0</v>
      </c>
      <c r="V2154" s="224">
        <v>1</v>
      </c>
      <c r="W2154" s="224">
        <v>0</v>
      </c>
      <c r="X2154" s="146">
        <f>+G2154-(SUM(I2154:N2154,O2154,P2154:P2154:T2154,U2154,V2154,W2154))</f>
        <v>60</v>
      </c>
      <c r="Y2154" s="107"/>
      <c r="Z2154" s="107"/>
      <c r="AA2154" s="107"/>
      <c r="AB2154" s="107"/>
      <c r="AC2154" s="107"/>
      <c r="AD2154" s="107"/>
      <c r="AE2154" s="197">
        <f t="shared" si="66"/>
        <v>60</v>
      </c>
      <c r="AF2154" s="108"/>
      <c r="AG2154" s="104"/>
    </row>
    <row r="2155" spans="1:33">
      <c r="A2155" s="357">
        <v>45497</v>
      </c>
      <c r="B2155" s="30">
        <v>3</v>
      </c>
      <c r="C2155" s="30">
        <v>5607802</v>
      </c>
      <c r="D2155" s="104">
        <v>71488</v>
      </c>
      <c r="E2155" s="104" t="s">
        <v>830</v>
      </c>
      <c r="F2155" s="30">
        <v>21831</v>
      </c>
      <c r="G2155" s="105">
        <v>392</v>
      </c>
      <c r="H2155" s="113" t="s">
        <v>979</v>
      </c>
      <c r="I2155" s="222">
        <v>0</v>
      </c>
      <c r="J2155" s="223">
        <v>0</v>
      </c>
      <c r="K2155" s="228">
        <v>0</v>
      </c>
      <c r="L2155" s="224">
        <v>0</v>
      </c>
      <c r="M2155" s="222">
        <v>0</v>
      </c>
      <c r="N2155" s="229">
        <v>0</v>
      </c>
      <c r="O2155" s="225">
        <v>0</v>
      </c>
      <c r="P2155" s="224">
        <v>0</v>
      </c>
      <c r="Q2155" s="225">
        <v>0</v>
      </c>
      <c r="R2155" s="226">
        <v>0</v>
      </c>
      <c r="S2155" s="224">
        <v>0</v>
      </c>
      <c r="T2155" s="222">
        <v>0</v>
      </c>
      <c r="U2155" s="227">
        <v>0</v>
      </c>
      <c r="V2155" s="224">
        <v>1</v>
      </c>
      <c r="W2155" s="224">
        <v>0</v>
      </c>
      <c r="X2155" s="146">
        <f>+G2155-(SUM(I2155:N2155,O2155,P2155:P2155:T2155,U2155,V2155,W2155))</f>
        <v>391</v>
      </c>
      <c r="Y2155" s="107"/>
      <c r="Z2155" s="107"/>
      <c r="AA2155" s="107"/>
      <c r="AB2155" s="107"/>
      <c r="AC2155" s="107"/>
      <c r="AD2155" s="107"/>
      <c r="AE2155" s="197">
        <f t="shared" si="66"/>
        <v>391</v>
      </c>
      <c r="AF2155" s="108"/>
      <c r="AG2155" s="104"/>
    </row>
    <row r="2156" spans="1:33">
      <c r="A2156" s="357">
        <v>45497</v>
      </c>
      <c r="B2156" s="30">
        <v>3</v>
      </c>
      <c r="C2156" s="30">
        <v>5607802</v>
      </c>
      <c r="D2156" s="104">
        <v>71485</v>
      </c>
      <c r="E2156" s="104" t="s">
        <v>830</v>
      </c>
      <c r="F2156" s="30">
        <v>21832</v>
      </c>
      <c r="G2156" s="105">
        <v>167</v>
      </c>
      <c r="H2156" s="113" t="s">
        <v>900</v>
      </c>
      <c r="I2156" s="222">
        <v>0</v>
      </c>
      <c r="J2156" s="223">
        <v>0</v>
      </c>
      <c r="K2156" s="228">
        <v>0</v>
      </c>
      <c r="L2156" s="224">
        <v>0</v>
      </c>
      <c r="M2156" s="222">
        <v>0</v>
      </c>
      <c r="N2156" s="229">
        <v>0</v>
      </c>
      <c r="O2156" s="225">
        <v>0</v>
      </c>
      <c r="P2156" s="224">
        <v>0</v>
      </c>
      <c r="Q2156" s="225">
        <v>0</v>
      </c>
      <c r="R2156" s="226">
        <v>0</v>
      </c>
      <c r="S2156" s="224">
        <v>0</v>
      </c>
      <c r="T2156" s="222">
        <v>0</v>
      </c>
      <c r="U2156" s="227">
        <v>0</v>
      </c>
      <c r="V2156" s="224">
        <v>1</v>
      </c>
      <c r="W2156" s="224">
        <v>0</v>
      </c>
      <c r="X2156" s="146">
        <f>+G2156-(SUM(I2156:N2156,O2156,P2156:P2156:T2156,U2156,V2156,W2156))</f>
        <v>166</v>
      </c>
      <c r="Y2156" s="107"/>
      <c r="Z2156" s="107"/>
      <c r="AA2156" s="107"/>
      <c r="AB2156" s="107"/>
      <c r="AC2156" s="107"/>
      <c r="AD2156" s="107"/>
      <c r="AE2156" s="197">
        <f t="shared" si="66"/>
        <v>166</v>
      </c>
      <c r="AF2156" s="108"/>
      <c r="AG2156" s="104"/>
    </row>
    <row r="2157" spans="1:33">
      <c r="A2157" s="357">
        <v>45497</v>
      </c>
      <c r="B2157" s="30">
        <v>3</v>
      </c>
      <c r="C2157" s="30">
        <v>5607802</v>
      </c>
      <c r="D2157" s="104">
        <v>71671</v>
      </c>
      <c r="E2157" s="104" t="s">
        <v>830</v>
      </c>
      <c r="F2157" s="30">
        <v>21833</v>
      </c>
      <c r="G2157" s="105">
        <v>39</v>
      </c>
      <c r="H2157" s="113" t="s">
        <v>425</v>
      </c>
      <c r="I2157" s="222">
        <v>0</v>
      </c>
      <c r="J2157" s="223">
        <v>0</v>
      </c>
      <c r="K2157" s="228">
        <v>0</v>
      </c>
      <c r="L2157" s="224">
        <v>0</v>
      </c>
      <c r="M2157" s="222">
        <v>0</v>
      </c>
      <c r="N2157" s="229">
        <v>0</v>
      </c>
      <c r="O2157" s="225">
        <v>0</v>
      </c>
      <c r="P2157" s="224">
        <v>0</v>
      </c>
      <c r="Q2157" s="225">
        <v>0</v>
      </c>
      <c r="R2157" s="226">
        <v>0</v>
      </c>
      <c r="S2157" s="224">
        <v>0</v>
      </c>
      <c r="T2157" s="222">
        <v>0</v>
      </c>
      <c r="U2157" s="227">
        <v>0</v>
      </c>
      <c r="V2157" s="224">
        <v>1</v>
      </c>
      <c r="W2157" s="224">
        <v>0</v>
      </c>
      <c r="X2157" s="146">
        <f>+G2157-(SUM(I2157:N2157,O2157,P2157:P2157:T2157,U2157,V2157,W2157))</f>
        <v>38</v>
      </c>
      <c r="Y2157" s="107"/>
      <c r="Z2157" s="107"/>
      <c r="AA2157" s="107"/>
      <c r="AB2157" s="107"/>
      <c r="AC2157" s="107"/>
      <c r="AD2157" s="107"/>
      <c r="AE2157" s="197">
        <f t="shared" si="66"/>
        <v>38</v>
      </c>
      <c r="AF2157" s="108"/>
      <c r="AG2157" s="104"/>
    </row>
    <row r="2158" spans="1:33">
      <c r="A2158" s="357">
        <v>45498</v>
      </c>
      <c r="B2158" s="30">
        <v>1</v>
      </c>
      <c r="C2158" s="30">
        <v>5607802</v>
      </c>
      <c r="D2158" s="104">
        <v>71482</v>
      </c>
      <c r="E2158" s="104" t="s">
        <v>830</v>
      </c>
      <c r="F2158" s="30">
        <v>21834</v>
      </c>
      <c r="G2158" s="105">
        <v>106</v>
      </c>
      <c r="H2158" s="113" t="s">
        <v>124</v>
      </c>
      <c r="I2158" s="222">
        <v>0</v>
      </c>
      <c r="J2158" s="223">
        <v>0</v>
      </c>
      <c r="K2158" s="228">
        <v>0</v>
      </c>
      <c r="L2158" s="224">
        <v>0</v>
      </c>
      <c r="M2158" s="222">
        <v>0</v>
      </c>
      <c r="N2158" s="229">
        <v>0</v>
      </c>
      <c r="O2158" s="225">
        <v>0</v>
      </c>
      <c r="P2158" s="224">
        <v>0</v>
      </c>
      <c r="Q2158" s="225">
        <v>0</v>
      </c>
      <c r="R2158" s="226">
        <v>0</v>
      </c>
      <c r="S2158" s="224">
        <v>0</v>
      </c>
      <c r="T2158" s="222">
        <v>0</v>
      </c>
      <c r="U2158" s="227">
        <v>0</v>
      </c>
      <c r="V2158" s="224">
        <v>1</v>
      </c>
      <c r="W2158" s="224">
        <v>0</v>
      </c>
      <c r="X2158" s="146">
        <f>+G2158-(SUM(I2158:N2158,O2158,P2158:P2158:T2158,U2158,V2158,W2158))</f>
        <v>105</v>
      </c>
      <c r="Y2158" s="107"/>
      <c r="Z2158" s="107"/>
      <c r="AA2158" s="107"/>
      <c r="AB2158" s="107"/>
      <c r="AC2158" s="107"/>
      <c r="AD2158" s="107"/>
      <c r="AE2158" s="197">
        <f t="shared" si="66"/>
        <v>105</v>
      </c>
      <c r="AF2158" s="108"/>
      <c r="AG2158" s="104"/>
    </row>
    <row r="2159" spans="1:33">
      <c r="A2159" s="357">
        <v>45498</v>
      </c>
      <c r="B2159" s="30">
        <v>1</v>
      </c>
      <c r="C2159" s="30">
        <v>5607802</v>
      </c>
      <c r="D2159" s="104">
        <v>71502</v>
      </c>
      <c r="E2159" s="104" t="s">
        <v>830</v>
      </c>
      <c r="F2159" s="30">
        <v>21835</v>
      </c>
      <c r="G2159" s="105">
        <v>276</v>
      </c>
      <c r="H2159" s="113" t="s">
        <v>959</v>
      </c>
      <c r="I2159" s="222">
        <v>0</v>
      </c>
      <c r="J2159" s="223">
        <v>0</v>
      </c>
      <c r="K2159" s="228">
        <v>0</v>
      </c>
      <c r="L2159" s="224">
        <v>0</v>
      </c>
      <c r="M2159" s="222">
        <v>0</v>
      </c>
      <c r="N2159" s="229">
        <v>0</v>
      </c>
      <c r="O2159" s="225">
        <v>0</v>
      </c>
      <c r="P2159" s="224">
        <v>0</v>
      </c>
      <c r="Q2159" s="225">
        <v>0</v>
      </c>
      <c r="R2159" s="226">
        <v>0</v>
      </c>
      <c r="S2159" s="224">
        <v>0</v>
      </c>
      <c r="T2159" s="222">
        <v>0</v>
      </c>
      <c r="U2159" s="227">
        <v>0</v>
      </c>
      <c r="V2159" s="224">
        <v>1</v>
      </c>
      <c r="W2159" s="224">
        <v>0</v>
      </c>
      <c r="X2159" s="146">
        <f>+G2159-(SUM(I2159:N2159,O2159,P2159:P2159:T2159,U2159,V2159,W2159))</f>
        <v>275</v>
      </c>
      <c r="Y2159" s="107"/>
      <c r="Z2159" s="107"/>
      <c r="AA2159" s="107"/>
      <c r="AB2159" s="107"/>
      <c r="AC2159" s="107"/>
      <c r="AD2159" s="107"/>
      <c r="AE2159" s="197">
        <f t="shared" si="66"/>
        <v>275</v>
      </c>
      <c r="AF2159" s="108"/>
      <c r="AG2159" s="104"/>
    </row>
    <row r="2160" spans="1:33">
      <c r="A2160" s="357">
        <v>45498</v>
      </c>
      <c r="B2160" s="30">
        <v>1</v>
      </c>
      <c r="C2160" s="30">
        <v>5607802</v>
      </c>
      <c r="D2160" s="104">
        <v>71493</v>
      </c>
      <c r="E2160" s="104" t="s">
        <v>830</v>
      </c>
      <c r="F2160" s="163">
        <v>21836</v>
      </c>
      <c r="G2160" s="105">
        <v>328</v>
      </c>
      <c r="H2160" s="113" t="s">
        <v>644</v>
      </c>
      <c r="I2160" s="222">
        <v>0</v>
      </c>
      <c r="J2160" s="223">
        <v>0</v>
      </c>
      <c r="K2160" s="228">
        <v>0</v>
      </c>
      <c r="L2160" s="224">
        <v>0</v>
      </c>
      <c r="M2160" s="222">
        <v>0</v>
      </c>
      <c r="N2160" s="229">
        <v>0</v>
      </c>
      <c r="O2160" s="225">
        <v>0</v>
      </c>
      <c r="P2160" s="224">
        <v>0</v>
      </c>
      <c r="Q2160" s="225">
        <v>0</v>
      </c>
      <c r="R2160" s="226">
        <v>0</v>
      </c>
      <c r="S2160" s="224">
        <v>0</v>
      </c>
      <c r="T2160" s="222">
        <v>0</v>
      </c>
      <c r="U2160" s="227">
        <v>0</v>
      </c>
      <c r="V2160" s="224">
        <v>1</v>
      </c>
      <c r="W2160" s="224">
        <v>0</v>
      </c>
      <c r="X2160" s="146">
        <f>+G2160-(SUM(I2160:N2160,O2160,P2160:P2160:T2160,U2160,V2160,W2160))</f>
        <v>327</v>
      </c>
      <c r="Y2160" s="107"/>
      <c r="Z2160" s="107"/>
      <c r="AA2160" s="107"/>
      <c r="AB2160" s="107"/>
      <c r="AC2160" s="107"/>
      <c r="AD2160" s="107"/>
      <c r="AE2160" s="197">
        <f t="shared" si="66"/>
        <v>327</v>
      </c>
      <c r="AF2160" s="108"/>
      <c r="AG2160" s="104"/>
    </row>
    <row r="2161" spans="1:33">
      <c r="A2161" s="357">
        <v>45498</v>
      </c>
      <c r="B2161" s="30">
        <v>1</v>
      </c>
      <c r="C2161" s="30">
        <v>5607802</v>
      </c>
      <c r="D2161" s="104">
        <v>60481</v>
      </c>
      <c r="E2161" s="104" t="s">
        <v>830</v>
      </c>
      <c r="F2161" s="30">
        <v>21837</v>
      </c>
      <c r="G2161" s="105">
        <v>37</v>
      </c>
      <c r="H2161" s="113" t="s">
        <v>151</v>
      </c>
      <c r="I2161" s="222">
        <v>0</v>
      </c>
      <c r="J2161" s="223">
        <v>0</v>
      </c>
      <c r="K2161" s="228">
        <v>0</v>
      </c>
      <c r="L2161" s="224">
        <v>0</v>
      </c>
      <c r="M2161" s="222">
        <v>0</v>
      </c>
      <c r="N2161" s="229">
        <v>0</v>
      </c>
      <c r="O2161" s="225">
        <v>0</v>
      </c>
      <c r="P2161" s="224">
        <v>0</v>
      </c>
      <c r="Q2161" s="225">
        <v>0</v>
      </c>
      <c r="R2161" s="226">
        <v>0</v>
      </c>
      <c r="S2161" s="224">
        <v>0</v>
      </c>
      <c r="T2161" s="222">
        <v>0</v>
      </c>
      <c r="U2161" s="227">
        <v>0</v>
      </c>
      <c r="V2161" s="224">
        <v>1</v>
      </c>
      <c r="W2161" s="224">
        <v>0</v>
      </c>
      <c r="X2161" s="146">
        <f>+G2161-(SUM(I2161:N2161,O2161,P2161:P2161:T2161,U2161,V2161,W2161))</f>
        <v>36</v>
      </c>
      <c r="Y2161" s="107"/>
      <c r="Z2161" s="107"/>
      <c r="AA2161" s="107"/>
      <c r="AB2161" s="107"/>
      <c r="AC2161" s="107"/>
      <c r="AD2161" s="107"/>
      <c r="AE2161" s="197">
        <f t="shared" si="66"/>
        <v>36</v>
      </c>
      <c r="AF2161" s="108"/>
      <c r="AG2161" s="104"/>
    </row>
    <row r="2162" spans="1:33">
      <c r="A2162" s="357">
        <v>45498</v>
      </c>
      <c r="B2162" s="30">
        <v>1</v>
      </c>
      <c r="C2162" s="30">
        <v>5639301</v>
      </c>
      <c r="D2162" s="104">
        <v>71487</v>
      </c>
      <c r="E2162" s="104" t="s">
        <v>830</v>
      </c>
      <c r="F2162" s="30">
        <v>21838</v>
      </c>
      <c r="G2162" s="105">
        <v>93</v>
      </c>
      <c r="H2162" s="113" t="s">
        <v>980</v>
      </c>
      <c r="I2162" s="222">
        <v>0</v>
      </c>
      <c r="J2162" s="223">
        <v>0</v>
      </c>
      <c r="K2162" s="228">
        <v>0</v>
      </c>
      <c r="L2162" s="224">
        <v>0</v>
      </c>
      <c r="M2162" s="222">
        <v>0</v>
      </c>
      <c r="N2162" s="229">
        <v>0</v>
      </c>
      <c r="O2162" s="225">
        <v>0</v>
      </c>
      <c r="P2162" s="224">
        <v>0</v>
      </c>
      <c r="Q2162" s="225">
        <v>0</v>
      </c>
      <c r="R2162" s="226">
        <v>0</v>
      </c>
      <c r="S2162" s="224">
        <v>0</v>
      </c>
      <c r="T2162" s="222">
        <v>0</v>
      </c>
      <c r="U2162" s="227">
        <v>0</v>
      </c>
      <c r="V2162" s="224">
        <v>1</v>
      </c>
      <c r="W2162" s="224">
        <v>0</v>
      </c>
      <c r="X2162" s="146">
        <f>+G2162-(SUM(I2162:N2162,O2162,P2162:P2162:T2162,U2162,V2162,W2162))</f>
        <v>92</v>
      </c>
      <c r="Y2162" s="107"/>
      <c r="Z2162" s="107"/>
      <c r="AA2162" s="107"/>
      <c r="AB2162" s="107"/>
      <c r="AC2162" s="107"/>
      <c r="AD2162" s="107"/>
      <c r="AE2162" s="197">
        <f t="shared" si="66"/>
        <v>92</v>
      </c>
      <c r="AF2162" s="108"/>
      <c r="AG2162" s="104"/>
    </row>
    <row r="2163" spans="1:33">
      <c r="A2163" s="357">
        <v>45498</v>
      </c>
      <c r="B2163" s="30">
        <v>2</v>
      </c>
      <c r="C2163" s="30">
        <v>5607802</v>
      </c>
      <c r="D2163" s="104">
        <v>71502</v>
      </c>
      <c r="E2163" s="104" t="s">
        <v>830</v>
      </c>
      <c r="F2163" s="30">
        <v>21839</v>
      </c>
      <c r="G2163" s="105">
        <v>100</v>
      </c>
      <c r="H2163" s="113" t="s">
        <v>981</v>
      </c>
      <c r="I2163" s="222">
        <v>0</v>
      </c>
      <c r="J2163" s="223">
        <v>0</v>
      </c>
      <c r="K2163" s="228">
        <v>0</v>
      </c>
      <c r="L2163" s="224">
        <v>0</v>
      </c>
      <c r="M2163" s="222">
        <v>0</v>
      </c>
      <c r="N2163" s="229">
        <v>0</v>
      </c>
      <c r="O2163" s="225">
        <v>0</v>
      </c>
      <c r="P2163" s="224">
        <v>0</v>
      </c>
      <c r="Q2163" s="225">
        <v>0</v>
      </c>
      <c r="R2163" s="226">
        <v>0</v>
      </c>
      <c r="S2163" s="224">
        <v>0</v>
      </c>
      <c r="T2163" s="222">
        <v>0</v>
      </c>
      <c r="U2163" s="227">
        <v>0</v>
      </c>
      <c r="V2163" s="224">
        <v>1</v>
      </c>
      <c r="W2163" s="224">
        <v>0</v>
      </c>
      <c r="X2163" s="146">
        <f>+G2163-(SUM(I2163:N2163,O2163,P2163:P2163:T2163,U2163,V2163,W2163))</f>
        <v>99</v>
      </c>
      <c r="Y2163" s="107"/>
      <c r="Z2163" s="107"/>
      <c r="AA2163" s="107"/>
      <c r="AB2163" s="107"/>
      <c r="AC2163" s="107"/>
      <c r="AD2163" s="107"/>
      <c r="AE2163" s="197">
        <f t="shared" si="66"/>
        <v>99</v>
      </c>
      <c r="AF2163" s="108"/>
      <c r="AG2163" s="104"/>
    </row>
    <row r="2164" spans="1:33">
      <c r="A2164" s="357">
        <v>45498</v>
      </c>
      <c r="B2164" s="30">
        <v>2</v>
      </c>
      <c r="C2164" s="30">
        <v>5639301</v>
      </c>
      <c r="D2164" s="104">
        <v>71391</v>
      </c>
      <c r="E2164" s="104" t="s">
        <v>830</v>
      </c>
      <c r="F2164" s="30">
        <v>21840</v>
      </c>
      <c r="G2164" s="105">
        <v>83</v>
      </c>
      <c r="H2164" s="113" t="s">
        <v>559</v>
      </c>
      <c r="I2164" s="222">
        <v>0</v>
      </c>
      <c r="J2164" s="223">
        <v>0</v>
      </c>
      <c r="K2164" s="228">
        <v>0</v>
      </c>
      <c r="L2164" s="224">
        <v>0</v>
      </c>
      <c r="M2164" s="222">
        <v>0</v>
      </c>
      <c r="N2164" s="229">
        <v>0</v>
      </c>
      <c r="O2164" s="225">
        <v>0</v>
      </c>
      <c r="P2164" s="224">
        <v>0</v>
      </c>
      <c r="Q2164" s="225">
        <v>0</v>
      </c>
      <c r="R2164" s="226">
        <v>0</v>
      </c>
      <c r="S2164" s="224">
        <v>0</v>
      </c>
      <c r="T2164" s="222">
        <v>0</v>
      </c>
      <c r="U2164" s="227">
        <v>0</v>
      </c>
      <c r="V2164" s="224">
        <v>1</v>
      </c>
      <c r="W2164" s="224">
        <v>0</v>
      </c>
      <c r="X2164" s="146">
        <f>+G2164-(SUM(I2164:N2164,O2164,P2164:P2164:T2164,U2164,V2164,W2164))</f>
        <v>82</v>
      </c>
      <c r="Y2164" s="107"/>
      <c r="Z2164" s="107"/>
      <c r="AA2164" s="107"/>
      <c r="AB2164" s="107"/>
      <c r="AC2164" s="107"/>
      <c r="AD2164" s="107"/>
      <c r="AE2164" s="197">
        <f t="shared" si="66"/>
        <v>82</v>
      </c>
      <c r="AF2164" s="108"/>
      <c r="AG2164" s="104"/>
    </row>
    <row r="2165" spans="1:33">
      <c r="A2165" s="357">
        <v>45498</v>
      </c>
      <c r="B2165" s="30">
        <v>2</v>
      </c>
      <c r="C2165" s="30">
        <v>5639301</v>
      </c>
      <c r="D2165" s="104">
        <v>71478</v>
      </c>
      <c r="E2165" s="104" t="s">
        <v>830</v>
      </c>
      <c r="F2165" s="30">
        <v>21841</v>
      </c>
      <c r="G2165" s="105">
        <v>62</v>
      </c>
      <c r="H2165" s="113" t="s">
        <v>443</v>
      </c>
      <c r="I2165" s="222">
        <v>0</v>
      </c>
      <c r="J2165" s="223">
        <v>0</v>
      </c>
      <c r="K2165" s="228">
        <v>0</v>
      </c>
      <c r="L2165" s="224">
        <v>0</v>
      </c>
      <c r="M2165" s="222">
        <v>0</v>
      </c>
      <c r="N2165" s="229">
        <v>0</v>
      </c>
      <c r="O2165" s="225">
        <v>0</v>
      </c>
      <c r="P2165" s="224">
        <v>0</v>
      </c>
      <c r="Q2165" s="225">
        <v>0</v>
      </c>
      <c r="R2165" s="226">
        <v>0</v>
      </c>
      <c r="S2165" s="224">
        <v>0</v>
      </c>
      <c r="T2165" s="222">
        <v>0</v>
      </c>
      <c r="U2165" s="227">
        <v>0</v>
      </c>
      <c r="V2165" s="224">
        <v>1</v>
      </c>
      <c r="W2165" s="224">
        <v>0</v>
      </c>
      <c r="X2165" s="146">
        <f>+G2165-(SUM(I2165:N2165,O2165,P2165:P2165:T2165,U2165,V2165,W2165))</f>
        <v>61</v>
      </c>
      <c r="Y2165" s="107"/>
      <c r="Z2165" s="107"/>
      <c r="AA2165" s="107"/>
      <c r="AB2165" s="107"/>
      <c r="AC2165" s="107"/>
      <c r="AD2165" s="107"/>
      <c r="AE2165" s="197">
        <f t="shared" si="66"/>
        <v>61</v>
      </c>
      <c r="AF2165" s="108"/>
      <c r="AG2165" s="104"/>
    </row>
    <row r="2166" spans="1:33">
      <c r="A2166" s="357">
        <v>45498</v>
      </c>
      <c r="B2166" s="30">
        <v>2</v>
      </c>
      <c r="C2166" s="30">
        <v>5607802</v>
      </c>
      <c r="D2166" s="104">
        <v>60480</v>
      </c>
      <c r="E2166" s="104" t="s">
        <v>830</v>
      </c>
      <c r="F2166" s="30">
        <v>21842</v>
      </c>
      <c r="G2166" s="105">
        <v>6</v>
      </c>
      <c r="H2166" s="113" t="s">
        <v>982</v>
      </c>
      <c r="I2166" s="222">
        <v>0</v>
      </c>
      <c r="J2166" s="223">
        <v>0</v>
      </c>
      <c r="K2166" s="228">
        <v>0</v>
      </c>
      <c r="L2166" s="224">
        <v>0</v>
      </c>
      <c r="M2166" s="222">
        <v>0</v>
      </c>
      <c r="N2166" s="229">
        <v>0</v>
      </c>
      <c r="O2166" s="225">
        <v>0</v>
      </c>
      <c r="P2166" s="224">
        <v>0</v>
      </c>
      <c r="Q2166" s="225">
        <v>0</v>
      </c>
      <c r="R2166" s="226">
        <v>0</v>
      </c>
      <c r="S2166" s="224">
        <v>0</v>
      </c>
      <c r="T2166" s="222">
        <v>0</v>
      </c>
      <c r="U2166" s="227">
        <v>0</v>
      </c>
      <c r="V2166" s="224">
        <v>1</v>
      </c>
      <c r="W2166" s="224">
        <v>0</v>
      </c>
      <c r="X2166" s="146">
        <f>+G2166-(SUM(I2166:N2166,O2166,P2166:P2166:T2166,U2166,V2166,W2166))</f>
        <v>5</v>
      </c>
      <c r="Y2166" s="107"/>
      <c r="Z2166" s="107"/>
      <c r="AA2166" s="107"/>
      <c r="AB2166" s="107"/>
      <c r="AC2166" s="107"/>
      <c r="AD2166" s="107"/>
      <c r="AE2166" s="197">
        <f t="shared" si="66"/>
        <v>5</v>
      </c>
      <c r="AF2166" s="108"/>
      <c r="AG2166" s="104"/>
    </row>
    <row r="2167" spans="1:33">
      <c r="A2167" s="357">
        <v>45498</v>
      </c>
      <c r="B2167" s="30">
        <v>3</v>
      </c>
      <c r="C2167" s="30">
        <v>5603601</v>
      </c>
      <c r="D2167" s="104">
        <v>71490</v>
      </c>
      <c r="E2167" s="104" t="s">
        <v>830</v>
      </c>
      <c r="F2167" s="30">
        <v>21843</v>
      </c>
      <c r="G2167" s="105">
        <v>98</v>
      </c>
      <c r="H2167" s="113" t="s">
        <v>189</v>
      </c>
      <c r="I2167" s="222">
        <v>0</v>
      </c>
      <c r="J2167" s="223">
        <v>0</v>
      </c>
      <c r="K2167" s="228">
        <v>0</v>
      </c>
      <c r="L2167" s="224">
        <v>0</v>
      </c>
      <c r="M2167" s="222">
        <v>0</v>
      </c>
      <c r="N2167" s="229">
        <v>0</v>
      </c>
      <c r="O2167" s="225">
        <v>0</v>
      </c>
      <c r="P2167" s="224">
        <v>0</v>
      </c>
      <c r="Q2167" s="225">
        <v>0</v>
      </c>
      <c r="R2167" s="226">
        <v>0</v>
      </c>
      <c r="S2167" s="224">
        <v>0</v>
      </c>
      <c r="T2167" s="222">
        <v>0</v>
      </c>
      <c r="U2167" s="227">
        <v>0</v>
      </c>
      <c r="V2167" s="224">
        <v>1</v>
      </c>
      <c r="W2167" s="224">
        <v>0</v>
      </c>
      <c r="X2167" s="146">
        <f>+G2167-(SUM(I2167:N2167,O2167,P2167:P2167:T2167,U2167,V2167,W2167))</f>
        <v>97</v>
      </c>
      <c r="Y2167" s="107"/>
      <c r="Z2167" s="107"/>
      <c r="AA2167" s="107"/>
      <c r="AB2167" s="107"/>
      <c r="AC2167" s="107"/>
      <c r="AD2167" s="107"/>
      <c r="AE2167" s="197">
        <f t="shared" si="66"/>
        <v>97</v>
      </c>
      <c r="AF2167" s="108"/>
      <c r="AG2167" s="104"/>
    </row>
    <row r="2168" spans="1:33">
      <c r="A2168" s="357">
        <v>45498</v>
      </c>
      <c r="B2168" s="30">
        <v>3</v>
      </c>
      <c r="C2168" s="30">
        <v>5549601</v>
      </c>
      <c r="D2168" s="104">
        <v>13770</v>
      </c>
      <c r="E2168" s="104" t="s">
        <v>862</v>
      </c>
      <c r="F2168" s="30">
        <v>21844</v>
      </c>
      <c r="G2168" s="105">
        <v>400</v>
      </c>
      <c r="H2168" s="113" t="s">
        <v>111</v>
      </c>
      <c r="I2168" s="222">
        <v>0</v>
      </c>
      <c r="J2168" s="223">
        <v>0</v>
      </c>
      <c r="K2168" s="228">
        <v>0</v>
      </c>
      <c r="L2168" s="224">
        <v>0</v>
      </c>
      <c r="M2168" s="222">
        <v>0</v>
      </c>
      <c r="N2168" s="229">
        <v>0</v>
      </c>
      <c r="O2168" s="225">
        <v>0</v>
      </c>
      <c r="P2168" s="224">
        <v>0</v>
      </c>
      <c r="Q2168" s="225">
        <v>0</v>
      </c>
      <c r="R2168" s="226">
        <v>3</v>
      </c>
      <c r="S2168" s="224">
        <v>0</v>
      </c>
      <c r="T2168" s="222">
        <v>0</v>
      </c>
      <c r="U2168" s="227">
        <v>0</v>
      </c>
      <c r="V2168" s="224">
        <v>1</v>
      </c>
      <c r="W2168" s="224">
        <v>0</v>
      </c>
      <c r="X2168" s="146">
        <f>+G2168-(SUM(I2168:N2168,O2168,P2168:P2168:T2168,U2168,V2168,W2168))</f>
        <v>396</v>
      </c>
      <c r="Y2168" s="107"/>
      <c r="Z2168" s="107"/>
      <c r="AA2168" s="107"/>
      <c r="AB2168" s="107"/>
      <c r="AC2168" s="107"/>
      <c r="AD2168" s="107"/>
      <c r="AE2168" s="197">
        <f t="shared" si="66"/>
        <v>396</v>
      </c>
      <c r="AF2168" s="108"/>
      <c r="AG2168" s="104"/>
    </row>
    <row r="2169" spans="1:33">
      <c r="A2169" s="357">
        <v>45498</v>
      </c>
      <c r="B2169" s="30">
        <v>3</v>
      </c>
      <c r="C2169" s="30">
        <v>5549601</v>
      </c>
      <c r="D2169" s="104">
        <v>13770</v>
      </c>
      <c r="E2169" s="104" t="s">
        <v>862</v>
      </c>
      <c r="F2169" s="30">
        <v>21845</v>
      </c>
      <c r="G2169" s="105">
        <v>224</v>
      </c>
      <c r="H2169" s="113" t="s">
        <v>983</v>
      </c>
      <c r="I2169" s="222">
        <v>0</v>
      </c>
      <c r="J2169" s="223">
        <v>0</v>
      </c>
      <c r="K2169" s="228">
        <v>0</v>
      </c>
      <c r="L2169" s="224">
        <v>0</v>
      </c>
      <c r="M2169" s="222">
        <v>0</v>
      </c>
      <c r="N2169" s="229">
        <v>0</v>
      </c>
      <c r="O2169" s="225">
        <v>0</v>
      </c>
      <c r="P2169" s="224">
        <v>0</v>
      </c>
      <c r="Q2169" s="225">
        <v>0</v>
      </c>
      <c r="R2169" s="226">
        <v>2</v>
      </c>
      <c r="S2169" s="224">
        <v>0</v>
      </c>
      <c r="T2169" s="222">
        <v>0</v>
      </c>
      <c r="U2169" s="227">
        <v>0</v>
      </c>
      <c r="V2169" s="224">
        <v>1</v>
      </c>
      <c r="W2169" s="224">
        <v>0</v>
      </c>
      <c r="X2169" s="146">
        <f>+G2169-(SUM(I2169:N2169,O2169,P2169:P2169:T2169,U2169,V2169,W2169))</f>
        <v>221</v>
      </c>
      <c r="Y2169" s="107"/>
      <c r="Z2169" s="107"/>
      <c r="AA2169" s="107"/>
      <c r="AB2169" s="107"/>
      <c r="AC2169" s="107"/>
      <c r="AD2169" s="107"/>
      <c r="AE2169" s="197">
        <f t="shared" si="66"/>
        <v>221</v>
      </c>
      <c r="AF2169" s="108"/>
      <c r="AG2169" s="104"/>
    </row>
    <row r="2170" spans="1:33">
      <c r="A2170" s="357">
        <v>45499</v>
      </c>
      <c r="B2170" s="30">
        <v>1</v>
      </c>
      <c r="C2170" s="30">
        <v>5549601</v>
      </c>
      <c r="D2170" s="104">
        <v>13760</v>
      </c>
      <c r="E2170" s="104" t="s">
        <v>862</v>
      </c>
      <c r="F2170" s="30">
        <v>21846</v>
      </c>
      <c r="G2170" s="105">
        <v>400</v>
      </c>
      <c r="H2170" s="113" t="s">
        <v>111</v>
      </c>
      <c r="I2170" s="222">
        <v>0</v>
      </c>
      <c r="J2170" s="223">
        <v>0</v>
      </c>
      <c r="K2170" s="228">
        <v>0</v>
      </c>
      <c r="L2170" s="224">
        <v>0</v>
      </c>
      <c r="M2170" s="222">
        <v>0</v>
      </c>
      <c r="N2170" s="229">
        <v>0</v>
      </c>
      <c r="O2170" s="225">
        <v>0</v>
      </c>
      <c r="P2170" s="224">
        <v>0</v>
      </c>
      <c r="Q2170" s="225">
        <v>0</v>
      </c>
      <c r="R2170" s="226">
        <v>3</v>
      </c>
      <c r="S2170" s="224">
        <v>0</v>
      </c>
      <c r="T2170" s="222">
        <v>0</v>
      </c>
      <c r="U2170" s="227">
        <v>0</v>
      </c>
      <c r="V2170" s="224">
        <v>1</v>
      </c>
      <c r="W2170" s="224">
        <v>0</v>
      </c>
      <c r="X2170" s="146">
        <f>+G2170-(SUM(I2170:N2170,O2170,P2170:P2170:T2170,U2170,V2170,W2170))</f>
        <v>396</v>
      </c>
      <c r="Y2170" s="107"/>
      <c r="Z2170" s="107"/>
      <c r="AA2170" s="107"/>
      <c r="AB2170" s="107"/>
      <c r="AC2170" s="107"/>
      <c r="AD2170" s="107"/>
      <c r="AE2170" s="197">
        <f t="shared" si="66"/>
        <v>396</v>
      </c>
      <c r="AF2170" s="108"/>
      <c r="AG2170" s="104"/>
    </row>
    <row r="2171" spans="1:33">
      <c r="A2171" s="357">
        <v>45499</v>
      </c>
      <c r="B2171" s="30">
        <v>1</v>
      </c>
      <c r="C2171" s="30">
        <v>5549601</v>
      </c>
      <c r="D2171" s="104">
        <v>13760</v>
      </c>
      <c r="E2171" s="104" t="s">
        <v>862</v>
      </c>
      <c r="F2171" s="30">
        <v>21847</v>
      </c>
      <c r="G2171" s="105">
        <v>167</v>
      </c>
      <c r="H2171" s="113" t="s">
        <v>984</v>
      </c>
      <c r="I2171" s="222">
        <v>0</v>
      </c>
      <c r="J2171" s="223">
        <v>0</v>
      </c>
      <c r="K2171" s="228">
        <v>0</v>
      </c>
      <c r="L2171" s="224">
        <v>0</v>
      </c>
      <c r="M2171" s="222">
        <v>0</v>
      </c>
      <c r="N2171" s="229">
        <v>0</v>
      </c>
      <c r="O2171" s="225">
        <v>0</v>
      </c>
      <c r="P2171" s="224">
        <v>0</v>
      </c>
      <c r="Q2171" s="225">
        <v>0</v>
      </c>
      <c r="R2171" s="226">
        <v>1</v>
      </c>
      <c r="S2171" s="224">
        <v>0</v>
      </c>
      <c r="T2171" s="222">
        <v>0</v>
      </c>
      <c r="U2171" s="227">
        <v>0</v>
      </c>
      <c r="V2171" s="224">
        <v>1</v>
      </c>
      <c r="W2171" s="224">
        <v>0</v>
      </c>
      <c r="X2171" s="146">
        <f>+G2171-(SUM(I2171:N2171,O2171,P2171:P2171:T2171,U2171,V2171,W2171))</f>
        <v>165</v>
      </c>
      <c r="Y2171" s="107"/>
      <c r="Z2171" s="107"/>
      <c r="AA2171" s="107"/>
      <c r="AB2171" s="107"/>
      <c r="AC2171" s="107"/>
      <c r="AD2171" s="107"/>
      <c r="AE2171" s="197">
        <f t="shared" si="66"/>
        <v>165</v>
      </c>
      <c r="AF2171" s="108"/>
      <c r="AG2171" s="104"/>
    </row>
    <row r="2172" spans="1:33">
      <c r="A2172" s="357">
        <v>45499</v>
      </c>
      <c r="B2172" s="30">
        <v>2</v>
      </c>
      <c r="C2172" s="30">
        <v>5549601</v>
      </c>
      <c r="D2172" s="104">
        <v>13756</v>
      </c>
      <c r="E2172" s="104" t="s">
        <v>862</v>
      </c>
      <c r="F2172" s="30">
        <v>21848</v>
      </c>
      <c r="G2172" s="105">
        <v>308</v>
      </c>
      <c r="H2172" s="113" t="s">
        <v>701</v>
      </c>
      <c r="I2172" s="222">
        <v>0</v>
      </c>
      <c r="J2172" s="223">
        <v>0</v>
      </c>
      <c r="K2172" s="228">
        <v>0</v>
      </c>
      <c r="L2172" s="224">
        <v>0</v>
      </c>
      <c r="M2172" s="222">
        <v>0</v>
      </c>
      <c r="N2172" s="229">
        <v>0</v>
      </c>
      <c r="O2172" s="225">
        <v>0</v>
      </c>
      <c r="P2172" s="224">
        <v>0</v>
      </c>
      <c r="Q2172" s="225">
        <v>0</v>
      </c>
      <c r="R2172" s="226">
        <v>3</v>
      </c>
      <c r="S2172" s="224">
        <v>0</v>
      </c>
      <c r="T2172" s="222">
        <v>0</v>
      </c>
      <c r="U2172" s="227">
        <v>0</v>
      </c>
      <c r="V2172" s="224">
        <v>1</v>
      </c>
      <c r="W2172" s="224">
        <v>0</v>
      </c>
      <c r="X2172" s="146">
        <f>+G2172-(SUM(I2172:N2172,O2172,P2172:P2172:T2172,U2172,V2172,W2172))</f>
        <v>304</v>
      </c>
      <c r="Y2172" s="107"/>
      <c r="Z2172" s="107"/>
      <c r="AA2172" s="107"/>
      <c r="AB2172" s="107"/>
      <c r="AC2172" s="107"/>
      <c r="AD2172" s="107"/>
      <c r="AE2172" s="197">
        <f t="shared" si="66"/>
        <v>304</v>
      </c>
      <c r="AF2172" s="108"/>
      <c r="AG2172" s="104"/>
    </row>
    <row r="2173" spans="1:33">
      <c r="A2173" s="357">
        <v>45499</v>
      </c>
      <c r="B2173" s="30">
        <v>2</v>
      </c>
      <c r="C2173" s="30">
        <v>5549601</v>
      </c>
      <c r="D2173" s="104">
        <v>13758</v>
      </c>
      <c r="E2173" s="104" t="s">
        <v>862</v>
      </c>
      <c r="F2173" s="30">
        <v>21849</v>
      </c>
      <c r="G2173" s="105">
        <v>400</v>
      </c>
      <c r="H2173" s="113" t="s">
        <v>111</v>
      </c>
      <c r="I2173" s="222">
        <v>0</v>
      </c>
      <c r="J2173" s="223">
        <v>0</v>
      </c>
      <c r="K2173" s="228">
        <v>0</v>
      </c>
      <c r="L2173" s="224">
        <v>0</v>
      </c>
      <c r="M2173" s="222">
        <v>0</v>
      </c>
      <c r="N2173" s="229">
        <v>0</v>
      </c>
      <c r="O2173" s="225">
        <v>0</v>
      </c>
      <c r="P2173" s="224">
        <v>0</v>
      </c>
      <c r="Q2173" s="225">
        <v>0</v>
      </c>
      <c r="R2173" s="226">
        <v>3</v>
      </c>
      <c r="S2173" s="224">
        <v>0</v>
      </c>
      <c r="T2173" s="222">
        <v>0</v>
      </c>
      <c r="U2173" s="227">
        <v>0</v>
      </c>
      <c r="V2173" s="224">
        <v>1</v>
      </c>
      <c r="W2173" s="224">
        <v>0</v>
      </c>
      <c r="X2173" s="146">
        <f>+G2173-(SUM(I2173:N2173,O2173,P2173:P2173:T2173,U2173,V2173,W2173))</f>
        <v>396</v>
      </c>
      <c r="Y2173" s="107"/>
      <c r="Z2173" s="107"/>
      <c r="AA2173" s="107"/>
      <c r="AB2173" s="107"/>
      <c r="AC2173" s="107"/>
      <c r="AD2173" s="107"/>
      <c r="AE2173" s="197">
        <f t="shared" si="66"/>
        <v>396</v>
      </c>
      <c r="AF2173" s="108"/>
      <c r="AG2173" s="104"/>
    </row>
    <row r="2174" spans="1:33">
      <c r="A2174" s="357">
        <v>45499</v>
      </c>
      <c r="B2174" s="30">
        <v>3</v>
      </c>
      <c r="C2174" s="30">
        <v>5549601</v>
      </c>
      <c r="D2174" s="104">
        <v>13758</v>
      </c>
      <c r="E2174" s="104" t="s">
        <v>862</v>
      </c>
      <c r="F2174" s="30">
        <v>21850</v>
      </c>
      <c r="G2174" s="105">
        <v>116</v>
      </c>
      <c r="H2174" s="113" t="s">
        <v>985</v>
      </c>
      <c r="I2174" s="222">
        <v>0</v>
      </c>
      <c r="J2174" s="223">
        <v>0</v>
      </c>
      <c r="K2174" s="228">
        <v>0</v>
      </c>
      <c r="L2174" s="224">
        <v>0</v>
      </c>
      <c r="M2174" s="222">
        <v>0</v>
      </c>
      <c r="N2174" s="229">
        <v>0</v>
      </c>
      <c r="O2174" s="225">
        <v>0</v>
      </c>
      <c r="P2174" s="224">
        <v>0</v>
      </c>
      <c r="Q2174" s="225">
        <v>0</v>
      </c>
      <c r="R2174" s="226">
        <v>1</v>
      </c>
      <c r="S2174" s="224">
        <v>0</v>
      </c>
      <c r="T2174" s="222">
        <v>0</v>
      </c>
      <c r="U2174" s="227">
        <v>0</v>
      </c>
      <c r="V2174" s="224">
        <v>1</v>
      </c>
      <c r="W2174" s="224">
        <v>0</v>
      </c>
      <c r="X2174" s="146">
        <f>+G2174-(SUM(I2174:N2174,O2174,P2174:P2174:T2174,U2174,V2174,W2174))</f>
        <v>114</v>
      </c>
      <c r="Y2174" s="107"/>
      <c r="Z2174" s="107"/>
      <c r="AA2174" s="107"/>
      <c r="AB2174" s="107"/>
      <c r="AC2174" s="107"/>
      <c r="AD2174" s="107"/>
      <c r="AE2174" s="197">
        <f t="shared" si="66"/>
        <v>114</v>
      </c>
      <c r="AF2174" s="108"/>
      <c r="AG2174" s="104"/>
    </row>
    <row r="2175" spans="1:33">
      <c r="A2175" s="357">
        <v>45499</v>
      </c>
      <c r="B2175" s="30">
        <v>3</v>
      </c>
      <c r="C2175" s="30">
        <v>5549601</v>
      </c>
      <c r="D2175" s="104">
        <v>13759</v>
      </c>
      <c r="E2175" s="104" t="s">
        <v>862</v>
      </c>
      <c r="F2175" s="30">
        <v>21851</v>
      </c>
      <c r="G2175" s="105">
        <v>100</v>
      </c>
      <c r="H2175" s="113" t="s">
        <v>106</v>
      </c>
      <c r="I2175" s="222">
        <v>0</v>
      </c>
      <c r="J2175" s="223">
        <v>0</v>
      </c>
      <c r="K2175" s="228">
        <v>0</v>
      </c>
      <c r="L2175" s="224">
        <v>0</v>
      </c>
      <c r="M2175" s="222">
        <v>0</v>
      </c>
      <c r="N2175" s="229">
        <v>0</v>
      </c>
      <c r="O2175" s="225">
        <v>0</v>
      </c>
      <c r="P2175" s="224">
        <v>0</v>
      </c>
      <c r="Q2175" s="225">
        <v>0</v>
      </c>
      <c r="R2175" s="226">
        <v>0</v>
      </c>
      <c r="S2175" s="224">
        <v>0</v>
      </c>
      <c r="T2175" s="222">
        <v>0</v>
      </c>
      <c r="U2175" s="227">
        <v>0</v>
      </c>
      <c r="V2175" s="224">
        <v>1</v>
      </c>
      <c r="W2175" s="224">
        <v>0</v>
      </c>
      <c r="X2175" s="146">
        <f>+G2175-(SUM(I2175:N2175,O2175,P2175:P2175:T2175,U2175,V2175,W2175))</f>
        <v>99</v>
      </c>
      <c r="Y2175" s="107"/>
      <c r="Z2175" s="107"/>
      <c r="AA2175" s="107"/>
      <c r="AB2175" s="107"/>
      <c r="AC2175" s="107"/>
      <c r="AD2175" s="107"/>
      <c r="AE2175" s="197">
        <f t="shared" si="66"/>
        <v>99</v>
      </c>
      <c r="AF2175" s="108"/>
      <c r="AG2175" s="104"/>
    </row>
    <row r="2176" spans="1:33">
      <c r="A2176" s="357">
        <v>45499</v>
      </c>
      <c r="B2176" s="30">
        <v>3</v>
      </c>
      <c r="C2176" s="30">
        <v>5549601</v>
      </c>
      <c r="D2176" s="104">
        <v>13757</v>
      </c>
      <c r="E2176" s="104" t="s">
        <v>862</v>
      </c>
      <c r="F2176" s="30">
        <v>21852</v>
      </c>
      <c r="G2176" s="105">
        <v>400</v>
      </c>
      <c r="H2176" s="113" t="s">
        <v>111</v>
      </c>
      <c r="I2176" s="222">
        <v>0</v>
      </c>
      <c r="J2176" s="223">
        <v>0</v>
      </c>
      <c r="K2176" s="228">
        <v>0</v>
      </c>
      <c r="L2176" s="224">
        <v>0</v>
      </c>
      <c r="M2176" s="222">
        <v>0</v>
      </c>
      <c r="N2176" s="229">
        <v>0</v>
      </c>
      <c r="O2176" s="225">
        <v>0</v>
      </c>
      <c r="P2176" s="224">
        <v>0</v>
      </c>
      <c r="Q2176" s="225">
        <v>0</v>
      </c>
      <c r="R2176" s="226">
        <v>3</v>
      </c>
      <c r="S2176" s="224">
        <v>0</v>
      </c>
      <c r="T2176" s="222">
        <v>0</v>
      </c>
      <c r="U2176" s="227">
        <v>0</v>
      </c>
      <c r="V2176" s="224">
        <v>1</v>
      </c>
      <c r="W2176" s="224">
        <v>0</v>
      </c>
      <c r="X2176" s="146">
        <f>+G2176-(SUM(I2176:N2176,O2176,P2176:P2176:T2176,U2176,V2176,W2176))</f>
        <v>396</v>
      </c>
      <c r="Y2176" s="107"/>
      <c r="Z2176" s="107"/>
      <c r="AA2176" s="107"/>
      <c r="AB2176" s="107"/>
      <c r="AC2176" s="107"/>
      <c r="AD2176" s="107"/>
      <c r="AE2176" s="197">
        <f t="shared" si="66"/>
        <v>396</v>
      </c>
      <c r="AF2176" s="108"/>
      <c r="AG2176" s="104"/>
    </row>
    <row r="2177" spans="1:33">
      <c r="A2177" s="357">
        <v>45500</v>
      </c>
      <c r="B2177" s="30">
        <v>1</v>
      </c>
      <c r="C2177" s="30">
        <v>5549601</v>
      </c>
      <c r="D2177" s="104">
        <v>13757</v>
      </c>
      <c r="E2177" s="104" t="s">
        <v>862</v>
      </c>
      <c r="F2177" s="30">
        <v>21853</v>
      </c>
      <c r="G2177" s="105">
        <v>155</v>
      </c>
      <c r="H2177" s="113" t="s">
        <v>986</v>
      </c>
      <c r="I2177" s="222">
        <v>0</v>
      </c>
      <c r="J2177" s="223">
        <v>0</v>
      </c>
      <c r="K2177" s="228">
        <v>0</v>
      </c>
      <c r="L2177" s="224">
        <v>0</v>
      </c>
      <c r="M2177" s="222">
        <v>0</v>
      </c>
      <c r="N2177" s="229">
        <v>0</v>
      </c>
      <c r="O2177" s="225">
        <v>0</v>
      </c>
      <c r="P2177" s="224">
        <v>0</v>
      </c>
      <c r="Q2177" s="225">
        <v>0</v>
      </c>
      <c r="R2177" s="226">
        <v>1</v>
      </c>
      <c r="S2177" s="224">
        <v>0</v>
      </c>
      <c r="T2177" s="222">
        <v>0</v>
      </c>
      <c r="U2177" s="227">
        <v>0</v>
      </c>
      <c r="V2177" s="224">
        <v>1</v>
      </c>
      <c r="W2177" s="224">
        <v>0</v>
      </c>
      <c r="X2177" s="146">
        <f>+G2177-(SUM(I2177:N2177,O2177,P2177:P2177:T2177,U2177,V2177,W2177))</f>
        <v>153</v>
      </c>
      <c r="Y2177" s="107"/>
      <c r="Z2177" s="107"/>
      <c r="AA2177" s="107"/>
      <c r="AB2177" s="107"/>
      <c r="AC2177" s="107"/>
      <c r="AD2177" s="107"/>
      <c r="AE2177" s="197">
        <f t="shared" si="66"/>
        <v>153</v>
      </c>
      <c r="AF2177" s="108"/>
      <c r="AG2177" s="104"/>
    </row>
    <row r="2178" spans="1:33">
      <c r="A2178" s="357">
        <v>45500</v>
      </c>
      <c r="B2178" s="30">
        <v>1</v>
      </c>
      <c r="C2178" s="30">
        <v>5549601</v>
      </c>
      <c r="D2178" s="104">
        <v>13761</v>
      </c>
      <c r="E2178" s="104" t="s">
        <v>862</v>
      </c>
      <c r="F2178" s="30">
        <v>21854</v>
      </c>
      <c r="G2178" s="105">
        <v>200</v>
      </c>
      <c r="H2178" s="113" t="s">
        <v>695</v>
      </c>
      <c r="I2178" s="222">
        <v>0</v>
      </c>
      <c r="J2178" s="223">
        <v>0</v>
      </c>
      <c r="K2178" s="228">
        <v>0</v>
      </c>
      <c r="L2178" s="224">
        <v>0</v>
      </c>
      <c r="M2178" s="222">
        <v>0</v>
      </c>
      <c r="N2178" s="229">
        <v>0</v>
      </c>
      <c r="O2178" s="225">
        <v>0</v>
      </c>
      <c r="P2178" s="224">
        <v>0</v>
      </c>
      <c r="Q2178" s="225">
        <v>0</v>
      </c>
      <c r="R2178" s="226">
        <v>1</v>
      </c>
      <c r="S2178" s="224">
        <v>0</v>
      </c>
      <c r="T2178" s="222">
        <v>0</v>
      </c>
      <c r="U2178" s="227">
        <v>0</v>
      </c>
      <c r="V2178" s="224">
        <v>1</v>
      </c>
      <c r="W2178" s="224">
        <v>0</v>
      </c>
      <c r="X2178" s="146">
        <f>+G2178-(SUM(I2178:N2178,O2178,P2178:P2178:T2178,U2178,V2178,W2178))</f>
        <v>198</v>
      </c>
      <c r="Y2178" s="107"/>
      <c r="Z2178" s="107"/>
      <c r="AA2178" s="107"/>
      <c r="AB2178" s="107"/>
      <c r="AC2178" s="107"/>
      <c r="AD2178" s="107"/>
      <c r="AE2178" s="197">
        <f t="shared" si="66"/>
        <v>198</v>
      </c>
      <c r="AF2178" s="108"/>
      <c r="AG2178" s="104"/>
    </row>
    <row r="2179" spans="1:33">
      <c r="A2179" s="357">
        <v>2</v>
      </c>
      <c r="B2179" s="30">
        <v>2</v>
      </c>
      <c r="C2179" s="30">
        <v>5549601</v>
      </c>
      <c r="D2179" s="104">
        <v>13768</v>
      </c>
      <c r="E2179" s="104" t="s">
        <v>862</v>
      </c>
      <c r="F2179" s="30">
        <v>21855</v>
      </c>
      <c r="G2179" s="105">
        <v>245</v>
      </c>
      <c r="H2179" s="113" t="s">
        <v>976</v>
      </c>
      <c r="I2179" s="222">
        <v>0</v>
      </c>
      <c r="J2179" s="223">
        <v>0</v>
      </c>
      <c r="K2179" s="228">
        <v>0</v>
      </c>
      <c r="L2179" s="224">
        <v>0</v>
      </c>
      <c r="M2179" s="222">
        <v>0</v>
      </c>
      <c r="N2179" s="229">
        <v>0</v>
      </c>
      <c r="O2179" s="225">
        <v>0</v>
      </c>
      <c r="P2179" s="224">
        <v>0</v>
      </c>
      <c r="Q2179" s="225">
        <v>0</v>
      </c>
      <c r="R2179" s="226">
        <v>2</v>
      </c>
      <c r="S2179" s="224">
        <v>0</v>
      </c>
      <c r="T2179" s="222">
        <v>0</v>
      </c>
      <c r="U2179" s="227">
        <v>0</v>
      </c>
      <c r="V2179" s="224">
        <v>1</v>
      </c>
      <c r="W2179" s="224">
        <v>0</v>
      </c>
      <c r="X2179" s="146">
        <f>+G2179-(SUM(I2179:N2179,O2179,P2179:P2179:T2179,U2179,V2179,W2179))</f>
        <v>242</v>
      </c>
      <c r="Y2179" s="107"/>
      <c r="Z2179" s="107"/>
      <c r="AA2179" s="107">
        <v>11</v>
      </c>
      <c r="AB2179" s="107"/>
      <c r="AC2179" s="107"/>
      <c r="AD2179" s="107"/>
      <c r="AE2179" s="197">
        <f t="shared" si="66"/>
        <v>231</v>
      </c>
      <c r="AF2179" s="108"/>
      <c r="AG2179" s="104"/>
    </row>
    <row r="2180" spans="1:33">
      <c r="A2180" s="357">
        <v>45500</v>
      </c>
      <c r="B2180" s="30">
        <v>2</v>
      </c>
      <c r="C2180" s="30">
        <v>5549601</v>
      </c>
      <c r="D2180" s="104">
        <v>13761</v>
      </c>
      <c r="E2180" s="104" t="s">
        <v>862</v>
      </c>
      <c r="F2180" s="30">
        <v>21856</v>
      </c>
      <c r="G2180" s="105">
        <v>400</v>
      </c>
      <c r="H2180" s="113" t="s">
        <v>987</v>
      </c>
      <c r="I2180" s="222">
        <v>0</v>
      </c>
      <c r="J2180" s="223">
        <v>0</v>
      </c>
      <c r="K2180" s="228">
        <v>0</v>
      </c>
      <c r="L2180" s="224">
        <v>0</v>
      </c>
      <c r="M2180" s="222">
        <v>0</v>
      </c>
      <c r="N2180" s="229">
        <v>0</v>
      </c>
      <c r="O2180" s="225">
        <v>0</v>
      </c>
      <c r="P2180" s="224">
        <v>0</v>
      </c>
      <c r="Q2180" s="225">
        <v>0</v>
      </c>
      <c r="R2180" s="226">
        <v>3</v>
      </c>
      <c r="S2180" s="224">
        <v>0</v>
      </c>
      <c r="T2180" s="222">
        <v>0</v>
      </c>
      <c r="U2180" s="227">
        <v>0</v>
      </c>
      <c r="V2180" s="224">
        <v>1</v>
      </c>
      <c r="W2180" s="224">
        <v>0</v>
      </c>
      <c r="X2180" s="146">
        <f>+G2180-(SUM(I2180:N2180,O2180,P2180:P2180:T2180,U2180,V2180,W2180))</f>
        <v>396</v>
      </c>
      <c r="Y2180" s="107"/>
      <c r="Z2180" s="107"/>
      <c r="AA2180" s="107"/>
      <c r="AB2180" s="107"/>
      <c r="AC2180" s="107"/>
      <c r="AD2180" s="107"/>
      <c r="AE2180" s="197">
        <f t="shared" si="66"/>
        <v>396</v>
      </c>
      <c r="AF2180" s="108"/>
      <c r="AG2180" s="104"/>
    </row>
    <row r="2181" spans="1:33">
      <c r="A2181" s="357">
        <v>45500</v>
      </c>
      <c r="B2181" s="30">
        <v>3</v>
      </c>
      <c r="C2181" s="30">
        <v>5549601</v>
      </c>
      <c r="D2181" s="104">
        <v>13761</v>
      </c>
      <c r="E2181" s="104" t="s">
        <v>862</v>
      </c>
      <c r="F2181" s="30">
        <v>21857</v>
      </c>
      <c r="G2181" s="105">
        <v>68</v>
      </c>
      <c r="H2181" s="113" t="s">
        <v>988</v>
      </c>
      <c r="I2181" s="222">
        <v>0</v>
      </c>
      <c r="J2181" s="223">
        <v>0</v>
      </c>
      <c r="K2181" s="228">
        <v>0</v>
      </c>
      <c r="L2181" s="224">
        <v>0</v>
      </c>
      <c r="M2181" s="222">
        <v>0</v>
      </c>
      <c r="N2181" s="229">
        <v>0</v>
      </c>
      <c r="O2181" s="225">
        <v>0</v>
      </c>
      <c r="P2181" s="224">
        <v>0</v>
      </c>
      <c r="Q2181" s="225">
        <v>0</v>
      </c>
      <c r="R2181" s="226">
        <v>0</v>
      </c>
      <c r="S2181" s="224">
        <v>0</v>
      </c>
      <c r="T2181" s="222">
        <v>0</v>
      </c>
      <c r="U2181" s="227">
        <v>0</v>
      </c>
      <c r="V2181" s="224">
        <v>1</v>
      </c>
      <c r="W2181" s="224">
        <v>0</v>
      </c>
      <c r="X2181" s="146">
        <f>+G2181-(SUM(I2181:N2181,O2181,P2181:P2181:T2181,U2181,V2181,W2181))</f>
        <v>67</v>
      </c>
      <c r="Y2181" s="107"/>
      <c r="Z2181" s="107"/>
      <c r="AA2181" s="107"/>
      <c r="AB2181" s="107"/>
      <c r="AC2181" s="107"/>
      <c r="AD2181" s="107"/>
      <c r="AE2181" s="197">
        <f t="shared" si="66"/>
        <v>67</v>
      </c>
      <c r="AF2181" s="108"/>
      <c r="AG2181" s="104"/>
    </row>
    <row r="2182" spans="1:33">
      <c r="A2182" s="357">
        <v>45500</v>
      </c>
      <c r="B2182" s="30">
        <v>3</v>
      </c>
      <c r="C2182" s="30">
        <v>5549601</v>
      </c>
      <c r="D2182" s="104">
        <v>13757</v>
      </c>
      <c r="E2182" s="104" t="s">
        <v>862</v>
      </c>
      <c r="F2182" s="30">
        <v>21858</v>
      </c>
      <c r="G2182" s="105">
        <v>75</v>
      </c>
      <c r="H2182" s="113" t="s">
        <v>989</v>
      </c>
      <c r="I2182" s="222">
        <v>0</v>
      </c>
      <c r="J2182" s="223">
        <v>0</v>
      </c>
      <c r="K2182" s="228">
        <v>0</v>
      </c>
      <c r="L2182" s="224">
        <v>0</v>
      </c>
      <c r="M2182" s="222">
        <v>0</v>
      </c>
      <c r="N2182" s="229">
        <v>0</v>
      </c>
      <c r="O2182" s="225">
        <v>0</v>
      </c>
      <c r="P2182" s="224">
        <v>0</v>
      </c>
      <c r="Q2182" s="225">
        <v>0</v>
      </c>
      <c r="R2182" s="226">
        <v>0</v>
      </c>
      <c r="S2182" s="224">
        <v>0</v>
      </c>
      <c r="T2182" s="222">
        <v>0</v>
      </c>
      <c r="U2182" s="227">
        <v>0</v>
      </c>
      <c r="V2182" s="224">
        <v>1</v>
      </c>
      <c r="W2182" s="224">
        <v>0</v>
      </c>
      <c r="X2182" s="146">
        <f>+G2182-(SUM(I2182:N2182,O2182,P2182:P2182:T2182,U2182,V2182,W2182))</f>
        <v>74</v>
      </c>
      <c r="Y2182" s="107"/>
      <c r="Z2182" s="107"/>
      <c r="AA2182" s="107"/>
      <c r="AB2182" s="107"/>
      <c r="AC2182" s="107"/>
      <c r="AD2182" s="107"/>
      <c r="AE2182" s="197">
        <f t="shared" si="66"/>
        <v>74</v>
      </c>
      <c r="AF2182" s="108"/>
      <c r="AG2182" s="104"/>
    </row>
    <row r="2183" spans="1:33">
      <c r="A2183" s="357">
        <v>45502</v>
      </c>
      <c r="B2183" s="30">
        <v>1</v>
      </c>
      <c r="C2183" s="30">
        <v>5549601</v>
      </c>
      <c r="D2183" s="104">
        <v>13758</v>
      </c>
      <c r="E2183" s="104" t="s">
        <v>862</v>
      </c>
      <c r="F2183" s="30">
        <v>21859</v>
      </c>
      <c r="G2183" s="105">
        <v>109</v>
      </c>
      <c r="H2183" s="113" t="s">
        <v>990</v>
      </c>
      <c r="I2183" s="222">
        <v>0</v>
      </c>
      <c r="J2183" s="223">
        <v>0</v>
      </c>
      <c r="K2183" s="228">
        <v>0</v>
      </c>
      <c r="L2183" s="224">
        <v>0</v>
      </c>
      <c r="M2183" s="222">
        <v>0</v>
      </c>
      <c r="N2183" s="229">
        <v>0</v>
      </c>
      <c r="O2183" s="225">
        <v>0</v>
      </c>
      <c r="P2183" s="224">
        <v>0</v>
      </c>
      <c r="Q2183" s="225">
        <v>0</v>
      </c>
      <c r="R2183" s="226">
        <v>1</v>
      </c>
      <c r="S2183" s="224">
        <v>0</v>
      </c>
      <c r="T2183" s="222">
        <v>0</v>
      </c>
      <c r="U2183" s="227">
        <v>0</v>
      </c>
      <c r="V2183" s="224">
        <v>1</v>
      </c>
      <c r="W2183" s="224">
        <v>0</v>
      </c>
      <c r="X2183" s="146">
        <f>+G2183-(SUM(I2183:N2183,O2183,P2183:P2183:T2183,U2183,V2183,W2183))</f>
        <v>107</v>
      </c>
      <c r="Y2183" s="107"/>
      <c r="Z2183" s="107"/>
      <c r="AA2183" s="107"/>
      <c r="AB2183" s="107"/>
      <c r="AC2183" s="107"/>
      <c r="AD2183" s="107"/>
      <c r="AE2183" s="197">
        <f t="shared" si="66"/>
        <v>107</v>
      </c>
      <c r="AF2183" s="108"/>
      <c r="AG2183" s="104"/>
    </row>
    <row r="2184" spans="1:33">
      <c r="A2184" s="357">
        <v>45502</v>
      </c>
      <c r="B2184" s="30">
        <v>1</v>
      </c>
      <c r="C2184" s="30">
        <v>5549601</v>
      </c>
      <c r="D2184" s="104">
        <v>13770</v>
      </c>
      <c r="E2184" s="104" t="s">
        <v>862</v>
      </c>
      <c r="F2184" s="30">
        <v>21860</v>
      </c>
      <c r="G2184" s="105">
        <v>232</v>
      </c>
      <c r="H2184" s="113" t="s">
        <v>991</v>
      </c>
      <c r="I2184" s="222">
        <v>0</v>
      </c>
      <c r="J2184" s="223">
        <v>0</v>
      </c>
      <c r="K2184" s="228">
        <v>0</v>
      </c>
      <c r="L2184" s="224">
        <v>0</v>
      </c>
      <c r="M2184" s="222">
        <v>0</v>
      </c>
      <c r="N2184" s="229">
        <v>0</v>
      </c>
      <c r="O2184" s="225">
        <v>0</v>
      </c>
      <c r="P2184" s="224">
        <v>0</v>
      </c>
      <c r="Q2184" s="225">
        <v>0</v>
      </c>
      <c r="R2184" s="226">
        <v>2</v>
      </c>
      <c r="S2184" s="224">
        <v>0</v>
      </c>
      <c r="T2184" s="222">
        <v>0</v>
      </c>
      <c r="U2184" s="227">
        <v>0</v>
      </c>
      <c r="V2184" s="224">
        <v>1</v>
      </c>
      <c r="W2184" s="224">
        <v>0</v>
      </c>
      <c r="X2184" s="146">
        <f>+G2184-(SUM(I2184:N2184,O2184,P2184:P2184:T2184,U2184,V2184,W2184))</f>
        <v>229</v>
      </c>
      <c r="Y2184" s="107"/>
      <c r="Z2184" s="107"/>
      <c r="AA2184" s="107"/>
      <c r="AB2184" s="107"/>
      <c r="AC2184" s="107"/>
      <c r="AD2184" s="107"/>
      <c r="AE2184" s="197">
        <f t="shared" si="66"/>
        <v>229</v>
      </c>
      <c r="AF2184" s="108"/>
      <c r="AG2184" s="104"/>
    </row>
    <row r="2185" spans="1:33">
      <c r="A2185" s="357">
        <v>45502</v>
      </c>
      <c r="B2185" s="30">
        <v>1</v>
      </c>
      <c r="C2185" s="30">
        <v>5549601</v>
      </c>
      <c r="D2185" s="104">
        <v>13759</v>
      </c>
      <c r="E2185" s="104" t="s">
        <v>862</v>
      </c>
      <c r="F2185" s="30">
        <v>21861</v>
      </c>
      <c r="G2185" s="105">
        <v>41</v>
      </c>
      <c r="H2185" s="113" t="s">
        <v>992</v>
      </c>
      <c r="I2185" s="222">
        <v>0</v>
      </c>
      <c r="J2185" s="223">
        <v>0</v>
      </c>
      <c r="K2185" s="228">
        <v>0</v>
      </c>
      <c r="L2185" s="224">
        <v>0</v>
      </c>
      <c r="M2185" s="222">
        <v>0</v>
      </c>
      <c r="N2185" s="229">
        <v>0</v>
      </c>
      <c r="O2185" s="225">
        <v>0</v>
      </c>
      <c r="P2185" s="224">
        <v>0</v>
      </c>
      <c r="Q2185" s="225">
        <v>0</v>
      </c>
      <c r="R2185" s="226">
        <v>0</v>
      </c>
      <c r="S2185" s="224">
        <v>0</v>
      </c>
      <c r="T2185" s="222">
        <v>0</v>
      </c>
      <c r="U2185" s="227">
        <v>0</v>
      </c>
      <c r="V2185" s="224">
        <v>1</v>
      </c>
      <c r="W2185" s="224">
        <v>0</v>
      </c>
      <c r="X2185" s="146">
        <f>+G2185-(SUM(I2185:N2185,O2185,P2185:P2185:T2185,U2185,V2185,W2185))</f>
        <v>40</v>
      </c>
      <c r="Y2185" s="107"/>
      <c r="Z2185" s="107"/>
      <c r="AA2185" s="107"/>
      <c r="AB2185" s="107"/>
      <c r="AC2185" s="107"/>
      <c r="AD2185" s="107"/>
      <c r="AE2185" s="197">
        <f t="shared" si="66"/>
        <v>40</v>
      </c>
      <c r="AF2185" s="108"/>
      <c r="AG2185" s="104"/>
    </row>
    <row r="2186" spans="1:33">
      <c r="A2186" s="357">
        <v>45502</v>
      </c>
      <c r="B2186" s="30">
        <v>1</v>
      </c>
      <c r="C2186" s="30">
        <v>5549601</v>
      </c>
      <c r="D2186" s="104">
        <v>13761</v>
      </c>
      <c r="E2186" s="104" t="s">
        <v>862</v>
      </c>
      <c r="F2186" s="30">
        <v>21862</v>
      </c>
      <c r="G2186" s="105">
        <v>44</v>
      </c>
      <c r="H2186" s="113" t="s">
        <v>993</v>
      </c>
      <c r="I2186" s="222">
        <v>0</v>
      </c>
      <c r="J2186" s="223">
        <v>0</v>
      </c>
      <c r="K2186" s="228">
        <v>0</v>
      </c>
      <c r="L2186" s="224">
        <v>0</v>
      </c>
      <c r="M2186" s="222">
        <v>0</v>
      </c>
      <c r="N2186" s="229">
        <v>0</v>
      </c>
      <c r="O2186" s="225">
        <v>0</v>
      </c>
      <c r="P2186" s="224">
        <v>0</v>
      </c>
      <c r="Q2186" s="225">
        <v>0</v>
      </c>
      <c r="R2186" s="226">
        <v>0</v>
      </c>
      <c r="S2186" s="224">
        <v>0</v>
      </c>
      <c r="T2186" s="222">
        <v>0</v>
      </c>
      <c r="U2186" s="227">
        <v>0</v>
      </c>
      <c r="V2186" s="224">
        <v>1</v>
      </c>
      <c r="W2186" s="224">
        <v>0</v>
      </c>
      <c r="X2186" s="146">
        <f>+G2186-(SUM(I2186:N2186,O2186,P2186:P2186:T2186,U2186,V2186,W2186))</f>
        <v>43</v>
      </c>
      <c r="Y2186" s="107"/>
      <c r="Z2186" s="107"/>
      <c r="AA2186" s="107"/>
      <c r="AB2186" s="107"/>
      <c r="AC2186" s="107"/>
      <c r="AD2186" s="107"/>
      <c r="AE2186" s="197">
        <f t="shared" si="66"/>
        <v>43</v>
      </c>
      <c r="AF2186" s="108"/>
      <c r="AG2186" s="104"/>
    </row>
    <row r="2187" spans="1:33">
      <c r="A2187" s="357">
        <v>45502</v>
      </c>
      <c r="B2187" s="30">
        <v>1</v>
      </c>
      <c r="C2187" s="30">
        <v>5549601</v>
      </c>
      <c r="D2187" s="104">
        <v>13768</v>
      </c>
      <c r="E2187" s="104" t="s">
        <v>862</v>
      </c>
      <c r="F2187" s="30">
        <v>21863</v>
      </c>
      <c r="G2187" s="105">
        <v>198</v>
      </c>
      <c r="H2187" s="113" t="s">
        <v>994</v>
      </c>
      <c r="I2187" s="222">
        <v>0</v>
      </c>
      <c r="J2187" s="223">
        <v>0</v>
      </c>
      <c r="K2187" s="228">
        <v>0</v>
      </c>
      <c r="L2187" s="224">
        <v>0</v>
      </c>
      <c r="M2187" s="222">
        <v>0</v>
      </c>
      <c r="N2187" s="229">
        <v>0</v>
      </c>
      <c r="O2187" s="225">
        <v>0</v>
      </c>
      <c r="P2187" s="224">
        <v>0</v>
      </c>
      <c r="Q2187" s="225">
        <v>0</v>
      </c>
      <c r="R2187" s="226">
        <v>1</v>
      </c>
      <c r="S2187" s="224">
        <v>0</v>
      </c>
      <c r="T2187" s="222">
        <v>0</v>
      </c>
      <c r="U2187" s="227">
        <v>0</v>
      </c>
      <c r="V2187" s="224">
        <v>1</v>
      </c>
      <c r="W2187" s="224">
        <v>0</v>
      </c>
      <c r="X2187" s="146">
        <f>+G2187-(SUM(I2187:N2187,O2187,P2187:P2187:T2187,U2187,V2187,W2187))</f>
        <v>196</v>
      </c>
      <c r="Y2187" s="107"/>
      <c r="Z2187" s="107"/>
      <c r="AA2187" s="107"/>
      <c r="AB2187" s="107"/>
      <c r="AC2187" s="107"/>
      <c r="AD2187" s="107"/>
      <c r="AE2187" s="197">
        <f t="shared" si="66"/>
        <v>196</v>
      </c>
      <c r="AF2187" s="108"/>
      <c r="AG2187" s="104"/>
    </row>
    <row r="2188" spans="1:33">
      <c r="A2188" s="357">
        <v>45502</v>
      </c>
      <c r="B2188" s="30">
        <v>2</v>
      </c>
      <c r="C2188" s="30">
        <v>5549601</v>
      </c>
      <c r="D2188" s="104">
        <v>13760</v>
      </c>
      <c r="E2188" s="104" t="s">
        <v>862</v>
      </c>
      <c r="F2188" s="30">
        <v>21864</v>
      </c>
      <c r="G2188" s="105">
        <v>149</v>
      </c>
      <c r="H2188" s="113" t="s">
        <v>995</v>
      </c>
      <c r="I2188" s="222">
        <v>0</v>
      </c>
      <c r="J2188" s="223">
        <v>0</v>
      </c>
      <c r="K2188" s="228">
        <v>0</v>
      </c>
      <c r="L2188" s="224">
        <v>0</v>
      </c>
      <c r="M2188" s="222">
        <v>0</v>
      </c>
      <c r="N2188" s="229">
        <v>0</v>
      </c>
      <c r="O2188" s="225">
        <v>0</v>
      </c>
      <c r="P2188" s="224">
        <v>0</v>
      </c>
      <c r="Q2188" s="225">
        <v>0</v>
      </c>
      <c r="R2188" s="226">
        <v>0</v>
      </c>
      <c r="S2188" s="224">
        <v>0</v>
      </c>
      <c r="T2188" s="222">
        <v>0</v>
      </c>
      <c r="U2188" s="227">
        <v>0</v>
      </c>
      <c r="V2188" s="224">
        <v>1</v>
      </c>
      <c r="W2188" s="224">
        <v>0</v>
      </c>
      <c r="X2188" s="146">
        <f>+G2188-(SUM(I2188:N2188,O2188,P2188:P2188:T2188,U2188,V2188,W2188))</f>
        <v>148</v>
      </c>
      <c r="Y2188" s="107"/>
      <c r="Z2188" s="107"/>
      <c r="AA2188" s="107"/>
      <c r="AB2188" s="107"/>
      <c r="AC2188" s="107"/>
      <c r="AD2188" s="107"/>
      <c r="AE2188" s="197">
        <f t="shared" si="66"/>
        <v>148</v>
      </c>
      <c r="AF2188" s="108"/>
      <c r="AG2188" s="104"/>
    </row>
    <row r="2189" spans="1:33">
      <c r="A2189" s="357">
        <v>45502</v>
      </c>
      <c r="B2189" s="30">
        <v>2</v>
      </c>
      <c r="C2189" s="30">
        <v>5549601</v>
      </c>
      <c r="D2189" s="104">
        <v>13756</v>
      </c>
      <c r="E2189" s="104" t="s">
        <v>862</v>
      </c>
      <c r="F2189" s="30">
        <v>21865</v>
      </c>
      <c r="G2189" s="105">
        <v>87</v>
      </c>
      <c r="H2189" s="113" t="s">
        <v>996</v>
      </c>
      <c r="I2189" s="222">
        <v>0</v>
      </c>
      <c r="J2189" s="223">
        <v>0</v>
      </c>
      <c r="K2189" s="228">
        <v>0</v>
      </c>
      <c r="L2189" s="224">
        <v>0</v>
      </c>
      <c r="M2189" s="222">
        <v>0</v>
      </c>
      <c r="N2189" s="229">
        <v>0</v>
      </c>
      <c r="O2189" s="225">
        <v>0</v>
      </c>
      <c r="P2189" s="224">
        <v>0</v>
      </c>
      <c r="Q2189" s="225">
        <v>0</v>
      </c>
      <c r="R2189" s="226">
        <v>0</v>
      </c>
      <c r="S2189" s="224">
        <v>0</v>
      </c>
      <c r="T2189" s="222">
        <v>0</v>
      </c>
      <c r="U2189" s="227">
        <v>0</v>
      </c>
      <c r="V2189" s="224">
        <v>1</v>
      </c>
      <c r="W2189" s="224">
        <v>0</v>
      </c>
      <c r="X2189" s="146">
        <f>+G2189-(SUM(I2189:N2189,O2189,P2189:P2189:T2189,U2189,V2189,W2189))</f>
        <v>86</v>
      </c>
      <c r="Y2189" s="107"/>
      <c r="Z2189" s="107"/>
      <c r="AA2189" s="107"/>
      <c r="AB2189" s="107"/>
      <c r="AC2189" s="107"/>
      <c r="AD2189" s="107"/>
      <c r="AE2189" s="197">
        <f t="shared" si="66"/>
        <v>86</v>
      </c>
      <c r="AF2189" s="108"/>
      <c r="AG2189" s="104"/>
    </row>
    <row r="2190" spans="1:33">
      <c r="A2190" s="357">
        <v>45502</v>
      </c>
      <c r="B2190" s="30">
        <v>2</v>
      </c>
      <c r="C2190" s="30">
        <v>5549601</v>
      </c>
      <c r="D2190" s="104">
        <v>13737</v>
      </c>
      <c r="E2190" s="104" t="s">
        <v>862</v>
      </c>
      <c r="F2190" s="30">
        <v>21866</v>
      </c>
      <c r="G2190" s="105">
        <v>50</v>
      </c>
      <c r="H2190" s="113" t="s">
        <v>997</v>
      </c>
      <c r="I2190" s="222">
        <v>0</v>
      </c>
      <c r="J2190" s="223">
        <v>0</v>
      </c>
      <c r="K2190" s="228">
        <v>0</v>
      </c>
      <c r="L2190" s="224">
        <v>0</v>
      </c>
      <c r="M2190" s="222">
        <v>0</v>
      </c>
      <c r="N2190" s="229">
        <v>0</v>
      </c>
      <c r="O2190" s="225">
        <v>0</v>
      </c>
      <c r="P2190" s="224">
        <v>0</v>
      </c>
      <c r="Q2190" s="225">
        <v>0</v>
      </c>
      <c r="R2190" s="226">
        <v>0</v>
      </c>
      <c r="S2190" s="224">
        <v>0</v>
      </c>
      <c r="T2190" s="222">
        <v>0</v>
      </c>
      <c r="U2190" s="227">
        <v>0</v>
      </c>
      <c r="V2190" s="224">
        <v>1</v>
      </c>
      <c r="W2190" s="224">
        <v>0</v>
      </c>
      <c r="X2190" s="146">
        <f>+G2190-(SUM(I2190:N2190,O2190,P2190:P2190:T2190,U2190,V2190,W2190))</f>
        <v>49</v>
      </c>
      <c r="Y2190" s="107"/>
      <c r="Z2190" s="107"/>
      <c r="AA2190" s="107"/>
      <c r="AB2190" s="107"/>
      <c r="AC2190" s="107"/>
      <c r="AD2190" s="107"/>
      <c r="AE2190" s="197">
        <f t="shared" si="66"/>
        <v>49</v>
      </c>
      <c r="AF2190" s="108"/>
      <c r="AG2190" s="104"/>
    </row>
    <row r="2191" spans="1:33">
      <c r="A2191" s="357">
        <v>45503</v>
      </c>
      <c r="B2191" s="30">
        <v>1</v>
      </c>
      <c r="C2191" s="30">
        <v>5639301</v>
      </c>
      <c r="D2191" s="104">
        <v>71669</v>
      </c>
      <c r="E2191" s="104" t="s">
        <v>830</v>
      </c>
      <c r="F2191" s="30">
        <v>21874</v>
      </c>
      <c r="G2191" s="105">
        <v>400</v>
      </c>
      <c r="H2191" s="113" t="s">
        <v>111</v>
      </c>
      <c r="I2191" s="222">
        <v>0</v>
      </c>
      <c r="J2191" s="223">
        <v>0</v>
      </c>
      <c r="K2191" s="228">
        <v>0</v>
      </c>
      <c r="L2191" s="224">
        <v>0</v>
      </c>
      <c r="M2191" s="222">
        <v>0</v>
      </c>
      <c r="N2191" s="229">
        <v>0</v>
      </c>
      <c r="O2191" s="225">
        <v>0</v>
      </c>
      <c r="P2191" s="224">
        <v>0</v>
      </c>
      <c r="Q2191" s="225">
        <v>0</v>
      </c>
      <c r="R2191" s="226">
        <v>0</v>
      </c>
      <c r="S2191" s="224">
        <v>0</v>
      </c>
      <c r="T2191" s="222">
        <v>0</v>
      </c>
      <c r="U2191" s="227">
        <v>0</v>
      </c>
      <c r="V2191" s="224">
        <v>1</v>
      </c>
      <c r="W2191" s="224">
        <v>0</v>
      </c>
      <c r="X2191" s="146">
        <f>+G2191-(SUM(I2191:N2191,O2191,P2191:P2191:T2191,U2191,V2191,W2191))</f>
        <v>399</v>
      </c>
      <c r="Y2191" s="107"/>
      <c r="Z2191" s="107"/>
      <c r="AA2191" s="107"/>
      <c r="AB2191" s="107"/>
      <c r="AC2191" s="107"/>
      <c r="AD2191" s="107"/>
      <c r="AE2191" s="197">
        <f t="shared" si="66"/>
        <v>399</v>
      </c>
      <c r="AF2191" s="108"/>
      <c r="AG2191" s="104"/>
    </row>
    <row r="2192" spans="1:33">
      <c r="A2192" s="357">
        <v>45503</v>
      </c>
      <c r="B2192" s="30">
        <v>2</v>
      </c>
      <c r="C2192" s="30">
        <v>5639301</v>
      </c>
      <c r="D2192" s="104">
        <v>71669</v>
      </c>
      <c r="E2192" s="104" t="s">
        <v>830</v>
      </c>
      <c r="F2192" s="30">
        <v>21875</v>
      </c>
      <c r="G2192" s="105">
        <v>7</v>
      </c>
      <c r="H2192" s="113" t="s">
        <v>998</v>
      </c>
      <c r="I2192" s="222">
        <v>0</v>
      </c>
      <c r="J2192" s="223">
        <v>0</v>
      </c>
      <c r="K2192" s="228">
        <v>0</v>
      </c>
      <c r="L2192" s="224">
        <v>0</v>
      </c>
      <c r="M2192" s="222">
        <v>0</v>
      </c>
      <c r="N2192" s="229">
        <v>0</v>
      </c>
      <c r="O2192" s="225">
        <v>0</v>
      </c>
      <c r="P2192" s="224">
        <v>0</v>
      </c>
      <c r="Q2192" s="225">
        <v>0</v>
      </c>
      <c r="R2192" s="226">
        <v>0</v>
      </c>
      <c r="S2192" s="224">
        <v>0</v>
      </c>
      <c r="T2192" s="222">
        <v>0</v>
      </c>
      <c r="U2192" s="227">
        <v>0</v>
      </c>
      <c r="V2192" s="224">
        <v>1</v>
      </c>
      <c r="W2192" s="224">
        <v>0</v>
      </c>
      <c r="X2192" s="146">
        <f>+G2192-(SUM(I2192:N2192,O2192,P2192:P2192:T2192,U2192,V2192,W2192))</f>
        <v>6</v>
      </c>
      <c r="Y2192" s="107"/>
      <c r="Z2192" s="107"/>
      <c r="AA2192" s="107"/>
      <c r="AB2192" s="107"/>
      <c r="AC2192" s="107"/>
      <c r="AD2192" s="107"/>
      <c r="AE2192" s="197">
        <f t="shared" si="66"/>
        <v>6</v>
      </c>
      <c r="AF2192" s="108"/>
      <c r="AG2192" s="104"/>
    </row>
    <row r="2193" spans="1:33">
      <c r="A2193" s="357">
        <v>45503</v>
      </c>
      <c r="B2193" s="30">
        <v>2</v>
      </c>
      <c r="C2193" s="30">
        <v>5639301</v>
      </c>
      <c r="D2193" s="104">
        <v>71672</v>
      </c>
      <c r="E2193" s="104" t="s">
        <v>830</v>
      </c>
      <c r="F2193" s="30">
        <v>21876</v>
      </c>
      <c r="G2193" s="105">
        <v>383</v>
      </c>
      <c r="H2193" s="113" t="s">
        <v>999</v>
      </c>
      <c r="I2193" s="222">
        <v>0</v>
      </c>
      <c r="J2193" s="223">
        <v>0</v>
      </c>
      <c r="K2193" s="228">
        <v>0</v>
      </c>
      <c r="L2193" s="224">
        <v>0</v>
      </c>
      <c r="M2193" s="222">
        <v>0</v>
      </c>
      <c r="N2193" s="229">
        <v>0</v>
      </c>
      <c r="O2193" s="225">
        <v>0</v>
      </c>
      <c r="P2193" s="224">
        <v>0</v>
      </c>
      <c r="Q2193" s="225">
        <v>0</v>
      </c>
      <c r="R2193" s="226">
        <v>0</v>
      </c>
      <c r="S2193" s="224">
        <v>0</v>
      </c>
      <c r="T2193" s="222">
        <v>0</v>
      </c>
      <c r="U2193" s="227">
        <v>0</v>
      </c>
      <c r="V2193" s="224">
        <v>1</v>
      </c>
      <c r="W2193" s="224">
        <v>0</v>
      </c>
      <c r="X2193" s="146">
        <f>+G2193-(SUM(I2193:N2193,O2193,P2193:P2193:T2193,U2193,V2193,W2193))</f>
        <v>382</v>
      </c>
      <c r="Y2193" s="107"/>
      <c r="Z2193" s="107"/>
      <c r="AA2193" s="107"/>
      <c r="AB2193" s="107"/>
      <c r="AC2193" s="107"/>
      <c r="AD2193" s="107"/>
      <c r="AE2193" s="197">
        <f t="shared" si="66"/>
        <v>382</v>
      </c>
      <c r="AF2193" s="108"/>
      <c r="AG2193" s="104"/>
    </row>
    <row r="2194" spans="1:33">
      <c r="A2194" s="357">
        <v>45503</v>
      </c>
      <c r="B2194" s="30">
        <v>3</v>
      </c>
      <c r="C2194" s="30">
        <v>5639301</v>
      </c>
      <c r="D2194" s="104">
        <v>71664</v>
      </c>
      <c r="E2194" s="104" t="s">
        <v>830</v>
      </c>
      <c r="F2194" s="30">
        <v>21877</v>
      </c>
      <c r="G2194" s="105">
        <v>357</v>
      </c>
      <c r="H2194" s="113" t="s">
        <v>762</v>
      </c>
      <c r="I2194" s="222">
        <v>0</v>
      </c>
      <c r="J2194" s="223">
        <v>0</v>
      </c>
      <c r="K2194" s="228">
        <v>0</v>
      </c>
      <c r="L2194" s="224">
        <v>0</v>
      </c>
      <c r="M2194" s="222">
        <v>0</v>
      </c>
      <c r="N2194" s="229">
        <v>0</v>
      </c>
      <c r="O2194" s="225">
        <v>0</v>
      </c>
      <c r="P2194" s="224">
        <v>0</v>
      </c>
      <c r="Q2194" s="225">
        <v>0</v>
      </c>
      <c r="R2194" s="226">
        <v>0</v>
      </c>
      <c r="S2194" s="224">
        <v>0</v>
      </c>
      <c r="T2194" s="222">
        <v>0</v>
      </c>
      <c r="U2194" s="227">
        <v>0</v>
      </c>
      <c r="V2194" s="224">
        <v>1</v>
      </c>
      <c r="W2194" s="224">
        <v>0</v>
      </c>
      <c r="X2194" s="146">
        <f>+G2194-(SUM(I2194:N2194,O2194,P2194:P2194:T2194,U2194,V2194,W2194))</f>
        <v>356</v>
      </c>
      <c r="Y2194" s="107"/>
      <c r="Z2194" s="107"/>
      <c r="AA2194" s="107"/>
      <c r="AB2194" s="107"/>
      <c r="AC2194" s="107"/>
      <c r="AD2194" s="107"/>
      <c r="AE2194" s="197">
        <f t="shared" si="66"/>
        <v>356</v>
      </c>
      <c r="AF2194" s="108"/>
      <c r="AG2194" s="104"/>
    </row>
    <row r="2195" spans="1:33">
      <c r="A2195" s="357">
        <v>45503</v>
      </c>
      <c r="B2195" s="30">
        <v>3</v>
      </c>
      <c r="C2195" s="30">
        <v>5639301</v>
      </c>
      <c r="D2195" s="104">
        <v>71667</v>
      </c>
      <c r="E2195" s="104" t="s">
        <v>830</v>
      </c>
      <c r="F2195" s="30">
        <v>21878</v>
      </c>
      <c r="G2195" s="105">
        <v>78</v>
      </c>
      <c r="H2195" s="113" t="s">
        <v>155</v>
      </c>
      <c r="I2195" s="222">
        <v>0</v>
      </c>
      <c r="J2195" s="223">
        <v>0</v>
      </c>
      <c r="K2195" s="228">
        <v>0</v>
      </c>
      <c r="L2195" s="224">
        <v>0</v>
      </c>
      <c r="M2195" s="222">
        <v>0</v>
      </c>
      <c r="N2195" s="229">
        <v>0</v>
      </c>
      <c r="O2195" s="225">
        <v>0</v>
      </c>
      <c r="P2195" s="224">
        <v>0</v>
      </c>
      <c r="Q2195" s="225">
        <v>0</v>
      </c>
      <c r="R2195" s="226">
        <v>0</v>
      </c>
      <c r="S2195" s="224">
        <v>0</v>
      </c>
      <c r="T2195" s="222">
        <v>0</v>
      </c>
      <c r="U2195" s="227">
        <v>0</v>
      </c>
      <c r="V2195" s="224">
        <v>1</v>
      </c>
      <c r="W2195" s="224">
        <v>0</v>
      </c>
      <c r="X2195" s="146">
        <f>+G2195-(SUM(I2195:N2195,O2195,P2195:P2195:T2195,U2195,V2195,W2195))</f>
        <v>77</v>
      </c>
      <c r="Y2195" s="107"/>
      <c r="Z2195" s="107"/>
      <c r="AA2195" s="107"/>
      <c r="AB2195" s="107"/>
      <c r="AC2195" s="107"/>
      <c r="AD2195" s="107"/>
      <c r="AE2195" s="197">
        <f t="shared" si="66"/>
        <v>77</v>
      </c>
      <c r="AF2195" s="108"/>
      <c r="AG2195" s="104"/>
    </row>
    <row r="2196" spans="1:33">
      <c r="A2196" s="357">
        <v>45503</v>
      </c>
      <c r="B2196" s="30">
        <v>3</v>
      </c>
      <c r="C2196" s="30">
        <v>5639301</v>
      </c>
      <c r="D2196" s="104">
        <v>71675</v>
      </c>
      <c r="E2196" s="104" t="s">
        <v>830</v>
      </c>
      <c r="F2196" s="30">
        <v>21879</v>
      </c>
      <c r="G2196" s="105">
        <v>64</v>
      </c>
      <c r="H2196" s="113" t="s">
        <v>101</v>
      </c>
      <c r="I2196" s="222">
        <v>0</v>
      </c>
      <c r="J2196" s="223">
        <v>0</v>
      </c>
      <c r="K2196" s="228">
        <v>0</v>
      </c>
      <c r="L2196" s="224">
        <v>0</v>
      </c>
      <c r="M2196" s="222">
        <v>0</v>
      </c>
      <c r="N2196" s="229">
        <v>0</v>
      </c>
      <c r="O2196" s="225">
        <v>0</v>
      </c>
      <c r="P2196" s="224">
        <v>0</v>
      </c>
      <c r="Q2196" s="225">
        <v>0</v>
      </c>
      <c r="R2196" s="226">
        <v>0</v>
      </c>
      <c r="S2196" s="224">
        <v>0</v>
      </c>
      <c r="T2196" s="222">
        <v>0</v>
      </c>
      <c r="U2196" s="227">
        <v>0</v>
      </c>
      <c r="V2196" s="224">
        <v>1</v>
      </c>
      <c r="W2196" s="224">
        <v>0</v>
      </c>
      <c r="X2196" s="146">
        <f>+G2196-(SUM(I2196:N2196,O2196,P2196:P2196:T2196,U2196,V2196,W2196))</f>
        <v>63</v>
      </c>
      <c r="Y2196" s="107"/>
      <c r="Z2196" s="107"/>
      <c r="AA2196" s="107"/>
      <c r="AB2196" s="107"/>
      <c r="AC2196" s="107"/>
      <c r="AD2196" s="107"/>
      <c r="AE2196" s="197">
        <f t="shared" si="66"/>
        <v>63</v>
      </c>
      <c r="AF2196" s="108"/>
      <c r="AG2196" s="104"/>
    </row>
    <row r="2197" spans="1:33">
      <c r="A2197" s="357">
        <v>45503</v>
      </c>
      <c r="B2197" s="30">
        <v>3</v>
      </c>
      <c r="C2197" s="30">
        <v>5639301</v>
      </c>
      <c r="D2197" s="104">
        <v>71668</v>
      </c>
      <c r="E2197" s="104" t="s">
        <v>830</v>
      </c>
      <c r="F2197" s="30">
        <v>21880</v>
      </c>
      <c r="G2197" s="105">
        <v>55</v>
      </c>
      <c r="H2197" s="113" t="s">
        <v>371</v>
      </c>
      <c r="I2197" s="222">
        <v>0</v>
      </c>
      <c r="J2197" s="223">
        <v>0</v>
      </c>
      <c r="K2197" s="228">
        <v>0</v>
      </c>
      <c r="L2197" s="224">
        <v>0</v>
      </c>
      <c r="M2197" s="222">
        <v>0</v>
      </c>
      <c r="N2197" s="229">
        <v>0</v>
      </c>
      <c r="O2197" s="225">
        <v>0</v>
      </c>
      <c r="P2197" s="224">
        <v>0</v>
      </c>
      <c r="Q2197" s="225">
        <v>0</v>
      </c>
      <c r="R2197" s="226">
        <v>0</v>
      </c>
      <c r="S2197" s="224">
        <v>0</v>
      </c>
      <c r="T2197" s="222">
        <v>0</v>
      </c>
      <c r="U2197" s="227">
        <v>0</v>
      </c>
      <c r="V2197" s="224">
        <v>1</v>
      </c>
      <c r="W2197" s="224">
        <v>0</v>
      </c>
      <c r="X2197" s="146">
        <f>+G2197-(SUM(I2197:N2197,O2197,P2197:P2197:T2197,U2197,V2197,W2197))</f>
        <v>54</v>
      </c>
      <c r="Y2197" s="107"/>
      <c r="Z2197" s="107"/>
      <c r="AA2197" s="107"/>
      <c r="AB2197" s="107"/>
      <c r="AC2197" s="107"/>
      <c r="AD2197" s="107"/>
      <c r="AE2197" s="197">
        <f t="shared" si="66"/>
        <v>54</v>
      </c>
      <c r="AF2197" s="108"/>
      <c r="AG2197" s="104"/>
    </row>
    <row r="2198" spans="1:33">
      <c r="A2198" s="357">
        <v>45563</v>
      </c>
      <c r="B2198" s="30">
        <v>2</v>
      </c>
      <c r="C2198" s="30">
        <v>5682901</v>
      </c>
      <c r="D2198" s="104">
        <v>71666</v>
      </c>
      <c r="E2198" s="104" t="s">
        <v>830</v>
      </c>
      <c r="F2198" s="30">
        <v>22078</v>
      </c>
      <c r="G2198" s="105">
        <v>384</v>
      </c>
      <c r="H2198" s="113" t="s">
        <v>977</v>
      </c>
      <c r="I2198" s="222">
        <v>0</v>
      </c>
      <c r="J2198" s="223">
        <v>0</v>
      </c>
      <c r="K2198" s="228">
        <v>0</v>
      </c>
      <c r="L2198" s="224">
        <v>0</v>
      </c>
      <c r="M2198" s="222">
        <v>0</v>
      </c>
      <c r="N2198" s="229">
        <v>0</v>
      </c>
      <c r="O2198" s="225">
        <v>0</v>
      </c>
      <c r="P2198" s="224">
        <v>0</v>
      </c>
      <c r="Q2198" s="225">
        <v>0</v>
      </c>
      <c r="R2198" s="226">
        <v>0</v>
      </c>
      <c r="S2198" s="224">
        <v>0</v>
      </c>
      <c r="T2198" s="222">
        <v>0</v>
      </c>
      <c r="U2198" s="227">
        <v>0</v>
      </c>
      <c r="V2198" s="224">
        <v>1</v>
      </c>
      <c r="W2198" s="224">
        <v>0</v>
      </c>
      <c r="X2198" s="146">
        <f>+G2198-(SUM(I2198:N2198,O2198,P2198:P2198:T2198,U2198,V2198,W2198))</f>
        <v>383</v>
      </c>
      <c r="Y2198" s="107"/>
      <c r="Z2198" s="107"/>
      <c r="AA2198" s="107"/>
      <c r="AB2198" s="107"/>
      <c r="AC2198" s="107"/>
      <c r="AD2198" s="107"/>
      <c r="AE2198" s="197">
        <f t="shared" si="66"/>
        <v>383</v>
      </c>
      <c r="AF2198" s="108"/>
      <c r="AG2198" s="104"/>
    </row>
    <row r="2199" spans="1:33">
      <c r="A2199" s="357">
        <v>45563</v>
      </c>
      <c r="B2199" s="30">
        <v>2</v>
      </c>
      <c r="C2199" s="30">
        <v>5682901</v>
      </c>
      <c r="D2199" s="104">
        <v>71670</v>
      </c>
      <c r="E2199" s="104" t="s">
        <v>830</v>
      </c>
      <c r="F2199" s="30">
        <v>22079</v>
      </c>
      <c r="G2199" s="105">
        <v>259</v>
      </c>
      <c r="H2199" s="113" t="s">
        <v>1000</v>
      </c>
      <c r="I2199" s="222">
        <v>0</v>
      </c>
      <c r="J2199" s="223">
        <v>0</v>
      </c>
      <c r="K2199" s="228">
        <v>0</v>
      </c>
      <c r="L2199" s="224">
        <v>0</v>
      </c>
      <c r="M2199" s="222">
        <v>0</v>
      </c>
      <c r="N2199" s="229">
        <v>0</v>
      </c>
      <c r="O2199" s="225">
        <v>0</v>
      </c>
      <c r="P2199" s="224">
        <v>0</v>
      </c>
      <c r="Q2199" s="225">
        <v>0</v>
      </c>
      <c r="R2199" s="226">
        <v>0</v>
      </c>
      <c r="S2199" s="224">
        <v>0</v>
      </c>
      <c r="T2199" s="222">
        <v>0</v>
      </c>
      <c r="U2199" s="227">
        <v>0</v>
      </c>
      <c r="V2199" s="224">
        <v>1</v>
      </c>
      <c r="W2199" s="224">
        <v>0</v>
      </c>
      <c r="X2199" s="146">
        <f>+G2199-(SUM(I2199:N2199,O2199,P2199:P2199:T2199,U2199,V2199,W2199))</f>
        <v>258</v>
      </c>
      <c r="Y2199" s="107"/>
      <c r="Z2199" s="107"/>
      <c r="AA2199" s="107"/>
      <c r="AB2199" s="107"/>
      <c r="AC2199" s="107"/>
      <c r="AD2199" s="107"/>
      <c r="AE2199" s="197">
        <f t="shared" si="66"/>
        <v>258</v>
      </c>
      <c r="AF2199" s="108"/>
      <c r="AG2199" s="104"/>
    </row>
    <row r="2200" spans="1:33">
      <c r="A2200" s="357">
        <v>45563</v>
      </c>
      <c r="B2200" s="30">
        <v>3</v>
      </c>
      <c r="C2200" s="30">
        <v>5682901</v>
      </c>
      <c r="D2200" s="104">
        <v>71674</v>
      </c>
      <c r="E2200" s="104" t="s">
        <v>830</v>
      </c>
      <c r="F2200" s="30">
        <v>22080</v>
      </c>
      <c r="G2200" s="105">
        <v>327</v>
      </c>
      <c r="H2200" s="113" t="s">
        <v>341</v>
      </c>
      <c r="I2200" s="222">
        <v>0</v>
      </c>
      <c r="J2200" s="223">
        <v>0</v>
      </c>
      <c r="K2200" s="228">
        <v>0</v>
      </c>
      <c r="L2200" s="224">
        <v>0</v>
      </c>
      <c r="M2200" s="222">
        <v>0</v>
      </c>
      <c r="N2200" s="229">
        <v>0</v>
      </c>
      <c r="O2200" s="225">
        <v>0</v>
      </c>
      <c r="P2200" s="224">
        <v>0</v>
      </c>
      <c r="Q2200" s="225">
        <v>0</v>
      </c>
      <c r="R2200" s="226">
        <v>0</v>
      </c>
      <c r="S2200" s="224">
        <v>0</v>
      </c>
      <c r="T2200" s="222">
        <v>0</v>
      </c>
      <c r="U2200" s="227">
        <v>0</v>
      </c>
      <c r="V2200" s="224">
        <v>1</v>
      </c>
      <c r="W2200" s="224">
        <v>0</v>
      </c>
      <c r="X2200" s="146">
        <f>+G2200-(SUM(I2200:N2200,O2200,P2200:P2200:T2200,U2200,V2200,W2200))</f>
        <v>326</v>
      </c>
      <c r="Y2200" s="107"/>
      <c r="Z2200" s="107"/>
      <c r="AA2200" s="107"/>
      <c r="AB2200" s="107"/>
      <c r="AC2200" s="107"/>
      <c r="AD2200" s="107"/>
      <c r="AE2200" s="197">
        <f t="shared" si="66"/>
        <v>326</v>
      </c>
      <c r="AF2200" s="108"/>
      <c r="AG2200" s="104"/>
    </row>
    <row r="2201" spans="1:33">
      <c r="A2201" s="357">
        <v>45563</v>
      </c>
      <c r="B2201" s="30">
        <v>3</v>
      </c>
      <c r="C2201" s="30">
        <v>5682901</v>
      </c>
      <c r="D2201" s="104">
        <v>71826</v>
      </c>
      <c r="E2201" s="104" t="s">
        <v>871</v>
      </c>
      <c r="F2201" s="30">
        <v>22081</v>
      </c>
      <c r="G2201" s="105">
        <v>90</v>
      </c>
      <c r="H2201" s="113" t="s">
        <v>765</v>
      </c>
      <c r="I2201" s="222">
        <v>0</v>
      </c>
      <c r="J2201" s="223">
        <v>0</v>
      </c>
      <c r="K2201" s="228">
        <v>0</v>
      </c>
      <c r="L2201" s="224">
        <v>0</v>
      </c>
      <c r="M2201" s="222">
        <v>0</v>
      </c>
      <c r="N2201" s="229">
        <v>0</v>
      </c>
      <c r="O2201" s="225">
        <v>0</v>
      </c>
      <c r="P2201" s="224">
        <v>0</v>
      </c>
      <c r="Q2201" s="225">
        <v>0</v>
      </c>
      <c r="R2201" s="226">
        <v>0</v>
      </c>
      <c r="S2201" s="224">
        <v>0</v>
      </c>
      <c r="T2201" s="222">
        <v>0</v>
      </c>
      <c r="U2201" s="227">
        <v>0</v>
      </c>
      <c r="V2201" s="224">
        <v>1</v>
      </c>
      <c r="W2201" s="224">
        <v>0</v>
      </c>
      <c r="X2201" s="146">
        <f>+G2201-(SUM(I2201:N2201,O2201,P2201:P2201:T2201,U2201,V2201,W2201))</f>
        <v>89</v>
      </c>
      <c r="Y2201" s="107"/>
      <c r="Z2201" s="107"/>
      <c r="AA2201" s="107"/>
      <c r="AB2201" s="107"/>
      <c r="AC2201" s="107"/>
      <c r="AD2201" s="107"/>
      <c r="AE2201" s="197">
        <f t="shared" si="66"/>
        <v>89</v>
      </c>
      <c r="AF2201" s="108"/>
      <c r="AG2201" s="104"/>
    </row>
    <row r="2202" spans="1:33">
      <c r="A2202" s="357">
        <v>45563</v>
      </c>
      <c r="B2202" s="30">
        <v>3</v>
      </c>
      <c r="C2202" s="30">
        <v>5682901</v>
      </c>
      <c r="D2202" s="104">
        <v>71823</v>
      </c>
      <c r="E2202" s="104" t="s">
        <v>871</v>
      </c>
      <c r="F2202" s="30">
        <v>22082</v>
      </c>
      <c r="G2202" s="105">
        <v>102</v>
      </c>
      <c r="H2202" s="113" t="s">
        <v>594</v>
      </c>
      <c r="I2202" s="222">
        <v>0</v>
      </c>
      <c r="J2202" s="223">
        <v>0</v>
      </c>
      <c r="K2202" s="228">
        <v>0</v>
      </c>
      <c r="L2202" s="224">
        <v>0</v>
      </c>
      <c r="M2202" s="222">
        <v>0</v>
      </c>
      <c r="N2202" s="229">
        <v>0</v>
      </c>
      <c r="O2202" s="225">
        <v>0</v>
      </c>
      <c r="P2202" s="224">
        <v>0</v>
      </c>
      <c r="Q2202" s="225">
        <v>0</v>
      </c>
      <c r="R2202" s="226">
        <v>0</v>
      </c>
      <c r="S2202" s="224">
        <v>0</v>
      </c>
      <c r="T2202" s="222">
        <v>0</v>
      </c>
      <c r="U2202" s="227">
        <v>0</v>
      </c>
      <c r="V2202" s="224">
        <v>1</v>
      </c>
      <c r="W2202" s="224">
        <v>0</v>
      </c>
      <c r="X2202" s="146">
        <f>+G2202-(SUM(I2202:N2202,O2202,P2202:P2202:T2202,U2202,V2202,W2202))</f>
        <v>101</v>
      </c>
      <c r="Y2202" s="107"/>
      <c r="Z2202" s="107"/>
      <c r="AA2202" s="107"/>
      <c r="AB2202" s="107"/>
      <c r="AC2202" s="107"/>
      <c r="AD2202" s="107"/>
      <c r="AE2202" s="197">
        <f t="shared" si="66"/>
        <v>101</v>
      </c>
      <c r="AF2202" s="108"/>
      <c r="AG2202" s="104"/>
    </row>
    <row r="2203" spans="1:33">
      <c r="A2203" s="357">
        <v>45565</v>
      </c>
      <c r="B2203" s="30">
        <v>1</v>
      </c>
      <c r="C2203" s="30">
        <v>5682901</v>
      </c>
      <c r="D2203" s="104">
        <v>71660</v>
      </c>
      <c r="E2203" s="104" t="s">
        <v>830</v>
      </c>
      <c r="F2203" s="30">
        <v>22083</v>
      </c>
      <c r="G2203" s="105">
        <v>312</v>
      </c>
      <c r="H2203" s="113" t="s">
        <v>1001</v>
      </c>
      <c r="I2203" s="222">
        <v>0</v>
      </c>
      <c r="J2203" s="223">
        <v>0</v>
      </c>
      <c r="K2203" s="228">
        <v>0</v>
      </c>
      <c r="L2203" s="224">
        <v>0</v>
      </c>
      <c r="M2203" s="222">
        <v>0</v>
      </c>
      <c r="N2203" s="229">
        <v>0</v>
      </c>
      <c r="O2203" s="225">
        <v>0</v>
      </c>
      <c r="P2203" s="224">
        <v>0</v>
      </c>
      <c r="Q2203" s="225">
        <v>0</v>
      </c>
      <c r="R2203" s="226">
        <v>0</v>
      </c>
      <c r="S2203" s="224">
        <v>0</v>
      </c>
      <c r="T2203" s="222">
        <v>0</v>
      </c>
      <c r="U2203" s="227">
        <v>0</v>
      </c>
      <c r="V2203" s="224">
        <v>1</v>
      </c>
      <c r="W2203" s="224">
        <v>0</v>
      </c>
      <c r="X2203" s="146">
        <f>+G2203-(SUM(I2203:N2203,O2203,P2203:P2203:T2203,U2203,V2203,W2203))</f>
        <v>311</v>
      </c>
      <c r="Y2203" s="107"/>
      <c r="Z2203" s="107"/>
      <c r="AA2203" s="107"/>
      <c r="AB2203" s="107"/>
      <c r="AC2203" s="107"/>
      <c r="AD2203" s="107"/>
      <c r="AE2203" s="197">
        <f t="shared" si="66"/>
        <v>311</v>
      </c>
      <c r="AF2203" s="108"/>
      <c r="AG2203" s="104"/>
    </row>
    <row r="2204" spans="1:33">
      <c r="A2204" s="357">
        <v>45565</v>
      </c>
      <c r="B2204" s="30">
        <v>1</v>
      </c>
      <c r="C2204" s="30">
        <v>5682901</v>
      </c>
      <c r="D2204" s="104">
        <v>71665</v>
      </c>
      <c r="E2204" s="104" t="s">
        <v>830</v>
      </c>
      <c r="F2204" s="30">
        <v>22084</v>
      </c>
      <c r="G2204" s="105">
        <v>377</v>
      </c>
      <c r="H2204" s="113" t="s">
        <v>301</v>
      </c>
      <c r="I2204" s="222">
        <v>0</v>
      </c>
      <c r="J2204" s="223">
        <v>0</v>
      </c>
      <c r="K2204" s="228">
        <v>0</v>
      </c>
      <c r="L2204" s="224">
        <v>0</v>
      </c>
      <c r="M2204" s="222">
        <v>0</v>
      </c>
      <c r="N2204" s="229">
        <v>0</v>
      </c>
      <c r="O2204" s="225">
        <v>0</v>
      </c>
      <c r="P2204" s="224">
        <v>0</v>
      </c>
      <c r="Q2204" s="225">
        <v>0</v>
      </c>
      <c r="R2204" s="226">
        <v>0</v>
      </c>
      <c r="S2204" s="224">
        <v>0</v>
      </c>
      <c r="T2204" s="222">
        <v>0</v>
      </c>
      <c r="U2204" s="227">
        <v>0</v>
      </c>
      <c r="V2204" s="224">
        <v>1</v>
      </c>
      <c r="W2204" s="224">
        <v>0</v>
      </c>
      <c r="X2204" s="146">
        <f>+G2204-(SUM(I2204:N2204,O2204,P2204:P2204:T2204,U2204,V2204,W2204))</f>
        <v>376</v>
      </c>
      <c r="Y2204" s="107"/>
      <c r="Z2204" s="107"/>
      <c r="AA2204" s="107"/>
      <c r="AB2204" s="107"/>
      <c r="AC2204" s="107"/>
      <c r="AD2204" s="107"/>
      <c r="AE2204" s="197">
        <f t="shared" si="66"/>
        <v>376</v>
      </c>
      <c r="AF2204" s="108"/>
      <c r="AG2204" s="104"/>
    </row>
    <row r="2205" spans="1:33">
      <c r="A2205" s="357">
        <v>45565</v>
      </c>
      <c r="B2205" s="30">
        <v>1</v>
      </c>
      <c r="C2205" s="30">
        <v>5682901</v>
      </c>
      <c r="D2205" s="104">
        <v>71825</v>
      </c>
      <c r="E2205" s="104" t="s">
        <v>871</v>
      </c>
      <c r="F2205" s="30">
        <v>22085</v>
      </c>
      <c r="G2205" s="105">
        <v>400</v>
      </c>
      <c r="H2205" s="113" t="s">
        <v>111</v>
      </c>
      <c r="I2205" s="222">
        <v>0</v>
      </c>
      <c r="J2205" s="223">
        <v>0</v>
      </c>
      <c r="K2205" s="228">
        <v>0</v>
      </c>
      <c r="L2205" s="224">
        <v>0</v>
      </c>
      <c r="M2205" s="222">
        <v>0</v>
      </c>
      <c r="N2205" s="229">
        <v>0</v>
      </c>
      <c r="O2205" s="225">
        <v>0</v>
      </c>
      <c r="P2205" s="224">
        <v>0</v>
      </c>
      <c r="Q2205" s="225">
        <v>0</v>
      </c>
      <c r="R2205" s="226">
        <v>0</v>
      </c>
      <c r="S2205" s="224">
        <v>0</v>
      </c>
      <c r="T2205" s="222">
        <v>0</v>
      </c>
      <c r="U2205" s="227">
        <v>0</v>
      </c>
      <c r="V2205" s="224">
        <v>1</v>
      </c>
      <c r="W2205" s="224">
        <v>0</v>
      </c>
      <c r="X2205" s="146">
        <f>+G2205-(SUM(I2205:N2205,O2205,P2205:P2205:T2205,U2205,V2205,W2205))</f>
        <v>399</v>
      </c>
      <c r="Y2205" s="107"/>
      <c r="Z2205" s="107"/>
      <c r="AA2205" s="107"/>
      <c r="AB2205" s="107"/>
      <c r="AC2205" s="107"/>
      <c r="AD2205" s="107"/>
      <c r="AE2205" s="197">
        <f t="shared" si="66"/>
        <v>399</v>
      </c>
      <c r="AF2205" s="108"/>
      <c r="AG2205" s="104"/>
    </row>
    <row r="2206" spans="1:33">
      <c r="A2206" s="357">
        <v>45565</v>
      </c>
      <c r="B2206" s="30">
        <v>2</v>
      </c>
      <c r="C2206" s="30">
        <v>5682901</v>
      </c>
      <c r="D2206" s="104">
        <v>71825</v>
      </c>
      <c r="E2206" s="104" t="s">
        <v>871</v>
      </c>
      <c r="F2206" s="30">
        <v>22086</v>
      </c>
      <c r="G2206" s="105">
        <v>55</v>
      </c>
      <c r="H2206" s="113" t="s">
        <v>573</v>
      </c>
      <c r="I2206" s="222">
        <v>0</v>
      </c>
      <c r="J2206" s="223">
        <v>0</v>
      </c>
      <c r="K2206" s="228">
        <v>0</v>
      </c>
      <c r="L2206" s="224">
        <v>0</v>
      </c>
      <c r="M2206" s="222">
        <v>0</v>
      </c>
      <c r="N2206" s="229">
        <v>0</v>
      </c>
      <c r="O2206" s="225">
        <v>0</v>
      </c>
      <c r="P2206" s="224">
        <v>0</v>
      </c>
      <c r="Q2206" s="225">
        <v>0</v>
      </c>
      <c r="R2206" s="226">
        <v>0</v>
      </c>
      <c r="S2206" s="224">
        <v>0</v>
      </c>
      <c r="T2206" s="222">
        <v>0</v>
      </c>
      <c r="U2206" s="227">
        <v>0</v>
      </c>
      <c r="V2206" s="224">
        <v>1</v>
      </c>
      <c r="W2206" s="224">
        <v>0</v>
      </c>
      <c r="X2206" s="146">
        <f>+G2206-(SUM(I2206:N2206,O2206,P2206:P2206:T2206,U2206,V2206,W2206))</f>
        <v>54</v>
      </c>
      <c r="Y2206" s="107"/>
      <c r="Z2206" s="107"/>
      <c r="AA2206" s="107"/>
      <c r="AB2206" s="107"/>
      <c r="AC2206" s="107"/>
      <c r="AD2206" s="107"/>
      <c r="AE2206" s="197">
        <f t="shared" si="66"/>
        <v>54</v>
      </c>
      <c r="AF2206" s="108"/>
      <c r="AG2206" s="104"/>
    </row>
    <row r="2207" spans="1:33">
      <c r="A2207" s="357">
        <v>45565</v>
      </c>
      <c r="B2207" s="30">
        <v>3</v>
      </c>
      <c r="C2207" s="30">
        <v>5682901</v>
      </c>
      <c r="D2207" s="104">
        <v>71673</v>
      </c>
      <c r="E2207" s="104" t="s">
        <v>871</v>
      </c>
      <c r="F2207" s="30">
        <v>22087</v>
      </c>
      <c r="G2207" s="105">
        <v>381</v>
      </c>
      <c r="H2207" s="113" t="s">
        <v>299</v>
      </c>
      <c r="I2207" s="222">
        <v>0</v>
      </c>
      <c r="J2207" s="223">
        <v>0</v>
      </c>
      <c r="K2207" s="228">
        <v>0</v>
      </c>
      <c r="L2207" s="224">
        <v>0</v>
      </c>
      <c r="M2207" s="222">
        <v>0</v>
      </c>
      <c r="N2207" s="229">
        <v>0</v>
      </c>
      <c r="O2207" s="225">
        <v>0</v>
      </c>
      <c r="P2207" s="224">
        <v>0</v>
      </c>
      <c r="Q2207" s="225">
        <v>0</v>
      </c>
      <c r="R2207" s="226">
        <v>0</v>
      </c>
      <c r="S2207" s="224">
        <v>0</v>
      </c>
      <c r="T2207" s="222">
        <v>0</v>
      </c>
      <c r="U2207" s="227">
        <v>0</v>
      </c>
      <c r="V2207" s="224">
        <v>1</v>
      </c>
      <c r="W2207" s="224">
        <v>0</v>
      </c>
      <c r="X2207" s="146">
        <f>+G2207-(SUM(I2207:N2207,O2207,P2207:P2207:T2207,U2207,V2207,W2207))</f>
        <v>380</v>
      </c>
      <c r="Y2207" s="107"/>
      <c r="Z2207" s="107"/>
      <c r="AA2207" s="107"/>
      <c r="AB2207" s="107"/>
      <c r="AC2207" s="107"/>
      <c r="AD2207" s="107"/>
      <c r="AE2207" s="197">
        <f t="shared" si="66"/>
        <v>380</v>
      </c>
      <c r="AF2207" s="108"/>
      <c r="AG2207" s="104"/>
    </row>
    <row r="2208" spans="1:33">
      <c r="A2208" s="357">
        <v>45565</v>
      </c>
      <c r="B2208" s="30">
        <v>3</v>
      </c>
      <c r="C2208" s="30">
        <v>5682901</v>
      </c>
      <c r="D2208" s="104">
        <v>71824</v>
      </c>
      <c r="E2208" s="104" t="s">
        <v>871</v>
      </c>
      <c r="F2208" s="30">
        <v>22088</v>
      </c>
      <c r="G2208" s="105">
        <v>178</v>
      </c>
      <c r="H2208" s="113" t="s">
        <v>328</v>
      </c>
      <c r="I2208" s="222">
        <v>0</v>
      </c>
      <c r="J2208" s="223">
        <v>0</v>
      </c>
      <c r="K2208" s="228">
        <v>0</v>
      </c>
      <c r="L2208" s="224">
        <v>0</v>
      </c>
      <c r="M2208" s="222">
        <v>0</v>
      </c>
      <c r="N2208" s="229">
        <v>0</v>
      </c>
      <c r="O2208" s="225">
        <v>0</v>
      </c>
      <c r="P2208" s="224">
        <v>0</v>
      </c>
      <c r="Q2208" s="225">
        <v>0</v>
      </c>
      <c r="R2208" s="226">
        <v>0</v>
      </c>
      <c r="S2208" s="224">
        <v>0</v>
      </c>
      <c r="T2208" s="222">
        <v>0</v>
      </c>
      <c r="U2208" s="227">
        <v>0</v>
      </c>
      <c r="V2208" s="224">
        <v>1</v>
      </c>
      <c r="W2208" s="224">
        <v>0</v>
      </c>
      <c r="X2208" s="146">
        <f>+G2208-(SUM(I2208:N2208,O2208,P2208:P2208:T2208,U2208,V2208,W2208))</f>
        <v>177</v>
      </c>
      <c r="Y2208" s="107"/>
      <c r="Z2208" s="107"/>
      <c r="AA2208" s="107"/>
      <c r="AB2208" s="107"/>
      <c r="AC2208" s="107"/>
      <c r="AD2208" s="107"/>
      <c r="AE2208" s="197">
        <f t="shared" si="66"/>
        <v>177</v>
      </c>
      <c r="AF2208" s="108"/>
      <c r="AG2208" s="104"/>
    </row>
    <row r="2209" spans="1:33">
      <c r="A2209" s="357">
        <v>45565</v>
      </c>
      <c r="B2209" s="30">
        <v>3</v>
      </c>
      <c r="C2209" s="30">
        <v>5682901</v>
      </c>
      <c r="D2209" s="104">
        <v>71856</v>
      </c>
      <c r="E2209" s="104" t="s">
        <v>871</v>
      </c>
      <c r="F2209" s="30">
        <v>22089</v>
      </c>
      <c r="G2209" s="105">
        <v>229</v>
      </c>
      <c r="H2209" s="113" t="s">
        <v>1002</v>
      </c>
      <c r="I2209" s="222">
        <v>0</v>
      </c>
      <c r="J2209" s="223">
        <v>0</v>
      </c>
      <c r="K2209" s="228">
        <v>0</v>
      </c>
      <c r="L2209" s="224">
        <v>0</v>
      </c>
      <c r="M2209" s="222">
        <v>0</v>
      </c>
      <c r="N2209" s="229">
        <v>0</v>
      </c>
      <c r="O2209" s="225">
        <v>0</v>
      </c>
      <c r="P2209" s="224">
        <v>0</v>
      </c>
      <c r="Q2209" s="225">
        <v>0</v>
      </c>
      <c r="R2209" s="226">
        <v>0</v>
      </c>
      <c r="S2209" s="224">
        <v>0</v>
      </c>
      <c r="T2209" s="222">
        <v>0</v>
      </c>
      <c r="U2209" s="227">
        <v>0</v>
      </c>
      <c r="V2209" s="224">
        <v>1</v>
      </c>
      <c r="W2209" s="224">
        <v>0</v>
      </c>
      <c r="X2209" s="146">
        <f>+G2209-(SUM(I2209:N2209,O2209,P2209:P2209:T2209,U2209,V2209,W2209))</f>
        <v>228</v>
      </c>
      <c r="Y2209" s="107"/>
      <c r="Z2209" s="107"/>
      <c r="AA2209" s="107"/>
      <c r="AB2209" s="107"/>
      <c r="AC2209" s="107"/>
      <c r="AD2209" s="107"/>
      <c r="AE2209" s="197">
        <f t="shared" ref="AE2209:AE2272" si="67">X2209-SUM(Z2209:AD2209)</f>
        <v>228</v>
      </c>
      <c r="AF2209" s="108"/>
      <c r="AG2209" s="104"/>
    </row>
    <row r="2210" spans="1:33">
      <c r="A2210" s="357">
        <v>45572</v>
      </c>
      <c r="B2210" s="30">
        <v>1</v>
      </c>
      <c r="C2210" s="30">
        <v>5682901</v>
      </c>
      <c r="D2210" s="104">
        <v>71859</v>
      </c>
      <c r="E2210" s="104" t="s">
        <v>871</v>
      </c>
      <c r="F2210" s="30">
        <v>22118</v>
      </c>
      <c r="G2210" s="105">
        <v>301</v>
      </c>
      <c r="H2210" s="113" t="s">
        <v>111</v>
      </c>
      <c r="I2210" s="222">
        <v>0</v>
      </c>
      <c r="J2210" s="223">
        <v>0</v>
      </c>
      <c r="K2210" s="228">
        <v>0</v>
      </c>
      <c r="L2210" s="224">
        <v>0</v>
      </c>
      <c r="M2210" s="222">
        <v>2</v>
      </c>
      <c r="N2210" s="229">
        <v>0</v>
      </c>
      <c r="O2210" s="225">
        <v>0</v>
      </c>
      <c r="P2210" s="224">
        <v>0</v>
      </c>
      <c r="Q2210" s="225">
        <v>0</v>
      </c>
      <c r="R2210" s="226">
        <v>0</v>
      </c>
      <c r="S2210" s="224">
        <v>0</v>
      </c>
      <c r="T2210" s="222">
        <v>0</v>
      </c>
      <c r="U2210" s="227">
        <v>0</v>
      </c>
      <c r="V2210" s="224">
        <v>1</v>
      </c>
      <c r="W2210" s="224">
        <v>0</v>
      </c>
      <c r="X2210" s="146">
        <f>+G2210-(SUM(I2210:N2210,O2210,P2210:P2210:T2210,U2210,V2210,W2210))</f>
        <v>298</v>
      </c>
      <c r="Y2210" s="107"/>
      <c r="Z2210" s="107"/>
      <c r="AA2210" s="107">
        <v>2</v>
      </c>
      <c r="AB2210" s="107"/>
      <c r="AC2210" s="107"/>
      <c r="AD2210" s="107"/>
      <c r="AE2210" s="197">
        <f t="shared" si="67"/>
        <v>296</v>
      </c>
      <c r="AF2210" s="108"/>
      <c r="AG2210" s="104"/>
    </row>
    <row r="2211" spans="1:33">
      <c r="A2211" s="357">
        <v>45572</v>
      </c>
      <c r="B2211" s="30">
        <v>1</v>
      </c>
      <c r="C2211" s="30">
        <v>5682901</v>
      </c>
      <c r="D2211" s="104">
        <v>71855</v>
      </c>
      <c r="E2211" s="104" t="s">
        <v>871</v>
      </c>
      <c r="F2211" s="30">
        <v>22119</v>
      </c>
      <c r="G2211" s="105">
        <v>193</v>
      </c>
      <c r="H2211" s="113" t="s">
        <v>1003</v>
      </c>
      <c r="I2211" s="222">
        <v>0</v>
      </c>
      <c r="J2211" s="223">
        <v>0</v>
      </c>
      <c r="K2211" s="228">
        <v>0</v>
      </c>
      <c r="L2211" s="224">
        <v>0</v>
      </c>
      <c r="M2211" s="222">
        <v>0</v>
      </c>
      <c r="N2211" s="229">
        <v>0</v>
      </c>
      <c r="O2211" s="225">
        <v>0</v>
      </c>
      <c r="P2211" s="224">
        <v>0</v>
      </c>
      <c r="Q2211" s="225">
        <v>0</v>
      </c>
      <c r="R2211" s="226">
        <v>0</v>
      </c>
      <c r="S2211" s="224">
        <v>0</v>
      </c>
      <c r="T2211" s="222">
        <v>0</v>
      </c>
      <c r="U2211" s="227">
        <v>0</v>
      </c>
      <c r="V2211" s="224">
        <v>1</v>
      </c>
      <c r="W2211" s="224">
        <v>0</v>
      </c>
      <c r="X2211" s="146">
        <f>+G2211-(SUM(I2211:N2211,O2211,P2211:P2211:T2211,U2211,V2211,W2211))</f>
        <v>192</v>
      </c>
      <c r="Y2211" s="107"/>
      <c r="Z2211" s="107"/>
      <c r="AA2211" s="107"/>
      <c r="AB2211" s="107"/>
      <c r="AC2211" s="107"/>
      <c r="AD2211" s="107"/>
      <c r="AE2211" s="197">
        <f t="shared" si="67"/>
        <v>192</v>
      </c>
      <c r="AF2211" s="108"/>
      <c r="AG2211" s="104"/>
    </row>
    <row r="2212" spans="1:33">
      <c r="A2212" s="357">
        <v>45572</v>
      </c>
      <c r="B2212" s="30">
        <v>1</v>
      </c>
      <c r="C2212" s="30">
        <v>5682901</v>
      </c>
      <c r="D2212" s="104">
        <v>71857</v>
      </c>
      <c r="E2212" s="104" t="s">
        <v>871</v>
      </c>
      <c r="F2212" s="30">
        <v>22120</v>
      </c>
      <c r="G2212" s="105">
        <v>175</v>
      </c>
      <c r="H2212" s="113" t="s">
        <v>1004</v>
      </c>
      <c r="I2212" s="222">
        <v>0</v>
      </c>
      <c r="J2212" s="223">
        <v>0</v>
      </c>
      <c r="K2212" s="228">
        <v>0</v>
      </c>
      <c r="L2212" s="224">
        <v>0</v>
      </c>
      <c r="M2212" s="222">
        <v>0</v>
      </c>
      <c r="N2212" s="229">
        <v>0</v>
      </c>
      <c r="O2212" s="225">
        <v>0</v>
      </c>
      <c r="P2212" s="224">
        <v>0</v>
      </c>
      <c r="Q2212" s="225">
        <v>0</v>
      </c>
      <c r="R2212" s="226">
        <v>0</v>
      </c>
      <c r="S2212" s="224">
        <v>0</v>
      </c>
      <c r="T2212" s="222">
        <v>0</v>
      </c>
      <c r="U2212" s="227">
        <v>0</v>
      </c>
      <c r="V2212" s="224">
        <v>1</v>
      </c>
      <c r="W2212" s="224">
        <v>0</v>
      </c>
      <c r="X2212" s="146">
        <f>+G2212-(SUM(I2212:N2212,O2212,P2212:P2212:T2212,U2212,V2212,W2212))</f>
        <v>174</v>
      </c>
      <c r="Y2212" s="107"/>
      <c r="Z2212" s="107"/>
      <c r="AA2212" s="107"/>
      <c r="AB2212" s="107"/>
      <c r="AC2212" s="107"/>
      <c r="AD2212" s="107"/>
      <c r="AE2212" s="197">
        <f t="shared" si="67"/>
        <v>174</v>
      </c>
      <c r="AF2212" s="108"/>
      <c r="AG2212" s="104"/>
    </row>
    <row r="2213" spans="1:33">
      <c r="A2213" s="357">
        <v>45572</v>
      </c>
      <c r="B2213" s="30">
        <v>1</v>
      </c>
      <c r="C2213" s="30">
        <v>5682901</v>
      </c>
      <c r="D2213" s="104">
        <v>71856</v>
      </c>
      <c r="E2213" s="104" t="s">
        <v>871</v>
      </c>
      <c r="F2213" s="30">
        <v>22121</v>
      </c>
      <c r="G2213" s="105">
        <v>180</v>
      </c>
      <c r="H2213" s="113" t="s">
        <v>302</v>
      </c>
      <c r="I2213" s="222">
        <v>0</v>
      </c>
      <c r="J2213" s="223">
        <v>0</v>
      </c>
      <c r="K2213" s="228">
        <v>0</v>
      </c>
      <c r="L2213" s="224">
        <v>0</v>
      </c>
      <c r="M2213" s="222">
        <v>0</v>
      </c>
      <c r="N2213" s="229">
        <v>0</v>
      </c>
      <c r="O2213" s="225">
        <v>0</v>
      </c>
      <c r="P2213" s="224">
        <v>0</v>
      </c>
      <c r="Q2213" s="225">
        <v>0</v>
      </c>
      <c r="R2213" s="226">
        <v>0</v>
      </c>
      <c r="S2213" s="224">
        <v>0</v>
      </c>
      <c r="T2213" s="222">
        <v>0</v>
      </c>
      <c r="U2213" s="227">
        <v>0</v>
      </c>
      <c r="V2213" s="224">
        <v>1</v>
      </c>
      <c r="W2213" s="224">
        <v>0</v>
      </c>
      <c r="X2213" s="146">
        <f>+G2213-(SUM(I2213:N2213,O2213,P2213:P2213:T2213,U2213,V2213,W2213))</f>
        <v>179</v>
      </c>
      <c r="Y2213" s="107"/>
      <c r="Z2213" s="107"/>
      <c r="AA2213" s="107"/>
      <c r="AB2213" s="107"/>
      <c r="AC2213" s="107"/>
      <c r="AD2213" s="107"/>
      <c r="AE2213" s="197">
        <f t="shared" si="67"/>
        <v>179</v>
      </c>
      <c r="AF2213" s="108"/>
      <c r="AG2213" s="104"/>
    </row>
    <row r="2214" spans="1:33">
      <c r="A2214" s="357">
        <v>45572</v>
      </c>
      <c r="B2214" s="30">
        <v>1</v>
      </c>
      <c r="C2214" s="30">
        <v>5682901</v>
      </c>
      <c r="D2214" s="104">
        <v>71661</v>
      </c>
      <c r="E2214" s="104" t="s">
        <v>830</v>
      </c>
      <c r="F2214" s="30">
        <v>22122</v>
      </c>
      <c r="G2214" s="105">
        <v>53</v>
      </c>
      <c r="H2214" s="113" t="s">
        <v>611</v>
      </c>
      <c r="I2214" s="222">
        <v>0</v>
      </c>
      <c r="J2214" s="223">
        <v>0</v>
      </c>
      <c r="K2214" s="228">
        <v>0</v>
      </c>
      <c r="L2214" s="224">
        <v>0</v>
      </c>
      <c r="M2214" s="222">
        <v>0</v>
      </c>
      <c r="N2214" s="229">
        <v>0</v>
      </c>
      <c r="O2214" s="225">
        <v>0</v>
      </c>
      <c r="P2214" s="224">
        <v>0</v>
      </c>
      <c r="Q2214" s="225">
        <v>0</v>
      </c>
      <c r="R2214" s="226">
        <v>0</v>
      </c>
      <c r="S2214" s="224">
        <v>0</v>
      </c>
      <c r="T2214" s="222">
        <v>0</v>
      </c>
      <c r="U2214" s="227">
        <v>0</v>
      </c>
      <c r="V2214" s="224">
        <v>1</v>
      </c>
      <c r="W2214" s="224">
        <v>0</v>
      </c>
      <c r="X2214" s="146">
        <f>+G2214-(SUM(I2214:N2214,O2214,P2214:P2214:T2214,U2214,V2214,W2214))</f>
        <v>52</v>
      </c>
      <c r="Y2214" s="107"/>
      <c r="Z2214" s="107"/>
      <c r="AA2214" s="107"/>
      <c r="AB2214" s="107"/>
      <c r="AC2214" s="107"/>
      <c r="AD2214" s="107"/>
      <c r="AE2214" s="197">
        <f t="shared" si="67"/>
        <v>52</v>
      </c>
      <c r="AF2214" s="108"/>
      <c r="AG2214" s="104"/>
    </row>
    <row r="2215" spans="1:33">
      <c r="A2215" s="357">
        <v>45572</v>
      </c>
      <c r="B2215" s="30">
        <v>1</v>
      </c>
      <c r="C2215" s="30">
        <v>5682901</v>
      </c>
      <c r="D2215" s="104">
        <v>71662</v>
      </c>
      <c r="E2215" s="104" t="s">
        <v>830</v>
      </c>
      <c r="F2215" s="30">
        <v>22123</v>
      </c>
      <c r="G2215" s="105">
        <v>30</v>
      </c>
      <c r="H2215" s="113" t="s">
        <v>190</v>
      </c>
      <c r="I2215" s="222">
        <v>0</v>
      </c>
      <c r="J2215" s="223">
        <v>0</v>
      </c>
      <c r="K2215" s="228">
        <v>0</v>
      </c>
      <c r="L2215" s="224">
        <v>0</v>
      </c>
      <c r="M2215" s="222">
        <v>0</v>
      </c>
      <c r="N2215" s="229">
        <v>0</v>
      </c>
      <c r="O2215" s="225">
        <v>0</v>
      </c>
      <c r="P2215" s="224">
        <v>0</v>
      </c>
      <c r="Q2215" s="225">
        <v>0</v>
      </c>
      <c r="R2215" s="226">
        <v>0</v>
      </c>
      <c r="S2215" s="224">
        <v>0</v>
      </c>
      <c r="T2215" s="222">
        <v>0</v>
      </c>
      <c r="U2215" s="227">
        <v>0</v>
      </c>
      <c r="V2215" s="224">
        <v>1</v>
      </c>
      <c r="W2215" s="224">
        <v>0</v>
      </c>
      <c r="X2215" s="146">
        <f>+G2215-(SUM(I2215:N2215,O2215,P2215:P2215:T2215,U2215,V2215,W2215))</f>
        <v>29</v>
      </c>
      <c r="Y2215" s="107"/>
      <c r="Z2215" s="107"/>
      <c r="AA2215" s="107"/>
      <c r="AB2215" s="107"/>
      <c r="AC2215" s="107"/>
      <c r="AD2215" s="107"/>
      <c r="AE2215" s="197">
        <f t="shared" si="67"/>
        <v>29</v>
      </c>
      <c r="AF2215" s="108"/>
      <c r="AG2215" s="104"/>
    </row>
    <row r="2216" spans="1:33">
      <c r="A2216" s="357">
        <v>45572</v>
      </c>
      <c r="B2216" s="30">
        <v>1</v>
      </c>
      <c r="C2216" s="30">
        <v>5682901</v>
      </c>
      <c r="D2216" s="104">
        <v>71490</v>
      </c>
      <c r="E2216" s="104" t="s">
        <v>830</v>
      </c>
      <c r="F2216" s="30">
        <v>22124</v>
      </c>
      <c r="G2216" s="105">
        <v>50</v>
      </c>
      <c r="H2216" s="113" t="s">
        <v>154</v>
      </c>
      <c r="I2216" s="222">
        <v>0</v>
      </c>
      <c r="J2216" s="223">
        <v>0</v>
      </c>
      <c r="K2216" s="228">
        <v>0</v>
      </c>
      <c r="L2216" s="224">
        <v>0</v>
      </c>
      <c r="M2216" s="222">
        <v>0</v>
      </c>
      <c r="N2216" s="229">
        <v>0</v>
      </c>
      <c r="O2216" s="225">
        <v>0</v>
      </c>
      <c r="P2216" s="224">
        <v>0</v>
      </c>
      <c r="Q2216" s="225">
        <v>0</v>
      </c>
      <c r="R2216" s="226">
        <v>0</v>
      </c>
      <c r="S2216" s="224">
        <v>0</v>
      </c>
      <c r="T2216" s="222">
        <v>0</v>
      </c>
      <c r="U2216" s="227">
        <v>0</v>
      </c>
      <c r="V2216" s="224">
        <v>1</v>
      </c>
      <c r="W2216" s="224">
        <v>0</v>
      </c>
      <c r="X2216" s="146">
        <f>+G2216-(SUM(I2216:N2216,O2216,P2216:P2216:T2216,U2216,V2216,W2216))</f>
        <v>49</v>
      </c>
      <c r="Y2216" s="107"/>
      <c r="Z2216" s="107"/>
      <c r="AA2216" s="107"/>
      <c r="AB2216" s="107"/>
      <c r="AC2216" s="107"/>
      <c r="AD2216" s="107"/>
      <c r="AE2216" s="197">
        <f t="shared" si="67"/>
        <v>49</v>
      </c>
      <c r="AF2216" s="108"/>
      <c r="AG2216" s="104"/>
    </row>
    <row r="2217" spans="1:33">
      <c r="A2217" s="357">
        <v>45572</v>
      </c>
      <c r="B2217" s="30">
        <v>1</v>
      </c>
      <c r="C2217" s="30">
        <v>5682901</v>
      </c>
      <c r="D2217" s="104">
        <v>71857</v>
      </c>
      <c r="E2217" s="104" t="s">
        <v>871</v>
      </c>
      <c r="F2217" s="30">
        <v>22125</v>
      </c>
      <c r="G2217" s="105">
        <v>188</v>
      </c>
      <c r="H2217" s="113" t="s">
        <v>1005</v>
      </c>
      <c r="I2217" s="222">
        <v>0</v>
      </c>
      <c r="J2217" s="223">
        <v>0</v>
      </c>
      <c r="K2217" s="228">
        <v>0</v>
      </c>
      <c r="L2217" s="224">
        <v>0</v>
      </c>
      <c r="M2217" s="222">
        <v>0</v>
      </c>
      <c r="N2217" s="229">
        <v>0</v>
      </c>
      <c r="O2217" s="225">
        <v>0</v>
      </c>
      <c r="P2217" s="224">
        <v>0</v>
      </c>
      <c r="Q2217" s="225">
        <v>0</v>
      </c>
      <c r="R2217" s="226">
        <v>0</v>
      </c>
      <c r="S2217" s="224">
        <v>0</v>
      </c>
      <c r="T2217" s="222">
        <v>0</v>
      </c>
      <c r="U2217" s="227">
        <v>0</v>
      </c>
      <c r="V2217" s="224">
        <v>1</v>
      </c>
      <c r="W2217" s="224">
        <v>0</v>
      </c>
      <c r="X2217" s="146">
        <f>+G2217-(SUM(I2217:N2217,O2217,P2217:P2217:T2217,U2217,V2217,W2217))</f>
        <v>187</v>
      </c>
      <c r="Y2217" s="107"/>
      <c r="Z2217" s="107"/>
      <c r="AA2217" s="107"/>
      <c r="AB2217" s="107"/>
      <c r="AC2217" s="107"/>
      <c r="AD2217" s="107"/>
      <c r="AE2217" s="197">
        <f t="shared" si="67"/>
        <v>187</v>
      </c>
      <c r="AF2217" s="108"/>
      <c r="AG2217" s="104"/>
    </row>
    <row r="2218" spans="1:33">
      <c r="A2218" s="357">
        <v>45572</v>
      </c>
      <c r="B2218" s="30">
        <v>1</v>
      </c>
      <c r="C2218" s="30">
        <v>5682901</v>
      </c>
      <c r="D2218" s="104">
        <v>71862</v>
      </c>
      <c r="E2218" s="104" t="s">
        <v>871</v>
      </c>
      <c r="F2218" s="30">
        <v>22126</v>
      </c>
      <c r="G2218" s="105">
        <v>118</v>
      </c>
      <c r="H2218" s="113" t="s">
        <v>1006</v>
      </c>
      <c r="I2218" s="222">
        <v>0</v>
      </c>
      <c r="J2218" s="223">
        <v>0</v>
      </c>
      <c r="K2218" s="228">
        <v>0</v>
      </c>
      <c r="L2218" s="224">
        <v>0</v>
      </c>
      <c r="M2218" s="222">
        <v>0</v>
      </c>
      <c r="N2218" s="229">
        <v>0</v>
      </c>
      <c r="O2218" s="225">
        <v>0</v>
      </c>
      <c r="P2218" s="224">
        <v>0</v>
      </c>
      <c r="Q2218" s="225">
        <v>0</v>
      </c>
      <c r="R2218" s="226">
        <v>0</v>
      </c>
      <c r="S2218" s="224">
        <v>0</v>
      </c>
      <c r="T2218" s="222">
        <v>0</v>
      </c>
      <c r="U2218" s="227">
        <v>0</v>
      </c>
      <c r="V2218" s="224">
        <v>1</v>
      </c>
      <c r="W2218" s="224">
        <v>0</v>
      </c>
      <c r="X2218" s="146">
        <f>+G2218-(SUM(I2218:N2218,O2218,P2218:P2218:T2218,U2218,V2218,W2218))</f>
        <v>117</v>
      </c>
      <c r="Y2218" s="107"/>
      <c r="Z2218" s="107"/>
      <c r="AA2218" s="107"/>
      <c r="AB2218" s="107"/>
      <c r="AC2218" s="107"/>
      <c r="AD2218" s="107"/>
      <c r="AE2218" s="197">
        <f t="shared" si="67"/>
        <v>117</v>
      </c>
      <c r="AF2218" s="108"/>
      <c r="AG2218" s="104"/>
    </row>
    <row r="2219" spans="1:33">
      <c r="A2219" s="357">
        <v>45572</v>
      </c>
      <c r="B2219" s="30">
        <v>3</v>
      </c>
      <c r="C2219" s="30">
        <v>5682901</v>
      </c>
      <c r="D2219" s="104">
        <v>60474</v>
      </c>
      <c r="E2219" s="104" t="s">
        <v>830</v>
      </c>
      <c r="F2219" s="30">
        <v>22127</v>
      </c>
      <c r="G2219" s="105">
        <v>17</v>
      </c>
      <c r="H2219" s="113" t="s">
        <v>187</v>
      </c>
      <c r="I2219" s="222">
        <v>0</v>
      </c>
      <c r="J2219" s="223">
        <v>0</v>
      </c>
      <c r="K2219" s="228">
        <v>0</v>
      </c>
      <c r="L2219" s="224">
        <v>0</v>
      </c>
      <c r="M2219" s="222">
        <v>0</v>
      </c>
      <c r="N2219" s="229">
        <v>0</v>
      </c>
      <c r="O2219" s="225">
        <v>0</v>
      </c>
      <c r="P2219" s="224">
        <v>0</v>
      </c>
      <c r="Q2219" s="225">
        <v>0</v>
      </c>
      <c r="R2219" s="226">
        <v>0</v>
      </c>
      <c r="S2219" s="224">
        <v>0</v>
      </c>
      <c r="T2219" s="222">
        <v>0</v>
      </c>
      <c r="U2219" s="227">
        <v>0</v>
      </c>
      <c r="V2219" s="224">
        <v>1</v>
      </c>
      <c r="W2219" s="224">
        <v>0</v>
      </c>
      <c r="X2219" s="146">
        <f>+G2219-(SUM(I2219:N2219,O2219,P2219:P2219:T2219,U2219,V2219,W2219))</f>
        <v>16</v>
      </c>
      <c r="Y2219" s="107"/>
      <c r="Z2219" s="107"/>
      <c r="AA2219" s="107"/>
      <c r="AB2219" s="107"/>
      <c r="AC2219" s="107"/>
      <c r="AD2219" s="107"/>
      <c r="AE2219" s="197">
        <f t="shared" si="67"/>
        <v>16</v>
      </c>
      <c r="AF2219" s="108"/>
      <c r="AG2219" s="104"/>
    </row>
    <row r="2220" spans="1:33">
      <c r="A2220" s="357">
        <v>45572</v>
      </c>
      <c r="B2220" s="30">
        <v>3</v>
      </c>
      <c r="C2220" s="30">
        <v>5682901</v>
      </c>
      <c r="D2220" s="104">
        <v>71861</v>
      </c>
      <c r="E2220" s="104" t="s">
        <v>871</v>
      </c>
      <c r="F2220" s="30">
        <v>22128</v>
      </c>
      <c r="G2220" s="105">
        <v>359</v>
      </c>
      <c r="H2220" s="113" t="s">
        <v>1007</v>
      </c>
      <c r="I2220" s="222">
        <v>0</v>
      </c>
      <c r="J2220" s="223">
        <v>0</v>
      </c>
      <c r="K2220" s="228">
        <v>0</v>
      </c>
      <c r="L2220" s="224">
        <v>0</v>
      </c>
      <c r="M2220" s="222">
        <v>0</v>
      </c>
      <c r="N2220" s="229">
        <v>0</v>
      </c>
      <c r="O2220" s="225">
        <v>0</v>
      </c>
      <c r="P2220" s="224">
        <v>0</v>
      </c>
      <c r="Q2220" s="225">
        <v>0</v>
      </c>
      <c r="R2220" s="226">
        <v>0</v>
      </c>
      <c r="S2220" s="224">
        <v>0</v>
      </c>
      <c r="T2220" s="222">
        <v>0</v>
      </c>
      <c r="U2220" s="227">
        <v>0</v>
      </c>
      <c r="V2220" s="224">
        <v>1</v>
      </c>
      <c r="W2220" s="224">
        <v>0</v>
      </c>
      <c r="X2220" s="146">
        <f>+G2220-(SUM(I2220:N2220,O2220,P2220:P2220:T2220,U2220,V2220,W2220))</f>
        <v>358</v>
      </c>
      <c r="Y2220" s="107"/>
      <c r="Z2220" s="107"/>
      <c r="AA2220" s="107"/>
      <c r="AB2220" s="107"/>
      <c r="AC2220" s="107"/>
      <c r="AD2220" s="107"/>
      <c r="AE2220" s="197">
        <f t="shared" si="67"/>
        <v>358</v>
      </c>
      <c r="AF2220" s="108"/>
      <c r="AG2220" s="104"/>
    </row>
    <row r="2221" spans="1:33">
      <c r="A2221" s="357">
        <v>45572</v>
      </c>
      <c r="B2221" s="30">
        <v>3</v>
      </c>
      <c r="C2221" s="30">
        <v>5682901</v>
      </c>
      <c r="D2221" s="104">
        <v>71668</v>
      </c>
      <c r="E2221" s="104" t="s">
        <v>830</v>
      </c>
      <c r="F2221" s="30">
        <v>22129</v>
      </c>
      <c r="G2221" s="105">
        <v>24</v>
      </c>
      <c r="H2221" s="113" t="s">
        <v>141</v>
      </c>
      <c r="I2221" s="222">
        <v>0</v>
      </c>
      <c r="J2221" s="223">
        <v>0</v>
      </c>
      <c r="K2221" s="228">
        <v>0</v>
      </c>
      <c r="L2221" s="224">
        <v>0</v>
      </c>
      <c r="M2221" s="222">
        <v>0</v>
      </c>
      <c r="N2221" s="229">
        <v>0</v>
      </c>
      <c r="O2221" s="225">
        <v>0</v>
      </c>
      <c r="P2221" s="224">
        <v>0</v>
      </c>
      <c r="Q2221" s="225">
        <v>0</v>
      </c>
      <c r="R2221" s="226">
        <v>0</v>
      </c>
      <c r="S2221" s="224">
        <v>0</v>
      </c>
      <c r="T2221" s="222">
        <v>0</v>
      </c>
      <c r="U2221" s="227">
        <v>0</v>
      </c>
      <c r="V2221" s="224">
        <v>1</v>
      </c>
      <c r="W2221" s="224">
        <v>0</v>
      </c>
      <c r="X2221" s="146">
        <f>+G2221-(SUM(I2221:N2221,O2221,P2221:P2221:T2221,U2221,V2221,W2221))</f>
        <v>23</v>
      </c>
      <c r="Y2221" s="107"/>
      <c r="Z2221" s="107"/>
      <c r="AA2221" s="107"/>
      <c r="AB2221" s="107"/>
      <c r="AC2221" s="107"/>
      <c r="AD2221" s="107"/>
      <c r="AE2221" s="197">
        <f t="shared" si="67"/>
        <v>23</v>
      </c>
      <c r="AF2221" s="108"/>
      <c r="AG2221" s="104"/>
    </row>
    <row r="2222" spans="1:33">
      <c r="A2222" s="357">
        <v>45573</v>
      </c>
      <c r="B2222" s="30">
        <v>1</v>
      </c>
      <c r="C2222" s="30">
        <v>5549601</v>
      </c>
      <c r="D2222" s="104">
        <v>40683</v>
      </c>
      <c r="E2222" s="104" t="s">
        <v>862</v>
      </c>
      <c r="F2222" s="30">
        <v>22130</v>
      </c>
      <c r="G2222" s="105">
        <v>13</v>
      </c>
      <c r="H2222" s="113" t="s">
        <v>1008</v>
      </c>
      <c r="I2222" s="222">
        <v>0</v>
      </c>
      <c r="J2222" s="223">
        <v>0</v>
      </c>
      <c r="K2222" s="228">
        <v>0</v>
      </c>
      <c r="L2222" s="224">
        <v>0</v>
      </c>
      <c r="M2222" s="222">
        <v>0</v>
      </c>
      <c r="N2222" s="229">
        <v>0</v>
      </c>
      <c r="O2222" s="225">
        <v>0</v>
      </c>
      <c r="P2222" s="224">
        <v>0</v>
      </c>
      <c r="Q2222" s="225">
        <v>0</v>
      </c>
      <c r="R2222" s="226">
        <v>0</v>
      </c>
      <c r="S2222" s="224">
        <v>0</v>
      </c>
      <c r="T2222" s="222">
        <v>0</v>
      </c>
      <c r="U2222" s="227">
        <v>0</v>
      </c>
      <c r="V2222" s="224">
        <v>1</v>
      </c>
      <c r="W2222" s="224">
        <v>0</v>
      </c>
      <c r="X2222" s="146">
        <f>+G2222-(SUM(I2222:N2222,O2222,P2222:P2222:T2222,U2222,V2222,W2222))</f>
        <v>12</v>
      </c>
      <c r="Y2222" s="107"/>
      <c r="Z2222" s="107"/>
      <c r="AA2222" s="107"/>
      <c r="AB2222" s="107"/>
      <c r="AC2222" s="107"/>
      <c r="AD2222" s="107"/>
      <c r="AE2222" s="197">
        <f t="shared" si="67"/>
        <v>12</v>
      </c>
      <c r="AF2222" s="108"/>
      <c r="AG2222" s="104"/>
    </row>
    <row r="2223" spans="1:33">
      <c r="A2223" s="357">
        <v>45573</v>
      </c>
      <c r="B2223" s="30">
        <v>1</v>
      </c>
      <c r="C2223" s="30">
        <v>5549601</v>
      </c>
      <c r="D2223" s="104">
        <v>13738</v>
      </c>
      <c r="E2223" s="104" t="s">
        <v>862</v>
      </c>
      <c r="F2223" s="30">
        <v>22131</v>
      </c>
      <c r="G2223" s="105">
        <v>46</v>
      </c>
      <c r="H2223" s="113" t="s">
        <v>1009</v>
      </c>
      <c r="I2223" s="222">
        <v>0</v>
      </c>
      <c r="J2223" s="223">
        <v>0</v>
      </c>
      <c r="K2223" s="228">
        <v>0</v>
      </c>
      <c r="L2223" s="224">
        <v>0</v>
      </c>
      <c r="M2223" s="222">
        <v>0</v>
      </c>
      <c r="N2223" s="229">
        <v>0</v>
      </c>
      <c r="O2223" s="225">
        <v>0</v>
      </c>
      <c r="P2223" s="224">
        <v>0</v>
      </c>
      <c r="Q2223" s="225">
        <v>0</v>
      </c>
      <c r="R2223" s="226">
        <v>0</v>
      </c>
      <c r="S2223" s="224">
        <v>0</v>
      </c>
      <c r="T2223" s="222">
        <v>0</v>
      </c>
      <c r="U2223" s="227">
        <v>0</v>
      </c>
      <c r="V2223" s="224">
        <v>1</v>
      </c>
      <c r="W2223" s="224">
        <v>0</v>
      </c>
      <c r="X2223" s="146">
        <f>+G2223-(SUM(I2223:N2223,O2223,P2223:P2223:T2223,U2223,V2223,W2223))</f>
        <v>45</v>
      </c>
      <c r="Y2223" s="107"/>
      <c r="Z2223" s="107"/>
      <c r="AA2223" s="107"/>
      <c r="AB2223" s="107"/>
      <c r="AC2223" s="107"/>
      <c r="AD2223" s="107"/>
      <c r="AE2223" s="197">
        <f t="shared" si="67"/>
        <v>45</v>
      </c>
      <c r="AF2223" s="108"/>
      <c r="AG2223" s="104"/>
    </row>
    <row r="2224" spans="1:33">
      <c r="A2224" s="357">
        <v>45573</v>
      </c>
      <c r="B2224" s="30">
        <v>1</v>
      </c>
      <c r="C2224" s="30">
        <v>5549601</v>
      </c>
      <c r="D2224" s="104">
        <v>13758</v>
      </c>
      <c r="E2224" s="104" t="s">
        <v>862</v>
      </c>
      <c r="F2224" s="30">
        <v>22132</v>
      </c>
      <c r="G2224" s="105">
        <v>34</v>
      </c>
      <c r="H2224" s="113" t="s">
        <v>1010</v>
      </c>
      <c r="I2224" s="222">
        <v>0</v>
      </c>
      <c r="J2224" s="223">
        <v>0</v>
      </c>
      <c r="K2224" s="228">
        <v>0</v>
      </c>
      <c r="L2224" s="224">
        <v>0</v>
      </c>
      <c r="M2224" s="222">
        <v>0</v>
      </c>
      <c r="N2224" s="229">
        <v>0</v>
      </c>
      <c r="O2224" s="225">
        <v>0</v>
      </c>
      <c r="P2224" s="224">
        <v>0</v>
      </c>
      <c r="Q2224" s="225">
        <v>0</v>
      </c>
      <c r="R2224" s="226">
        <v>0</v>
      </c>
      <c r="S2224" s="224">
        <v>0</v>
      </c>
      <c r="T2224" s="222">
        <v>0</v>
      </c>
      <c r="U2224" s="227">
        <v>0</v>
      </c>
      <c r="V2224" s="224">
        <v>1</v>
      </c>
      <c r="W2224" s="224">
        <v>0</v>
      </c>
      <c r="X2224" s="146">
        <f>+G2224-(SUM(I2224:N2224,O2224,P2224:P2224:T2224,U2224,V2224,W2224))</f>
        <v>33</v>
      </c>
      <c r="Y2224" s="107"/>
      <c r="Z2224" s="107"/>
      <c r="AA2224" s="107"/>
      <c r="AB2224" s="107"/>
      <c r="AC2224" s="107"/>
      <c r="AD2224" s="107"/>
      <c r="AE2224" s="197">
        <f t="shared" si="67"/>
        <v>33</v>
      </c>
      <c r="AF2224" s="108"/>
      <c r="AG2224" s="104"/>
    </row>
    <row r="2225" spans="1:33">
      <c r="A2225" s="357">
        <v>45573</v>
      </c>
      <c r="B2225" s="30">
        <v>1</v>
      </c>
      <c r="C2225" s="30">
        <v>5549601</v>
      </c>
      <c r="D2225" s="104">
        <v>13769</v>
      </c>
      <c r="E2225" s="104" t="s">
        <v>862</v>
      </c>
      <c r="F2225" s="30">
        <v>22133</v>
      </c>
      <c r="G2225" s="105">
        <v>214</v>
      </c>
      <c r="H2225" s="113" t="s">
        <v>1011</v>
      </c>
      <c r="I2225" s="222">
        <v>0</v>
      </c>
      <c r="J2225" s="223">
        <v>0</v>
      </c>
      <c r="K2225" s="228">
        <v>0</v>
      </c>
      <c r="L2225" s="224">
        <v>0</v>
      </c>
      <c r="M2225" s="222">
        <v>0</v>
      </c>
      <c r="N2225" s="229">
        <v>0</v>
      </c>
      <c r="O2225" s="225">
        <v>0</v>
      </c>
      <c r="P2225" s="224">
        <v>0</v>
      </c>
      <c r="Q2225" s="225">
        <v>0</v>
      </c>
      <c r="R2225" s="226">
        <v>2</v>
      </c>
      <c r="S2225" s="224">
        <v>0</v>
      </c>
      <c r="T2225" s="222">
        <v>0</v>
      </c>
      <c r="U2225" s="227">
        <v>0</v>
      </c>
      <c r="V2225" s="224">
        <v>1</v>
      </c>
      <c r="W2225" s="224">
        <v>0</v>
      </c>
      <c r="X2225" s="146">
        <f>+G2225-(SUM(I2225:N2225,O2225,P2225:P2225:T2225,U2225,V2225,W2225))</f>
        <v>211</v>
      </c>
      <c r="Y2225" s="107"/>
      <c r="Z2225" s="107"/>
      <c r="AA2225" s="107"/>
      <c r="AB2225" s="107"/>
      <c r="AC2225" s="107"/>
      <c r="AD2225" s="107"/>
      <c r="AE2225" s="197">
        <f t="shared" si="67"/>
        <v>211</v>
      </c>
      <c r="AF2225" s="108"/>
      <c r="AG2225" s="104"/>
    </row>
    <row r="2226" spans="1:33">
      <c r="A2226" s="357">
        <v>45573</v>
      </c>
      <c r="B2226" s="30">
        <v>1</v>
      </c>
      <c r="C2226" s="30">
        <v>5549601</v>
      </c>
      <c r="D2226" s="104">
        <v>13761</v>
      </c>
      <c r="E2226" s="104" t="s">
        <v>862</v>
      </c>
      <c r="F2226" s="30">
        <v>22134</v>
      </c>
      <c r="G2226" s="105">
        <v>59</v>
      </c>
      <c r="H2226" s="113" t="s">
        <v>248</v>
      </c>
      <c r="I2226" s="222">
        <v>0</v>
      </c>
      <c r="J2226" s="223">
        <v>0</v>
      </c>
      <c r="K2226" s="228">
        <v>0</v>
      </c>
      <c r="L2226" s="224">
        <v>0</v>
      </c>
      <c r="M2226" s="222">
        <v>0</v>
      </c>
      <c r="N2226" s="229">
        <v>0</v>
      </c>
      <c r="O2226" s="225">
        <v>0</v>
      </c>
      <c r="P2226" s="224">
        <v>0</v>
      </c>
      <c r="Q2226" s="225">
        <v>0</v>
      </c>
      <c r="R2226" s="226">
        <v>0</v>
      </c>
      <c r="S2226" s="224">
        <v>0</v>
      </c>
      <c r="T2226" s="222">
        <v>0</v>
      </c>
      <c r="U2226" s="227">
        <v>0</v>
      </c>
      <c r="V2226" s="224">
        <v>1</v>
      </c>
      <c r="W2226" s="224">
        <v>0</v>
      </c>
      <c r="X2226" s="146">
        <f>+G2226-(SUM(I2226:N2226,O2226,P2226:P2226:T2226,U2226,V2226,W2226))</f>
        <v>58</v>
      </c>
      <c r="Y2226" s="107"/>
      <c r="Z2226" s="107"/>
      <c r="AA2226" s="107"/>
      <c r="AB2226" s="107"/>
      <c r="AC2226" s="107"/>
      <c r="AD2226" s="107"/>
      <c r="AE2226" s="197">
        <f t="shared" si="67"/>
        <v>58</v>
      </c>
      <c r="AF2226" s="108"/>
      <c r="AG2226" s="104"/>
    </row>
    <row r="2227" spans="1:33">
      <c r="A2227" s="357">
        <v>45609</v>
      </c>
      <c r="B2227" s="30">
        <v>3</v>
      </c>
      <c r="C2227" s="30">
        <v>5607803</v>
      </c>
      <c r="D2227" s="104">
        <v>71854</v>
      </c>
      <c r="E2227" s="104" t="s">
        <v>871</v>
      </c>
      <c r="F2227" s="30">
        <v>22290</v>
      </c>
      <c r="G2227" s="105">
        <v>310</v>
      </c>
      <c r="H2227" s="113" t="s">
        <v>1012</v>
      </c>
      <c r="I2227" s="222">
        <v>0</v>
      </c>
      <c r="J2227" s="223">
        <v>0</v>
      </c>
      <c r="K2227" s="228">
        <v>0</v>
      </c>
      <c r="L2227" s="224">
        <v>0</v>
      </c>
      <c r="M2227" s="222">
        <v>0</v>
      </c>
      <c r="N2227" s="229">
        <v>0</v>
      </c>
      <c r="O2227" s="225">
        <v>0</v>
      </c>
      <c r="P2227" s="224">
        <v>0</v>
      </c>
      <c r="Q2227" s="225">
        <v>0</v>
      </c>
      <c r="R2227" s="226">
        <v>0</v>
      </c>
      <c r="S2227" s="224">
        <v>0</v>
      </c>
      <c r="T2227" s="222">
        <v>0</v>
      </c>
      <c r="U2227" s="227">
        <v>0</v>
      </c>
      <c r="V2227" s="224">
        <v>0</v>
      </c>
      <c r="W2227" s="224">
        <v>0</v>
      </c>
      <c r="X2227" s="146">
        <f>+G2227-(SUM(I2227:N2227,O2227,P2227:P2227:T2227,U2227,V2227,W2227))</f>
        <v>310</v>
      </c>
      <c r="Y2227" s="107"/>
      <c r="Z2227" s="107"/>
      <c r="AA2227" s="107"/>
      <c r="AB2227" s="107"/>
      <c r="AC2227" s="107"/>
      <c r="AD2227" s="107"/>
      <c r="AE2227" s="197">
        <f t="shared" si="67"/>
        <v>310</v>
      </c>
      <c r="AF2227" s="108"/>
      <c r="AG2227" s="104"/>
    </row>
    <row r="2228" spans="1:33">
      <c r="A2228" s="357">
        <v>45609</v>
      </c>
      <c r="B2228" s="30">
        <v>3</v>
      </c>
      <c r="C2228" s="30">
        <v>5607803</v>
      </c>
      <c r="D2228" s="104">
        <v>71658</v>
      </c>
      <c r="E2228" s="104" t="s">
        <v>871</v>
      </c>
      <c r="F2228" s="30">
        <v>22291</v>
      </c>
      <c r="G2228" s="105">
        <v>23</v>
      </c>
      <c r="H2228" s="113" t="s">
        <v>142</v>
      </c>
      <c r="I2228" s="222">
        <v>0</v>
      </c>
      <c r="J2228" s="223">
        <v>0</v>
      </c>
      <c r="K2228" s="228">
        <v>0</v>
      </c>
      <c r="L2228" s="224">
        <v>0</v>
      </c>
      <c r="M2228" s="222">
        <v>0</v>
      </c>
      <c r="N2228" s="229">
        <v>0</v>
      </c>
      <c r="O2228" s="225">
        <v>0</v>
      </c>
      <c r="P2228" s="224">
        <v>0</v>
      </c>
      <c r="Q2228" s="225">
        <v>0</v>
      </c>
      <c r="R2228" s="226">
        <v>0</v>
      </c>
      <c r="S2228" s="224">
        <v>0</v>
      </c>
      <c r="T2228" s="222">
        <v>0</v>
      </c>
      <c r="U2228" s="227">
        <v>0</v>
      </c>
      <c r="V2228" s="224">
        <v>0</v>
      </c>
      <c r="W2228" s="224">
        <v>0</v>
      </c>
      <c r="X2228" s="146">
        <f>+G2228-(SUM(I2228:N2228,O2228,P2228:P2228:T2228,U2228,V2228,W2228))</f>
        <v>23</v>
      </c>
      <c r="Y2228" s="107"/>
      <c r="Z2228" s="107"/>
      <c r="AA2228" s="107"/>
      <c r="AB2228" s="107"/>
      <c r="AC2228" s="107"/>
      <c r="AD2228" s="107"/>
      <c r="AE2228" s="197">
        <f t="shared" si="67"/>
        <v>23</v>
      </c>
      <c r="AF2228" s="108"/>
      <c r="AG2228" s="104"/>
    </row>
    <row r="2229" spans="1:33">
      <c r="A2229" s="357">
        <v>45609</v>
      </c>
      <c r="B2229" s="30">
        <v>3</v>
      </c>
      <c r="C2229" s="30">
        <v>5742201</v>
      </c>
      <c r="D2229" s="104">
        <v>71858</v>
      </c>
      <c r="E2229" s="104" t="s">
        <v>871</v>
      </c>
      <c r="F2229" s="30">
        <v>22292</v>
      </c>
      <c r="G2229" s="105">
        <v>347</v>
      </c>
      <c r="H2229" s="113" t="s">
        <v>1013</v>
      </c>
      <c r="I2229" s="222">
        <v>0</v>
      </c>
      <c r="J2229" s="223">
        <v>0</v>
      </c>
      <c r="K2229" s="228">
        <v>0</v>
      </c>
      <c r="L2229" s="224">
        <v>0</v>
      </c>
      <c r="M2229" s="222">
        <v>0</v>
      </c>
      <c r="N2229" s="229">
        <v>0</v>
      </c>
      <c r="O2229" s="225">
        <v>0</v>
      </c>
      <c r="P2229" s="224">
        <v>0</v>
      </c>
      <c r="Q2229" s="225">
        <v>0</v>
      </c>
      <c r="R2229" s="226">
        <v>0</v>
      </c>
      <c r="S2229" s="224">
        <v>0</v>
      </c>
      <c r="T2229" s="222">
        <v>0</v>
      </c>
      <c r="U2229" s="227">
        <v>0</v>
      </c>
      <c r="V2229" s="224">
        <v>0</v>
      </c>
      <c r="W2229" s="224">
        <v>0</v>
      </c>
      <c r="X2229" s="146">
        <f>+G2229-(SUM(I2229:N2229,O2229,P2229:P2229:T2229,U2229,V2229,W2229))</f>
        <v>347</v>
      </c>
      <c r="Y2229" s="107"/>
      <c r="Z2229" s="107"/>
      <c r="AA2229" s="107"/>
      <c r="AB2229" s="107"/>
      <c r="AC2229" s="107"/>
      <c r="AD2229" s="107"/>
      <c r="AE2229" s="197">
        <f t="shared" si="67"/>
        <v>347</v>
      </c>
      <c r="AF2229" s="108"/>
      <c r="AG2229" s="104"/>
    </row>
    <row r="2230" spans="1:33">
      <c r="A2230" s="357">
        <v>45609</v>
      </c>
      <c r="B2230" s="30">
        <v>3</v>
      </c>
      <c r="C2230" s="30">
        <v>5742201</v>
      </c>
      <c r="D2230" s="104">
        <v>71858</v>
      </c>
      <c r="E2230" s="104" t="s">
        <v>871</v>
      </c>
      <c r="F2230" s="30">
        <v>22293</v>
      </c>
      <c r="G2230" s="105">
        <v>55</v>
      </c>
      <c r="H2230" s="113" t="s">
        <v>1014</v>
      </c>
      <c r="I2230" s="222">
        <v>0</v>
      </c>
      <c r="J2230" s="223">
        <v>0</v>
      </c>
      <c r="K2230" s="228">
        <v>0</v>
      </c>
      <c r="L2230" s="224">
        <v>0</v>
      </c>
      <c r="M2230" s="222">
        <v>0</v>
      </c>
      <c r="N2230" s="229">
        <v>0</v>
      </c>
      <c r="O2230" s="225">
        <v>0</v>
      </c>
      <c r="P2230" s="224">
        <v>0</v>
      </c>
      <c r="Q2230" s="225">
        <v>0</v>
      </c>
      <c r="R2230" s="226">
        <v>0</v>
      </c>
      <c r="S2230" s="224">
        <v>0</v>
      </c>
      <c r="T2230" s="222">
        <v>0</v>
      </c>
      <c r="U2230" s="227">
        <v>0</v>
      </c>
      <c r="V2230" s="224">
        <v>0</v>
      </c>
      <c r="W2230" s="224">
        <v>0</v>
      </c>
      <c r="X2230" s="146">
        <f>+G2230-(SUM(I2230:N2230,O2230,P2230:P2230:T2230,U2230,V2230,W2230))</f>
        <v>55</v>
      </c>
      <c r="Y2230" s="107"/>
      <c r="Z2230" s="107"/>
      <c r="AA2230" s="107"/>
      <c r="AB2230" s="107"/>
      <c r="AC2230" s="107"/>
      <c r="AD2230" s="107"/>
      <c r="AE2230" s="197">
        <f t="shared" si="67"/>
        <v>55</v>
      </c>
      <c r="AF2230" s="108"/>
      <c r="AG2230" s="104"/>
    </row>
    <row r="2231" spans="1:33">
      <c r="A2231" s="357">
        <v>45610</v>
      </c>
      <c r="B2231" s="30">
        <v>1</v>
      </c>
      <c r="C2231" s="30">
        <v>5742201</v>
      </c>
      <c r="D2231" s="104">
        <v>72049</v>
      </c>
      <c r="E2231" s="104" t="s">
        <v>871</v>
      </c>
      <c r="F2231" s="30">
        <v>22294</v>
      </c>
      <c r="G2231" s="105">
        <v>400</v>
      </c>
      <c r="H2231" s="113" t="s">
        <v>111</v>
      </c>
      <c r="I2231" s="222">
        <v>0</v>
      </c>
      <c r="J2231" s="223">
        <v>0</v>
      </c>
      <c r="K2231" s="228">
        <v>0</v>
      </c>
      <c r="L2231" s="224">
        <v>0</v>
      </c>
      <c r="M2231" s="222">
        <v>0</v>
      </c>
      <c r="N2231" s="229">
        <v>0</v>
      </c>
      <c r="O2231" s="225">
        <v>0</v>
      </c>
      <c r="P2231" s="224">
        <v>0</v>
      </c>
      <c r="Q2231" s="225">
        <v>0</v>
      </c>
      <c r="R2231" s="226">
        <v>0</v>
      </c>
      <c r="S2231" s="224">
        <v>0</v>
      </c>
      <c r="T2231" s="222">
        <v>0</v>
      </c>
      <c r="U2231" s="227">
        <v>0</v>
      </c>
      <c r="V2231" s="224">
        <v>1</v>
      </c>
      <c r="W2231" s="224">
        <v>0</v>
      </c>
      <c r="X2231" s="146">
        <f>+G2231-(SUM(I2231:N2231,O2231,P2231:P2231:T2231,U2231,V2231,W2231))</f>
        <v>399</v>
      </c>
      <c r="Y2231" s="107"/>
      <c r="Z2231" s="107"/>
      <c r="AA2231" s="107"/>
      <c r="AB2231" s="107"/>
      <c r="AC2231" s="107"/>
      <c r="AD2231" s="107"/>
      <c r="AE2231" s="197">
        <f t="shared" si="67"/>
        <v>399</v>
      </c>
      <c r="AF2231" s="108"/>
      <c r="AG2231" s="104"/>
    </row>
    <row r="2232" spans="1:33">
      <c r="A2232" s="357">
        <v>45610</v>
      </c>
      <c r="B2232" s="30">
        <v>1</v>
      </c>
      <c r="C2232" s="30">
        <v>5742201</v>
      </c>
      <c r="D2232" s="104">
        <v>72049</v>
      </c>
      <c r="E2232" s="104" t="s">
        <v>871</v>
      </c>
      <c r="F2232" s="30">
        <v>22295</v>
      </c>
      <c r="G2232" s="105">
        <v>189</v>
      </c>
      <c r="H2232" s="113" t="s">
        <v>512</v>
      </c>
      <c r="I2232" s="222">
        <v>0</v>
      </c>
      <c r="J2232" s="223">
        <v>0</v>
      </c>
      <c r="K2232" s="228">
        <v>0</v>
      </c>
      <c r="L2232" s="224">
        <v>0</v>
      </c>
      <c r="M2232" s="222">
        <v>0</v>
      </c>
      <c r="N2232" s="229">
        <v>0</v>
      </c>
      <c r="O2232" s="225">
        <v>0</v>
      </c>
      <c r="P2232" s="224">
        <v>0</v>
      </c>
      <c r="Q2232" s="225">
        <v>0</v>
      </c>
      <c r="R2232" s="226">
        <v>0</v>
      </c>
      <c r="S2232" s="224">
        <v>0</v>
      </c>
      <c r="T2232" s="222">
        <v>0</v>
      </c>
      <c r="U2232" s="227">
        <v>0</v>
      </c>
      <c r="V2232" s="224">
        <v>1</v>
      </c>
      <c r="W2232" s="224">
        <v>0</v>
      </c>
      <c r="X2232" s="146">
        <f>+G2232-(SUM(I2232:N2232,O2232,P2232:P2232:T2232,U2232,V2232,W2232))</f>
        <v>188</v>
      </c>
      <c r="Y2232" s="107"/>
      <c r="Z2232" s="107"/>
      <c r="AA2232" s="107"/>
      <c r="AB2232" s="107"/>
      <c r="AC2232" s="107"/>
      <c r="AD2232" s="107"/>
      <c r="AE2232" s="197">
        <f t="shared" si="67"/>
        <v>188</v>
      </c>
      <c r="AF2232" s="108"/>
      <c r="AG2232" s="104"/>
    </row>
    <row r="2233" spans="1:33">
      <c r="A2233" s="357">
        <v>45610</v>
      </c>
      <c r="B2233" s="30">
        <v>2</v>
      </c>
      <c r="C2233" s="30">
        <v>5742201</v>
      </c>
      <c r="D2233" s="104">
        <v>71860</v>
      </c>
      <c r="E2233" s="104" t="s">
        <v>871</v>
      </c>
      <c r="F2233" s="30">
        <v>22296</v>
      </c>
      <c r="G2233" s="105">
        <v>400</v>
      </c>
      <c r="H2233" s="113" t="s">
        <v>111</v>
      </c>
      <c r="I2233" s="222">
        <v>0</v>
      </c>
      <c r="J2233" s="223">
        <v>0</v>
      </c>
      <c r="K2233" s="228">
        <v>0</v>
      </c>
      <c r="L2233" s="224">
        <v>0</v>
      </c>
      <c r="M2233" s="222">
        <v>0</v>
      </c>
      <c r="N2233" s="229">
        <v>0</v>
      </c>
      <c r="O2233" s="225">
        <v>0</v>
      </c>
      <c r="P2233" s="224">
        <v>0</v>
      </c>
      <c r="Q2233" s="225">
        <v>0</v>
      </c>
      <c r="R2233" s="226">
        <v>0</v>
      </c>
      <c r="S2233" s="224">
        <v>0</v>
      </c>
      <c r="T2233" s="222">
        <v>0</v>
      </c>
      <c r="U2233" s="227">
        <v>0</v>
      </c>
      <c r="V2233" s="224">
        <v>1</v>
      </c>
      <c r="W2233" s="224">
        <v>0</v>
      </c>
      <c r="X2233" s="146">
        <f>+G2233-(SUM(I2233:N2233,O2233,P2233:P2233:T2233,U2233,V2233,W2233))</f>
        <v>399</v>
      </c>
      <c r="Y2233" s="107"/>
      <c r="Z2233" s="107"/>
      <c r="AA2233" s="107"/>
      <c r="AB2233" s="107"/>
      <c r="AC2233" s="107"/>
      <c r="AD2233" s="107"/>
      <c r="AE2233" s="197">
        <f t="shared" si="67"/>
        <v>399</v>
      </c>
      <c r="AF2233" s="108"/>
      <c r="AG2233" s="104"/>
    </row>
    <row r="2234" spans="1:33">
      <c r="A2234" s="357">
        <v>45610</v>
      </c>
      <c r="B2234" s="30">
        <v>2</v>
      </c>
      <c r="C2234" s="30">
        <v>5742201</v>
      </c>
      <c r="D2234" s="104">
        <v>71860</v>
      </c>
      <c r="E2234" s="104" t="s">
        <v>871</v>
      </c>
      <c r="F2234" s="30">
        <v>22297</v>
      </c>
      <c r="G2234" s="105">
        <v>19</v>
      </c>
      <c r="H2234" s="113" t="s">
        <v>734</v>
      </c>
      <c r="I2234" s="222">
        <v>0</v>
      </c>
      <c r="J2234" s="223">
        <v>0</v>
      </c>
      <c r="K2234" s="228">
        <v>0</v>
      </c>
      <c r="L2234" s="224">
        <v>0</v>
      </c>
      <c r="M2234" s="222">
        <v>0</v>
      </c>
      <c r="N2234" s="229">
        <v>0</v>
      </c>
      <c r="O2234" s="225">
        <v>0</v>
      </c>
      <c r="P2234" s="224">
        <v>0</v>
      </c>
      <c r="Q2234" s="225">
        <v>0</v>
      </c>
      <c r="R2234" s="226">
        <v>0</v>
      </c>
      <c r="S2234" s="224">
        <v>0</v>
      </c>
      <c r="T2234" s="222">
        <v>0</v>
      </c>
      <c r="U2234" s="227">
        <v>0</v>
      </c>
      <c r="V2234" s="224">
        <v>1</v>
      </c>
      <c r="W2234" s="224">
        <v>0</v>
      </c>
      <c r="X2234" s="146">
        <f>+G2234-(SUM(I2234:N2234,O2234,P2234:P2234:T2234,U2234,V2234,W2234))</f>
        <v>18</v>
      </c>
      <c r="Y2234" s="107"/>
      <c r="Z2234" s="107"/>
      <c r="AA2234" s="107"/>
      <c r="AB2234" s="107"/>
      <c r="AC2234" s="107"/>
      <c r="AD2234" s="107"/>
      <c r="AE2234" s="197">
        <f t="shared" si="67"/>
        <v>18</v>
      </c>
      <c r="AF2234" s="108"/>
      <c r="AG2234" s="104"/>
    </row>
    <row r="2235" spans="1:33">
      <c r="A2235" s="357">
        <v>45610</v>
      </c>
      <c r="B2235" s="30">
        <v>3</v>
      </c>
      <c r="C2235" s="30">
        <v>5742201</v>
      </c>
      <c r="D2235" s="104">
        <v>72048</v>
      </c>
      <c r="E2235" s="104" t="s">
        <v>871</v>
      </c>
      <c r="F2235" s="30">
        <v>22298</v>
      </c>
      <c r="G2235" s="105">
        <v>400</v>
      </c>
      <c r="H2235" s="113" t="s">
        <v>111</v>
      </c>
      <c r="I2235" s="222">
        <v>0</v>
      </c>
      <c r="J2235" s="223">
        <v>0</v>
      </c>
      <c r="K2235" s="228">
        <v>0</v>
      </c>
      <c r="L2235" s="224">
        <v>0</v>
      </c>
      <c r="M2235" s="222">
        <v>0</v>
      </c>
      <c r="N2235" s="229">
        <v>0</v>
      </c>
      <c r="O2235" s="225">
        <v>0</v>
      </c>
      <c r="P2235" s="224">
        <v>0</v>
      </c>
      <c r="Q2235" s="225">
        <v>0</v>
      </c>
      <c r="R2235" s="226">
        <v>0</v>
      </c>
      <c r="S2235" s="224">
        <v>0</v>
      </c>
      <c r="T2235" s="222">
        <v>0</v>
      </c>
      <c r="U2235" s="227">
        <v>0</v>
      </c>
      <c r="V2235" s="224">
        <v>1</v>
      </c>
      <c r="W2235" s="224">
        <v>0</v>
      </c>
      <c r="X2235" s="146">
        <f>+G2235-(SUM(I2235:N2235,O2235,P2235:P2235:T2235,U2235,V2235,W2235))</f>
        <v>399</v>
      </c>
      <c r="Y2235" s="107"/>
      <c r="Z2235" s="107"/>
      <c r="AA2235" s="107"/>
      <c r="AB2235" s="107"/>
      <c r="AC2235" s="107"/>
      <c r="AD2235" s="107"/>
      <c r="AE2235" s="197">
        <f t="shared" si="67"/>
        <v>399</v>
      </c>
      <c r="AF2235" s="108"/>
      <c r="AG2235" s="104"/>
    </row>
    <row r="2236" spans="1:33">
      <c r="A2236" s="357">
        <v>45610</v>
      </c>
      <c r="B2236" s="30">
        <v>3</v>
      </c>
      <c r="C2236" s="30">
        <v>5742201</v>
      </c>
      <c r="D2236" s="104">
        <v>72048</v>
      </c>
      <c r="E2236" s="104" t="s">
        <v>871</v>
      </c>
      <c r="F2236" s="30">
        <v>22299</v>
      </c>
      <c r="G2236" s="105">
        <v>328</v>
      </c>
      <c r="H2236" s="113" t="s">
        <v>919</v>
      </c>
      <c r="I2236" s="222">
        <v>0</v>
      </c>
      <c r="J2236" s="223">
        <v>0</v>
      </c>
      <c r="K2236" s="228">
        <v>0</v>
      </c>
      <c r="L2236" s="224">
        <v>0</v>
      </c>
      <c r="M2236" s="222">
        <v>0</v>
      </c>
      <c r="N2236" s="229">
        <v>0</v>
      </c>
      <c r="O2236" s="225">
        <v>0</v>
      </c>
      <c r="P2236" s="224">
        <v>0</v>
      </c>
      <c r="Q2236" s="225">
        <v>0</v>
      </c>
      <c r="R2236" s="226">
        <v>0</v>
      </c>
      <c r="S2236" s="224">
        <v>0</v>
      </c>
      <c r="T2236" s="222">
        <v>0</v>
      </c>
      <c r="U2236" s="227">
        <v>0</v>
      </c>
      <c r="V2236" s="224">
        <v>1</v>
      </c>
      <c r="W2236" s="224">
        <v>0</v>
      </c>
      <c r="X2236" s="146">
        <f>+G2236-(SUM(I2236:N2236,O2236,P2236:P2236:T2236,U2236,V2236,W2236))</f>
        <v>327</v>
      </c>
      <c r="Y2236" s="107"/>
      <c r="Z2236" s="107"/>
      <c r="AA2236" s="107"/>
      <c r="AB2236" s="107"/>
      <c r="AC2236" s="107"/>
      <c r="AD2236" s="107"/>
      <c r="AE2236" s="197">
        <f t="shared" si="67"/>
        <v>327</v>
      </c>
      <c r="AF2236" s="108"/>
      <c r="AG2236" s="104"/>
    </row>
    <row r="2237" spans="1:33">
      <c r="A2237" s="357">
        <v>45611</v>
      </c>
      <c r="B2237" s="30">
        <v>1</v>
      </c>
      <c r="C2237" s="30">
        <v>5742201</v>
      </c>
      <c r="D2237" s="104">
        <v>72050</v>
      </c>
      <c r="E2237" s="104" t="s">
        <v>871</v>
      </c>
      <c r="F2237" s="30">
        <v>22300</v>
      </c>
      <c r="G2237" s="105">
        <v>225</v>
      </c>
      <c r="H2237" s="113" t="s">
        <v>1015</v>
      </c>
      <c r="I2237" s="222">
        <v>0</v>
      </c>
      <c r="J2237" s="223">
        <v>0</v>
      </c>
      <c r="K2237" s="228">
        <v>0</v>
      </c>
      <c r="L2237" s="224">
        <v>0</v>
      </c>
      <c r="M2237" s="222">
        <v>0</v>
      </c>
      <c r="N2237" s="229">
        <v>0</v>
      </c>
      <c r="O2237" s="225">
        <v>0</v>
      </c>
      <c r="P2237" s="224">
        <v>0</v>
      </c>
      <c r="Q2237" s="225">
        <v>0</v>
      </c>
      <c r="R2237" s="226">
        <v>0</v>
      </c>
      <c r="S2237" s="224">
        <v>0</v>
      </c>
      <c r="T2237" s="222">
        <v>0</v>
      </c>
      <c r="U2237" s="227">
        <v>0</v>
      </c>
      <c r="V2237" s="224">
        <v>1</v>
      </c>
      <c r="W2237" s="224">
        <v>0</v>
      </c>
      <c r="X2237" s="146">
        <f>+G2237-(SUM(I2237:N2237,O2237,P2237:P2237:T2237,U2237,V2237,W2237))</f>
        <v>224</v>
      </c>
      <c r="Y2237" s="107"/>
      <c r="Z2237" s="107"/>
      <c r="AA2237" s="107"/>
      <c r="AB2237" s="107"/>
      <c r="AC2237" s="107"/>
      <c r="AD2237" s="107"/>
      <c r="AE2237" s="197">
        <f t="shared" si="67"/>
        <v>224</v>
      </c>
      <c r="AF2237" s="108"/>
      <c r="AG2237" s="104"/>
    </row>
    <row r="2238" spans="1:33">
      <c r="A2238" s="357">
        <v>45611</v>
      </c>
      <c r="B2238" s="30">
        <v>1</v>
      </c>
      <c r="C2238" s="30">
        <v>5742201</v>
      </c>
      <c r="D2238" s="104">
        <v>72055</v>
      </c>
      <c r="E2238" s="104" t="s">
        <v>871</v>
      </c>
      <c r="F2238" s="30">
        <v>22301</v>
      </c>
      <c r="G2238" s="105">
        <v>400</v>
      </c>
      <c r="H2238" s="113" t="s">
        <v>111</v>
      </c>
      <c r="I2238" s="222">
        <v>0</v>
      </c>
      <c r="J2238" s="223">
        <v>0</v>
      </c>
      <c r="K2238" s="228">
        <v>0</v>
      </c>
      <c r="L2238" s="224">
        <v>0</v>
      </c>
      <c r="M2238" s="222">
        <v>0</v>
      </c>
      <c r="N2238" s="229">
        <v>0</v>
      </c>
      <c r="O2238" s="225">
        <v>0</v>
      </c>
      <c r="P2238" s="224">
        <v>0</v>
      </c>
      <c r="Q2238" s="225">
        <v>0</v>
      </c>
      <c r="R2238" s="226">
        <v>0</v>
      </c>
      <c r="S2238" s="224">
        <v>0</v>
      </c>
      <c r="T2238" s="222">
        <v>0</v>
      </c>
      <c r="U2238" s="227">
        <v>0</v>
      </c>
      <c r="V2238" s="224">
        <v>1</v>
      </c>
      <c r="W2238" s="224">
        <v>0</v>
      </c>
      <c r="X2238" s="146">
        <f>+G2238-(SUM(I2238:N2238,O2238,P2238:P2238:T2238,U2238,V2238,W2238))</f>
        <v>399</v>
      </c>
      <c r="Y2238" s="107"/>
      <c r="Z2238" s="107"/>
      <c r="AA2238" s="107"/>
      <c r="AB2238" s="107"/>
      <c r="AC2238" s="107"/>
      <c r="AD2238" s="107"/>
      <c r="AE2238" s="197">
        <f t="shared" si="67"/>
        <v>399</v>
      </c>
      <c r="AF2238" s="108"/>
      <c r="AG2238" s="104"/>
    </row>
    <row r="2239" spans="1:33">
      <c r="A2239" s="357">
        <v>45611</v>
      </c>
      <c r="B2239" s="30">
        <v>1</v>
      </c>
      <c r="C2239" s="30">
        <v>5742201</v>
      </c>
      <c r="D2239" s="104">
        <v>72055</v>
      </c>
      <c r="E2239" s="104" t="s">
        <v>871</v>
      </c>
      <c r="F2239" s="30">
        <v>22302</v>
      </c>
      <c r="G2239" s="105">
        <v>183</v>
      </c>
      <c r="H2239" s="113" t="s">
        <v>733</v>
      </c>
      <c r="I2239" s="222">
        <v>0</v>
      </c>
      <c r="J2239" s="223">
        <v>0</v>
      </c>
      <c r="K2239" s="228">
        <v>0</v>
      </c>
      <c r="L2239" s="224">
        <v>0</v>
      </c>
      <c r="M2239" s="222">
        <v>0</v>
      </c>
      <c r="N2239" s="229">
        <v>0</v>
      </c>
      <c r="O2239" s="225">
        <v>0</v>
      </c>
      <c r="P2239" s="224">
        <v>0</v>
      </c>
      <c r="Q2239" s="225">
        <v>0</v>
      </c>
      <c r="R2239" s="226">
        <v>0</v>
      </c>
      <c r="S2239" s="224">
        <v>0</v>
      </c>
      <c r="T2239" s="222">
        <v>0</v>
      </c>
      <c r="U2239" s="227">
        <v>0</v>
      </c>
      <c r="V2239" s="224">
        <v>1</v>
      </c>
      <c r="W2239" s="224">
        <v>0</v>
      </c>
      <c r="X2239" s="146">
        <f>+G2239-(SUM(I2239:N2239,O2239,P2239:P2239:T2239,U2239,V2239,W2239))</f>
        <v>182</v>
      </c>
      <c r="Y2239" s="107"/>
      <c r="Z2239" s="107"/>
      <c r="AA2239" s="107"/>
      <c r="AB2239" s="107"/>
      <c r="AC2239" s="107"/>
      <c r="AD2239" s="107"/>
      <c r="AE2239" s="197">
        <f t="shared" si="67"/>
        <v>182</v>
      </c>
      <c r="AF2239" s="108"/>
      <c r="AG2239" s="104"/>
    </row>
    <row r="2240" spans="1:33">
      <c r="A2240" s="357">
        <v>45611</v>
      </c>
      <c r="B2240" s="30">
        <v>1</v>
      </c>
      <c r="C2240" s="30">
        <v>5742201</v>
      </c>
      <c r="D2240" s="104">
        <v>60484</v>
      </c>
      <c r="E2240" s="104" t="s">
        <v>830</v>
      </c>
      <c r="F2240" s="30">
        <v>22303</v>
      </c>
      <c r="G2240" s="105">
        <v>31</v>
      </c>
      <c r="H2240" s="113" t="s">
        <v>400</v>
      </c>
      <c r="I2240" s="222">
        <v>0</v>
      </c>
      <c r="J2240" s="223">
        <v>0</v>
      </c>
      <c r="K2240" s="228">
        <v>0</v>
      </c>
      <c r="L2240" s="224">
        <v>0</v>
      </c>
      <c r="M2240" s="222">
        <v>0</v>
      </c>
      <c r="N2240" s="229">
        <v>0</v>
      </c>
      <c r="O2240" s="225">
        <v>0</v>
      </c>
      <c r="P2240" s="224">
        <v>0</v>
      </c>
      <c r="Q2240" s="225">
        <v>0</v>
      </c>
      <c r="R2240" s="226">
        <v>0</v>
      </c>
      <c r="S2240" s="224">
        <v>0</v>
      </c>
      <c r="T2240" s="222">
        <v>0</v>
      </c>
      <c r="U2240" s="227">
        <v>0</v>
      </c>
      <c r="V2240" s="224">
        <v>1</v>
      </c>
      <c r="W2240" s="224">
        <v>0</v>
      </c>
      <c r="X2240" s="146">
        <f>+G2240-(SUM(I2240:N2240,O2240,P2240:P2240:T2240,U2240,V2240,W2240))</f>
        <v>30</v>
      </c>
      <c r="Y2240" s="107"/>
      <c r="Z2240" s="107"/>
      <c r="AA2240" s="107"/>
      <c r="AB2240" s="107"/>
      <c r="AC2240" s="107"/>
      <c r="AD2240" s="107"/>
      <c r="AE2240" s="197">
        <f t="shared" si="67"/>
        <v>30</v>
      </c>
      <c r="AF2240" s="108"/>
      <c r="AG2240" s="104"/>
    </row>
    <row r="2241" spans="1:33">
      <c r="A2241" s="357">
        <v>45611</v>
      </c>
      <c r="B2241" s="30">
        <v>1</v>
      </c>
      <c r="C2241" s="30">
        <v>5742201</v>
      </c>
      <c r="D2241" s="104">
        <v>60483</v>
      </c>
      <c r="E2241" s="104" t="s">
        <v>830</v>
      </c>
      <c r="F2241" s="30">
        <v>22304</v>
      </c>
      <c r="G2241" s="105">
        <v>29</v>
      </c>
      <c r="H2241" s="113" t="s">
        <v>513</v>
      </c>
      <c r="I2241" s="222">
        <v>0</v>
      </c>
      <c r="J2241" s="223">
        <v>0</v>
      </c>
      <c r="K2241" s="228">
        <v>0</v>
      </c>
      <c r="L2241" s="224">
        <v>0</v>
      </c>
      <c r="M2241" s="222">
        <v>0</v>
      </c>
      <c r="N2241" s="229">
        <v>0</v>
      </c>
      <c r="O2241" s="225">
        <v>0</v>
      </c>
      <c r="P2241" s="224">
        <v>0</v>
      </c>
      <c r="Q2241" s="225">
        <v>0</v>
      </c>
      <c r="R2241" s="226">
        <v>0</v>
      </c>
      <c r="S2241" s="224">
        <v>0</v>
      </c>
      <c r="T2241" s="222">
        <v>0</v>
      </c>
      <c r="U2241" s="227">
        <v>0</v>
      </c>
      <c r="V2241" s="224">
        <v>1</v>
      </c>
      <c r="W2241" s="224">
        <v>0</v>
      </c>
      <c r="X2241" s="146">
        <f>+G2241-(SUM(I2241:N2241,O2241,P2241:P2241:T2241,U2241,V2241,W2241))</f>
        <v>28</v>
      </c>
      <c r="Y2241" s="107"/>
      <c r="Z2241" s="107"/>
      <c r="AA2241" s="107"/>
      <c r="AB2241" s="107"/>
      <c r="AC2241" s="107"/>
      <c r="AD2241" s="107"/>
      <c r="AE2241" s="197">
        <f t="shared" si="67"/>
        <v>28</v>
      </c>
      <c r="AF2241" s="108"/>
      <c r="AG2241" s="104"/>
    </row>
    <row r="2242" spans="1:33">
      <c r="A2242" s="357">
        <v>45611</v>
      </c>
      <c r="B2242" s="30">
        <v>1</v>
      </c>
      <c r="C2242" s="30">
        <v>5742201</v>
      </c>
      <c r="D2242" s="104">
        <v>72057</v>
      </c>
      <c r="E2242" s="104" t="s">
        <v>871</v>
      </c>
      <c r="F2242" s="30">
        <v>22305</v>
      </c>
      <c r="G2242" s="105">
        <v>296</v>
      </c>
      <c r="H2242" s="113" t="s">
        <v>735</v>
      </c>
      <c r="I2242" s="222">
        <v>0</v>
      </c>
      <c r="J2242" s="223">
        <v>0</v>
      </c>
      <c r="K2242" s="228">
        <v>0</v>
      </c>
      <c r="L2242" s="224">
        <v>0</v>
      </c>
      <c r="M2242" s="222">
        <v>0</v>
      </c>
      <c r="N2242" s="229">
        <v>0</v>
      </c>
      <c r="O2242" s="225">
        <v>0</v>
      </c>
      <c r="P2242" s="224">
        <v>0</v>
      </c>
      <c r="Q2242" s="225">
        <v>0</v>
      </c>
      <c r="R2242" s="226">
        <v>0</v>
      </c>
      <c r="S2242" s="224">
        <v>0</v>
      </c>
      <c r="T2242" s="222">
        <v>0</v>
      </c>
      <c r="U2242" s="227">
        <v>0</v>
      </c>
      <c r="V2242" s="224">
        <v>1</v>
      </c>
      <c r="W2242" s="224">
        <v>0</v>
      </c>
      <c r="X2242" s="146">
        <f>+G2242-(SUM(I2242:N2242,O2242,P2242:P2242:T2242,U2242,V2242,W2242))</f>
        <v>295</v>
      </c>
      <c r="Y2242" s="107"/>
      <c r="Z2242" s="107"/>
      <c r="AA2242" s="107"/>
      <c r="AB2242" s="107"/>
      <c r="AC2242" s="107"/>
      <c r="AD2242" s="107"/>
      <c r="AE2242" s="197">
        <f t="shared" si="67"/>
        <v>295</v>
      </c>
      <c r="AF2242" s="108"/>
      <c r="AG2242" s="104"/>
    </row>
    <row r="2243" spans="1:33">
      <c r="A2243" s="357">
        <v>45611</v>
      </c>
      <c r="B2243" s="30">
        <v>3</v>
      </c>
      <c r="C2243" s="30">
        <v>5742201</v>
      </c>
      <c r="D2243" s="104">
        <v>72056</v>
      </c>
      <c r="E2243" s="104" t="s">
        <v>871</v>
      </c>
      <c r="F2243" s="30">
        <v>22306</v>
      </c>
      <c r="G2243" s="105">
        <v>120</v>
      </c>
      <c r="H2243" s="113" t="s">
        <v>735</v>
      </c>
      <c r="I2243" s="222">
        <v>0</v>
      </c>
      <c r="J2243" s="223">
        <v>0</v>
      </c>
      <c r="K2243" s="228">
        <v>0</v>
      </c>
      <c r="L2243" s="224">
        <v>0</v>
      </c>
      <c r="M2243" s="222">
        <v>0</v>
      </c>
      <c r="N2243" s="229">
        <v>0</v>
      </c>
      <c r="O2243" s="225">
        <v>0</v>
      </c>
      <c r="P2243" s="224">
        <v>0</v>
      </c>
      <c r="Q2243" s="225">
        <v>0</v>
      </c>
      <c r="R2243" s="226">
        <v>0</v>
      </c>
      <c r="S2243" s="224">
        <v>0</v>
      </c>
      <c r="T2243" s="222">
        <v>0</v>
      </c>
      <c r="U2243" s="227">
        <v>0</v>
      </c>
      <c r="V2243" s="224">
        <v>1</v>
      </c>
      <c r="W2243" s="224">
        <v>0</v>
      </c>
      <c r="X2243" s="146">
        <f>+G2243-(SUM(I2243:N2243,O2243,P2243:P2243:T2243,U2243,V2243,W2243))</f>
        <v>119</v>
      </c>
      <c r="Y2243" s="107"/>
      <c r="Z2243" s="107"/>
      <c r="AA2243" s="107"/>
      <c r="AB2243" s="107"/>
      <c r="AC2243" s="107"/>
      <c r="AD2243" s="107"/>
      <c r="AE2243" s="197">
        <f t="shared" si="67"/>
        <v>119</v>
      </c>
      <c r="AF2243" s="108"/>
      <c r="AG2243" s="104"/>
    </row>
    <row r="2244" spans="1:33">
      <c r="A2244" s="357">
        <v>45611</v>
      </c>
      <c r="B2244" s="30">
        <v>3</v>
      </c>
      <c r="C2244" s="30">
        <v>5742201</v>
      </c>
      <c r="D2244" s="104">
        <v>71381</v>
      </c>
      <c r="E2244" s="104" t="s">
        <v>871</v>
      </c>
      <c r="F2244" s="30">
        <v>22307</v>
      </c>
      <c r="G2244" s="105">
        <v>27</v>
      </c>
      <c r="H2244" s="113" t="s">
        <v>735</v>
      </c>
      <c r="I2244" s="222">
        <v>0</v>
      </c>
      <c r="J2244" s="223">
        <v>0</v>
      </c>
      <c r="K2244" s="228">
        <v>0</v>
      </c>
      <c r="L2244" s="224">
        <v>0</v>
      </c>
      <c r="M2244" s="222">
        <v>0</v>
      </c>
      <c r="N2244" s="229">
        <v>0</v>
      </c>
      <c r="O2244" s="225">
        <v>0</v>
      </c>
      <c r="P2244" s="224">
        <v>0</v>
      </c>
      <c r="Q2244" s="225">
        <v>0</v>
      </c>
      <c r="R2244" s="226">
        <v>0</v>
      </c>
      <c r="S2244" s="224">
        <v>0</v>
      </c>
      <c r="T2244" s="222">
        <v>0</v>
      </c>
      <c r="U2244" s="227">
        <v>0</v>
      </c>
      <c r="V2244" s="224">
        <v>1</v>
      </c>
      <c r="W2244" s="224">
        <v>0</v>
      </c>
      <c r="X2244" s="146">
        <f>+G2244-(SUM(I2244:N2244,O2244,P2244:P2244:T2244,U2244,V2244,W2244))</f>
        <v>26</v>
      </c>
      <c r="Y2244" s="107"/>
      <c r="Z2244" s="107"/>
      <c r="AA2244" s="107"/>
      <c r="AB2244" s="107"/>
      <c r="AC2244" s="107"/>
      <c r="AD2244" s="107"/>
      <c r="AE2244" s="197">
        <f t="shared" si="67"/>
        <v>26</v>
      </c>
      <c r="AF2244" s="108"/>
      <c r="AG2244" s="104"/>
    </row>
    <row r="2245" spans="1:33">
      <c r="A2245" s="357">
        <v>45614</v>
      </c>
      <c r="B2245" s="30">
        <v>3</v>
      </c>
      <c r="C2245" s="30">
        <v>5549601</v>
      </c>
      <c r="D2245" s="104">
        <v>40691</v>
      </c>
      <c r="E2245" s="104" t="s">
        <v>862</v>
      </c>
      <c r="F2245" s="30">
        <v>22314</v>
      </c>
      <c r="G2245" s="105">
        <v>98</v>
      </c>
      <c r="H2245" s="113" t="s">
        <v>189</v>
      </c>
      <c r="I2245" s="222">
        <v>0</v>
      </c>
      <c r="J2245" s="223">
        <v>0</v>
      </c>
      <c r="K2245" s="228">
        <v>0</v>
      </c>
      <c r="L2245" s="224">
        <v>0</v>
      </c>
      <c r="M2245" s="222">
        <v>0</v>
      </c>
      <c r="N2245" s="229">
        <v>0</v>
      </c>
      <c r="O2245" s="225">
        <v>0</v>
      </c>
      <c r="P2245" s="224">
        <v>0</v>
      </c>
      <c r="Q2245" s="225">
        <v>0</v>
      </c>
      <c r="R2245" s="226">
        <v>0</v>
      </c>
      <c r="S2245" s="224">
        <v>0</v>
      </c>
      <c r="T2245" s="222">
        <v>0</v>
      </c>
      <c r="U2245" s="227">
        <v>0</v>
      </c>
      <c r="V2245" s="224">
        <v>1</v>
      </c>
      <c r="W2245" s="224">
        <v>0</v>
      </c>
      <c r="X2245" s="146">
        <f>+G2245-(SUM(I2245:N2245,O2245,P2245:P2245:T2245,U2245,V2245,W2245))</f>
        <v>97</v>
      </c>
      <c r="Y2245" s="107"/>
      <c r="Z2245" s="107"/>
      <c r="AA2245" s="107"/>
      <c r="AB2245" s="107"/>
      <c r="AC2245" s="107"/>
      <c r="AD2245" s="107"/>
      <c r="AE2245" s="197">
        <f t="shared" si="67"/>
        <v>97</v>
      </c>
      <c r="AF2245" s="108"/>
      <c r="AG2245" s="104"/>
    </row>
    <row r="2246" spans="1:33">
      <c r="A2246" s="357">
        <v>45652</v>
      </c>
      <c r="B2246" s="30">
        <v>1</v>
      </c>
      <c r="C2246" s="30">
        <v>5742201</v>
      </c>
      <c r="D2246" s="104">
        <v>72049</v>
      </c>
      <c r="E2246" s="104" t="s">
        <v>871</v>
      </c>
      <c r="F2246" s="30">
        <v>22475</v>
      </c>
      <c r="G2246" s="105">
        <v>147</v>
      </c>
      <c r="H2246" s="113" t="s">
        <v>1016</v>
      </c>
      <c r="I2246" s="222">
        <v>0</v>
      </c>
      <c r="J2246" s="223">
        <v>0</v>
      </c>
      <c r="K2246" s="228">
        <v>0</v>
      </c>
      <c r="L2246" s="224">
        <v>0</v>
      </c>
      <c r="M2246" s="222">
        <v>0</v>
      </c>
      <c r="N2246" s="229">
        <v>0</v>
      </c>
      <c r="O2246" s="225">
        <v>0</v>
      </c>
      <c r="P2246" s="224">
        <v>0</v>
      </c>
      <c r="Q2246" s="225">
        <v>0</v>
      </c>
      <c r="R2246" s="226">
        <v>0</v>
      </c>
      <c r="S2246" s="224">
        <v>0</v>
      </c>
      <c r="T2246" s="222">
        <v>0</v>
      </c>
      <c r="U2246" s="227">
        <v>0</v>
      </c>
      <c r="V2246" s="224">
        <v>1</v>
      </c>
      <c r="W2246" s="224">
        <v>0</v>
      </c>
      <c r="X2246" s="146">
        <f>+G2246-(SUM(I2246:N2246,O2246,P2246:P2246:T2246,U2246,V2246,W2246))</f>
        <v>146</v>
      </c>
      <c r="Y2246" s="107"/>
      <c r="Z2246" s="107"/>
      <c r="AA2246" s="107">
        <v>5</v>
      </c>
      <c r="AB2246" s="107"/>
      <c r="AC2246" s="107"/>
      <c r="AD2246" s="107"/>
      <c r="AE2246" s="197">
        <f t="shared" si="67"/>
        <v>141</v>
      </c>
      <c r="AF2246" s="108"/>
      <c r="AG2246" s="104"/>
    </row>
    <row r="2247" spans="1:33">
      <c r="A2247" s="357">
        <v>45652</v>
      </c>
      <c r="B2247" s="30">
        <v>1</v>
      </c>
      <c r="C2247" s="30">
        <v>5742201</v>
      </c>
      <c r="D2247" s="104">
        <v>72048</v>
      </c>
      <c r="E2247" s="104" t="s">
        <v>871</v>
      </c>
      <c r="F2247" s="30">
        <v>22476</v>
      </c>
      <c r="G2247" s="105">
        <v>161</v>
      </c>
      <c r="H2247" s="113" t="s">
        <v>1017</v>
      </c>
      <c r="I2247" s="222">
        <v>0</v>
      </c>
      <c r="J2247" s="223">
        <v>0</v>
      </c>
      <c r="K2247" s="228">
        <v>0</v>
      </c>
      <c r="L2247" s="224">
        <v>0</v>
      </c>
      <c r="M2247" s="222">
        <v>0</v>
      </c>
      <c r="N2247" s="229">
        <v>0</v>
      </c>
      <c r="O2247" s="225">
        <v>0</v>
      </c>
      <c r="P2247" s="224">
        <v>0</v>
      </c>
      <c r="Q2247" s="225">
        <v>0</v>
      </c>
      <c r="R2247" s="226">
        <v>0</v>
      </c>
      <c r="S2247" s="224">
        <v>0</v>
      </c>
      <c r="T2247" s="222">
        <v>0</v>
      </c>
      <c r="U2247" s="227">
        <v>0</v>
      </c>
      <c r="V2247" s="224">
        <v>1</v>
      </c>
      <c r="W2247" s="224">
        <v>0</v>
      </c>
      <c r="X2247" s="146">
        <f>+G2247-(SUM(I2247:N2247,O2247,P2247:P2247:T2247,U2247,V2247,W2247))</f>
        <v>160</v>
      </c>
      <c r="Y2247" s="107"/>
      <c r="Z2247" s="107"/>
      <c r="AA2247" s="107"/>
      <c r="AB2247" s="107"/>
      <c r="AC2247" s="107"/>
      <c r="AD2247" s="107"/>
      <c r="AE2247" s="197">
        <f t="shared" si="67"/>
        <v>160</v>
      </c>
      <c r="AF2247" s="108"/>
      <c r="AG2247" s="104"/>
    </row>
    <row r="2248" spans="1:33">
      <c r="A2248" s="357">
        <v>45652</v>
      </c>
      <c r="B2248" s="30">
        <v>1</v>
      </c>
      <c r="C2248" s="30">
        <v>5549601</v>
      </c>
      <c r="D2248" s="104">
        <v>40698</v>
      </c>
      <c r="E2248" s="104" t="s">
        <v>862</v>
      </c>
      <c r="F2248" s="30">
        <v>22477</v>
      </c>
      <c r="G2248" s="105">
        <v>9</v>
      </c>
      <c r="H2248" s="113" t="s">
        <v>587</v>
      </c>
      <c r="I2248" s="222">
        <v>0</v>
      </c>
      <c r="J2248" s="223">
        <v>0</v>
      </c>
      <c r="K2248" s="228">
        <v>0</v>
      </c>
      <c r="L2248" s="224">
        <v>0</v>
      </c>
      <c r="M2248" s="222">
        <v>0</v>
      </c>
      <c r="N2248" s="229">
        <v>0</v>
      </c>
      <c r="O2248" s="225">
        <v>0</v>
      </c>
      <c r="P2248" s="224">
        <v>0</v>
      </c>
      <c r="Q2248" s="225">
        <v>0</v>
      </c>
      <c r="R2248" s="226">
        <v>0</v>
      </c>
      <c r="S2248" s="224">
        <v>0</v>
      </c>
      <c r="T2248" s="222">
        <v>0</v>
      </c>
      <c r="U2248" s="227">
        <v>0</v>
      </c>
      <c r="V2248" s="224">
        <v>1</v>
      </c>
      <c r="W2248" s="224">
        <v>0</v>
      </c>
      <c r="X2248" s="146">
        <f>+G2248-(SUM(I2248:N2248,O2248,P2248:P2248:T2248,U2248,V2248,W2248))</f>
        <v>8</v>
      </c>
      <c r="Y2248" s="107"/>
      <c r="Z2248" s="107"/>
      <c r="AA2248" s="107"/>
      <c r="AB2248" s="107"/>
      <c r="AC2248" s="107"/>
      <c r="AD2248" s="107"/>
      <c r="AE2248" s="197">
        <f t="shared" si="67"/>
        <v>8</v>
      </c>
      <c r="AF2248" s="108"/>
      <c r="AG2248" s="104"/>
    </row>
    <row r="2249" spans="1:33">
      <c r="A2249" s="357">
        <v>45652</v>
      </c>
      <c r="B2249" s="30">
        <v>1</v>
      </c>
      <c r="C2249" s="30">
        <v>5549601</v>
      </c>
      <c r="D2249" s="104">
        <v>40699</v>
      </c>
      <c r="E2249" s="104" t="s">
        <v>862</v>
      </c>
      <c r="F2249" s="30">
        <v>22478</v>
      </c>
      <c r="G2249" s="105">
        <v>14</v>
      </c>
      <c r="H2249" s="113" t="s">
        <v>934</v>
      </c>
      <c r="I2249" s="222">
        <v>0</v>
      </c>
      <c r="J2249" s="223">
        <v>0</v>
      </c>
      <c r="K2249" s="228">
        <v>0</v>
      </c>
      <c r="L2249" s="224">
        <v>0</v>
      </c>
      <c r="M2249" s="222">
        <v>0</v>
      </c>
      <c r="N2249" s="229">
        <v>0</v>
      </c>
      <c r="O2249" s="225">
        <v>0</v>
      </c>
      <c r="P2249" s="224">
        <v>0</v>
      </c>
      <c r="Q2249" s="225">
        <v>0</v>
      </c>
      <c r="R2249" s="226">
        <v>0</v>
      </c>
      <c r="S2249" s="224">
        <v>0</v>
      </c>
      <c r="T2249" s="222">
        <v>0</v>
      </c>
      <c r="U2249" s="227">
        <v>0</v>
      </c>
      <c r="V2249" s="224">
        <v>1</v>
      </c>
      <c r="W2249" s="224">
        <v>0</v>
      </c>
      <c r="X2249" s="146">
        <f>+G2249-(SUM(I2249:N2249,O2249,P2249:P2249:T2249,U2249,V2249,W2249))</f>
        <v>13</v>
      </c>
      <c r="Y2249" s="107"/>
      <c r="Z2249" s="107"/>
      <c r="AA2249" s="107"/>
      <c r="AB2249" s="107"/>
      <c r="AC2249" s="107"/>
      <c r="AD2249" s="107"/>
      <c r="AE2249" s="197">
        <f t="shared" si="67"/>
        <v>13</v>
      </c>
      <c r="AF2249" s="108"/>
      <c r="AG2249" s="104"/>
    </row>
    <row r="2250" spans="1:33">
      <c r="A2250" s="357">
        <v>45667</v>
      </c>
      <c r="B2250" s="30">
        <v>2</v>
      </c>
      <c r="C2250" s="30">
        <v>5800901</v>
      </c>
      <c r="D2250" s="104">
        <v>72221</v>
      </c>
      <c r="E2250" s="104" t="s">
        <v>871</v>
      </c>
      <c r="F2250" s="30">
        <v>22550</v>
      </c>
      <c r="G2250" s="105">
        <v>400</v>
      </c>
      <c r="H2250" s="113" t="s">
        <v>111</v>
      </c>
      <c r="I2250" s="222">
        <v>0</v>
      </c>
      <c r="J2250" s="223">
        <v>0</v>
      </c>
      <c r="K2250" s="228">
        <v>0</v>
      </c>
      <c r="L2250" s="224">
        <v>0</v>
      </c>
      <c r="M2250" s="222">
        <v>0</v>
      </c>
      <c r="N2250" s="229">
        <v>0</v>
      </c>
      <c r="O2250" s="225">
        <v>0</v>
      </c>
      <c r="P2250" s="224">
        <v>0</v>
      </c>
      <c r="Q2250" s="225">
        <v>0</v>
      </c>
      <c r="R2250" s="226">
        <v>0</v>
      </c>
      <c r="S2250" s="224">
        <v>0</v>
      </c>
      <c r="T2250" s="222">
        <v>0</v>
      </c>
      <c r="U2250" s="227">
        <v>0</v>
      </c>
      <c r="V2250" s="224">
        <v>1</v>
      </c>
      <c r="W2250" s="224">
        <v>0</v>
      </c>
      <c r="X2250" s="146">
        <f>+G2250-(SUM(I2250:N2250,O2250,P2250:P2250:T2250,U2250,V2250,W2250))</f>
        <v>399</v>
      </c>
      <c r="Y2250" s="107"/>
      <c r="Z2250" s="107"/>
      <c r="AA2250" s="107"/>
      <c r="AB2250" s="107"/>
      <c r="AC2250" s="107"/>
      <c r="AD2250" s="107"/>
      <c r="AE2250" s="197">
        <f t="shared" si="67"/>
        <v>399</v>
      </c>
      <c r="AF2250" s="108"/>
      <c r="AG2250" s="104"/>
    </row>
    <row r="2251" spans="1:33">
      <c r="A2251" s="357">
        <v>45667</v>
      </c>
      <c r="B2251" s="30">
        <v>3</v>
      </c>
      <c r="C2251" s="30">
        <v>5800901</v>
      </c>
      <c r="D2251" s="104">
        <v>72221</v>
      </c>
      <c r="E2251" s="104" t="s">
        <v>871</v>
      </c>
      <c r="F2251" s="30">
        <v>22551</v>
      </c>
      <c r="G2251" s="105">
        <v>400</v>
      </c>
      <c r="H2251" s="113" t="s">
        <v>114</v>
      </c>
      <c r="I2251" s="222">
        <v>0</v>
      </c>
      <c r="J2251" s="223">
        <v>0</v>
      </c>
      <c r="K2251" s="228">
        <v>0</v>
      </c>
      <c r="L2251" s="224">
        <v>0</v>
      </c>
      <c r="M2251" s="222">
        <v>0</v>
      </c>
      <c r="N2251" s="229">
        <v>0</v>
      </c>
      <c r="O2251" s="225">
        <v>0</v>
      </c>
      <c r="P2251" s="224">
        <v>0</v>
      </c>
      <c r="Q2251" s="225">
        <v>0</v>
      </c>
      <c r="R2251" s="226">
        <v>0</v>
      </c>
      <c r="S2251" s="224">
        <v>0</v>
      </c>
      <c r="T2251" s="222">
        <v>0</v>
      </c>
      <c r="U2251" s="227">
        <v>0</v>
      </c>
      <c r="V2251" s="224">
        <v>1</v>
      </c>
      <c r="W2251" s="224">
        <v>0</v>
      </c>
      <c r="X2251" s="146">
        <f>+G2251-(SUM(I2251:N2251,O2251,P2251:P2251:T2251,U2251,V2251,W2251))</f>
        <v>399</v>
      </c>
      <c r="Y2251" s="107"/>
      <c r="Z2251" s="107"/>
      <c r="AA2251" s="107"/>
      <c r="AB2251" s="107"/>
      <c r="AC2251" s="107"/>
      <c r="AD2251" s="107"/>
      <c r="AE2251" s="197">
        <f t="shared" si="67"/>
        <v>399</v>
      </c>
      <c r="AF2251" s="108"/>
      <c r="AG2251" s="104"/>
    </row>
    <row r="2252" spans="1:33">
      <c r="A2252" s="357">
        <v>45668</v>
      </c>
      <c r="B2252" s="30">
        <v>1</v>
      </c>
      <c r="C2252" s="30">
        <v>5800901</v>
      </c>
      <c r="D2252" s="104">
        <v>72221</v>
      </c>
      <c r="E2252" s="104" t="s">
        <v>871</v>
      </c>
      <c r="F2252" s="30">
        <v>22552</v>
      </c>
      <c r="G2252" s="105">
        <v>94</v>
      </c>
      <c r="H2252" s="113" t="s">
        <v>1018</v>
      </c>
      <c r="I2252" s="222">
        <v>0</v>
      </c>
      <c r="J2252" s="223">
        <v>0</v>
      </c>
      <c r="K2252" s="228">
        <v>0</v>
      </c>
      <c r="L2252" s="224">
        <v>0</v>
      </c>
      <c r="M2252" s="222">
        <v>0</v>
      </c>
      <c r="N2252" s="229">
        <v>0</v>
      </c>
      <c r="O2252" s="225">
        <v>0</v>
      </c>
      <c r="P2252" s="224">
        <v>0</v>
      </c>
      <c r="Q2252" s="225">
        <v>0</v>
      </c>
      <c r="R2252" s="226">
        <v>0</v>
      </c>
      <c r="S2252" s="224">
        <v>0</v>
      </c>
      <c r="T2252" s="222">
        <v>0</v>
      </c>
      <c r="U2252" s="227">
        <v>0</v>
      </c>
      <c r="V2252" s="224">
        <v>1</v>
      </c>
      <c r="W2252" s="224">
        <v>0</v>
      </c>
      <c r="X2252" s="146">
        <f>+G2252-(SUM(I2252:N2252,O2252,P2252:P2252:T2252,U2252,V2252,W2252))</f>
        <v>93</v>
      </c>
      <c r="Y2252" s="107"/>
      <c r="Z2252" s="107"/>
      <c r="AA2252" s="107"/>
      <c r="AB2252" s="107"/>
      <c r="AC2252" s="107"/>
      <c r="AD2252" s="107"/>
      <c r="AE2252" s="197">
        <f t="shared" si="67"/>
        <v>93</v>
      </c>
      <c r="AF2252" s="108"/>
      <c r="AG2252" s="104"/>
    </row>
    <row r="2253" spans="1:33">
      <c r="A2253" s="357">
        <v>45668</v>
      </c>
      <c r="B2253" s="30">
        <v>1</v>
      </c>
      <c r="C2253" s="30">
        <v>5800901</v>
      </c>
      <c r="D2253" s="104">
        <v>72220</v>
      </c>
      <c r="E2253" s="104" t="s">
        <v>871</v>
      </c>
      <c r="F2253" s="30">
        <v>22553</v>
      </c>
      <c r="G2253" s="105">
        <v>400</v>
      </c>
      <c r="H2253" s="113" t="s">
        <v>111</v>
      </c>
      <c r="I2253" s="222">
        <v>0</v>
      </c>
      <c r="J2253" s="223">
        <v>0</v>
      </c>
      <c r="K2253" s="228">
        <v>0</v>
      </c>
      <c r="L2253" s="224">
        <v>0</v>
      </c>
      <c r="M2253" s="222">
        <v>0</v>
      </c>
      <c r="N2253" s="229">
        <v>0</v>
      </c>
      <c r="O2253" s="225">
        <v>0</v>
      </c>
      <c r="P2253" s="224">
        <v>0</v>
      </c>
      <c r="Q2253" s="225">
        <v>0</v>
      </c>
      <c r="R2253" s="226">
        <v>0</v>
      </c>
      <c r="S2253" s="224">
        <v>0</v>
      </c>
      <c r="T2253" s="222">
        <v>0</v>
      </c>
      <c r="U2253" s="227">
        <v>0</v>
      </c>
      <c r="V2253" s="224">
        <v>1</v>
      </c>
      <c r="W2253" s="224">
        <v>0</v>
      </c>
      <c r="X2253" s="146">
        <f>+G2253-(SUM(I2253:N2253,O2253,P2253:P2253:T2253,U2253,V2253,W2253))</f>
        <v>399</v>
      </c>
      <c r="Y2253" s="107"/>
      <c r="Z2253" s="107"/>
      <c r="AA2253" s="107"/>
      <c r="AB2253" s="107"/>
      <c r="AC2253" s="107"/>
      <c r="AD2253" s="107"/>
      <c r="AE2253" s="197">
        <f t="shared" si="67"/>
        <v>399</v>
      </c>
      <c r="AF2253" s="108"/>
      <c r="AG2253" s="104"/>
    </row>
    <row r="2254" spans="1:33">
      <c r="A2254" s="357">
        <v>45668</v>
      </c>
      <c r="B2254" s="30">
        <v>2</v>
      </c>
      <c r="C2254" s="30">
        <v>5800901</v>
      </c>
      <c r="D2254" s="104">
        <v>72220</v>
      </c>
      <c r="E2254" s="104" t="s">
        <v>871</v>
      </c>
      <c r="F2254" s="30">
        <v>22554</v>
      </c>
      <c r="G2254" s="105">
        <v>349</v>
      </c>
      <c r="H2254" s="113" t="s">
        <v>623</v>
      </c>
      <c r="I2254" s="222">
        <v>0</v>
      </c>
      <c r="J2254" s="223">
        <v>0</v>
      </c>
      <c r="K2254" s="228">
        <v>0</v>
      </c>
      <c r="L2254" s="224">
        <v>0</v>
      </c>
      <c r="M2254" s="222">
        <v>0</v>
      </c>
      <c r="N2254" s="229">
        <v>0</v>
      </c>
      <c r="O2254" s="225">
        <v>0</v>
      </c>
      <c r="P2254" s="224">
        <v>0</v>
      </c>
      <c r="Q2254" s="225">
        <v>0</v>
      </c>
      <c r="R2254" s="226">
        <v>0</v>
      </c>
      <c r="S2254" s="224">
        <v>0</v>
      </c>
      <c r="T2254" s="222">
        <v>0</v>
      </c>
      <c r="U2254" s="227">
        <v>0</v>
      </c>
      <c r="V2254" s="224">
        <v>1</v>
      </c>
      <c r="W2254" s="224">
        <v>0</v>
      </c>
      <c r="X2254" s="146">
        <f>+G2254-(SUM(I2254:N2254,O2254,P2254:P2254:T2254,U2254,V2254,W2254))</f>
        <v>348</v>
      </c>
      <c r="Y2254" s="107"/>
      <c r="Z2254" s="107"/>
      <c r="AA2254" s="107"/>
      <c r="AB2254" s="107"/>
      <c r="AC2254" s="107"/>
      <c r="AD2254" s="107"/>
      <c r="AE2254" s="197">
        <f t="shared" si="67"/>
        <v>348</v>
      </c>
      <c r="AF2254" s="108"/>
      <c r="AG2254" s="104"/>
    </row>
    <row r="2255" spans="1:33">
      <c r="A2255" s="357">
        <v>45668</v>
      </c>
      <c r="B2255" s="30">
        <v>2</v>
      </c>
      <c r="C2255" s="30">
        <v>5800901</v>
      </c>
      <c r="D2255" s="104">
        <v>72217</v>
      </c>
      <c r="E2255" s="104" t="s">
        <v>871</v>
      </c>
      <c r="F2255" s="30">
        <v>22555</v>
      </c>
      <c r="G2255" s="105">
        <v>44</v>
      </c>
      <c r="H2255" s="113" t="s">
        <v>488</v>
      </c>
      <c r="I2255" s="222">
        <v>0</v>
      </c>
      <c r="J2255" s="223">
        <v>0</v>
      </c>
      <c r="K2255" s="228">
        <v>0</v>
      </c>
      <c r="L2255" s="224">
        <v>0</v>
      </c>
      <c r="M2255" s="222">
        <v>0</v>
      </c>
      <c r="N2255" s="229">
        <v>0</v>
      </c>
      <c r="O2255" s="225">
        <v>0</v>
      </c>
      <c r="P2255" s="224">
        <v>0</v>
      </c>
      <c r="Q2255" s="225">
        <v>0</v>
      </c>
      <c r="R2255" s="226">
        <v>0</v>
      </c>
      <c r="S2255" s="224">
        <v>0</v>
      </c>
      <c r="T2255" s="222">
        <v>0</v>
      </c>
      <c r="U2255" s="227">
        <v>0</v>
      </c>
      <c r="V2255" s="224">
        <v>1</v>
      </c>
      <c r="W2255" s="224">
        <v>0</v>
      </c>
      <c r="X2255" s="146">
        <f>+G2255-(SUM(I2255:N2255,O2255,P2255:P2255:T2255,U2255,V2255,W2255))</f>
        <v>43</v>
      </c>
      <c r="Y2255" s="107"/>
      <c r="Z2255" s="107"/>
      <c r="AA2255" s="107"/>
      <c r="AB2255" s="107"/>
      <c r="AC2255" s="107"/>
      <c r="AD2255" s="107"/>
      <c r="AE2255" s="197">
        <f t="shared" si="67"/>
        <v>43</v>
      </c>
      <c r="AF2255" s="108"/>
      <c r="AG2255" s="104"/>
    </row>
    <row r="2256" spans="1:33">
      <c r="A2256" s="357">
        <v>45668</v>
      </c>
      <c r="B2256" s="30">
        <v>2</v>
      </c>
      <c r="C2256" s="30">
        <v>5800901</v>
      </c>
      <c r="D2256" s="104">
        <v>72222</v>
      </c>
      <c r="E2256" s="104" t="s">
        <v>871</v>
      </c>
      <c r="F2256" s="30">
        <v>22556</v>
      </c>
      <c r="G2256" s="105">
        <v>400</v>
      </c>
      <c r="H2256" s="113" t="s">
        <v>111</v>
      </c>
      <c r="I2256" s="222">
        <v>0</v>
      </c>
      <c r="J2256" s="223">
        <v>0</v>
      </c>
      <c r="K2256" s="228">
        <v>0</v>
      </c>
      <c r="L2256" s="224">
        <v>0</v>
      </c>
      <c r="M2256" s="222">
        <v>0</v>
      </c>
      <c r="N2256" s="229">
        <v>0</v>
      </c>
      <c r="O2256" s="225">
        <v>0</v>
      </c>
      <c r="P2256" s="224">
        <v>0</v>
      </c>
      <c r="Q2256" s="225">
        <v>0</v>
      </c>
      <c r="R2256" s="226">
        <v>0</v>
      </c>
      <c r="S2256" s="224">
        <v>0</v>
      </c>
      <c r="T2256" s="222">
        <v>0</v>
      </c>
      <c r="U2256" s="227">
        <v>0</v>
      </c>
      <c r="V2256" s="224">
        <v>1</v>
      </c>
      <c r="W2256" s="224">
        <v>0</v>
      </c>
      <c r="X2256" s="146">
        <f>+G2256-(SUM(I2256:N2256,O2256,P2256:P2256:T2256,U2256,V2256,W2256))</f>
        <v>399</v>
      </c>
      <c r="Y2256" s="107"/>
      <c r="Z2256" s="107"/>
      <c r="AA2256" s="107"/>
      <c r="AB2256" s="107"/>
      <c r="AC2256" s="107"/>
      <c r="AD2256" s="107"/>
      <c r="AE2256" s="197">
        <f t="shared" si="67"/>
        <v>399</v>
      </c>
      <c r="AF2256" s="108"/>
      <c r="AG2256" s="104"/>
    </row>
    <row r="2257" spans="1:33">
      <c r="A2257" s="357">
        <v>45668</v>
      </c>
      <c r="B2257" s="30">
        <v>2</v>
      </c>
      <c r="C2257" s="30">
        <v>5800901</v>
      </c>
      <c r="D2257" s="104">
        <v>72222</v>
      </c>
      <c r="E2257" s="104" t="s">
        <v>871</v>
      </c>
      <c r="F2257" s="30">
        <v>22557</v>
      </c>
      <c r="G2257" s="105">
        <v>16</v>
      </c>
      <c r="H2257" s="113" t="s">
        <v>897</v>
      </c>
      <c r="I2257" s="222">
        <v>0</v>
      </c>
      <c r="J2257" s="223">
        <v>0</v>
      </c>
      <c r="K2257" s="228">
        <v>0</v>
      </c>
      <c r="L2257" s="224">
        <v>0</v>
      </c>
      <c r="M2257" s="222">
        <v>0</v>
      </c>
      <c r="N2257" s="229">
        <v>0</v>
      </c>
      <c r="O2257" s="225">
        <v>0</v>
      </c>
      <c r="P2257" s="224">
        <v>0</v>
      </c>
      <c r="Q2257" s="225">
        <v>0</v>
      </c>
      <c r="R2257" s="226">
        <v>0</v>
      </c>
      <c r="S2257" s="224">
        <v>0</v>
      </c>
      <c r="T2257" s="222">
        <v>0</v>
      </c>
      <c r="U2257" s="227">
        <v>0</v>
      </c>
      <c r="V2257" s="224">
        <v>1</v>
      </c>
      <c r="W2257" s="224">
        <v>0</v>
      </c>
      <c r="X2257" s="146">
        <f>+G2257-(SUM(I2257:N2257,O2257,P2257:P2257:T2257,U2257,V2257,W2257))</f>
        <v>15</v>
      </c>
      <c r="Y2257" s="107"/>
      <c r="Z2257" s="107"/>
      <c r="AA2257" s="107"/>
      <c r="AB2257" s="107"/>
      <c r="AC2257" s="107"/>
      <c r="AD2257" s="107"/>
      <c r="AE2257" s="197">
        <f t="shared" si="67"/>
        <v>15</v>
      </c>
      <c r="AF2257" s="108"/>
      <c r="AG2257" s="104"/>
    </row>
    <row r="2258" spans="1:33">
      <c r="A2258" s="357">
        <v>45668</v>
      </c>
      <c r="B2258" s="30">
        <v>2</v>
      </c>
      <c r="C2258" s="30">
        <v>5800901</v>
      </c>
      <c r="D2258" s="104">
        <v>60493</v>
      </c>
      <c r="E2258" s="104" t="s">
        <v>871</v>
      </c>
      <c r="F2258" s="30">
        <v>22558</v>
      </c>
      <c r="G2258" s="105">
        <v>15</v>
      </c>
      <c r="H2258" s="113" t="s">
        <v>827</v>
      </c>
      <c r="I2258" s="222">
        <v>0</v>
      </c>
      <c r="J2258" s="223">
        <v>0</v>
      </c>
      <c r="K2258" s="228">
        <v>0</v>
      </c>
      <c r="L2258" s="224">
        <v>0</v>
      </c>
      <c r="M2258" s="222">
        <v>0</v>
      </c>
      <c r="N2258" s="229">
        <v>0</v>
      </c>
      <c r="O2258" s="225">
        <v>0</v>
      </c>
      <c r="P2258" s="224">
        <v>1</v>
      </c>
      <c r="Q2258" s="225">
        <v>0</v>
      </c>
      <c r="R2258" s="226">
        <v>0</v>
      </c>
      <c r="S2258" s="224">
        <v>0</v>
      </c>
      <c r="T2258" s="222">
        <v>0</v>
      </c>
      <c r="U2258" s="227">
        <v>0</v>
      </c>
      <c r="V2258" s="224">
        <v>1</v>
      </c>
      <c r="W2258" s="224">
        <v>0</v>
      </c>
      <c r="X2258" s="146">
        <f>+G2258-(SUM(I2258:N2258,O2258,P2258:P2258:T2258,U2258,V2258,W2258))</f>
        <v>13</v>
      </c>
      <c r="Y2258" s="107"/>
      <c r="Z2258" s="107"/>
      <c r="AA2258" s="107"/>
      <c r="AB2258" s="107"/>
      <c r="AC2258" s="107"/>
      <c r="AD2258" s="107"/>
      <c r="AE2258" s="197">
        <f t="shared" si="67"/>
        <v>13</v>
      </c>
      <c r="AF2258" s="108"/>
      <c r="AG2258" s="104"/>
    </row>
    <row r="2259" spans="1:33">
      <c r="A2259" s="357">
        <v>45668</v>
      </c>
      <c r="B2259" s="30">
        <v>2</v>
      </c>
      <c r="C2259" s="30">
        <v>5800901</v>
      </c>
      <c r="D2259" s="104">
        <v>72219</v>
      </c>
      <c r="E2259" s="104" t="s">
        <v>871</v>
      </c>
      <c r="F2259" s="30">
        <v>22559</v>
      </c>
      <c r="G2259" s="105">
        <v>337</v>
      </c>
      <c r="H2259" s="113" t="s">
        <v>305</v>
      </c>
      <c r="I2259" s="222">
        <v>0</v>
      </c>
      <c r="J2259" s="223">
        <v>0</v>
      </c>
      <c r="K2259" s="228">
        <v>0</v>
      </c>
      <c r="L2259" s="224">
        <v>0</v>
      </c>
      <c r="M2259" s="222">
        <v>0</v>
      </c>
      <c r="N2259" s="229">
        <v>0</v>
      </c>
      <c r="O2259" s="225">
        <v>0</v>
      </c>
      <c r="P2259" s="224">
        <v>0</v>
      </c>
      <c r="Q2259" s="225">
        <v>0</v>
      </c>
      <c r="R2259" s="226">
        <v>0</v>
      </c>
      <c r="S2259" s="224">
        <v>0</v>
      </c>
      <c r="T2259" s="222">
        <v>0</v>
      </c>
      <c r="U2259" s="227">
        <v>0</v>
      </c>
      <c r="V2259" s="224">
        <v>1</v>
      </c>
      <c r="W2259" s="224">
        <v>0</v>
      </c>
      <c r="X2259" s="146">
        <f>+G2259-(SUM(I2259:N2259,O2259,P2259:P2259:T2259,U2259,V2259,W2259))</f>
        <v>336</v>
      </c>
      <c r="Y2259" s="107"/>
      <c r="Z2259" s="107"/>
      <c r="AA2259" s="107"/>
      <c r="AB2259" s="107"/>
      <c r="AC2259" s="107"/>
      <c r="AD2259" s="107"/>
      <c r="AE2259" s="197">
        <f t="shared" si="67"/>
        <v>336</v>
      </c>
      <c r="AF2259" s="108"/>
      <c r="AG2259" s="104"/>
    </row>
    <row r="2260" spans="1:33">
      <c r="A2260" s="357">
        <v>45674</v>
      </c>
      <c r="B2260" s="30">
        <v>3</v>
      </c>
      <c r="C2260" s="30">
        <v>5800901</v>
      </c>
      <c r="D2260" s="104">
        <v>72219</v>
      </c>
      <c r="E2260" s="104" t="s">
        <v>871</v>
      </c>
      <c r="F2260" s="30">
        <v>22613</v>
      </c>
      <c r="G2260" s="105">
        <v>171</v>
      </c>
      <c r="H2260" s="113" t="s">
        <v>735</v>
      </c>
      <c r="I2260" s="222">
        <v>0</v>
      </c>
      <c r="J2260" s="223">
        <v>0</v>
      </c>
      <c r="K2260" s="228">
        <v>0</v>
      </c>
      <c r="L2260" s="224">
        <v>0</v>
      </c>
      <c r="M2260" s="222">
        <v>0</v>
      </c>
      <c r="N2260" s="229">
        <v>0</v>
      </c>
      <c r="O2260" s="225">
        <v>0</v>
      </c>
      <c r="P2260" s="224">
        <v>0</v>
      </c>
      <c r="Q2260" s="225">
        <v>0</v>
      </c>
      <c r="R2260" s="226">
        <v>0</v>
      </c>
      <c r="S2260" s="224">
        <v>0</v>
      </c>
      <c r="T2260" s="222">
        <v>0</v>
      </c>
      <c r="U2260" s="227">
        <v>0</v>
      </c>
      <c r="V2260" s="224">
        <v>1</v>
      </c>
      <c r="W2260" s="224">
        <v>0</v>
      </c>
      <c r="X2260" s="146">
        <f>+G2260-(SUM(I2260:N2260,O2260,P2260:P2260:T2260,U2260,V2260,W2260))</f>
        <v>170</v>
      </c>
      <c r="Y2260" s="107"/>
      <c r="Z2260" s="107"/>
      <c r="AA2260" s="107"/>
      <c r="AB2260" s="107"/>
      <c r="AC2260" s="107"/>
      <c r="AD2260" s="107"/>
      <c r="AE2260" s="197">
        <f t="shared" si="67"/>
        <v>170</v>
      </c>
      <c r="AF2260" s="108"/>
      <c r="AG2260" s="104"/>
    </row>
    <row r="2261" spans="1:33">
      <c r="A2261" s="357">
        <v>45674</v>
      </c>
      <c r="B2261" s="30">
        <v>3</v>
      </c>
      <c r="C2261" s="30">
        <v>5800901</v>
      </c>
      <c r="D2261" s="104">
        <v>72218</v>
      </c>
      <c r="E2261" s="104" t="s">
        <v>871</v>
      </c>
      <c r="F2261" s="30">
        <v>22614</v>
      </c>
      <c r="G2261" s="105">
        <v>129</v>
      </c>
      <c r="H2261" s="113" t="s">
        <v>1019</v>
      </c>
      <c r="I2261" s="222">
        <v>0</v>
      </c>
      <c r="J2261" s="223">
        <v>0</v>
      </c>
      <c r="K2261" s="228">
        <v>0</v>
      </c>
      <c r="L2261" s="224">
        <v>0</v>
      </c>
      <c r="M2261" s="222">
        <v>0</v>
      </c>
      <c r="N2261" s="229">
        <v>0</v>
      </c>
      <c r="O2261" s="225">
        <v>0</v>
      </c>
      <c r="P2261" s="224">
        <v>0</v>
      </c>
      <c r="Q2261" s="225">
        <v>0</v>
      </c>
      <c r="R2261" s="226">
        <v>0</v>
      </c>
      <c r="S2261" s="224">
        <v>0</v>
      </c>
      <c r="T2261" s="222">
        <v>0</v>
      </c>
      <c r="U2261" s="227">
        <v>0</v>
      </c>
      <c r="V2261" s="224">
        <v>1</v>
      </c>
      <c r="W2261" s="224">
        <v>0</v>
      </c>
      <c r="X2261" s="146">
        <f>+G2261-(SUM(I2261:N2261,O2261,P2261:P2261:T2261,U2261,V2261,W2261))</f>
        <v>128</v>
      </c>
      <c r="Y2261" s="107"/>
      <c r="Z2261" s="107"/>
      <c r="AA2261" s="107"/>
      <c r="AB2261" s="107"/>
      <c r="AC2261" s="107"/>
      <c r="AD2261" s="107"/>
      <c r="AE2261" s="197">
        <f t="shared" si="67"/>
        <v>128</v>
      </c>
      <c r="AF2261" s="108"/>
      <c r="AG2261" s="104"/>
    </row>
    <row r="2262" spans="1:33">
      <c r="A2262" s="357">
        <v>45691</v>
      </c>
      <c r="B2262" s="30">
        <v>1</v>
      </c>
      <c r="C2262" s="30">
        <v>5812101</v>
      </c>
      <c r="D2262" s="104">
        <v>72224</v>
      </c>
      <c r="E2262" s="104" t="s">
        <v>871</v>
      </c>
      <c r="F2262" s="30">
        <v>22662</v>
      </c>
      <c r="G2262" s="105">
        <v>400</v>
      </c>
      <c r="H2262" s="113" t="s">
        <v>111</v>
      </c>
      <c r="I2262" s="222">
        <v>0</v>
      </c>
      <c r="J2262" s="223">
        <v>0</v>
      </c>
      <c r="K2262" s="228">
        <v>0</v>
      </c>
      <c r="L2262" s="224">
        <v>0</v>
      </c>
      <c r="M2262" s="222">
        <v>0</v>
      </c>
      <c r="N2262" s="229">
        <v>0</v>
      </c>
      <c r="O2262" s="225">
        <v>0</v>
      </c>
      <c r="P2262" s="224">
        <v>0</v>
      </c>
      <c r="Q2262" s="225">
        <v>0</v>
      </c>
      <c r="R2262" s="226">
        <v>0</v>
      </c>
      <c r="S2262" s="224">
        <v>0</v>
      </c>
      <c r="T2262" s="222">
        <v>0</v>
      </c>
      <c r="U2262" s="227">
        <v>0</v>
      </c>
      <c r="V2262" s="224">
        <v>1</v>
      </c>
      <c r="W2262" s="224">
        <v>0</v>
      </c>
      <c r="X2262" s="146">
        <f>+G2262-(SUM(I2262:N2262,O2262,P2262:P2262:T2262,U2262,V2262,W2262))</f>
        <v>399</v>
      </c>
      <c r="Y2262" s="107"/>
      <c r="Z2262" s="107"/>
      <c r="AA2262" s="107"/>
      <c r="AB2262" s="107"/>
      <c r="AC2262" s="107"/>
      <c r="AD2262" s="107"/>
      <c r="AE2262" s="197">
        <f t="shared" si="67"/>
        <v>399</v>
      </c>
      <c r="AF2262" s="108"/>
      <c r="AG2262" s="104"/>
    </row>
    <row r="2263" spans="1:33">
      <c r="A2263" s="357">
        <v>45691</v>
      </c>
      <c r="B2263" s="30">
        <v>1</v>
      </c>
      <c r="C2263" s="30">
        <v>5812101</v>
      </c>
      <c r="D2263" s="104">
        <v>72224</v>
      </c>
      <c r="E2263" s="104" t="s">
        <v>871</v>
      </c>
      <c r="F2263" s="30">
        <v>22663</v>
      </c>
      <c r="G2263" s="105">
        <v>340</v>
      </c>
      <c r="H2263" s="113" t="s">
        <v>530</v>
      </c>
      <c r="I2263" s="222">
        <v>0</v>
      </c>
      <c r="J2263" s="223">
        <v>0</v>
      </c>
      <c r="K2263" s="228">
        <v>0</v>
      </c>
      <c r="L2263" s="224">
        <v>0</v>
      </c>
      <c r="M2263" s="222">
        <v>0</v>
      </c>
      <c r="N2263" s="229">
        <v>0</v>
      </c>
      <c r="O2263" s="225">
        <v>0</v>
      </c>
      <c r="P2263" s="224">
        <v>0</v>
      </c>
      <c r="Q2263" s="225">
        <v>0</v>
      </c>
      <c r="R2263" s="226">
        <v>0</v>
      </c>
      <c r="S2263" s="224">
        <v>0</v>
      </c>
      <c r="T2263" s="222">
        <v>0</v>
      </c>
      <c r="U2263" s="227">
        <v>0</v>
      </c>
      <c r="V2263" s="224">
        <v>1</v>
      </c>
      <c r="W2263" s="224">
        <v>0</v>
      </c>
      <c r="X2263" s="146">
        <f>+G2263-(SUM(I2263:N2263,O2263,P2263:P2263:T2263,U2263,V2263,W2263))</f>
        <v>339</v>
      </c>
      <c r="Y2263" s="107"/>
      <c r="Z2263" s="107"/>
      <c r="AA2263" s="107"/>
      <c r="AB2263" s="107"/>
      <c r="AC2263" s="107"/>
      <c r="AD2263" s="107"/>
      <c r="AE2263" s="197">
        <f t="shared" si="67"/>
        <v>339</v>
      </c>
      <c r="AF2263" s="108"/>
      <c r="AG2263" s="104"/>
    </row>
    <row r="2264" spans="1:33">
      <c r="A2264" s="357">
        <v>45691</v>
      </c>
      <c r="B2264" s="30">
        <v>2</v>
      </c>
      <c r="C2264" s="30">
        <v>5812101</v>
      </c>
      <c r="D2264" s="104">
        <v>72227</v>
      </c>
      <c r="E2264" s="104" t="s">
        <v>871</v>
      </c>
      <c r="F2264" s="30">
        <v>22664</v>
      </c>
      <c r="G2264" s="105">
        <v>400</v>
      </c>
      <c r="H2264" s="113" t="s">
        <v>111</v>
      </c>
      <c r="I2264" s="222">
        <v>0</v>
      </c>
      <c r="J2264" s="223">
        <v>0</v>
      </c>
      <c r="K2264" s="228">
        <v>0</v>
      </c>
      <c r="L2264" s="224">
        <v>0</v>
      </c>
      <c r="M2264" s="222">
        <v>0</v>
      </c>
      <c r="N2264" s="229">
        <v>0</v>
      </c>
      <c r="O2264" s="225">
        <v>0</v>
      </c>
      <c r="P2264" s="224">
        <v>0</v>
      </c>
      <c r="Q2264" s="225">
        <v>0</v>
      </c>
      <c r="R2264" s="226">
        <v>0</v>
      </c>
      <c r="S2264" s="224">
        <v>0</v>
      </c>
      <c r="T2264" s="222">
        <v>0</v>
      </c>
      <c r="U2264" s="227">
        <v>0</v>
      </c>
      <c r="V2264" s="224">
        <v>1</v>
      </c>
      <c r="W2264" s="224">
        <v>0</v>
      </c>
      <c r="X2264" s="146">
        <f>+G2264-(SUM(I2264:N2264,O2264,P2264:P2264:T2264,U2264,V2264,W2264))</f>
        <v>399</v>
      </c>
      <c r="Y2264" s="107"/>
      <c r="Z2264" s="107"/>
      <c r="AA2264" s="107"/>
      <c r="AB2264" s="107"/>
      <c r="AC2264" s="107"/>
      <c r="AD2264" s="107"/>
      <c r="AE2264" s="197">
        <f t="shared" si="67"/>
        <v>399</v>
      </c>
      <c r="AF2264" s="108"/>
      <c r="AG2264" s="104"/>
    </row>
    <row r="2265" spans="1:33">
      <c r="A2265" s="357">
        <v>45691</v>
      </c>
      <c r="B2265" s="30">
        <v>3</v>
      </c>
      <c r="C2265" s="30">
        <v>5812101</v>
      </c>
      <c r="D2265" s="104">
        <v>72227</v>
      </c>
      <c r="E2265" s="104" t="s">
        <v>871</v>
      </c>
      <c r="F2265" s="30">
        <v>22665</v>
      </c>
      <c r="G2265" s="105">
        <v>72</v>
      </c>
      <c r="H2265" s="113" t="s">
        <v>1020</v>
      </c>
      <c r="I2265" s="222">
        <v>0</v>
      </c>
      <c r="J2265" s="223">
        <v>0</v>
      </c>
      <c r="K2265" s="228">
        <v>0</v>
      </c>
      <c r="L2265" s="224">
        <v>0</v>
      </c>
      <c r="M2265" s="222">
        <v>0</v>
      </c>
      <c r="N2265" s="229">
        <v>0</v>
      </c>
      <c r="O2265" s="225">
        <v>0</v>
      </c>
      <c r="P2265" s="224">
        <v>0</v>
      </c>
      <c r="Q2265" s="225">
        <v>0</v>
      </c>
      <c r="R2265" s="226">
        <v>0</v>
      </c>
      <c r="S2265" s="224">
        <v>0</v>
      </c>
      <c r="T2265" s="222">
        <v>0</v>
      </c>
      <c r="U2265" s="227">
        <v>0</v>
      </c>
      <c r="V2265" s="224">
        <v>1</v>
      </c>
      <c r="W2265" s="224">
        <v>0</v>
      </c>
      <c r="X2265" s="146">
        <f>+G2265-(SUM(I2265:N2265,O2265,P2265:P2265:T2265,U2265,V2265,W2265))</f>
        <v>71</v>
      </c>
      <c r="Y2265" s="107"/>
      <c r="Z2265" s="107"/>
      <c r="AA2265" s="107"/>
      <c r="AB2265" s="107"/>
      <c r="AC2265" s="107"/>
      <c r="AD2265" s="107"/>
      <c r="AE2265" s="197">
        <f t="shared" si="67"/>
        <v>71</v>
      </c>
      <c r="AF2265" s="108"/>
      <c r="AG2265" s="104"/>
    </row>
    <row r="2266" spans="1:33">
      <c r="A2266" s="357">
        <v>45691</v>
      </c>
      <c r="B2266" s="30">
        <v>3</v>
      </c>
      <c r="C2266" s="30">
        <v>5812101</v>
      </c>
      <c r="D2266" s="104">
        <v>72225</v>
      </c>
      <c r="E2266" s="104" t="s">
        <v>871</v>
      </c>
      <c r="F2266" s="30">
        <v>22666</v>
      </c>
      <c r="G2266" s="105">
        <v>400</v>
      </c>
      <c r="H2266" s="113" t="s">
        <v>111</v>
      </c>
      <c r="I2266" s="222">
        <v>0</v>
      </c>
      <c r="J2266" s="223">
        <v>0</v>
      </c>
      <c r="K2266" s="228">
        <v>0</v>
      </c>
      <c r="L2266" s="224">
        <v>0</v>
      </c>
      <c r="M2266" s="222">
        <v>0</v>
      </c>
      <c r="N2266" s="229">
        <v>0</v>
      </c>
      <c r="O2266" s="225">
        <v>0</v>
      </c>
      <c r="P2266" s="224">
        <v>0</v>
      </c>
      <c r="Q2266" s="225">
        <v>0</v>
      </c>
      <c r="R2266" s="226">
        <v>0</v>
      </c>
      <c r="S2266" s="224">
        <v>0</v>
      </c>
      <c r="T2266" s="222">
        <v>0</v>
      </c>
      <c r="U2266" s="227">
        <v>0</v>
      </c>
      <c r="V2266" s="224">
        <v>1</v>
      </c>
      <c r="W2266" s="224">
        <v>0</v>
      </c>
      <c r="X2266" s="146">
        <f>+G2266-(SUM(I2266:N2266,O2266,P2266:P2266:T2266,U2266,V2266,W2266))</f>
        <v>399</v>
      </c>
      <c r="Y2266" s="107"/>
      <c r="Z2266" s="107"/>
      <c r="AA2266" s="107">
        <v>3</v>
      </c>
      <c r="AB2266" s="107"/>
      <c r="AC2266" s="107"/>
      <c r="AD2266" s="107"/>
      <c r="AE2266" s="197">
        <f t="shared" si="67"/>
        <v>396</v>
      </c>
      <c r="AF2266" s="108"/>
      <c r="AG2266" s="104"/>
    </row>
    <row r="2267" spans="1:33">
      <c r="A2267" s="357">
        <v>45692</v>
      </c>
      <c r="B2267" s="30">
        <v>1</v>
      </c>
      <c r="C2267" s="30">
        <v>5812101</v>
      </c>
      <c r="D2267" s="104">
        <v>72225</v>
      </c>
      <c r="E2267" s="104" t="s">
        <v>871</v>
      </c>
      <c r="F2267" s="30">
        <v>22667</v>
      </c>
      <c r="G2267" s="105">
        <v>400</v>
      </c>
      <c r="H2267" s="113" t="s">
        <v>114</v>
      </c>
      <c r="I2267" s="222">
        <v>0</v>
      </c>
      <c r="J2267" s="223">
        <v>0</v>
      </c>
      <c r="K2267" s="228">
        <v>0</v>
      </c>
      <c r="L2267" s="224">
        <v>0</v>
      </c>
      <c r="M2267" s="222">
        <v>0</v>
      </c>
      <c r="N2267" s="229">
        <v>0</v>
      </c>
      <c r="O2267" s="225">
        <v>0</v>
      </c>
      <c r="P2267" s="224">
        <v>0</v>
      </c>
      <c r="Q2267" s="225">
        <v>0</v>
      </c>
      <c r="R2267" s="226">
        <v>0</v>
      </c>
      <c r="S2267" s="224">
        <v>0</v>
      </c>
      <c r="T2267" s="222">
        <v>0</v>
      </c>
      <c r="U2267" s="227">
        <v>0</v>
      </c>
      <c r="V2267" s="224">
        <v>1</v>
      </c>
      <c r="W2267" s="224">
        <v>0</v>
      </c>
      <c r="X2267" s="146">
        <f>+G2267-(SUM(I2267:N2267,O2267,P2267:P2267:T2267,U2267,V2267,W2267))</f>
        <v>399</v>
      </c>
      <c r="Y2267" s="107"/>
      <c r="Z2267" s="107"/>
      <c r="AA2267" s="107">
        <v>1</v>
      </c>
      <c r="AB2267" s="107"/>
      <c r="AC2267" s="107"/>
      <c r="AD2267" s="107"/>
      <c r="AE2267" s="197">
        <f t="shared" si="67"/>
        <v>398</v>
      </c>
      <c r="AF2267" s="108"/>
      <c r="AG2267" s="104"/>
    </row>
    <row r="2268" spans="1:33">
      <c r="A2268" s="357">
        <v>45692</v>
      </c>
      <c r="B2268" s="30">
        <v>2</v>
      </c>
      <c r="C2268" s="30">
        <v>5812101</v>
      </c>
      <c r="D2268" s="104">
        <v>72225</v>
      </c>
      <c r="E2268" s="104" t="s">
        <v>871</v>
      </c>
      <c r="F2268" s="30">
        <v>22668</v>
      </c>
      <c r="G2268" s="105">
        <v>251</v>
      </c>
      <c r="H2268" s="113" t="s">
        <v>1021</v>
      </c>
      <c r="I2268" s="222">
        <v>0</v>
      </c>
      <c r="J2268" s="223">
        <v>0</v>
      </c>
      <c r="K2268" s="228">
        <v>0</v>
      </c>
      <c r="L2268" s="224">
        <v>0</v>
      </c>
      <c r="M2268" s="222">
        <v>0</v>
      </c>
      <c r="N2268" s="229">
        <v>0</v>
      </c>
      <c r="O2268" s="225">
        <v>0</v>
      </c>
      <c r="P2268" s="224">
        <v>0</v>
      </c>
      <c r="Q2268" s="225">
        <v>0</v>
      </c>
      <c r="R2268" s="226">
        <v>0</v>
      </c>
      <c r="S2268" s="224">
        <v>0</v>
      </c>
      <c r="T2268" s="222">
        <v>0</v>
      </c>
      <c r="U2268" s="227">
        <v>0</v>
      </c>
      <c r="V2268" s="224">
        <v>1</v>
      </c>
      <c r="W2268" s="224">
        <v>0</v>
      </c>
      <c r="X2268" s="146">
        <f>+G2268-(SUM(I2268:N2268,O2268,P2268:P2268:T2268,U2268,V2268,W2268))</f>
        <v>250</v>
      </c>
      <c r="Y2268" s="107"/>
      <c r="Z2268" s="107"/>
      <c r="AA2268" s="107"/>
      <c r="AB2268" s="107"/>
      <c r="AC2268" s="107"/>
      <c r="AD2268" s="107"/>
      <c r="AE2268" s="197">
        <f t="shared" si="67"/>
        <v>250</v>
      </c>
      <c r="AF2268" s="108"/>
      <c r="AG2268" s="104"/>
    </row>
    <row r="2269" spans="1:33">
      <c r="A2269" s="357">
        <v>45692</v>
      </c>
      <c r="B2269" s="30">
        <v>2</v>
      </c>
      <c r="C2269" s="30">
        <v>5812101</v>
      </c>
      <c r="D2269" s="104">
        <v>72223</v>
      </c>
      <c r="E2269" s="104" t="s">
        <v>871</v>
      </c>
      <c r="F2269" s="30">
        <v>22669</v>
      </c>
      <c r="G2269" s="105">
        <v>119</v>
      </c>
      <c r="H2269" s="113" t="s">
        <v>780</v>
      </c>
      <c r="I2269" s="222">
        <v>0</v>
      </c>
      <c r="J2269" s="223">
        <v>0</v>
      </c>
      <c r="K2269" s="228">
        <v>0</v>
      </c>
      <c r="L2269" s="224">
        <v>0</v>
      </c>
      <c r="M2269" s="222">
        <v>0</v>
      </c>
      <c r="N2269" s="229">
        <v>0</v>
      </c>
      <c r="O2269" s="225">
        <v>0</v>
      </c>
      <c r="P2269" s="224">
        <v>0</v>
      </c>
      <c r="Q2269" s="225">
        <v>0</v>
      </c>
      <c r="R2269" s="226">
        <v>0</v>
      </c>
      <c r="S2269" s="224">
        <v>0</v>
      </c>
      <c r="T2269" s="222">
        <v>0</v>
      </c>
      <c r="U2269" s="227">
        <v>0</v>
      </c>
      <c r="V2269" s="224">
        <v>1</v>
      </c>
      <c r="W2269" s="224">
        <v>0</v>
      </c>
      <c r="X2269" s="146">
        <f>+G2269-(SUM(I2269:N2269,O2269,P2269:P2269:T2269,U2269,V2269,W2269))</f>
        <v>118</v>
      </c>
      <c r="Y2269" s="107"/>
      <c r="Z2269" s="107"/>
      <c r="AA2269" s="107"/>
      <c r="AB2269" s="107"/>
      <c r="AC2269" s="107"/>
      <c r="AD2269" s="107"/>
      <c r="AE2269" s="197">
        <f t="shared" si="67"/>
        <v>118</v>
      </c>
      <c r="AF2269" s="108"/>
      <c r="AG2269" s="104"/>
    </row>
    <row r="2270" spans="1:33">
      <c r="A2270" s="357">
        <v>45692</v>
      </c>
      <c r="B2270" s="30">
        <v>2</v>
      </c>
      <c r="C2270" s="30">
        <v>5812101</v>
      </c>
      <c r="D2270" s="104">
        <v>72226</v>
      </c>
      <c r="E2270" s="104" t="s">
        <v>871</v>
      </c>
      <c r="F2270" s="30">
        <v>22670</v>
      </c>
      <c r="G2270" s="105">
        <v>400</v>
      </c>
      <c r="H2270" s="113" t="s">
        <v>111</v>
      </c>
      <c r="I2270" s="222">
        <v>0</v>
      </c>
      <c r="J2270" s="223">
        <v>0</v>
      </c>
      <c r="K2270" s="228">
        <v>0</v>
      </c>
      <c r="L2270" s="224">
        <v>0</v>
      </c>
      <c r="M2270" s="222">
        <v>0</v>
      </c>
      <c r="N2270" s="229">
        <v>0</v>
      </c>
      <c r="O2270" s="225">
        <v>0</v>
      </c>
      <c r="P2270" s="224">
        <v>0</v>
      </c>
      <c r="Q2270" s="225">
        <v>0</v>
      </c>
      <c r="R2270" s="226">
        <v>0</v>
      </c>
      <c r="S2270" s="224">
        <v>0</v>
      </c>
      <c r="T2270" s="222">
        <v>0</v>
      </c>
      <c r="U2270" s="227">
        <v>0</v>
      </c>
      <c r="V2270" s="224">
        <v>1</v>
      </c>
      <c r="W2270" s="224">
        <v>0</v>
      </c>
      <c r="X2270" s="146">
        <f>+G2270-(SUM(I2270:N2270,O2270,P2270:P2270:T2270,U2270,V2270,W2270))</f>
        <v>399</v>
      </c>
      <c r="Y2270" s="107"/>
      <c r="Z2270" s="107"/>
      <c r="AA2270" s="107"/>
      <c r="AB2270" s="107"/>
      <c r="AC2270" s="107"/>
      <c r="AD2270" s="107"/>
      <c r="AE2270" s="197">
        <f t="shared" si="67"/>
        <v>399</v>
      </c>
      <c r="AF2270" s="108"/>
      <c r="AG2270" s="104"/>
    </row>
    <row r="2271" spans="1:33">
      <c r="A2271" s="357">
        <v>45692</v>
      </c>
      <c r="B2271" s="30">
        <v>2</v>
      </c>
      <c r="C2271" s="30">
        <v>5812101</v>
      </c>
      <c r="D2271" s="104">
        <v>72226</v>
      </c>
      <c r="E2271" s="104" t="s">
        <v>871</v>
      </c>
      <c r="F2271" s="30">
        <v>22671</v>
      </c>
      <c r="G2271" s="105">
        <v>169</v>
      </c>
      <c r="H2271" s="113" t="s">
        <v>596</v>
      </c>
      <c r="I2271" s="222">
        <v>0</v>
      </c>
      <c r="J2271" s="223">
        <v>0</v>
      </c>
      <c r="K2271" s="228">
        <v>0</v>
      </c>
      <c r="L2271" s="224">
        <v>0</v>
      </c>
      <c r="M2271" s="222">
        <v>0</v>
      </c>
      <c r="N2271" s="229">
        <v>0</v>
      </c>
      <c r="O2271" s="225">
        <v>0</v>
      </c>
      <c r="P2271" s="224">
        <v>0</v>
      </c>
      <c r="Q2271" s="225">
        <v>0</v>
      </c>
      <c r="R2271" s="226">
        <v>0</v>
      </c>
      <c r="S2271" s="224">
        <v>0</v>
      </c>
      <c r="T2271" s="222">
        <v>0</v>
      </c>
      <c r="U2271" s="227">
        <v>0</v>
      </c>
      <c r="V2271" s="224">
        <v>1</v>
      </c>
      <c r="W2271" s="224">
        <v>0</v>
      </c>
      <c r="X2271" s="146">
        <f>+G2271-(SUM(I2271:N2271,O2271,P2271:P2271:T2271,U2271,V2271,W2271))</f>
        <v>168</v>
      </c>
      <c r="Y2271" s="107"/>
      <c r="Z2271" s="107"/>
      <c r="AA2271" s="107"/>
      <c r="AB2271" s="107"/>
      <c r="AC2271" s="107"/>
      <c r="AD2271" s="107"/>
      <c r="AE2271" s="197">
        <f t="shared" si="67"/>
        <v>168</v>
      </c>
      <c r="AF2271" s="108"/>
      <c r="AG2271" s="104"/>
    </row>
    <row r="2272" spans="1:33">
      <c r="A2272" s="357">
        <v>45712</v>
      </c>
      <c r="B2272" s="30">
        <v>1</v>
      </c>
      <c r="C2272" s="30">
        <v>5812101</v>
      </c>
      <c r="D2272" s="104">
        <v>72227</v>
      </c>
      <c r="E2272" s="104" t="s">
        <v>871</v>
      </c>
      <c r="F2272" s="30">
        <v>22723</v>
      </c>
      <c r="G2272" s="105">
        <v>400</v>
      </c>
      <c r="H2272" s="113" t="s">
        <v>1022</v>
      </c>
      <c r="I2272" s="222">
        <v>0</v>
      </c>
      <c r="J2272" s="223">
        <v>0</v>
      </c>
      <c r="K2272" s="228">
        <v>0</v>
      </c>
      <c r="L2272" s="224">
        <v>0</v>
      </c>
      <c r="M2272" s="222">
        <v>0</v>
      </c>
      <c r="N2272" s="229">
        <v>0</v>
      </c>
      <c r="O2272" s="225">
        <v>0</v>
      </c>
      <c r="P2272" s="224">
        <v>0</v>
      </c>
      <c r="Q2272" s="225">
        <v>0</v>
      </c>
      <c r="R2272" s="226">
        <v>0</v>
      </c>
      <c r="S2272" s="224">
        <v>0</v>
      </c>
      <c r="T2272" s="222">
        <v>0</v>
      </c>
      <c r="U2272" s="227">
        <v>0</v>
      </c>
      <c r="V2272" s="224">
        <v>1</v>
      </c>
      <c r="W2272" s="224">
        <v>0</v>
      </c>
      <c r="X2272" s="146">
        <f>+G2272-(SUM(I2272:N2272,O2272,P2272:P2272:T2272,U2272,V2272,W2272))</f>
        <v>399</v>
      </c>
      <c r="Y2272" s="107"/>
      <c r="Z2272" s="107"/>
      <c r="AA2272" s="107"/>
      <c r="AB2272" s="107"/>
      <c r="AC2272" s="107"/>
      <c r="AD2272" s="107"/>
      <c r="AE2272" s="197">
        <f t="shared" si="67"/>
        <v>399</v>
      </c>
      <c r="AF2272" s="108"/>
      <c r="AG2272" s="104"/>
    </row>
    <row r="2273" spans="1:33">
      <c r="A2273" s="357">
        <v>45712</v>
      </c>
      <c r="B2273" s="30">
        <v>1</v>
      </c>
      <c r="C2273" s="30">
        <v>5812101</v>
      </c>
      <c r="D2273" s="104">
        <v>72227</v>
      </c>
      <c r="E2273" s="104" t="s">
        <v>871</v>
      </c>
      <c r="F2273" s="30">
        <v>22724</v>
      </c>
      <c r="G2273" s="105">
        <v>22</v>
      </c>
      <c r="H2273" s="113" t="s">
        <v>1023</v>
      </c>
      <c r="I2273" s="222">
        <v>0</v>
      </c>
      <c r="J2273" s="223">
        <v>0</v>
      </c>
      <c r="K2273" s="228">
        <v>0</v>
      </c>
      <c r="L2273" s="224">
        <v>0</v>
      </c>
      <c r="M2273" s="222">
        <v>0</v>
      </c>
      <c r="N2273" s="229">
        <v>0</v>
      </c>
      <c r="O2273" s="225">
        <v>0</v>
      </c>
      <c r="P2273" s="224">
        <v>0</v>
      </c>
      <c r="Q2273" s="225">
        <v>0</v>
      </c>
      <c r="R2273" s="226">
        <v>0</v>
      </c>
      <c r="S2273" s="224">
        <v>0</v>
      </c>
      <c r="T2273" s="222">
        <v>0</v>
      </c>
      <c r="U2273" s="227">
        <v>0</v>
      </c>
      <c r="V2273" s="224">
        <v>1</v>
      </c>
      <c r="W2273" s="224">
        <v>0</v>
      </c>
      <c r="X2273" s="146">
        <f>+G2273-(SUM(I2273:N2273,O2273,P2273:P2273:T2273,U2273,V2273,W2273))</f>
        <v>21</v>
      </c>
      <c r="Y2273" s="107"/>
      <c r="Z2273" s="107"/>
      <c r="AA2273" s="107"/>
      <c r="AB2273" s="107"/>
      <c r="AC2273" s="107"/>
      <c r="AD2273" s="107"/>
      <c r="AE2273" s="197">
        <f t="shared" ref="AE2273:AE2336" si="68">X2273-SUM(Z2273:AD2273)</f>
        <v>21</v>
      </c>
      <c r="AF2273" s="108"/>
      <c r="AG2273" s="104"/>
    </row>
    <row r="2274" spans="1:33">
      <c r="A2274" s="357">
        <v>45712</v>
      </c>
      <c r="B2274" s="30">
        <v>1</v>
      </c>
      <c r="C2274" s="30">
        <v>5812101</v>
      </c>
      <c r="D2274" s="104">
        <v>72228</v>
      </c>
      <c r="E2274" s="104" t="s">
        <v>871</v>
      </c>
      <c r="F2274" s="30">
        <v>22725</v>
      </c>
      <c r="G2274" s="105">
        <v>103</v>
      </c>
      <c r="H2274" s="113" t="s">
        <v>406</v>
      </c>
      <c r="I2274" s="222">
        <v>0</v>
      </c>
      <c r="J2274" s="223">
        <v>0</v>
      </c>
      <c r="K2274" s="228">
        <v>0</v>
      </c>
      <c r="L2274" s="224">
        <v>0</v>
      </c>
      <c r="M2274" s="222">
        <v>0</v>
      </c>
      <c r="N2274" s="229">
        <v>0</v>
      </c>
      <c r="O2274" s="225">
        <v>0</v>
      </c>
      <c r="P2274" s="224">
        <v>0</v>
      </c>
      <c r="Q2274" s="225">
        <v>0</v>
      </c>
      <c r="R2274" s="226">
        <v>0</v>
      </c>
      <c r="S2274" s="224">
        <v>0</v>
      </c>
      <c r="T2274" s="222">
        <v>0</v>
      </c>
      <c r="U2274" s="227">
        <v>0</v>
      </c>
      <c r="V2274" s="224">
        <v>1</v>
      </c>
      <c r="W2274" s="224">
        <v>0</v>
      </c>
      <c r="X2274" s="146">
        <f>+G2274-(SUM(I2274:N2274,O2274,P2274:P2274:T2274,U2274,V2274,W2274))</f>
        <v>102</v>
      </c>
      <c r="Y2274" s="107"/>
      <c r="Z2274" s="107"/>
      <c r="AA2274" s="107"/>
      <c r="AB2274" s="107"/>
      <c r="AC2274" s="107"/>
      <c r="AD2274" s="107"/>
      <c r="AE2274" s="197">
        <f t="shared" si="68"/>
        <v>102</v>
      </c>
      <c r="AF2274" s="108"/>
      <c r="AG2274" s="104"/>
    </row>
    <row r="2275" spans="1:33">
      <c r="A2275" s="357">
        <v>45712</v>
      </c>
      <c r="B2275" s="30">
        <v>1</v>
      </c>
      <c r="C2275" s="30">
        <v>5812101</v>
      </c>
      <c r="D2275" s="104">
        <v>72226</v>
      </c>
      <c r="E2275" s="104" t="s">
        <v>871</v>
      </c>
      <c r="F2275" s="30">
        <v>22726</v>
      </c>
      <c r="G2275" s="105">
        <v>129</v>
      </c>
      <c r="H2275" s="113" t="s">
        <v>1024</v>
      </c>
      <c r="I2275" s="222">
        <v>0</v>
      </c>
      <c r="J2275" s="223">
        <v>0</v>
      </c>
      <c r="K2275" s="228">
        <v>0</v>
      </c>
      <c r="L2275" s="224">
        <v>0</v>
      </c>
      <c r="M2275" s="222">
        <v>0</v>
      </c>
      <c r="N2275" s="229">
        <v>0</v>
      </c>
      <c r="O2275" s="225">
        <v>0</v>
      </c>
      <c r="P2275" s="224">
        <v>0</v>
      </c>
      <c r="Q2275" s="225">
        <v>0</v>
      </c>
      <c r="R2275" s="226">
        <v>0</v>
      </c>
      <c r="S2275" s="224">
        <v>0</v>
      </c>
      <c r="T2275" s="222">
        <v>0</v>
      </c>
      <c r="U2275" s="227">
        <v>0</v>
      </c>
      <c r="V2275" s="224">
        <v>1</v>
      </c>
      <c r="W2275" s="224">
        <v>0</v>
      </c>
      <c r="X2275" s="146">
        <f>+G2275-(SUM(I2275:N2275,O2275,P2275:P2275:T2275,U2275,V2275,W2275))</f>
        <v>128</v>
      </c>
      <c r="Y2275" s="107"/>
      <c r="Z2275" s="107"/>
      <c r="AA2275" s="107"/>
      <c r="AB2275" s="107"/>
      <c r="AC2275" s="107"/>
      <c r="AD2275" s="107"/>
      <c r="AE2275" s="197">
        <f t="shared" si="68"/>
        <v>128</v>
      </c>
      <c r="AF2275" s="108"/>
      <c r="AG2275" s="104"/>
    </row>
    <row r="2276" spans="1:33">
      <c r="A2276" s="357">
        <v>45748</v>
      </c>
      <c r="B2276" s="30">
        <v>3</v>
      </c>
      <c r="C2276" s="30">
        <v>5827701</v>
      </c>
      <c r="D2276" s="104">
        <v>72336</v>
      </c>
      <c r="E2276" s="104" t="s">
        <v>871</v>
      </c>
      <c r="F2276" s="30">
        <v>22928</v>
      </c>
      <c r="G2276" s="105">
        <v>400</v>
      </c>
      <c r="H2276" s="113" t="s">
        <v>111</v>
      </c>
      <c r="I2276" s="222">
        <v>0</v>
      </c>
      <c r="J2276" s="223">
        <v>0</v>
      </c>
      <c r="K2276" s="228">
        <v>0</v>
      </c>
      <c r="L2276" s="224">
        <v>0</v>
      </c>
      <c r="M2276" s="222">
        <v>0</v>
      </c>
      <c r="N2276" s="229">
        <v>0</v>
      </c>
      <c r="O2276" s="225">
        <v>0</v>
      </c>
      <c r="P2276" s="224">
        <v>0</v>
      </c>
      <c r="Q2276" s="225">
        <v>0</v>
      </c>
      <c r="R2276" s="226">
        <v>0</v>
      </c>
      <c r="S2276" s="224">
        <v>0</v>
      </c>
      <c r="T2276" s="222">
        <v>0</v>
      </c>
      <c r="U2276" s="227">
        <v>0</v>
      </c>
      <c r="V2276" s="224">
        <v>1</v>
      </c>
      <c r="W2276" s="224">
        <v>0</v>
      </c>
      <c r="X2276" s="146">
        <f>+G2276-(SUM(I2276:N2276,O2276,P2276:P2276:T2276,U2276,V2276,W2276))</f>
        <v>399</v>
      </c>
      <c r="Y2276" s="107"/>
      <c r="Z2276" s="107"/>
      <c r="AA2276" s="107"/>
      <c r="AB2276" s="107"/>
      <c r="AC2276" s="107"/>
      <c r="AD2276" s="107"/>
      <c r="AE2276" s="197">
        <f t="shared" si="68"/>
        <v>399</v>
      </c>
      <c r="AF2276" s="108"/>
      <c r="AG2276" s="104"/>
    </row>
    <row r="2277" spans="1:33">
      <c r="A2277" s="357">
        <v>45749</v>
      </c>
      <c r="B2277" s="30">
        <v>1</v>
      </c>
      <c r="C2277" s="30">
        <v>5827701</v>
      </c>
      <c r="D2277" s="104">
        <v>72336</v>
      </c>
      <c r="E2277" s="104" t="s">
        <v>871</v>
      </c>
      <c r="F2277" s="30">
        <v>22929</v>
      </c>
      <c r="G2277" s="105">
        <v>400</v>
      </c>
      <c r="H2277" s="113" t="s">
        <v>114</v>
      </c>
      <c r="I2277" s="222">
        <v>0</v>
      </c>
      <c r="J2277" s="223">
        <v>0</v>
      </c>
      <c r="K2277" s="228">
        <v>0</v>
      </c>
      <c r="L2277" s="224">
        <v>0</v>
      </c>
      <c r="M2277" s="222">
        <v>0</v>
      </c>
      <c r="N2277" s="229">
        <v>0</v>
      </c>
      <c r="O2277" s="225">
        <v>0</v>
      </c>
      <c r="P2277" s="224">
        <v>0</v>
      </c>
      <c r="Q2277" s="225">
        <v>0</v>
      </c>
      <c r="R2277" s="226">
        <v>0</v>
      </c>
      <c r="S2277" s="224">
        <v>0</v>
      </c>
      <c r="T2277" s="222">
        <v>0</v>
      </c>
      <c r="U2277" s="227">
        <v>0</v>
      </c>
      <c r="V2277" s="224">
        <v>1</v>
      </c>
      <c r="W2277" s="224">
        <v>0</v>
      </c>
      <c r="X2277" s="146">
        <f>+G2277-(SUM(I2277:N2277,O2277,P2277:P2277:T2277,U2277,V2277,W2277))</f>
        <v>399</v>
      </c>
      <c r="Y2277" s="107"/>
      <c r="Z2277" s="107"/>
      <c r="AA2277" s="107"/>
      <c r="AB2277" s="107"/>
      <c r="AC2277" s="107"/>
      <c r="AD2277" s="107"/>
      <c r="AE2277" s="197">
        <f t="shared" si="68"/>
        <v>399</v>
      </c>
      <c r="AF2277" s="108"/>
      <c r="AG2277" s="104"/>
    </row>
    <row r="2278" spans="1:33">
      <c r="A2278" s="357">
        <v>45749</v>
      </c>
      <c r="B2278" s="30">
        <v>1</v>
      </c>
      <c r="C2278" s="30">
        <v>5827701</v>
      </c>
      <c r="D2278" s="104">
        <v>72336</v>
      </c>
      <c r="E2278" s="104" t="s">
        <v>871</v>
      </c>
      <c r="F2278" s="30">
        <v>22930</v>
      </c>
      <c r="G2278" s="105">
        <v>66</v>
      </c>
      <c r="H2278" s="113" t="s">
        <v>499</v>
      </c>
      <c r="I2278" s="222">
        <v>0</v>
      </c>
      <c r="J2278" s="223">
        <v>0</v>
      </c>
      <c r="K2278" s="228">
        <v>0</v>
      </c>
      <c r="L2278" s="224">
        <v>0</v>
      </c>
      <c r="M2278" s="222">
        <v>0</v>
      </c>
      <c r="N2278" s="229">
        <v>0</v>
      </c>
      <c r="O2278" s="225">
        <v>0</v>
      </c>
      <c r="P2278" s="224">
        <v>0</v>
      </c>
      <c r="Q2278" s="225">
        <v>0</v>
      </c>
      <c r="R2278" s="226">
        <v>0</v>
      </c>
      <c r="S2278" s="224">
        <v>0</v>
      </c>
      <c r="T2278" s="222">
        <v>0</v>
      </c>
      <c r="U2278" s="227">
        <v>0</v>
      </c>
      <c r="V2278" s="224">
        <v>1</v>
      </c>
      <c r="W2278" s="224">
        <v>0</v>
      </c>
      <c r="X2278" s="146">
        <f>+G2278-(SUM(I2278:N2278,O2278,P2278:P2278:T2278,U2278,V2278,W2278))</f>
        <v>65</v>
      </c>
      <c r="Y2278" s="107"/>
      <c r="Z2278" s="107"/>
      <c r="AA2278" s="107"/>
      <c r="AB2278" s="107"/>
      <c r="AC2278" s="107"/>
      <c r="AD2278" s="107"/>
      <c r="AE2278" s="197">
        <f t="shared" si="68"/>
        <v>65</v>
      </c>
      <c r="AF2278" s="108"/>
      <c r="AG2278" s="104"/>
    </row>
    <row r="2279" spans="1:33">
      <c r="A2279" s="357">
        <v>45749</v>
      </c>
      <c r="B2279" s="30">
        <v>2</v>
      </c>
      <c r="C2279" s="30">
        <v>5827701</v>
      </c>
      <c r="D2279" s="104">
        <v>72335</v>
      </c>
      <c r="E2279" s="104" t="s">
        <v>871</v>
      </c>
      <c r="F2279" s="30">
        <v>22931</v>
      </c>
      <c r="G2279" s="105">
        <v>400</v>
      </c>
      <c r="H2279" s="113" t="s">
        <v>111</v>
      </c>
      <c r="I2279" s="222">
        <v>0</v>
      </c>
      <c r="J2279" s="223">
        <v>0</v>
      </c>
      <c r="K2279" s="228">
        <v>0</v>
      </c>
      <c r="L2279" s="224">
        <v>0</v>
      </c>
      <c r="M2279" s="222">
        <v>0</v>
      </c>
      <c r="N2279" s="229">
        <v>0</v>
      </c>
      <c r="O2279" s="225">
        <v>0</v>
      </c>
      <c r="P2279" s="224">
        <v>0</v>
      </c>
      <c r="Q2279" s="225">
        <v>0</v>
      </c>
      <c r="R2279" s="226">
        <v>0</v>
      </c>
      <c r="S2279" s="224">
        <v>0</v>
      </c>
      <c r="T2279" s="222">
        <v>0</v>
      </c>
      <c r="U2279" s="227">
        <v>0</v>
      </c>
      <c r="V2279" s="224">
        <v>1</v>
      </c>
      <c r="W2279" s="224">
        <v>0</v>
      </c>
      <c r="X2279" s="146">
        <f>+G2279-(SUM(I2279:N2279,O2279,P2279:P2279:T2279,U2279,V2279,W2279))</f>
        <v>399</v>
      </c>
      <c r="Y2279" s="107"/>
      <c r="Z2279" s="107"/>
      <c r="AA2279" s="107"/>
      <c r="AB2279" s="107"/>
      <c r="AC2279" s="107"/>
      <c r="AD2279" s="107"/>
      <c r="AE2279" s="197">
        <f t="shared" si="68"/>
        <v>399</v>
      </c>
      <c r="AF2279" s="108"/>
      <c r="AG2279" s="104"/>
    </row>
    <row r="2280" spans="1:33">
      <c r="A2280" s="357">
        <v>45749</v>
      </c>
      <c r="B2280" s="30">
        <v>2</v>
      </c>
      <c r="C2280" s="30">
        <v>5827701</v>
      </c>
      <c r="D2280" s="104">
        <v>72335</v>
      </c>
      <c r="E2280" s="104" t="s">
        <v>871</v>
      </c>
      <c r="F2280" s="30">
        <v>22932</v>
      </c>
      <c r="G2280" s="105">
        <v>346</v>
      </c>
      <c r="H2280" s="113" t="s">
        <v>1025</v>
      </c>
      <c r="I2280" s="222">
        <v>0</v>
      </c>
      <c r="J2280" s="223">
        <v>0</v>
      </c>
      <c r="K2280" s="228">
        <v>0</v>
      </c>
      <c r="L2280" s="224">
        <v>0</v>
      </c>
      <c r="M2280" s="222">
        <v>0</v>
      </c>
      <c r="N2280" s="229">
        <v>0</v>
      </c>
      <c r="O2280" s="225">
        <v>0</v>
      </c>
      <c r="P2280" s="224">
        <v>0</v>
      </c>
      <c r="Q2280" s="225">
        <v>0</v>
      </c>
      <c r="R2280" s="226">
        <v>0</v>
      </c>
      <c r="S2280" s="224">
        <v>0</v>
      </c>
      <c r="T2280" s="222">
        <v>0</v>
      </c>
      <c r="U2280" s="227">
        <v>0</v>
      </c>
      <c r="V2280" s="224">
        <v>1</v>
      </c>
      <c r="W2280" s="224">
        <v>0</v>
      </c>
      <c r="X2280" s="146">
        <f>+G2280-(SUM(I2280:N2280,O2280,P2280:P2280:T2280,U2280,V2280,W2280))</f>
        <v>345</v>
      </c>
      <c r="Y2280" s="107"/>
      <c r="Z2280" s="107"/>
      <c r="AA2280" s="107"/>
      <c r="AB2280" s="107"/>
      <c r="AC2280" s="107"/>
      <c r="AD2280" s="107"/>
      <c r="AE2280" s="197">
        <f t="shared" si="68"/>
        <v>345</v>
      </c>
      <c r="AF2280" s="108"/>
      <c r="AG2280" s="104"/>
    </row>
    <row r="2281" spans="1:33">
      <c r="A2281" s="357">
        <v>45749</v>
      </c>
      <c r="B2281" s="30">
        <v>2</v>
      </c>
      <c r="C2281" s="30">
        <v>5827701</v>
      </c>
      <c r="D2281" s="104">
        <v>60497</v>
      </c>
      <c r="E2281" s="104" t="s">
        <v>871</v>
      </c>
      <c r="F2281" s="30">
        <v>22933</v>
      </c>
      <c r="G2281" s="105">
        <v>24</v>
      </c>
      <c r="H2281" s="113" t="s">
        <v>141</v>
      </c>
      <c r="I2281" s="222">
        <v>0</v>
      </c>
      <c r="J2281" s="223">
        <v>0</v>
      </c>
      <c r="K2281" s="228">
        <v>0</v>
      </c>
      <c r="L2281" s="224">
        <v>0</v>
      </c>
      <c r="M2281" s="222">
        <v>0</v>
      </c>
      <c r="N2281" s="229">
        <v>0</v>
      </c>
      <c r="O2281" s="225">
        <v>0</v>
      </c>
      <c r="P2281" s="224">
        <v>0</v>
      </c>
      <c r="Q2281" s="225">
        <v>0</v>
      </c>
      <c r="R2281" s="226">
        <v>0</v>
      </c>
      <c r="S2281" s="224">
        <v>0</v>
      </c>
      <c r="T2281" s="222">
        <v>0</v>
      </c>
      <c r="U2281" s="227">
        <v>0</v>
      </c>
      <c r="V2281" s="224">
        <v>1</v>
      </c>
      <c r="W2281" s="224">
        <v>0</v>
      </c>
      <c r="X2281" s="146">
        <f>+G2281-(SUM(I2281:N2281,O2281,P2281:P2281:T2281,U2281,V2281,W2281))</f>
        <v>23</v>
      </c>
      <c r="Y2281" s="107"/>
      <c r="Z2281" s="107"/>
      <c r="AA2281" s="107"/>
      <c r="AB2281" s="107"/>
      <c r="AC2281" s="107"/>
      <c r="AD2281" s="107"/>
      <c r="AE2281" s="197">
        <f t="shared" si="68"/>
        <v>23</v>
      </c>
      <c r="AF2281" s="108"/>
      <c r="AG2281" s="104"/>
    </row>
    <row r="2282" spans="1:33">
      <c r="A2282" s="357">
        <v>45749</v>
      </c>
      <c r="B2282" s="30">
        <v>2</v>
      </c>
      <c r="C2282" s="30">
        <v>5827701</v>
      </c>
      <c r="D2282" s="104">
        <v>60489</v>
      </c>
      <c r="E2282" s="104" t="s">
        <v>871</v>
      </c>
      <c r="F2282" s="30">
        <v>22934</v>
      </c>
      <c r="G2282" s="105">
        <v>4</v>
      </c>
      <c r="H2282" s="113" t="s">
        <v>902</v>
      </c>
      <c r="I2282" s="222">
        <v>0</v>
      </c>
      <c r="J2282" s="223">
        <v>0</v>
      </c>
      <c r="K2282" s="228">
        <v>0</v>
      </c>
      <c r="L2282" s="224">
        <v>0</v>
      </c>
      <c r="M2282" s="222">
        <v>0</v>
      </c>
      <c r="N2282" s="229">
        <v>0</v>
      </c>
      <c r="O2282" s="225">
        <v>0</v>
      </c>
      <c r="P2282" s="224">
        <v>0</v>
      </c>
      <c r="Q2282" s="225">
        <v>0</v>
      </c>
      <c r="R2282" s="226">
        <v>0</v>
      </c>
      <c r="S2282" s="224">
        <v>0</v>
      </c>
      <c r="T2282" s="222">
        <v>0</v>
      </c>
      <c r="U2282" s="227">
        <v>0</v>
      </c>
      <c r="V2282" s="224">
        <v>1</v>
      </c>
      <c r="W2282" s="224">
        <v>0</v>
      </c>
      <c r="X2282" s="146">
        <f>+G2282-(SUM(I2282:N2282,O2282,P2282:P2282:T2282,U2282,V2282,W2282))</f>
        <v>3</v>
      </c>
      <c r="Y2282" s="107"/>
      <c r="Z2282" s="107"/>
      <c r="AA2282" s="107"/>
      <c r="AB2282" s="107"/>
      <c r="AC2282" s="107"/>
      <c r="AD2282" s="107"/>
      <c r="AE2282" s="197">
        <f t="shared" si="68"/>
        <v>3</v>
      </c>
      <c r="AF2282" s="108"/>
      <c r="AG2282" s="104"/>
    </row>
    <row r="2283" spans="1:33">
      <c r="A2283" s="357">
        <v>45749</v>
      </c>
      <c r="B2283" s="30">
        <v>2</v>
      </c>
      <c r="C2283" s="30">
        <v>5827701</v>
      </c>
      <c r="D2283" s="104">
        <v>72334</v>
      </c>
      <c r="E2283" s="104" t="s">
        <v>871</v>
      </c>
      <c r="F2283" s="30">
        <v>22935</v>
      </c>
      <c r="G2283" s="105">
        <v>89</v>
      </c>
      <c r="H2283" s="113" t="s">
        <v>145</v>
      </c>
      <c r="I2283" s="222">
        <v>0</v>
      </c>
      <c r="J2283" s="223">
        <v>0</v>
      </c>
      <c r="K2283" s="228">
        <v>0</v>
      </c>
      <c r="L2283" s="224">
        <v>0</v>
      </c>
      <c r="M2283" s="222">
        <v>0</v>
      </c>
      <c r="N2283" s="229">
        <v>0</v>
      </c>
      <c r="O2283" s="225">
        <v>0</v>
      </c>
      <c r="P2283" s="224">
        <v>0</v>
      </c>
      <c r="Q2283" s="225">
        <v>0</v>
      </c>
      <c r="R2283" s="226">
        <v>0</v>
      </c>
      <c r="S2283" s="224">
        <v>0</v>
      </c>
      <c r="T2283" s="222">
        <v>0</v>
      </c>
      <c r="U2283" s="227">
        <v>0</v>
      </c>
      <c r="V2283" s="224">
        <v>1</v>
      </c>
      <c r="W2283" s="224">
        <v>0</v>
      </c>
      <c r="X2283" s="146">
        <f>+G2283-(SUM(I2283:N2283,O2283,P2283:P2283:T2283,U2283,V2283,W2283))</f>
        <v>88</v>
      </c>
      <c r="Y2283" s="107"/>
      <c r="Z2283" s="107"/>
      <c r="AA2283" s="107"/>
      <c r="AB2283" s="107"/>
      <c r="AC2283" s="107"/>
      <c r="AD2283" s="107"/>
      <c r="AE2283" s="197">
        <f t="shared" si="68"/>
        <v>88</v>
      </c>
      <c r="AF2283" s="108"/>
      <c r="AG2283" s="104"/>
    </row>
    <row r="2284" spans="1:33">
      <c r="A2284" s="103"/>
      <c r="B2284" s="30"/>
      <c r="C2284" s="30"/>
      <c r="D2284" s="104"/>
      <c r="E2284" s="104"/>
      <c r="F2284" s="30"/>
      <c r="G2284" s="105"/>
      <c r="H2284" s="113" t="s">
        <v>735</v>
      </c>
      <c r="I2284" s="222">
        <v>0</v>
      </c>
      <c r="J2284" s="223">
        <v>0</v>
      </c>
      <c r="K2284" s="228">
        <v>0</v>
      </c>
      <c r="L2284" s="224">
        <v>0</v>
      </c>
      <c r="M2284" s="222">
        <v>0</v>
      </c>
      <c r="N2284" s="229">
        <v>0</v>
      </c>
      <c r="O2284" s="225">
        <v>0</v>
      </c>
      <c r="P2284" s="224">
        <v>0</v>
      </c>
      <c r="Q2284" s="225">
        <v>0</v>
      </c>
      <c r="R2284" s="226">
        <v>0</v>
      </c>
      <c r="S2284" s="224">
        <v>0</v>
      </c>
      <c r="T2284" s="222">
        <v>0</v>
      </c>
      <c r="U2284" s="227">
        <v>0</v>
      </c>
      <c r="V2284" s="224">
        <v>0</v>
      </c>
      <c r="W2284" s="224">
        <v>0</v>
      </c>
      <c r="X2284" s="146">
        <f>+G2284-(SUM(I2284:N2284,O2284,P2284:P2284:T2284,U2284,V2284,W2284))</f>
        <v>0</v>
      </c>
      <c r="Y2284" s="107"/>
      <c r="Z2284" s="107"/>
      <c r="AA2284" s="107"/>
      <c r="AB2284" s="107"/>
      <c r="AC2284" s="107"/>
      <c r="AD2284" s="107"/>
      <c r="AE2284" s="197">
        <f t="shared" si="68"/>
        <v>0</v>
      </c>
      <c r="AF2284" s="108"/>
      <c r="AG2284" s="104"/>
    </row>
    <row r="2285" spans="1:33">
      <c r="A2285" s="103"/>
      <c r="B2285" s="30"/>
      <c r="C2285" s="30"/>
      <c r="D2285" s="104"/>
      <c r="E2285" s="104"/>
      <c r="F2285" s="30"/>
      <c r="G2285" s="105"/>
      <c r="H2285" s="113" t="s">
        <v>735</v>
      </c>
      <c r="I2285" s="222">
        <v>0</v>
      </c>
      <c r="J2285" s="223">
        <v>0</v>
      </c>
      <c r="K2285" s="228">
        <v>0</v>
      </c>
      <c r="L2285" s="224">
        <v>0</v>
      </c>
      <c r="M2285" s="222">
        <v>0</v>
      </c>
      <c r="N2285" s="229">
        <v>0</v>
      </c>
      <c r="O2285" s="225">
        <v>0</v>
      </c>
      <c r="P2285" s="224">
        <v>0</v>
      </c>
      <c r="Q2285" s="225">
        <v>0</v>
      </c>
      <c r="R2285" s="226">
        <v>0</v>
      </c>
      <c r="S2285" s="224">
        <v>0</v>
      </c>
      <c r="T2285" s="222">
        <v>0</v>
      </c>
      <c r="U2285" s="227">
        <v>0</v>
      </c>
      <c r="V2285" s="224">
        <v>0</v>
      </c>
      <c r="W2285" s="224">
        <v>0</v>
      </c>
      <c r="X2285" s="146">
        <f>+G2285-(SUM(I2285:N2285,O2285,P2285:P2285:T2285,U2285,V2285,W2285))</f>
        <v>0</v>
      </c>
      <c r="Y2285" s="107"/>
      <c r="Z2285" s="107"/>
      <c r="AA2285" s="107"/>
      <c r="AB2285" s="107"/>
      <c r="AC2285" s="107"/>
      <c r="AD2285" s="107"/>
      <c r="AE2285" s="197">
        <f t="shared" si="68"/>
        <v>0</v>
      </c>
      <c r="AF2285" s="108"/>
      <c r="AG2285" s="104"/>
    </row>
    <row r="2286" spans="1:33">
      <c r="A2286" s="103"/>
      <c r="B2286" s="30"/>
      <c r="C2286" s="30"/>
      <c r="D2286" s="104"/>
      <c r="E2286" s="104"/>
      <c r="F2286" s="30"/>
      <c r="G2286" s="105"/>
      <c r="H2286" s="113" t="s">
        <v>735</v>
      </c>
      <c r="I2286" s="222">
        <v>0</v>
      </c>
      <c r="J2286" s="223">
        <v>0</v>
      </c>
      <c r="K2286" s="228">
        <v>0</v>
      </c>
      <c r="L2286" s="224">
        <v>0</v>
      </c>
      <c r="M2286" s="222">
        <v>0</v>
      </c>
      <c r="N2286" s="229">
        <v>0</v>
      </c>
      <c r="O2286" s="225">
        <v>0</v>
      </c>
      <c r="P2286" s="224">
        <v>0</v>
      </c>
      <c r="Q2286" s="225">
        <v>0</v>
      </c>
      <c r="R2286" s="226">
        <v>0</v>
      </c>
      <c r="S2286" s="224">
        <v>0</v>
      </c>
      <c r="T2286" s="222">
        <v>0</v>
      </c>
      <c r="U2286" s="227">
        <v>0</v>
      </c>
      <c r="V2286" s="224">
        <v>0</v>
      </c>
      <c r="W2286" s="224">
        <v>0</v>
      </c>
      <c r="X2286" s="146">
        <f>+G2286-(SUM(I2286:N2286,O2286,P2286:P2286:T2286,U2286,V2286,W2286))</f>
        <v>0</v>
      </c>
      <c r="Y2286" s="107"/>
      <c r="Z2286" s="107"/>
      <c r="AA2286" s="107"/>
      <c r="AB2286" s="107"/>
      <c r="AC2286" s="107"/>
      <c r="AD2286" s="107"/>
      <c r="AE2286" s="197">
        <f t="shared" si="68"/>
        <v>0</v>
      </c>
      <c r="AF2286" s="108"/>
      <c r="AG2286" s="104"/>
    </row>
    <row r="2287" spans="1:33">
      <c r="A2287" s="103"/>
      <c r="B2287" s="30"/>
      <c r="C2287" s="30"/>
      <c r="D2287" s="104"/>
      <c r="E2287" s="104"/>
      <c r="F2287" s="30"/>
      <c r="G2287" s="105"/>
      <c r="H2287" s="113" t="s">
        <v>735</v>
      </c>
      <c r="I2287" s="222">
        <v>0</v>
      </c>
      <c r="J2287" s="223">
        <v>0</v>
      </c>
      <c r="K2287" s="228">
        <v>0</v>
      </c>
      <c r="L2287" s="224">
        <v>0</v>
      </c>
      <c r="M2287" s="222">
        <v>0</v>
      </c>
      <c r="N2287" s="229">
        <v>0</v>
      </c>
      <c r="O2287" s="225">
        <v>0</v>
      </c>
      <c r="P2287" s="224">
        <v>0</v>
      </c>
      <c r="Q2287" s="225">
        <v>0</v>
      </c>
      <c r="R2287" s="226">
        <v>0</v>
      </c>
      <c r="S2287" s="224">
        <v>0</v>
      </c>
      <c r="T2287" s="222">
        <v>0</v>
      </c>
      <c r="U2287" s="227">
        <v>0</v>
      </c>
      <c r="V2287" s="224">
        <v>0</v>
      </c>
      <c r="W2287" s="224">
        <v>0</v>
      </c>
      <c r="X2287" s="146">
        <f>+G2287-(SUM(I2287:N2287,O2287,P2287:P2287:T2287,U2287,V2287,W2287))</f>
        <v>0</v>
      </c>
      <c r="Y2287" s="107"/>
      <c r="Z2287" s="107"/>
      <c r="AA2287" s="107"/>
      <c r="AB2287" s="107"/>
      <c r="AC2287" s="107"/>
      <c r="AD2287" s="107"/>
      <c r="AE2287" s="197">
        <f t="shared" si="68"/>
        <v>0</v>
      </c>
      <c r="AF2287" s="108"/>
      <c r="AG2287" s="104"/>
    </row>
    <row r="2288" spans="1:33">
      <c r="A2288" s="103"/>
      <c r="B2288" s="30"/>
      <c r="C2288" s="30"/>
      <c r="D2288" s="104"/>
      <c r="E2288" s="104"/>
      <c r="F2288" s="30"/>
      <c r="G2288" s="105"/>
      <c r="H2288" s="113" t="s">
        <v>735</v>
      </c>
      <c r="I2288" s="222">
        <v>0</v>
      </c>
      <c r="J2288" s="223">
        <v>0</v>
      </c>
      <c r="K2288" s="228">
        <v>0</v>
      </c>
      <c r="L2288" s="224">
        <v>0</v>
      </c>
      <c r="M2288" s="222">
        <v>0</v>
      </c>
      <c r="N2288" s="229">
        <v>0</v>
      </c>
      <c r="O2288" s="225">
        <v>0</v>
      </c>
      <c r="P2288" s="224">
        <v>0</v>
      </c>
      <c r="Q2288" s="225">
        <v>0</v>
      </c>
      <c r="R2288" s="226">
        <v>0</v>
      </c>
      <c r="S2288" s="224">
        <v>0</v>
      </c>
      <c r="T2288" s="222">
        <v>0</v>
      </c>
      <c r="U2288" s="227">
        <v>0</v>
      </c>
      <c r="V2288" s="224">
        <v>0</v>
      </c>
      <c r="W2288" s="224">
        <v>0</v>
      </c>
      <c r="X2288" s="146">
        <f>+G2288-(SUM(I2288:N2288,O2288,P2288:P2288:T2288,U2288,V2288,W2288))</f>
        <v>0</v>
      </c>
      <c r="Y2288" s="107"/>
      <c r="Z2288" s="107"/>
      <c r="AA2288" s="107"/>
      <c r="AB2288" s="107"/>
      <c r="AC2288" s="107"/>
      <c r="AD2288" s="107"/>
      <c r="AE2288" s="197">
        <f t="shared" si="68"/>
        <v>0</v>
      </c>
      <c r="AF2288" s="108"/>
      <c r="AG2288" s="104"/>
    </row>
    <row r="2289" spans="1:33">
      <c r="A2289" s="103"/>
      <c r="B2289" s="30"/>
      <c r="C2289" s="30"/>
      <c r="D2289" s="104"/>
      <c r="E2289" s="104"/>
      <c r="F2289" s="30"/>
      <c r="G2289" s="105"/>
      <c r="H2289" s="113" t="s">
        <v>735</v>
      </c>
      <c r="I2289" s="222">
        <v>0</v>
      </c>
      <c r="J2289" s="223">
        <v>0</v>
      </c>
      <c r="K2289" s="228">
        <v>0</v>
      </c>
      <c r="L2289" s="224">
        <v>0</v>
      </c>
      <c r="M2289" s="222">
        <v>0</v>
      </c>
      <c r="N2289" s="229">
        <v>0</v>
      </c>
      <c r="O2289" s="225">
        <v>0</v>
      </c>
      <c r="P2289" s="224">
        <v>0</v>
      </c>
      <c r="Q2289" s="225">
        <v>0</v>
      </c>
      <c r="R2289" s="226">
        <v>0</v>
      </c>
      <c r="S2289" s="224">
        <v>0</v>
      </c>
      <c r="T2289" s="222">
        <v>0</v>
      </c>
      <c r="U2289" s="227">
        <v>0</v>
      </c>
      <c r="V2289" s="224">
        <v>0</v>
      </c>
      <c r="W2289" s="224">
        <v>0</v>
      </c>
      <c r="X2289" s="146">
        <f>+G2289-(SUM(I2289:N2289,O2289,P2289:P2289:T2289,U2289,V2289,W2289))</f>
        <v>0</v>
      </c>
      <c r="Y2289" s="107"/>
      <c r="Z2289" s="107"/>
      <c r="AA2289" s="107"/>
      <c r="AB2289" s="107"/>
      <c r="AC2289" s="107"/>
      <c r="AD2289" s="107"/>
      <c r="AE2289" s="197">
        <f t="shared" si="68"/>
        <v>0</v>
      </c>
      <c r="AF2289" s="108"/>
      <c r="AG2289" s="104"/>
    </row>
    <row r="2290" spans="1:33">
      <c r="A2290" s="103"/>
      <c r="B2290" s="30"/>
      <c r="C2290" s="30"/>
      <c r="D2290" s="104"/>
      <c r="E2290" s="104"/>
      <c r="F2290" s="30"/>
      <c r="G2290" s="105"/>
      <c r="H2290" s="113" t="s">
        <v>735</v>
      </c>
      <c r="I2290" s="222">
        <v>0</v>
      </c>
      <c r="J2290" s="223">
        <v>0</v>
      </c>
      <c r="K2290" s="228">
        <v>0</v>
      </c>
      <c r="L2290" s="224">
        <v>0</v>
      </c>
      <c r="M2290" s="222">
        <v>0</v>
      </c>
      <c r="N2290" s="229">
        <v>0</v>
      </c>
      <c r="O2290" s="225">
        <v>0</v>
      </c>
      <c r="P2290" s="224">
        <v>0</v>
      </c>
      <c r="Q2290" s="225">
        <v>0</v>
      </c>
      <c r="R2290" s="226">
        <v>0</v>
      </c>
      <c r="S2290" s="224">
        <v>0</v>
      </c>
      <c r="T2290" s="222">
        <v>0</v>
      </c>
      <c r="U2290" s="227">
        <v>0</v>
      </c>
      <c r="V2290" s="224">
        <v>0</v>
      </c>
      <c r="W2290" s="224">
        <v>0</v>
      </c>
      <c r="X2290" s="146">
        <f>+G2290-(SUM(I2290:N2290,O2290,P2290:P2290:T2290,U2290,V2290,W2290))</f>
        <v>0</v>
      </c>
      <c r="Y2290" s="107"/>
      <c r="Z2290" s="107"/>
      <c r="AA2290" s="107"/>
      <c r="AB2290" s="107"/>
      <c r="AC2290" s="107"/>
      <c r="AD2290" s="107"/>
      <c r="AE2290" s="197">
        <f t="shared" si="68"/>
        <v>0</v>
      </c>
      <c r="AF2290" s="108"/>
      <c r="AG2290" s="104"/>
    </row>
    <row r="2291" spans="1:33">
      <c r="A2291" s="103"/>
      <c r="B2291" s="30"/>
      <c r="C2291" s="30"/>
      <c r="D2291" s="104"/>
      <c r="E2291" s="104"/>
      <c r="F2291" s="30"/>
      <c r="G2291" s="105"/>
      <c r="H2291" s="113" t="s">
        <v>735</v>
      </c>
      <c r="I2291" s="222">
        <v>0</v>
      </c>
      <c r="J2291" s="223">
        <v>0</v>
      </c>
      <c r="K2291" s="228">
        <v>0</v>
      </c>
      <c r="L2291" s="224">
        <v>0</v>
      </c>
      <c r="M2291" s="222">
        <v>0</v>
      </c>
      <c r="N2291" s="229">
        <v>0</v>
      </c>
      <c r="O2291" s="225">
        <v>0</v>
      </c>
      <c r="P2291" s="224">
        <v>0</v>
      </c>
      <c r="Q2291" s="225">
        <v>0</v>
      </c>
      <c r="R2291" s="226">
        <v>0</v>
      </c>
      <c r="S2291" s="224">
        <v>0</v>
      </c>
      <c r="T2291" s="222">
        <v>0</v>
      </c>
      <c r="U2291" s="227">
        <v>0</v>
      </c>
      <c r="V2291" s="224">
        <v>0</v>
      </c>
      <c r="W2291" s="224">
        <v>0</v>
      </c>
      <c r="X2291" s="146">
        <f>+G2291-(SUM(I2291:N2291,O2291,P2291:P2291:T2291,U2291,V2291,W2291))</f>
        <v>0</v>
      </c>
      <c r="Y2291" s="107"/>
      <c r="Z2291" s="107"/>
      <c r="AA2291" s="107"/>
      <c r="AB2291" s="107"/>
      <c r="AC2291" s="107"/>
      <c r="AD2291" s="107"/>
      <c r="AE2291" s="197">
        <f t="shared" si="68"/>
        <v>0</v>
      </c>
      <c r="AF2291" s="108"/>
      <c r="AG2291" s="104"/>
    </row>
    <row r="2292" spans="1:33">
      <c r="A2292" s="103"/>
      <c r="B2292" s="30"/>
      <c r="C2292" s="30"/>
      <c r="D2292" s="104"/>
      <c r="E2292" s="104"/>
      <c r="F2292" s="30"/>
      <c r="G2292" s="105"/>
      <c r="H2292" s="113" t="s">
        <v>735</v>
      </c>
      <c r="I2292" s="222">
        <v>0</v>
      </c>
      <c r="J2292" s="223">
        <v>0</v>
      </c>
      <c r="K2292" s="228">
        <v>0</v>
      </c>
      <c r="L2292" s="224">
        <v>0</v>
      </c>
      <c r="M2292" s="222">
        <v>0</v>
      </c>
      <c r="N2292" s="229">
        <v>0</v>
      </c>
      <c r="O2292" s="225">
        <v>0</v>
      </c>
      <c r="P2292" s="224">
        <v>0</v>
      </c>
      <c r="Q2292" s="225">
        <v>0</v>
      </c>
      <c r="R2292" s="226">
        <v>0</v>
      </c>
      <c r="S2292" s="224">
        <v>0</v>
      </c>
      <c r="T2292" s="222">
        <v>0</v>
      </c>
      <c r="U2292" s="227">
        <v>0</v>
      </c>
      <c r="V2292" s="224">
        <v>0</v>
      </c>
      <c r="W2292" s="224">
        <v>0</v>
      </c>
      <c r="X2292" s="146">
        <f>+G2292-(SUM(I2292:N2292,O2292,P2292:P2292:T2292,U2292,V2292,W2292))</f>
        <v>0</v>
      </c>
      <c r="Y2292" s="107"/>
      <c r="Z2292" s="107"/>
      <c r="AA2292" s="107"/>
      <c r="AB2292" s="107"/>
      <c r="AC2292" s="107"/>
      <c r="AD2292" s="107"/>
      <c r="AE2292" s="197">
        <f t="shared" si="68"/>
        <v>0</v>
      </c>
      <c r="AF2292" s="108"/>
      <c r="AG2292" s="104"/>
    </row>
    <row r="2293" spans="1:33">
      <c r="A2293" s="103"/>
      <c r="B2293" s="30"/>
      <c r="C2293" s="30"/>
      <c r="D2293" s="104"/>
      <c r="E2293" s="104"/>
      <c r="F2293" s="30"/>
      <c r="G2293" s="105"/>
      <c r="H2293" s="113" t="s">
        <v>735</v>
      </c>
      <c r="I2293" s="222">
        <v>0</v>
      </c>
      <c r="J2293" s="223">
        <v>0</v>
      </c>
      <c r="K2293" s="228">
        <v>0</v>
      </c>
      <c r="L2293" s="224">
        <v>0</v>
      </c>
      <c r="M2293" s="222">
        <v>0</v>
      </c>
      <c r="N2293" s="229">
        <v>0</v>
      </c>
      <c r="O2293" s="225">
        <v>0</v>
      </c>
      <c r="P2293" s="224">
        <v>0</v>
      </c>
      <c r="Q2293" s="225">
        <v>0</v>
      </c>
      <c r="R2293" s="226">
        <v>0</v>
      </c>
      <c r="S2293" s="224">
        <v>0</v>
      </c>
      <c r="T2293" s="222">
        <v>0</v>
      </c>
      <c r="U2293" s="227">
        <v>0</v>
      </c>
      <c r="V2293" s="224">
        <v>0</v>
      </c>
      <c r="W2293" s="224">
        <v>0</v>
      </c>
      <c r="X2293" s="146">
        <f>+G2293-(SUM(I2293:N2293,O2293,P2293:P2293:T2293,U2293,V2293,W2293))</f>
        <v>0</v>
      </c>
      <c r="Y2293" s="107"/>
      <c r="Z2293" s="107"/>
      <c r="AA2293" s="107"/>
      <c r="AB2293" s="107"/>
      <c r="AC2293" s="107"/>
      <c r="AD2293" s="107"/>
      <c r="AE2293" s="197">
        <f t="shared" si="68"/>
        <v>0</v>
      </c>
      <c r="AF2293" s="108"/>
      <c r="AG2293" s="104"/>
    </row>
    <row r="2294" spans="1:33">
      <c r="A2294" s="103"/>
      <c r="B2294" s="30"/>
      <c r="C2294" s="30"/>
      <c r="D2294" s="104"/>
      <c r="E2294" s="104"/>
      <c r="F2294" s="30"/>
      <c r="G2294" s="105"/>
      <c r="H2294" s="113" t="s">
        <v>735</v>
      </c>
      <c r="I2294" s="222">
        <v>0</v>
      </c>
      <c r="J2294" s="223">
        <v>0</v>
      </c>
      <c r="K2294" s="228">
        <v>0</v>
      </c>
      <c r="L2294" s="224">
        <v>0</v>
      </c>
      <c r="M2294" s="222">
        <v>0</v>
      </c>
      <c r="N2294" s="229">
        <v>0</v>
      </c>
      <c r="O2294" s="225">
        <v>0</v>
      </c>
      <c r="P2294" s="224">
        <v>0</v>
      </c>
      <c r="Q2294" s="225">
        <v>0</v>
      </c>
      <c r="R2294" s="226">
        <v>0</v>
      </c>
      <c r="S2294" s="224">
        <v>0</v>
      </c>
      <c r="T2294" s="222">
        <v>0</v>
      </c>
      <c r="U2294" s="227">
        <v>0</v>
      </c>
      <c r="V2294" s="224">
        <v>0</v>
      </c>
      <c r="W2294" s="224">
        <v>0</v>
      </c>
      <c r="X2294" s="146">
        <f>+G2294-(SUM(I2294:N2294,O2294,P2294:P2294:T2294,U2294,V2294,W2294))</f>
        <v>0</v>
      </c>
      <c r="Y2294" s="107"/>
      <c r="Z2294" s="107"/>
      <c r="AA2294" s="107"/>
      <c r="AB2294" s="107"/>
      <c r="AC2294" s="107"/>
      <c r="AD2294" s="107"/>
      <c r="AE2294" s="197">
        <f t="shared" si="68"/>
        <v>0</v>
      </c>
      <c r="AF2294" s="108"/>
      <c r="AG2294" s="104"/>
    </row>
    <row r="2295" spans="1:33">
      <c r="A2295" s="103"/>
      <c r="B2295" s="30"/>
      <c r="C2295" s="30"/>
      <c r="D2295" s="104"/>
      <c r="E2295" s="104"/>
      <c r="F2295" s="30"/>
      <c r="G2295" s="105"/>
      <c r="H2295" s="113" t="s">
        <v>735</v>
      </c>
      <c r="I2295" s="222">
        <v>0</v>
      </c>
      <c r="J2295" s="223">
        <v>0</v>
      </c>
      <c r="K2295" s="228">
        <v>0</v>
      </c>
      <c r="L2295" s="224">
        <v>0</v>
      </c>
      <c r="M2295" s="222">
        <v>0</v>
      </c>
      <c r="N2295" s="229">
        <v>0</v>
      </c>
      <c r="O2295" s="225">
        <v>0</v>
      </c>
      <c r="P2295" s="224">
        <v>0</v>
      </c>
      <c r="Q2295" s="225">
        <v>0</v>
      </c>
      <c r="R2295" s="226">
        <v>0</v>
      </c>
      <c r="S2295" s="224">
        <v>0</v>
      </c>
      <c r="T2295" s="222">
        <v>0</v>
      </c>
      <c r="U2295" s="227">
        <v>0</v>
      </c>
      <c r="V2295" s="224">
        <v>0</v>
      </c>
      <c r="W2295" s="224">
        <v>0</v>
      </c>
      <c r="X2295" s="146">
        <f>+G2295-(SUM(I2295:N2295,O2295,P2295:P2295:T2295,U2295,V2295,W2295))</f>
        <v>0</v>
      </c>
      <c r="Y2295" s="107"/>
      <c r="Z2295" s="107"/>
      <c r="AA2295" s="107"/>
      <c r="AB2295" s="107"/>
      <c r="AC2295" s="107"/>
      <c r="AD2295" s="107"/>
      <c r="AE2295" s="197">
        <f t="shared" si="68"/>
        <v>0</v>
      </c>
      <c r="AF2295" s="108"/>
      <c r="AG2295" s="104"/>
    </row>
    <row r="2296" spans="1:33">
      <c r="A2296" s="103"/>
      <c r="B2296" s="30"/>
      <c r="C2296" s="30"/>
      <c r="D2296" s="104"/>
      <c r="E2296" s="104"/>
      <c r="F2296" s="30"/>
      <c r="G2296" s="105"/>
      <c r="H2296" s="113" t="s">
        <v>735</v>
      </c>
      <c r="I2296" s="222">
        <v>0</v>
      </c>
      <c r="J2296" s="223">
        <v>0</v>
      </c>
      <c r="K2296" s="228">
        <v>0</v>
      </c>
      <c r="L2296" s="224">
        <v>0</v>
      </c>
      <c r="M2296" s="222">
        <v>0</v>
      </c>
      <c r="N2296" s="229">
        <v>0</v>
      </c>
      <c r="O2296" s="225">
        <v>0</v>
      </c>
      <c r="P2296" s="224">
        <v>0</v>
      </c>
      <c r="Q2296" s="225">
        <v>0</v>
      </c>
      <c r="R2296" s="226">
        <v>0</v>
      </c>
      <c r="S2296" s="224">
        <v>0</v>
      </c>
      <c r="T2296" s="222">
        <v>0</v>
      </c>
      <c r="U2296" s="227">
        <v>0</v>
      </c>
      <c r="V2296" s="224">
        <v>0</v>
      </c>
      <c r="W2296" s="224">
        <v>0</v>
      </c>
      <c r="X2296" s="146">
        <f>+G2296-(SUM(I2296:N2296,O2296,P2296:P2296:T2296,U2296,V2296,W2296))</f>
        <v>0</v>
      </c>
      <c r="Y2296" s="107"/>
      <c r="Z2296" s="107"/>
      <c r="AA2296" s="107"/>
      <c r="AB2296" s="107"/>
      <c r="AC2296" s="107"/>
      <c r="AD2296" s="107"/>
      <c r="AE2296" s="197">
        <f t="shared" si="68"/>
        <v>0</v>
      </c>
      <c r="AF2296" s="108"/>
      <c r="AG2296" s="104"/>
    </row>
    <row r="2297" spans="1:33">
      <c r="A2297" s="103"/>
      <c r="B2297" s="30"/>
      <c r="C2297" s="30"/>
      <c r="D2297" s="104"/>
      <c r="E2297" s="104"/>
      <c r="F2297" s="30"/>
      <c r="G2297" s="105"/>
      <c r="H2297" s="113" t="s">
        <v>735</v>
      </c>
      <c r="I2297" s="222">
        <v>0</v>
      </c>
      <c r="J2297" s="223">
        <v>0</v>
      </c>
      <c r="K2297" s="228">
        <v>0</v>
      </c>
      <c r="L2297" s="224">
        <v>0</v>
      </c>
      <c r="M2297" s="222">
        <v>0</v>
      </c>
      <c r="N2297" s="229">
        <v>0</v>
      </c>
      <c r="O2297" s="225">
        <v>0</v>
      </c>
      <c r="P2297" s="224">
        <v>0</v>
      </c>
      <c r="Q2297" s="225">
        <v>0</v>
      </c>
      <c r="R2297" s="226">
        <v>0</v>
      </c>
      <c r="S2297" s="224">
        <v>0</v>
      </c>
      <c r="T2297" s="222">
        <v>0</v>
      </c>
      <c r="U2297" s="227">
        <v>0</v>
      </c>
      <c r="V2297" s="224">
        <v>0</v>
      </c>
      <c r="W2297" s="224">
        <v>0</v>
      </c>
      <c r="X2297" s="146">
        <f>+G2297-(SUM(I2297:N2297,O2297,P2297:P2297:T2297,U2297,V2297,W2297))</f>
        <v>0</v>
      </c>
      <c r="Y2297" s="107"/>
      <c r="Z2297" s="107"/>
      <c r="AA2297" s="107"/>
      <c r="AB2297" s="107"/>
      <c r="AC2297" s="107"/>
      <c r="AD2297" s="107"/>
      <c r="AE2297" s="197">
        <f t="shared" si="68"/>
        <v>0</v>
      </c>
      <c r="AF2297" s="108"/>
      <c r="AG2297" s="104"/>
    </row>
    <row r="2298" spans="1:33">
      <c r="A2298" s="103"/>
      <c r="B2298" s="30"/>
      <c r="C2298" s="30"/>
      <c r="D2298" s="104"/>
      <c r="E2298" s="104"/>
      <c r="F2298" s="30"/>
      <c r="G2298" s="105"/>
      <c r="H2298" s="113" t="s">
        <v>735</v>
      </c>
      <c r="I2298" s="222">
        <v>0</v>
      </c>
      <c r="J2298" s="223">
        <v>0</v>
      </c>
      <c r="K2298" s="228">
        <v>0</v>
      </c>
      <c r="L2298" s="224">
        <v>0</v>
      </c>
      <c r="M2298" s="222">
        <v>0</v>
      </c>
      <c r="N2298" s="229">
        <v>0</v>
      </c>
      <c r="O2298" s="225">
        <v>0</v>
      </c>
      <c r="P2298" s="224">
        <v>0</v>
      </c>
      <c r="Q2298" s="225">
        <v>0</v>
      </c>
      <c r="R2298" s="226">
        <v>0</v>
      </c>
      <c r="S2298" s="224">
        <v>0</v>
      </c>
      <c r="T2298" s="222">
        <v>0</v>
      </c>
      <c r="U2298" s="227">
        <v>0</v>
      </c>
      <c r="V2298" s="224">
        <v>0</v>
      </c>
      <c r="W2298" s="224">
        <v>0</v>
      </c>
      <c r="X2298" s="146">
        <f>+G2298-(SUM(I2298:N2298,O2298,P2298:P2298:T2298,U2298,V2298,W2298))</f>
        <v>0</v>
      </c>
      <c r="Y2298" s="107"/>
      <c r="Z2298" s="107"/>
      <c r="AA2298" s="107"/>
      <c r="AB2298" s="107"/>
      <c r="AC2298" s="107"/>
      <c r="AD2298" s="107"/>
      <c r="AE2298" s="197">
        <f t="shared" si="68"/>
        <v>0</v>
      </c>
      <c r="AF2298" s="108"/>
      <c r="AG2298" s="104"/>
    </row>
    <row r="2299" spans="1:33">
      <c r="A2299" s="103"/>
      <c r="B2299" s="30"/>
      <c r="C2299" s="30"/>
      <c r="D2299" s="104"/>
      <c r="E2299" s="104"/>
      <c r="F2299" s="30"/>
      <c r="G2299" s="105"/>
      <c r="H2299" s="113" t="s">
        <v>735</v>
      </c>
      <c r="I2299" s="222">
        <v>0</v>
      </c>
      <c r="J2299" s="223">
        <v>0</v>
      </c>
      <c r="K2299" s="228">
        <v>0</v>
      </c>
      <c r="L2299" s="224">
        <v>0</v>
      </c>
      <c r="M2299" s="222">
        <v>0</v>
      </c>
      <c r="N2299" s="229">
        <v>0</v>
      </c>
      <c r="O2299" s="225">
        <v>0</v>
      </c>
      <c r="P2299" s="224">
        <v>0</v>
      </c>
      <c r="Q2299" s="225">
        <v>0</v>
      </c>
      <c r="R2299" s="226">
        <v>0</v>
      </c>
      <c r="S2299" s="224">
        <v>0</v>
      </c>
      <c r="T2299" s="222">
        <v>0</v>
      </c>
      <c r="U2299" s="227">
        <v>0</v>
      </c>
      <c r="V2299" s="224">
        <v>0</v>
      </c>
      <c r="W2299" s="224">
        <v>0</v>
      </c>
      <c r="X2299" s="146">
        <f>+G2299-(SUM(I2299:N2299,O2299,P2299:P2299:T2299,U2299,V2299,W2299))</f>
        <v>0</v>
      </c>
      <c r="Y2299" s="107"/>
      <c r="Z2299" s="107"/>
      <c r="AA2299" s="107"/>
      <c r="AB2299" s="107"/>
      <c r="AC2299" s="107"/>
      <c r="AD2299" s="107"/>
      <c r="AE2299" s="197">
        <f t="shared" si="68"/>
        <v>0</v>
      </c>
      <c r="AF2299" s="108"/>
      <c r="AG2299" s="104"/>
    </row>
    <row r="2300" spans="1:33">
      <c r="A2300" s="103"/>
      <c r="B2300" s="30"/>
      <c r="C2300" s="30"/>
      <c r="D2300" s="104"/>
      <c r="E2300" s="104"/>
      <c r="F2300" s="30"/>
      <c r="G2300" s="105"/>
      <c r="H2300" s="113" t="s">
        <v>735</v>
      </c>
      <c r="I2300" s="222">
        <v>0</v>
      </c>
      <c r="J2300" s="223">
        <v>0</v>
      </c>
      <c r="K2300" s="228">
        <v>0</v>
      </c>
      <c r="L2300" s="224">
        <v>0</v>
      </c>
      <c r="M2300" s="222">
        <v>0</v>
      </c>
      <c r="N2300" s="229">
        <v>0</v>
      </c>
      <c r="O2300" s="225">
        <v>0</v>
      </c>
      <c r="P2300" s="224">
        <v>0</v>
      </c>
      <c r="Q2300" s="225">
        <v>0</v>
      </c>
      <c r="R2300" s="226">
        <v>0</v>
      </c>
      <c r="S2300" s="224">
        <v>0</v>
      </c>
      <c r="T2300" s="222">
        <v>0</v>
      </c>
      <c r="U2300" s="227">
        <v>0</v>
      </c>
      <c r="V2300" s="224">
        <v>0</v>
      </c>
      <c r="W2300" s="224">
        <v>0</v>
      </c>
      <c r="X2300" s="146">
        <f>+G2300-(SUM(I2300:N2300,O2300,P2300:P2300:T2300,U2300,V2300,W2300))</f>
        <v>0</v>
      </c>
      <c r="Y2300" s="107"/>
      <c r="Z2300" s="107"/>
      <c r="AA2300" s="107"/>
      <c r="AB2300" s="107"/>
      <c r="AC2300" s="107"/>
      <c r="AD2300" s="107"/>
      <c r="AE2300" s="197">
        <f t="shared" si="68"/>
        <v>0</v>
      </c>
      <c r="AF2300" s="108"/>
      <c r="AG2300" s="104"/>
    </row>
    <row r="2301" spans="1:33">
      <c r="A2301" s="103"/>
      <c r="B2301" s="30"/>
      <c r="C2301" s="30"/>
      <c r="D2301" s="104"/>
      <c r="E2301" s="104"/>
      <c r="F2301" s="30"/>
      <c r="G2301" s="105"/>
      <c r="H2301" s="113" t="s">
        <v>735</v>
      </c>
      <c r="I2301" s="222">
        <v>0</v>
      </c>
      <c r="J2301" s="223">
        <v>0</v>
      </c>
      <c r="K2301" s="228">
        <v>0</v>
      </c>
      <c r="L2301" s="224">
        <v>0</v>
      </c>
      <c r="M2301" s="222">
        <v>0</v>
      </c>
      <c r="N2301" s="229">
        <v>0</v>
      </c>
      <c r="O2301" s="225">
        <v>0</v>
      </c>
      <c r="P2301" s="224">
        <v>0</v>
      </c>
      <c r="Q2301" s="225">
        <v>0</v>
      </c>
      <c r="R2301" s="226">
        <v>0</v>
      </c>
      <c r="S2301" s="224">
        <v>0</v>
      </c>
      <c r="T2301" s="222">
        <v>0</v>
      </c>
      <c r="U2301" s="227">
        <v>0</v>
      </c>
      <c r="V2301" s="224">
        <v>0</v>
      </c>
      <c r="W2301" s="224">
        <v>0</v>
      </c>
      <c r="X2301" s="146">
        <f>+G2301-(SUM(I2301:N2301,O2301,P2301:P2301:T2301,U2301,V2301,W2301))</f>
        <v>0</v>
      </c>
      <c r="Y2301" s="107"/>
      <c r="Z2301" s="107"/>
      <c r="AA2301" s="107"/>
      <c r="AB2301" s="107"/>
      <c r="AC2301" s="107"/>
      <c r="AD2301" s="107"/>
      <c r="AE2301" s="197">
        <f t="shared" si="68"/>
        <v>0</v>
      </c>
      <c r="AF2301" s="108"/>
      <c r="AG2301" s="104"/>
    </row>
    <row r="2302" spans="1:33">
      <c r="A2302" s="103"/>
      <c r="B2302" s="30"/>
      <c r="C2302" s="30"/>
      <c r="D2302" s="104"/>
      <c r="E2302" s="104"/>
      <c r="F2302" s="30"/>
      <c r="G2302" s="105"/>
      <c r="H2302" s="113" t="s">
        <v>735</v>
      </c>
      <c r="I2302" s="222">
        <v>0</v>
      </c>
      <c r="J2302" s="223">
        <v>0</v>
      </c>
      <c r="K2302" s="228">
        <v>0</v>
      </c>
      <c r="L2302" s="224">
        <v>0</v>
      </c>
      <c r="M2302" s="222">
        <v>0</v>
      </c>
      <c r="N2302" s="229">
        <v>0</v>
      </c>
      <c r="O2302" s="225">
        <v>0</v>
      </c>
      <c r="P2302" s="224">
        <v>0</v>
      </c>
      <c r="Q2302" s="225">
        <v>0</v>
      </c>
      <c r="R2302" s="226">
        <v>0</v>
      </c>
      <c r="S2302" s="224">
        <v>0</v>
      </c>
      <c r="T2302" s="222">
        <v>0</v>
      </c>
      <c r="U2302" s="227">
        <v>0</v>
      </c>
      <c r="V2302" s="224">
        <v>0</v>
      </c>
      <c r="W2302" s="224">
        <v>0</v>
      </c>
      <c r="X2302" s="146">
        <f>+G2302-(SUM(I2302:N2302,O2302,P2302:P2302:T2302,U2302,V2302,W2302))</f>
        <v>0</v>
      </c>
      <c r="Y2302" s="107"/>
      <c r="Z2302" s="107"/>
      <c r="AA2302" s="107"/>
      <c r="AB2302" s="107"/>
      <c r="AC2302" s="107"/>
      <c r="AD2302" s="107"/>
      <c r="AE2302" s="197">
        <f t="shared" si="68"/>
        <v>0</v>
      </c>
      <c r="AF2302" s="108"/>
      <c r="AG2302" s="104"/>
    </row>
    <row r="2303" spans="1:33">
      <c r="A2303" s="103"/>
      <c r="B2303" s="30"/>
      <c r="C2303" s="30"/>
      <c r="D2303" s="104"/>
      <c r="E2303" s="104"/>
      <c r="F2303" s="30"/>
      <c r="G2303" s="105"/>
      <c r="H2303" s="113" t="s">
        <v>735</v>
      </c>
      <c r="I2303" s="222">
        <v>0</v>
      </c>
      <c r="J2303" s="223">
        <v>0</v>
      </c>
      <c r="K2303" s="228">
        <v>0</v>
      </c>
      <c r="L2303" s="224">
        <v>0</v>
      </c>
      <c r="M2303" s="222">
        <v>0</v>
      </c>
      <c r="N2303" s="229">
        <v>0</v>
      </c>
      <c r="O2303" s="225">
        <v>0</v>
      </c>
      <c r="P2303" s="224">
        <v>0</v>
      </c>
      <c r="Q2303" s="225">
        <v>0</v>
      </c>
      <c r="R2303" s="226">
        <v>0</v>
      </c>
      <c r="S2303" s="224">
        <v>0</v>
      </c>
      <c r="T2303" s="222">
        <v>0</v>
      </c>
      <c r="U2303" s="227">
        <v>0</v>
      </c>
      <c r="V2303" s="224">
        <v>0</v>
      </c>
      <c r="W2303" s="224">
        <v>0</v>
      </c>
      <c r="X2303" s="146">
        <f>+G2303-(SUM(I2303:N2303,O2303,P2303:P2303:T2303,U2303,V2303,W2303))</f>
        <v>0</v>
      </c>
      <c r="Y2303" s="107"/>
      <c r="Z2303" s="107"/>
      <c r="AA2303" s="107"/>
      <c r="AB2303" s="107"/>
      <c r="AC2303" s="107"/>
      <c r="AD2303" s="107"/>
      <c r="AE2303" s="197">
        <f t="shared" si="68"/>
        <v>0</v>
      </c>
      <c r="AF2303" s="108"/>
      <c r="AG2303" s="104"/>
    </row>
    <row r="2304" spans="1:33">
      <c r="A2304" s="103"/>
      <c r="B2304" s="30"/>
      <c r="C2304" s="30"/>
      <c r="D2304" s="104"/>
      <c r="E2304" s="104"/>
      <c r="F2304" s="30"/>
      <c r="G2304" s="105"/>
      <c r="H2304" s="113" t="s">
        <v>735</v>
      </c>
      <c r="I2304" s="222">
        <v>0</v>
      </c>
      <c r="J2304" s="223">
        <v>0</v>
      </c>
      <c r="K2304" s="228">
        <v>0</v>
      </c>
      <c r="L2304" s="224">
        <v>0</v>
      </c>
      <c r="M2304" s="222">
        <v>0</v>
      </c>
      <c r="N2304" s="229">
        <v>0</v>
      </c>
      <c r="O2304" s="225">
        <v>0</v>
      </c>
      <c r="P2304" s="224">
        <v>0</v>
      </c>
      <c r="Q2304" s="225">
        <v>0</v>
      </c>
      <c r="R2304" s="226">
        <v>0</v>
      </c>
      <c r="S2304" s="224">
        <v>0</v>
      </c>
      <c r="T2304" s="222">
        <v>0</v>
      </c>
      <c r="U2304" s="227">
        <v>0</v>
      </c>
      <c r="V2304" s="224">
        <v>0</v>
      </c>
      <c r="W2304" s="224">
        <v>0</v>
      </c>
      <c r="X2304" s="146">
        <f>+G2304-(SUM(I2304:N2304,O2304,P2304:P2304:T2304,U2304,V2304,W2304))</f>
        <v>0</v>
      </c>
      <c r="Y2304" s="107"/>
      <c r="Z2304" s="107"/>
      <c r="AA2304" s="107"/>
      <c r="AB2304" s="107"/>
      <c r="AC2304" s="107"/>
      <c r="AD2304" s="107"/>
      <c r="AE2304" s="197">
        <f t="shared" si="68"/>
        <v>0</v>
      </c>
      <c r="AF2304" s="108"/>
      <c r="AG2304" s="104"/>
    </row>
    <row r="2305" spans="1:33">
      <c r="A2305" s="103"/>
      <c r="B2305" s="30"/>
      <c r="C2305" s="30"/>
      <c r="D2305" s="104"/>
      <c r="E2305" s="104"/>
      <c r="F2305" s="30"/>
      <c r="G2305" s="105"/>
      <c r="H2305" s="113" t="s">
        <v>735</v>
      </c>
      <c r="I2305" s="222">
        <v>0</v>
      </c>
      <c r="J2305" s="223">
        <v>0</v>
      </c>
      <c r="K2305" s="228">
        <v>0</v>
      </c>
      <c r="L2305" s="224">
        <v>0</v>
      </c>
      <c r="M2305" s="222">
        <v>0</v>
      </c>
      <c r="N2305" s="229">
        <v>0</v>
      </c>
      <c r="O2305" s="225">
        <v>0</v>
      </c>
      <c r="P2305" s="224">
        <v>0</v>
      </c>
      <c r="Q2305" s="225">
        <v>0</v>
      </c>
      <c r="R2305" s="226">
        <v>0</v>
      </c>
      <c r="S2305" s="224">
        <v>0</v>
      </c>
      <c r="T2305" s="222">
        <v>0</v>
      </c>
      <c r="U2305" s="227">
        <v>0</v>
      </c>
      <c r="V2305" s="224">
        <v>0</v>
      </c>
      <c r="W2305" s="224">
        <v>0</v>
      </c>
      <c r="X2305" s="146">
        <f>+G2305-(SUM(I2305:N2305,O2305,P2305:P2305:T2305,U2305,V2305,W2305))</f>
        <v>0</v>
      </c>
      <c r="Y2305" s="107"/>
      <c r="Z2305" s="107"/>
      <c r="AA2305" s="107"/>
      <c r="AB2305" s="107"/>
      <c r="AC2305" s="107"/>
      <c r="AD2305" s="107"/>
      <c r="AE2305" s="197">
        <f t="shared" si="68"/>
        <v>0</v>
      </c>
      <c r="AF2305" s="108"/>
      <c r="AG2305" s="104"/>
    </row>
    <row r="2306" spans="1:33">
      <c r="A2306" s="103"/>
      <c r="B2306" s="30"/>
      <c r="C2306" s="30"/>
      <c r="D2306" s="104"/>
      <c r="E2306" s="104"/>
      <c r="F2306" s="30"/>
      <c r="G2306" s="105"/>
      <c r="H2306" s="113" t="s">
        <v>735</v>
      </c>
      <c r="I2306" s="222">
        <v>0</v>
      </c>
      <c r="J2306" s="223">
        <v>0</v>
      </c>
      <c r="K2306" s="228">
        <v>0</v>
      </c>
      <c r="L2306" s="224">
        <v>0</v>
      </c>
      <c r="M2306" s="222">
        <v>0</v>
      </c>
      <c r="N2306" s="229">
        <v>0</v>
      </c>
      <c r="O2306" s="225">
        <v>0</v>
      </c>
      <c r="P2306" s="224">
        <v>0</v>
      </c>
      <c r="Q2306" s="225">
        <v>0</v>
      </c>
      <c r="R2306" s="226">
        <v>0</v>
      </c>
      <c r="S2306" s="224">
        <v>0</v>
      </c>
      <c r="T2306" s="222">
        <v>0</v>
      </c>
      <c r="U2306" s="227">
        <v>0</v>
      </c>
      <c r="V2306" s="224">
        <v>0</v>
      </c>
      <c r="W2306" s="224">
        <v>0</v>
      </c>
      <c r="X2306" s="146">
        <f>+G2306-(SUM(I2306:N2306,O2306,P2306:P2306:T2306,U2306,V2306,W2306))</f>
        <v>0</v>
      </c>
      <c r="Y2306" s="107"/>
      <c r="Z2306" s="107"/>
      <c r="AA2306" s="107"/>
      <c r="AB2306" s="107"/>
      <c r="AC2306" s="107"/>
      <c r="AD2306" s="107"/>
      <c r="AE2306" s="197">
        <f t="shared" si="68"/>
        <v>0</v>
      </c>
      <c r="AF2306" s="108"/>
      <c r="AG2306" s="104"/>
    </row>
    <row r="2307" spans="1:33">
      <c r="A2307" s="103"/>
      <c r="B2307" s="30"/>
      <c r="C2307" s="30"/>
      <c r="D2307" s="104"/>
      <c r="E2307" s="104"/>
      <c r="F2307" s="30"/>
      <c r="G2307" s="105"/>
      <c r="H2307" s="113" t="s">
        <v>735</v>
      </c>
      <c r="I2307" s="222">
        <v>0</v>
      </c>
      <c r="J2307" s="223">
        <v>0</v>
      </c>
      <c r="K2307" s="228">
        <v>0</v>
      </c>
      <c r="L2307" s="224">
        <v>0</v>
      </c>
      <c r="M2307" s="222">
        <v>0</v>
      </c>
      <c r="N2307" s="229">
        <v>0</v>
      </c>
      <c r="O2307" s="225">
        <v>0</v>
      </c>
      <c r="P2307" s="224">
        <v>0</v>
      </c>
      <c r="Q2307" s="225">
        <v>0</v>
      </c>
      <c r="R2307" s="226">
        <v>0</v>
      </c>
      <c r="S2307" s="224">
        <v>0</v>
      </c>
      <c r="T2307" s="222">
        <v>0</v>
      </c>
      <c r="U2307" s="227">
        <v>0</v>
      </c>
      <c r="V2307" s="224">
        <v>0</v>
      </c>
      <c r="W2307" s="224">
        <v>0</v>
      </c>
      <c r="X2307" s="146">
        <f>+G2307-(SUM(I2307:N2307,O2307,P2307:P2307:T2307,U2307,V2307,W2307))</f>
        <v>0</v>
      </c>
      <c r="Y2307" s="107"/>
      <c r="Z2307" s="107"/>
      <c r="AA2307" s="107"/>
      <c r="AB2307" s="107"/>
      <c r="AC2307" s="107"/>
      <c r="AD2307" s="107"/>
      <c r="AE2307" s="197">
        <f t="shared" si="68"/>
        <v>0</v>
      </c>
      <c r="AF2307" s="108"/>
      <c r="AG2307" s="104"/>
    </row>
    <row r="2308" spans="1:33">
      <c r="A2308" s="103"/>
      <c r="B2308" s="30"/>
      <c r="C2308" s="30"/>
      <c r="D2308" s="104"/>
      <c r="E2308" s="104"/>
      <c r="F2308" s="30"/>
      <c r="G2308" s="105"/>
      <c r="H2308" s="113" t="s">
        <v>735</v>
      </c>
      <c r="I2308" s="222">
        <v>0</v>
      </c>
      <c r="J2308" s="223">
        <v>0</v>
      </c>
      <c r="K2308" s="228">
        <v>0</v>
      </c>
      <c r="L2308" s="224">
        <v>0</v>
      </c>
      <c r="M2308" s="222">
        <v>0</v>
      </c>
      <c r="N2308" s="229">
        <v>0</v>
      </c>
      <c r="O2308" s="225">
        <v>0</v>
      </c>
      <c r="P2308" s="224">
        <v>0</v>
      </c>
      <c r="Q2308" s="225">
        <v>0</v>
      </c>
      <c r="R2308" s="226">
        <v>0</v>
      </c>
      <c r="S2308" s="224">
        <v>0</v>
      </c>
      <c r="T2308" s="222">
        <v>0</v>
      </c>
      <c r="U2308" s="227">
        <v>0</v>
      </c>
      <c r="V2308" s="224">
        <v>0</v>
      </c>
      <c r="W2308" s="224">
        <v>0</v>
      </c>
      <c r="X2308" s="146">
        <f>+G2308-(SUM(I2308:N2308,O2308,P2308:P2308:T2308,U2308,V2308,W2308))</f>
        <v>0</v>
      </c>
      <c r="Y2308" s="107"/>
      <c r="Z2308" s="107"/>
      <c r="AA2308" s="107"/>
      <c r="AB2308" s="107"/>
      <c r="AC2308" s="107"/>
      <c r="AD2308" s="107"/>
      <c r="AE2308" s="197">
        <f t="shared" si="68"/>
        <v>0</v>
      </c>
      <c r="AF2308" s="108"/>
      <c r="AG2308" s="104"/>
    </row>
    <row r="2309" spans="1:33">
      <c r="A2309" s="103"/>
      <c r="B2309" s="30"/>
      <c r="C2309" s="30"/>
      <c r="D2309" s="104"/>
      <c r="E2309" s="104"/>
      <c r="F2309" s="30"/>
      <c r="G2309" s="105"/>
      <c r="H2309" s="113" t="s">
        <v>735</v>
      </c>
      <c r="I2309" s="222">
        <v>0</v>
      </c>
      <c r="J2309" s="223">
        <v>0</v>
      </c>
      <c r="K2309" s="228">
        <v>0</v>
      </c>
      <c r="L2309" s="224">
        <v>0</v>
      </c>
      <c r="M2309" s="222">
        <v>0</v>
      </c>
      <c r="N2309" s="229">
        <v>0</v>
      </c>
      <c r="O2309" s="225">
        <v>0</v>
      </c>
      <c r="P2309" s="224">
        <v>0</v>
      </c>
      <c r="Q2309" s="225">
        <v>0</v>
      </c>
      <c r="R2309" s="226">
        <v>0</v>
      </c>
      <c r="S2309" s="224">
        <v>0</v>
      </c>
      <c r="T2309" s="222">
        <v>0</v>
      </c>
      <c r="U2309" s="227">
        <v>0</v>
      </c>
      <c r="V2309" s="224">
        <v>0</v>
      </c>
      <c r="W2309" s="224">
        <v>0</v>
      </c>
      <c r="X2309" s="146">
        <f>+G2309-(SUM(I2309:N2309,O2309,P2309:P2309:T2309,U2309,V2309,W2309))</f>
        <v>0</v>
      </c>
      <c r="Y2309" s="107"/>
      <c r="Z2309" s="107"/>
      <c r="AA2309" s="107"/>
      <c r="AB2309" s="107"/>
      <c r="AC2309" s="107"/>
      <c r="AD2309" s="107"/>
      <c r="AE2309" s="197">
        <f t="shared" si="68"/>
        <v>0</v>
      </c>
      <c r="AF2309" s="108"/>
      <c r="AG2309" s="104"/>
    </row>
    <row r="2310" spans="1:33">
      <c r="A2310" s="103"/>
      <c r="B2310" s="30"/>
      <c r="C2310" s="30"/>
      <c r="D2310" s="104"/>
      <c r="E2310" s="104"/>
      <c r="F2310" s="30"/>
      <c r="G2310" s="105"/>
      <c r="H2310" s="113" t="s">
        <v>735</v>
      </c>
      <c r="I2310" s="222">
        <v>0</v>
      </c>
      <c r="J2310" s="223">
        <v>0</v>
      </c>
      <c r="K2310" s="228">
        <v>0</v>
      </c>
      <c r="L2310" s="224">
        <v>0</v>
      </c>
      <c r="M2310" s="222">
        <v>0</v>
      </c>
      <c r="N2310" s="229">
        <v>0</v>
      </c>
      <c r="O2310" s="225">
        <v>0</v>
      </c>
      <c r="P2310" s="224">
        <v>0</v>
      </c>
      <c r="Q2310" s="225">
        <v>0</v>
      </c>
      <c r="R2310" s="226">
        <v>0</v>
      </c>
      <c r="S2310" s="224">
        <v>0</v>
      </c>
      <c r="T2310" s="222">
        <v>0</v>
      </c>
      <c r="U2310" s="227">
        <v>0</v>
      </c>
      <c r="V2310" s="224">
        <v>0</v>
      </c>
      <c r="W2310" s="224">
        <v>0</v>
      </c>
      <c r="X2310" s="146">
        <f>+G2310-(SUM(I2310:N2310,O2310,P2310:P2310:T2310,U2310,V2310,W2310))</f>
        <v>0</v>
      </c>
      <c r="Y2310" s="107"/>
      <c r="Z2310" s="107"/>
      <c r="AA2310" s="107"/>
      <c r="AB2310" s="107"/>
      <c r="AC2310" s="107"/>
      <c r="AD2310" s="107"/>
      <c r="AE2310" s="197">
        <f t="shared" si="68"/>
        <v>0</v>
      </c>
      <c r="AF2310" s="108"/>
      <c r="AG2310" s="104"/>
    </row>
    <row r="2311" spans="1:33">
      <c r="A2311" s="103"/>
      <c r="B2311" s="30"/>
      <c r="C2311" s="30"/>
      <c r="D2311" s="104"/>
      <c r="E2311" s="104"/>
      <c r="F2311" s="30"/>
      <c r="G2311" s="105"/>
      <c r="H2311" s="113" t="s">
        <v>735</v>
      </c>
      <c r="I2311" s="222">
        <v>0</v>
      </c>
      <c r="J2311" s="223">
        <v>0</v>
      </c>
      <c r="K2311" s="228">
        <v>0</v>
      </c>
      <c r="L2311" s="224">
        <v>0</v>
      </c>
      <c r="M2311" s="222">
        <v>0</v>
      </c>
      <c r="N2311" s="229">
        <v>0</v>
      </c>
      <c r="O2311" s="225">
        <v>0</v>
      </c>
      <c r="P2311" s="224">
        <v>0</v>
      </c>
      <c r="Q2311" s="225">
        <v>0</v>
      </c>
      <c r="R2311" s="226">
        <v>0</v>
      </c>
      <c r="S2311" s="224">
        <v>0</v>
      </c>
      <c r="T2311" s="222">
        <v>0</v>
      </c>
      <c r="U2311" s="227">
        <v>0</v>
      </c>
      <c r="V2311" s="224">
        <v>0</v>
      </c>
      <c r="W2311" s="224">
        <v>0</v>
      </c>
      <c r="X2311" s="146">
        <f>+G2311-(SUM(I2311:N2311,O2311,P2311:P2311:T2311,U2311,V2311,W2311))</f>
        <v>0</v>
      </c>
      <c r="Y2311" s="107"/>
      <c r="Z2311" s="107"/>
      <c r="AA2311" s="107"/>
      <c r="AB2311" s="107"/>
      <c r="AC2311" s="107"/>
      <c r="AD2311" s="107"/>
      <c r="AE2311" s="197">
        <f t="shared" si="68"/>
        <v>0</v>
      </c>
      <c r="AF2311" s="108"/>
      <c r="AG2311" s="104"/>
    </row>
    <row r="2312" spans="1:33">
      <c r="A2312" s="103"/>
      <c r="B2312" s="30"/>
      <c r="C2312" s="30"/>
      <c r="D2312" s="104"/>
      <c r="E2312" s="104"/>
      <c r="F2312" s="30"/>
      <c r="G2312" s="105"/>
      <c r="H2312" s="113" t="s">
        <v>735</v>
      </c>
      <c r="I2312" s="222">
        <v>0</v>
      </c>
      <c r="J2312" s="223">
        <v>0</v>
      </c>
      <c r="K2312" s="228">
        <v>0</v>
      </c>
      <c r="L2312" s="224">
        <v>0</v>
      </c>
      <c r="M2312" s="222">
        <v>0</v>
      </c>
      <c r="N2312" s="229">
        <v>0</v>
      </c>
      <c r="O2312" s="225">
        <v>0</v>
      </c>
      <c r="P2312" s="224">
        <v>0</v>
      </c>
      <c r="Q2312" s="225">
        <v>0</v>
      </c>
      <c r="R2312" s="226">
        <v>0</v>
      </c>
      <c r="S2312" s="224">
        <v>0</v>
      </c>
      <c r="T2312" s="222">
        <v>0</v>
      </c>
      <c r="U2312" s="227">
        <v>0</v>
      </c>
      <c r="V2312" s="224">
        <v>0</v>
      </c>
      <c r="W2312" s="224">
        <v>0</v>
      </c>
      <c r="X2312" s="146">
        <f>+G2312-(SUM(I2312:N2312,O2312,P2312:P2312:T2312,U2312,V2312,W2312))</f>
        <v>0</v>
      </c>
      <c r="Y2312" s="107"/>
      <c r="Z2312" s="107"/>
      <c r="AA2312" s="107"/>
      <c r="AB2312" s="107"/>
      <c r="AC2312" s="107"/>
      <c r="AD2312" s="107"/>
      <c r="AE2312" s="197">
        <f t="shared" si="68"/>
        <v>0</v>
      </c>
      <c r="AF2312" s="108"/>
      <c r="AG2312" s="104"/>
    </row>
    <row r="2313" spans="1:33">
      <c r="A2313" s="103"/>
      <c r="B2313" s="30"/>
      <c r="C2313" s="30"/>
      <c r="D2313" s="104"/>
      <c r="E2313" s="104"/>
      <c r="F2313" s="30"/>
      <c r="G2313" s="105"/>
      <c r="H2313" s="113" t="s">
        <v>735</v>
      </c>
      <c r="I2313" s="222">
        <v>0</v>
      </c>
      <c r="J2313" s="223">
        <v>0</v>
      </c>
      <c r="K2313" s="228">
        <v>0</v>
      </c>
      <c r="L2313" s="224">
        <v>0</v>
      </c>
      <c r="M2313" s="222">
        <v>0</v>
      </c>
      <c r="N2313" s="229">
        <v>0</v>
      </c>
      <c r="O2313" s="225">
        <v>0</v>
      </c>
      <c r="P2313" s="224">
        <v>0</v>
      </c>
      <c r="Q2313" s="225">
        <v>0</v>
      </c>
      <c r="R2313" s="226">
        <v>0</v>
      </c>
      <c r="S2313" s="224">
        <v>0</v>
      </c>
      <c r="T2313" s="222">
        <v>0</v>
      </c>
      <c r="U2313" s="227">
        <v>0</v>
      </c>
      <c r="V2313" s="224">
        <v>0</v>
      </c>
      <c r="W2313" s="224">
        <v>0</v>
      </c>
      <c r="X2313" s="146">
        <f>+G2313-(SUM(I2313:N2313,O2313,P2313:P2313:T2313,U2313,V2313,W2313))</f>
        <v>0</v>
      </c>
      <c r="Y2313" s="107"/>
      <c r="Z2313" s="107"/>
      <c r="AA2313" s="107"/>
      <c r="AB2313" s="107"/>
      <c r="AC2313" s="107"/>
      <c r="AD2313" s="107"/>
      <c r="AE2313" s="197">
        <f t="shared" si="68"/>
        <v>0</v>
      </c>
      <c r="AF2313" s="108"/>
      <c r="AG2313" s="104"/>
    </row>
    <row r="2314" spans="1:33">
      <c r="A2314" s="103"/>
      <c r="B2314" s="30"/>
      <c r="C2314" s="30"/>
      <c r="D2314" s="104"/>
      <c r="E2314" s="104"/>
      <c r="F2314" s="30"/>
      <c r="G2314" s="105"/>
      <c r="H2314" s="113" t="s">
        <v>735</v>
      </c>
      <c r="I2314" s="222">
        <v>0</v>
      </c>
      <c r="J2314" s="223">
        <v>0</v>
      </c>
      <c r="K2314" s="228">
        <v>0</v>
      </c>
      <c r="L2314" s="224">
        <v>0</v>
      </c>
      <c r="M2314" s="222">
        <v>0</v>
      </c>
      <c r="N2314" s="229">
        <v>0</v>
      </c>
      <c r="O2314" s="225">
        <v>0</v>
      </c>
      <c r="P2314" s="224">
        <v>0</v>
      </c>
      <c r="Q2314" s="225">
        <v>0</v>
      </c>
      <c r="R2314" s="226">
        <v>0</v>
      </c>
      <c r="S2314" s="224">
        <v>0</v>
      </c>
      <c r="T2314" s="222">
        <v>0</v>
      </c>
      <c r="U2314" s="227">
        <v>0</v>
      </c>
      <c r="V2314" s="224">
        <v>0</v>
      </c>
      <c r="W2314" s="224">
        <v>0</v>
      </c>
      <c r="X2314" s="146">
        <f>+G2314-(SUM(I2314:N2314,O2314,P2314:P2314:T2314,U2314,V2314,W2314))</f>
        <v>0</v>
      </c>
      <c r="Y2314" s="107"/>
      <c r="Z2314" s="107"/>
      <c r="AA2314" s="107"/>
      <c r="AB2314" s="107"/>
      <c r="AC2314" s="107"/>
      <c r="AD2314" s="107"/>
      <c r="AE2314" s="197">
        <f t="shared" si="68"/>
        <v>0</v>
      </c>
      <c r="AF2314" s="108"/>
      <c r="AG2314" s="104"/>
    </row>
    <row r="2315" spans="1:33">
      <c r="A2315" s="103"/>
      <c r="B2315" s="30"/>
      <c r="C2315" s="30"/>
      <c r="D2315" s="104"/>
      <c r="E2315" s="104"/>
      <c r="F2315" s="30"/>
      <c r="G2315" s="105"/>
      <c r="H2315" s="113" t="s">
        <v>735</v>
      </c>
      <c r="I2315" s="222">
        <v>0</v>
      </c>
      <c r="J2315" s="223">
        <v>0</v>
      </c>
      <c r="K2315" s="228">
        <v>0</v>
      </c>
      <c r="L2315" s="224">
        <v>0</v>
      </c>
      <c r="M2315" s="222">
        <v>0</v>
      </c>
      <c r="N2315" s="229">
        <v>0</v>
      </c>
      <c r="O2315" s="225">
        <v>0</v>
      </c>
      <c r="P2315" s="224">
        <v>0</v>
      </c>
      <c r="Q2315" s="225">
        <v>0</v>
      </c>
      <c r="R2315" s="226">
        <v>0</v>
      </c>
      <c r="S2315" s="224">
        <v>0</v>
      </c>
      <c r="T2315" s="222">
        <v>0</v>
      </c>
      <c r="U2315" s="227">
        <v>0</v>
      </c>
      <c r="V2315" s="224">
        <v>0</v>
      </c>
      <c r="W2315" s="224">
        <v>0</v>
      </c>
      <c r="X2315" s="146">
        <f>+G2315-(SUM(I2315:N2315,O2315,P2315:P2315:T2315,U2315,V2315,W2315))</f>
        <v>0</v>
      </c>
      <c r="Y2315" s="107"/>
      <c r="Z2315" s="107"/>
      <c r="AA2315" s="107"/>
      <c r="AB2315" s="107"/>
      <c r="AC2315" s="107"/>
      <c r="AD2315" s="107"/>
      <c r="AE2315" s="197">
        <f t="shared" si="68"/>
        <v>0</v>
      </c>
      <c r="AF2315" s="108"/>
      <c r="AG2315" s="104"/>
    </row>
    <row r="2316" spans="1:33">
      <c r="A2316" s="103"/>
      <c r="B2316" s="30"/>
      <c r="C2316" s="30"/>
      <c r="D2316" s="104"/>
      <c r="E2316" s="104"/>
      <c r="F2316" s="30"/>
      <c r="G2316" s="105"/>
      <c r="H2316" s="113" t="s">
        <v>735</v>
      </c>
      <c r="I2316" s="222">
        <v>0</v>
      </c>
      <c r="J2316" s="223">
        <v>0</v>
      </c>
      <c r="K2316" s="228">
        <v>0</v>
      </c>
      <c r="L2316" s="224">
        <v>0</v>
      </c>
      <c r="M2316" s="222">
        <v>0</v>
      </c>
      <c r="N2316" s="229">
        <v>0</v>
      </c>
      <c r="O2316" s="225">
        <v>0</v>
      </c>
      <c r="P2316" s="224">
        <v>0</v>
      </c>
      <c r="Q2316" s="225">
        <v>0</v>
      </c>
      <c r="R2316" s="226">
        <v>0</v>
      </c>
      <c r="S2316" s="224">
        <v>0</v>
      </c>
      <c r="T2316" s="222">
        <v>0</v>
      </c>
      <c r="U2316" s="227">
        <v>0</v>
      </c>
      <c r="V2316" s="224">
        <v>0</v>
      </c>
      <c r="W2316" s="224">
        <v>0</v>
      </c>
      <c r="X2316" s="146">
        <f>+G2316-(SUM(I2316:N2316,O2316,P2316:P2316:T2316,U2316,V2316,W2316))</f>
        <v>0</v>
      </c>
      <c r="Y2316" s="107"/>
      <c r="Z2316" s="107"/>
      <c r="AA2316" s="107"/>
      <c r="AB2316" s="107"/>
      <c r="AC2316" s="107"/>
      <c r="AD2316" s="107"/>
      <c r="AE2316" s="197">
        <f t="shared" si="68"/>
        <v>0</v>
      </c>
      <c r="AF2316" s="108"/>
      <c r="AG2316" s="104"/>
    </row>
    <row r="2317" spans="1:33">
      <c r="A2317" s="103"/>
      <c r="B2317" s="30"/>
      <c r="C2317" s="30"/>
      <c r="D2317" s="104"/>
      <c r="E2317" s="104"/>
      <c r="F2317" s="30"/>
      <c r="G2317" s="105"/>
      <c r="H2317" s="113" t="s">
        <v>735</v>
      </c>
      <c r="I2317" s="222">
        <v>0</v>
      </c>
      <c r="J2317" s="223">
        <v>0</v>
      </c>
      <c r="K2317" s="228">
        <v>0</v>
      </c>
      <c r="L2317" s="224">
        <v>0</v>
      </c>
      <c r="M2317" s="222">
        <v>0</v>
      </c>
      <c r="N2317" s="229">
        <v>0</v>
      </c>
      <c r="O2317" s="225">
        <v>0</v>
      </c>
      <c r="P2317" s="224">
        <v>0</v>
      </c>
      <c r="Q2317" s="225">
        <v>0</v>
      </c>
      <c r="R2317" s="226">
        <v>0</v>
      </c>
      <c r="S2317" s="224">
        <v>0</v>
      </c>
      <c r="T2317" s="222">
        <v>0</v>
      </c>
      <c r="U2317" s="227">
        <v>0</v>
      </c>
      <c r="V2317" s="224">
        <v>0</v>
      </c>
      <c r="W2317" s="224">
        <v>0</v>
      </c>
      <c r="X2317" s="146">
        <f>+G2317-(SUM(I2317:N2317,O2317,P2317:P2317:T2317,U2317,V2317,W2317))</f>
        <v>0</v>
      </c>
      <c r="Y2317" s="107"/>
      <c r="Z2317" s="107"/>
      <c r="AA2317" s="107"/>
      <c r="AB2317" s="107"/>
      <c r="AC2317" s="107"/>
      <c r="AD2317" s="107"/>
      <c r="AE2317" s="197">
        <f t="shared" si="68"/>
        <v>0</v>
      </c>
      <c r="AF2317" s="108"/>
      <c r="AG2317" s="104"/>
    </row>
    <row r="2318" spans="1:33">
      <c r="A2318" s="103"/>
      <c r="B2318" s="30"/>
      <c r="C2318" s="30"/>
      <c r="D2318" s="104"/>
      <c r="E2318" s="104"/>
      <c r="F2318" s="30"/>
      <c r="G2318" s="105"/>
      <c r="H2318" s="113" t="s">
        <v>735</v>
      </c>
      <c r="I2318" s="222">
        <v>0</v>
      </c>
      <c r="J2318" s="223">
        <v>0</v>
      </c>
      <c r="K2318" s="228">
        <v>0</v>
      </c>
      <c r="L2318" s="224">
        <v>0</v>
      </c>
      <c r="M2318" s="222">
        <v>0</v>
      </c>
      <c r="N2318" s="229">
        <v>0</v>
      </c>
      <c r="O2318" s="225">
        <v>0</v>
      </c>
      <c r="P2318" s="224">
        <v>0</v>
      </c>
      <c r="Q2318" s="225">
        <v>0</v>
      </c>
      <c r="R2318" s="226">
        <v>0</v>
      </c>
      <c r="S2318" s="224">
        <v>0</v>
      </c>
      <c r="T2318" s="222">
        <v>0</v>
      </c>
      <c r="U2318" s="227">
        <v>0</v>
      </c>
      <c r="V2318" s="224">
        <v>0</v>
      </c>
      <c r="W2318" s="224">
        <v>0</v>
      </c>
      <c r="X2318" s="146">
        <f>+G2318-(SUM(I2318:N2318,O2318,P2318:P2318:T2318,U2318,V2318,W2318))</f>
        <v>0</v>
      </c>
      <c r="Y2318" s="107"/>
      <c r="Z2318" s="107"/>
      <c r="AA2318" s="107"/>
      <c r="AB2318" s="107"/>
      <c r="AC2318" s="107"/>
      <c r="AD2318" s="107"/>
      <c r="AE2318" s="197">
        <f t="shared" si="68"/>
        <v>0</v>
      </c>
      <c r="AF2318" s="108"/>
      <c r="AG2318" s="104"/>
    </row>
    <row r="2319" spans="1:33">
      <c r="A2319" s="103"/>
      <c r="B2319" s="30"/>
      <c r="C2319" s="30"/>
      <c r="D2319" s="104"/>
      <c r="E2319" s="104"/>
      <c r="F2319" s="30"/>
      <c r="G2319" s="105"/>
      <c r="H2319" s="113" t="s">
        <v>735</v>
      </c>
      <c r="I2319" s="222">
        <v>0</v>
      </c>
      <c r="J2319" s="223">
        <v>0</v>
      </c>
      <c r="K2319" s="228">
        <v>0</v>
      </c>
      <c r="L2319" s="224">
        <v>0</v>
      </c>
      <c r="M2319" s="222">
        <v>0</v>
      </c>
      <c r="N2319" s="229">
        <v>0</v>
      </c>
      <c r="O2319" s="225">
        <v>0</v>
      </c>
      <c r="P2319" s="224">
        <v>0</v>
      </c>
      <c r="Q2319" s="225">
        <v>0</v>
      </c>
      <c r="R2319" s="226">
        <v>0</v>
      </c>
      <c r="S2319" s="224">
        <v>0</v>
      </c>
      <c r="T2319" s="222">
        <v>0</v>
      </c>
      <c r="U2319" s="227">
        <v>0</v>
      </c>
      <c r="V2319" s="224">
        <v>0</v>
      </c>
      <c r="W2319" s="224">
        <v>0</v>
      </c>
      <c r="X2319" s="146">
        <f>+G2319-(SUM(I2319:N2319,O2319,P2319:P2319:T2319,U2319,V2319,W2319))</f>
        <v>0</v>
      </c>
      <c r="Y2319" s="107"/>
      <c r="Z2319" s="107"/>
      <c r="AA2319" s="107"/>
      <c r="AB2319" s="107"/>
      <c r="AC2319" s="107"/>
      <c r="AD2319" s="107"/>
      <c r="AE2319" s="197">
        <f t="shared" si="68"/>
        <v>0</v>
      </c>
      <c r="AF2319" s="108"/>
      <c r="AG2319" s="104"/>
    </row>
    <row r="2320" spans="1:33">
      <c r="A2320" s="103"/>
      <c r="B2320" s="30"/>
      <c r="C2320" s="30"/>
      <c r="D2320" s="104"/>
      <c r="E2320" s="104"/>
      <c r="F2320" s="30"/>
      <c r="G2320" s="105"/>
      <c r="H2320" s="113" t="s">
        <v>735</v>
      </c>
      <c r="I2320" s="222">
        <v>0</v>
      </c>
      <c r="J2320" s="223">
        <v>0</v>
      </c>
      <c r="K2320" s="228">
        <v>0</v>
      </c>
      <c r="L2320" s="224">
        <v>0</v>
      </c>
      <c r="M2320" s="222">
        <v>0</v>
      </c>
      <c r="N2320" s="229">
        <v>0</v>
      </c>
      <c r="O2320" s="225">
        <v>0</v>
      </c>
      <c r="P2320" s="224">
        <v>0</v>
      </c>
      <c r="Q2320" s="225">
        <v>0</v>
      </c>
      <c r="R2320" s="226">
        <v>0</v>
      </c>
      <c r="S2320" s="224">
        <v>0</v>
      </c>
      <c r="T2320" s="222">
        <v>0</v>
      </c>
      <c r="U2320" s="227">
        <v>0</v>
      </c>
      <c r="V2320" s="224">
        <v>0</v>
      </c>
      <c r="W2320" s="224">
        <v>0</v>
      </c>
      <c r="X2320" s="146">
        <f>+G2320-(SUM(I2320:N2320,O2320,P2320:P2320:T2320,U2320,V2320,W2320))</f>
        <v>0</v>
      </c>
      <c r="Y2320" s="107"/>
      <c r="Z2320" s="107"/>
      <c r="AA2320" s="107"/>
      <c r="AB2320" s="107"/>
      <c r="AC2320" s="107"/>
      <c r="AD2320" s="107"/>
      <c r="AE2320" s="197">
        <f t="shared" si="68"/>
        <v>0</v>
      </c>
      <c r="AF2320" s="108"/>
      <c r="AG2320" s="104"/>
    </row>
    <row r="2321" spans="1:33">
      <c r="A2321" s="103"/>
      <c r="B2321" s="30"/>
      <c r="C2321" s="30"/>
      <c r="D2321" s="104"/>
      <c r="E2321" s="104"/>
      <c r="F2321" s="30"/>
      <c r="G2321" s="105"/>
      <c r="H2321" s="113" t="s">
        <v>735</v>
      </c>
      <c r="I2321" s="222">
        <v>0</v>
      </c>
      <c r="J2321" s="223">
        <v>0</v>
      </c>
      <c r="K2321" s="228">
        <v>0</v>
      </c>
      <c r="L2321" s="224">
        <v>0</v>
      </c>
      <c r="M2321" s="222">
        <v>0</v>
      </c>
      <c r="N2321" s="229">
        <v>0</v>
      </c>
      <c r="O2321" s="225">
        <v>0</v>
      </c>
      <c r="P2321" s="224">
        <v>0</v>
      </c>
      <c r="Q2321" s="225">
        <v>0</v>
      </c>
      <c r="R2321" s="226">
        <v>0</v>
      </c>
      <c r="S2321" s="224">
        <v>0</v>
      </c>
      <c r="T2321" s="222">
        <v>0</v>
      </c>
      <c r="U2321" s="227">
        <v>0</v>
      </c>
      <c r="V2321" s="224">
        <v>0</v>
      </c>
      <c r="W2321" s="224">
        <v>0</v>
      </c>
      <c r="X2321" s="146">
        <f>+G2321-(SUM(I2321:N2321,O2321,P2321:P2321:T2321,U2321,V2321,W2321))</f>
        <v>0</v>
      </c>
      <c r="Y2321" s="107"/>
      <c r="Z2321" s="107"/>
      <c r="AA2321" s="107"/>
      <c r="AB2321" s="107"/>
      <c r="AC2321" s="107"/>
      <c r="AD2321" s="107"/>
      <c r="AE2321" s="197">
        <f t="shared" si="68"/>
        <v>0</v>
      </c>
      <c r="AF2321" s="108"/>
      <c r="AG2321" s="104"/>
    </row>
    <row r="2322" spans="1:33">
      <c r="A2322" s="103"/>
      <c r="B2322" s="30"/>
      <c r="C2322" s="30"/>
      <c r="D2322" s="104"/>
      <c r="E2322" s="104"/>
      <c r="F2322" s="30"/>
      <c r="G2322" s="105"/>
      <c r="H2322" s="113" t="s">
        <v>735</v>
      </c>
      <c r="I2322" s="222">
        <v>0</v>
      </c>
      <c r="J2322" s="223">
        <v>0</v>
      </c>
      <c r="K2322" s="228">
        <v>0</v>
      </c>
      <c r="L2322" s="224">
        <v>0</v>
      </c>
      <c r="M2322" s="222">
        <v>0</v>
      </c>
      <c r="N2322" s="229">
        <v>0</v>
      </c>
      <c r="O2322" s="225">
        <v>0</v>
      </c>
      <c r="P2322" s="224">
        <v>0</v>
      </c>
      <c r="Q2322" s="225">
        <v>0</v>
      </c>
      <c r="R2322" s="226">
        <v>0</v>
      </c>
      <c r="S2322" s="224">
        <v>0</v>
      </c>
      <c r="T2322" s="222">
        <v>0</v>
      </c>
      <c r="U2322" s="227">
        <v>0</v>
      </c>
      <c r="V2322" s="224">
        <v>0</v>
      </c>
      <c r="W2322" s="224">
        <v>0</v>
      </c>
      <c r="X2322" s="146">
        <f>+G2322-(SUM(I2322:N2322,O2322,P2322:P2322:T2322,U2322,V2322,W2322))</f>
        <v>0</v>
      </c>
      <c r="Y2322" s="107"/>
      <c r="Z2322" s="107"/>
      <c r="AA2322" s="107"/>
      <c r="AB2322" s="107"/>
      <c r="AC2322" s="107"/>
      <c r="AD2322" s="107"/>
      <c r="AE2322" s="197">
        <f t="shared" si="68"/>
        <v>0</v>
      </c>
      <c r="AF2322" s="108"/>
      <c r="AG2322" s="104"/>
    </row>
    <row r="2323" spans="1:33">
      <c r="A2323" s="103"/>
      <c r="B2323" s="30"/>
      <c r="C2323" s="30"/>
      <c r="D2323" s="104"/>
      <c r="E2323" s="104"/>
      <c r="F2323" s="30"/>
      <c r="G2323" s="105"/>
      <c r="H2323" s="113" t="s">
        <v>735</v>
      </c>
      <c r="I2323" s="222">
        <v>0</v>
      </c>
      <c r="J2323" s="223">
        <v>0</v>
      </c>
      <c r="K2323" s="228">
        <v>0</v>
      </c>
      <c r="L2323" s="224">
        <v>0</v>
      </c>
      <c r="M2323" s="222">
        <v>0</v>
      </c>
      <c r="N2323" s="229">
        <v>0</v>
      </c>
      <c r="O2323" s="225">
        <v>0</v>
      </c>
      <c r="P2323" s="224">
        <v>0</v>
      </c>
      <c r="Q2323" s="225">
        <v>0</v>
      </c>
      <c r="R2323" s="226">
        <v>0</v>
      </c>
      <c r="S2323" s="224">
        <v>0</v>
      </c>
      <c r="T2323" s="222">
        <v>0</v>
      </c>
      <c r="U2323" s="227">
        <v>0</v>
      </c>
      <c r="V2323" s="224">
        <v>0</v>
      </c>
      <c r="W2323" s="224">
        <v>0</v>
      </c>
      <c r="X2323" s="146">
        <f>+G2323-(SUM(I2323:N2323,O2323,P2323:P2323:T2323,U2323,V2323,W2323))</f>
        <v>0</v>
      </c>
      <c r="Y2323" s="107"/>
      <c r="Z2323" s="107"/>
      <c r="AA2323" s="107"/>
      <c r="AB2323" s="107"/>
      <c r="AC2323" s="107"/>
      <c r="AD2323" s="107"/>
      <c r="AE2323" s="197">
        <f t="shared" si="68"/>
        <v>0</v>
      </c>
      <c r="AF2323" s="108"/>
      <c r="AG2323" s="104"/>
    </row>
    <row r="2324" spans="1:33">
      <c r="A2324" s="103"/>
      <c r="B2324" s="30"/>
      <c r="C2324" s="30"/>
      <c r="D2324" s="104"/>
      <c r="E2324" s="104"/>
      <c r="F2324" s="30"/>
      <c r="G2324" s="105"/>
      <c r="H2324" s="113" t="s">
        <v>735</v>
      </c>
      <c r="I2324" s="222">
        <v>0</v>
      </c>
      <c r="J2324" s="223">
        <v>0</v>
      </c>
      <c r="K2324" s="228">
        <v>0</v>
      </c>
      <c r="L2324" s="224">
        <v>0</v>
      </c>
      <c r="M2324" s="222">
        <v>0</v>
      </c>
      <c r="N2324" s="229">
        <v>0</v>
      </c>
      <c r="O2324" s="225">
        <v>0</v>
      </c>
      <c r="P2324" s="224">
        <v>0</v>
      </c>
      <c r="Q2324" s="225">
        <v>0</v>
      </c>
      <c r="R2324" s="226">
        <v>0</v>
      </c>
      <c r="S2324" s="224">
        <v>0</v>
      </c>
      <c r="T2324" s="222">
        <v>0</v>
      </c>
      <c r="U2324" s="227">
        <v>0</v>
      </c>
      <c r="V2324" s="224">
        <v>0</v>
      </c>
      <c r="W2324" s="224">
        <v>0</v>
      </c>
      <c r="X2324" s="146">
        <f>+G2324-(SUM(I2324:N2324,O2324,P2324:P2324:T2324,U2324,V2324,W2324))</f>
        <v>0</v>
      </c>
      <c r="Y2324" s="107"/>
      <c r="Z2324" s="107"/>
      <c r="AA2324" s="107"/>
      <c r="AB2324" s="107"/>
      <c r="AC2324" s="107"/>
      <c r="AD2324" s="107"/>
      <c r="AE2324" s="197">
        <f t="shared" si="68"/>
        <v>0</v>
      </c>
      <c r="AF2324" s="108"/>
      <c r="AG2324" s="104"/>
    </row>
    <row r="2325" spans="1:33">
      <c r="A2325" s="103"/>
      <c r="B2325" s="30"/>
      <c r="C2325" s="30"/>
      <c r="D2325" s="104"/>
      <c r="E2325" s="104"/>
      <c r="F2325" s="30"/>
      <c r="G2325" s="105"/>
      <c r="H2325" s="113" t="s">
        <v>735</v>
      </c>
      <c r="I2325" s="222">
        <v>0</v>
      </c>
      <c r="J2325" s="223">
        <v>0</v>
      </c>
      <c r="K2325" s="228">
        <v>0</v>
      </c>
      <c r="L2325" s="224">
        <v>0</v>
      </c>
      <c r="M2325" s="222">
        <v>0</v>
      </c>
      <c r="N2325" s="229">
        <v>0</v>
      </c>
      <c r="O2325" s="225">
        <v>0</v>
      </c>
      <c r="P2325" s="224">
        <v>0</v>
      </c>
      <c r="Q2325" s="225">
        <v>0</v>
      </c>
      <c r="R2325" s="226">
        <v>0</v>
      </c>
      <c r="S2325" s="224">
        <v>0</v>
      </c>
      <c r="T2325" s="222">
        <v>0</v>
      </c>
      <c r="U2325" s="227">
        <v>0</v>
      </c>
      <c r="V2325" s="224">
        <v>0</v>
      </c>
      <c r="W2325" s="224">
        <v>0</v>
      </c>
      <c r="X2325" s="146">
        <f>+G2325-(SUM(I2325:N2325,O2325,P2325:P2325:T2325,U2325,V2325,W2325))</f>
        <v>0</v>
      </c>
      <c r="Y2325" s="107"/>
      <c r="Z2325" s="107"/>
      <c r="AA2325" s="107"/>
      <c r="AB2325" s="107"/>
      <c r="AC2325" s="107"/>
      <c r="AD2325" s="107"/>
      <c r="AE2325" s="197">
        <f t="shared" si="68"/>
        <v>0</v>
      </c>
      <c r="AF2325" s="108"/>
      <c r="AG2325" s="104"/>
    </row>
    <row r="2326" spans="1:33">
      <c r="A2326" s="103"/>
      <c r="B2326" s="30"/>
      <c r="C2326" s="30"/>
      <c r="D2326" s="104"/>
      <c r="E2326" s="104"/>
      <c r="F2326" s="30"/>
      <c r="G2326" s="105"/>
      <c r="H2326" s="113" t="s">
        <v>735</v>
      </c>
      <c r="I2326" s="222">
        <v>0</v>
      </c>
      <c r="J2326" s="223">
        <v>0</v>
      </c>
      <c r="K2326" s="228">
        <v>0</v>
      </c>
      <c r="L2326" s="224">
        <v>0</v>
      </c>
      <c r="M2326" s="222">
        <v>0</v>
      </c>
      <c r="N2326" s="229">
        <v>0</v>
      </c>
      <c r="O2326" s="225">
        <v>0</v>
      </c>
      <c r="P2326" s="224">
        <v>0</v>
      </c>
      <c r="Q2326" s="225">
        <v>0</v>
      </c>
      <c r="R2326" s="226">
        <v>0</v>
      </c>
      <c r="S2326" s="224">
        <v>0</v>
      </c>
      <c r="T2326" s="222">
        <v>0</v>
      </c>
      <c r="U2326" s="227">
        <v>0</v>
      </c>
      <c r="V2326" s="224">
        <v>0</v>
      </c>
      <c r="W2326" s="224">
        <v>0</v>
      </c>
      <c r="X2326" s="146">
        <f>+G2326-(SUM(I2326:N2326,O2326,P2326:P2326:T2326,U2326,V2326,W2326))</f>
        <v>0</v>
      </c>
      <c r="Y2326" s="107"/>
      <c r="Z2326" s="107"/>
      <c r="AA2326" s="107"/>
      <c r="AB2326" s="107"/>
      <c r="AC2326" s="107"/>
      <c r="AD2326" s="107"/>
      <c r="AE2326" s="197">
        <f t="shared" si="68"/>
        <v>0</v>
      </c>
      <c r="AF2326" s="108"/>
      <c r="AG2326" s="104"/>
    </row>
    <row r="2327" spans="1:33">
      <c r="A2327" s="103"/>
      <c r="B2327" s="30"/>
      <c r="C2327" s="30"/>
      <c r="D2327" s="104"/>
      <c r="E2327" s="104"/>
      <c r="F2327" s="30"/>
      <c r="G2327" s="105"/>
      <c r="H2327" s="113" t="s">
        <v>735</v>
      </c>
      <c r="I2327" s="222">
        <v>0</v>
      </c>
      <c r="J2327" s="223">
        <v>0</v>
      </c>
      <c r="K2327" s="228">
        <v>0</v>
      </c>
      <c r="L2327" s="224">
        <v>0</v>
      </c>
      <c r="M2327" s="222">
        <v>0</v>
      </c>
      <c r="N2327" s="229">
        <v>0</v>
      </c>
      <c r="O2327" s="225">
        <v>0</v>
      </c>
      <c r="P2327" s="224">
        <v>0</v>
      </c>
      <c r="Q2327" s="225">
        <v>0</v>
      </c>
      <c r="R2327" s="226">
        <v>0</v>
      </c>
      <c r="S2327" s="224">
        <v>0</v>
      </c>
      <c r="T2327" s="222">
        <v>0</v>
      </c>
      <c r="U2327" s="227">
        <v>0</v>
      </c>
      <c r="V2327" s="224">
        <v>0</v>
      </c>
      <c r="W2327" s="224">
        <v>0</v>
      </c>
      <c r="X2327" s="146">
        <f>+G2327-(SUM(I2327:N2327,O2327,P2327:P2327:T2327,U2327,V2327,W2327))</f>
        <v>0</v>
      </c>
      <c r="Y2327" s="107"/>
      <c r="Z2327" s="107"/>
      <c r="AA2327" s="107"/>
      <c r="AB2327" s="107"/>
      <c r="AC2327" s="107"/>
      <c r="AD2327" s="107"/>
      <c r="AE2327" s="197">
        <f t="shared" si="68"/>
        <v>0</v>
      </c>
      <c r="AF2327" s="108"/>
      <c r="AG2327" s="104"/>
    </row>
    <row r="2328" spans="1:33">
      <c r="A2328" s="103"/>
      <c r="B2328" s="30"/>
      <c r="C2328" s="30"/>
      <c r="D2328" s="104"/>
      <c r="E2328" s="104"/>
      <c r="F2328" s="30"/>
      <c r="G2328" s="105"/>
      <c r="H2328" s="113" t="s">
        <v>735</v>
      </c>
      <c r="I2328" s="222">
        <v>0</v>
      </c>
      <c r="J2328" s="223">
        <v>0</v>
      </c>
      <c r="K2328" s="228">
        <v>0</v>
      </c>
      <c r="L2328" s="224">
        <v>0</v>
      </c>
      <c r="M2328" s="222">
        <v>0</v>
      </c>
      <c r="N2328" s="229">
        <v>0</v>
      </c>
      <c r="O2328" s="225">
        <v>0</v>
      </c>
      <c r="P2328" s="224">
        <v>0</v>
      </c>
      <c r="Q2328" s="225">
        <v>0</v>
      </c>
      <c r="R2328" s="226">
        <v>0</v>
      </c>
      <c r="S2328" s="224">
        <v>0</v>
      </c>
      <c r="T2328" s="222">
        <v>0</v>
      </c>
      <c r="U2328" s="227">
        <v>0</v>
      </c>
      <c r="V2328" s="224">
        <v>0</v>
      </c>
      <c r="W2328" s="224">
        <v>0</v>
      </c>
      <c r="X2328" s="146">
        <f>+G2328-(SUM(I2328:N2328,O2328,P2328:P2328:T2328,U2328,V2328,W2328))</f>
        <v>0</v>
      </c>
      <c r="Y2328" s="107"/>
      <c r="Z2328" s="107"/>
      <c r="AA2328" s="107"/>
      <c r="AB2328" s="107"/>
      <c r="AC2328" s="107"/>
      <c r="AD2328" s="107"/>
      <c r="AE2328" s="197">
        <f t="shared" si="68"/>
        <v>0</v>
      </c>
      <c r="AF2328" s="108"/>
      <c r="AG2328" s="104"/>
    </row>
    <row r="2329" spans="1:33">
      <c r="A2329" s="103"/>
      <c r="B2329" s="30"/>
      <c r="C2329" s="30"/>
      <c r="D2329" s="104"/>
      <c r="E2329" s="104"/>
      <c r="F2329" s="30"/>
      <c r="G2329" s="105"/>
      <c r="H2329" s="113" t="s">
        <v>735</v>
      </c>
      <c r="I2329" s="222">
        <v>0</v>
      </c>
      <c r="J2329" s="223">
        <v>0</v>
      </c>
      <c r="K2329" s="228">
        <v>0</v>
      </c>
      <c r="L2329" s="224">
        <v>0</v>
      </c>
      <c r="M2329" s="222">
        <v>0</v>
      </c>
      <c r="N2329" s="229">
        <v>0</v>
      </c>
      <c r="O2329" s="225">
        <v>0</v>
      </c>
      <c r="P2329" s="224">
        <v>0</v>
      </c>
      <c r="Q2329" s="225">
        <v>0</v>
      </c>
      <c r="R2329" s="226">
        <v>0</v>
      </c>
      <c r="S2329" s="224">
        <v>0</v>
      </c>
      <c r="T2329" s="222">
        <v>0</v>
      </c>
      <c r="U2329" s="227">
        <v>0</v>
      </c>
      <c r="V2329" s="224">
        <v>0</v>
      </c>
      <c r="W2329" s="224">
        <v>0</v>
      </c>
      <c r="X2329" s="146">
        <f>+G2329-(SUM(I2329:N2329,O2329,P2329:P2329:T2329,U2329,V2329,W2329))</f>
        <v>0</v>
      </c>
      <c r="Y2329" s="107"/>
      <c r="Z2329" s="107"/>
      <c r="AA2329" s="107"/>
      <c r="AB2329" s="107"/>
      <c r="AC2329" s="107"/>
      <c r="AD2329" s="107"/>
      <c r="AE2329" s="197">
        <f t="shared" si="68"/>
        <v>0</v>
      </c>
      <c r="AF2329" s="108"/>
      <c r="AG2329" s="104"/>
    </row>
    <row r="2330" spans="1:33">
      <c r="A2330" s="103"/>
      <c r="B2330" s="30"/>
      <c r="C2330" s="30"/>
      <c r="D2330" s="104"/>
      <c r="E2330" s="104"/>
      <c r="F2330" s="30"/>
      <c r="G2330" s="105"/>
      <c r="H2330" s="113" t="s">
        <v>735</v>
      </c>
      <c r="I2330" s="222">
        <v>0</v>
      </c>
      <c r="J2330" s="223">
        <v>0</v>
      </c>
      <c r="K2330" s="228">
        <v>0</v>
      </c>
      <c r="L2330" s="224">
        <v>0</v>
      </c>
      <c r="M2330" s="222">
        <v>0</v>
      </c>
      <c r="N2330" s="229">
        <v>0</v>
      </c>
      <c r="O2330" s="225">
        <v>0</v>
      </c>
      <c r="P2330" s="224">
        <v>0</v>
      </c>
      <c r="Q2330" s="225">
        <v>0</v>
      </c>
      <c r="R2330" s="226">
        <v>0</v>
      </c>
      <c r="S2330" s="224">
        <v>0</v>
      </c>
      <c r="T2330" s="222">
        <v>0</v>
      </c>
      <c r="U2330" s="227">
        <v>0</v>
      </c>
      <c r="V2330" s="224">
        <v>0</v>
      </c>
      <c r="W2330" s="224">
        <v>0</v>
      </c>
      <c r="X2330" s="146">
        <f>+G2330-(SUM(I2330:N2330,O2330,P2330:P2330:T2330,U2330,V2330,W2330))</f>
        <v>0</v>
      </c>
      <c r="Y2330" s="107"/>
      <c r="Z2330" s="107"/>
      <c r="AA2330" s="107"/>
      <c r="AB2330" s="107"/>
      <c r="AC2330" s="107"/>
      <c r="AD2330" s="107"/>
      <c r="AE2330" s="197">
        <f t="shared" si="68"/>
        <v>0</v>
      </c>
      <c r="AF2330" s="108"/>
      <c r="AG2330" s="104"/>
    </row>
    <row r="2331" spans="1:33">
      <c r="A2331" s="103"/>
      <c r="B2331" s="30"/>
      <c r="C2331" s="30"/>
      <c r="D2331" s="104"/>
      <c r="E2331" s="104"/>
      <c r="F2331" s="30"/>
      <c r="G2331" s="105"/>
      <c r="H2331" s="113" t="s">
        <v>735</v>
      </c>
      <c r="I2331" s="222">
        <v>0</v>
      </c>
      <c r="J2331" s="223">
        <v>0</v>
      </c>
      <c r="K2331" s="228">
        <v>0</v>
      </c>
      <c r="L2331" s="224">
        <v>0</v>
      </c>
      <c r="M2331" s="222">
        <v>0</v>
      </c>
      <c r="N2331" s="229">
        <v>0</v>
      </c>
      <c r="O2331" s="225">
        <v>0</v>
      </c>
      <c r="P2331" s="224">
        <v>0</v>
      </c>
      <c r="Q2331" s="225">
        <v>0</v>
      </c>
      <c r="R2331" s="226">
        <v>0</v>
      </c>
      <c r="S2331" s="224">
        <v>0</v>
      </c>
      <c r="T2331" s="222">
        <v>0</v>
      </c>
      <c r="U2331" s="227">
        <v>0</v>
      </c>
      <c r="V2331" s="224">
        <v>0</v>
      </c>
      <c r="W2331" s="224">
        <v>0</v>
      </c>
      <c r="X2331" s="146">
        <f>+G2331-(SUM(I2331:N2331,O2331,P2331:P2331:T2331,U2331,V2331,W2331))</f>
        <v>0</v>
      </c>
      <c r="Y2331" s="107"/>
      <c r="Z2331" s="107"/>
      <c r="AA2331" s="107"/>
      <c r="AB2331" s="107"/>
      <c r="AC2331" s="107"/>
      <c r="AD2331" s="107"/>
      <c r="AE2331" s="197">
        <f t="shared" si="68"/>
        <v>0</v>
      </c>
      <c r="AF2331" s="108"/>
      <c r="AG2331" s="104"/>
    </row>
    <row r="2332" spans="1:33">
      <c r="A2332" s="103"/>
      <c r="B2332" s="30"/>
      <c r="C2332" s="30"/>
      <c r="D2332" s="104"/>
      <c r="E2332" s="104"/>
      <c r="F2332" s="30"/>
      <c r="G2332" s="105"/>
      <c r="H2332" s="113" t="s">
        <v>735</v>
      </c>
      <c r="I2332" s="222">
        <v>0</v>
      </c>
      <c r="J2332" s="223">
        <v>0</v>
      </c>
      <c r="K2332" s="228">
        <v>0</v>
      </c>
      <c r="L2332" s="224">
        <v>0</v>
      </c>
      <c r="M2332" s="222">
        <v>0</v>
      </c>
      <c r="N2332" s="229">
        <v>0</v>
      </c>
      <c r="O2332" s="225">
        <v>0</v>
      </c>
      <c r="P2332" s="224">
        <v>0</v>
      </c>
      <c r="Q2332" s="225">
        <v>0</v>
      </c>
      <c r="R2332" s="226">
        <v>0</v>
      </c>
      <c r="S2332" s="224">
        <v>0</v>
      </c>
      <c r="T2332" s="222">
        <v>0</v>
      </c>
      <c r="U2332" s="227">
        <v>0</v>
      </c>
      <c r="V2332" s="224">
        <v>0</v>
      </c>
      <c r="W2332" s="224">
        <v>0</v>
      </c>
      <c r="X2332" s="146">
        <f>+G2332-(SUM(I2332:N2332,O2332,P2332:P2332:T2332,U2332,V2332,W2332))</f>
        <v>0</v>
      </c>
      <c r="Y2332" s="107"/>
      <c r="Z2332" s="107"/>
      <c r="AA2332" s="107"/>
      <c r="AB2332" s="107"/>
      <c r="AC2332" s="107"/>
      <c r="AD2332" s="107"/>
      <c r="AE2332" s="197">
        <f t="shared" si="68"/>
        <v>0</v>
      </c>
      <c r="AF2332" s="108"/>
      <c r="AG2332" s="104"/>
    </row>
    <row r="2333" spans="1:33">
      <c r="A2333" s="103"/>
      <c r="B2333" s="30"/>
      <c r="C2333" s="30"/>
      <c r="D2333" s="104"/>
      <c r="E2333" s="104"/>
      <c r="F2333" s="30"/>
      <c r="G2333" s="105"/>
      <c r="H2333" s="113" t="s">
        <v>735</v>
      </c>
      <c r="I2333" s="222">
        <v>0</v>
      </c>
      <c r="J2333" s="223">
        <v>0</v>
      </c>
      <c r="K2333" s="228">
        <v>0</v>
      </c>
      <c r="L2333" s="224">
        <v>0</v>
      </c>
      <c r="M2333" s="222">
        <v>0</v>
      </c>
      <c r="N2333" s="229">
        <v>0</v>
      </c>
      <c r="O2333" s="225">
        <v>0</v>
      </c>
      <c r="P2333" s="224">
        <v>0</v>
      </c>
      <c r="Q2333" s="225">
        <v>0</v>
      </c>
      <c r="R2333" s="226">
        <v>0</v>
      </c>
      <c r="S2333" s="224">
        <v>0</v>
      </c>
      <c r="T2333" s="222">
        <v>0</v>
      </c>
      <c r="U2333" s="227">
        <v>0</v>
      </c>
      <c r="V2333" s="224">
        <v>0</v>
      </c>
      <c r="W2333" s="224">
        <v>0</v>
      </c>
      <c r="X2333" s="146">
        <f>+G2333-(SUM(I2333:N2333,O2333,P2333:P2333:T2333,U2333,V2333,W2333))</f>
        <v>0</v>
      </c>
      <c r="Y2333" s="107"/>
      <c r="Z2333" s="107"/>
      <c r="AA2333" s="107"/>
      <c r="AB2333" s="107"/>
      <c r="AC2333" s="107"/>
      <c r="AD2333" s="107"/>
      <c r="AE2333" s="197">
        <f t="shared" si="68"/>
        <v>0</v>
      </c>
      <c r="AF2333" s="108"/>
      <c r="AG2333" s="104"/>
    </row>
    <row r="2334" spans="1:33">
      <c r="A2334" s="103"/>
      <c r="B2334" s="30"/>
      <c r="C2334" s="30"/>
      <c r="D2334" s="104"/>
      <c r="E2334" s="104"/>
      <c r="F2334" s="30"/>
      <c r="G2334" s="105"/>
      <c r="H2334" s="113" t="s">
        <v>735</v>
      </c>
      <c r="I2334" s="222">
        <v>0</v>
      </c>
      <c r="J2334" s="223">
        <v>0</v>
      </c>
      <c r="K2334" s="228">
        <v>0</v>
      </c>
      <c r="L2334" s="224">
        <v>0</v>
      </c>
      <c r="M2334" s="222">
        <v>0</v>
      </c>
      <c r="N2334" s="229">
        <v>0</v>
      </c>
      <c r="O2334" s="225">
        <v>0</v>
      </c>
      <c r="P2334" s="224">
        <v>0</v>
      </c>
      <c r="Q2334" s="225">
        <v>0</v>
      </c>
      <c r="R2334" s="226">
        <v>0</v>
      </c>
      <c r="S2334" s="224">
        <v>0</v>
      </c>
      <c r="T2334" s="222">
        <v>0</v>
      </c>
      <c r="U2334" s="227">
        <v>0</v>
      </c>
      <c r="V2334" s="224">
        <v>0</v>
      </c>
      <c r="W2334" s="224">
        <v>0</v>
      </c>
      <c r="X2334" s="146">
        <f>+G2334-(SUM(I2334:N2334,O2334,P2334:P2334:T2334,U2334,V2334,W2334))</f>
        <v>0</v>
      </c>
      <c r="Y2334" s="107"/>
      <c r="Z2334" s="107"/>
      <c r="AA2334" s="107"/>
      <c r="AB2334" s="107"/>
      <c r="AC2334" s="107"/>
      <c r="AD2334" s="107"/>
      <c r="AE2334" s="197">
        <f t="shared" si="68"/>
        <v>0</v>
      </c>
      <c r="AF2334" s="108"/>
      <c r="AG2334" s="104"/>
    </row>
    <row r="2335" spans="1:33">
      <c r="A2335" s="103"/>
      <c r="B2335" s="30"/>
      <c r="C2335" s="30"/>
      <c r="D2335" s="104"/>
      <c r="E2335" s="104"/>
      <c r="F2335" s="30"/>
      <c r="G2335" s="105"/>
      <c r="H2335" s="113" t="s">
        <v>735</v>
      </c>
      <c r="I2335" s="222">
        <v>0</v>
      </c>
      <c r="J2335" s="223">
        <v>0</v>
      </c>
      <c r="K2335" s="228">
        <v>0</v>
      </c>
      <c r="L2335" s="224">
        <v>0</v>
      </c>
      <c r="M2335" s="222">
        <v>0</v>
      </c>
      <c r="N2335" s="229">
        <v>0</v>
      </c>
      <c r="O2335" s="225">
        <v>0</v>
      </c>
      <c r="P2335" s="224">
        <v>0</v>
      </c>
      <c r="Q2335" s="225">
        <v>0</v>
      </c>
      <c r="R2335" s="226">
        <v>0</v>
      </c>
      <c r="S2335" s="224">
        <v>0</v>
      </c>
      <c r="T2335" s="222">
        <v>0</v>
      </c>
      <c r="U2335" s="227">
        <v>0</v>
      </c>
      <c r="V2335" s="224">
        <v>0</v>
      </c>
      <c r="W2335" s="224">
        <v>0</v>
      </c>
      <c r="X2335" s="146">
        <f>+G2335-(SUM(I2335:N2335,O2335,P2335:P2335:T2335,U2335,V2335,W2335))</f>
        <v>0</v>
      </c>
      <c r="Y2335" s="107"/>
      <c r="Z2335" s="107"/>
      <c r="AA2335" s="107"/>
      <c r="AB2335" s="107"/>
      <c r="AC2335" s="107"/>
      <c r="AD2335" s="107"/>
      <c r="AE2335" s="197">
        <f t="shared" si="68"/>
        <v>0</v>
      </c>
      <c r="AF2335" s="108"/>
      <c r="AG2335" s="104"/>
    </row>
    <row r="2336" spans="1:33">
      <c r="A2336" s="103"/>
      <c r="B2336" s="30"/>
      <c r="C2336" s="30"/>
      <c r="D2336" s="104"/>
      <c r="E2336" s="104"/>
      <c r="F2336" s="30"/>
      <c r="G2336" s="105"/>
      <c r="H2336" s="113" t="s">
        <v>735</v>
      </c>
      <c r="I2336" s="222">
        <v>0</v>
      </c>
      <c r="J2336" s="223">
        <v>0</v>
      </c>
      <c r="K2336" s="228">
        <v>0</v>
      </c>
      <c r="L2336" s="224">
        <v>0</v>
      </c>
      <c r="M2336" s="222">
        <v>0</v>
      </c>
      <c r="N2336" s="229">
        <v>0</v>
      </c>
      <c r="O2336" s="225">
        <v>0</v>
      </c>
      <c r="P2336" s="224">
        <v>0</v>
      </c>
      <c r="Q2336" s="225">
        <v>0</v>
      </c>
      <c r="R2336" s="226">
        <v>0</v>
      </c>
      <c r="S2336" s="224">
        <v>0</v>
      </c>
      <c r="T2336" s="222">
        <v>0</v>
      </c>
      <c r="U2336" s="227">
        <v>0</v>
      </c>
      <c r="V2336" s="224">
        <v>0</v>
      </c>
      <c r="W2336" s="224">
        <v>0</v>
      </c>
      <c r="X2336" s="146">
        <f>+G2336-(SUM(I2336:N2336,O2336,P2336:P2336:T2336,U2336,V2336,W2336))</f>
        <v>0</v>
      </c>
      <c r="Y2336" s="107"/>
      <c r="Z2336" s="107"/>
      <c r="AA2336" s="107"/>
      <c r="AB2336" s="107"/>
      <c r="AC2336" s="107"/>
      <c r="AD2336" s="107"/>
      <c r="AE2336" s="197">
        <f t="shared" si="68"/>
        <v>0</v>
      </c>
      <c r="AF2336" s="108"/>
      <c r="AG2336" s="104"/>
    </row>
    <row r="2337" spans="1:33">
      <c r="A2337" s="103"/>
      <c r="B2337" s="30"/>
      <c r="C2337" s="30"/>
      <c r="D2337" s="104"/>
      <c r="E2337" s="104"/>
      <c r="F2337" s="30"/>
      <c r="G2337" s="105"/>
      <c r="H2337" s="113" t="s">
        <v>735</v>
      </c>
      <c r="I2337" s="222">
        <v>0</v>
      </c>
      <c r="J2337" s="223">
        <v>0</v>
      </c>
      <c r="K2337" s="228">
        <v>0</v>
      </c>
      <c r="L2337" s="224">
        <v>0</v>
      </c>
      <c r="M2337" s="222">
        <v>0</v>
      </c>
      <c r="N2337" s="229">
        <v>0</v>
      </c>
      <c r="O2337" s="225">
        <v>0</v>
      </c>
      <c r="P2337" s="224">
        <v>0</v>
      </c>
      <c r="Q2337" s="225">
        <v>0</v>
      </c>
      <c r="R2337" s="226">
        <v>0</v>
      </c>
      <c r="S2337" s="224">
        <v>0</v>
      </c>
      <c r="T2337" s="222">
        <v>0</v>
      </c>
      <c r="U2337" s="227">
        <v>0</v>
      </c>
      <c r="V2337" s="224">
        <v>0</v>
      </c>
      <c r="W2337" s="224">
        <v>0</v>
      </c>
      <c r="X2337" s="146">
        <f>+G2337-(SUM(I2337:N2337,O2337,P2337:P2337:T2337,U2337,V2337,W2337))</f>
        <v>0</v>
      </c>
      <c r="Y2337" s="107"/>
      <c r="Z2337" s="107"/>
      <c r="AA2337" s="107"/>
      <c r="AB2337" s="107"/>
      <c r="AC2337" s="107"/>
      <c r="AD2337" s="107"/>
      <c r="AE2337" s="197">
        <f t="shared" ref="AE2337:AE2400" si="69">X2337-SUM(Z2337:AD2337)</f>
        <v>0</v>
      </c>
      <c r="AF2337" s="108"/>
      <c r="AG2337" s="104"/>
    </row>
    <row r="2338" spans="1:33">
      <c r="A2338" s="103"/>
      <c r="B2338" s="30"/>
      <c r="C2338" s="30"/>
      <c r="D2338" s="104"/>
      <c r="E2338" s="104"/>
      <c r="F2338" s="30"/>
      <c r="G2338" s="105"/>
      <c r="H2338" s="113" t="s">
        <v>735</v>
      </c>
      <c r="I2338" s="222">
        <v>0</v>
      </c>
      <c r="J2338" s="223">
        <v>0</v>
      </c>
      <c r="K2338" s="228">
        <v>0</v>
      </c>
      <c r="L2338" s="224">
        <v>0</v>
      </c>
      <c r="M2338" s="222">
        <v>0</v>
      </c>
      <c r="N2338" s="229">
        <v>0</v>
      </c>
      <c r="O2338" s="225">
        <v>0</v>
      </c>
      <c r="P2338" s="224">
        <v>0</v>
      </c>
      <c r="Q2338" s="225">
        <v>0</v>
      </c>
      <c r="R2338" s="226">
        <v>0</v>
      </c>
      <c r="S2338" s="224">
        <v>0</v>
      </c>
      <c r="T2338" s="222">
        <v>0</v>
      </c>
      <c r="U2338" s="227">
        <v>0</v>
      </c>
      <c r="V2338" s="224">
        <v>0</v>
      </c>
      <c r="W2338" s="224">
        <v>0</v>
      </c>
      <c r="X2338" s="146">
        <f>+G2338-(SUM(I2338:N2338,O2338,P2338:P2338:T2338,U2338,V2338,W2338))</f>
        <v>0</v>
      </c>
      <c r="Y2338" s="107"/>
      <c r="Z2338" s="107"/>
      <c r="AA2338" s="107"/>
      <c r="AB2338" s="107"/>
      <c r="AC2338" s="107"/>
      <c r="AD2338" s="107"/>
      <c r="AE2338" s="197">
        <f t="shared" si="69"/>
        <v>0</v>
      </c>
      <c r="AF2338" s="108"/>
      <c r="AG2338" s="104"/>
    </row>
    <row r="2339" spans="1:33">
      <c r="A2339" s="103"/>
      <c r="B2339" s="30"/>
      <c r="C2339" s="30"/>
      <c r="D2339" s="104"/>
      <c r="E2339" s="104"/>
      <c r="F2339" s="30"/>
      <c r="G2339" s="105"/>
      <c r="H2339" s="113" t="s">
        <v>735</v>
      </c>
      <c r="I2339" s="222">
        <v>0</v>
      </c>
      <c r="J2339" s="223">
        <v>0</v>
      </c>
      <c r="K2339" s="228">
        <v>0</v>
      </c>
      <c r="L2339" s="224">
        <v>0</v>
      </c>
      <c r="M2339" s="222">
        <v>0</v>
      </c>
      <c r="N2339" s="229">
        <v>0</v>
      </c>
      <c r="O2339" s="225">
        <v>0</v>
      </c>
      <c r="P2339" s="224">
        <v>0</v>
      </c>
      <c r="Q2339" s="225">
        <v>0</v>
      </c>
      <c r="R2339" s="226">
        <v>0</v>
      </c>
      <c r="S2339" s="224">
        <v>0</v>
      </c>
      <c r="T2339" s="222">
        <v>0</v>
      </c>
      <c r="U2339" s="227">
        <v>0</v>
      </c>
      <c r="V2339" s="224">
        <v>0</v>
      </c>
      <c r="W2339" s="224">
        <v>0</v>
      </c>
      <c r="X2339" s="146">
        <f>+G2339-(SUM(I2339:N2339,O2339,P2339:P2339:T2339,U2339,V2339,W2339))</f>
        <v>0</v>
      </c>
      <c r="Y2339" s="107"/>
      <c r="Z2339" s="107"/>
      <c r="AA2339" s="107"/>
      <c r="AB2339" s="107"/>
      <c r="AC2339" s="107"/>
      <c r="AD2339" s="107"/>
      <c r="AE2339" s="197">
        <f t="shared" si="69"/>
        <v>0</v>
      </c>
      <c r="AF2339" s="108"/>
      <c r="AG2339" s="104"/>
    </row>
    <row r="2340" spans="1:33">
      <c r="A2340" s="103"/>
      <c r="B2340" s="30"/>
      <c r="C2340" s="30"/>
      <c r="D2340" s="104"/>
      <c r="E2340" s="104"/>
      <c r="F2340" s="30"/>
      <c r="G2340" s="105"/>
      <c r="H2340" s="113" t="s">
        <v>735</v>
      </c>
      <c r="I2340" s="222">
        <v>0</v>
      </c>
      <c r="J2340" s="223">
        <v>0</v>
      </c>
      <c r="K2340" s="228">
        <v>0</v>
      </c>
      <c r="L2340" s="224">
        <v>0</v>
      </c>
      <c r="M2340" s="222">
        <v>0</v>
      </c>
      <c r="N2340" s="229">
        <v>0</v>
      </c>
      <c r="O2340" s="225">
        <v>0</v>
      </c>
      <c r="P2340" s="224">
        <v>0</v>
      </c>
      <c r="Q2340" s="225">
        <v>0</v>
      </c>
      <c r="R2340" s="226">
        <v>0</v>
      </c>
      <c r="S2340" s="224">
        <v>0</v>
      </c>
      <c r="T2340" s="222">
        <v>0</v>
      </c>
      <c r="U2340" s="227">
        <v>0</v>
      </c>
      <c r="V2340" s="224">
        <v>0</v>
      </c>
      <c r="W2340" s="224">
        <v>0</v>
      </c>
      <c r="X2340" s="146">
        <f>+G2340-(SUM(I2340:N2340,O2340,P2340:P2340:T2340,U2340,V2340,W2340))</f>
        <v>0</v>
      </c>
      <c r="Y2340" s="107"/>
      <c r="Z2340" s="107"/>
      <c r="AA2340" s="107"/>
      <c r="AB2340" s="107"/>
      <c r="AC2340" s="107"/>
      <c r="AD2340" s="107"/>
      <c r="AE2340" s="197">
        <f t="shared" si="69"/>
        <v>0</v>
      </c>
      <c r="AF2340" s="108"/>
      <c r="AG2340" s="104"/>
    </row>
    <row r="2341" spans="1:33">
      <c r="A2341" s="103"/>
      <c r="B2341" s="30"/>
      <c r="C2341" s="30"/>
      <c r="D2341" s="104"/>
      <c r="E2341" s="104"/>
      <c r="F2341" s="30"/>
      <c r="G2341" s="105"/>
      <c r="H2341" s="113" t="s">
        <v>735</v>
      </c>
      <c r="I2341" s="222">
        <v>0</v>
      </c>
      <c r="J2341" s="223">
        <v>0</v>
      </c>
      <c r="K2341" s="228">
        <v>0</v>
      </c>
      <c r="L2341" s="224">
        <v>0</v>
      </c>
      <c r="M2341" s="222">
        <v>0</v>
      </c>
      <c r="N2341" s="229">
        <v>0</v>
      </c>
      <c r="O2341" s="225">
        <v>0</v>
      </c>
      <c r="P2341" s="224">
        <v>0</v>
      </c>
      <c r="Q2341" s="225">
        <v>0</v>
      </c>
      <c r="R2341" s="226">
        <v>0</v>
      </c>
      <c r="S2341" s="224">
        <v>0</v>
      </c>
      <c r="T2341" s="222">
        <v>0</v>
      </c>
      <c r="U2341" s="227">
        <v>0</v>
      </c>
      <c r="V2341" s="224">
        <v>0</v>
      </c>
      <c r="W2341" s="224">
        <v>0</v>
      </c>
      <c r="X2341" s="146">
        <f>+G2341-(SUM(I2341:N2341,O2341,P2341:P2341:T2341,U2341,V2341,W2341))</f>
        <v>0</v>
      </c>
      <c r="Y2341" s="107"/>
      <c r="Z2341" s="107"/>
      <c r="AA2341" s="107"/>
      <c r="AB2341" s="107"/>
      <c r="AC2341" s="107"/>
      <c r="AD2341" s="107"/>
      <c r="AE2341" s="197">
        <f t="shared" si="69"/>
        <v>0</v>
      </c>
      <c r="AF2341" s="108"/>
      <c r="AG2341" s="104"/>
    </row>
    <row r="2342" spans="1:33">
      <c r="A2342" s="103"/>
      <c r="B2342" s="30"/>
      <c r="C2342" s="30"/>
      <c r="D2342" s="104"/>
      <c r="E2342" s="104"/>
      <c r="F2342" s="30"/>
      <c r="G2342" s="105"/>
      <c r="H2342" s="113" t="s">
        <v>735</v>
      </c>
      <c r="I2342" s="222">
        <v>0</v>
      </c>
      <c r="J2342" s="223">
        <v>0</v>
      </c>
      <c r="K2342" s="228">
        <v>0</v>
      </c>
      <c r="L2342" s="224">
        <v>0</v>
      </c>
      <c r="M2342" s="222">
        <v>0</v>
      </c>
      <c r="N2342" s="229">
        <v>0</v>
      </c>
      <c r="O2342" s="225">
        <v>0</v>
      </c>
      <c r="P2342" s="224">
        <v>0</v>
      </c>
      <c r="Q2342" s="225">
        <v>0</v>
      </c>
      <c r="R2342" s="226">
        <v>0</v>
      </c>
      <c r="S2342" s="224">
        <v>0</v>
      </c>
      <c r="T2342" s="222">
        <v>0</v>
      </c>
      <c r="U2342" s="227">
        <v>0</v>
      </c>
      <c r="V2342" s="224">
        <v>0</v>
      </c>
      <c r="W2342" s="224">
        <v>0</v>
      </c>
      <c r="X2342" s="146">
        <f>+G2342-(SUM(I2342:N2342,O2342,P2342:P2342:T2342,U2342,V2342,W2342))</f>
        <v>0</v>
      </c>
      <c r="Y2342" s="107"/>
      <c r="Z2342" s="107"/>
      <c r="AA2342" s="107"/>
      <c r="AB2342" s="107"/>
      <c r="AC2342" s="107"/>
      <c r="AD2342" s="107"/>
      <c r="AE2342" s="197">
        <f t="shared" si="69"/>
        <v>0</v>
      </c>
      <c r="AF2342" s="108"/>
      <c r="AG2342" s="104"/>
    </row>
    <row r="2343" spans="1:33">
      <c r="A2343" s="103"/>
      <c r="B2343" s="30"/>
      <c r="C2343" s="30"/>
      <c r="D2343" s="104"/>
      <c r="E2343" s="104"/>
      <c r="F2343" s="30"/>
      <c r="G2343" s="105"/>
      <c r="H2343" s="113" t="s">
        <v>735</v>
      </c>
      <c r="I2343" s="222">
        <v>0</v>
      </c>
      <c r="J2343" s="223">
        <v>0</v>
      </c>
      <c r="K2343" s="228">
        <v>0</v>
      </c>
      <c r="L2343" s="224">
        <v>0</v>
      </c>
      <c r="M2343" s="222">
        <v>0</v>
      </c>
      <c r="N2343" s="229">
        <v>0</v>
      </c>
      <c r="O2343" s="225">
        <v>0</v>
      </c>
      <c r="P2343" s="224">
        <v>0</v>
      </c>
      <c r="Q2343" s="225">
        <v>0</v>
      </c>
      <c r="R2343" s="226">
        <v>0</v>
      </c>
      <c r="S2343" s="224">
        <v>0</v>
      </c>
      <c r="T2343" s="222">
        <v>0</v>
      </c>
      <c r="U2343" s="227">
        <v>0</v>
      </c>
      <c r="V2343" s="224">
        <v>0</v>
      </c>
      <c r="W2343" s="224">
        <v>0</v>
      </c>
      <c r="X2343" s="146">
        <f>+G2343-(SUM(I2343:N2343,O2343,P2343:P2343:T2343,U2343,V2343,W2343))</f>
        <v>0</v>
      </c>
      <c r="Y2343" s="107"/>
      <c r="Z2343" s="107"/>
      <c r="AA2343" s="107"/>
      <c r="AB2343" s="107"/>
      <c r="AC2343" s="107"/>
      <c r="AD2343" s="107"/>
      <c r="AE2343" s="197">
        <f t="shared" si="69"/>
        <v>0</v>
      </c>
      <c r="AF2343" s="108"/>
      <c r="AG2343" s="104"/>
    </row>
    <row r="2344" spans="1:33">
      <c r="A2344" s="103"/>
      <c r="B2344" s="30"/>
      <c r="C2344" s="30"/>
      <c r="D2344" s="104"/>
      <c r="E2344" s="104"/>
      <c r="F2344" s="30"/>
      <c r="G2344" s="105"/>
      <c r="H2344" s="113" t="s">
        <v>735</v>
      </c>
      <c r="I2344" s="222">
        <v>0</v>
      </c>
      <c r="J2344" s="223">
        <v>0</v>
      </c>
      <c r="K2344" s="228">
        <v>0</v>
      </c>
      <c r="L2344" s="224">
        <v>0</v>
      </c>
      <c r="M2344" s="222">
        <v>0</v>
      </c>
      <c r="N2344" s="229">
        <v>0</v>
      </c>
      <c r="O2344" s="225">
        <v>0</v>
      </c>
      <c r="P2344" s="224">
        <v>0</v>
      </c>
      <c r="Q2344" s="225">
        <v>0</v>
      </c>
      <c r="R2344" s="226">
        <v>0</v>
      </c>
      <c r="S2344" s="224">
        <v>0</v>
      </c>
      <c r="T2344" s="222">
        <v>0</v>
      </c>
      <c r="U2344" s="227">
        <v>0</v>
      </c>
      <c r="V2344" s="224">
        <v>0</v>
      </c>
      <c r="W2344" s="224">
        <v>0</v>
      </c>
      <c r="X2344" s="146">
        <f>+G2344-(SUM(I2344:N2344,O2344,P2344:P2344:T2344,U2344,V2344,W2344))</f>
        <v>0</v>
      </c>
      <c r="Y2344" s="107"/>
      <c r="Z2344" s="107"/>
      <c r="AA2344" s="107"/>
      <c r="AB2344" s="107"/>
      <c r="AC2344" s="107"/>
      <c r="AD2344" s="107"/>
      <c r="AE2344" s="197">
        <f t="shared" si="69"/>
        <v>0</v>
      </c>
      <c r="AF2344" s="108"/>
      <c r="AG2344" s="104"/>
    </row>
    <row r="2345" spans="1:33">
      <c r="A2345" s="103"/>
      <c r="B2345" s="30"/>
      <c r="C2345" s="30"/>
      <c r="D2345" s="104"/>
      <c r="E2345" s="104"/>
      <c r="F2345" s="30"/>
      <c r="G2345" s="105"/>
      <c r="H2345" s="113" t="s">
        <v>735</v>
      </c>
      <c r="I2345" s="222">
        <v>0</v>
      </c>
      <c r="J2345" s="223">
        <v>0</v>
      </c>
      <c r="K2345" s="228">
        <v>0</v>
      </c>
      <c r="L2345" s="224">
        <v>0</v>
      </c>
      <c r="M2345" s="222">
        <v>0</v>
      </c>
      <c r="N2345" s="229">
        <v>0</v>
      </c>
      <c r="O2345" s="225">
        <v>0</v>
      </c>
      <c r="P2345" s="224">
        <v>0</v>
      </c>
      <c r="Q2345" s="225">
        <v>0</v>
      </c>
      <c r="R2345" s="226">
        <v>0</v>
      </c>
      <c r="S2345" s="224">
        <v>0</v>
      </c>
      <c r="T2345" s="222">
        <v>0</v>
      </c>
      <c r="U2345" s="227">
        <v>0</v>
      </c>
      <c r="V2345" s="224">
        <v>0</v>
      </c>
      <c r="W2345" s="224">
        <v>0</v>
      </c>
      <c r="X2345" s="146">
        <f>+G2345-(SUM(I2345:N2345,O2345,P2345:P2345:T2345,U2345,V2345,W2345))</f>
        <v>0</v>
      </c>
      <c r="Y2345" s="107"/>
      <c r="Z2345" s="107"/>
      <c r="AA2345" s="107"/>
      <c r="AB2345" s="107"/>
      <c r="AC2345" s="107"/>
      <c r="AD2345" s="107"/>
      <c r="AE2345" s="197">
        <f t="shared" si="69"/>
        <v>0</v>
      </c>
      <c r="AF2345" s="108"/>
      <c r="AG2345" s="104"/>
    </row>
    <row r="2346" spans="1:33">
      <c r="A2346" s="103"/>
      <c r="B2346" s="30"/>
      <c r="C2346" s="30"/>
      <c r="D2346" s="104"/>
      <c r="E2346" s="104"/>
      <c r="F2346" s="30"/>
      <c r="G2346" s="105"/>
      <c r="H2346" s="113" t="s">
        <v>735</v>
      </c>
      <c r="I2346" s="222">
        <v>0</v>
      </c>
      <c r="J2346" s="223">
        <v>0</v>
      </c>
      <c r="K2346" s="228">
        <v>0</v>
      </c>
      <c r="L2346" s="224">
        <v>0</v>
      </c>
      <c r="M2346" s="222">
        <v>0</v>
      </c>
      <c r="N2346" s="229">
        <v>0</v>
      </c>
      <c r="O2346" s="225">
        <v>0</v>
      </c>
      <c r="P2346" s="224">
        <v>0</v>
      </c>
      <c r="Q2346" s="225">
        <v>0</v>
      </c>
      <c r="R2346" s="226">
        <v>0</v>
      </c>
      <c r="S2346" s="224">
        <v>0</v>
      </c>
      <c r="T2346" s="222">
        <v>0</v>
      </c>
      <c r="U2346" s="227">
        <v>0</v>
      </c>
      <c r="V2346" s="224">
        <v>0</v>
      </c>
      <c r="W2346" s="224">
        <v>0</v>
      </c>
      <c r="X2346" s="146">
        <f>+G2346-(SUM(I2346:N2346,O2346,P2346:P2346:T2346,U2346,V2346,W2346))</f>
        <v>0</v>
      </c>
      <c r="Y2346" s="107"/>
      <c r="Z2346" s="107"/>
      <c r="AA2346" s="107"/>
      <c r="AB2346" s="107"/>
      <c r="AC2346" s="107"/>
      <c r="AD2346" s="107"/>
      <c r="AE2346" s="197">
        <f t="shared" si="69"/>
        <v>0</v>
      </c>
      <c r="AF2346" s="108"/>
      <c r="AG2346" s="104"/>
    </row>
    <row r="2347" spans="1:33">
      <c r="A2347" s="103"/>
      <c r="B2347" s="30"/>
      <c r="C2347" s="30"/>
      <c r="D2347" s="104"/>
      <c r="E2347" s="104"/>
      <c r="F2347" s="30"/>
      <c r="G2347" s="105"/>
      <c r="H2347" s="113" t="s">
        <v>735</v>
      </c>
      <c r="I2347" s="222">
        <v>0</v>
      </c>
      <c r="J2347" s="223">
        <v>0</v>
      </c>
      <c r="K2347" s="228">
        <v>0</v>
      </c>
      <c r="L2347" s="224">
        <v>0</v>
      </c>
      <c r="M2347" s="222">
        <v>0</v>
      </c>
      <c r="N2347" s="229">
        <v>0</v>
      </c>
      <c r="O2347" s="225">
        <v>0</v>
      </c>
      <c r="P2347" s="224">
        <v>0</v>
      </c>
      <c r="Q2347" s="225">
        <v>0</v>
      </c>
      <c r="R2347" s="226">
        <v>0</v>
      </c>
      <c r="S2347" s="224">
        <v>0</v>
      </c>
      <c r="T2347" s="222">
        <v>0</v>
      </c>
      <c r="U2347" s="227">
        <v>0</v>
      </c>
      <c r="V2347" s="224">
        <v>0</v>
      </c>
      <c r="W2347" s="224">
        <v>0</v>
      </c>
      <c r="X2347" s="146">
        <f>+G2347-(SUM(I2347:N2347,O2347,P2347:P2347:T2347,U2347,V2347,W2347))</f>
        <v>0</v>
      </c>
      <c r="Y2347" s="107"/>
      <c r="Z2347" s="107"/>
      <c r="AA2347" s="107"/>
      <c r="AB2347" s="107"/>
      <c r="AC2347" s="107"/>
      <c r="AD2347" s="107"/>
      <c r="AE2347" s="197">
        <f t="shared" si="69"/>
        <v>0</v>
      </c>
      <c r="AF2347" s="108"/>
      <c r="AG2347" s="104"/>
    </row>
    <row r="2348" spans="1:33">
      <c r="A2348" s="103"/>
      <c r="B2348" s="30"/>
      <c r="C2348" s="30"/>
      <c r="D2348" s="104"/>
      <c r="E2348" s="104"/>
      <c r="F2348" s="30"/>
      <c r="G2348" s="105"/>
      <c r="H2348" s="113" t="s">
        <v>735</v>
      </c>
      <c r="I2348" s="222">
        <v>0</v>
      </c>
      <c r="J2348" s="223">
        <v>0</v>
      </c>
      <c r="K2348" s="228">
        <v>0</v>
      </c>
      <c r="L2348" s="224">
        <v>0</v>
      </c>
      <c r="M2348" s="222">
        <v>0</v>
      </c>
      <c r="N2348" s="229">
        <v>0</v>
      </c>
      <c r="O2348" s="225">
        <v>0</v>
      </c>
      <c r="P2348" s="224">
        <v>0</v>
      </c>
      <c r="Q2348" s="225">
        <v>0</v>
      </c>
      <c r="R2348" s="226">
        <v>0</v>
      </c>
      <c r="S2348" s="224">
        <v>0</v>
      </c>
      <c r="T2348" s="222">
        <v>0</v>
      </c>
      <c r="U2348" s="227">
        <v>0</v>
      </c>
      <c r="V2348" s="224">
        <v>0</v>
      </c>
      <c r="W2348" s="224">
        <v>0</v>
      </c>
      <c r="X2348" s="146">
        <f>+G2348-(SUM(I2348:N2348,O2348,P2348:P2348:T2348,U2348,V2348,W2348))</f>
        <v>0</v>
      </c>
      <c r="Y2348" s="107"/>
      <c r="Z2348" s="107"/>
      <c r="AA2348" s="107"/>
      <c r="AB2348" s="107"/>
      <c r="AC2348" s="107"/>
      <c r="AD2348" s="107"/>
      <c r="AE2348" s="197">
        <f t="shared" si="69"/>
        <v>0</v>
      </c>
      <c r="AF2348" s="108"/>
      <c r="AG2348" s="104"/>
    </row>
    <row r="2349" spans="1:33">
      <c r="A2349" s="103"/>
      <c r="B2349" s="30"/>
      <c r="C2349" s="30"/>
      <c r="D2349" s="104"/>
      <c r="E2349" s="104"/>
      <c r="F2349" s="30"/>
      <c r="G2349" s="105"/>
      <c r="H2349" s="113" t="s">
        <v>735</v>
      </c>
      <c r="I2349" s="222">
        <v>0</v>
      </c>
      <c r="J2349" s="223">
        <v>0</v>
      </c>
      <c r="K2349" s="228">
        <v>0</v>
      </c>
      <c r="L2349" s="224">
        <v>0</v>
      </c>
      <c r="M2349" s="222">
        <v>0</v>
      </c>
      <c r="N2349" s="229">
        <v>0</v>
      </c>
      <c r="O2349" s="225">
        <v>0</v>
      </c>
      <c r="P2349" s="224">
        <v>0</v>
      </c>
      <c r="Q2349" s="225">
        <v>0</v>
      </c>
      <c r="R2349" s="226">
        <v>0</v>
      </c>
      <c r="S2349" s="224">
        <v>0</v>
      </c>
      <c r="T2349" s="222">
        <v>0</v>
      </c>
      <c r="U2349" s="227">
        <v>0</v>
      </c>
      <c r="V2349" s="224">
        <v>0</v>
      </c>
      <c r="W2349" s="224">
        <v>0</v>
      </c>
      <c r="X2349" s="146">
        <f>+G2349-(SUM(I2349:N2349,O2349,P2349:P2349:T2349,U2349,V2349,W2349))</f>
        <v>0</v>
      </c>
      <c r="Y2349" s="107"/>
      <c r="Z2349" s="107"/>
      <c r="AA2349" s="107"/>
      <c r="AB2349" s="107"/>
      <c r="AC2349" s="107"/>
      <c r="AD2349" s="107"/>
      <c r="AE2349" s="197">
        <f t="shared" si="69"/>
        <v>0</v>
      </c>
      <c r="AF2349" s="108"/>
      <c r="AG2349" s="104"/>
    </row>
    <row r="2350" spans="1:33">
      <c r="A2350" s="103"/>
      <c r="B2350" s="30"/>
      <c r="C2350" s="30"/>
      <c r="D2350" s="104"/>
      <c r="E2350" s="104"/>
      <c r="F2350" s="30"/>
      <c r="G2350" s="105"/>
      <c r="H2350" s="113" t="s">
        <v>735</v>
      </c>
      <c r="I2350" s="222">
        <v>0</v>
      </c>
      <c r="J2350" s="223">
        <v>0</v>
      </c>
      <c r="K2350" s="228">
        <v>0</v>
      </c>
      <c r="L2350" s="224">
        <v>0</v>
      </c>
      <c r="M2350" s="222">
        <v>0</v>
      </c>
      <c r="N2350" s="229">
        <v>0</v>
      </c>
      <c r="O2350" s="225">
        <v>0</v>
      </c>
      <c r="P2350" s="224">
        <v>0</v>
      </c>
      <c r="Q2350" s="225">
        <v>0</v>
      </c>
      <c r="R2350" s="226">
        <v>0</v>
      </c>
      <c r="S2350" s="224">
        <v>0</v>
      </c>
      <c r="T2350" s="222">
        <v>0</v>
      </c>
      <c r="U2350" s="227">
        <v>0</v>
      </c>
      <c r="V2350" s="224">
        <v>0</v>
      </c>
      <c r="W2350" s="224">
        <v>0</v>
      </c>
      <c r="X2350" s="146">
        <f>+G2350-(SUM(I2350:N2350,O2350,P2350:P2350:T2350,U2350,V2350,W2350))</f>
        <v>0</v>
      </c>
      <c r="Y2350" s="107"/>
      <c r="Z2350" s="107"/>
      <c r="AA2350" s="107"/>
      <c r="AB2350" s="107"/>
      <c r="AC2350" s="107"/>
      <c r="AD2350" s="107"/>
      <c r="AE2350" s="197">
        <f t="shared" si="69"/>
        <v>0</v>
      </c>
      <c r="AF2350" s="108"/>
      <c r="AG2350" s="104"/>
    </row>
    <row r="2351" spans="1:33">
      <c r="A2351" s="103"/>
      <c r="B2351" s="30"/>
      <c r="C2351" s="30"/>
      <c r="D2351" s="104"/>
      <c r="E2351" s="104"/>
      <c r="F2351" s="30"/>
      <c r="G2351" s="105"/>
      <c r="H2351" s="113" t="s">
        <v>735</v>
      </c>
      <c r="I2351" s="222">
        <v>0</v>
      </c>
      <c r="J2351" s="223">
        <v>0</v>
      </c>
      <c r="K2351" s="228">
        <v>0</v>
      </c>
      <c r="L2351" s="224">
        <v>0</v>
      </c>
      <c r="M2351" s="222">
        <v>0</v>
      </c>
      <c r="N2351" s="229">
        <v>0</v>
      </c>
      <c r="O2351" s="225">
        <v>0</v>
      </c>
      <c r="P2351" s="224">
        <v>0</v>
      </c>
      <c r="Q2351" s="225">
        <v>0</v>
      </c>
      <c r="R2351" s="226">
        <v>0</v>
      </c>
      <c r="S2351" s="224">
        <v>0</v>
      </c>
      <c r="T2351" s="222">
        <v>0</v>
      </c>
      <c r="U2351" s="227">
        <v>0</v>
      </c>
      <c r="V2351" s="224">
        <v>0</v>
      </c>
      <c r="W2351" s="224">
        <v>0</v>
      </c>
      <c r="X2351" s="146">
        <f>+G2351-(SUM(I2351:N2351,O2351,P2351:P2351:T2351,U2351,V2351,W2351))</f>
        <v>0</v>
      </c>
      <c r="Y2351" s="107"/>
      <c r="Z2351" s="107"/>
      <c r="AA2351" s="107"/>
      <c r="AB2351" s="107"/>
      <c r="AC2351" s="107"/>
      <c r="AD2351" s="107"/>
      <c r="AE2351" s="197">
        <f t="shared" si="69"/>
        <v>0</v>
      </c>
      <c r="AF2351" s="108"/>
      <c r="AG2351" s="104"/>
    </row>
    <row r="2352" spans="1:33">
      <c r="A2352" s="103"/>
      <c r="B2352" s="30"/>
      <c r="C2352" s="30"/>
      <c r="D2352" s="104"/>
      <c r="E2352" s="104"/>
      <c r="F2352" s="30"/>
      <c r="G2352" s="105"/>
      <c r="H2352" s="113" t="s">
        <v>735</v>
      </c>
      <c r="I2352" s="222">
        <v>0</v>
      </c>
      <c r="J2352" s="223">
        <v>0</v>
      </c>
      <c r="K2352" s="228">
        <v>0</v>
      </c>
      <c r="L2352" s="224">
        <v>0</v>
      </c>
      <c r="M2352" s="222">
        <v>0</v>
      </c>
      <c r="N2352" s="229">
        <v>0</v>
      </c>
      <c r="O2352" s="225">
        <v>0</v>
      </c>
      <c r="P2352" s="224">
        <v>0</v>
      </c>
      <c r="Q2352" s="225">
        <v>0</v>
      </c>
      <c r="R2352" s="226">
        <v>0</v>
      </c>
      <c r="S2352" s="224">
        <v>0</v>
      </c>
      <c r="T2352" s="222">
        <v>0</v>
      </c>
      <c r="U2352" s="227">
        <v>0</v>
      </c>
      <c r="V2352" s="224">
        <v>0</v>
      </c>
      <c r="W2352" s="224">
        <v>0</v>
      </c>
      <c r="X2352" s="146">
        <f>+G2352-(SUM(I2352:N2352,O2352,P2352:P2352:T2352,U2352,V2352,W2352))</f>
        <v>0</v>
      </c>
      <c r="Y2352" s="107"/>
      <c r="Z2352" s="107"/>
      <c r="AA2352" s="107"/>
      <c r="AB2352" s="107"/>
      <c r="AC2352" s="107"/>
      <c r="AD2352" s="107"/>
      <c r="AE2352" s="197">
        <f t="shared" si="69"/>
        <v>0</v>
      </c>
      <c r="AF2352" s="108"/>
      <c r="AG2352" s="104"/>
    </row>
    <row r="2353" spans="1:33">
      <c r="A2353" s="103"/>
      <c r="B2353" s="30"/>
      <c r="C2353" s="30"/>
      <c r="D2353" s="104"/>
      <c r="E2353" s="104"/>
      <c r="F2353" s="30"/>
      <c r="G2353" s="105"/>
      <c r="H2353" s="113" t="s">
        <v>735</v>
      </c>
      <c r="I2353" s="222">
        <v>0</v>
      </c>
      <c r="J2353" s="223">
        <v>0</v>
      </c>
      <c r="K2353" s="228">
        <v>0</v>
      </c>
      <c r="L2353" s="224">
        <v>0</v>
      </c>
      <c r="M2353" s="222">
        <v>0</v>
      </c>
      <c r="N2353" s="229">
        <v>0</v>
      </c>
      <c r="O2353" s="225">
        <v>0</v>
      </c>
      <c r="P2353" s="224">
        <v>0</v>
      </c>
      <c r="Q2353" s="225">
        <v>0</v>
      </c>
      <c r="R2353" s="226">
        <v>0</v>
      </c>
      <c r="S2353" s="224">
        <v>0</v>
      </c>
      <c r="T2353" s="222">
        <v>0</v>
      </c>
      <c r="U2353" s="227">
        <v>0</v>
      </c>
      <c r="V2353" s="224">
        <v>0</v>
      </c>
      <c r="W2353" s="224">
        <v>0</v>
      </c>
      <c r="X2353" s="146">
        <f>+G2353-(SUM(I2353:N2353,O2353,P2353:P2353:T2353,U2353,V2353,W2353))</f>
        <v>0</v>
      </c>
      <c r="Y2353" s="107"/>
      <c r="Z2353" s="107"/>
      <c r="AA2353" s="107"/>
      <c r="AB2353" s="107"/>
      <c r="AC2353" s="107"/>
      <c r="AD2353" s="107"/>
      <c r="AE2353" s="197">
        <f t="shared" si="69"/>
        <v>0</v>
      </c>
      <c r="AF2353" s="108"/>
      <c r="AG2353" s="104"/>
    </row>
    <row r="2354" spans="1:33">
      <c r="A2354" s="103"/>
      <c r="B2354" s="30"/>
      <c r="C2354" s="30"/>
      <c r="D2354" s="104"/>
      <c r="E2354" s="104"/>
      <c r="F2354" s="30"/>
      <c r="G2354" s="105"/>
      <c r="H2354" s="113" t="s">
        <v>735</v>
      </c>
      <c r="I2354" s="222">
        <v>0</v>
      </c>
      <c r="J2354" s="223">
        <v>0</v>
      </c>
      <c r="K2354" s="228">
        <v>0</v>
      </c>
      <c r="L2354" s="224">
        <v>0</v>
      </c>
      <c r="M2354" s="222">
        <v>0</v>
      </c>
      <c r="N2354" s="229">
        <v>0</v>
      </c>
      <c r="O2354" s="225">
        <v>0</v>
      </c>
      <c r="P2354" s="224">
        <v>0</v>
      </c>
      <c r="Q2354" s="225">
        <v>0</v>
      </c>
      <c r="R2354" s="226">
        <v>0</v>
      </c>
      <c r="S2354" s="224">
        <v>0</v>
      </c>
      <c r="T2354" s="222">
        <v>0</v>
      </c>
      <c r="U2354" s="227">
        <v>0</v>
      </c>
      <c r="V2354" s="224">
        <v>0</v>
      </c>
      <c r="W2354" s="224">
        <v>0</v>
      </c>
      <c r="X2354" s="146">
        <f>+G2354-(SUM(I2354:N2354,O2354,P2354:P2354:T2354,U2354,V2354,W2354))</f>
        <v>0</v>
      </c>
      <c r="Y2354" s="107"/>
      <c r="Z2354" s="107"/>
      <c r="AA2354" s="107"/>
      <c r="AB2354" s="107"/>
      <c r="AC2354" s="107"/>
      <c r="AD2354" s="107"/>
      <c r="AE2354" s="197">
        <f t="shared" si="69"/>
        <v>0</v>
      </c>
      <c r="AF2354" s="108"/>
      <c r="AG2354" s="104"/>
    </row>
    <row r="2355" spans="1:33">
      <c r="A2355" s="103"/>
      <c r="B2355" s="30"/>
      <c r="C2355" s="30"/>
      <c r="D2355" s="104"/>
      <c r="E2355" s="104"/>
      <c r="F2355" s="30"/>
      <c r="G2355" s="105"/>
      <c r="H2355" s="113" t="s">
        <v>735</v>
      </c>
      <c r="I2355" s="222">
        <v>0</v>
      </c>
      <c r="J2355" s="223">
        <v>0</v>
      </c>
      <c r="K2355" s="228">
        <v>0</v>
      </c>
      <c r="L2355" s="224">
        <v>0</v>
      </c>
      <c r="M2355" s="222">
        <v>0</v>
      </c>
      <c r="N2355" s="229">
        <v>0</v>
      </c>
      <c r="O2355" s="225">
        <v>0</v>
      </c>
      <c r="P2355" s="224">
        <v>0</v>
      </c>
      <c r="Q2355" s="225">
        <v>0</v>
      </c>
      <c r="R2355" s="226">
        <v>0</v>
      </c>
      <c r="S2355" s="224">
        <v>0</v>
      </c>
      <c r="T2355" s="222">
        <v>0</v>
      </c>
      <c r="U2355" s="227">
        <v>0</v>
      </c>
      <c r="V2355" s="224">
        <v>0</v>
      </c>
      <c r="W2355" s="224">
        <v>0</v>
      </c>
      <c r="X2355" s="146">
        <f>+G2355-(SUM(I2355:N2355,O2355,P2355:P2355:T2355,U2355,V2355,W2355))</f>
        <v>0</v>
      </c>
      <c r="Y2355" s="107"/>
      <c r="Z2355" s="107"/>
      <c r="AA2355" s="107"/>
      <c r="AB2355" s="107"/>
      <c r="AC2355" s="107"/>
      <c r="AD2355" s="107"/>
      <c r="AE2355" s="197">
        <f t="shared" si="69"/>
        <v>0</v>
      </c>
      <c r="AF2355" s="108"/>
      <c r="AG2355" s="104"/>
    </row>
    <row r="2356" spans="1:33">
      <c r="A2356" s="103"/>
      <c r="B2356" s="30"/>
      <c r="C2356" s="30"/>
      <c r="D2356" s="104"/>
      <c r="E2356" s="104"/>
      <c r="F2356" s="30"/>
      <c r="G2356" s="105"/>
      <c r="H2356" s="113" t="s">
        <v>735</v>
      </c>
      <c r="I2356" s="222">
        <v>0</v>
      </c>
      <c r="J2356" s="223">
        <v>0</v>
      </c>
      <c r="K2356" s="228">
        <v>0</v>
      </c>
      <c r="L2356" s="224">
        <v>0</v>
      </c>
      <c r="M2356" s="222">
        <v>0</v>
      </c>
      <c r="N2356" s="229">
        <v>0</v>
      </c>
      <c r="O2356" s="225">
        <v>0</v>
      </c>
      <c r="P2356" s="224">
        <v>0</v>
      </c>
      <c r="Q2356" s="225">
        <v>0</v>
      </c>
      <c r="R2356" s="226">
        <v>0</v>
      </c>
      <c r="S2356" s="224">
        <v>0</v>
      </c>
      <c r="T2356" s="222">
        <v>0</v>
      </c>
      <c r="U2356" s="227">
        <v>0</v>
      </c>
      <c r="V2356" s="224">
        <v>0</v>
      </c>
      <c r="W2356" s="224">
        <v>0</v>
      </c>
      <c r="X2356" s="146">
        <f>+G2356-(SUM(I2356:N2356,O2356,P2356:P2356:T2356,U2356,V2356,W2356))</f>
        <v>0</v>
      </c>
      <c r="Y2356" s="107"/>
      <c r="Z2356" s="107"/>
      <c r="AA2356" s="107"/>
      <c r="AB2356" s="107"/>
      <c r="AC2356" s="107"/>
      <c r="AD2356" s="107"/>
      <c r="AE2356" s="197">
        <f t="shared" si="69"/>
        <v>0</v>
      </c>
      <c r="AF2356" s="108"/>
      <c r="AG2356" s="104"/>
    </row>
    <row r="2357" spans="1:33">
      <c r="A2357" s="103"/>
      <c r="B2357" s="30"/>
      <c r="C2357" s="30"/>
      <c r="D2357" s="104"/>
      <c r="E2357" s="104"/>
      <c r="F2357" s="30"/>
      <c r="G2357" s="105"/>
      <c r="H2357" s="113" t="s">
        <v>735</v>
      </c>
      <c r="I2357" s="222">
        <v>0</v>
      </c>
      <c r="J2357" s="223">
        <v>0</v>
      </c>
      <c r="K2357" s="228">
        <v>0</v>
      </c>
      <c r="L2357" s="224">
        <v>0</v>
      </c>
      <c r="M2357" s="222">
        <v>0</v>
      </c>
      <c r="N2357" s="229">
        <v>0</v>
      </c>
      <c r="O2357" s="225">
        <v>0</v>
      </c>
      <c r="P2357" s="224">
        <v>0</v>
      </c>
      <c r="Q2357" s="225">
        <v>0</v>
      </c>
      <c r="R2357" s="226">
        <v>0</v>
      </c>
      <c r="S2357" s="224">
        <v>0</v>
      </c>
      <c r="T2357" s="222">
        <v>0</v>
      </c>
      <c r="U2357" s="227">
        <v>0</v>
      </c>
      <c r="V2357" s="224">
        <v>0</v>
      </c>
      <c r="W2357" s="224">
        <v>0</v>
      </c>
      <c r="X2357" s="146">
        <f>+G2357-(SUM(I2357:N2357,O2357,P2357:P2357:T2357,U2357,V2357,W2357))</f>
        <v>0</v>
      </c>
      <c r="Y2357" s="107"/>
      <c r="Z2357" s="107"/>
      <c r="AA2357" s="107"/>
      <c r="AB2357" s="107"/>
      <c r="AC2357" s="107"/>
      <c r="AD2357" s="107"/>
      <c r="AE2357" s="197">
        <f t="shared" si="69"/>
        <v>0</v>
      </c>
      <c r="AF2357" s="108"/>
      <c r="AG2357" s="104"/>
    </row>
    <row r="2358" spans="1:33">
      <c r="A2358" s="103"/>
      <c r="B2358" s="30"/>
      <c r="C2358" s="30"/>
      <c r="D2358" s="104"/>
      <c r="E2358" s="104"/>
      <c r="F2358" s="30"/>
      <c r="G2358" s="105"/>
      <c r="H2358" s="113" t="s">
        <v>735</v>
      </c>
      <c r="I2358" s="222">
        <v>0</v>
      </c>
      <c r="J2358" s="223">
        <v>0</v>
      </c>
      <c r="K2358" s="228">
        <v>0</v>
      </c>
      <c r="L2358" s="224">
        <v>0</v>
      </c>
      <c r="M2358" s="222">
        <v>0</v>
      </c>
      <c r="N2358" s="229">
        <v>0</v>
      </c>
      <c r="O2358" s="225">
        <v>0</v>
      </c>
      <c r="P2358" s="224">
        <v>0</v>
      </c>
      <c r="Q2358" s="225">
        <v>0</v>
      </c>
      <c r="R2358" s="226">
        <v>0</v>
      </c>
      <c r="S2358" s="224">
        <v>0</v>
      </c>
      <c r="T2358" s="222">
        <v>0</v>
      </c>
      <c r="U2358" s="227">
        <v>0</v>
      </c>
      <c r="V2358" s="224">
        <v>0</v>
      </c>
      <c r="W2358" s="224">
        <v>0</v>
      </c>
      <c r="X2358" s="146">
        <f>+G2358-(SUM(I2358:N2358,O2358,P2358:P2358:T2358,U2358,V2358,W2358))</f>
        <v>0</v>
      </c>
      <c r="Y2358" s="107"/>
      <c r="Z2358" s="107"/>
      <c r="AA2358" s="107"/>
      <c r="AB2358" s="107"/>
      <c r="AC2358" s="107"/>
      <c r="AD2358" s="107"/>
      <c r="AE2358" s="197">
        <f t="shared" si="69"/>
        <v>0</v>
      </c>
      <c r="AF2358" s="108"/>
      <c r="AG2358" s="104"/>
    </row>
    <row r="2359" spans="1:33">
      <c r="A2359" s="103"/>
      <c r="B2359" s="30"/>
      <c r="C2359" s="30"/>
      <c r="D2359" s="104"/>
      <c r="E2359" s="104"/>
      <c r="F2359" s="30"/>
      <c r="G2359" s="105"/>
      <c r="H2359" s="113" t="s">
        <v>735</v>
      </c>
      <c r="I2359" s="222">
        <v>0</v>
      </c>
      <c r="J2359" s="223">
        <v>0</v>
      </c>
      <c r="K2359" s="228">
        <v>0</v>
      </c>
      <c r="L2359" s="224">
        <v>0</v>
      </c>
      <c r="M2359" s="222">
        <v>0</v>
      </c>
      <c r="N2359" s="229">
        <v>0</v>
      </c>
      <c r="O2359" s="225">
        <v>0</v>
      </c>
      <c r="P2359" s="224">
        <v>0</v>
      </c>
      <c r="Q2359" s="225">
        <v>0</v>
      </c>
      <c r="R2359" s="226">
        <v>0</v>
      </c>
      <c r="S2359" s="224">
        <v>0</v>
      </c>
      <c r="T2359" s="222">
        <v>0</v>
      </c>
      <c r="U2359" s="227">
        <v>0</v>
      </c>
      <c r="V2359" s="224">
        <v>0</v>
      </c>
      <c r="W2359" s="224">
        <v>0</v>
      </c>
      <c r="X2359" s="146">
        <f>+G2359-(SUM(I2359:N2359,O2359,P2359:P2359:T2359,U2359,V2359,W2359))</f>
        <v>0</v>
      </c>
      <c r="Y2359" s="107"/>
      <c r="Z2359" s="107"/>
      <c r="AA2359" s="107"/>
      <c r="AB2359" s="107"/>
      <c r="AC2359" s="107"/>
      <c r="AD2359" s="107"/>
      <c r="AE2359" s="197">
        <f t="shared" si="69"/>
        <v>0</v>
      </c>
      <c r="AF2359" s="108"/>
      <c r="AG2359" s="104"/>
    </row>
    <row r="2360" spans="1:33">
      <c r="A2360" s="103"/>
      <c r="B2360" s="30"/>
      <c r="C2360" s="30"/>
      <c r="D2360" s="104"/>
      <c r="E2360" s="104"/>
      <c r="F2360" s="30"/>
      <c r="G2360" s="105"/>
      <c r="H2360" s="113" t="s">
        <v>735</v>
      </c>
      <c r="I2360" s="222">
        <v>0</v>
      </c>
      <c r="J2360" s="223">
        <v>0</v>
      </c>
      <c r="K2360" s="228">
        <v>0</v>
      </c>
      <c r="L2360" s="224">
        <v>0</v>
      </c>
      <c r="M2360" s="222">
        <v>0</v>
      </c>
      <c r="N2360" s="229">
        <v>0</v>
      </c>
      <c r="O2360" s="225">
        <v>0</v>
      </c>
      <c r="P2360" s="224">
        <v>0</v>
      </c>
      <c r="Q2360" s="225">
        <v>0</v>
      </c>
      <c r="R2360" s="226">
        <v>0</v>
      </c>
      <c r="S2360" s="224">
        <v>0</v>
      </c>
      <c r="T2360" s="222">
        <v>0</v>
      </c>
      <c r="U2360" s="227">
        <v>0</v>
      </c>
      <c r="V2360" s="224">
        <v>0</v>
      </c>
      <c r="W2360" s="224">
        <v>0</v>
      </c>
      <c r="X2360" s="146">
        <f>+G2360-(SUM(I2360:N2360,O2360,P2360:P2360:T2360,U2360,V2360,W2360))</f>
        <v>0</v>
      </c>
      <c r="Y2360" s="107"/>
      <c r="Z2360" s="107"/>
      <c r="AA2360" s="107"/>
      <c r="AB2360" s="107"/>
      <c r="AC2360" s="107"/>
      <c r="AD2360" s="107"/>
      <c r="AE2360" s="197">
        <f t="shared" si="69"/>
        <v>0</v>
      </c>
      <c r="AF2360" s="108"/>
      <c r="AG2360" s="104"/>
    </row>
    <row r="2361" spans="1:33">
      <c r="A2361" s="103"/>
      <c r="B2361" s="30"/>
      <c r="C2361" s="30"/>
      <c r="D2361" s="104"/>
      <c r="E2361" s="104"/>
      <c r="F2361" s="30"/>
      <c r="G2361" s="105"/>
      <c r="H2361" s="113" t="s">
        <v>735</v>
      </c>
      <c r="I2361" s="222">
        <v>0</v>
      </c>
      <c r="J2361" s="223">
        <v>0</v>
      </c>
      <c r="K2361" s="228">
        <v>0</v>
      </c>
      <c r="L2361" s="224">
        <v>0</v>
      </c>
      <c r="M2361" s="222">
        <v>0</v>
      </c>
      <c r="N2361" s="229">
        <v>0</v>
      </c>
      <c r="O2361" s="225">
        <v>0</v>
      </c>
      <c r="P2361" s="224">
        <v>0</v>
      </c>
      <c r="Q2361" s="225">
        <v>0</v>
      </c>
      <c r="R2361" s="226">
        <v>0</v>
      </c>
      <c r="S2361" s="224">
        <v>0</v>
      </c>
      <c r="T2361" s="222">
        <v>0</v>
      </c>
      <c r="U2361" s="227">
        <v>0</v>
      </c>
      <c r="V2361" s="224">
        <v>0</v>
      </c>
      <c r="W2361" s="224">
        <v>0</v>
      </c>
      <c r="X2361" s="146">
        <f>+G2361-(SUM(I2361:N2361,O2361,P2361:P2361:T2361,U2361,V2361,W2361))</f>
        <v>0</v>
      </c>
      <c r="Y2361" s="107"/>
      <c r="Z2361" s="107"/>
      <c r="AA2361" s="107"/>
      <c r="AB2361" s="107"/>
      <c r="AC2361" s="107"/>
      <c r="AD2361" s="107"/>
      <c r="AE2361" s="197">
        <f t="shared" si="69"/>
        <v>0</v>
      </c>
      <c r="AF2361" s="108"/>
      <c r="AG2361" s="104"/>
    </row>
    <row r="2362" spans="1:33">
      <c r="A2362" s="103"/>
      <c r="B2362" s="30"/>
      <c r="C2362" s="30"/>
      <c r="D2362" s="104"/>
      <c r="E2362" s="104"/>
      <c r="F2362" s="30"/>
      <c r="G2362" s="105"/>
      <c r="H2362" s="113" t="s">
        <v>735</v>
      </c>
      <c r="I2362" s="222">
        <v>0</v>
      </c>
      <c r="J2362" s="223">
        <v>0</v>
      </c>
      <c r="K2362" s="228">
        <v>0</v>
      </c>
      <c r="L2362" s="224">
        <v>0</v>
      </c>
      <c r="M2362" s="222">
        <v>0</v>
      </c>
      <c r="N2362" s="229">
        <v>0</v>
      </c>
      <c r="O2362" s="225">
        <v>0</v>
      </c>
      <c r="P2362" s="224">
        <v>0</v>
      </c>
      <c r="Q2362" s="225">
        <v>0</v>
      </c>
      <c r="R2362" s="226">
        <v>0</v>
      </c>
      <c r="S2362" s="224">
        <v>0</v>
      </c>
      <c r="T2362" s="222">
        <v>0</v>
      </c>
      <c r="U2362" s="227">
        <v>0</v>
      </c>
      <c r="V2362" s="224">
        <v>0</v>
      </c>
      <c r="W2362" s="224">
        <v>0</v>
      </c>
      <c r="X2362" s="146">
        <f>+G2362-(SUM(I2362:N2362,O2362,P2362:P2362:T2362,U2362,V2362,W2362))</f>
        <v>0</v>
      </c>
      <c r="Y2362" s="107"/>
      <c r="Z2362" s="107"/>
      <c r="AA2362" s="107"/>
      <c r="AB2362" s="107"/>
      <c r="AC2362" s="107"/>
      <c r="AD2362" s="107"/>
      <c r="AE2362" s="197">
        <f t="shared" si="69"/>
        <v>0</v>
      </c>
      <c r="AF2362" s="108"/>
      <c r="AG2362" s="104"/>
    </row>
    <row r="2363" spans="1:33">
      <c r="A2363" s="103"/>
      <c r="B2363" s="30"/>
      <c r="C2363" s="30"/>
      <c r="D2363" s="104"/>
      <c r="E2363" s="104"/>
      <c r="F2363" s="30"/>
      <c r="G2363" s="105"/>
      <c r="H2363" s="113" t="s">
        <v>735</v>
      </c>
      <c r="I2363" s="222">
        <v>0</v>
      </c>
      <c r="J2363" s="223">
        <v>0</v>
      </c>
      <c r="K2363" s="228">
        <v>0</v>
      </c>
      <c r="L2363" s="224">
        <v>0</v>
      </c>
      <c r="M2363" s="222">
        <v>0</v>
      </c>
      <c r="N2363" s="229">
        <v>0</v>
      </c>
      <c r="O2363" s="225">
        <v>0</v>
      </c>
      <c r="P2363" s="224">
        <v>0</v>
      </c>
      <c r="Q2363" s="225">
        <v>0</v>
      </c>
      <c r="R2363" s="226">
        <v>0</v>
      </c>
      <c r="S2363" s="224">
        <v>0</v>
      </c>
      <c r="T2363" s="222">
        <v>0</v>
      </c>
      <c r="U2363" s="227">
        <v>0</v>
      </c>
      <c r="V2363" s="224">
        <v>0</v>
      </c>
      <c r="W2363" s="224">
        <v>0</v>
      </c>
      <c r="X2363" s="146">
        <f>+G2363-(SUM(I2363:N2363,O2363,P2363:P2363:T2363,U2363,V2363,W2363))</f>
        <v>0</v>
      </c>
      <c r="Y2363" s="107"/>
      <c r="Z2363" s="107"/>
      <c r="AA2363" s="107"/>
      <c r="AB2363" s="107"/>
      <c r="AC2363" s="107"/>
      <c r="AD2363" s="107"/>
      <c r="AE2363" s="197">
        <f t="shared" si="69"/>
        <v>0</v>
      </c>
      <c r="AF2363" s="108"/>
      <c r="AG2363" s="104"/>
    </row>
    <row r="2364" spans="1:33">
      <c r="A2364" s="103"/>
      <c r="B2364" s="30"/>
      <c r="C2364" s="30"/>
      <c r="D2364" s="104"/>
      <c r="E2364" s="104"/>
      <c r="F2364" s="30"/>
      <c r="G2364" s="105"/>
      <c r="H2364" s="113" t="s">
        <v>735</v>
      </c>
      <c r="I2364" s="222">
        <v>0</v>
      </c>
      <c r="J2364" s="223">
        <v>0</v>
      </c>
      <c r="K2364" s="228">
        <v>0</v>
      </c>
      <c r="L2364" s="224">
        <v>0</v>
      </c>
      <c r="M2364" s="222">
        <v>0</v>
      </c>
      <c r="N2364" s="229">
        <v>0</v>
      </c>
      <c r="O2364" s="225">
        <v>0</v>
      </c>
      <c r="P2364" s="224">
        <v>0</v>
      </c>
      <c r="Q2364" s="225">
        <v>0</v>
      </c>
      <c r="R2364" s="226">
        <v>0</v>
      </c>
      <c r="S2364" s="224">
        <v>0</v>
      </c>
      <c r="T2364" s="222">
        <v>0</v>
      </c>
      <c r="U2364" s="227">
        <v>0</v>
      </c>
      <c r="V2364" s="224">
        <v>0</v>
      </c>
      <c r="W2364" s="224">
        <v>0</v>
      </c>
      <c r="X2364" s="146">
        <f>+G2364-(SUM(I2364:N2364,O2364,P2364:P2364:T2364,U2364,V2364,W2364))</f>
        <v>0</v>
      </c>
      <c r="Y2364" s="107"/>
      <c r="Z2364" s="107"/>
      <c r="AA2364" s="107"/>
      <c r="AB2364" s="107"/>
      <c r="AC2364" s="107"/>
      <c r="AD2364" s="107"/>
      <c r="AE2364" s="197">
        <f t="shared" si="69"/>
        <v>0</v>
      </c>
      <c r="AF2364" s="108"/>
      <c r="AG2364" s="104"/>
    </row>
    <row r="2365" spans="1:33">
      <c r="A2365" s="103"/>
      <c r="B2365" s="30"/>
      <c r="C2365" s="30"/>
      <c r="D2365" s="104"/>
      <c r="E2365" s="104"/>
      <c r="F2365" s="30"/>
      <c r="G2365" s="105"/>
      <c r="H2365" s="113" t="s">
        <v>735</v>
      </c>
      <c r="I2365" s="222">
        <v>0</v>
      </c>
      <c r="J2365" s="223">
        <v>0</v>
      </c>
      <c r="K2365" s="228">
        <v>0</v>
      </c>
      <c r="L2365" s="224">
        <v>0</v>
      </c>
      <c r="M2365" s="222">
        <v>0</v>
      </c>
      <c r="N2365" s="229">
        <v>0</v>
      </c>
      <c r="O2365" s="225">
        <v>0</v>
      </c>
      <c r="P2365" s="224">
        <v>0</v>
      </c>
      <c r="Q2365" s="225">
        <v>0</v>
      </c>
      <c r="R2365" s="226">
        <v>0</v>
      </c>
      <c r="S2365" s="224">
        <v>0</v>
      </c>
      <c r="T2365" s="222">
        <v>0</v>
      </c>
      <c r="U2365" s="227">
        <v>0</v>
      </c>
      <c r="V2365" s="224">
        <v>0</v>
      </c>
      <c r="W2365" s="224">
        <v>0</v>
      </c>
      <c r="X2365" s="146">
        <f>+G2365-(SUM(I2365:N2365,O2365,P2365:P2365:T2365,U2365,V2365,W2365))</f>
        <v>0</v>
      </c>
      <c r="Y2365" s="107"/>
      <c r="Z2365" s="107"/>
      <c r="AA2365" s="107"/>
      <c r="AB2365" s="107"/>
      <c r="AC2365" s="107"/>
      <c r="AD2365" s="107"/>
      <c r="AE2365" s="197">
        <f t="shared" si="69"/>
        <v>0</v>
      </c>
      <c r="AF2365" s="108"/>
      <c r="AG2365" s="104"/>
    </row>
    <row r="2366" spans="1:33">
      <c r="A2366" s="103"/>
      <c r="B2366" s="30"/>
      <c r="C2366" s="30"/>
      <c r="D2366" s="104"/>
      <c r="E2366" s="104"/>
      <c r="F2366" s="30"/>
      <c r="G2366" s="105"/>
      <c r="H2366" s="113" t="s">
        <v>735</v>
      </c>
      <c r="I2366" s="222">
        <v>0</v>
      </c>
      <c r="J2366" s="223">
        <v>0</v>
      </c>
      <c r="K2366" s="228">
        <v>0</v>
      </c>
      <c r="L2366" s="224">
        <v>0</v>
      </c>
      <c r="M2366" s="222">
        <v>0</v>
      </c>
      <c r="N2366" s="229">
        <v>0</v>
      </c>
      <c r="O2366" s="225">
        <v>0</v>
      </c>
      <c r="P2366" s="224">
        <v>0</v>
      </c>
      <c r="Q2366" s="225">
        <v>0</v>
      </c>
      <c r="R2366" s="226">
        <v>0</v>
      </c>
      <c r="S2366" s="224">
        <v>0</v>
      </c>
      <c r="T2366" s="222">
        <v>0</v>
      </c>
      <c r="U2366" s="227">
        <v>0</v>
      </c>
      <c r="V2366" s="224">
        <v>0</v>
      </c>
      <c r="W2366" s="224">
        <v>0</v>
      </c>
      <c r="X2366" s="146">
        <f>+G2366-(SUM(I2366:N2366,O2366,P2366:P2366:T2366,U2366,V2366,W2366))</f>
        <v>0</v>
      </c>
      <c r="Y2366" s="107"/>
      <c r="Z2366" s="107"/>
      <c r="AA2366" s="107"/>
      <c r="AB2366" s="107"/>
      <c r="AC2366" s="107"/>
      <c r="AD2366" s="107"/>
      <c r="AE2366" s="197">
        <f t="shared" si="69"/>
        <v>0</v>
      </c>
      <c r="AF2366" s="108"/>
      <c r="AG2366" s="104"/>
    </row>
    <row r="2367" spans="1:33">
      <c r="A2367" s="103"/>
      <c r="B2367" s="30"/>
      <c r="C2367" s="30"/>
      <c r="D2367" s="104"/>
      <c r="E2367" s="104"/>
      <c r="F2367" s="30"/>
      <c r="G2367" s="105"/>
      <c r="H2367" s="113" t="s">
        <v>735</v>
      </c>
      <c r="I2367" s="222">
        <v>0</v>
      </c>
      <c r="J2367" s="223">
        <v>0</v>
      </c>
      <c r="K2367" s="228">
        <v>0</v>
      </c>
      <c r="L2367" s="224">
        <v>0</v>
      </c>
      <c r="M2367" s="222">
        <v>0</v>
      </c>
      <c r="N2367" s="229">
        <v>0</v>
      </c>
      <c r="O2367" s="225">
        <v>0</v>
      </c>
      <c r="P2367" s="224">
        <v>0</v>
      </c>
      <c r="Q2367" s="225">
        <v>0</v>
      </c>
      <c r="R2367" s="226">
        <v>0</v>
      </c>
      <c r="S2367" s="224">
        <v>0</v>
      </c>
      <c r="T2367" s="222">
        <v>0</v>
      </c>
      <c r="U2367" s="227">
        <v>0</v>
      </c>
      <c r="V2367" s="224">
        <v>0</v>
      </c>
      <c r="W2367" s="224">
        <v>0</v>
      </c>
      <c r="X2367" s="146">
        <f>+G2367-(SUM(I2367:N2367,O2367,P2367:P2367:T2367,U2367,V2367,W2367))</f>
        <v>0</v>
      </c>
      <c r="Y2367" s="107"/>
      <c r="Z2367" s="107"/>
      <c r="AA2367" s="107"/>
      <c r="AB2367" s="107"/>
      <c r="AC2367" s="107"/>
      <c r="AD2367" s="107"/>
      <c r="AE2367" s="197">
        <f t="shared" si="69"/>
        <v>0</v>
      </c>
      <c r="AF2367" s="108"/>
      <c r="AG2367" s="104"/>
    </row>
    <row r="2368" spans="1:33">
      <c r="A2368" s="103"/>
      <c r="B2368" s="30"/>
      <c r="C2368" s="30"/>
      <c r="D2368" s="104"/>
      <c r="E2368" s="104"/>
      <c r="F2368" s="30"/>
      <c r="G2368" s="105"/>
      <c r="H2368" s="113" t="s">
        <v>735</v>
      </c>
      <c r="I2368" s="222">
        <v>0</v>
      </c>
      <c r="J2368" s="223">
        <v>0</v>
      </c>
      <c r="K2368" s="228">
        <v>0</v>
      </c>
      <c r="L2368" s="224">
        <v>0</v>
      </c>
      <c r="M2368" s="222">
        <v>0</v>
      </c>
      <c r="N2368" s="229">
        <v>0</v>
      </c>
      <c r="O2368" s="225">
        <v>0</v>
      </c>
      <c r="P2368" s="224">
        <v>0</v>
      </c>
      <c r="Q2368" s="225">
        <v>0</v>
      </c>
      <c r="R2368" s="226">
        <v>0</v>
      </c>
      <c r="S2368" s="224">
        <v>0</v>
      </c>
      <c r="T2368" s="222">
        <v>0</v>
      </c>
      <c r="U2368" s="227">
        <v>0</v>
      </c>
      <c r="V2368" s="224">
        <v>0</v>
      </c>
      <c r="W2368" s="224">
        <v>0</v>
      </c>
      <c r="X2368" s="146">
        <f>+G2368-(SUM(I2368:N2368,O2368,P2368:P2368:T2368,U2368,V2368,W2368))</f>
        <v>0</v>
      </c>
      <c r="Y2368" s="107"/>
      <c r="Z2368" s="107"/>
      <c r="AA2368" s="107"/>
      <c r="AB2368" s="107"/>
      <c r="AC2368" s="107"/>
      <c r="AD2368" s="107"/>
      <c r="AE2368" s="197">
        <f t="shared" si="69"/>
        <v>0</v>
      </c>
      <c r="AF2368" s="108"/>
      <c r="AG2368" s="104"/>
    </row>
    <row r="2369" spans="1:33">
      <c r="A2369" s="103"/>
      <c r="B2369" s="30"/>
      <c r="C2369" s="30"/>
      <c r="D2369" s="104"/>
      <c r="E2369" s="104"/>
      <c r="F2369" s="30"/>
      <c r="G2369" s="105"/>
      <c r="H2369" s="113" t="s">
        <v>735</v>
      </c>
      <c r="I2369" s="222">
        <v>0</v>
      </c>
      <c r="J2369" s="223">
        <v>0</v>
      </c>
      <c r="K2369" s="228">
        <v>0</v>
      </c>
      <c r="L2369" s="224">
        <v>0</v>
      </c>
      <c r="M2369" s="222">
        <v>0</v>
      </c>
      <c r="N2369" s="229">
        <v>0</v>
      </c>
      <c r="O2369" s="225">
        <v>0</v>
      </c>
      <c r="P2369" s="224">
        <v>0</v>
      </c>
      <c r="Q2369" s="225">
        <v>0</v>
      </c>
      <c r="R2369" s="226">
        <v>0</v>
      </c>
      <c r="S2369" s="224">
        <v>0</v>
      </c>
      <c r="T2369" s="222">
        <v>0</v>
      </c>
      <c r="U2369" s="227">
        <v>0</v>
      </c>
      <c r="V2369" s="224">
        <v>0</v>
      </c>
      <c r="W2369" s="224">
        <v>0</v>
      </c>
      <c r="X2369" s="146">
        <f>+G2369-(SUM(I2369:N2369,O2369,P2369:P2369:T2369,U2369,V2369,W2369))</f>
        <v>0</v>
      </c>
      <c r="Y2369" s="107"/>
      <c r="Z2369" s="107"/>
      <c r="AA2369" s="107"/>
      <c r="AB2369" s="107"/>
      <c r="AC2369" s="107"/>
      <c r="AD2369" s="107"/>
      <c r="AE2369" s="197">
        <f t="shared" si="69"/>
        <v>0</v>
      </c>
      <c r="AF2369" s="108"/>
      <c r="AG2369" s="104"/>
    </row>
    <row r="2370" spans="1:33">
      <c r="A2370" s="103"/>
      <c r="B2370" s="30"/>
      <c r="C2370" s="30"/>
      <c r="D2370" s="104"/>
      <c r="E2370" s="104"/>
      <c r="F2370" s="30"/>
      <c r="G2370" s="105"/>
      <c r="H2370" s="113" t="s">
        <v>735</v>
      </c>
      <c r="I2370" s="222">
        <v>0</v>
      </c>
      <c r="J2370" s="223">
        <v>0</v>
      </c>
      <c r="K2370" s="228">
        <v>0</v>
      </c>
      <c r="L2370" s="224">
        <v>0</v>
      </c>
      <c r="M2370" s="222">
        <v>0</v>
      </c>
      <c r="N2370" s="229">
        <v>0</v>
      </c>
      <c r="O2370" s="225">
        <v>0</v>
      </c>
      <c r="P2370" s="224">
        <v>0</v>
      </c>
      <c r="Q2370" s="225">
        <v>0</v>
      </c>
      <c r="R2370" s="226">
        <v>0</v>
      </c>
      <c r="S2370" s="224">
        <v>0</v>
      </c>
      <c r="T2370" s="222">
        <v>0</v>
      </c>
      <c r="U2370" s="227">
        <v>0</v>
      </c>
      <c r="V2370" s="224">
        <v>0</v>
      </c>
      <c r="W2370" s="224">
        <v>0</v>
      </c>
      <c r="X2370" s="146">
        <f>+G2370-(SUM(I2370:N2370,O2370,P2370:P2370:T2370,U2370,V2370,W2370))</f>
        <v>0</v>
      </c>
      <c r="Y2370" s="107"/>
      <c r="Z2370" s="107"/>
      <c r="AA2370" s="107"/>
      <c r="AB2370" s="107"/>
      <c r="AC2370" s="107"/>
      <c r="AD2370" s="107"/>
      <c r="AE2370" s="197">
        <f t="shared" si="69"/>
        <v>0</v>
      </c>
      <c r="AF2370" s="108"/>
      <c r="AG2370" s="104"/>
    </row>
    <row r="2371" spans="1:33">
      <c r="A2371" s="103"/>
      <c r="B2371" s="30"/>
      <c r="C2371" s="30"/>
      <c r="D2371" s="104"/>
      <c r="E2371" s="104"/>
      <c r="F2371" s="30"/>
      <c r="G2371" s="105"/>
      <c r="H2371" s="113" t="s">
        <v>735</v>
      </c>
      <c r="I2371" s="222">
        <v>0</v>
      </c>
      <c r="J2371" s="223">
        <v>0</v>
      </c>
      <c r="K2371" s="228">
        <v>0</v>
      </c>
      <c r="L2371" s="224">
        <v>0</v>
      </c>
      <c r="M2371" s="222">
        <v>0</v>
      </c>
      <c r="N2371" s="229">
        <v>0</v>
      </c>
      <c r="O2371" s="225">
        <v>0</v>
      </c>
      <c r="P2371" s="224">
        <v>0</v>
      </c>
      <c r="Q2371" s="225">
        <v>0</v>
      </c>
      <c r="R2371" s="226">
        <v>0</v>
      </c>
      <c r="S2371" s="224">
        <v>0</v>
      </c>
      <c r="T2371" s="222">
        <v>0</v>
      </c>
      <c r="U2371" s="227">
        <v>0</v>
      </c>
      <c r="V2371" s="224">
        <v>0</v>
      </c>
      <c r="W2371" s="224">
        <v>0</v>
      </c>
      <c r="X2371" s="146">
        <f>+G2371-(SUM(I2371:N2371,O2371,P2371:P2371:T2371,U2371,V2371,W2371))</f>
        <v>0</v>
      </c>
      <c r="Y2371" s="107"/>
      <c r="Z2371" s="107"/>
      <c r="AA2371" s="107"/>
      <c r="AB2371" s="107"/>
      <c r="AC2371" s="107"/>
      <c r="AD2371" s="107"/>
      <c r="AE2371" s="197">
        <f t="shared" si="69"/>
        <v>0</v>
      </c>
      <c r="AF2371" s="108"/>
      <c r="AG2371" s="104"/>
    </row>
    <row r="2372" spans="1:33">
      <c r="A2372" s="103"/>
      <c r="B2372" s="30"/>
      <c r="C2372" s="30"/>
      <c r="D2372" s="104"/>
      <c r="E2372" s="104"/>
      <c r="F2372" s="30"/>
      <c r="G2372" s="105"/>
      <c r="H2372" s="113" t="s">
        <v>735</v>
      </c>
      <c r="I2372" s="222">
        <v>0</v>
      </c>
      <c r="J2372" s="223">
        <v>0</v>
      </c>
      <c r="K2372" s="228">
        <v>0</v>
      </c>
      <c r="L2372" s="224">
        <v>0</v>
      </c>
      <c r="M2372" s="222">
        <v>0</v>
      </c>
      <c r="N2372" s="229">
        <v>0</v>
      </c>
      <c r="O2372" s="225">
        <v>0</v>
      </c>
      <c r="P2372" s="224">
        <v>0</v>
      </c>
      <c r="Q2372" s="225">
        <v>0</v>
      </c>
      <c r="R2372" s="226">
        <v>0</v>
      </c>
      <c r="S2372" s="224">
        <v>0</v>
      </c>
      <c r="T2372" s="222">
        <v>0</v>
      </c>
      <c r="U2372" s="227">
        <v>0</v>
      </c>
      <c r="V2372" s="224">
        <v>0</v>
      </c>
      <c r="W2372" s="224">
        <v>0</v>
      </c>
      <c r="X2372" s="146">
        <f>+G2372-(SUM(I2372:N2372,O2372,P2372:P2372:T2372,U2372,V2372,W2372))</f>
        <v>0</v>
      </c>
      <c r="Y2372" s="107"/>
      <c r="Z2372" s="107"/>
      <c r="AA2372" s="107"/>
      <c r="AB2372" s="107"/>
      <c r="AC2372" s="107"/>
      <c r="AD2372" s="107"/>
      <c r="AE2372" s="197">
        <f t="shared" si="69"/>
        <v>0</v>
      </c>
      <c r="AF2372" s="108"/>
      <c r="AG2372" s="104"/>
    </row>
    <row r="2373" spans="1:33">
      <c r="A2373" s="103"/>
      <c r="B2373" s="30"/>
      <c r="C2373" s="30"/>
      <c r="D2373" s="104"/>
      <c r="E2373" s="104"/>
      <c r="F2373" s="30"/>
      <c r="G2373" s="105"/>
      <c r="H2373" s="113" t="s">
        <v>735</v>
      </c>
      <c r="I2373" s="222">
        <v>0</v>
      </c>
      <c r="J2373" s="223">
        <v>0</v>
      </c>
      <c r="K2373" s="228">
        <v>0</v>
      </c>
      <c r="L2373" s="224">
        <v>0</v>
      </c>
      <c r="M2373" s="222">
        <v>0</v>
      </c>
      <c r="N2373" s="229">
        <v>0</v>
      </c>
      <c r="O2373" s="225">
        <v>0</v>
      </c>
      <c r="P2373" s="224">
        <v>0</v>
      </c>
      <c r="Q2373" s="225">
        <v>0</v>
      </c>
      <c r="R2373" s="226">
        <v>0</v>
      </c>
      <c r="S2373" s="224">
        <v>0</v>
      </c>
      <c r="T2373" s="222">
        <v>0</v>
      </c>
      <c r="U2373" s="227">
        <v>0</v>
      </c>
      <c r="V2373" s="224">
        <v>0</v>
      </c>
      <c r="W2373" s="224">
        <v>0</v>
      </c>
      <c r="X2373" s="146">
        <f>+G2373-(SUM(I2373:N2373,O2373,P2373:P2373:T2373,U2373,V2373,W2373))</f>
        <v>0</v>
      </c>
      <c r="Y2373" s="107"/>
      <c r="Z2373" s="107"/>
      <c r="AA2373" s="107"/>
      <c r="AB2373" s="107"/>
      <c r="AC2373" s="107"/>
      <c r="AD2373" s="107"/>
      <c r="AE2373" s="197">
        <f t="shared" si="69"/>
        <v>0</v>
      </c>
      <c r="AF2373" s="108"/>
      <c r="AG2373" s="104"/>
    </row>
    <row r="2374" spans="1:33">
      <c r="A2374" s="103"/>
      <c r="B2374" s="30"/>
      <c r="C2374" s="30"/>
      <c r="D2374" s="104"/>
      <c r="E2374" s="104"/>
      <c r="F2374" s="30"/>
      <c r="G2374" s="105"/>
      <c r="H2374" s="113" t="s">
        <v>735</v>
      </c>
      <c r="I2374" s="222">
        <v>0</v>
      </c>
      <c r="J2374" s="223">
        <v>0</v>
      </c>
      <c r="K2374" s="228">
        <v>0</v>
      </c>
      <c r="L2374" s="224">
        <v>0</v>
      </c>
      <c r="M2374" s="222">
        <v>0</v>
      </c>
      <c r="N2374" s="229">
        <v>0</v>
      </c>
      <c r="O2374" s="225">
        <v>0</v>
      </c>
      <c r="P2374" s="224">
        <v>0</v>
      </c>
      <c r="Q2374" s="225">
        <v>0</v>
      </c>
      <c r="R2374" s="226">
        <v>0</v>
      </c>
      <c r="S2374" s="224">
        <v>0</v>
      </c>
      <c r="T2374" s="222">
        <v>0</v>
      </c>
      <c r="U2374" s="227">
        <v>0</v>
      </c>
      <c r="V2374" s="224">
        <v>0</v>
      </c>
      <c r="W2374" s="224">
        <v>0</v>
      </c>
      <c r="X2374" s="146">
        <f>+G2374-(SUM(I2374:N2374,O2374,P2374:P2374:T2374,U2374,V2374,W2374))</f>
        <v>0</v>
      </c>
      <c r="Y2374" s="107"/>
      <c r="Z2374" s="107"/>
      <c r="AA2374" s="107"/>
      <c r="AB2374" s="107"/>
      <c r="AC2374" s="107"/>
      <c r="AD2374" s="107"/>
      <c r="AE2374" s="197">
        <f t="shared" si="69"/>
        <v>0</v>
      </c>
      <c r="AF2374" s="108"/>
      <c r="AG2374" s="104"/>
    </row>
    <row r="2375" spans="1:33">
      <c r="A2375" s="103"/>
      <c r="B2375" s="30"/>
      <c r="C2375" s="30"/>
      <c r="D2375" s="104"/>
      <c r="E2375" s="104"/>
      <c r="F2375" s="30"/>
      <c r="G2375" s="105"/>
      <c r="H2375" s="113" t="s">
        <v>735</v>
      </c>
      <c r="I2375" s="222">
        <v>0</v>
      </c>
      <c r="J2375" s="223">
        <v>0</v>
      </c>
      <c r="K2375" s="228">
        <v>0</v>
      </c>
      <c r="L2375" s="224">
        <v>0</v>
      </c>
      <c r="M2375" s="222">
        <v>0</v>
      </c>
      <c r="N2375" s="229">
        <v>0</v>
      </c>
      <c r="O2375" s="225">
        <v>0</v>
      </c>
      <c r="P2375" s="224">
        <v>0</v>
      </c>
      <c r="Q2375" s="225">
        <v>0</v>
      </c>
      <c r="R2375" s="226">
        <v>0</v>
      </c>
      <c r="S2375" s="224">
        <v>0</v>
      </c>
      <c r="T2375" s="222">
        <v>0</v>
      </c>
      <c r="U2375" s="227">
        <v>0</v>
      </c>
      <c r="V2375" s="224">
        <v>0</v>
      </c>
      <c r="W2375" s="224">
        <v>0</v>
      </c>
      <c r="X2375" s="146">
        <f>+G2375-(SUM(I2375:N2375,O2375,P2375:P2375:T2375,U2375,V2375,W2375))</f>
        <v>0</v>
      </c>
      <c r="Y2375" s="107"/>
      <c r="Z2375" s="107"/>
      <c r="AA2375" s="107"/>
      <c r="AB2375" s="107"/>
      <c r="AC2375" s="107"/>
      <c r="AD2375" s="107"/>
      <c r="AE2375" s="197">
        <f t="shared" si="69"/>
        <v>0</v>
      </c>
      <c r="AF2375" s="108"/>
      <c r="AG2375" s="104"/>
    </row>
    <row r="2376" spans="1:33">
      <c r="A2376" s="103"/>
      <c r="B2376" s="30"/>
      <c r="C2376" s="30"/>
      <c r="D2376" s="104"/>
      <c r="E2376" s="104"/>
      <c r="F2376" s="30"/>
      <c r="G2376" s="105"/>
      <c r="H2376" s="113" t="s">
        <v>735</v>
      </c>
      <c r="I2376" s="222">
        <v>0</v>
      </c>
      <c r="J2376" s="223">
        <v>0</v>
      </c>
      <c r="K2376" s="228">
        <v>0</v>
      </c>
      <c r="L2376" s="224">
        <v>0</v>
      </c>
      <c r="M2376" s="222">
        <v>0</v>
      </c>
      <c r="N2376" s="229">
        <v>0</v>
      </c>
      <c r="O2376" s="225">
        <v>0</v>
      </c>
      <c r="P2376" s="224">
        <v>0</v>
      </c>
      <c r="Q2376" s="225">
        <v>0</v>
      </c>
      <c r="R2376" s="226">
        <v>0</v>
      </c>
      <c r="S2376" s="224">
        <v>0</v>
      </c>
      <c r="T2376" s="222">
        <v>0</v>
      </c>
      <c r="U2376" s="227">
        <v>0</v>
      </c>
      <c r="V2376" s="224">
        <v>0</v>
      </c>
      <c r="W2376" s="224">
        <v>0</v>
      </c>
      <c r="X2376" s="146">
        <f>+G2376-(SUM(I2376:N2376,O2376,P2376:P2376:T2376,U2376,V2376,W2376))</f>
        <v>0</v>
      </c>
      <c r="Y2376" s="107"/>
      <c r="Z2376" s="107"/>
      <c r="AA2376" s="107"/>
      <c r="AB2376" s="107"/>
      <c r="AC2376" s="107"/>
      <c r="AD2376" s="107"/>
      <c r="AE2376" s="197">
        <f t="shared" si="69"/>
        <v>0</v>
      </c>
      <c r="AF2376" s="108"/>
      <c r="AG2376" s="104"/>
    </row>
    <row r="2377" spans="1:33">
      <c r="A2377" s="103"/>
      <c r="B2377" s="30"/>
      <c r="C2377" s="30"/>
      <c r="D2377" s="104"/>
      <c r="E2377" s="104"/>
      <c r="F2377" s="30"/>
      <c r="G2377" s="105"/>
      <c r="H2377" s="113" t="s">
        <v>735</v>
      </c>
      <c r="I2377" s="222">
        <v>0</v>
      </c>
      <c r="J2377" s="223">
        <v>0</v>
      </c>
      <c r="K2377" s="228">
        <v>0</v>
      </c>
      <c r="L2377" s="224">
        <v>0</v>
      </c>
      <c r="M2377" s="222">
        <v>0</v>
      </c>
      <c r="N2377" s="229">
        <v>0</v>
      </c>
      <c r="O2377" s="225">
        <v>0</v>
      </c>
      <c r="P2377" s="224">
        <v>0</v>
      </c>
      <c r="Q2377" s="225">
        <v>0</v>
      </c>
      <c r="R2377" s="226">
        <v>0</v>
      </c>
      <c r="S2377" s="224">
        <v>0</v>
      </c>
      <c r="T2377" s="222">
        <v>0</v>
      </c>
      <c r="U2377" s="227">
        <v>0</v>
      </c>
      <c r="V2377" s="224">
        <v>0</v>
      </c>
      <c r="W2377" s="224">
        <v>0</v>
      </c>
      <c r="X2377" s="146">
        <f>+G2377-(SUM(I2377:N2377,O2377,P2377:P2377:T2377,U2377,V2377,W2377))</f>
        <v>0</v>
      </c>
      <c r="Y2377" s="107"/>
      <c r="Z2377" s="107"/>
      <c r="AA2377" s="107"/>
      <c r="AB2377" s="107"/>
      <c r="AC2377" s="107"/>
      <c r="AD2377" s="107"/>
      <c r="AE2377" s="197">
        <f t="shared" si="69"/>
        <v>0</v>
      </c>
      <c r="AF2377" s="108"/>
      <c r="AG2377" s="104"/>
    </row>
    <row r="2378" spans="1:33">
      <c r="A2378" s="103"/>
      <c r="B2378" s="30"/>
      <c r="C2378" s="30"/>
      <c r="D2378" s="104"/>
      <c r="E2378" s="104"/>
      <c r="F2378" s="30"/>
      <c r="G2378" s="105"/>
      <c r="H2378" s="113" t="s">
        <v>735</v>
      </c>
      <c r="I2378" s="222">
        <v>0</v>
      </c>
      <c r="J2378" s="223">
        <v>0</v>
      </c>
      <c r="K2378" s="228">
        <v>0</v>
      </c>
      <c r="L2378" s="224">
        <v>0</v>
      </c>
      <c r="M2378" s="222">
        <v>0</v>
      </c>
      <c r="N2378" s="229">
        <v>0</v>
      </c>
      <c r="O2378" s="225">
        <v>0</v>
      </c>
      <c r="P2378" s="224">
        <v>0</v>
      </c>
      <c r="Q2378" s="225">
        <v>0</v>
      </c>
      <c r="R2378" s="226">
        <v>0</v>
      </c>
      <c r="S2378" s="224">
        <v>0</v>
      </c>
      <c r="T2378" s="222">
        <v>0</v>
      </c>
      <c r="U2378" s="227">
        <v>0</v>
      </c>
      <c r="V2378" s="224">
        <v>0</v>
      </c>
      <c r="W2378" s="224">
        <v>0</v>
      </c>
      <c r="X2378" s="146">
        <f>+G2378-(SUM(I2378:N2378,O2378,P2378:P2378:T2378,U2378,V2378,W2378))</f>
        <v>0</v>
      </c>
      <c r="Y2378" s="107"/>
      <c r="Z2378" s="107"/>
      <c r="AA2378" s="107"/>
      <c r="AB2378" s="107"/>
      <c r="AC2378" s="107"/>
      <c r="AD2378" s="107"/>
      <c r="AE2378" s="197">
        <f t="shared" si="69"/>
        <v>0</v>
      </c>
      <c r="AF2378" s="108"/>
      <c r="AG2378" s="104"/>
    </row>
    <row r="2379" spans="1:33">
      <c r="A2379" s="103"/>
      <c r="B2379" s="30"/>
      <c r="C2379" s="30"/>
      <c r="D2379" s="104"/>
      <c r="E2379" s="104"/>
      <c r="F2379" s="30"/>
      <c r="G2379" s="105"/>
      <c r="H2379" s="113" t="s">
        <v>735</v>
      </c>
      <c r="I2379" s="222">
        <v>0</v>
      </c>
      <c r="J2379" s="223">
        <v>0</v>
      </c>
      <c r="K2379" s="228">
        <v>0</v>
      </c>
      <c r="L2379" s="224">
        <v>0</v>
      </c>
      <c r="M2379" s="222">
        <v>0</v>
      </c>
      <c r="N2379" s="229">
        <v>0</v>
      </c>
      <c r="O2379" s="225">
        <v>0</v>
      </c>
      <c r="P2379" s="224">
        <v>0</v>
      </c>
      <c r="Q2379" s="225">
        <v>0</v>
      </c>
      <c r="R2379" s="226">
        <v>0</v>
      </c>
      <c r="S2379" s="224">
        <v>0</v>
      </c>
      <c r="T2379" s="222">
        <v>0</v>
      </c>
      <c r="U2379" s="227">
        <v>0</v>
      </c>
      <c r="V2379" s="224">
        <v>0</v>
      </c>
      <c r="W2379" s="224">
        <v>0</v>
      </c>
      <c r="X2379" s="146">
        <f>+G2379-(SUM(I2379:N2379,O2379,P2379:P2379:T2379,U2379,V2379,W2379))</f>
        <v>0</v>
      </c>
      <c r="Y2379" s="107"/>
      <c r="Z2379" s="107"/>
      <c r="AA2379" s="107"/>
      <c r="AB2379" s="107"/>
      <c r="AC2379" s="107"/>
      <c r="AD2379" s="107"/>
      <c r="AE2379" s="197">
        <f t="shared" si="69"/>
        <v>0</v>
      </c>
      <c r="AF2379" s="108"/>
      <c r="AG2379" s="104"/>
    </row>
    <row r="2380" spans="1:33">
      <c r="A2380" s="103"/>
      <c r="B2380" s="30"/>
      <c r="C2380" s="30"/>
      <c r="D2380" s="104"/>
      <c r="E2380" s="104"/>
      <c r="F2380" s="30"/>
      <c r="G2380" s="105"/>
      <c r="H2380" s="113" t="s">
        <v>735</v>
      </c>
      <c r="I2380" s="222">
        <v>0</v>
      </c>
      <c r="J2380" s="223">
        <v>0</v>
      </c>
      <c r="K2380" s="228">
        <v>0</v>
      </c>
      <c r="L2380" s="224">
        <v>0</v>
      </c>
      <c r="M2380" s="222">
        <v>0</v>
      </c>
      <c r="N2380" s="229">
        <v>0</v>
      </c>
      <c r="O2380" s="225">
        <v>0</v>
      </c>
      <c r="P2380" s="224">
        <v>0</v>
      </c>
      <c r="Q2380" s="225">
        <v>0</v>
      </c>
      <c r="R2380" s="226">
        <v>0</v>
      </c>
      <c r="S2380" s="224">
        <v>0</v>
      </c>
      <c r="T2380" s="222">
        <v>0</v>
      </c>
      <c r="U2380" s="227">
        <v>0</v>
      </c>
      <c r="V2380" s="224">
        <v>0</v>
      </c>
      <c r="W2380" s="224">
        <v>0</v>
      </c>
      <c r="X2380" s="146">
        <f>+G2380-(SUM(I2380:N2380,O2380,P2380:P2380:T2380,U2380,V2380,W2380))</f>
        <v>0</v>
      </c>
      <c r="Y2380" s="107"/>
      <c r="Z2380" s="107"/>
      <c r="AA2380" s="107"/>
      <c r="AB2380" s="107"/>
      <c r="AC2380" s="107"/>
      <c r="AD2380" s="107"/>
      <c r="AE2380" s="197">
        <f t="shared" si="69"/>
        <v>0</v>
      </c>
      <c r="AF2380" s="108"/>
      <c r="AG2380" s="104"/>
    </row>
    <row r="2381" spans="1:33">
      <c r="A2381" s="103"/>
      <c r="B2381" s="30"/>
      <c r="C2381" s="30"/>
      <c r="D2381" s="104"/>
      <c r="E2381" s="104"/>
      <c r="F2381" s="30"/>
      <c r="G2381" s="105"/>
      <c r="H2381" s="113" t="s">
        <v>735</v>
      </c>
      <c r="I2381" s="222">
        <v>0</v>
      </c>
      <c r="J2381" s="223">
        <v>0</v>
      </c>
      <c r="K2381" s="228">
        <v>0</v>
      </c>
      <c r="L2381" s="224">
        <v>0</v>
      </c>
      <c r="M2381" s="222">
        <v>0</v>
      </c>
      <c r="N2381" s="229">
        <v>0</v>
      </c>
      <c r="O2381" s="225">
        <v>0</v>
      </c>
      <c r="P2381" s="224">
        <v>0</v>
      </c>
      <c r="Q2381" s="225">
        <v>0</v>
      </c>
      <c r="R2381" s="226">
        <v>0</v>
      </c>
      <c r="S2381" s="224">
        <v>0</v>
      </c>
      <c r="T2381" s="222">
        <v>0</v>
      </c>
      <c r="U2381" s="227">
        <v>0</v>
      </c>
      <c r="V2381" s="224">
        <v>0</v>
      </c>
      <c r="W2381" s="224">
        <v>0</v>
      </c>
      <c r="X2381" s="146">
        <f>+G2381-(SUM(I2381:N2381,O2381,P2381:P2381:T2381,U2381,V2381,W2381))</f>
        <v>0</v>
      </c>
      <c r="Y2381" s="107"/>
      <c r="Z2381" s="107"/>
      <c r="AA2381" s="107"/>
      <c r="AB2381" s="107"/>
      <c r="AC2381" s="107"/>
      <c r="AD2381" s="107"/>
      <c r="AE2381" s="197">
        <f t="shared" si="69"/>
        <v>0</v>
      </c>
      <c r="AF2381" s="108"/>
      <c r="AG2381" s="104"/>
    </row>
    <row r="2382" spans="1:33">
      <c r="A2382" s="103"/>
      <c r="B2382" s="30"/>
      <c r="C2382" s="30"/>
      <c r="D2382" s="104"/>
      <c r="E2382" s="104"/>
      <c r="F2382" s="30"/>
      <c r="G2382" s="105"/>
      <c r="H2382" s="113" t="s">
        <v>735</v>
      </c>
      <c r="I2382" s="222">
        <v>0</v>
      </c>
      <c r="J2382" s="223">
        <v>0</v>
      </c>
      <c r="K2382" s="228">
        <v>0</v>
      </c>
      <c r="L2382" s="224">
        <v>0</v>
      </c>
      <c r="M2382" s="222">
        <v>0</v>
      </c>
      <c r="N2382" s="229">
        <v>0</v>
      </c>
      <c r="O2382" s="225">
        <v>0</v>
      </c>
      <c r="P2382" s="224">
        <v>0</v>
      </c>
      <c r="Q2382" s="225">
        <v>0</v>
      </c>
      <c r="R2382" s="226">
        <v>0</v>
      </c>
      <c r="S2382" s="224">
        <v>0</v>
      </c>
      <c r="T2382" s="222">
        <v>0</v>
      </c>
      <c r="U2382" s="227">
        <v>0</v>
      </c>
      <c r="V2382" s="224">
        <v>0</v>
      </c>
      <c r="W2382" s="224">
        <v>0</v>
      </c>
      <c r="X2382" s="146">
        <f>+G2382-(SUM(I2382:N2382,O2382,P2382:P2382:T2382,U2382,V2382,W2382))</f>
        <v>0</v>
      </c>
      <c r="Y2382" s="107"/>
      <c r="Z2382" s="107"/>
      <c r="AA2382" s="107"/>
      <c r="AB2382" s="107"/>
      <c r="AC2382" s="107"/>
      <c r="AD2382" s="107"/>
      <c r="AE2382" s="197">
        <f t="shared" si="69"/>
        <v>0</v>
      </c>
      <c r="AF2382" s="108"/>
      <c r="AG2382" s="104"/>
    </row>
    <row r="2383" spans="1:33">
      <c r="A2383" s="103"/>
      <c r="B2383" s="30"/>
      <c r="C2383" s="30"/>
      <c r="D2383" s="104"/>
      <c r="E2383" s="104"/>
      <c r="F2383" s="30"/>
      <c r="G2383" s="105"/>
      <c r="H2383" s="113" t="s">
        <v>735</v>
      </c>
      <c r="I2383" s="222">
        <v>0</v>
      </c>
      <c r="J2383" s="223">
        <v>0</v>
      </c>
      <c r="K2383" s="228">
        <v>0</v>
      </c>
      <c r="L2383" s="224">
        <v>0</v>
      </c>
      <c r="M2383" s="222">
        <v>0</v>
      </c>
      <c r="N2383" s="229">
        <v>0</v>
      </c>
      <c r="O2383" s="225">
        <v>0</v>
      </c>
      <c r="P2383" s="224">
        <v>0</v>
      </c>
      <c r="Q2383" s="225">
        <v>0</v>
      </c>
      <c r="R2383" s="226">
        <v>0</v>
      </c>
      <c r="S2383" s="224">
        <v>0</v>
      </c>
      <c r="T2383" s="222">
        <v>0</v>
      </c>
      <c r="U2383" s="227">
        <v>0</v>
      </c>
      <c r="V2383" s="224">
        <v>0</v>
      </c>
      <c r="W2383" s="224">
        <v>0</v>
      </c>
      <c r="X2383" s="146">
        <f>+G2383-(SUM(I2383:N2383,O2383,P2383:P2383:T2383,U2383,V2383,W2383))</f>
        <v>0</v>
      </c>
      <c r="Y2383" s="107"/>
      <c r="Z2383" s="107"/>
      <c r="AA2383" s="107"/>
      <c r="AB2383" s="107"/>
      <c r="AC2383" s="107"/>
      <c r="AD2383" s="107"/>
      <c r="AE2383" s="197">
        <f t="shared" si="69"/>
        <v>0</v>
      </c>
      <c r="AF2383" s="108"/>
      <c r="AG2383" s="104"/>
    </row>
    <row r="2384" spans="1:33">
      <c r="A2384" s="103"/>
      <c r="B2384" s="30"/>
      <c r="C2384" s="30"/>
      <c r="D2384" s="104"/>
      <c r="E2384" s="104"/>
      <c r="F2384" s="30"/>
      <c r="G2384" s="105"/>
      <c r="H2384" s="113" t="s">
        <v>735</v>
      </c>
      <c r="I2384" s="222">
        <v>0</v>
      </c>
      <c r="J2384" s="223">
        <v>0</v>
      </c>
      <c r="K2384" s="228">
        <v>0</v>
      </c>
      <c r="L2384" s="224">
        <v>0</v>
      </c>
      <c r="M2384" s="222">
        <v>0</v>
      </c>
      <c r="N2384" s="229">
        <v>0</v>
      </c>
      <c r="O2384" s="225">
        <v>0</v>
      </c>
      <c r="P2384" s="224">
        <v>0</v>
      </c>
      <c r="Q2384" s="225">
        <v>0</v>
      </c>
      <c r="R2384" s="226">
        <v>0</v>
      </c>
      <c r="S2384" s="224">
        <v>0</v>
      </c>
      <c r="T2384" s="222">
        <v>0</v>
      </c>
      <c r="U2384" s="227">
        <v>0</v>
      </c>
      <c r="V2384" s="224">
        <v>0</v>
      </c>
      <c r="W2384" s="224">
        <v>0</v>
      </c>
      <c r="X2384" s="146">
        <f>+G2384-(SUM(I2384:N2384,O2384,P2384:P2384:T2384,U2384,V2384,W2384))</f>
        <v>0</v>
      </c>
      <c r="Y2384" s="107"/>
      <c r="Z2384" s="107"/>
      <c r="AA2384" s="107"/>
      <c r="AB2384" s="107"/>
      <c r="AC2384" s="107"/>
      <c r="AD2384" s="107"/>
      <c r="AE2384" s="197">
        <f t="shared" si="69"/>
        <v>0</v>
      </c>
      <c r="AF2384" s="108"/>
      <c r="AG2384" s="104"/>
    </row>
    <row r="2385" spans="1:33">
      <c r="A2385" s="103"/>
      <c r="B2385" s="30"/>
      <c r="C2385" s="30"/>
      <c r="D2385" s="104"/>
      <c r="E2385" s="104"/>
      <c r="F2385" s="30"/>
      <c r="G2385" s="105"/>
      <c r="H2385" s="113" t="s">
        <v>735</v>
      </c>
      <c r="I2385" s="222">
        <v>0</v>
      </c>
      <c r="J2385" s="223">
        <v>0</v>
      </c>
      <c r="K2385" s="228">
        <v>0</v>
      </c>
      <c r="L2385" s="224">
        <v>0</v>
      </c>
      <c r="M2385" s="222">
        <v>0</v>
      </c>
      <c r="N2385" s="229">
        <v>0</v>
      </c>
      <c r="O2385" s="225">
        <v>0</v>
      </c>
      <c r="P2385" s="224">
        <v>0</v>
      </c>
      <c r="Q2385" s="225">
        <v>0</v>
      </c>
      <c r="R2385" s="226">
        <v>0</v>
      </c>
      <c r="S2385" s="224">
        <v>0</v>
      </c>
      <c r="T2385" s="222">
        <v>0</v>
      </c>
      <c r="U2385" s="227">
        <v>0</v>
      </c>
      <c r="V2385" s="224">
        <v>0</v>
      </c>
      <c r="W2385" s="224">
        <v>0</v>
      </c>
      <c r="X2385" s="146">
        <f>+G2385-(SUM(I2385:N2385,O2385,P2385:P2385:T2385,U2385,V2385,W2385))</f>
        <v>0</v>
      </c>
      <c r="Y2385" s="107"/>
      <c r="Z2385" s="107"/>
      <c r="AA2385" s="107"/>
      <c r="AB2385" s="107"/>
      <c r="AC2385" s="107"/>
      <c r="AD2385" s="107"/>
      <c r="AE2385" s="197">
        <f t="shared" si="69"/>
        <v>0</v>
      </c>
      <c r="AF2385" s="108"/>
      <c r="AG2385" s="104"/>
    </row>
    <row r="2386" spans="1:33">
      <c r="A2386" s="103"/>
      <c r="B2386" s="30"/>
      <c r="C2386" s="30"/>
      <c r="D2386" s="104"/>
      <c r="E2386" s="104"/>
      <c r="F2386" s="30"/>
      <c r="G2386" s="105"/>
      <c r="H2386" s="113" t="s">
        <v>735</v>
      </c>
      <c r="I2386" s="222">
        <v>0</v>
      </c>
      <c r="J2386" s="223">
        <v>0</v>
      </c>
      <c r="K2386" s="228">
        <v>0</v>
      </c>
      <c r="L2386" s="224">
        <v>0</v>
      </c>
      <c r="M2386" s="222">
        <v>0</v>
      </c>
      <c r="N2386" s="229">
        <v>0</v>
      </c>
      <c r="O2386" s="225">
        <v>0</v>
      </c>
      <c r="P2386" s="224">
        <v>0</v>
      </c>
      <c r="Q2386" s="225">
        <v>0</v>
      </c>
      <c r="R2386" s="226">
        <v>0</v>
      </c>
      <c r="S2386" s="224">
        <v>0</v>
      </c>
      <c r="T2386" s="222">
        <v>0</v>
      </c>
      <c r="U2386" s="227">
        <v>0</v>
      </c>
      <c r="V2386" s="224">
        <v>0</v>
      </c>
      <c r="W2386" s="224">
        <v>0</v>
      </c>
      <c r="X2386" s="146">
        <f>+G2386-(SUM(I2386:N2386,O2386,P2386:P2386:T2386,U2386,V2386,W2386))</f>
        <v>0</v>
      </c>
      <c r="Y2386" s="107"/>
      <c r="Z2386" s="107"/>
      <c r="AA2386" s="107"/>
      <c r="AB2386" s="107"/>
      <c r="AC2386" s="107"/>
      <c r="AD2386" s="107"/>
      <c r="AE2386" s="197">
        <f t="shared" si="69"/>
        <v>0</v>
      </c>
      <c r="AF2386" s="108"/>
      <c r="AG2386" s="104"/>
    </row>
    <row r="2387" spans="1:33">
      <c r="A2387" s="103"/>
      <c r="B2387" s="30"/>
      <c r="C2387" s="30"/>
      <c r="D2387" s="104"/>
      <c r="E2387" s="104"/>
      <c r="F2387" s="30"/>
      <c r="G2387" s="105"/>
      <c r="H2387" s="113" t="s">
        <v>735</v>
      </c>
      <c r="I2387" s="222">
        <v>0</v>
      </c>
      <c r="J2387" s="223">
        <v>0</v>
      </c>
      <c r="K2387" s="228">
        <v>0</v>
      </c>
      <c r="L2387" s="224">
        <v>0</v>
      </c>
      <c r="M2387" s="222">
        <v>0</v>
      </c>
      <c r="N2387" s="229">
        <v>0</v>
      </c>
      <c r="O2387" s="225">
        <v>0</v>
      </c>
      <c r="P2387" s="224">
        <v>0</v>
      </c>
      <c r="Q2387" s="225">
        <v>0</v>
      </c>
      <c r="R2387" s="226">
        <v>0</v>
      </c>
      <c r="S2387" s="224">
        <v>0</v>
      </c>
      <c r="T2387" s="222">
        <v>0</v>
      </c>
      <c r="U2387" s="227">
        <v>0</v>
      </c>
      <c r="V2387" s="224">
        <v>0</v>
      </c>
      <c r="W2387" s="224">
        <v>0</v>
      </c>
      <c r="X2387" s="146">
        <f>+G2387-(SUM(I2387:N2387,O2387,P2387:P2387:T2387,U2387,V2387,W2387))</f>
        <v>0</v>
      </c>
      <c r="Y2387" s="107"/>
      <c r="Z2387" s="107"/>
      <c r="AA2387" s="107"/>
      <c r="AB2387" s="107"/>
      <c r="AC2387" s="107"/>
      <c r="AD2387" s="107"/>
      <c r="AE2387" s="197">
        <f t="shared" si="69"/>
        <v>0</v>
      </c>
      <c r="AF2387" s="108"/>
      <c r="AG2387" s="104"/>
    </row>
    <row r="2388" spans="1:33">
      <c r="A2388" s="103"/>
      <c r="B2388" s="30"/>
      <c r="C2388" s="30"/>
      <c r="D2388" s="104"/>
      <c r="E2388" s="104"/>
      <c r="F2388" s="30"/>
      <c r="G2388" s="105"/>
      <c r="H2388" s="113" t="s">
        <v>735</v>
      </c>
      <c r="I2388" s="222">
        <v>0</v>
      </c>
      <c r="J2388" s="223">
        <v>0</v>
      </c>
      <c r="K2388" s="228">
        <v>0</v>
      </c>
      <c r="L2388" s="224">
        <v>0</v>
      </c>
      <c r="M2388" s="222">
        <v>0</v>
      </c>
      <c r="N2388" s="229">
        <v>0</v>
      </c>
      <c r="O2388" s="225">
        <v>0</v>
      </c>
      <c r="P2388" s="224">
        <v>0</v>
      </c>
      <c r="Q2388" s="225">
        <v>0</v>
      </c>
      <c r="R2388" s="226">
        <v>0</v>
      </c>
      <c r="S2388" s="224">
        <v>0</v>
      </c>
      <c r="T2388" s="222">
        <v>0</v>
      </c>
      <c r="U2388" s="227">
        <v>0</v>
      </c>
      <c r="V2388" s="224">
        <v>0</v>
      </c>
      <c r="W2388" s="224">
        <v>0</v>
      </c>
      <c r="X2388" s="146">
        <f>+G2388-(SUM(I2388:N2388,O2388,P2388:P2388:T2388,U2388,V2388,W2388))</f>
        <v>0</v>
      </c>
      <c r="Y2388" s="107"/>
      <c r="Z2388" s="107"/>
      <c r="AA2388" s="107"/>
      <c r="AB2388" s="107"/>
      <c r="AC2388" s="107"/>
      <c r="AD2388" s="107"/>
      <c r="AE2388" s="197">
        <f t="shared" si="69"/>
        <v>0</v>
      </c>
      <c r="AF2388" s="108"/>
      <c r="AG2388" s="104"/>
    </row>
    <row r="2389" spans="1:33">
      <c r="A2389" s="103"/>
      <c r="B2389" s="30"/>
      <c r="C2389" s="30"/>
      <c r="D2389" s="104"/>
      <c r="E2389" s="104"/>
      <c r="F2389" s="30"/>
      <c r="G2389" s="105"/>
      <c r="H2389" s="113" t="s">
        <v>735</v>
      </c>
      <c r="I2389" s="222">
        <v>0</v>
      </c>
      <c r="J2389" s="223">
        <v>0</v>
      </c>
      <c r="K2389" s="228">
        <v>0</v>
      </c>
      <c r="L2389" s="224">
        <v>0</v>
      </c>
      <c r="M2389" s="222">
        <v>0</v>
      </c>
      <c r="N2389" s="229">
        <v>0</v>
      </c>
      <c r="O2389" s="225">
        <v>0</v>
      </c>
      <c r="P2389" s="224">
        <v>0</v>
      </c>
      <c r="Q2389" s="225">
        <v>0</v>
      </c>
      <c r="R2389" s="226">
        <v>0</v>
      </c>
      <c r="S2389" s="224">
        <v>0</v>
      </c>
      <c r="T2389" s="222">
        <v>0</v>
      </c>
      <c r="U2389" s="227">
        <v>0</v>
      </c>
      <c r="V2389" s="224">
        <v>0</v>
      </c>
      <c r="W2389" s="224">
        <v>0</v>
      </c>
      <c r="X2389" s="146">
        <f>+G2389-(SUM(I2389:N2389,O2389,P2389:P2389:T2389,U2389,V2389,W2389))</f>
        <v>0</v>
      </c>
      <c r="Y2389" s="107"/>
      <c r="Z2389" s="107"/>
      <c r="AA2389" s="107"/>
      <c r="AB2389" s="107"/>
      <c r="AC2389" s="107"/>
      <c r="AD2389" s="107"/>
      <c r="AE2389" s="197">
        <f t="shared" si="69"/>
        <v>0</v>
      </c>
      <c r="AF2389" s="108"/>
      <c r="AG2389" s="104"/>
    </row>
    <row r="2390" spans="1:33">
      <c r="A2390" s="103"/>
      <c r="B2390" s="30"/>
      <c r="C2390" s="30"/>
      <c r="D2390" s="104"/>
      <c r="E2390" s="104"/>
      <c r="F2390" s="30"/>
      <c r="G2390" s="105"/>
      <c r="H2390" s="113" t="s">
        <v>735</v>
      </c>
      <c r="I2390" s="222">
        <v>0</v>
      </c>
      <c r="J2390" s="223">
        <v>0</v>
      </c>
      <c r="K2390" s="228">
        <v>0</v>
      </c>
      <c r="L2390" s="224">
        <v>0</v>
      </c>
      <c r="M2390" s="222">
        <v>0</v>
      </c>
      <c r="N2390" s="229">
        <v>0</v>
      </c>
      <c r="O2390" s="225">
        <v>0</v>
      </c>
      <c r="P2390" s="224">
        <v>0</v>
      </c>
      <c r="Q2390" s="225">
        <v>0</v>
      </c>
      <c r="R2390" s="226">
        <v>0</v>
      </c>
      <c r="S2390" s="224">
        <v>0</v>
      </c>
      <c r="T2390" s="222">
        <v>0</v>
      </c>
      <c r="U2390" s="227">
        <v>0</v>
      </c>
      <c r="V2390" s="224">
        <v>0</v>
      </c>
      <c r="W2390" s="224">
        <v>0</v>
      </c>
      <c r="X2390" s="146">
        <f>+G2390-(SUM(I2390:N2390,O2390,P2390:P2390:T2390,U2390,V2390,W2390))</f>
        <v>0</v>
      </c>
      <c r="Y2390" s="107"/>
      <c r="Z2390" s="107"/>
      <c r="AA2390" s="107"/>
      <c r="AB2390" s="107"/>
      <c r="AC2390" s="107"/>
      <c r="AD2390" s="107"/>
      <c r="AE2390" s="197">
        <f t="shared" si="69"/>
        <v>0</v>
      </c>
      <c r="AF2390" s="108"/>
      <c r="AG2390" s="104"/>
    </row>
    <row r="2391" spans="1:33">
      <c r="A2391" s="103"/>
      <c r="B2391" s="30"/>
      <c r="C2391" s="30"/>
      <c r="D2391" s="104"/>
      <c r="E2391" s="104"/>
      <c r="F2391" s="30"/>
      <c r="G2391" s="105"/>
      <c r="H2391" s="113" t="s">
        <v>735</v>
      </c>
      <c r="I2391" s="222">
        <v>0</v>
      </c>
      <c r="J2391" s="223">
        <v>0</v>
      </c>
      <c r="K2391" s="228">
        <v>0</v>
      </c>
      <c r="L2391" s="224">
        <v>0</v>
      </c>
      <c r="M2391" s="222">
        <v>0</v>
      </c>
      <c r="N2391" s="229">
        <v>0</v>
      </c>
      <c r="O2391" s="225">
        <v>0</v>
      </c>
      <c r="P2391" s="224">
        <v>0</v>
      </c>
      <c r="Q2391" s="225">
        <v>0</v>
      </c>
      <c r="R2391" s="226">
        <v>0</v>
      </c>
      <c r="S2391" s="224">
        <v>0</v>
      </c>
      <c r="T2391" s="222">
        <v>0</v>
      </c>
      <c r="U2391" s="227">
        <v>0</v>
      </c>
      <c r="V2391" s="224">
        <v>0</v>
      </c>
      <c r="W2391" s="224">
        <v>0</v>
      </c>
      <c r="X2391" s="146">
        <f>+G2391-(SUM(I2391:N2391,O2391,P2391:P2391:T2391,U2391,V2391,W2391))</f>
        <v>0</v>
      </c>
      <c r="Y2391" s="107"/>
      <c r="Z2391" s="107"/>
      <c r="AA2391" s="107"/>
      <c r="AB2391" s="107"/>
      <c r="AC2391" s="107"/>
      <c r="AD2391" s="107"/>
      <c r="AE2391" s="197">
        <f t="shared" si="69"/>
        <v>0</v>
      </c>
      <c r="AF2391" s="108"/>
      <c r="AG2391" s="104"/>
    </row>
    <row r="2392" spans="1:33">
      <c r="A2392" s="103"/>
      <c r="B2392" s="30"/>
      <c r="C2392" s="30"/>
      <c r="D2392" s="104"/>
      <c r="E2392" s="104"/>
      <c r="F2392" s="30"/>
      <c r="G2392" s="105"/>
      <c r="H2392" s="113" t="s">
        <v>735</v>
      </c>
      <c r="I2392" s="222">
        <v>0</v>
      </c>
      <c r="J2392" s="223">
        <v>0</v>
      </c>
      <c r="K2392" s="228">
        <v>0</v>
      </c>
      <c r="L2392" s="224">
        <v>0</v>
      </c>
      <c r="M2392" s="222">
        <v>0</v>
      </c>
      <c r="N2392" s="229">
        <v>0</v>
      </c>
      <c r="O2392" s="225">
        <v>0</v>
      </c>
      <c r="P2392" s="224">
        <v>0</v>
      </c>
      <c r="Q2392" s="225">
        <v>0</v>
      </c>
      <c r="R2392" s="226">
        <v>0</v>
      </c>
      <c r="S2392" s="224">
        <v>0</v>
      </c>
      <c r="T2392" s="222">
        <v>0</v>
      </c>
      <c r="U2392" s="227">
        <v>0</v>
      </c>
      <c r="V2392" s="224">
        <v>0</v>
      </c>
      <c r="W2392" s="224">
        <v>0</v>
      </c>
      <c r="X2392" s="146">
        <f>+G2392-(SUM(I2392:N2392,O2392,P2392:P2392:T2392,U2392,V2392,W2392))</f>
        <v>0</v>
      </c>
      <c r="Y2392" s="107"/>
      <c r="Z2392" s="107"/>
      <c r="AA2392" s="107"/>
      <c r="AB2392" s="107"/>
      <c r="AC2392" s="107"/>
      <c r="AD2392" s="107"/>
      <c r="AE2392" s="197">
        <f t="shared" si="69"/>
        <v>0</v>
      </c>
      <c r="AF2392" s="108"/>
      <c r="AG2392" s="104"/>
    </row>
    <row r="2393" spans="1:33">
      <c r="A2393" s="103"/>
      <c r="B2393" s="30"/>
      <c r="C2393" s="30"/>
      <c r="D2393" s="104"/>
      <c r="E2393" s="104"/>
      <c r="F2393" s="30"/>
      <c r="G2393" s="105"/>
      <c r="H2393" s="113" t="s">
        <v>735</v>
      </c>
      <c r="I2393" s="222">
        <v>0</v>
      </c>
      <c r="J2393" s="223">
        <v>0</v>
      </c>
      <c r="K2393" s="228">
        <v>0</v>
      </c>
      <c r="L2393" s="224">
        <v>0</v>
      </c>
      <c r="M2393" s="222">
        <v>0</v>
      </c>
      <c r="N2393" s="229">
        <v>0</v>
      </c>
      <c r="O2393" s="225">
        <v>0</v>
      </c>
      <c r="P2393" s="224">
        <v>0</v>
      </c>
      <c r="Q2393" s="225">
        <v>0</v>
      </c>
      <c r="R2393" s="226">
        <v>0</v>
      </c>
      <c r="S2393" s="224">
        <v>0</v>
      </c>
      <c r="T2393" s="222">
        <v>0</v>
      </c>
      <c r="U2393" s="227">
        <v>0</v>
      </c>
      <c r="V2393" s="224">
        <v>0</v>
      </c>
      <c r="W2393" s="224">
        <v>0</v>
      </c>
      <c r="X2393" s="146">
        <f>+G2393-(SUM(I2393:N2393,O2393,P2393:P2393:T2393,U2393,V2393,W2393))</f>
        <v>0</v>
      </c>
      <c r="Y2393" s="107"/>
      <c r="Z2393" s="107"/>
      <c r="AA2393" s="107"/>
      <c r="AB2393" s="107"/>
      <c r="AC2393" s="107"/>
      <c r="AD2393" s="107"/>
      <c r="AE2393" s="197">
        <f t="shared" si="69"/>
        <v>0</v>
      </c>
      <c r="AF2393" s="108"/>
      <c r="AG2393" s="104"/>
    </row>
    <row r="2394" spans="1:33">
      <c r="A2394" s="103"/>
      <c r="B2394" s="30"/>
      <c r="C2394" s="30"/>
      <c r="D2394" s="104"/>
      <c r="E2394" s="104"/>
      <c r="F2394" s="30"/>
      <c r="G2394" s="105"/>
      <c r="H2394" s="113" t="s">
        <v>735</v>
      </c>
      <c r="I2394" s="222">
        <v>0</v>
      </c>
      <c r="J2394" s="223">
        <v>0</v>
      </c>
      <c r="K2394" s="228">
        <v>0</v>
      </c>
      <c r="L2394" s="224">
        <v>0</v>
      </c>
      <c r="M2394" s="222">
        <v>0</v>
      </c>
      <c r="N2394" s="229">
        <v>0</v>
      </c>
      <c r="O2394" s="225">
        <v>0</v>
      </c>
      <c r="P2394" s="224">
        <v>0</v>
      </c>
      <c r="Q2394" s="225">
        <v>0</v>
      </c>
      <c r="R2394" s="226">
        <v>0</v>
      </c>
      <c r="S2394" s="224">
        <v>0</v>
      </c>
      <c r="T2394" s="222">
        <v>0</v>
      </c>
      <c r="U2394" s="227">
        <v>0</v>
      </c>
      <c r="V2394" s="224">
        <v>0</v>
      </c>
      <c r="W2394" s="224">
        <v>0</v>
      </c>
      <c r="X2394" s="146">
        <f>+G2394-(SUM(I2394:N2394,O2394,P2394:P2394:T2394,U2394,V2394,W2394))</f>
        <v>0</v>
      </c>
      <c r="Y2394" s="107"/>
      <c r="Z2394" s="107"/>
      <c r="AA2394" s="107"/>
      <c r="AB2394" s="107"/>
      <c r="AC2394" s="107"/>
      <c r="AD2394" s="107"/>
      <c r="AE2394" s="197">
        <f t="shared" si="69"/>
        <v>0</v>
      </c>
      <c r="AF2394" s="108"/>
      <c r="AG2394" s="104"/>
    </row>
    <row r="2395" spans="1:33">
      <c r="A2395" s="103"/>
      <c r="B2395" s="30"/>
      <c r="C2395" s="30"/>
      <c r="D2395" s="104"/>
      <c r="E2395" s="104"/>
      <c r="F2395" s="30"/>
      <c r="G2395" s="105"/>
      <c r="H2395" s="113" t="s">
        <v>735</v>
      </c>
      <c r="I2395" s="222">
        <v>0</v>
      </c>
      <c r="J2395" s="223">
        <v>0</v>
      </c>
      <c r="K2395" s="228">
        <v>0</v>
      </c>
      <c r="L2395" s="224">
        <v>0</v>
      </c>
      <c r="M2395" s="222">
        <v>0</v>
      </c>
      <c r="N2395" s="229">
        <v>0</v>
      </c>
      <c r="O2395" s="225">
        <v>0</v>
      </c>
      <c r="P2395" s="224">
        <v>0</v>
      </c>
      <c r="Q2395" s="225">
        <v>0</v>
      </c>
      <c r="R2395" s="226">
        <v>0</v>
      </c>
      <c r="S2395" s="224">
        <v>0</v>
      </c>
      <c r="T2395" s="222">
        <v>0</v>
      </c>
      <c r="U2395" s="227">
        <v>0</v>
      </c>
      <c r="V2395" s="224">
        <v>0</v>
      </c>
      <c r="W2395" s="224">
        <v>0</v>
      </c>
      <c r="X2395" s="146">
        <f>+G2395-(SUM(I2395:N2395,O2395,P2395:P2395:T2395,U2395,V2395,W2395))</f>
        <v>0</v>
      </c>
      <c r="Y2395" s="107"/>
      <c r="Z2395" s="107"/>
      <c r="AA2395" s="107"/>
      <c r="AB2395" s="107"/>
      <c r="AC2395" s="107"/>
      <c r="AD2395" s="107"/>
      <c r="AE2395" s="197">
        <f t="shared" si="69"/>
        <v>0</v>
      </c>
      <c r="AF2395" s="108"/>
      <c r="AG2395" s="104"/>
    </row>
    <row r="2396" spans="1:33">
      <c r="A2396" s="103"/>
      <c r="B2396" s="30"/>
      <c r="C2396" s="30"/>
      <c r="D2396" s="104"/>
      <c r="E2396" s="104"/>
      <c r="F2396" s="30"/>
      <c r="G2396" s="105"/>
      <c r="H2396" s="113" t="s">
        <v>735</v>
      </c>
      <c r="I2396" s="222">
        <v>0</v>
      </c>
      <c r="J2396" s="223">
        <v>0</v>
      </c>
      <c r="K2396" s="228">
        <v>0</v>
      </c>
      <c r="L2396" s="224">
        <v>0</v>
      </c>
      <c r="M2396" s="222">
        <v>0</v>
      </c>
      <c r="N2396" s="229">
        <v>0</v>
      </c>
      <c r="O2396" s="225">
        <v>0</v>
      </c>
      <c r="P2396" s="224">
        <v>0</v>
      </c>
      <c r="Q2396" s="225">
        <v>0</v>
      </c>
      <c r="R2396" s="226">
        <v>0</v>
      </c>
      <c r="S2396" s="224">
        <v>0</v>
      </c>
      <c r="T2396" s="222">
        <v>0</v>
      </c>
      <c r="U2396" s="227">
        <v>0</v>
      </c>
      <c r="V2396" s="224">
        <v>0</v>
      </c>
      <c r="W2396" s="224">
        <v>0</v>
      </c>
      <c r="X2396" s="146">
        <f>+G2396-(SUM(I2396:N2396,O2396,P2396:P2396:T2396,U2396,V2396,W2396))</f>
        <v>0</v>
      </c>
      <c r="Y2396" s="107"/>
      <c r="Z2396" s="107"/>
      <c r="AA2396" s="107"/>
      <c r="AB2396" s="107"/>
      <c r="AC2396" s="107"/>
      <c r="AD2396" s="107"/>
      <c r="AE2396" s="197">
        <f t="shared" si="69"/>
        <v>0</v>
      </c>
      <c r="AF2396" s="108"/>
      <c r="AG2396" s="104"/>
    </row>
    <row r="2397" spans="1:33">
      <c r="A2397" s="103"/>
      <c r="B2397" s="30"/>
      <c r="C2397" s="30"/>
      <c r="D2397" s="104"/>
      <c r="E2397" s="104"/>
      <c r="F2397" s="30"/>
      <c r="G2397" s="105"/>
      <c r="H2397" s="113" t="s">
        <v>735</v>
      </c>
      <c r="I2397" s="222">
        <v>0</v>
      </c>
      <c r="J2397" s="223">
        <v>0</v>
      </c>
      <c r="K2397" s="228">
        <v>0</v>
      </c>
      <c r="L2397" s="224">
        <v>0</v>
      </c>
      <c r="M2397" s="222">
        <v>0</v>
      </c>
      <c r="N2397" s="229">
        <v>0</v>
      </c>
      <c r="O2397" s="225">
        <v>0</v>
      </c>
      <c r="P2397" s="224">
        <v>0</v>
      </c>
      <c r="Q2397" s="225">
        <v>0</v>
      </c>
      <c r="R2397" s="226">
        <v>0</v>
      </c>
      <c r="S2397" s="224">
        <v>0</v>
      </c>
      <c r="T2397" s="222">
        <v>0</v>
      </c>
      <c r="U2397" s="227">
        <v>0</v>
      </c>
      <c r="V2397" s="224">
        <v>0</v>
      </c>
      <c r="W2397" s="224">
        <v>0</v>
      </c>
      <c r="X2397" s="146">
        <f>+G2397-(SUM(I2397:N2397,O2397,P2397:P2397:T2397,U2397,V2397,W2397))</f>
        <v>0</v>
      </c>
      <c r="Y2397" s="107"/>
      <c r="Z2397" s="107"/>
      <c r="AA2397" s="107"/>
      <c r="AB2397" s="107"/>
      <c r="AC2397" s="107"/>
      <c r="AD2397" s="107"/>
      <c r="AE2397" s="197">
        <f t="shared" si="69"/>
        <v>0</v>
      </c>
      <c r="AF2397" s="108"/>
      <c r="AG2397" s="104"/>
    </row>
    <row r="2398" spans="1:33">
      <c r="A2398" s="103"/>
      <c r="B2398" s="30"/>
      <c r="C2398" s="30"/>
      <c r="D2398" s="104"/>
      <c r="E2398" s="104"/>
      <c r="F2398" s="30"/>
      <c r="G2398" s="105"/>
      <c r="H2398" s="113" t="s">
        <v>735</v>
      </c>
      <c r="I2398" s="222">
        <v>0</v>
      </c>
      <c r="J2398" s="223">
        <v>0</v>
      </c>
      <c r="K2398" s="228">
        <v>0</v>
      </c>
      <c r="L2398" s="224">
        <v>0</v>
      </c>
      <c r="M2398" s="222">
        <v>0</v>
      </c>
      <c r="N2398" s="229">
        <v>0</v>
      </c>
      <c r="O2398" s="225">
        <v>0</v>
      </c>
      <c r="P2398" s="224">
        <v>0</v>
      </c>
      <c r="Q2398" s="225">
        <v>0</v>
      </c>
      <c r="R2398" s="226">
        <v>0</v>
      </c>
      <c r="S2398" s="224">
        <v>0</v>
      </c>
      <c r="T2398" s="222">
        <v>0</v>
      </c>
      <c r="U2398" s="227">
        <v>0</v>
      </c>
      <c r="V2398" s="224">
        <v>0</v>
      </c>
      <c r="W2398" s="224">
        <v>0</v>
      </c>
      <c r="X2398" s="146">
        <f>+G2398-(SUM(I2398:N2398,O2398,P2398:P2398:T2398,U2398,V2398,W2398))</f>
        <v>0</v>
      </c>
      <c r="Y2398" s="107"/>
      <c r="Z2398" s="107"/>
      <c r="AA2398" s="107"/>
      <c r="AB2398" s="107"/>
      <c r="AC2398" s="107"/>
      <c r="AD2398" s="107"/>
      <c r="AE2398" s="197">
        <f t="shared" si="69"/>
        <v>0</v>
      </c>
      <c r="AF2398" s="108"/>
      <c r="AG2398" s="104"/>
    </row>
    <row r="2399" spans="1:33">
      <c r="A2399" s="103"/>
      <c r="B2399" s="30"/>
      <c r="C2399" s="30"/>
      <c r="D2399" s="104"/>
      <c r="E2399" s="104"/>
      <c r="F2399" s="30"/>
      <c r="G2399" s="105"/>
      <c r="H2399" s="113" t="s">
        <v>735</v>
      </c>
      <c r="I2399" s="222">
        <v>0</v>
      </c>
      <c r="J2399" s="223">
        <v>0</v>
      </c>
      <c r="K2399" s="228">
        <v>0</v>
      </c>
      <c r="L2399" s="224">
        <v>0</v>
      </c>
      <c r="M2399" s="222">
        <v>0</v>
      </c>
      <c r="N2399" s="229">
        <v>0</v>
      </c>
      <c r="O2399" s="225">
        <v>0</v>
      </c>
      <c r="P2399" s="224">
        <v>0</v>
      </c>
      <c r="Q2399" s="225">
        <v>0</v>
      </c>
      <c r="R2399" s="226">
        <v>0</v>
      </c>
      <c r="S2399" s="224">
        <v>0</v>
      </c>
      <c r="T2399" s="222">
        <v>0</v>
      </c>
      <c r="U2399" s="227">
        <v>0</v>
      </c>
      <c r="V2399" s="224">
        <v>0</v>
      </c>
      <c r="W2399" s="224">
        <v>0</v>
      </c>
      <c r="X2399" s="146">
        <f>+G2399-(SUM(I2399:N2399,O2399,P2399:P2399:T2399,U2399,V2399,W2399))</f>
        <v>0</v>
      </c>
      <c r="Y2399" s="107"/>
      <c r="Z2399" s="107"/>
      <c r="AA2399" s="107"/>
      <c r="AB2399" s="107"/>
      <c r="AC2399" s="107"/>
      <c r="AD2399" s="107"/>
      <c r="AE2399" s="197">
        <f t="shared" si="69"/>
        <v>0</v>
      </c>
      <c r="AF2399" s="108"/>
      <c r="AG2399" s="104"/>
    </row>
    <row r="2400" spans="1:33">
      <c r="A2400" s="103"/>
      <c r="B2400" s="30"/>
      <c r="C2400" s="30"/>
      <c r="D2400" s="104"/>
      <c r="E2400" s="104"/>
      <c r="F2400" s="30"/>
      <c r="G2400" s="105"/>
      <c r="H2400" s="113" t="s">
        <v>735</v>
      </c>
      <c r="I2400" s="222">
        <v>0</v>
      </c>
      <c r="J2400" s="223">
        <v>0</v>
      </c>
      <c r="K2400" s="228">
        <v>0</v>
      </c>
      <c r="L2400" s="224">
        <v>0</v>
      </c>
      <c r="M2400" s="222">
        <v>0</v>
      </c>
      <c r="N2400" s="229">
        <v>0</v>
      </c>
      <c r="O2400" s="225">
        <v>0</v>
      </c>
      <c r="P2400" s="224">
        <v>0</v>
      </c>
      <c r="Q2400" s="225">
        <v>0</v>
      </c>
      <c r="R2400" s="226">
        <v>0</v>
      </c>
      <c r="S2400" s="224">
        <v>0</v>
      </c>
      <c r="T2400" s="222">
        <v>0</v>
      </c>
      <c r="U2400" s="227">
        <v>0</v>
      </c>
      <c r="V2400" s="224">
        <v>0</v>
      </c>
      <c r="W2400" s="224">
        <v>0</v>
      </c>
      <c r="X2400" s="146">
        <f>+G2400-(SUM(I2400:N2400,O2400,P2400:P2400:T2400,U2400,V2400,W2400))</f>
        <v>0</v>
      </c>
      <c r="Y2400" s="107"/>
      <c r="Z2400" s="107"/>
      <c r="AA2400" s="107"/>
      <c r="AB2400" s="107"/>
      <c r="AC2400" s="107"/>
      <c r="AD2400" s="107"/>
      <c r="AE2400" s="197">
        <f t="shared" si="69"/>
        <v>0</v>
      </c>
      <c r="AF2400" s="108"/>
      <c r="AG2400" s="104"/>
    </row>
    <row r="2401" spans="1:33">
      <c r="A2401" s="103"/>
      <c r="B2401" s="30"/>
      <c r="C2401" s="30"/>
      <c r="D2401" s="104"/>
      <c r="E2401" s="104"/>
      <c r="F2401" s="30"/>
      <c r="G2401" s="105"/>
      <c r="H2401" s="113" t="s">
        <v>735</v>
      </c>
      <c r="I2401" s="222">
        <v>0</v>
      </c>
      <c r="J2401" s="223">
        <v>0</v>
      </c>
      <c r="K2401" s="228">
        <v>0</v>
      </c>
      <c r="L2401" s="224">
        <v>0</v>
      </c>
      <c r="M2401" s="222">
        <v>0</v>
      </c>
      <c r="N2401" s="229">
        <v>0</v>
      </c>
      <c r="O2401" s="225">
        <v>0</v>
      </c>
      <c r="P2401" s="224">
        <v>0</v>
      </c>
      <c r="Q2401" s="225">
        <v>0</v>
      </c>
      <c r="R2401" s="226">
        <v>0</v>
      </c>
      <c r="S2401" s="224">
        <v>0</v>
      </c>
      <c r="T2401" s="222">
        <v>0</v>
      </c>
      <c r="U2401" s="227">
        <v>0</v>
      </c>
      <c r="V2401" s="224">
        <v>0</v>
      </c>
      <c r="W2401" s="224">
        <v>0</v>
      </c>
      <c r="X2401" s="146">
        <f>+G2401-(SUM(I2401:N2401,O2401,P2401:P2401:T2401,U2401,V2401,W2401))</f>
        <v>0</v>
      </c>
      <c r="Y2401" s="107"/>
      <c r="Z2401" s="107"/>
      <c r="AA2401" s="107"/>
      <c r="AB2401" s="107"/>
      <c r="AC2401" s="107"/>
      <c r="AD2401" s="107"/>
      <c r="AE2401" s="197">
        <f t="shared" ref="AE2401:AE2464" si="70">X2401-SUM(Z2401:AD2401)</f>
        <v>0</v>
      </c>
      <c r="AF2401" s="108"/>
      <c r="AG2401" s="104"/>
    </row>
    <row r="2402" spans="1:33">
      <c r="A2402" s="103"/>
      <c r="B2402" s="30"/>
      <c r="C2402" s="30"/>
      <c r="D2402" s="104"/>
      <c r="E2402" s="104"/>
      <c r="F2402" s="30"/>
      <c r="G2402" s="105"/>
      <c r="H2402" s="113" t="s">
        <v>735</v>
      </c>
      <c r="I2402" s="222">
        <v>0</v>
      </c>
      <c r="J2402" s="223">
        <v>0</v>
      </c>
      <c r="K2402" s="228">
        <v>0</v>
      </c>
      <c r="L2402" s="224">
        <v>0</v>
      </c>
      <c r="M2402" s="222">
        <v>0</v>
      </c>
      <c r="N2402" s="229">
        <v>0</v>
      </c>
      <c r="O2402" s="225">
        <v>0</v>
      </c>
      <c r="P2402" s="224">
        <v>0</v>
      </c>
      <c r="Q2402" s="225">
        <v>0</v>
      </c>
      <c r="R2402" s="226">
        <v>0</v>
      </c>
      <c r="S2402" s="224">
        <v>0</v>
      </c>
      <c r="T2402" s="222">
        <v>0</v>
      </c>
      <c r="U2402" s="227">
        <v>0</v>
      </c>
      <c r="V2402" s="224">
        <v>0</v>
      </c>
      <c r="W2402" s="224">
        <v>0</v>
      </c>
      <c r="X2402" s="146">
        <f>+G2402-(SUM(I2402:N2402,O2402,P2402:P2402:T2402,U2402,V2402,W2402))</f>
        <v>0</v>
      </c>
      <c r="Y2402" s="107"/>
      <c r="Z2402" s="107"/>
      <c r="AA2402" s="107"/>
      <c r="AB2402" s="107"/>
      <c r="AC2402" s="107"/>
      <c r="AD2402" s="107"/>
      <c r="AE2402" s="197">
        <f t="shared" si="70"/>
        <v>0</v>
      </c>
      <c r="AF2402" s="108"/>
      <c r="AG2402" s="104"/>
    </row>
    <row r="2403" spans="1:33">
      <c r="A2403" s="103"/>
      <c r="B2403" s="30"/>
      <c r="C2403" s="30"/>
      <c r="D2403" s="104"/>
      <c r="E2403" s="104"/>
      <c r="F2403" s="30"/>
      <c r="G2403" s="105"/>
      <c r="H2403" s="113" t="s">
        <v>735</v>
      </c>
      <c r="I2403" s="222">
        <v>0</v>
      </c>
      <c r="J2403" s="223">
        <v>0</v>
      </c>
      <c r="K2403" s="228">
        <v>0</v>
      </c>
      <c r="L2403" s="224">
        <v>0</v>
      </c>
      <c r="M2403" s="222">
        <v>0</v>
      </c>
      <c r="N2403" s="229">
        <v>0</v>
      </c>
      <c r="O2403" s="225">
        <v>0</v>
      </c>
      <c r="P2403" s="224">
        <v>0</v>
      </c>
      <c r="Q2403" s="225">
        <v>0</v>
      </c>
      <c r="R2403" s="226">
        <v>0</v>
      </c>
      <c r="S2403" s="224">
        <v>0</v>
      </c>
      <c r="T2403" s="222">
        <v>0</v>
      </c>
      <c r="U2403" s="227">
        <v>0</v>
      </c>
      <c r="V2403" s="224">
        <v>0</v>
      </c>
      <c r="W2403" s="224">
        <v>0</v>
      </c>
      <c r="X2403" s="146">
        <f>+G2403-(SUM(I2403:N2403,O2403,P2403:P2403:T2403,U2403,V2403,W2403))</f>
        <v>0</v>
      </c>
      <c r="Y2403" s="107"/>
      <c r="Z2403" s="107"/>
      <c r="AA2403" s="107"/>
      <c r="AB2403" s="107"/>
      <c r="AC2403" s="107"/>
      <c r="AD2403" s="107"/>
      <c r="AE2403" s="197">
        <f t="shared" si="70"/>
        <v>0</v>
      </c>
      <c r="AF2403" s="108"/>
      <c r="AG2403" s="104"/>
    </row>
    <row r="2404" spans="1:33">
      <c r="A2404" s="103"/>
      <c r="B2404" s="30"/>
      <c r="C2404" s="30"/>
      <c r="D2404" s="104"/>
      <c r="E2404" s="104"/>
      <c r="F2404" s="30"/>
      <c r="G2404" s="105"/>
      <c r="H2404" s="113" t="s">
        <v>735</v>
      </c>
      <c r="I2404" s="222">
        <v>0</v>
      </c>
      <c r="J2404" s="223">
        <v>0</v>
      </c>
      <c r="K2404" s="228">
        <v>0</v>
      </c>
      <c r="L2404" s="224">
        <v>0</v>
      </c>
      <c r="M2404" s="222">
        <v>0</v>
      </c>
      <c r="N2404" s="229">
        <v>0</v>
      </c>
      <c r="O2404" s="225">
        <v>0</v>
      </c>
      <c r="P2404" s="224">
        <v>0</v>
      </c>
      <c r="Q2404" s="225">
        <v>0</v>
      </c>
      <c r="R2404" s="226">
        <v>0</v>
      </c>
      <c r="S2404" s="224">
        <v>0</v>
      </c>
      <c r="T2404" s="222">
        <v>0</v>
      </c>
      <c r="U2404" s="227">
        <v>0</v>
      </c>
      <c r="V2404" s="224">
        <v>0</v>
      </c>
      <c r="W2404" s="224">
        <v>0</v>
      </c>
      <c r="X2404" s="146">
        <f>+G2404-(SUM(I2404:N2404,O2404,P2404:P2404:T2404,U2404,V2404,W2404))</f>
        <v>0</v>
      </c>
      <c r="Y2404" s="107"/>
      <c r="Z2404" s="107"/>
      <c r="AA2404" s="107"/>
      <c r="AB2404" s="107"/>
      <c r="AC2404" s="107"/>
      <c r="AD2404" s="107"/>
      <c r="AE2404" s="197">
        <f t="shared" si="70"/>
        <v>0</v>
      </c>
      <c r="AF2404" s="108"/>
      <c r="AG2404" s="104"/>
    </row>
    <row r="2405" spans="1:33">
      <c r="A2405" s="103"/>
      <c r="B2405" s="30"/>
      <c r="C2405" s="30"/>
      <c r="D2405" s="104"/>
      <c r="E2405" s="104"/>
      <c r="F2405" s="30"/>
      <c r="G2405" s="105"/>
      <c r="H2405" s="113" t="s">
        <v>735</v>
      </c>
      <c r="I2405" s="222">
        <v>0</v>
      </c>
      <c r="J2405" s="223">
        <v>0</v>
      </c>
      <c r="K2405" s="228">
        <v>0</v>
      </c>
      <c r="L2405" s="224">
        <v>0</v>
      </c>
      <c r="M2405" s="222">
        <v>0</v>
      </c>
      <c r="N2405" s="229">
        <v>0</v>
      </c>
      <c r="O2405" s="225">
        <v>0</v>
      </c>
      <c r="P2405" s="224">
        <v>0</v>
      </c>
      <c r="Q2405" s="225">
        <v>0</v>
      </c>
      <c r="R2405" s="226">
        <v>0</v>
      </c>
      <c r="S2405" s="224">
        <v>0</v>
      </c>
      <c r="T2405" s="222">
        <v>0</v>
      </c>
      <c r="U2405" s="227">
        <v>0</v>
      </c>
      <c r="V2405" s="224">
        <v>0</v>
      </c>
      <c r="W2405" s="224">
        <v>0</v>
      </c>
      <c r="X2405" s="146">
        <f>+G2405-(SUM(I2405:N2405,O2405,P2405:P2405:T2405,U2405,V2405,W2405))</f>
        <v>0</v>
      </c>
      <c r="Y2405" s="107"/>
      <c r="Z2405" s="107"/>
      <c r="AA2405" s="107"/>
      <c r="AB2405" s="107"/>
      <c r="AC2405" s="107"/>
      <c r="AD2405" s="107"/>
      <c r="AE2405" s="197">
        <f t="shared" si="70"/>
        <v>0</v>
      </c>
      <c r="AF2405" s="108"/>
      <c r="AG2405" s="104"/>
    </row>
    <row r="2406" spans="1:33">
      <c r="A2406" s="103"/>
      <c r="B2406" s="30"/>
      <c r="C2406" s="30"/>
      <c r="D2406" s="104"/>
      <c r="E2406" s="104"/>
      <c r="F2406" s="30"/>
      <c r="G2406" s="105"/>
      <c r="H2406" s="113" t="s">
        <v>735</v>
      </c>
      <c r="I2406" s="222">
        <v>0</v>
      </c>
      <c r="J2406" s="223">
        <v>0</v>
      </c>
      <c r="K2406" s="228">
        <v>0</v>
      </c>
      <c r="L2406" s="224">
        <v>0</v>
      </c>
      <c r="M2406" s="222">
        <v>0</v>
      </c>
      <c r="N2406" s="229">
        <v>0</v>
      </c>
      <c r="O2406" s="225">
        <v>0</v>
      </c>
      <c r="P2406" s="224">
        <v>0</v>
      </c>
      <c r="Q2406" s="225">
        <v>0</v>
      </c>
      <c r="R2406" s="226">
        <v>0</v>
      </c>
      <c r="S2406" s="224">
        <v>0</v>
      </c>
      <c r="T2406" s="222">
        <v>0</v>
      </c>
      <c r="U2406" s="227">
        <v>0</v>
      </c>
      <c r="V2406" s="224">
        <v>0</v>
      </c>
      <c r="W2406" s="224">
        <v>0</v>
      </c>
      <c r="X2406" s="146">
        <f>+G2406-(SUM(I2406:N2406,O2406,P2406:P2406:T2406,U2406,V2406,W2406))</f>
        <v>0</v>
      </c>
      <c r="Y2406" s="107"/>
      <c r="Z2406" s="107"/>
      <c r="AA2406" s="107"/>
      <c r="AB2406" s="107"/>
      <c r="AC2406" s="107"/>
      <c r="AD2406" s="107"/>
      <c r="AE2406" s="197">
        <f t="shared" si="70"/>
        <v>0</v>
      </c>
      <c r="AF2406" s="108"/>
      <c r="AG2406" s="104"/>
    </row>
    <row r="2407" spans="1:33">
      <c r="A2407" s="103"/>
      <c r="B2407" s="30"/>
      <c r="C2407" s="30"/>
      <c r="D2407" s="104"/>
      <c r="E2407" s="104"/>
      <c r="F2407" s="30"/>
      <c r="G2407" s="105"/>
      <c r="H2407" s="113" t="s">
        <v>735</v>
      </c>
      <c r="I2407" s="222">
        <v>0</v>
      </c>
      <c r="J2407" s="223">
        <v>0</v>
      </c>
      <c r="K2407" s="228">
        <v>0</v>
      </c>
      <c r="L2407" s="224">
        <v>0</v>
      </c>
      <c r="M2407" s="222">
        <v>0</v>
      </c>
      <c r="N2407" s="229">
        <v>0</v>
      </c>
      <c r="O2407" s="225">
        <v>0</v>
      </c>
      <c r="P2407" s="224">
        <v>0</v>
      </c>
      <c r="Q2407" s="225">
        <v>0</v>
      </c>
      <c r="R2407" s="226">
        <v>0</v>
      </c>
      <c r="S2407" s="224">
        <v>0</v>
      </c>
      <c r="T2407" s="222">
        <v>0</v>
      </c>
      <c r="U2407" s="227">
        <v>0</v>
      </c>
      <c r="V2407" s="224">
        <v>0</v>
      </c>
      <c r="W2407" s="224">
        <v>0</v>
      </c>
      <c r="X2407" s="146">
        <f>+G2407-(SUM(I2407:N2407,O2407,P2407:P2407:T2407,U2407,V2407,W2407))</f>
        <v>0</v>
      </c>
      <c r="Y2407" s="107"/>
      <c r="Z2407" s="107"/>
      <c r="AA2407" s="107"/>
      <c r="AB2407" s="107"/>
      <c r="AC2407" s="107"/>
      <c r="AD2407" s="107"/>
      <c r="AE2407" s="197">
        <f t="shared" si="70"/>
        <v>0</v>
      </c>
      <c r="AF2407" s="108"/>
      <c r="AG2407" s="104"/>
    </row>
    <row r="2408" spans="1:33">
      <c r="A2408" s="103"/>
      <c r="B2408" s="30"/>
      <c r="C2408" s="30"/>
      <c r="D2408" s="104"/>
      <c r="E2408" s="104"/>
      <c r="F2408" s="30"/>
      <c r="G2408" s="105"/>
      <c r="H2408" s="113" t="s">
        <v>735</v>
      </c>
      <c r="I2408" s="222">
        <v>0</v>
      </c>
      <c r="J2408" s="223">
        <v>0</v>
      </c>
      <c r="K2408" s="228">
        <v>0</v>
      </c>
      <c r="L2408" s="224">
        <v>0</v>
      </c>
      <c r="M2408" s="222">
        <v>0</v>
      </c>
      <c r="N2408" s="229">
        <v>0</v>
      </c>
      <c r="O2408" s="225">
        <v>0</v>
      </c>
      <c r="P2408" s="224">
        <v>0</v>
      </c>
      <c r="Q2408" s="225">
        <v>0</v>
      </c>
      <c r="R2408" s="226">
        <v>0</v>
      </c>
      <c r="S2408" s="224">
        <v>0</v>
      </c>
      <c r="T2408" s="222">
        <v>0</v>
      </c>
      <c r="U2408" s="227">
        <v>0</v>
      </c>
      <c r="V2408" s="224">
        <v>0</v>
      </c>
      <c r="W2408" s="224">
        <v>0</v>
      </c>
      <c r="X2408" s="146">
        <f>+G2408-(SUM(I2408:N2408,O2408,P2408:P2408:T2408,U2408,V2408,W2408))</f>
        <v>0</v>
      </c>
      <c r="Y2408" s="107"/>
      <c r="Z2408" s="107"/>
      <c r="AA2408" s="107"/>
      <c r="AB2408" s="107"/>
      <c r="AC2408" s="107"/>
      <c r="AD2408" s="107"/>
      <c r="AE2408" s="197">
        <f t="shared" si="70"/>
        <v>0</v>
      </c>
      <c r="AF2408" s="108"/>
      <c r="AG2408" s="104"/>
    </row>
    <row r="2409" spans="1:33">
      <c r="A2409" s="103"/>
      <c r="B2409" s="30"/>
      <c r="C2409" s="30"/>
      <c r="D2409" s="104"/>
      <c r="E2409" s="104"/>
      <c r="F2409" s="30"/>
      <c r="G2409" s="105"/>
      <c r="H2409" s="113" t="s">
        <v>735</v>
      </c>
      <c r="I2409" s="222">
        <v>0</v>
      </c>
      <c r="J2409" s="223">
        <v>0</v>
      </c>
      <c r="K2409" s="228">
        <v>0</v>
      </c>
      <c r="L2409" s="224">
        <v>0</v>
      </c>
      <c r="M2409" s="222">
        <v>0</v>
      </c>
      <c r="N2409" s="229">
        <v>0</v>
      </c>
      <c r="O2409" s="225">
        <v>0</v>
      </c>
      <c r="P2409" s="224">
        <v>0</v>
      </c>
      <c r="Q2409" s="225">
        <v>0</v>
      </c>
      <c r="R2409" s="226">
        <v>0</v>
      </c>
      <c r="S2409" s="224">
        <v>0</v>
      </c>
      <c r="T2409" s="222">
        <v>0</v>
      </c>
      <c r="U2409" s="227">
        <v>0</v>
      </c>
      <c r="V2409" s="224">
        <v>0</v>
      </c>
      <c r="W2409" s="224">
        <v>0</v>
      </c>
      <c r="X2409" s="146">
        <f>+G2409-(SUM(I2409:N2409,O2409,P2409:P2409:T2409,U2409,V2409,W2409))</f>
        <v>0</v>
      </c>
      <c r="Y2409" s="107"/>
      <c r="Z2409" s="107"/>
      <c r="AA2409" s="107"/>
      <c r="AB2409" s="107"/>
      <c r="AC2409" s="107"/>
      <c r="AD2409" s="107"/>
      <c r="AE2409" s="197">
        <f t="shared" si="70"/>
        <v>0</v>
      </c>
      <c r="AF2409" s="108"/>
      <c r="AG2409" s="104"/>
    </row>
    <row r="2410" spans="1:33">
      <c r="A2410" s="103"/>
      <c r="B2410" s="30"/>
      <c r="C2410" s="30"/>
      <c r="D2410" s="104"/>
      <c r="E2410" s="104"/>
      <c r="F2410" s="30"/>
      <c r="G2410" s="105"/>
      <c r="H2410" s="113" t="s">
        <v>735</v>
      </c>
      <c r="I2410" s="222">
        <v>0</v>
      </c>
      <c r="J2410" s="223">
        <v>0</v>
      </c>
      <c r="K2410" s="228">
        <v>0</v>
      </c>
      <c r="L2410" s="224">
        <v>0</v>
      </c>
      <c r="M2410" s="222">
        <v>0</v>
      </c>
      <c r="N2410" s="229">
        <v>0</v>
      </c>
      <c r="O2410" s="225">
        <v>0</v>
      </c>
      <c r="P2410" s="224">
        <v>0</v>
      </c>
      <c r="Q2410" s="225">
        <v>0</v>
      </c>
      <c r="R2410" s="226">
        <v>0</v>
      </c>
      <c r="S2410" s="224">
        <v>0</v>
      </c>
      <c r="T2410" s="222">
        <v>0</v>
      </c>
      <c r="U2410" s="227">
        <v>0</v>
      </c>
      <c r="V2410" s="224">
        <v>0</v>
      </c>
      <c r="W2410" s="224">
        <v>0</v>
      </c>
      <c r="X2410" s="146">
        <f>+G2410-(SUM(I2410:N2410,O2410,P2410:P2410:T2410,U2410,V2410,W2410))</f>
        <v>0</v>
      </c>
      <c r="Y2410" s="107"/>
      <c r="Z2410" s="107"/>
      <c r="AA2410" s="107"/>
      <c r="AB2410" s="107"/>
      <c r="AC2410" s="107"/>
      <c r="AD2410" s="107"/>
      <c r="AE2410" s="197">
        <f t="shared" si="70"/>
        <v>0</v>
      </c>
      <c r="AF2410" s="108"/>
      <c r="AG2410" s="104"/>
    </row>
    <row r="2411" spans="1:33">
      <c r="A2411" s="103"/>
      <c r="B2411" s="30"/>
      <c r="C2411" s="30"/>
      <c r="D2411" s="104"/>
      <c r="E2411" s="104"/>
      <c r="F2411" s="30"/>
      <c r="G2411" s="105"/>
      <c r="H2411" s="113" t="s">
        <v>735</v>
      </c>
      <c r="I2411" s="222">
        <v>0</v>
      </c>
      <c r="J2411" s="223">
        <v>0</v>
      </c>
      <c r="K2411" s="228">
        <v>0</v>
      </c>
      <c r="L2411" s="224">
        <v>0</v>
      </c>
      <c r="M2411" s="222">
        <v>0</v>
      </c>
      <c r="N2411" s="229">
        <v>0</v>
      </c>
      <c r="O2411" s="225">
        <v>0</v>
      </c>
      <c r="P2411" s="224">
        <v>0</v>
      </c>
      <c r="Q2411" s="225">
        <v>0</v>
      </c>
      <c r="R2411" s="226">
        <v>0</v>
      </c>
      <c r="S2411" s="224">
        <v>0</v>
      </c>
      <c r="T2411" s="222">
        <v>0</v>
      </c>
      <c r="U2411" s="227">
        <v>0</v>
      </c>
      <c r="V2411" s="224">
        <v>0</v>
      </c>
      <c r="W2411" s="224">
        <v>0</v>
      </c>
      <c r="X2411" s="146">
        <f>+G2411-(SUM(I2411:N2411,O2411,P2411:P2411:T2411,U2411,V2411,W2411))</f>
        <v>0</v>
      </c>
      <c r="Y2411" s="107"/>
      <c r="Z2411" s="107"/>
      <c r="AA2411" s="107"/>
      <c r="AB2411" s="107"/>
      <c r="AC2411" s="107"/>
      <c r="AD2411" s="107"/>
      <c r="AE2411" s="197">
        <f t="shared" si="70"/>
        <v>0</v>
      </c>
      <c r="AF2411" s="108"/>
      <c r="AG2411" s="104"/>
    </row>
    <row r="2412" spans="1:33">
      <c r="A2412" s="103"/>
      <c r="B2412" s="30"/>
      <c r="C2412" s="30"/>
      <c r="D2412" s="104"/>
      <c r="E2412" s="104"/>
      <c r="F2412" s="30"/>
      <c r="G2412" s="105"/>
      <c r="H2412" s="113" t="s">
        <v>735</v>
      </c>
      <c r="I2412" s="222">
        <v>0</v>
      </c>
      <c r="J2412" s="223">
        <v>0</v>
      </c>
      <c r="K2412" s="228">
        <v>0</v>
      </c>
      <c r="L2412" s="224">
        <v>0</v>
      </c>
      <c r="M2412" s="222">
        <v>0</v>
      </c>
      <c r="N2412" s="229">
        <v>0</v>
      </c>
      <c r="O2412" s="225">
        <v>0</v>
      </c>
      <c r="P2412" s="224">
        <v>0</v>
      </c>
      <c r="Q2412" s="225">
        <v>0</v>
      </c>
      <c r="R2412" s="226">
        <v>0</v>
      </c>
      <c r="S2412" s="224">
        <v>0</v>
      </c>
      <c r="T2412" s="222">
        <v>0</v>
      </c>
      <c r="U2412" s="227">
        <v>0</v>
      </c>
      <c r="V2412" s="224">
        <v>0</v>
      </c>
      <c r="W2412" s="224">
        <v>0</v>
      </c>
      <c r="X2412" s="146">
        <f>+G2412-(SUM(I2412:N2412,O2412,P2412:P2412:T2412,U2412,V2412,W2412))</f>
        <v>0</v>
      </c>
      <c r="Y2412" s="107"/>
      <c r="Z2412" s="107"/>
      <c r="AA2412" s="107"/>
      <c r="AB2412" s="107"/>
      <c r="AC2412" s="107"/>
      <c r="AD2412" s="107"/>
      <c r="AE2412" s="197">
        <f t="shared" si="70"/>
        <v>0</v>
      </c>
      <c r="AF2412" s="108"/>
      <c r="AG2412" s="104"/>
    </row>
    <row r="2413" spans="1:33">
      <c r="A2413" s="103"/>
      <c r="B2413" s="30"/>
      <c r="C2413" s="30"/>
      <c r="D2413" s="104"/>
      <c r="E2413" s="104"/>
      <c r="F2413" s="30"/>
      <c r="G2413" s="105"/>
      <c r="H2413" s="113" t="s">
        <v>735</v>
      </c>
      <c r="I2413" s="222">
        <v>0</v>
      </c>
      <c r="J2413" s="223">
        <v>0</v>
      </c>
      <c r="K2413" s="228">
        <v>0</v>
      </c>
      <c r="L2413" s="224">
        <v>0</v>
      </c>
      <c r="M2413" s="222">
        <v>0</v>
      </c>
      <c r="N2413" s="229">
        <v>0</v>
      </c>
      <c r="O2413" s="225">
        <v>0</v>
      </c>
      <c r="P2413" s="224">
        <v>0</v>
      </c>
      <c r="Q2413" s="225">
        <v>0</v>
      </c>
      <c r="R2413" s="226">
        <v>0</v>
      </c>
      <c r="S2413" s="224">
        <v>0</v>
      </c>
      <c r="T2413" s="222">
        <v>0</v>
      </c>
      <c r="U2413" s="227">
        <v>0</v>
      </c>
      <c r="V2413" s="224">
        <v>0</v>
      </c>
      <c r="W2413" s="224">
        <v>0</v>
      </c>
      <c r="X2413" s="146">
        <f>+G2413-(SUM(I2413:N2413,O2413,P2413:P2413:T2413,U2413,V2413,W2413))</f>
        <v>0</v>
      </c>
      <c r="Y2413" s="107"/>
      <c r="Z2413" s="107"/>
      <c r="AA2413" s="107"/>
      <c r="AB2413" s="107"/>
      <c r="AC2413" s="107"/>
      <c r="AD2413" s="107"/>
      <c r="AE2413" s="197">
        <f t="shared" si="70"/>
        <v>0</v>
      </c>
      <c r="AF2413" s="108"/>
      <c r="AG2413" s="104"/>
    </row>
    <row r="2414" spans="1:33">
      <c r="A2414" s="103"/>
      <c r="B2414" s="30"/>
      <c r="C2414" s="30"/>
      <c r="D2414" s="104"/>
      <c r="E2414" s="104"/>
      <c r="F2414" s="30"/>
      <c r="G2414" s="105"/>
      <c r="H2414" s="113" t="s">
        <v>735</v>
      </c>
      <c r="I2414" s="222">
        <v>0</v>
      </c>
      <c r="J2414" s="223">
        <v>0</v>
      </c>
      <c r="K2414" s="228">
        <v>0</v>
      </c>
      <c r="L2414" s="224">
        <v>0</v>
      </c>
      <c r="M2414" s="222">
        <v>0</v>
      </c>
      <c r="N2414" s="229">
        <v>0</v>
      </c>
      <c r="O2414" s="225">
        <v>0</v>
      </c>
      <c r="P2414" s="224">
        <v>0</v>
      </c>
      <c r="Q2414" s="225">
        <v>0</v>
      </c>
      <c r="R2414" s="226">
        <v>0</v>
      </c>
      <c r="S2414" s="224">
        <v>0</v>
      </c>
      <c r="T2414" s="222">
        <v>0</v>
      </c>
      <c r="U2414" s="227">
        <v>0</v>
      </c>
      <c r="V2414" s="224">
        <v>0</v>
      </c>
      <c r="W2414" s="224">
        <v>0</v>
      </c>
      <c r="X2414" s="146">
        <f>+G2414-(SUM(I2414:N2414,O2414,P2414:P2414:T2414,U2414,V2414,W2414))</f>
        <v>0</v>
      </c>
      <c r="Y2414" s="107"/>
      <c r="Z2414" s="107"/>
      <c r="AA2414" s="107"/>
      <c r="AB2414" s="107"/>
      <c r="AC2414" s="107"/>
      <c r="AD2414" s="107"/>
      <c r="AE2414" s="197">
        <f t="shared" si="70"/>
        <v>0</v>
      </c>
      <c r="AF2414" s="108"/>
      <c r="AG2414" s="104"/>
    </row>
    <row r="2415" spans="1:33">
      <c r="A2415" s="103"/>
      <c r="B2415" s="30"/>
      <c r="C2415" s="30"/>
      <c r="D2415" s="104"/>
      <c r="E2415" s="104"/>
      <c r="F2415" s="30"/>
      <c r="G2415" s="105"/>
      <c r="H2415" s="113" t="s">
        <v>735</v>
      </c>
      <c r="I2415" s="222">
        <v>0</v>
      </c>
      <c r="J2415" s="223">
        <v>0</v>
      </c>
      <c r="K2415" s="228">
        <v>0</v>
      </c>
      <c r="L2415" s="224">
        <v>0</v>
      </c>
      <c r="M2415" s="222">
        <v>0</v>
      </c>
      <c r="N2415" s="229">
        <v>0</v>
      </c>
      <c r="O2415" s="225">
        <v>0</v>
      </c>
      <c r="P2415" s="224">
        <v>0</v>
      </c>
      <c r="Q2415" s="225">
        <v>0</v>
      </c>
      <c r="R2415" s="226">
        <v>0</v>
      </c>
      <c r="S2415" s="224">
        <v>0</v>
      </c>
      <c r="T2415" s="222">
        <v>0</v>
      </c>
      <c r="U2415" s="227">
        <v>0</v>
      </c>
      <c r="V2415" s="224">
        <v>0</v>
      </c>
      <c r="W2415" s="224">
        <v>0</v>
      </c>
      <c r="X2415" s="146">
        <f>+G2415-(SUM(I2415:N2415,O2415,P2415:P2415:T2415,U2415,V2415,W2415))</f>
        <v>0</v>
      </c>
      <c r="Y2415" s="107"/>
      <c r="Z2415" s="107"/>
      <c r="AA2415" s="107"/>
      <c r="AB2415" s="107"/>
      <c r="AC2415" s="107"/>
      <c r="AD2415" s="107"/>
      <c r="AE2415" s="197">
        <f t="shared" si="70"/>
        <v>0</v>
      </c>
      <c r="AF2415" s="108"/>
      <c r="AG2415" s="104"/>
    </row>
    <row r="2416" spans="1:33">
      <c r="A2416" s="103"/>
      <c r="B2416" s="30"/>
      <c r="C2416" s="30"/>
      <c r="D2416" s="104"/>
      <c r="E2416" s="104"/>
      <c r="F2416" s="30"/>
      <c r="G2416" s="105"/>
      <c r="H2416" s="113" t="s">
        <v>735</v>
      </c>
      <c r="I2416" s="222">
        <v>0</v>
      </c>
      <c r="J2416" s="223">
        <v>0</v>
      </c>
      <c r="K2416" s="228">
        <v>0</v>
      </c>
      <c r="L2416" s="224">
        <v>0</v>
      </c>
      <c r="M2416" s="222">
        <v>0</v>
      </c>
      <c r="N2416" s="229">
        <v>0</v>
      </c>
      <c r="O2416" s="225">
        <v>0</v>
      </c>
      <c r="P2416" s="224">
        <v>0</v>
      </c>
      <c r="Q2416" s="225">
        <v>0</v>
      </c>
      <c r="R2416" s="226">
        <v>0</v>
      </c>
      <c r="S2416" s="224">
        <v>0</v>
      </c>
      <c r="T2416" s="222">
        <v>0</v>
      </c>
      <c r="U2416" s="227">
        <v>0</v>
      </c>
      <c r="V2416" s="224">
        <v>0</v>
      </c>
      <c r="W2416" s="224">
        <v>0</v>
      </c>
      <c r="X2416" s="146">
        <f>+G2416-(SUM(I2416:N2416,O2416,P2416:P2416:T2416,U2416,V2416,W2416))</f>
        <v>0</v>
      </c>
      <c r="Y2416" s="107"/>
      <c r="Z2416" s="107"/>
      <c r="AA2416" s="107"/>
      <c r="AB2416" s="107"/>
      <c r="AC2416" s="107"/>
      <c r="AD2416" s="107"/>
      <c r="AE2416" s="197">
        <f t="shared" si="70"/>
        <v>0</v>
      </c>
      <c r="AF2416" s="108"/>
      <c r="AG2416" s="104"/>
    </row>
    <row r="2417" spans="1:33">
      <c r="A2417" s="103"/>
      <c r="B2417" s="30"/>
      <c r="C2417" s="30"/>
      <c r="D2417" s="104"/>
      <c r="E2417" s="104"/>
      <c r="F2417" s="30"/>
      <c r="G2417" s="105"/>
      <c r="H2417" s="113" t="s">
        <v>735</v>
      </c>
      <c r="I2417" s="222">
        <v>0</v>
      </c>
      <c r="J2417" s="223">
        <v>0</v>
      </c>
      <c r="K2417" s="228">
        <v>0</v>
      </c>
      <c r="L2417" s="224">
        <v>0</v>
      </c>
      <c r="M2417" s="222">
        <v>0</v>
      </c>
      <c r="N2417" s="229">
        <v>0</v>
      </c>
      <c r="O2417" s="225">
        <v>0</v>
      </c>
      <c r="P2417" s="224">
        <v>0</v>
      </c>
      <c r="Q2417" s="225">
        <v>0</v>
      </c>
      <c r="R2417" s="226">
        <v>0</v>
      </c>
      <c r="S2417" s="224">
        <v>0</v>
      </c>
      <c r="T2417" s="222">
        <v>0</v>
      </c>
      <c r="U2417" s="227">
        <v>0</v>
      </c>
      <c r="V2417" s="224">
        <v>0</v>
      </c>
      <c r="W2417" s="224">
        <v>0</v>
      </c>
      <c r="X2417" s="146">
        <f>+G2417-(SUM(I2417:N2417,O2417,P2417:P2417:T2417,U2417,V2417,W2417))</f>
        <v>0</v>
      </c>
      <c r="Y2417" s="107"/>
      <c r="Z2417" s="107"/>
      <c r="AA2417" s="107"/>
      <c r="AB2417" s="107"/>
      <c r="AC2417" s="107"/>
      <c r="AD2417" s="107"/>
      <c r="AE2417" s="197">
        <f t="shared" si="70"/>
        <v>0</v>
      </c>
      <c r="AF2417" s="108"/>
      <c r="AG2417" s="104"/>
    </row>
    <row r="2418" spans="1:33">
      <c r="A2418" s="103"/>
      <c r="B2418" s="30"/>
      <c r="C2418" s="30"/>
      <c r="D2418" s="104"/>
      <c r="E2418" s="104"/>
      <c r="F2418" s="30"/>
      <c r="G2418" s="105"/>
      <c r="H2418" s="113" t="s">
        <v>735</v>
      </c>
      <c r="I2418" s="222">
        <v>0</v>
      </c>
      <c r="J2418" s="223">
        <v>0</v>
      </c>
      <c r="K2418" s="228">
        <v>0</v>
      </c>
      <c r="L2418" s="224">
        <v>0</v>
      </c>
      <c r="M2418" s="222">
        <v>0</v>
      </c>
      <c r="N2418" s="229">
        <v>0</v>
      </c>
      <c r="O2418" s="225">
        <v>0</v>
      </c>
      <c r="P2418" s="224">
        <v>0</v>
      </c>
      <c r="Q2418" s="225">
        <v>0</v>
      </c>
      <c r="R2418" s="226">
        <v>0</v>
      </c>
      <c r="S2418" s="224">
        <v>0</v>
      </c>
      <c r="T2418" s="222">
        <v>0</v>
      </c>
      <c r="U2418" s="227">
        <v>0</v>
      </c>
      <c r="V2418" s="224">
        <v>0</v>
      </c>
      <c r="W2418" s="224">
        <v>0</v>
      </c>
      <c r="X2418" s="146">
        <f>+G2418-(SUM(I2418:N2418,O2418,P2418:P2418:T2418,U2418,V2418,W2418))</f>
        <v>0</v>
      </c>
      <c r="Y2418" s="107"/>
      <c r="Z2418" s="107"/>
      <c r="AA2418" s="107"/>
      <c r="AB2418" s="107"/>
      <c r="AC2418" s="107"/>
      <c r="AD2418" s="107"/>
      <c r="AE2418" s="197">
        <f t="shared" si="70"/>
        <v>0</v>
      </c>
      <c r="AF2418" s="108"/>
      <c r="AG2418" s="104"/>
    </row>
    <row r="2419" spans="1:33">
      <c r="A2419" s="103"/>
      <c r="B2419" s="30"/>
      <c r="C2419" s="30"/>
      <c r="D2419" s="104"/>
      <c r="E2419" s="104"/>
      <c r="F2419" s="30"/>
      <c r="G2419" s="105"/>
      <c r="H2419" s="113" t="s">
        <v>735</v>
      </c>
      <c r="I2419" s="222">
        <v>0</v>
      </c>
      <c r="J2419" s="223">
        <v>0</v>
      </c>
      <c r="K2419" s="228">
        <v>0</v>
      </c>
      <c r="L2419" s="224">
        <v>0</v>
      </c>
      <c r="M2419" s="222">
        <v>0</v>
      </c>
      <c r="N2419" s="229">
        <v>0</v>
      </c>
      <c r="O2419" s="225">
        <v>0</v>
      </c>
      <c r="P2419" s="224">
        <v>0</v>
      </c>
      <c r="Q2419" s="225">
        <v>0</v>
      </c>
      <c r="R2419" s="226">
        <v>0</v>
      </c>
      <c r="S2419" s="224">
        <v>0</v>
      </c>
      <c r="T2419" s="222">
        <v>0</v>
      </c>
      <c r="U2419" s="227">
        <v>0</v>
      </c>
      <c r="V2419" s="224">
        <v>0</v>
      </c>
      <c r="W2419" s="224">
        <v>0</v>
      </c>
      <c r="X2419" s="146">
        <f>+G2419-(SUM(I2419:N2419,O2419,P2419:P2419:T2419,U2419,V2419,W2419))</f>
        <v>0</v>
      </c>
      <c r="Y2419" s="107"/>
      <c r="Z2419" s="107"/>
      <c r="AA2419" s="107"/>
      <c r="AB2419" s="107"/>
      <c r="AC2419" s="107"/>
      <c r="AD2419" s="107"/>
      <c r="AE2419" s="197">
        <f t="shared" si="70"/>
        <v>0</v>
      </c>
      <c r="AF2419" s="108"/>
      <c r="AG2419" s="104"/>
    </row>
    <row r="2420" spans="1:33">
      <c r="A2420" s="103"/>
      <c r="B2420" s="30"/>
      <c r="C2420" s="30"/>
      <c r="D2420" s="104"/>
      <c r="E2420" s="104"/>
      <c r="F2420" s="30"/>
      <c r="G2420" s="105"/>
      <c r="H2420" s="113" t="s">
        <v>735</v>
      </c>
      <c r="I2420" s="222">
        <v>0</v>
      </c>
      <c r="J2420" s="223">
        <v>0</v>
      </c>
      <c r="K2420" s="228">
        <v>0</v>
      </c>
      <c r="L2420" s="224">
        <v>0</v>
      </c>
      <c r="M2420" s="222">
        <v>0</v>
      </c>
      <c r="N2420" s="229">
        <v>0</v>
      </c>
      <c r="O2420" s="225">
        <v>0</v>
      </c>
      <c r="P2420" s="224">
        <v>0</v>
      </c>
      <c r="Q2420" s="225">
        <v>0</v>
      </c>
      <c r="R2420" s="226">
        <v>0</v>
      </c>
      <c r="S2420" s="224">
        <v>0</v>
      </c>
      <c r="T2420" s="222">
        <v>0</v>
      </c>
      <c r="U2420" s="227">
        <v>0</v>
      </c>
      <c r="V2420" s="224">
        <v>0</v>
      </c>
      <c r="W2420" s="224">
        <v>0</v>
      </c>
      <c r="X2420" s="146">
        <f>+G2420-(SUM(I2420:N2420,O2420,P2420:P2420:T2420,U2420,V2420,W2420))</f>
        <v>0</v>
      </c>
      <c r="Y2420" s="107"/>
      <c r="Z2420" s="107"/>
      <c r="AA2420" s="107"/>
      <c r="AB2420" s="107"/>
      <c r="AC2420" s="107"/>
      <c r="AD2420" s="107"/>
      <c r="AE2420" s="197">
        <f t="shared" si="70"/>
        <v>0</v>
      </c>
      <c r="AF2420" s="108"/>
      <c r="AG2420" s="104"/>
    </row>
    <row r="2421" spans="1:33">
      <c r="A2421" s="103"/>
      <c r="B2421" s="30"/>
      <c r="C2421" s="30"/>
      <c r="D2421" s="104"/>
      <c r="E2421" s="104"/>
      <c r="F2421" s="30"/>
      <c r="G2421" s="105"/>
      <c r="H2421" s="113" t="s">
        <v>735</v>
      </c>
      <c r="I2421" s="222">
        <v>0</v>
      </c>
      <c r="J2421" s="223">
        <v>0</v>
      </c>
      <c r="K2421" s="228">
        <v>0</v>
      </c>
      <c r="L2421" s="224">
        <v>0</v>
      </c>
      <c r="M2421" s="222">
        <v>0</v>
      </c>
      <c r="N2421" s="229">
        <v>0</v>
      </c>
      <c r="O2421" s="225">
        <v>0</v>
      </c>
      <c r="P2421" s="224">
        <v>0</v>
      </c>
      <c r="Q2421" s="225">
        <v>0</v>
      </c>
      <c r="R2421" s="226">
        <v>0</v>
      </c>
      <c r="S2421" s="224">
        <v>0</v>
      </c>
      <c r="T2421" s="222">
        <v>0</v>
      </c>
      <c r="U2421" s="227">
        <v>0</v>
      </c>
      <c r="V2421" s="224">
        <v>0</v>
      </c>
      <c r="W2421" s="224">
        <v>0</v>
      </c>
      <c r="X2421" s="146">
        <f>+G2421-(SUM(I2421:N2421,O2421,P2421:P2421:T2421,U2421,V2421,W2421))</f>
        <v>0</v>
      </c>
      <c r="Y2421" s="107"/>
      <c r="Z2421" s="107"/>
      <c r="AA2421" s="107"/>
      <c r="AB2421" s="107"/>
      <c r="AC2421" s="107"/>
      <c r="AD2421" s="107"/>
      <c r="AE2421" s="197">
        <f t="shared" si="70"/>
        <v>0</v>
      </c>
      <c r="AF2421" s="108"/>
      <c r="AG2421" s="104"/>
    </row>
    <row r="2422" spans="1:33">
      <c r="A2422" s="103"/>
      <c r="B2422" s="30"/>
      <c r="C2422" s="30"/>
      <c r="D2422" s="104"/>
      <c r="E2422" s="104"/>
      <c r="F2422" s="30"/>
      <c r="G2422" s="105"/>
      <c r="H2422" s="113" t="s">
        <v>735</v>
      </c>
      <c r="I2422" s="222">
        <v>0</v>
      </c>
      <c r="J2422" s="223">
        <v>0</v>
      </c>
      <c r="K2422" s="228">
        <v>0</v>
      </c>
      <c r="L2422" s="224">
        <v>0</v>
      </c>
      <c r="M2422" s="222">
        <v>0</v>
      </c>
      <c r="N2422" s="229">
        <v>0</v>
      </c>
      <c r="O2422" s="225">
        <v>0</v>
      </c>
      <c r="P2422" s="224">
        <v>0</v>
      </c>
      <c r="Q2422" s="225">
        <v>0</v>
      </c>
      <c r="R2422" s="226">
        <v>0</v>
      </c>
      <c r="S2422" s="224">
        <v>0</v>
      </c>
      <c r="T2422" s="222">
        <v>0</v>
      </c>
      <c r="U2422" s="227">
        <v>0</v>
      </c>
      <c r="V2422" s="224">
        <v>0</v>
      </c>
      <c r="W2422" s="224">
        <v>0</v>
      </c>
      <c r="X2422" s="146">
        <f>+G2422-(SUM(I2422:N2422,O2422,P2422:P2422:T2422,U2422,V2422,W2422))</f>
        <v>0</v>
      </c>
      <c r="Y2422" s="107"/>
      <c r="Z2422" s="107"/>
      <c r="AA2422" s="107"/>
      <c r="AB2422" s="107"/>
      <c r="AC2422" s="107"/>
      <c r="AD2422" s="107"/>
      <c r="AE2422" s="197">
        <f t="shared" si="70"/>
        <v>0</v>
      </c>
      <c r="AF2422" s="108"/>
      <c r="AG2422" s="104"/>
    </row>
    <row r="2423" spans="1:33">
      <c r="A2423" s="103"/>
      <c r="B2423" s="30"/>
      <c r="C2423" s="30"/>
      <c r="D2423" s="104"/>
      <c r="E2423" s="104"/>
      <c r="F2423" s="30"/>
      <c r="G2423" s="105"/>
      <c r="H2423" s="113" t="s">
        <v>735</v>
      </c>
      <c r="I2423" s="222">
        <v>0</v>
      </c>
      <c r="J2423" s="223">
        <v>0</v>
      </c>
      <c r="K2423" s="228">
        <v>0</v>
      </c>
      <c r="L2423" s="224">
        <v>0</v>
      </c>
      <c r="M2423" s="222">
        <v>0</v>
      </c>
      <c r="N2423" s="229">
        <v>0</v>
      </c>
      <c r="O2423" s="225">
        <v>0</v>
      </c>
      <c r="P2423" s="224">
        <v>0</v>
      </c>
      <c r="Q2423" s="225">
        <v>0</v>
      </c>
      <c r="R2423" s="226">
        <v>0</v>
      </c>
      <c r="S2423" s="224">
        <v>0</v>
      </c>
      <c r="T2423" s="222">
        <v>0</v>
      </c>
      <c r="U2423" s="227">
        <v>0</v>
      </c>
      <c r="V2423" s="224">
        <v>0</v>
      </c>
      <c r="W2423" s="224">
        <v>0</v>
      </c>
      <c r="X2423" s="146">
        <f>+G2423-(SUM(I2423:N2423,O2423,P2423:P2423:T2423,U2423,V2423,W2423))</f>
        <v>0</v>
      </c>
      <c r="Y2423" s="107"/>
      <c r="Z2423" s="107"/>
      <c r="AA2423" s="107"/>
      <c r="AB2423" s="107"/>
      <c r="AC2423" s="107"/>
      <c r="AD2423" s="107"/>
      <c r="AE2423" s="197">
        <f t="shared" si="70"/>
        <v>0</v>
      </c>
      <c r="AF2423" s="108"/>
      <c r="AG2423" s="104"/>
    </row>
    <row r="2424" spans="1:33">
      <c r="A2424" s="103"/>
      <c r="B2424" s="30"/>
      <c r="C2424" s="30"/>
      <c r="D2424" s="104"/>
      <c r="E2424" s="104"/>
      <c r="F2424" s="30"/>
      <c r="G2424" s="105"/>
      <c r="H2424" s="113" t="s">
        <v>735</v>
      </c>
      <c r="I2424" s="222">
        <v>0</v>
      </c>
      <c r="J2424" s="223">
        <v>0</v>
      </c>
      <c r="K2424" s="228">
        <v>0</v>
      </c>
      <c r="L2424" s="224">
        <v>0</v>
      </c>
      <c r="M2424" s="222">
        <v>0</v>
      </c>
      <c r="N2424" s="229">
        <v>0</v>
      </c>
      <c r="O2424" s="225">
        <v>0</v>
      </c>
      <c r="P2424" s="224">
        <v>0</v>
      </c>
      <c r="Q2424" s="225">
        <v>0</v>
      </c>
      <c r="R2424" s="226">
        <v>0</v>
      </c>
      <c r="S2424" s="224">
        <v>0</v>
      </c>
      <c r="T2424" s="222">
        <v>0</v>
      </c>
      <c r="U2424" s="227">
        <v>0</v>
      </c>
      <c r="V2424" s="224">
        <v>0</v>
      </c>
      <c r="W2424" s="224">
        <v>0</v>
      </c>
      <c r="X2424" s="146">
        <f>+G2424-(SUM(I2424:N2424,O2424,P2424:P2424:T2424,U2424,V2424,W2424))</f>
        <v>0</v>
      </c>
      <c r="Y2424" s="107"/>
      <c r="Z2424" s="107"/>
      <c r="AA2424" s="107"/>
      <c r="AB2424" s="107"/>
      <c r="AC2424" s="107"/>
      <c r="AD2424" s="107"/>
      <c r="AE2424" s="197">
        <f t="shared" si="70"/>
        <v>0</v>
      </c>
      <c r="AF2424" s="108"/>
      <c r="AG2424" s="104"/>
    </row>
    <row r="2425" spans="1:33">
      <c r="A2425" s="103"/>
      <c r="B2425" s="30"/>
      <c r="C2425" s="30"/>
      <c r="D2425" s="104"/>
      <c r="E2425" s="104"/>
      <c r="F2425" s="30"/>
      <c r="G2425" s="105"/>
      <c r="H2425" s="113" t="s">
        <v>735</v>
      </c>
      <c r="I2425" s="222">
        <v>0</v>
      </c>
      <c r="J2425" s="223">
        <v>0</v>
      </c>
      <c r="K2425" s="228">
        <v>0</v>
      </c>
      <c r="L2425" s="224">
        <v>0</v>
      </c>
      <c r="M2425" s="222">
        <v>0</v>
      </c>
      <c r="N2425" s="229">
        <v>0</v>
      </c>
      <c r="O2425" s="225">
        <v>0</v>
      </c>
      <c r="P2425" s="224">
        <v>0</v>
      </c>
      <c r="Q2425" s="225">
        <v>0</v>
      </c>
      <c r="R2425" s="226">
        <v>0</v>
      </c>
      <c r="S2425" s="224">
        <v>0</v>
      </c>
      <c r="T2425" s="222">
        <v>0</v>
      </c>
      <c r="U2425" s="227">
        <v>0</v>
      </c>
      <c r="V2425" s="224">
        <v>0</v>
      </c>
      <c r="W2425" s="224">
        <v>0</v>
      </c>
      <c r="X2425" s="146">
        <f>+G2425-(SUM(I2425:N2425,O2425,P2425:P2425:T2425,U2425,V2425,W2425))</f>
        <v>0</v>
      </c>
      <c r="Y2425" s="107"/>
      <c r="Z2425" s="107"/>
      <c r="AA2425" s="107"/>
      <c r="AB2425" s="107"/>
      <c r="AC2425" s="107"/>
      <c r="AD2425" s="107"/>
      <c r="AE2425" s="197">
        <f t="shared" si="70"/>
        <v>0</v>
      </c>
      <c r="AF2425" s="108"/>
      <c r="AG2425" s="104"/>
    </row>
    <row r="2426" spans="1:33">
      <c r="A2426" s="103"/>
      <c r="B2426" s="30"/>
      <c r="C2426" s="30"/>
      <c r="D2426" s="104"/>
      <c r="E2426" s="104"/>
      <c r="F2426" s="30"/>
      <c r="G2426" s="105"/>
      <c r="H2426" s="113" t="s">
        <v>735</v>
      </c>
      <c r="I2426" s="222">
        <v>0</v>
      </c>
      <c r="J2426" s="223">
        <v>0</v>
      </c>
      <c r="K2426" s="228">
        <v>0</v>
      </c>
      <c r="L2426" s="224">
        <v>0</v>
      </c>
      <c r="M2426" s="222">
        <v>0</v>
      </c>
      <c r="N2426" s="229">
        <v>0</v>
      </c>
      <c r="O2426" s="225">
        <v>0</v>
      </c>
      <c r="P2426" s="224">
        <v>0</v>
      </c>
      <c r="Q2426" s="225">
        <v>0</v>
      </c>
      <c r="R2426" s="226">
        <v>0</v>
      </c>
      <c r="S2426" s="224">
        <v>0</v>
      </c>
      <c r="T2426" s="222">
        <v>0</v>
      </c>
      <c r="U2426" s="227">
        <v>0</v>
      </c>
      <c r="V2426" s="224">
        <v>0</v>
      </c>
      <c r="W2426" s="224">
        <v>0</v>
      </c>
      <c r="X2426" s="146">
        <f>+G2426-(SUM(I2426:N2426,O2426,P2426:P2426:T2426,U2426,V2426,W2426))</f>
        <v>0</v>
      </c>
      <c r="Y2426" s="107"/>
      <c r="Z2426" s="107"/>
      <c r="AA2426" s="107"/>
      <c r="AB2426" s="107"/>
      <c r="AC2426" s="107"/>
      <c r="AD2426" s="107"/>
      <c r="AE2426" s="197">
        <f t="shared" si="70"/>
        <v>0</v>
      </c>
      <c r="AF2426" s="108"/>
      <c r="AG2426" s="104"/>
    </row>
    <row r="2427" spans="1:33">
      <c r="A2427" s="103"/>
      <c r="B2427" s="30"/>
      <c r="C2427" s="30"/>
      <c r="D2427" s="104"/>
      <c r="E2427" s="104"/>
      <c r="F2427" s="30"/>
      <c r="G2427" s="105"/>
      <c r="H2427" s="113" t="s">
        <v>735</v>
      </c>
      <c r="I2427" s="222">
        <v>0</v>
      </c>
      <c r="J2427" s="223">
        <v>0</v>
      </c>
      <c r="K2427" s="228">
        <v>0</v>
      </c>
      <c r="L2427" s="224">
        <v>0</v>
      </c>
      <c r="M2427" s="222">
        <v>0</v>
      </c>
      <c r="N2427" s="229">
        <v>0</v>
      </c>
      <c r="O2427" s="225">
        <v>0</v>
      </c>
      <c r="P2427" s="224">
        <v>0</v>
      </c>
      <c r="Q2427" s="225">
        <v>0</v>
      </c>
      <c r="R2427" s="226">
        <v>0</v>
      </c>
      <c r="S2427" s="224">
        <v>0</v>
      </c>
      <c r="T2427" s="222">
        <v>0</v>
      </c>
      <c r="U2427" s="227">
        <v>0</v>
      </c>
      <c r="V2427" s="224">
        <v>0</v>
      </c>
      <c r="W2427" s="224">
        <v>0</v>
      </c>
      <c r="X2427" s="146">
        <f>+G2427-(SUM(I2427:N2427,O2427,P2427:P2427:T2427,U2427,V2427,W2427))</f>
        <v>0</v>
      </c>
      <c r="Y2427" s="107"/>
      <c r="Z2427" s="107"/>
      <c r="AA2427" s="107"/>
      <c r="AB2427" s="107"/>
      <c r="AC2427" s="107"/>
      <c r="AD2427" s="107"/>
      <c r="AE2427" s="197">
        <f t="shared" si="70"/>
        <v>0</v>
      </c>
      <c r="AF2427" s="108"/>
      <c r="AG2427" s="104"/>
    </row>
    <row r="2428" spans="1:33">
      <c r="A2428" s="103"/>
      <c r="B2428" s="30"/>
      <c r="C2428" s="30"/>
      <c r="D2428" s="104"/>
      <c r="E2428" s="104"/>
      <c r="F2428" s="30"/>
      <c r="G2428" s="105"/>
      <c r="H2428" s="113" t="s">
        <v>735</v>
      </c>
      <c r="I2428" s="222">
        <v>0</v>
      </c>
      <c r="J2428" s="223">
        <v>0</v>
      </c>
      <c r="K2428" s="228">
        <v>0</v>
      </c>
      <c r="L2428" s="224">
        <v>0</v>
      </c>
      <c r="M2428" s="222">
        <v>0</v>
      </c>
      <c r="N2428" s="229">
        <v>0</v>
      </c>
      <c r="O2428" s="225">
        <v>0</v>
      </c>
      <c r="P2428" s="224">
        <v>0</v>
      </c>
      <c r="Q2428" s="225">
        <v>0</v>
      </c>
      <c r="R2428" s="226">
        <v>0</v>
      </c>
      <c r="S2428" s="224">
        <v>0</v>
      </c>
      <c r="T2428" s="222">
        <v>0</v>
      </c>
      <c r="U2428" s="227">
        <v>0</v>
      </c>
      <c r="V2428" s="224">
        <v>0</v>
      </c>
      <c r="W2428" s="224">
        <v>0</v>
      </c>
      <c r="X2428" s="146">
        <f>+G2428-(SUM(I2428:N2428,O2428,P2428:P2428:T2428,U2428,V2428,W2428))</f>
        <v>0</v>
      </c>
      <c r="Y2428" s="107"/>
      <c r="Z2428" s="107"/>
      <c r="AA2428" s="107"/>
      <c r="AB2428" s="107"/>
      <c r="AC2428" s="107"/>
      <c r="AD2428" s="107"/>
      <c r="AE2428" s="197">
        <f t="shared" si="70"/>
        <v>0</v>
      </c>
      <c r="AF2428" s="108"/>
      <c r="AG2428" s="104"/>
    </row>
    <row r="2429" spans="1:33">
      <c r="A2429" s="103"/>
      <c r="B2429" s="30"/>
      <c r="C2429" s="30"/>
      <c r="D2429" s="104"/>
      <c r="E2429" s="104"/>
      <c r="F2429" s="30"/>
      <c r="G2429" s="105"/>
      <c r="H2429" s="113" t="s">
        <v>735</v>
      </c>
      <c r="I2429" s="222">
        <v>0</v>
      </c>
      <c r="J2429" s="223">
        <v>0</v>
      </c>
      <c r="K2429" s="228">
        <v>0</v>
      </c>
      <c r="L2429" s="224">
        <v>0</v>
      </c>
      <c r="M2429" s="222">
        <v>0</v>
      </c>
      <c r="N2429" s="229">
        <v>0</v>
      </c>
      <c r="O2429" s="225">
        <v>0</v>
      </c>
      <c r="P2429" s="224">
        <v>0</v>
      </c>
      <c r="Q2429" s="225">
        <v>0</v>
      </c>
      <c r="R2429" s="226">
        <v>0</v>
      </c>
      <c r="S2429" s="224">
        <v>0</v>
      </c>
      <c r="T2429" s="222">
        <v>0</v>
      </c>
      <c r="U2429" s="227">
        <v>0</v>
      </c>
      <c r="V2429" s="224">
        <v>0</v>
      </c>
      <c r="W2429" s="224">
        <v>0</v>
      </c>
      <c r="X2429" s="146">
        <f>+G2429-(SUM(I2429:N2429,O2429,P2429:P2429:T2429,U2429,V2429,W2429))</f>
        <v>0</v>
      </c>
      <c r="Y2429" s="107"/>
      <c r="Z2429" s="107"/>
      <c r="AA2429" s="107"/>
      <c r="AB2429" s="107"/>
      <c r="AC2429" s="107"/>
      <c r="AD2429" s="107"/>
      <c r="AE2429" s="197">
        <f t="shared" si="70"/>
        <v>0</v>
      </c>
      <c r="AF2429" s="108"/>
      <c r="AG2429" s="104"/>
    </row>
    <row r="2430" spans="1:33">
      <c r="A2430" s="103"/>
      <c r="B2430" s="30"/>
      <c r="C2430" s="30"/>
      <c r="D2430" s="104"/>
      <c r="E2430" s="104"/>
      <c r="F2430" s="30"/>
      <c r="G2430" s="105"/>
      <c r="H2430" s="113" t="s">
        <v>735</v>
      </c>
      <c r="I2430" s="222">
        <v>0</v>
      </c>
      <c r="J2430" s="223">
        <v>0</v>
      </c>
      <c r="K2430" s="228">
        <v>0</v>
      </c>
      <c r="L2430" s="224">
        <v>0</v>
      </c>
      <c r="M2430" s="222">
        <v>0</v>
      </c>
      <c r="N2430" s="229">
        <v>0</v>
      </c>
      <c r="O2430" s="225">
        <v>0</v>
      </c>
      <c r="P2430" s="224">
        <v>0</v>
      </c>
      <c r="Q2430" s="225">
        <v>0</v>
      </c>
      <c r="R2430" s="226">
        <v>0</v>
      </c>
      <c r="S2430" s="224">
        <v>0</v>
      </c>
      <c r="T2430" s="222">
        <v>0</v>
      </c>
      <c r="U2430" s="227">
        <v>0</v>
      </c>
      <c r="V2430" s="224">
        <v>0</v>
      </c>
      <c r="W2430" s="224">
        <v>0</v>
      </c>
      <c r="X2430" s="146">
        <f>+G2430-(SUM(I2430:N2430,O2430,P2430:P2430:T2430,U2430,V2430,W2430))</f>
        <v>0</v>
      </c>
      <c r="Y2430" s="107"/>
      <c r="Z2430" s="107"/>
      <c r="AA2430" s="107"/>
      <c r="AB2430" s="107"/>
      <c r="AC2430" s="107"/>
      <c r="AD2430" s="107"/>
      <c r="AE2430" s="197">
        <f t="shared" si="70"/>
        <v>0</v>
      </c>
      <c r="AF2430" s="108"/>
      <c r="AG2430" s="104"/>
    </row>
    <row r="2431" spans="1:33">
      <c r="A2431" s="103"/>
      <c r="B2431" s="30"/>
      <c r="C2431" s="30"/>
      <c r="D2431" s="104"/>
      <c r="E2431" s="104"/>
      <c r="F2431" s="30"/>
      <c r="G2431" s="105"/>
      <c r="H2431" s="113" t="s">
        <v>735</v>
      </c>
      <c r="I2431" s="222">
        <v>0</v>
      </c>
      <c r="J2431" s="223">
        <v>0</v>
      </c>
      <c r="K2431" s="228">
        <v>0</v>
      </c>
      <c r="L2431" s="224">
        <v>0</v>
      </c>
      <c r="M2431" s="222">
        <v>0</v>
      </c>
      <c r="N2431" s="229">
        <v>0</v>
      </c>
      <c r="O2431" s="225">
        <v>0</v>
      </c>
      <c r="P2431" s="224">
        <v>0</v>
      </c>
      <c r="Q2431" s="225">
        <v>0</v>
      </c>
      <c r="R2431" s="226">
        <v>0</v>
      </c>
      <c r="S2431" s="224">
        <v>0</v>
      </c>
      <c r="T2431" s="222">
        <v>0</v>
      </c>
      <c r="U2431" s="227">
        <v>0</v>
      </c>
      <c r="V2431" s="224">
        <v>0</v>
      </c>
      <c r="W2431" s="224">
        <v>0</v>
      </c>
      <c r="X2431" s="146">
        <f>+G2431-(SUM(I2431:N2431,O2431,P2431:P2431:T2431,U2431,V2431,W2431))</f>
        <v>0</v>
      </c>
      <c r="Y2431" s="107"/>
      <c r="Z2431" s="107"/>
      <c r="AA2431" s="107"/>
      <c r="AB2431" s="107"/>
      <c r="AC2431" s="107"/>
      <c r="AD2431" s="107"/>
      <c r="AE2431" s="197">
        <f t="shared" si="70"/>
        <v>0</v>
      </c>
      <c r="AF2431" s="108"/>
      <c r="AG2431" s="104"/>
    </row>
    <row r="2432" spans="1:33">
      <c r="A2432" s="103"/>
      <c r="B2432" s="30"/>
      <c r="C2432" s="30"/>
      <c r="D2432" s="104"/>
      <c r="E2432" s="104"/>
      <c r="F2432" s="30"/>
      <c r="G2432" s="105"/>
      <c r="H2432" s="113" t="s">
        <v>735</v>
      </c>
      <c r="I2432" s="222">
        <v>0</v>
      </c>
      <c r="J2432" s="223">
        <v>0</v>
      </c>
      <c r="K2432" s="228">
        <v>0</v>
      </c>
      <c r="L2432" s="224">
        <v>0</v>
      </c>
      <c r="M2432" s="222">
        <v>0</v>
      </c>
      <c r="N2432" s="229">
        <v>0</v>
      </c>
      <c r="O2432" s="225">
        <v>0</v>
      </c>
      <c r="P2432" s="224">
        <v>0</v>
      </c>
      <c r="Q2432" s="225">
        <v>0</v>
      </c>
      <c r="R2432" s="226">
        <v>0</v>
      </c>
      <c r="S2432" s="224">
        <v>0</v>
      </c>
      <c r="T2432" s="222">
        <v>0</v>
      </c>
      <c r="U2432" s="227">
        <v>0</v>
      </c>
      <c r="V2432" s="224">
        <v>0</v>
      </c>
      <c r="W2432" s="224">
        <v>0</v>
      </c>
      <c r="X2432" s="146">
        <f>+G2432-(SUM(I2432:N2432,O2432,P2432:P2432:T2432,U2432,V2432,W2432))</f>
        <v>0</v>
      </c>
      <c r="Y2432" s="107"/>
      <c r="Z2432" s="107"/>
      <c r="AA2432" s="107"/>
      <c r="AB2432" s="107"/>
      <c r="AC2432" s="107"/>
      <c r="AD2432" s="107"/>
      <c r="AE2432" s="197">
        <f t="shared" si="70"/>
        <v>0</v>
      </c>
      <c r="AF2432" s="108"/>
      <c r="AG2432" s="104"/>
    </row>
    <row r="2433" spans="1:33">
      <c r="A2433" s="103"/>
      <c r="B2433" s="30"/>
      <c r="C2433" s="30"/>
      <c r="D2433" s="104"/>
      <c r="E2433" s="104"/>
      <c r="F2433" s="30"/>
      <c r="G2433" s="105"/>
      <c r="H2433" s="113" t="s">
        <v>735</v>
      </c>
      <c r="I2433" s="222">
        <v>0</v>
      </c>
      <c r="J2433" s="223">
        <v>0</v>
      </c>
      <c r="K2433" s="228">
        <v>0</v>
      </c>
      <c r="L2433" s="224">
        <v>0</v>
      </c>
      <c r="M2433" s="222">
        <v>0</v>
      </c>
      <c r="N2433" s="229">
        <v>0</v>
      </c>
      <c r="O2433" s="225">
        <v>0</v>
      </c>
      <c r="P2433" s="224">
        <v>0</v>
      </c>
      <c r="Q2433" s="225">
        <v>0</v>
      </c>
      <c r="R2433" s="226">
        <v>0</v>
      </c>
      <c r="S2433" s="224">
        <v>0</v>
      </c>
      <c r="T2433" s="222">
        <v>0</v>
      </c>
      <c r="U2433" s="227">
        <v>0</v>
      </c>
      <c r="V2433" s="224">
        <v>0</v>
      </c>
      <c r="W2433" s="224">
        <v>0</v>
      </c>
      <c r="X2433" s="146">
        <f>+G2433-(SUM(I2433:N2433,O2433,P2433:P2433:T2433,U2433,V2433,W2433))</f>
        <v>0</v>
      </c>
      <c r="Y2433" s="107"/>
      <c r="Z2433" s="107"/>
      <c r="AA2433" s="107"/>
      <c r="AB2433" s="107"/>
      <c r="AC2433" s="107"/>
      <c r="AD2433" s="107"/>
      <c r="AE2433" s="197">
        <f t="shared" si="70"/>
        <v>0</v>
      </c>
      <c r="AF2433" s="108"/>
      <c r="AG2433" s="104"/>
    </row>
    <row r="2434" spans="1:33">
      <c r="A2434" s="103"/>
      <c r="B2434" s="30"/>
      <c r="C2434" s="30"/>
      <c r="D2434" s="104"/>
      <c r="E2434" s="104"/>
      <c r="F2434" s="30"/>
      <c r="G2434" s="105"/>
      <c r="H2434" s="113" t="s">
        <v>735</v>
      </c>
      <c r="I2434" s="222">
        <v>0</v>
      </c>
      <c r="J2434" s="223">
        <v>0</v>
      </c>
      <c r="K2434" s="228">
        <v>0</v>
      </c>
      <c r="L2434" s="224">
        <v>0</v>
      </c>
      <c r="M2434" s="222">
        <v>0</v>
      </c>
      <c r="N2434" s="229">
        <v>0</v>
      </c>
      <c r="O2434" s="225">
        <v>0</v>
      </c>
      <c r="P2434" s="224">
        <v>0</v>
      </c>
      <c r="Q2434" s="225">
        <v>0</v>
      </c>
      <c r="R2434" s="226">
        <v>0</v>
      </c>
      <c r="S2434" s="224">
        <v>0</v>
      </c>
      <c r="T2434" s="222">
        <v>0</v>
      </c>
      <c r="U2434" s="227">
        <v>0</v>
      </c>
      <c r="V2434" s="224">
        <v>0</v>
      </c>
      <c r="W2434" s="224">
        <v>0</v>
      </c>
      <c r="X2434" s="146">
        <f>+G2434-(SUM(I2434:N2434,O2434,P2434:P2434:T2434,U2434,V2434,W2434))</f>
        <v>0</v>
      </c>
      <c r="Y2434" s="107"/>
      <c r="Z2434" s="107"/>
      <c r="AA2434" s="107"/>
      <c r="AB2434" s="107"/>
      <c r="AC2434" s="107"/>
      <c r="AD2434" s="107"/>
      <c r="AE2434" s="197">
        <f t="shared" si="70"/>
        <v>0</v>
      </c>
      <c r="AF2434" s="108"/>
      <c r="AG2434" s="104"/>
    </row>
    <row r="2435" spans="1:33">
      <c r="A2435" s="103"/>
      <c r="B2435" s="30"/>
      <c r="C2435" s="30"/>
      <c r="D2435" s="104"/>
      <c r="E2435" s="104"/>
      <c r="F2435" s="30"/>
      <c r="G2435" s="105"/>
      <c r="H2435" s="113" t="s">
        <v>735</v>
      </c>
      <c r="I2435" s="222">
        <v>0</v>
      </c>
      <c r="J2435" s="223">
        <v>0</v>
      </c>
      <c r="K2435" s="228">
        <v>0</v>
      </c>
      <c r="L2435" s="224">
        <v>0</v>
      </c>
      <c r="M2435" s="222">
        <v>0</v>
      </c>
      <c r="N2435" s="229">
        <v>0</v>
      </c>
      <c r="O2435" s="225">
        <v>0</v>
      </c>
      <c r="P2435" s="224">
        <v>0</v>
      </c>
      <c r="Q2435" s="225">
        <v>0</v>
      </c>
      <c r="R2435" s="226">
        <v>0</v>
      </c>
      <c r="S2435" s="224">
        <v>0</v>
      </c>
      <c r="T2435" s="222">
        <v>0</v>
      </c>
      <c r="U2435" s="227">
        <v>0</v>
      </c>
      <c r="V2435" s="224">
        <v>0</v>
      </c>
      <c r="W2435" s="224">
        <v>0</v>
      </c>
      <c r="X2435" s="146">
        <f>+G2435-(SUM(I2435:N2435,O2435,P2435:P2435:T2435,U2435,V2435,W2435))</f>
        <v>0</v>
      </c>
      <c r="Y2435" s="107"/>
      <c r="Z2435" s="107"/>
      <c r="AA2435" s="107"/>
      <c r="AB2435" s="107"/>
      <c r="AC2435" s="107"/>
      <c r="AD2435" s="107"/>
      <c r="AE2435" s="197">
        <f t="shared" si="70"/>
        <v>0</v>
      </c>
      <c r="AF2435" s="108"/>
      <c r="AG2435" s="104"/>
    </row>
    <row r="2436" spans="1:33">
      <c r="A2436" s="103"/>
      <c r="B2436" s="30"/>
      <c r="C2436" s="30"/>
      <c r="D2436" s="104"/>
      <c r="E2436" s="104"/>
      <c r="F2436" s="30"/>
      <c r="G2436" s="105"/>
      <c r="H2436" s="113" t="s">
        <v>735</v>
      </c>
      <c r="I2436" s="222">
        <v>0</v>
      </c>
      <c r="J2436" s="223">
        <v>0</v>
      </c>
      <c r="K2436" s="228">
        <v>0</v>
      </c>
      <c r="L2436" s="224">
        <v>0</v>
      </c>
      <c r="M2436" s="222">
        <v>0</v>
      </c>
      <c r="N2436" s="229">
        <v>0</v>
      </c>
      <c r="O2436" s="225">
        <v>0</v>
      </c>
      <c r="P2436" s="224">
        <v>0</v>
      </c>
      <c r="Q2436" s="225">
        <v>0</v>
      </c>
      <c r="R2436" s="226">
        <v>0</v>
      </c>
      <c r="S2436" s="224">
        <v>0</v>
      </c>
      <c r="T2436" s="222">
        <v>0</v>
      </c>
      <c r="U2436" s="227">
        <v>0</v>
      </c>
      <c r="V2436" s="224">
        <v>0</v>
      </c>
      <c r="W2436" s="224">
        <v>0</v>
      </c>
      <c r="X2436" s="146">
        <f>+G2436-(SUM(I2436:N2436,O2436,P2436:P2436:T2436,U2436,V2436,W2436))</f>
        <v>0</v>
      </c>
      <c r="Y2436" s="107"/>
      <c r="Z2436" s="107"/>
      <c r="AA2436" s="107"/>
      <c r="AB2436" s="107"/>
      <c r="AC2436" s="107"/>
      <c r="AD2436" s="107"/>
      <c r="AE2436" s="197">
        <f t="shared" si="70"/>
        <v>0</v>
      </c>
      <c r="AF2436" s="108"/>
      <c r="AG2436" s="104"/>
    </row>
    <row r="2437" spans="1:33">
      <c r="A2437" s="103"/>
      <c r="B2437" s="30"/>
      <c r="C2437" s="30"/>
      <c r="D2437" s="104"/>
      <c r="E2437" s="104"/>
      <c r="F2437" s="30"/>
      <c r="G2437" s="105"/>
      <c r="H2437" s="113" t="s">
        <v>735</v>
      </c>
      <c r="I2437" s="222">
        <v>0</v>
      </c>
      <c r="J2437" s="223">
        <v>0</v>
      </c>
      <c r="K2437" s="228">
        <v>0</v>
      </c>
      <c r="L2437" s="224">
        <v>0</v>
      </c>
      <c r="M2437" s="222">
        <v>0</v>
      </c>
      <c r="N2437" s="229">
        <v>0</v>
      </c>
      <c r="O2437" s="225">
        <v>0</v>
      </c>
      <c r="P2437" s="224">
        <v>0</v>
      </c>
      <c r="Q2437" s="225">
        <v>0</v>
      </c>
      <c r="R2437" s="226">
        <v>0</v>
      </c>
      <c r="S2437" s="224">
        <v>0</v>
      </c>
      <c r="T2437" s="222">
        <v>0</v>
      </c>
      <c r="U2437" s="227">
        <v>0</v>
      </c>
      <c r="V2437" s="224">
        <v>0</v>
      </c>
      <c r="W2437" s="224">
        <v>0</v>
      </c>
      <c r="X2437" s="146">
        <f>+G2437-(SUM(I2437:N2437,O2437,P2437:P2437:T2437,U2437,V2437,W2437))</f>
        <v>0</v>
      </c>
      <c r="Y2437" s="107"/>
      <c r="Z2437" s="107"/>
      <c r="AA2437" s="107"/>
      <c r="AB2437" s="107"/>
      <c r="AC2437" s="107"/>
      <c r="AD2437" s="107"/>
      <c r="AE2437" s="197">
        <f t="shared" si="70"/>
        <v>0</v>
      </c>
      <c r="AF2437" s="108"/>
      <c r="AG2437" s="104"/>
    </row>
    <row r="2438" spans="1:33">
      <c r="A2438" s="103"/>
      <c r="B2438" s="30"/>
      <c r="C2438" s="30"/>
      <c r="D2438" s="104"/>
      <c r="E2438" s="104"/>
      <c r="F2438" s="30"/>
      <c r="G2438" s="105"/>
      <c r="H2438" s="113" t="s">
        <v>735</v>
      </c>
      <c r="I2438" s="222">
        <v>0</v>
      </c>
      <c r="J2438" s="223">
        <v>0</v>
      </c>
      <c r="K2438" s="228">
        <v>0</v>
      </c>
      <c r="L2438" s="224">
        <v>0</v>
      </c>
      <c r="M2438" s="222">
        <v>0</v>
      </c>
      <c r="N2438" s="229">
        <v>0</v>
      </c>
      <c r="O2438" s="225">
        <v>0</v>
      </c>
      <c r="P2438" s="224">
        <v>0</v>
      </c>
      <c r="Q2438" s="225">
        <v>0</v>
      </c>
      <c r="R2438" s="226">
        <v>0</v>
      </c>
      <c r="S2438" s="224">
        <v>0</v>
      </c>
      <c r="T2438" s="222">
        <v>0</v>
      </c>
      <c r="U2438" s="227">
        <v>0</v>
      </c>
      <c r="V2438" s="224">
        <v>0</v>
      </c>
      <c r="W2438" s="224">
        <v>0</v>
      </c>
      <c r="X2438" s="146">
        <f>+G2438-(SUM(I2438:N2438,O2438,P2438:P2438:T2438,U2438,V2438,W2438))</f>
        <v>0</v>
      </c>
      <c r="Y2438" s="107"/>
      <c r="Z2438" s="107"/>
      <c r="AA2438" s="107"/>
      <c r="AB2438" s="107"/>
      <c r="AC2438" s="107"/>
      <c r="AD2438" s="107"/>
      <c r="AE2438" s="197">
        <f t="shared" si="70"/>
        <v>0</v>
      </c>
      <c r="AF2438" s="108"/>
      <c r="AG2438" s="104"/>
    </row>
    <row r="2439" spans="1:33">
      <c r="A2439" s="103"/>
      <c r="B2439" s="30"/>
      <c r="C2439" s="30"/>
      <c r="D2439" s="104"/>
      <c r="E2439" s="104"/>
      <c r="F2439" s="30"/>
      <c r="G2439" s="105"/>
      <c r="H2439" s="113" t="s">
        <v>735</v>
      </c>
      <c r="I2439" s="222">
        <v>0</v>
      </c>
      <c r="J2439" s="223">
        <v>0</v>
      </c>
      <c r="K2439" s="228">
        <v>0</v>
      </c>
      <c r="L2439" s="224">
        <v>0</v>
      </c>
      <c r="M2439" s="222">
        <v>0</v>
      </c>
      <c r="N2439" s="229">
        <v>0</v>
      </c>
      <c r="O2439" s="225">
        <v>0</v>
      </c>
      <c r="P2439" s="224">
        <v>0</v>
      </c>
      <c r="Q2439" s="225">
        <v>0</v>
      </c>
      <c r="R2439" s="226">
        <v>0</v>
      </c>
      <c r="S2439" s="224">
        <v>0</v>
      </c>
      <c r="T2439" s="222">
        <v>0</v>
      </c>
      <c r="U2439" s="227">
        <v>0</v>
      </c>
      <c r="V2439" s="224">
        <v>0</v>
      </c>
      <c r="W2439" s="224">
        <v>0</v>
      </c>
      <c r="X2439" s="146">
        <f>+G2439-(SUM(I2439:N2439,O2439,P2439:P2439:T2439,U2439,V2439,W2439))</f>
        <v>0</v>
      </c>
      <c r="Y2439" s="107"/>
      <c r="Z2439" s="107"/>
      <c r="AA2439" s="107"/>
      <c r="AB2439" s="107"/>
      <c r="AC2439" s="107"/>
      <c r="AD2439" s="107"/>
      <c r="AE2439" s="197">
        <f t="shared" si="70"/>
        <v>0</v>
      </c>
      <c r="AF2439" s="108"/>
      <c r="AG2439" s="104"/>
    </row>
    <row r="2440" spans="1:33">
      <c r="A2440" s="103"/>
      <c r="B2440" s="30"/>
      <c r="C2440" s="30"/>
      <c r="D2440" s="104"/>
      <c r="E2440" s="104"/>
      <c r="F2440" s="30"/>
      <c r="G2440" s="105"/>
      <c r="H2440" s="113" t="s">
        <v>735</v>
      </c>
      <c r="I2440" s="222">
        <v>0</v>
      </c>
      <c r="J2440" s="223">
        <v>0</v>
      </c>
      <c r="K2440" s="228">
        <v>0</v>
      </c>
      <c r="L2440" s="224">
        <v>0</v>
      </c>
      <c r="M2440" s="222">
        <v>0</v>
      </c>
      <c r="N2440" s="229">
        <v>0</v>
      </c>
      <c r="O2440" s="225">
        <v>0</v>
      </c>
      <c r="P2440" s="224">
        <v>0</v>
      </c>
      <c r="Q2440" s="225">
        <v>0</v>
      </c>
      <c r="R2440" s="226">
        <v>0</v>
      </c>
      <c r="S2440" s="224">
        <v>0</v>
      </c>
      <c r="T2440" s="222">
        <v>0</v>
      </c>
      <c r="U2440" s="227">
        <v>0</v>
      </c>
      <c r="V2440" s="224">
        <v>0</v>
      </c>
      <c r="W2440" s="224">
        <v>0</v>
      </c>
      <c r="X2440" s="146">
        <f>+G2440-(SUM(I2440:N2440,O2440,P2440:P2440:T2440,U2440,V2440,W2440))</f>
        <v>0</v>
      </c>
      <c r="Y2440" s="107"/>
      <c r="Z2440" s="107"/>
      <c r="AA2440" s="107"/>
      <c r="AB2440" s="107"/>
      <c r="AC2440" s="107"/>
      <c r="AD2440" s="107"/>
      <c r="AE2440" s="197">
        <f t="shared" si="70"/>
        <v>0</v>
      </c>
      <c r="AF2440" s="108"/>
      <c r="AG2440" s="104"/>
    </row>
    <row r="2441" spans="1:33">
      <c r="A2441" s="103"/>
      <c r="B2441" s="30"/>
      <c r="C2441" s="30"/>
      <c r="D2441" s="104"/>
      <c r="E2441" s="104"/>
      <c r="F2441" s="30"/>
      <c r="G2441" s="105"/>
      <c r="H2441" s="113" t="s">
        <v>735</v>
      </c>
      <c r="I2441" s="222">
        <v>0</v>
      </c>
      <c r="J2441" s="223">
        <v>0</v>
      </c>
      <c r="K2441" s="228">
        <v>0</v>
      </c>
      <c r="L2441" s="224">
        <v>0</v>
      </c>
      <c r="M2441" s="222">
        <v>0</v>
      </c>
      <c r="N2441" s="229">
        <v>0</v>
      </c>
      <c r="O2441" s="225">
        <v>0</v>
      </c>
      <c r="P2441" s="224">
        <v>0</v>
      </c>
      <c r="Q2441" s="225">
        <v>0</v>
      </c>
      <c r="R2441" s="226">
        <v>0</v>
      </c>
      <c r="S2441" s="224">
        <v>0</v>
      </c>
      <c r="T2441" s="222">
        <v>0</v>
      </c>
      <c r="U2441" s="227">
        <v>0</v>
      </c>
      <c r="V2441" s="224">
        <v>0</v>
      </c>
      <c r="W2441" s="224">
        <v>0</v>
      </c>
      <c r="X2441" s="146">
        <f>+G2441-(SUM(I2441:N2441,O2441,P2441:P2441:T2441,U2441,V2441,W2441))</f>
        <v>0</v>
      </c>
      <c r="Y2441" s="107"/>
      <c r="Z2441" s="107"/>
      <c r="AA2441" s="107"/>
      <c r="AB2441" s="107"/>
      <c r="AC2441" s="107"/>
      <c r="AD2441" s="107"/>
      <c r="AE2441" s="197">
        <f t="shared" si="70"/>
        <v>0</v>
      </c>
      <c r="AF2441" s="108"/>
      <c r="AG2441" s="104"/>
    </row>
    <row r="2442" spans="1:33">
      <c r="A2442" s="103"/>
      <c r="B2442" s="30"/>
      <c r="C2442" s="30"/>
      <c r="D2442" s="104"/>
      <c r="E2442" s="104"/>
      <c r="F2442" s="30"/>
      <c r="G2442" s="105"/>
      <c r="H2442" s="113" t="s">
        <v>735</v>
      </c>
      <c r="I2442" s="222">
        <v>0</v>
      </c>
      <c r="J2442" s="223">
        <v>0</v>
      </c>
      <c r="K2442" s="228">
        <v>0</v>
      </c>
      <c r="L2442" s="224">
        <v>0</v>
      </c>
      <c r="M2442" s="222">
        <v>0</v>
      </c>
      <c r="N2442" s="229">
        <v>0</v>
      </c>
      <c r="O2442" s="225">
        <v>0</v>
      </c>
      <c r="P2442" s="224">
        <v>0</v>
      </c>
      <c r="Q2442" s="225">
        <v>0</v>
      </c>
      <c r="R2442" s="226">
        <v>0</v>
      </c>
      <c r="S2442" s="224">
        <v>0</v>
      </c>
      <c r="T2442" s="222">
        <v>0</v>
      </c>
      <c r="U2442" s="227">
        <v>0</v>
      </c>
      <c r="V2442" s="224">
        <v>0</v>
      </c>
      <c r="W2442" s="224">
        <v>0</v>
      </c>
      <c r="X2442" s="146">
        <f>+G2442-(SUM(I2442:N2442,O2442,P2442:P2442:T2442,U2442,V2442,W2442))</f>
        <v>0</v>
      </c>
      <c r="Y2442" s="107"/>
      <c r="Z2442" s="107"/>
      <c r="AA2442" s="107"/>
      <c r="AB2442" s="107"/>
      <c r="AC2442" s="107"/>
      <c r="AD2442" s="107"/>
      <c r="AE2442" s="197">
        <f t="shared" si="70"/>
        <v>0</v>
      </c>
      <c r="AF2442" s="108"/>
      <c r="AG2442" s="104"/>
    </row>
    <row r="2443" spans="1:33">
      <c r="A2443" s="103"/>
      <c r="B2443" s="30"/>
      <c r="C2443" s="30"/>
      <c r="D2443" s="104"/>
      <c r="E2443" s="104"/>
      <c r="F2443" s="30"/>
      <c r="G2443" s="105"/>
      <c r="H2443" s="113" t="s">
        <v>735</v>
      </c>
      <c r="I2443" s="222">
        <v>0</v>
      </c>
      <c r="J2443" s="223">
        <v>0</v>
      </c>
      <c r="K2443" s="228">
        <v>0</v>
      </c>
      <c r="L2443" s="224">
        <v>0</v>
      </c>
      <c r="M2443" s="222">
        <v>0</v>
      </c>
      <c r="N2443" s="229">
        <v>0</v>
      </c>
      <c r="O2443" s="225">
        <v>0</v>
      </c>
      <c r="P2443" s="224">
        <v>0</v>
      </c>
      <c r="Q2443" s="225">
        <v>0</v>
      </c>
      <c r="R2443" s="226">
        <v>0</v>
      </c>
      <c r="S2443" s="224">
        <v>0</v>
      </c>
      <c r="T2443" s="222">
        <v>0</v>
      </c>
      <c r="U2443" s="227">
        <v>0</v>
      </c>
      <c r="V2443" s="224">
        <v>0</v>
      </c>
      <c r="W2443" s="224">
        <v>0</v>
      </c>
      <c r="X2443" s="146">
        <f>+G2443-(SUM(I2443:N2443,O2443,P2443:P2443:T2443,U2443,V2443,W2443))</f>
        <v>0</v>
      </c>
      <c r="Y2443" s="107"/>
      <c r="Z2443" s="107"/>
      <c r="AA2443" s="107"/>
      <c r="AB2443" s="107"/>
      <c r="AC2443" s="107"/>
      <c r="AD2443" s="107"/>
      <c r="AE2443" s="197">
        <f t="shared" si="70"/>
        <v>0</v>
      </c>
      <c r="AF2443" s="108"/>
      <c r="AG2443" s="104"/>
    </row>
    <row r="2444" spans="1:33">
      <c r="A2444" s="103"/>
      <c r="B2444" s="30"/>
      <c r="C2444" s="30"/>
      <c r="D2444" s="104"/>
      <c r="E2444" s="104"/>
      <c r="F2444" s="30"/>
      <c r="G2444" s="105"/>
      <c r="H2444" s="113" t="s">
        <v>735</v>
      </c>
      <c r="I2444" s="222">
        <v>0</v>
      </c>
      <c r="J2444" s="223">
        <v>0</v>
      </c>
      <c r="K2444" s="228">
        <v>0</v>
      </c>
      <c r="L2444" s="224">
        <v>0</v>
      </c>
      <c r="M2444" s="222">
        <v>0</v>
      </c>
      <c r="N2444" s="229">
        <v>0</v>
      </c>
      <c r="O2444" s="225">
        <v>0</v>
      </c>
      <c r="P2444" s="224">
        <v>0</v>
      </c>
      <c r="Q2444" s="225">
        <v>0</v>
      </c>
      <c r="R2444" s="226">
        <v>0</v>
      </c>
      <c r="S2444" s="224">
        <v>0</v>
      </c>
      <c r="T2444" s="222">
        <v>0</v>
      </c>
      <c r="U2444" s="227">
        <v>0</v>
      </c>
      <c r="V2444" s="224">
        <v>0</v>
      </c>
      <c r="W2444" s="224">
        <v>0</v>
      </c>
      <c r="X2444" s="146">
        <f>+G2444-(SUM(I2444:N2444,O2444,P2444:P2444:T2444,U2444,V2444,W2444))</f>
        <v>0</v>
      </c>
      <c r="Y2444" s="107"/>
      <c r="Z2444" s="107"/>
      <c r="AA2444" s="107"/>
      <c r="AB2444" s="107"/>
      <c r="AC2444" s="107"/>
      <c r="AD2444" s="107"/>
      <c r="AE2444" s="197">
        <f t="shared" si="70"/>
        <v>0</v>
      </c>
      <c r="AF2444" s="108"/>
      <c r="AG2444" s="104"/>
    </row>
    <row r="2445" spans="1:33">
      <c r="A2445" s="103"/>
      <c r="B2445" s="30"/>
      <c r="C2445" s="30"/>
      <c r="D2445" s="104"/>
      <c r="E2445" s="104"/>
      <c r="F2445" s="30"/>
      <c r="G2445" s="105"/>
      <c r="H2445" s="113" t="s">
        <v>735</v>
      </c>
      <c r="I2445" s="222">
        <v>0</v>
      </c>
      <c r="J2445" s="223">
        <v>0</v>
      </c>
      <c r="K2445" s="228">
        <v>0</v>
      </c>
      <c r="L2445" s="224">
        <v>0</v>
      </c>
      <c r="M2445" s="222">
        <v>0</v>
      </c>
      <c r="N2445" s="229">
        <v>0</v>
      </c>
      <c r="O2445" s="225">
        <v>0</v>
      </c>
      <c r="P2445" s="224">
        <v>0</v>
      </c>
      <c r="Q2445" s="225">
        <v>0</v>
      </c>
      <c r="R2445" s="226">
        <v>0</v>
      </c>
      <c r="S2445" s="224">
        <v>0</v>
      </c>
      <c r="T2445" s="222">
        <v>0</v>
      </c>
      <c r="U2445" s="227">
        <v>0</v>
      </c>
      <c r="V2445" s="224">
        <v>0</v>
      </c>
      <c r="W2445" s="224">
        <v>0</v>
      </c>
      <c r="X2445" s="146">
        <f>+G2445-(SUM(I2445:N2445,O2445,P2445:P2445:T2445,U2445,V2445,W2445))</f>
        <v>0</v>
      </c>
      <c r="Y2445" s="107"/>
      <c r="Z2445" s="107"/>
      <c r="AA2445" s="107"/>
      <c r="AB2445" s="107"/>
      <c r="AC2445" s="107"/>
      <c r="AD2445" s="107"/>
      <c r="AE2445" s="197">
        <f t="shared" si="70"/>
        <v>0</v>
      </c>
      <c r="AF2445" s="108"/>
      <c r="AG2445" s="104"/>
    </row>
    <row r="2446" spans="1:33">
      <c r="A2446" s="103"/>
      <c r="B2446" s="30"/>
      <c r="C2446" s="30"/>
      <c r="D2446" s="104"/>
      <c r="E2446" s="104"/>
      <c r="F2446" s="30"/>
      <c r="G2446" s="105"/>
      <c r="H2446" s="113" t="s">
        <v>735</v>
      </c>
      <c r="I2446" s="222">
        <v>0</v>
      </c>
      <c r="J2446" s="223">
        <v>0</v>
      </c>
      <c r="K2446" s="228">
        <v>0</v>
      </c>
      <c r="L2446" s="224">
        <v>0</v>
      </c>
      <c r="M2446" s="222">
        <v>0</v>
      </c>
      <c r="N2446" s="229">
        <v>0</v>
      </c>
      <c r="O2446" s="225">
        <v>0</v>
      </c>
      <c r="P2446" s="224">
        <v>0</v>
      </c>
      <c r="Q2446" s="225">
        <v>0</v>
      </c>
      <c r="R2446" s="226">
        <v>0</v>
      </c>
      <c r="S2446" s="224">
        <v>0</v>
      </c>
      <c r="T2446" s="222">
        <v>0</v>
      </c>
      <c r="U2446" s="227">
        <v>0</v>
      </c>
      <c r="V2446" s="224">
        <v>0</v>
      </c>
      <c r="W2446" s="224">
        <v>0</v>
      </c>
      <c r="X2446" s="146">
        <f>+G2446-(SUM(I2446:N2446,O2446,P2446:P2446:T2446,U2446,V2446,W2446))</f>
        <v>0</v>
      </c>
      <c r="Y2446" s="107"/>
      <c r="Z2446" s="107"/>
      <c r="AA2446" s="107"/>
      <c r="AB2446" s="107"/>
      <c r="AC2446" s="107"/>
      <c r="AD2446" s="107"/>
      <c r="AE2446" s="197">
        <f t="shared" si="70"/>
        <v>0</v>
      </c>
      <c r="AF2446" s="108"/>
      <c r="AG2446" s="104"/>
    </row>
    <row r="2447" spans="1:33">
      <c r="A2447" s="103"/>
      <c r="B2447" s="30"/>
      <c r="C2447" s="30"/>
      <c r="D2447" s="104"/>
      <c r="E2447" s="104"/>
      <c r="F2447" s="30"/>
      <c r="G2447" s="105"/>
      <c r="H2447" s="113" t="s">
        <v>735</v>
      </c>
      <c r="I2447" s="222">
        <v>0</v>
      </c>
      <c r="J2447" s="223">
        <v>0</v>
      </c>
      <c r="K2447" s="228">
        <v>0</v>
      </c>
      <c r="L2447" s="224">
        <v>0</v>
      </c>
      <c r="M2447" s="222">
        <v>0</v>
      </c>
      <c r="N2447" s="229">
        <v>0</v>
      </c>
      <c r="O2447" s="225">
        <v>0</v>
      </c>
      <c r="P2447" s="224">
        <v>0</v>
      </c>
      <c r="Q2447" s="225">
        <v>0</v>
      </c>
      <c r="R2447" s="226">
        <v>0</v>
      </c>
      <c r="S2447" s="224">
        <v>0</v>
      </c>
      <c r="T2447" s="222">
        <v>0</v>
      </c>
      <c r="U2447" s="227">
        <v>0</v>
      </c>
      <c r="V2447" s="224">
        <v>0</v>
      </c>
      <c r="W2447" s="224">
        <v>0</v>
      </c>
      <c r="X2447" s="146">
        <f>+G2447-(SUM(I2447:N2447,O2447,P2447:P2447:T2447,U2447,V2447,W2447))</f>
        <v>0</v>
      </c>
      <c r="Y2447" s="107"/>
      <c r="Z2447" s="107"/>
      <c r="AA2447" s="107"/>
      <c r="AB2447" s="107"/>
      <c r="AC2447" s="107"/>
      <c r="AD2447" s="107"/>
      <c r="AE2447" s="197">
        <f t="shared" si="70"/>
        <v>0</v>
      </c>
      <c r="AF2447" s="108"/>
      <c r="AG2447" s="104"/>
    </row>
    <row r="2448" spans="1:33">
      <c r="A2448" s="103"/>
      <c r="B2448" s="30"/>
      <c r="C2448" s="30"/>
      <c r="D2448" s="104"/>
      <c r="E2448" s="104"/>
      <c r="F2448" s="30"/>
      <c r="G2448" s="105"/>
      <c r="H2448" s="113" t="s">
        <v>735</v>
      </c>
      <c r="I2448" s="222">
        <v>0</v>
      </c>
      <c r="J2448" s="223">
        <v>0</v>
      </c>
      <c r="K2448" s="228">
        <v>0</v>
      </c>
      <c r="L2448" s="224">
        <v>0</v>
      </c>
      <c r="M2448" s="222">
        <v>0</v>
      </c>
      <c r="N2448" s="229">
        <v>0</v>
      </c>
      <c r="O2448" s="225">
        <v>0</v>
      </c>
      <c r="P2448" s="224">
        <v>0</v>
      </c>
      <c r="Q2448" s="225">
        <v>0</v>
      </c>
      <c r="R2448" s="226">
        <v>0</v>
      </c>
      <c r="S2448" s="224">
        <v>0</v>
      </c>
      <c r="T2448" s="222">
        <v>0</v>
      </c>
      <c r="U2448" s="227">
        <v>0</v>
      </c>
      <c r="V2448" s="224">
        <v>0</v>
      </c>
      <c r="W2448" s="224">
        <v>0</v>
      </c>
      <c r="X2448" s="146">
        <f>+G2448-(SUM(I2448:N2448,O2448,P2448:P2448:T2448,U2448,V2448,W2448))</f>
        <v>0</v>
      </c>
      <c r="Y2448" s="107"/>
      <c r="Z2448" s="107"/>
      <c r="AA2448" s="107"/>
      <c r="AB2448" s="107"/>
      <c r="AC2448" s="107"/>
      <c r="AD2448" s="107"/>
      <c r="AE2448" s="197">
        <f t="shared" si="70"/>
        <v>0</v>
      </c>
      <c r="AF2448" s="108"/>
      <c r="AG2448" s="104"/>
    </row>
    <row r="2449" spans="1:33">
      <c r="A2449" s="103"/>
      <c r="B2449" s="30"/>
      <c r="C2449" s="30"/>
      <c r="D2449" s="104"/>
      <c r="E2449" s="104"/>
      <c r="F2449" s="30"/>
      <c r="G2449" s="105"/>
      <c r="H2449" s="113" t="s">
        <v>735</v>
      </c>
      <c r="I2449" s="222">
        <v>0</v>
      </c>
      <c r="J2449" s="223">
        <v>0</v>
      </c>
      <c r="K2449" s="228">
        <v>0</v>
      </c>
      <c r="L2449" s="224">
        <v>0</v>
      </c>
      <c r="M2449" s="222">
        <v>0</v>
      </c>
      <c r="N2449" s="229">
        <v>0</v>
      </c>
      <c r="O2449" s="225">
        <v>0</v>
      </c>
      <c r="P2449" s="224">
        <v>0</v>
      </c>
      <c r="Q2449" s="225">
        <v>0</v>
      </c>
      <c r="R2449" s="226">
        <v>0</v>
      </c>
      <c r="S2449" s="224">
        <v>0</v>
      </c>
      <c r="T2449" s="222">
        <v>0</v>
      </c>
      <c r="U2449" s="227">
        <v>0</v>
      </c>
      <c r="V2449" s="224">
        <v>0</v>
      </c>
      <c r="W2449" s="224">
        <v>0</v>
      </c>
      <c r="X2449" s="146">
        <f>+G2449-(SUM(I2449:N2449,O2449,P2449:P2449:T2449,U2449,V2449,W2449))</f>
        <v>0</v>
      </c>
      <c r="Y2449" s="107"/>
      <c r="Z2449" s="107"/>
      <c r="AA2449" s="107"/>
      <c r="AB2449" s="107"/>
      <c r="AC2449" s="107"/>
      <c r="AD2449" s="107"/>
      <c r="AE2449" s="197">
        <f t="shared" si="70"/>
        <v>0</v>
      </c>
      <c r="AF2449" s="108"/>
      <c r="AG2449" s="104"/>
    </row>
    <row r="2450" spans="1:33">
      <c r="A2450" s="103"/>
      <c r="B2450" s="30"/>
      <c r="C2450" s="30"/>
      <c r="D2450" s="104"/>
      <c r="E2450" s="104"/>
      <c r="F2450" s="30"/>
      <c r="G2450" s="105"/>
      <c r="H2450" s="113" t="s">
        <v>735</v>
      </c>
      <c r="I2450" s="222">
        <v>0</v>
      </c>
      <c r="J2450" s="223">
        <v>0</v>
      </c>
      <c r="K2450" s="228">
        <v>0</v>
      </c>
      <c r="L2450" s="224">
        <v>0</v>
      </c>
      <c r="M2450" s="222">
        <v>0</v>
      </c>
      <c r="N2450" s="229">
        <v>0</v>
      </c>
      <c r="O2450" s="225">
        <v>0</v>
      </c>
      <c r="P2450" s="224">
        <v>0</v>
      </c>
      <c r="Q2450" s="225">
        <v>0</v>
      </c>
      <c r="R2450" s="226">
        <v>0</v>
      </c>
      <c r="S2450" s="224">
        <v>0</v>
      </c>
      <c r="T2450" s="222">
        <v>0</v>
      </c>
      <c r="U2450" s="227">
        <v>0</v>
      </c>
      <c r="V2450" s="224">
        <v>0</v>
      </c>
      <c r="W2450" s="224">
        <v>0</v>
      </c>
      <c r="X2450" s="146">
        <f>+G2450-(SUM(I2450:N2450,O2450,P2450:P2450:T2450,U2450,V2450,W2450))</f>
        <v>0</v>
      </c>
      <c r="Y2450" s="107"/>
      <c r="Z2450" s="107"/>
      <c r="AA2450" s="107"/>
      <c r="AB2450" s="107"/>
      <c r="AC2450" s="107"/>
      <c r="AD2450" s="107"/>
      <c r="AE2450" s="197">
        <f t="shared" si="70"/>
        <v>0</v>
      </c>
      <c r="AF2450" s="108"/>
      <c r="AG2450" s="104"/>
    </row>
    <row r="2451" spans="1:33">
      <c r="A2451" s="103"/>
      <c r="B2451" s="30"/>
      <c r="C2451" s="30"/>
      <c r="D2451" s="104"/>
      <c r="E2451" s="104"/>
      <c r="F2451" s="30"/>
      <c r="G2451" s="105"/>
      <c r="H2451" s="113" t="s">
        <v>735</v>
      </c>
      <c r="I2451" s="222">
        <v>0</v>
      </c>
      <c r="J2451" s="223">
        <v>0</v>
      </c>
      <c r="K2451" s="228">
        <v>0</v>
      </c>
      <c r="L2451" s="224">
        <v>0</v>
      </c>
      <c r="M2451" s="222">
        <v>0</v>
      </c>
      <c r="N2451" s="229">
        <v>0</v>
      </c>
      <c r="O2451" s="225">
        <v>0</v>
      </c>
      <c r="P2451" s="224">
        <v>0</v>
      </c>
      <c r="Q2451" s="225">
        <v>0</v>
      </c>
      <c r="R2451" s="226">
        <v>0</v>
      </c>
      <c r="S2451" s="224">
        <v>0</v>
      </c>
      <c r="T2451" s="222">
        <v>0</v>
      </c>
      <c r="U2451" s="227">
        <v>0</v>
      </c>
      <c r="V2451" s="224">
        <v>0</v>
      </c>
      <c r="W2451" s="224">
        <v>0</v>
      </c>
      <c r="X2451" s="146">
        <f>+G2451-(SUM(I2451:N2451,O2451,P2451:P2451:T2451,U2451,V2451,W2451))</f>
        <v>0</v>
      </c>
      <c r="Y2451" s="107"/>
      <c r="Z2451" s="107"/>
      <c r="AA2451" s="107"/>
      <c r="AB2451" s="107"/>
      <c r="AC2451" s="107"/>
      <c r="AD2451" s="107"/>
      <c r="AE2451" s="197">
        <f t="shared" si="70"/>
        <v>0</v>
      </c>
      <c r="AF2451" s="108"/>
      <c r="AG2451" s="104"/>
    </row>
    <row r="2452" spans="1:33">
      <c r="A2452" s="103"/>
      <c r="B2452" s="30"/>
      <c r="C2452" s="30"/>
      <c r="D2452" s="104"/>
      <c r="E2452" s="104"/>
      <c r="F2452" s="30"/>
      <c r="G2452" s="105"/>
      <c r="H2452" s="113" t="s">
        <v>735</v>
      </c>
      <c r="I2452" s="222">
        <v>0</v>
      </c>
      <c r="J2452" s="223">
        <v>0</v>
      </c>
      <c r="K2452" s="228">
        <v>0</v>
      </c>
      <c r="L2452" s="224">
        <v>0</v>
      </c>
      <c r="M2452" s="222">
        <v>0</v>
      </c>
      <c r="N2452" s="229">
        <v>0</v>
      </c>
      <c r="O2452" s="225">
        <v>0</v>
      </c>
      <c r="P2452" s="224">
        <v>0</v>
      </c>
      <c r="Q2452" s="225">
        <v>0</v>
      </c>
      <c r="R2452" s="226">
        <v>0</v>
      </c>
      <c r="S2452" s="224">
        <v>0</v>
      </c>
      <c r="T2452" s="222">
        <v>0</v>
      </c>
      <c r="U2452" s="227">
        <v>0</v>
      </c>
      <c r="V2452" s="224">
        <v>0</v>
      </c>
      <c r="W2452" s="224">
        <v>0</v>
      </c>
      <c r="X2452" s="146">
        <f>+G2452-(SUM(I2452:N2452,O2452,P2452:P2452:T2452,U2452,V2452,W2452))</f>
        <v>0</v>
      </c>
      <c r="Y2452" s="107"/>
      <c r="Z2452" s="107"/>
      <c r="AA2452" s="107"/>
      <c r="AB2452" s="107"/>
      <c r="AC2452" s="107"/>
      <c r="AD2452" s="107"/>
      <c r="AE2452" s="197">
        <f t="shared" si="70"/>
        <v>0</v>
      </c>
      <c r="AF2452" s="108"/>
      <c r="AG2452" s="104"/>
    </row>
    <row r="2453" spans="1:33">
      <c r="A2453" s="103"/>
      <c r="B2453" s="30"/>
      <c r="C2453" s="30"/>
      <c r="D2453" s="104"/>
      <c r="E2453" s="104"/>
      <c r="F2453" s="30"/>
      <c r="G2453" s="105"/>
      <c r="H2453" s="113" t="s">
        <v>735</v>
      </c>
      <c r="I2453" s="222">
        <v>0</v>
      </c>
      <c r="J2453" s="223">
        <v>0</v>
      </c>
      <c r="K2453" s="228">
        <v>0</v>
      </c>
      <c r="L2453" s="224">
        <v>0</v>
      </c>
      <c r="M2453" s="222">
        <v>0</v>
      </c>
      <c r="N2453" s="229">
        <v>0</v>
      </c>
      <c r="O2453" s="225">
        <v>0</v>
      </c>
      <c r="P2453" s="224">
        <v>0</v>
      </c>
      <c r="Q2453" s="225">
        <v>0</v>
      </c>
      <c r="R2453" s="226">
        <v>0</v>
      </c>
      <c r="S2453" s="224">
        <v>0</v>
      </c>
      <c r="T2453" s="222">
        <v>0</v>
      </c>
      <c r="U2453" s="227">
        <v>0</v>
      </c>
      <c r="V2453" s="224">
        <v>0</v>
      </c>
      <c r="W2453" s="224">
        <v>0</v>
      </c>
      <c r="X2453" s="146">
        <f>+G2453-(SUM(I2453:N2453,O2453,P2453:P2453:T2453,U2453,V2453,W2453))</f>
        <v>0</v>
      </c>
      <c r="Y2453" s="107"/>
      <c r="Z2453" s="107"/>
      <c r="AA2453" s="107"/>
      <c r="AB2453" s="107"/>
      <c r="AC2453" s="107"/>
      <c r="AD2453" s="107"/>
      <c r="AE2453" s="197">
        <f t="shared" si="70"/>
        <v>0</v>
      </c>
      <c r="AF2453" s="108"/>
      <c r="AG2453" s="104"/>
    </row>
    <row r="2454" spans="1:33">
      <c r="A2454" s="103"/>
      <c r="B2454" s="30"/>
      <c r="C2454" s="30"/>
      <c r="D2454" s="104"/>
      <c r="E2454" s="104"/>
      <c r="F2454" s="30"/>
      <c r="G2454" s="105"/>
      <c r="H2454" s="113" t="s">
        <v>735</v>
      </c>
      <c r="I2454" s="222">
        <v>0</v>
      </c>
      <c r="J2454" s="223">
        <v>0</v>
      </c>
      <c r="K2454" s="228">
        <v>0</v>
      </c>
      <c r="L2454" s="224">
        <v>0</v>
      </c>
      <c r="M2454" s="222">
        <v>0</v>
      </c>
      <c r="N2454" s="229">
        <v>0</v>
      </c>
      <c r="O2454" s="225">
        <v>0</v>
      </c>
      <c r="P2454" s="224">
        <v>0</v>
      </c>
      <c r="Q2454" s="225">
        <v>0</v>
      </c>
      <c r="R2454" s="226">
        <v>0</v>
      </c>
      <c r="S2454" s="224">
        <v>0</v>
      </c>
      <c r="T2454" s="222">
        <v>0</v>
      </c>
      <c r="U2454" s="227">
        <v>0</v>
      </c>
      <c r="V2454" s="224">
        <v>0</v>
      </c>
      <c r="W2454" s="224">
        <v>0</v>
      </c>
      <c r="X2454" s="146">
        <f>+G2454-(SUM(I2454:N2454,O2454,P2454:P2454:T2454,U2454,V2454,W2454))</f>
        <v>0</v>
      </c>
      <c r="Y2454" s="107"/>
      <c r="Z2454" s="107"/>
      <c r="AA2454" s="107"/>
      <c r="AB2454" s="107"/>
      <c r="AC2454" s="107"/>
      <c r="AD2454" s="107"/>
      <c r="AE2454" s="197">
        <f t="shared" si="70"/>
        <v>0</v>
      </c>
      <c r="AF2454" s="108"/>
      <c r="AG2454" s="104"/>
    </row>
    <row r="2455" spans="1:33">
      <c r="A2455" s="103"/>
      <c r="B2455" s="30"/>
      <c r="C2455" s="30"/>
      <c r="D2455" s="104"/>
      <c r="E2455" s="104"/>
      <c r="F2455" s="30"/>
      <c r="G2455" s="105"/>
      <c r="H2455" s="113" t="s">
        <v>735</v>
      </c>
      <c r="I2455" s="222">
        <v>0</v>
      </c>
      <c r="J2455" s="223">
        <v>0</v>
      </c>
      <c r="K2455" s="228">
        <v>0</v>
      </c>
      <c r="L2455" s="224">
        <v>0</v>
      </c>
      <c r="M2455" s="222">
        <v>0</v>
      </c>
      <c r="N2455" s="229">
        <v>0</v>
      </c>
      <c r="O2455" s="225">
        <v>0</v>
      </c>
      <c r="P2455" s="224">
        <v>0</v>
      </c>
      <c r="Q2455" s="225">
        <v>0</v>
      </c>
      <c r="R2455" s="226">
        <v>0</v>
      </c>
      <c r="S2455" s="224">
        <v>0</v>
      </c>
      <c r="T2455" s="222">
        <v>0</v>
      </c>
      <c r="U2455" s="227">
        <v>0</v>
      </c>
      <c r="V2455" s="224">
        <v>0</v>
      </c>
      <c r="W2455" s="224">
        <v>0</v>
      </c>
      <c r="X2455" s="146">
        <f>+G2455-(SUM(I2455:N2455,O2455,P2455:P2455:T2455,U2455,V2455,W2455))</f>
        <v>0</v>
      </c>
      <c r="Y2455" s="107"/>
      <c r="Z2455" s="107"/>
      <c r="AA2455" s="107"/>
      <c r="AB2455" s="107"/>
      <c r="AC2455" s="107"/>
      <c r="AD2455" s="107"/>
      <c r="AE2455" s="197">
        <f t="shared" si="70"/>
        <v>0</v>
      </c>
      <c r="AF2455" s="108"/>
      <c r="AG2455" s="104"/>
    </row>
    <row r="2456" spans="1:33">
      <c r="A2456" s="103"/>
      <c r="B2456" s="30"/>
      <c r="C2456" s="30"/>
      <c r="D2456" s="104"/>
      <c r="E2456" s="104"/>
      <c r="F2456" s="30"/>
      <c r="G2456" s="105"/>
      <c r="H2456" s="113" t="s">
        <v>735</v>
      </c>
      <c r="I2456" s="222">
        <v>0</v>
      </c>
      <c r="J2456" s="223">
        <v>0</v>
      </c>
      <c r="K2456" s="228">
        <v>0</v>
      </c>
      <c r="L2456" s="224">
        <v>0</v>
      </c>
      <c r="M2456" s="222">
        <v>0</v>
      </c>
      <c r="N2456" s="229">
        <v>0</v>
      </c>
      <c r="O2456" s="225">
        <v>0</v>
      </c>
      <c r="P2456" s="224">
        <v>0</v>
      </c>
      <c r="Q2456" s="225">
        <v>0</v>
      </c>
      <c r="R2456" s="226">
        <v>0</v>
      </c>
      <c r="S2456" s="224">
        <v>0</v>
      </c>
      <c r="T2456" s="222">
        <v>0</v>
      </c>
      <c r="U2456" s="227">
        <v>0</v>
      </c>
      <c r="V2456" s="224">
        <v>0</v>
      </c>
      <c r="W2456" s="224">
        <v>0</v>
      </c>
      <c r="X2456" s="146">
        <f>+G2456-(SUM(I2456:N2456,O2456,P2456:P2456:T2456,U2456,V2456,W2456))</f>
        <v>0</v>
      </c>
      <c r="Y2456" s="107"/>
      <c r="Z2456" s="107"/>
      <c r="AA2456" s="107"/>
      <c r="AB2456" s="107"/>
      <c r="AC2456" s="107"/>
      <c r="AD2456" s="107"/>
      <c r="AE2456" s="197">
        <f t="shared" si="70"/>
        <v>0</v>
      </c>
      <c r="AF2456" s="108"/>
      <c r="AG2456" s="104"/>
    </row>
    <row r="2457" spans="1:33">
      <c r="A2457" s="103"/>
      <c r="B2457" s="30"/>
      <c r="C2457" s="30"/>
      <c r="D2457" s="104"/>
      <c r="E2457" s="104"/>
      <c r="F2457" s="30"/>
      <c r="G2457" s="105"/>
      <c r="H2457" s="113" t="s">
        <v>735</v>
      </c>
      <c r="I2457" s="222">
        <v>0</v>
      </c>
      <c r="J2457" s="223">
        <v>0</v>
      </c>
      <c r="K2457" s="228">
        <v>0</v>
      </c>
      <c r="L2457" s="224">
        <v>0</v>
      </c>
      <c r="M2457" s="222">
        <v>0</v>
      </c>
      <c r="N2457" s="229">
        <v>0</v>
      </c>
      <c r="O2457" s="225">
        <v>0</v>
      </c>
      <c r="P2457" s="224">
        <v>0</v>
      </c>
      <c r="Q2457" s="225">
        <v>0</v>
      </c>
      <c r="R2457" s="226">
        <v>0</v>
      </c>
      <c r="S2457" s="224">
        <v>0</v>
      </c>
      <c r="T2457" s="222">
        <v>0</v>
      </c>
      <c r="U2457" s="227">
        <v>0</v>
      </c>
      <c r="V2457" s="224">
        <v>0</v>
      </c>
      <c r="W2457" s="224">
        <v>0</v>
      </c>
      <c r="X2457" s="146">
        <f>+G2457-(SUM(I2457:N2457,O2457,P2457:P2457:T2457,U2457,V2457,W2457))</f>
        <v>0</v>
      </c>
      <c r="Y2457" s="107"/>
      <c r="Z2457" s="107"/>
      <c r="AA2457" s="107"/>
      <c r="AB2457" s="107"/>
      <c r="AC2457" s="107"/>
      <c r="AD2457" s="107"/>
      <c r="AE2457" s="197">
        <f t="shared" si="70"/>
        <v>0</v>
      </c>
      <c r="AF2457" s="108"/>
      <c r="AG2457" s="104"/>
    </row>
    <row r="2458" spans="1:33">
      <c r="A2458" s="103"/>
      <c r="B2458" s="30"/>
      <c r="C2458" s="30"/>
      <c r="D2458" s="104"/>
      <c r="E2458" s="104"/>
      <c r="F2458" s="30"/>
      <c r="G2458" s="105"/>
      <c r="H2458" s="113" t="s">
        <v>735</v>
      </c>
      <c r="I2458" s="222">
        <v>0</v>
      </c>
      <c r="J2458" s="223">
        <v>0</v>
      </c>
      <c r="K2458" s="228">
        <v>0</v>
      </c>
      <c r="L2458" s="224">
        <v>0</v>
      </c>
      <c r="M2458" s="222">
        <v>0</v>
      </c>
      <c r="N2458" s="229">
        <v>0</v>
      </c>
      <c r="O2458" s="225">
        <v>0</v>
      </c>
      <c r="P2458" s="224">
        <v>0</v>
      </c>
      <c r="Q2458" s="225">
        <v>0</v>
      </c>
      <c r="R2458" s="226">
        <v>0</v>
      </c>
      <c r="S2458" s="224">
        <v>0</v>
      </c>
      <c r="T2458" s="222">
        <v>0</v>
      </c>
      <c r="U2458" s="227">
        <v>0</v>
      </c>
      <c r="V2458" s="224">
        <v>0</v>
      </c>
      <c r="W2458" s="224">
        <v>0</v>
      </c>
      <c r="X2458" s="146">
        <f>+G2458-(SUM(I2458:N2458,O2458,P2458:P2458:T2458,U2458,V2458,W2458))</f>
        <v>0</v>
      </c>
      <c r="Y2458" s="107"/>
      <c r="Z2458" s="107"/>
      <c r="AA2458" s="107"/>
      <c r="AB2458" s="107"/>
      <c r="AC2458" s="107"/>
      <c r="AD2458" s="107"/>
      <c r="AE2458" s="197">
        <f t="shared" si="70"/>
        <v>0</v>
      </c>
      <c r="AF2458" s="108"/>
      <c r="AG2458" s="104"/>
    </row>
    <row r="2459" spans="1:33">
      <c r="A2459" s="103"/>
      <c r="B2459" s="30"/>
      <c r="C2459" s="30"/>
      <c r="D2459" s="104"/>
      <c r="E2459" s="104"/>
      <c r="F2459" s="30"/>
      <c r="G2459" s="105"/>
      <c r="H2459" s="113" t="s">
        <v>735</v>
      </c>
      <c r="I2459" s="222">
        <v>0</v>
      </c>
      <c r="J2459" s="223">
        <v>0</v>
      </c>
      <c r="K2459" s="228">
        <v>0</v>
      </c>
      <c r="L2459" s="224">
        <v>0</v>
      </c>
      <c r="M2459" s="222">
        <v>0</v>
      </c>
      <c r="N2459" s="229">
        <v>0</v>
      </c>
      <c r="O2459" s="225">
        <v>0</v>
      </c>
      <c r="P2459" s="224">
        <v>0</v>
      </c>
      <c r="Q2459" s="225">
        <v>0</v>
      </c>
      <c r="R2459" s="226">
        <v>0</v>
      </c>
      <c r="S2459" s="224">
        <v>0</v>
      </c>
      <c r="T2459" s="222">
        <v>0</v>
      </c>
      <c r="U2459" s="227">
        <v>0</v>
      </c>
      <c r="V2459" s="224">
        <v>0</v>
      </c>
      <c r="W2459" s="224">
        <v>0</v>
      </c>
      <c r="X2459" s="146">
        <f>+G2459-(SUM(I2459:N2459,O2459,P2459:P2459:T2459,U2459,V2459,W2459))</f>
        <v>0</v>
      </c>
      <c r="Y2459" s="107"/>
      <c r="Z2459" s="107"/>
      <c r="AA2459" s="107"/>
      <c r="AB2459" s="107"/>
      <c r="AC2459" s="107"/>
      <c r="AD2459" s="107"/>
      <c r="AE2459" s="197">
        <f t="shared" si="70"/>
        <v>0</v>
      </c>
      <c r="AF2459" s="108"/>
      <c r="AG2459" s="104"/>
    </row>
    <row r="2460" spans="1:33">
      <c r="A2460" s="103"/>
      <c r="B2460" s="30"/>
      <c r="C2460" s="30"/>
      <c r="D2460" s="104"/>
      <c r="E2460" s="104"/>
      <c r="F2460" s="30"/>
      <c r="G2460" s="105"/>
      <c r="H2460" s="113" t="s">
        <v>735</v>
      </c>
      <c r="I2460" s="222">
        <v>0</v>
      </c>
      <c r="J2460" s="223">
        <v>0</v>
      </c>
      <c r="K2460" s="228">
        <v>0</v>
      </c>
      <c r="L2460" s="224">
        <v>0</v>
      </c>
      <c r="M2460" s="222">
        <v>0</v>
      </c>
      <c r="N2460" s="229">
        <v>0</v>
      </c>
      <c r="O2460" s="225">
        <v>0</v>
      </c>
      <c r="P2460" s="224">
        <v>0</v>
      </c>
      <c r="Q2460" s="225">
        <v>0</v>
      </c>
      <c r="R2460" s="226">
        <v>0</v>
      </c>
      <c r="S2460" s="224">
        <v>0</v>
      </c>
      <c r="T2460" s="222">
        <v>0</v>
      </c>
      <c r="U2460" s="227">
        <v>0</v>
      </c>
      <c r="V2460" s="224">
        <v>0</v>
      </c>
      <c r="W2460" s="224">
        <v>0</v>
      </c>
      <c r="X2460" s="146">
        <f>+G2460-(SUM(I2460:N2460,O2460,P2460:P2460:T2460,U2460,V2460,W2460))</f>
        <v>0</v>
      </c>
      <c r="Y2460" s="107"/>
      <c r="Z2460" s="107"/>
      <c r="AA2460" s="107"/>
      <c r="AB2460" s="107"/>
      <c r="AC2460" s="107"/>
      <c r="AD2460" s="107"/>
      <c r="AE2460" s="197">
        <f t="shared" si="70"/>
        <v>0</v>
      </c>
      <c r="AF2460" s="108"/>
      <c r="AG2460" s="104"/>
    </row>
    <row r="2461" spans="1:33">
      <c r="A2461" s="103"/>
      <c r="B2461" s="30"/>
      <c r="C2461" s="30"/>
      <c r="D2461" s="104"/>
      <c r="E2461" s="104"/>
      <c r="F2461" s="30"/>
      <c r="G2461" s="105"/>
      <c r="H2461" s="113" t="s">
        <v>735</v>
      </c>
      <c r="I2461" s="222">
        <v>0</v>
      </c>
      <c r="J2461" s="223">
        <v>0</v>
      </c>
      <c r="K2461" s="228">
        <v>0</v>
      </c>
      <c r="L2461" s="224">
        <v>0</v>
      </c>
      <c r="M2461" s="222">
        <v>0</v>
      </c>
      <c r="N2461" s="229">
        <v>0</v>
      </c>
      <c r="O2461" s="225">
        <v>0</v>
      </c>
      <c r="P2461" s="224">
        <v>0</v>
      </c>
      <c r="Q2461" s="225">
        <v>0</v>
      </c>
      <c r="R2461" s="226">
        <v>0</v>
      </c>
      <c r="S2461" s="224">
        <v>0</v>
      </c>
      <c r="T2461" s="222">
        <v>0</v>
      </c>
      <c r="U2461" s="227">
        <v>0</v>
      </c>
      <c r="V2461" s="224">
        <v>0</v>
      </c>
      <c r="W2461" s="224">
        <v>0</v>
      </c>
      <c r="X2461" s="146">
        <f>+G2461-(SUM(I2461:N2461,O2461,P2461:P2461:T2461,U2461,V2461,W2461))</f>
        <v>0</v>
      </c>
      <c r="Y2461" s="107"/>
      <c r="Z2461" s="107"/>
      <c r="AA2461" s="107"/>
      <c r="AB2461" s="107"/>
      <c r="AC2461" s="107"/>
      <c r="AD2461" s="107"/>
      <c r="AE2461" s="197">
        <f t="shared" si="70"/>
        <v>0</v>
      </c>
      <c r="AF2461" s="108"/>
      <c r="AG2461" s="104"/>
    </row>
    <row r="2462" spans="1:33">
      <c r="A2462" s="103"/>
      <c r="B2462" s="30"/>
      <c r="C2462" s="30"/>
      <c r="D2462" s="104"/>
      <c r="E2462" s="104"/>
      <c r="F2462" s="30"/>
      <c r="G2462" s="105"/>
      <c r="H2462" s="113" t="s">
        <v>735</v>
      </c>
      <c r="I2462" s="222">
        <v>0</v>
      </c>
      <c r="J2462" s="223">
        <v>0</v>
      </c>
      <c r="K2462" s="228">
        <v>0</v>
      </c>
      <c r="L2462" s="224">
        <v>0</v>
      </c>
      <c r="M2462" s="222">
        <v>0</v>
      </c>
      <c r="N2462" s="229">
        <v>0</v>
      </c>
      <c r="O2462" s="225">
        <v>0</v>
      </c>
      <c r="P2462" s="224">
        <v>0</v>
      </c>
      <c r="Q2462" s="225">
        <v>0</v>
      </c>
      <c r="R2462" s="226">
        <v>0</v>
      </c>
      <c r="S2462" s="224">
        <v>0</v>
      </c>
      <c r="T2462" s="222">
        <v>0</v>
      </c>
      <c r="U2462" s="227">
        <v>0</v>
      </c>
      <c r="V2462" s="224">
        <v>0</v>
      </c>
      <c r="W2462" s="224">
        <v>0</v>
      </c>
      <c r="X2462" s="146">
        <f>+G2462-(SUM(I2462:N2462,O2462,P2462:P2462:T2462,U2462,V2462,W2462))</f>
        <v>0</v>
      </c>
      <c r="Y2462" s="107"/>
      <c r="Z2462" s="107"/>
      <c r="AA2462" s="107"/>
      <c r="AB2462" s="107"/>
      <c r="AC2462" s="107"/>
      <c r="AD2462" s="107"/>
      <c r="AE2462" s="197">
        <f t="shared" si="70"/>
        <v>0</v>
      </c>
      <c r="AF2462" s="108"/>
      <c r="AG2462" s="104"/>
    </row>
    <row r="2463" spans="1:33">
      <c r="A2463" s="103"/>
      <c r="B2463" s="30"/>
      <c r="C2463" s="30"/>
      <c r="D2463" s="104"/>
      <c r="E2463" s="104"/>
      <c r="F2463" s="30"/>
      <c r="G2463" s="105"/>
      <c r="H2463" s="113" t="s">
        <v>735</v>
      </c>
      <c r="I2463" s="222">
        <v>0</v>
      </c>
      <c r="J2463" s="223">
        <v>0</v>
      </c>
      <c r="K2463" s="228">
        <v>0</v>
      </c>
      <c r="L2463" s="224">
        <v>0</v>
      </c>
      <c r="M2463" s="222">
        <v>0</v>
      </c>
      <c r="N2463" s="229">
        <v>0</v>
      </c>
      <c r="O2463" s="225">
        <v>0</v>
      </c>
      <c r="P2463" s="224">
        <v>0</v>
      </c>
      <c r="Q2463" s="225">
        <v>0</v>
      </c>
      <c r="R2463" s="226">
        <v>0</v>
      </c>
      <c r="S2463" s="224">
        <v>0</v>
      </c>
      <c r="T2463" s="222">
        <v>0</v>
      </c>
      <c r="U2463" s="227">
        <v>0</v>
      </c>
      <c r="V2463" s="224">
        <v>0</v>
      </c>
      <c r="W2463" s="224">
        <v>0</v>
      </c>
      <c r="X2463" s="146">
        <f>+G2463-(SUM(I2463:N2463,O2463,P2463:P2463:T2463,U2463,V2463,W2463))</f>
        <v>0</v>
      </c>
      <c r="Y2463" s="107"/>
      <c r="Z2463" s="107"/>
      <c r="AA2463" s="107"/>
      <c r="AB2463" s="107"/>
      <c r="AC2463" s="107"/>
      <c r="AD2463" s="107"/>
      <c r="AE2463" s="197">
        <f t="shared" si="70"/>
        <v>0</v>
      </c>
      <c r="AF2463" s="108"/>
      <c r="AG2463" s="104"/>
    </row>
    <row r="2464" spans="1:33">
      <c r="A2464" s="103"/>
      <c r="B2464" s="30"/>
      <c r="C2464" s="30"/>
      <c r="D2464" s="104"/>
      <c r="E2464" s="104"/>
      <c r="F2464" s="30"/>
      <c r="G2464" s="105"/>
      <c r="H2464" s="113" t="s">
        <v>735</v>
      </c>
      <c r="I2464" s="222">
        <v>0</v>
      </c>
      <c r="J2464" s="223">
        <v>0</v>
      </c>
      <c r="K2464" s="228">
        <v>0</v>
      </c>
      <c r="L2464" s="224">
        <v>0</v>
      </c>
      <c r="M2464" s="222">
        <v>0</v>
      </c>
      <c r="N2464" s="229">
        <v>0</v>
      </c>
      <c r="O2464" s="225">
        <v>0</v>
      </c>
      <c r="P2464" s="224">
        <v>0</v>
      </c>
      <c r="Q2464" s="225">
        <v>0</v>
      </c>
      <c r="R2464" s="226">
        <v>0</v>
      </c>
      <c r="S2464" s="224">
        <v>0</v>
      </c>
      <c r="T2464" s="222">
        <v>0</v>
      </c>
      <c r="U2464" s="227">
        <v>0</v>
      </c>
      <c r="V2464" s="224">
        <v>0</v>
      </c>
      <c r="W2464" s="224">
        <v>0</v>
      </c>
      <c r="X2464" s="146">
        <f>+G2464-(SUM(I2464:N2464,O2464,P2464:P2464:T2464,U2464,V2464,W2464))</f>
        <v>0</v>
      </c>
      <c r="Y2464" s="107"/>
      <c r="Z2464" s="107"/>
      <c r="AA2464" s="107"/>
      <c r="AB2464" s="107"/>
      <c r="AC2464" s="107"/>
      <c r="AD2464" s="107"/>
      <c r="AE2464" s="197">
        <f t="shared" si="70"/>
        <v>0</v>
      </c>
      <c r="AF2464" s="108"/>
      <c r="AG2464" s="104"/>
    </row>
    <row r="2465" spans="1:33">
      <c r="A2465" s="103"/>
      <c r="B2465" s="30"/>
      <c r="C2465" s="30"/>
      <c r="D2465" s="104"/>
      <c r="E2465" s="104"/>
      <c r="F2465" s="30"/>
      <c r="G2465" s="105"/>
      <c r="H2465" s="113" t="s">
        <v>735</v>
      </c>
      <c r="I2465" s="222">
        <v>0</v>
      </c>
      <c r="J2465" s="223">
        <v>0</v>
      </c>
      <c r="K2465" s="228">
        <v>0</v>
      </c>
      <c r="L2465" s="224">
        <v>0</v>
      </c>
      <c r="M2465" s="222">
        <v>0</v>
      </c>
      <c r="N2465" s="229">
        <v>0</v>
      </c>
      <c r="O2465" s="225">
        <v>0</v>
      </c>
      <c r="P2465" s="224">
        <v>0</v>
      </c>
      <c r="Q2465" s="225">
        <v>0</v>
      </c>
      <c r="R2465" s="226">
        <v>0</v>
      </c>
      <c r="S2465" s="224">
        <v>0</v>
      </c>
      <c r="T2465" s="222">
        <v>0</v>
      </c>
      <c r="U2465" s="227">
        <v>0</v>
      </c>
      <c r="V2465" s="224">
        <v>0</v>
      </c>
      <c r="W2465" s="224">
        <v>0</v>
      </c>
      <c r="X2465" s="146">
        <f>+G2465-(SUM(I2465:N2465,O2465,P2465:P2465:T2465,U2465,V2465,W2465))</f>
        <v>0</v>
      </c>
      <c r="Y2465" s="107"/>
      <c r="Z2465" s="107"/>
      <c r="AA2465" s="107"/>
      <c r="AB2465" s="107"/>
      <c r="AC2465" s="107"/>
      <c r="AD2465" s="107"/>
      <c r="AE2465" s="197">
        <f t="shared" ref="AE2465:AE2528" si="71">X2465-SUM(Z2465:AD2465)</f>
        <v>0</v>
      </c>
      <c r="AF2465" s="108"/>
      <c r="AG2465" s="104"/>
    </row>
    <row r="2466" spans="1:33">
      <c r="A2466" s="103"/>
      <c r="B2466" s="30"/>
      <c r="C2466" s="30"/>
      <c r="D2466" s="104"/>
      <c r="E2466" s="104"/>
      <c r="F2466" s="30"/>
      <c r="G2466" s="105"/>
      <c r="H2466" s="113" t="s">
        <v>735</v>
      </c>
      <c r="I2466" s="222">
        <v>0</v>
      </c>
      <c r="J2466" s="223">
        <v>0</v>
      </c>
      <c r="K2466" s="228">
        <v>0</v>
      </c>
      <c r="L2466" s="224">
        <v>0</v>
      </c>
      <c r="M2466" s="222">
        <v>0</v>
      </c>
      <c r="N2466" s="229">
        <v>0</v>
      </c>
      <c r="O2466" s="225">
        <v>0</v>
      </c>
      <c r="P2466" s="224">
        <v>0</v>
      </c>
      <c r="Q2466" s="225">
        <v>0</v>
      </c>
      <c r="R2466" s="226">
        <v>0</v>
      </c>
      <c r="S2466" s="224">
        <v>0</v>
      </c>
      <c r="T2466" s="222">
        <v>0</v>
      </c>
      <c r="U2466" s="227">
        <v>0</v>
      </c>
      <c r="V2466" s="224">
        <v>0</v>
      </c>
      <c r="W2466" s="224">
        <v>0</v>
      </c>
      <c r="X2466" s="146">
        <f>+G2466-(SUM(I2466:N2466,O2466,P2466:P2466:T2466,U2466,V2466,W2466))</f>
        <v>0</v>
      </c>
      <c r="Y2466" s="107"/>
      <c r="Z2466" s="107"/>
      <c r="AA2466" s="107"/>
      <c r="AB2466" s="107"/>
      <c r="AC2466" s="107"/>
      <c r="AD2466" s="107"/>
      <c r="AE2466" s="197">
        <f t="shared" si="71"/>
        <v>0</v>
      </c>
      <c r="AF2466" s="108"/>
      <c r="AG2466" s="104"/>
    </row>
    <row r="2467" spans="1:33">
      <c r="A2467" s="103"/>
      <c r="B2467" s="30"/>
      <c r="C2467" s="30"/>
      <c r="D2467" s="104"/>
      <c r="E2467" s="104"/>
      <c r="F2467" s="30"/>
      <c r="G2467" s="105"/>
      <c r="H2467" s="113" t="s">
        <v>735</v>
      </c>
      <c r="I2467" s="222">
        <v>0</v>
      </c>
      <c r="J2467" s="223">
        <v>0</v>
      </c>
      <c r="K2467" s="228">
        <v>0</v>
      </c>
      <c r="L2467" s="224">
        <v>0</v>
      </c>
      <c r="M2467" s="222">
        <v>0</v>
      </c>
      <c r="N2467" s="229">
        <v>0</v>
      </c>
      <c r="O2467" s="225">
        <v>0</v>
      </c>
      <c r="P2467" s="224">
        <v>0</v>
      </c>
      <c r="Q2467" s="225">
        <v>0</v>
      </c>
      <c r="R2467" s="226">
        <v>0</v>
      </c>
      <c r="S2467" s="224">
        <v>0</v>
      </c>
      <c r="T2467" s="222">
        <v>0</v>
      </c>
      <c r="U2467" s="227">
        <v>0</v>
      </c>
      <c r="V2467" s="224">
        <v>0</v>
      </c>
      <c r="W2467" s="224">
        <v>0</v>
      </c>
      <c r="X2467" s="146">
        <f>+G2467-(SUM(I2467:N2467,O2467,P2467:P2467:T2467,U2467,V2467,W2467))</f>
        <v>0</v>
      </c>
      <c r="Y2467" s="107"/>
      <c r="Z2467" s="107"/>
      <c r="AA2467" s="107"/>
      <c r="AB2467" s="107"/>
      <c r="AC2467" s="107"/>
      <c r="AD2467" s="107"/>
      <c r="AE2467" s="197">
        <f t="shared" si="71"/>
        <v>0</v>
      </c>
      <c r="AF2467" s="108"/>
      <c r="AG2467" s="104"/>
    </row>
    <row r="2468" spans="1:33">
      <c r="A2468" s="103"/>
      <c r="B2468" s="30"/>
      <c r="C2468" s="30"/>
      <c r="D2468" s="104"/>
      <c r="E2468" s="104"/>
      <c r="F2468" s="30"/>
      <c r="G2468" s="105"/>
      <c r="H2468" s="113" t="s">
        <v>735</v>
      </c>
      <c r="I2468" s="222">
        <v>0</v>
      </c>
      <c r="J2468" s="223">
        <v>0</v>
      </c>
      <c r="K2468" s="228">
        <v>0</v>
      </c>
      <c r="L2468" s="224">
        <v>0</v>
      </c>
      <c r="M2468" s="222">
        <v>0</v>
      </c>
      <c r="N2468" s="229">
        <v>0</v>
      </c>
      <c r="O2468" s="225">
        <v>0</v>
      </c>
      <c r="P2468" s="224">
        <v>0</v>
      </c>
      <c r="Q2468" s="225">
        <v>0</v>
      </c>
      <c r="R2468" s="226">
        <v>0</v>
      </c>
      <c r="S2468" s="224">
        <v>0</v>
      </c>
      <c r="T2468" s="222">
        <v>0</v>
      </c>
      <c r="U2468" s="227">
        <v>0</v>
      </c>
      <c r="V2468" s="224">
        <v>0</v>
      </c>
      <c r="W2468" s="224">
        <v>0</v>
      </c>
      <c r="X2468" s="146">
        <f>+G2468-(SUM(I2468:N2468,O2468,P2468:P2468:T2468,U2468,V2468,W2468))</f>
        <v>0</v>
      </c>
      <c r="Y2468" s="107"/>
      <c r="Z2468" s="107"/>
      <c r="AA2468" s="107"/>
      <c r="AB2468" s="107"/>
      <c r="AC2468" s="107"/>
      <c r="AD2468" s="107"/>
      <c r="AE2468" s="197">
        <f t="shared" si="71"/>
        <v>0</v>
      </c>
      <c r="AF2468" s="108"/>
      <c r="AG2468" s="104"/>
    </row>
    <row r="2469" spans="1:33">
      <c r="A2469" s="103"/>
      <c r="B2469" s="30"/>
      <c r="C2469" s="30"/>
      <c r="D2469" s="104"/>
      <c r="E2469" s="104"/>
      <c r="F2469" s="30"/>
      <c r="G2469" s="105"/>
      <c r="H2469" s="113" t="s">
        <v>735</v>
      </c>
      <c r="I2469" s="222">
        <v>0</v>
      </c>
      <c r="J2469" s="223">
        <v>0</v>
      </c>
      <c r="K2469" s="228">
        <v>0</v>
      </c>
      <c r="L2469" s="224">
        <v>0</v>
      </c>
      <c r="M2469" s="222">
        <v>0</v>
      </c>
      <c r="N2469" s="229">
        <v>0</v>
      </c>
      <c r="O2469" s="225">
        <v>0</v>
      </c>
      <c r="P2469" s="224">
        <v>0</v>
      </c>
      <c r="Q2469" s="225">
        <v>0</v>
      </c>
      <c r="R2469" s="226">
        <v>0</v>
      </c>
      <c r="S2469" s="224">
        <v>0</v>
      </c>
      <c r="T2469" s="222">
        <v>0</v>
      </c>
      <c r="U2469" s="227">
        <v>0</v>
      </c>
      <c r="V2469" s="224">
        <v>0</v>
      </c>
      <c r="W2469" s="224">
        <v>0</v>
      </c>
      <c r="X2469" s="146">
        <f>+G2469-(SUM(I2469:N2469,O2469,P2469:P2469:T2469,U2469,V2469,W2469))</f>
        <v>0</v>
      </c>
      <c r="Y2469" s="107"/>
      <c r="Z2469" s="107"/>
      <c r="AA2469" s="107"/>
      <c r="AB2469" s="107"/>
      <c r="AC2469" s="107"/>
      <c r="AD2469" s="107"/>
      <c r="AE2469" s="197">
        <f t="shared" si="71"/>
        <v>0</v>
      </c>
      <c r="AF2469" s="108"/>
      <c r="AG2469" s="104"/>
    </row>
    <row r="2470" spans="1:33">
      <c r="A2470" s="103"/>
      <c r="B2470" s="30"/>
      <c r="C2470" s="30"/>
      <c r="D2470" s="104"/>
      <c r="E2470" s="104"/>
      <c r="F2470" s="30"/>
      <c r="G2470" s="105"/>
      <c r="H2470" s="113" t="s">
        <v>735</v>
      </c>
      <c r="I2470" s="222">
        <v>0</v>
      </c>
      <c r="J2470" s="223">
        <v>0</v>
      </c>
      <c r="K2470" s="228">
        <v>0</v>
      </c>
      <c r="L2470" s="224">
        <v>0</v>
      </c>
      <c r="M2470" s="222">
        <v>0</v>
      </c>
      <c r="N2470" s="229">
        <v>0</v>
      </c>
      <c r="O2470" s="225">
        <v>0</v>
      </c>
      <c r="P2470" s="224">
        <v>0</v>
      </c>
      <c r="Q2470" s="225">
        <v>0</v>
      </c>
      <c r="R2470" s="226">
        <v>0</v>
      </c>
      <c r="S2470" s="224">
        <v>0</v>
      </c>
      <c r="T2470" s="222">
        <v>0</v>
      </c>
      <c r="U2470" s="227">
        <v>0</v>
      </c>
      <c r="V2470" s="224">
        <v>0</v>
      </c>
      <c r="W2470" s="224">
        <v>0</v>
      </c>
      <c r="X2470" s="146">
        <f>+G2470-(SUM(I2470:N2470,O2470,P2470:P2470:T2470,U2470,V2470,W2470))</f>
        <v>0</v>
      </c>
      <c r="Y2470" s="107"/>
      <c r="Z2470" s="107"/>
      <c r="AA2470" s="107"/>
      <c r="AB2470" s="107"/>
      <c r="AC2470" s="107"/>
      <c r="AD2470" s="107"/>
      <c r="AE2470" s="197">
        <f t="shared" si="71"/>
        <v>0</v>
      </c>
      <c r="AF2470" s="108"/>
      <c r="AG2470" s="104"/>
    </row>
    <row r="2471" spans="1:33">
      <c r="A2471" s="103"/>
      <c r="B2471" s="30"/>
      <c r="C2471" s="30"/>
      <c r="D2471" s="104"/>
      <c r="E2471" s="104"/>
      <c r="F2471" s="30"/>
      <c r="G2471" s="105"/>
      <c r="H2471" s="113" t="s">
        <v>735</v>
      </c>
      <c r="I2471" s="222">
        <v>0</v>
      </c>
      <c r="J2471" s="223">
        <v>0</v>
      </c>
      <c r="K2471" s="228">
        <v>0</v>
      </c>
      <c r="L2471" s="224">
        <v>0</v>
      </c>
      <c r="M2471" s="222">
        <v>0</v>
      </c>
      <c r="N2471" s="229">
        <v>0</v>
      </c>
      <c r="O2471" s="225">
        <v>0</v>
      </c>
      <c r="P2471" s="224">
        <v>0</v>
      </c>
      <c r="Q2471" s="225">
        <v>0</v>
      </c>
      <c r="R2471" s="226">
        <v>0</v>
      </c>
      <c r="S2471" s="224">
        <v>0</v>
      </c>
      <c r="T2471" s="222">
        <v>0</v>
      </c>
      <c r="U2471" s="227">
        <v>0</v>
      </c>
      <c r="V2471" s="224">
        <v>0</v>
      </c>
      <c r="W2471" s="224">
        <v>0</v>
      </c>
      <c r="X2471" s="146">
        <f>+G2471-(SUM(I2471:N2471,O2471,P2471:P2471:T2471,U2471,V2471,W2471))</f>
        <v>0</v>
      </c>
      <c r="Y2471" s="107"/>
      <c r="Z2471" s="107"/>
      <c r="AA2471" s="107"/>
      <c r="AB2471" s="107"/>
      <c r="AC2471" s="107"/>
      <c r="AD2471" s="107"/>
      <c r="AE2471" s="197">
        <f t="shared" si="71"/>
        <v>0</v>
      </c>
      <c r="AF2471" s="108"/>
      <c r="AG2471" s="104"/>
    </row>
    <row r="2472" spans="1:33">
      <c r="A2472" s="103"/>
      <c r="B2472" s="30"/>
      <c r="C2472" s="30"/>
      <c r="D2472" s="104"/>
      <c r="E2472" s="104"/>
      <c r="F2472" s="30"/>
      <c r="G2472" s="105"/>
      <c r="H2472" s="113" t="s">
        <v>735</v>
      </c>
      <c r="I2472" s="222">
        <v>0</v>
      </c>
      <c r="J2472" s="223">
        <v>0</v>
      </c>
      <c r="K2472" s="228">
        <v>0</v>
      </c>
      <c r="L2472" s="224">
        <v>0</v>
      </c>
      <c r="M2472" s="222">
        <v>0</v>
      </c>
      <c r="N2472" s="229">
        <v>0</v>
      </c>
      <c r="O2472" s="225">
        <v>0</v>
      </c>
      <c r="P2472" s="224">
        <v>0</v>
      </c>
      <c r="Q2472" s="225">
        <v>0</v>
      </c>
      <c r="R2472" s="226">
        <v>0</v>
      </c>
      <c r="S2472" s="224">
        <v>0</v>
      </c>
      <c r="T2472" s="222">
        <v>0</v>
      </c>
      <c r="U2472" s="227">
        <v>0</v>
      </c>
      <c r="V2472" s="224">
        <v>0</v>
      </c>
      <c r="W2472" s="224">
        <v>0</v>
      </c>
      <c r="X2472" s="146">
        <f>+G2472-(SUM(I2472:N2472,O2472,P2472:P2472:T2472,U2472,V2472,W2472))</f>
        <v>0</v>
      </c>
      <c r="Y2472" s="107"/>
      <c r="Z2472" s="107"/>
      <c r="AA2472" s="107"/>
      <c r="AB2472" s="107"/>
      <c r="AC2472" s="107"/>
      <c r="AD2472" s="107"/>
      <c r="AE2472" s="197">
        <f t="shared" si="71"/>
        <v>0</v>
      </c>
      <c r="AF2472" s="108"/>
      <c r="AG2472" s="104"/>
    </row>
    <row r="2473" spans="1:33">
      <c r="A2473" s="103"/>
      <c r="B2473" s="30"/>
      <c r="C2473" s="30"/>
      <c r="D2473" s="104"/>
      <c r="E2473" s="104"/>
      <c r="F2473" s="30"/>
      <c r="G2473" s="105"/>
      <c r="H2473" s="113" t="s">
        <v>735</v>
      </c>
      <c r="I2473" s="222">
        <v>0</v>
      </c>
      <c r="J2473" s="223">
        <v>0</v>
      </c>
      <c r="K2473" s="228">
        <v>0</v>
      </c>
      <c r="L2473" s="224">
        <v>0</v>
      </c>
      <c r="M2473" s="222">
        <v>0</v>
      </c>
      <c r="N2473" s="229">
        <v>0</v>
      </c>
      <c r="O2473" s="225">
        <v>0</v>
      </c>
      <c r="P2473" s="224">
        <v>0</v>
      </c>
      <c r="Q2473" s="225">
        <v>0</v>
      </c>
      <c r="R2473" s="226">
        <v>0</v>
      </c>
      <c r="S2473" s="224">
        <v>0</v>
      </c>
      <c r="T2473" s="222">
        <v>0</v>
      </c>
      <c r="U2473" s="227">
        <v>0</v>
      </c>
      <c r="V2473" s="224">
        <v>0</v>
      </c>
      <c r="W2473" s="224">
        <v>0</v>
      </c>
      <c r="X2473" s="146">
        <f>+G2473-(SUM(I2473:N2473,O2473,P2473:P2473:T2473,U2473,V2473,W2473))</f>
        <v>0</v>
      </c>
      <c r="Y2473" s="107"/>
      <c r="Z2473" s="107"/>
      <c r="AA2473" s="107"/>
      <c r="AB2473" s="107"/>
      <c r="AC2473" s="107"/>
      <c r="AD2473" s="107"/>
      <c r="AE2473" s="197">
        <f t="shared" si="71"/>
        <v>0</v>
      </c>
      <c r="AF2473" s="108"/>
      <c r="AG2473" s="104"/>
    </row>
    <row r="2474" spans="1:33">
      <c r="A2474" s="103"/>
      <c r="B2474" s="30"/>
      <c r="C2474" s="30"/>
      <c r="D2474" s="104"/>
      <c r="E2474" s="104"/>
      <c r="F2474" s="30"/>
      <c r="G2474" s="105"/>
      <c r="H2474" s="113" t="s">
        <v>735</v>
      </c>
      <c r="I2474" s="222">
        <v>0</v>
      </c>
      <c r="J2474" s="223">
        <v>0</v>
      </c>
      <c r="K2474" s="228">
        <v>0</v>
      </c>
      <c r="L2474" s="224">
        <v>0</v>
      </c>
      <c r="M2474" s="222">
        <v>0</v>
      </c>
      <c r="N2474" s="229">
        <v>0</v>
      </c>
      <c r="O2474" s="225">
        <v>0</v>
      </c>
      <c r="P2474" s="224">
        <v>0</v>
      </c>
      <c r="Q2474" s="225">
        <v>0</v>
      </c>
      <c r="R2474" s="226">
        <v>0</v>
      </c>
      <c r="S2474" s="224">
        <v>0</v>
      </c>
      <c r="T2474" s="222">
        <v>0</v>
      </c>
      <c r="U2474" s="227">
        <v>0</v>
      </c>
      <c r="V2474" s="224">
        <v>0</v>
      </c>
      <c r="W2474" s="224">
        <v>0</v>
      </c>
      <c r="X2474" s="146">
        <f>+G2474-(SUM(I2474:N2474,O2474,P2474:P2474:T2474,U2474,V2474,W2474))</f>
        <v>0</v>
      </c>
      <c r="Y2474" s="107"/>
      <c r="Z2474" s="107"/>
      <c r="AA2474" s="107"/>
      <c r="AB2474" s="107"/>
      <c r="AC2474" s="107"/>
      <c r="AD2474" s="107"/>
      <c r="AE2474" s="197">
        <f t="shared" si="71"/>
        <v>0</v>
      </c>
      <c r="AF2474" s="108"/>
      <c r="AG2474" s="104"/>
    </row>
    <row r="2475" spans="1:33">
      <c r="A2475" s="103"/>
      <c r="B2475" s="30"/>
      <c r="C2475" s="30"/>
      <c r="D2475" s="104"/>
      <c r="E2475" s="104"/>
      <c r="F2475" s="30"/>
      <c r="G2475" s="105"/>
      <c r="H2475" s="113" t="s">
        <v>735</v>
      </c>
      <c r="I2475" s="222">
        <v>0</v>
      </c>
      <c r="J2475" s="223">
        <v>0</v>
      </c>
      <c r="K2475" s="228">
        <v>0</v>
      </c>
      <c r="L2475" s="224">
        <v>0</v>
      </c>
      <c r="M2475" s="222">
        <v>0</v>
      </c>
      <c r="N2475" s="229">
        <v>0</v>
      </c>
      <c r="O2475" s="225">
        <v>0</v>
      </c>
      <c r="P2475" s="224">
        <v>0</v>
      </c>
      <c r="Q2475" s="225">
        <v>0</v>
      </c>
      <c r="R2475" s="226">
        <v>0</v>
      </c>
      <c r="S2475" s="224">
        <v>0</v>
      </c>
      <c r="T2475" s="222">
        <v>0</v>
      </c>
      <c r="U2475" s="227">
        <v>0</v>
      </c>
      <c r="V2475" s="224">
        <v>0</v>
      </c>
      <c r="W2475" s="224">
        <v>0</v>
      </c>
      <c r="X2475" s="146">
        <f>+G2475-(SUM(I2475:N2475,O2475,P2475:P2475:T2475,U2475,V2475,W2475))</f>
        <v>0</v>
      </c>
      <c r="Y2475" s="107"/>
      <c r="Z2475" s="107"/>
      <c r="AA2475" s="107"/>
      <c r="AB2475" s="107"/>
      <c r="AC2475" s="107"/>
      <c r="AD2475" s="107"/>
      <c r="AE2475" s="197">
        <f t="shared" si="71"/>
        <v>0</v>
      </c>
      <c r="AF2475" s="108"/>
      <c r="AG2475" s="104"/>
    </row>
    <row r="2476" spans="1:33">
      <c r="A2476" s="103"/>
      <c r="B2476" s="30"/>
      <c r="C2476" s="30"/>
      <c r="D2476" s="104"/>
      <c r="E2476" s="104"/>
      <c r="F2476" s="30"/>
      <c r="G2476" s="105"/>
      <c r="H2476" s="113" t="s">
        <v>735</v>
      </c>
      <c r="I2476" s="222">
        <v>0</v>
      </c>
      <c r="J2476" s="223">
        <v>0</v>
      </c>
      <c r="K2476" s="228">
        <v>0</v>
      </c>
      <c r="L2476" s="224">
        <v>0</v>
      </c>
      <c r="M2476" s="222">
        <v>0</v>
      </c>
      <c r="N2476" s="229">
        <v>0</v>
      </c>
      <c r="O2476" s="225">
        <v>0</v>
      </c>
      <c r="P2476" s="224">
        <v>0</v>
      </c>
      <c r="Q2476" s="225">
        <v>0</v>
      </c>
      <c r="R2476" s="226">
        <v>0</v>
      </c>
      <c r="S2476" s="224">
        <v>0</v>
      </c>
      <c r="T2476" s="222">
        <v>0</v>
      </c>
      <c r="U2476" s="227">
        <v>0</v>
      </c>
      <c r="V2476" s="224">
        <v>0</v>
      </c>
      <c r="W2476" s="224">
        <v>0</v>
      </c>
      <c r="X2476" s="146">
        <f>+G2476-(SUM(I2476:N2476,O2476,P2476:P2476:T2476,U2476,V2476,W2476))</f>
        <v>0</v>
      </c>
      <c r="Y2476" s="107"/>
      <c r="Z2476" s="107"/>
      <c r="AA2476" s="107"/>
      <c r="AB2476" s="107"/>
      <c r="AC2476" s="107"/>
      <c r="AD2476" s="107"/>
      <c r="AE2476" s="197">
        <f t="shared" si="71"/>
        <v>0</v>
      </c>
      <c r="AF2476" s="108"/>
      <c r="AG2476" s="104"/>
    </row>
    <row r="2477" spans="1:33">
      <c r="A2477" s="103"/>
      <c r="B2477" s="30"/>
      <c r="C2477" s="30"/>
      <c r="D2477" s="104"/>
      <c r="E2477" s="104"/>
      <c r="F2477" s="30"/>
      <c r="G2477" s="105"/>
      <c r="H2477" s="113" t="s">
        <v>735</v>
      </c>
      <c r="I2477" s="222">
        <v>0</v>
      </c>
      <c r="J2477" s="223">
        <v>0</v>
      </c>
      <c r="K2477" s="228">
        <v>0</v>
      </c>
      <c r="L2477" s="224">
        <v>0</v>
      </c>
      <c r="M2477" s="222">
        <v>0</v>
      </c>
      <c r="N2477" s="229">
        <v>0</v>
      </c>
      <c r="O2477" s="225">
        <v>0</v>
      </c>
      <c r="P2477" s="224">
        <v>0</v>
      </c>
      <c r="Q2477" s="225">
        <v>0</v>
      </c>
      <c r="R2477" s="226">
        <v>0</v>
      </c>
      <c r="S2477" s="224">
        <v>0</v>
      </c>
      <c r="T2477" s="222">
        <v>0</v>
      </c>
      <c r="U2477" s="227">
        <v>0</v>
      </c>
      <c r="V2477" s="224">
        <v>0</v>
      </c>
      <c r="W2477" s="224">
        <v>0</v>
      </c>
      <c r="X2477" s="146">
        <f>+G2477-(SUM(I2477:N2477,O2477,P2477:P2477:T2477,U2477,V2477,W2477))</f>
        <v>0</v>
      </c>
      <c r="Y2477" s="107"/>
      <c r="Z2477" s="107"/>
      <c r="AA2477" s="107"/>
      <c r="AB2477" s="107"/>
      <c r="AC2477" s="107"/>
      <c r="AD2477" s="107"/>
      <c r="AE2477" s="197">
        <f t="shared" si="71"/>
        <v>0</v>
      </c>
      <c r="AF2477" s="108"/>
      <c r="AG2477" s="104"/>
    </row>
    <row r="2478" spans="1:33">
      <c r="A2478" s="103"/>
      <c r="B2478" s="30"/>
      <c r="C2478" s="30"/>
      <c r="D2478" s="104"/>
      <c r="E2478" s="104"/>
      <c r="F2478" s="30"/>
      <c r="G2478" s="105"/>
      <c r="H2478" s="113" t="s">
        <v>735</v>
      </c>
      <c r="I2478" s="222">
        <v>0</v>
      </c>
      <c r="J2478" s="223">
        <v>0</v>
      </c>
      <c r="K2478" s="228">
        <v>0</v>
      </c>
      <c r="L2478" s="224">
        <v>0</v>
      </c>
      <c r="M2478" s="222">
        <v>0</v>
      </c>
      <c r="N2478" s="229">
        <v>0</v>
      </c>
      <c r="O2478" s="225">
        <v>0</v>
      </c>
      <c r="P2478" s="224">
        <v>0</v>
      </c>
      <c r="Q2478" s="225">
        <v>0</v>
      </c>
      <c r="R2478" s="226">
        <v>0</v>
      </c>
      <c r="S2478" s="224">
        <v>0</v>
      </c>
      <c r="T2478" s="222">
        <v>0</v>
      </c>
      <c r="U2478" s="227">
        <v>0</v>
      </c>
      <c r="V2478" s="224">
        <v>0</v>
      </c>
      <c r="W2478" s="224">
        <v>0</v>
      </c>
      <c r="X2478" s="146">
        <f>+G2478-(SUM(I2478:N2478,O2478,P2478:P2478:T2478,U2478,V2478,W2478))</f>
        <v>0</v>
      </c>
      <c r="Y2478" s="107"/>
      <c r="Z2478" s="107"/>
      <c r="AA2478" s="107"/>
      <c r="AB2478" s="107"/>
      <c r="AC2478" s="107"/>
      <c r="AD2478" s="107"/>
      <c r="AE2478" s="197">
        <f t="shared" si="71"/>
        <v>0</v>
      </c>
      <c r="AF2478" s="108"/>
      <c r="AG2478" s="104"/>
    </row>
    <row r="2479" spans="1:33">
      <c r="A2479" s="103"/>
      <c r="B2479" s="30"/>
      <c r="C2479" s="30"/>
      <c r="D2479" s="104"/>
      <c r="E2479" s="104"/>
      <c r="F2479" s="30"/>
      <c r="G2479" s="105"/>
      <c r="H2479" s="113" t="s">
        <v>735</v>
      </c>
      <c r="I2479" s="222">
        <v>0</v>
      </c>
      <c r="J2479" s="223">
        <v>0</v>
      </c>
      <c r="K2479" s="228">
        <v>0</v>
      </c>
      <c r="L2479" s="224">
        <v>0</v>
      </c>
      <c r="M2479" s="222">
        <v>0</v>
      </c>
      <c r="N2479" s="229">
        <v>0</v>
      </c>
      <c r="O2479" s="225">
        <v>0</v>
      </c>
      <c r="P2479" s="224">
        <v>0</v>
      </c>
      <c r="Q2479" s="225">
        <v>0</v>
      </c>
      <c r="R2479" s="226">
        <v>0</v>
      </c>
      <c r="S2479" s="224">
        <v>0</v>
      </c>
      <c r="T2479" s="222">
        <v>0</v>
      </c>
      <c r="U2479" s="227">
        <v>0</v>
      </c>
      <c r="V2479" s="224">
        <v>0</v>
      </c>
      <c r="W2479" s="224">
        <v>0</v>
      </c>
      <c r="X2479" s="146">
        <f>+G2479-(SUM(I2479:N2479,O2479,P2479:P2479:T2479,U2479,V2479,W2479))</f>
        <v>0</v>
      </c>
      <c r="Y2479" s="107"/>
      <c r="Z2479" s="107"/>
      <c r="AA2479" s="107"/>
      <c r="AB2479" s="107"/>
      <c r="AC2479" s="107"/>
      <c r="AD2479" s="107"/>
      <c r="AE2479" s="197">
        <f t="shared" si="71"/>
        <v>0</v>
      </c>
      <c r="AF2479" s="108"/>
      <c r="AG2479" s="104"/>
    </row>
    <row r="2480" spans="1:33">
      <c r="A2480" s="103"/>
      <c r="B2480" s="30"/>
      <c r="C2480" s="30"/>
      <c r="D2480" s="104"/>
      <c r="E2480" s="104"/>
      <c r="F2480" s="30"/>
      <c r="G2480" s="105"/>
      <c r="H2480" s="113" t="s">
        <v>735</v>
      </c>
      <c r="I2480" s="222">
        <v>0</v>
      </c>
      <c r="J2480" s="223">
        <v>0</v>
      </c>
      <c r="K2480" s="228">
        <v>0</v>
      </c>
      <c r="L2480" s="224">
        <v>0</v>
      </c>
      <c r="M2480" s="222">
        <v>0</v>
      </c>
      <c r="N2480" s="229">
        <v>0</v>
      </c>
      <c r="O2480" s="225">
        <v>0</v>
      </c>
      <c r="P2480" s="224">
        <v>0</v>
      </c>
      <c r="Q2480" s="225">
        <v>0</v>
      </c>
      <c r="R2480" s="226">
        <v>0</v>
      </c>
      <c r="S2480" s="224">
        <v>0</v>
      </c>
      <c r="T2480" s="222">
        <v>0</v>
      </c>
      <c r="U2480" s="227">
        <v>0</v>
      </c>
      <c r="V2480" s="224">
        <v>0</v>
      </c>
      <c r="W2480" s="224">
        <v>0</v>
      </c>
      <c r="X2480" s="146">
        <f>+G2480-(SUM(I2480:N2480,O2480,P2480:P2480:T2480,U2480,V2480,W2480))</f>
        <v>0</v>
      </c>
      <c r="Y2480" s="107"/>
      <c r="Z2480" s="107"/>
      <c r="AA2480" s="107"/>
      <c r="AB2480" s="107"/>
      <c r="AC2480" s="107"/>
      <c r="AD2480" s="107"/>
      <c r="AE2480" s="197">
        <f t="shared" si="71"/>
        <v>0</v>
      </c>
      <c r="AF2480" s="108"/>
      <c r="AG2480" s="104"/>
    </row>
    <row r="2481" spans="1:33">
      <c r="A2481" s="103"/>
      <c r="B2481" s="30"/>
      <c r="C2481" s="30"/>
      <c r="D2481" s="104"/>
      <c r="E2481" s="104"/>
      <c r="F2481" s="30"/>
      <c r="G2481" s="105"/>
      <c r="H2481" s="113" t="s">
        <v>735</v>
      </c>
      <c r="I2481" s="222">
        <v>0</v>
      </c>
      <c r="J2481" s="223">
        <v>0</v>
      </c>
      <c r="K2481" s="228">
        <v>0</v>
      </c>
      <c r="L2481" s="224">
        <v>0</v>
      </c>
      <c r="M2481" s="222">
        <v>0</v>
      </c>
      <c r="N2481" s="229">
        <v>0</v>
      </c>
      <c r="O2481" s="225">
        <v>0</v>
      </c>
      <c r="P2481" s="224">
        <v>0</v>
      </c>
      <c r="Q2481" s="225">
        <v>0</v>
      </c>
      <c r="R2481" s="226">
        <v>0</v>
      </c>
      <c r="S2481" s="224">
        <v>0</v>
      </c>
      <c r="T2481" s="222">
        <v>0</v>
      </c>
      <c r="U2481" s="227">
        <v>0</v>
      </c>
      <c r="V2481" s="224">
        <v>0</v>
      </c>
      <c r="W2481" s="224">
        <v>0</v>
      </c>
      <c r="X2481" s="146">
        <f>+G2481-(SUM(I2481:N2481,O2481,P2481:P2481:T2481,U2481,V2481,W2481))</f>
        <v>0</v>
      </c>
      <c r="Y2481" s="107"/>
      <c r="Z2481" s="107"/>
      <c r="AA2481" s="107"/>
      <c r="AB2481" s="107"/>
      <c r="AC2481" s="107"/>
      <c r="AD2481" s="107"/>
      <c r="AE2481" s="197">
        <f t="shared" si="71"/>
        <v>0</v>
      </c>
      <c r="AF2481" s="108"/>
      <c r="AG2481" s="104"/>
    </row>
    <row r="2482" spans="1:33">
      <c r="A2482" s="103"/>
      <c r="B2482" s="30"/>
      <c r="C2482" s="30"/>
      <c r="D2482" s="104"/>
      <c r="E2482" s="104"/>
      <c r="F2482" s="30"/>
      <c r="G2482" s="105"/>
      <c r="H2482" s="113" t="s">
        <v>735</v>
      </c>
      <c r="I2482" s="222">
        <v>0</v>
      </c>
      <c r="J2482" s="223">
        <v>0</v>
      </c>
      <c r="K2482" s="228">
        <v>0</v>
      </c>
      <c r="L2482" s="224">
        <v>0</v>
      </c>
      <c r="M2482" s="222">
        <v>0</v>
      </c>
      <c r="N2482" s="229">
        <v>0</v>
      </c>
      <c r="O2482" s="225">
        <v>0</v>
      </c>
      <c r="P2482" s="224">
        <v>0</v>
      </c>
      <c r="Q2482" s="225">
        <v>0</v>
      </c>
      <c r="R2482" s="226">
        <v>0</v>
      </c>
      <c r="S2482" s="224">
        <v>0</v>
      </c>
      <c r="T2482" s="222">
        <v>0</v>
      </c>
      <c r="U2482" s="227">
        <v>0</v>
      </c>
      <c r="V2482" s="224">
        <v>0</v>
      </c>
      <c r="W2482" s="224">
        <v>0</v>
      </c>
      <c r="X2482" s="146">
        <f>+G2482-(SUM(I2482:N2482,O2482,P2482:P2482:T2482,U2482,V2482,W2482))</f>
        <v>0</v>
      </c>
      <c r="Y2482" s="107"/>
      <c r="Z2482" s="107"/>
      <c r="AA2482" s="107"/>
      <c r="AB2482" s="107"/>
      <c r="AC2482" s="107"/>
      <c r="AD2482" s="107"/>
      <c r="AE2482" s="197">
        <f t="shared" si="71"/>
        <v>0</v>
      </c>
      <c r="AF2482" s="108"/>
      <c r="AG2482" s="104"/>
    </row>
    <row r="2483" spans="1:33">
      <c r="A2483" s="103"/>
      <c r="B2483" s="30"/>
      <c r="C2483" s="30"/>
      <c r="D2483" s="104"/>
      <c r="E2483" s="104"/>
      <c r="F2483" s="30"/>
      <c r="G2483" s="105"/>
      <c r="H2483" s="113" t="s">
        <v>735</v>
      </c>
      <c r="I2483" s="222">
        <v>0</v>
      </c>
      <c r="J2483" s="223">
        <v>0</v>
      </c>
      <c r="K2483" s="228">
        <v>0</v>
      </c>
      <c r="L2483" s="224">
        <v>0</v>
      </c>
      <c r="M2483" s="222">
        <v>0</v>
      </c>
      <c r="N2483" s="229">
        <v>0</v>
      </c>
      <c r="O2483" s="225">
        <v>0</v>
      </c>
      <c r="P2483" s="224">
        <v>0</v>
      </c>
      <c r="Q2483" s="225">
        <v>0</v>
      </c>
      <c r="R2483" s="226">
        <v>0</v>
      </c>
      <c r="S2483" s="224">
        <v>0</v>
      </c>
      <c r="T2483" s="222">
        <v>0</v>
      </c>
      <c r="U2483" s="227">
        <v>0</v>
      </c>
      <c r="V2483" s="224">
        <v>0</v>
      </c>
      <c r="W2483" s="224">
        <v>0</v>
      </c>
      <c r="X2483" s="146">
        <f>+G2483-(SUM(I2483:N2483,O2483,P2483:P2483:T2483,U2483,V2483,W2483))</f>
        <v>0</v>
      </c>
      <c r="Y2483" s="107"/>
      <c r="Z2483" s="107"/>
      <c r="AA2483" s="107"/>
      <c r="AB2483" s="107"/>
      <c r="AC2483" s="107"/>
      <c r="AD2483" s="107"/>
      <c r="AE2483" s="197">
        <f t="shared" si="71"/>
        <v>0</v>
      </c>
      <c r="AF2483" s="108"/>
      <c r="AG2483" s="104"/>
    </row>
    <row r="2484" spans="1:33">
      <c r="A2484" s="103"/>
      <c r="B2484" s="30"/>
      <c r="C2484" s="30"/>
      <c r="D2484" s="104"/>
      <c r="E2484" s="104"/>
      <c r="F2484" s="30"/>
      <c r="G2484" s="105"/>
      <c r="H2484" s="113" t="s">
        <v>735</v>
      </c>
      <c r="I2484" s="222">
        <v>0</v>
      </c>
      <c r="J2484" s="223">
        <v>0</v>
      </c>
      <c r="K2484" s="228">
        <v>0</v>
      </c>
      <c r="L2484" s="224">
        <v>0</v>
      </c>
      <c r="M2484" s="222">
        <v>0</v>
      </c>
      <c r="N2484" s="229">
        <v>0</v>
      </c>
      <c r="O2484" s="225">
        <v>0</v>
      </c>
      <c r="P2484" s="224">
        <v>0</v>
      </c>
      <c r="Q2484" s="225">
        <v>0</v>
      </c>
      <c r="R2484" s="226">
        <v>0</v>
      </c>
      <c r="S2484" s="224">
        <v>0</v>
      </c>
      <c r="T2484" s="222">
        <v>0</v>
      </c>
      <c r="U2484" s="227">
        <v>0</v>
      </c>
      <c r="V2484" s="224">
        <v>0</v>
      </c>
      <c r="W2484" s="224">
        <v>0</v>
      </c>
      <c r="X2484" s="146">
        <f>+G2484-(SUM(I2484:N2484,O2484,P2484:P2484:T2484,U2484,V2484,W2484))</f>
        <v>0</v>
      </c>
      <c r="Y2484" s="107"/>
      <c r="Z2484" s="107"/>
      <c r="AA2484" s="107"/>
      <c r="AB2484" s="107"/>
      <c r="AC2484" s="107"/>
      <c r="AD2484" s="107"/>
      <c r="AE2484" s="197">
        <f t="shared" si="71"/>
        <v>0</v>
      </c>
      <c r="AF2484" s="108"/>
      <c r="AG2484" s="104"/>
    </row>
    <row r="2485" spans="1:33">
      <c r="A2485" s="103"/>
      <c r="B2485" s="30"/>
      <c r="C2485" s="30"/>
      <c r="D2485" s="104"/>
      <c r="E2485" s="104"/>
      <c r="F2485" s="30"/>
      <c r="G2485" s="105"/>
      <c r="H2485" s="113" t="s">
        <v>735</v>
      </c>
      <c r="I2485" s="222">
        <v>0</v>
      </c>
      <c r="J2485" s="223">
        <v>0</v>
      </c>
      <c r="K2485" s="228">
        <v>0</v>
      </c>
      <c r="L2485" s="224">
        <v>0</v>
      </c>
      <c r="M2485" s="222">
        <v>0</v>
      </c>
      <c r="N2485" s="229">
        <v>0</v>
      </c>
      <c r="O2485" s="225">
        <v>0</v>
      </c>
      <c r="P2485" s="224">
        <v>0</v>
      </c>
      <c r="Q2485" s="225">
        <v>0</v>
      </c>
      <c r="R2485" s="226">
        <v>0</v>
      </c>
      <c r="S2485" s="224">
        <v>0</v>
      </c>
      <c r="T2485" s="222">
        <v>0</v>
      </c>
      <c r="U2485" s="227">
        <v>0</v>
      </c>
      <c r="V2485" s="224">
        <v>0</v>
      </c>
      <c r="W2485" s="224">
        <v>0</v>
      </c>
      <c r="X2485" s="146">
        <f>+G2485-(SUM(I2485:N2485,O2485,P2485:P2485:T2485,U2485,V2485,W2485))</f>
        <v>0</v>
      </c>
      <c r="Y2485" s="107"/>
      <c r="Z2485" s="107"/>
      <c r="AA2485" s="107"/>
      <c r="AB2485" s="107"/>
      <c r="AC2485" s="107"/>
      <c r="AD2485" s="107"/>
      <c r="AE2485" s="197">
        <f t="shared" si="71"/>
        <v>0</v>
      </c>
      <c r="AF2485" s="108"/>
      <c r="AG2485" s="104"/>
    </row>
    <row r="2486" spans="1:33">
      <c r="A2486" s="103"/>
      <c r="B2486" s="30"/>
      <c r="C2486" s="30"/>
      <c r="D2486" s="104"/>
      <c r="E2486" s="104"/>
      <c r="F2486" s="30"/>
      <c r="G2486" s="105"/>
      <c r="H2486" s="113" t="s">
        <v>735</v>
      </c>
      <c r="I2486" s="222">
        <v>0</v>
      </c>
      <c r="J2486" s="223">
        <v>0</v>
      </c>
      <c r="K2486" s="228">
        <v>0</v>
      </c>
      <c r="L2486" s="224">
        <v>0</v>
      </c>
      <c r="M2486" s="222">
        <v>0</v>
      </c>
      <c r="N2486" s="229">
        <v>0</v>
      </c>
      <c r="O2486" s="225">
        <v>0</v>
      </c>
      <c r="P2486" s="224">
        <v>0</v>
      </c>
      <c r="Q2486" s="225">
        <v>0</v>
      </c>
      <c r="R2486" s="226">
        <v>0</v>
      </c>
      <c r="S2486" s="224">
        <v>0</v>
      </c>
      <c r="T2486" s="222">
        <v>0</v>
      </c>
      <c r="U2486" s="227">
        <v>0</v>
      </c>
      <c r="V2486" s="224">
        <v>0</v>
      </c>
      <c r="W2486" s="224">
        <v>0</v>
      </c>
      <c r="X2486" s="146">
        <f>+G2486-(SUM(I2486:N2486,O2486,P2486:P2486:T2486,U2486,V2486,W2486))</f>
        <v>0</v>
      </c>
      <c r="Y2486" s="107"/>
      <c r="Z2486" s="107"/>
      <c r="AA2486" s="107"/>
      <c r="AB2486" s="107"/>
      <c r="AC2486" s="107"/>
      <c r="AD2486" s="107"/>
      <c r="AE2486" s="197">
        <f t="shared" si="71"/>
        <v>0</v>
      </c>
      <c r="AF2486" s="108"/>
      <c r="AG2486" s="104"/>
    </row>
    <row r="2487" spans="1:33">
      <c r="A2487" s="103"/>
      <c r="B2487" s="30"/>
      <c r="C2487" s="30"/>
      <c r="D2487" s="104"/>
      <c r="E2487" s="104"/>
      <c r="F2487" s="30"/>
      <c r="G2487" s="105"/>
      <c r="H2487" s="113" t="s">
        <v>735</v>
      </c>
      <c r="I2487" s="222">
        <v>0</v>
      </c>
      <c r="J2487" s="223">
        <v>0</v>
      </c>
      <c r="K2487" s="228">
        <v>0</v>
      </c>
      <c r="L2487" s="224">
        <v>0</v>
      </c>
      <c r="M2487" s="222">
        <v>0</v>
      </c>
      <c r="N2487" s="229">
        <v>0</v>
      </c>
      <c r="O2487" s="225">
        <v>0</v>
      </c>
      <c r="P2487" s="224">
        <v>0</v>
      </c>
      <c r="Q2487" s="225">
        <v>0</v>
      </c>
      <c r="R2487" s="226">
        <v>0</v>
      </c>
      <c r="S2487" s="224">
        <v>0</v>
      </c>
      <c r="T2487" s="222">
        <v>0</v>
      </c>
      <c r="U2487" s="227">
        <v>0</v>
      </c>
      <c r="V2487" s="224">
        <v>0</v>
      </c>
      <c r="W2487" s="224">
        <v>0</v>
      </c>
      <c r="X2487" s="146">
        <f>+G2487-(SUM(I2487:N2487,O2487,P2487:P2487:T2487,U2487,V2487,W2487))</f>
        <v>0</v>
      </c>
      <c r="Y2487" s="107"/>
      <c r="Z2487" s="107"/>
      <c r="AA2487" s="107"/>
      <c r="AB2487" s="107"/>
      <c r="AC2487" s="107"/>
      <c r="AD2487" s="107"/>
      <c r="AE2487" s="197">
        <f t="shared" si="71"/>
        <v>0</v>
      </c>
      <c r="AF2487" s="108"/>
      <c r="AG2487" s="104"/>
    </row>
    <row r="2488" spans="1:33">
      <c r="A2488" s="103"/>
      <c r="B2488" s="30"/>
      <c r="C2488" s="30"/>
      <c r="D2488" s="104"/>
      <c r="E2488" s="104"/>
      <c r="F2488" s="30"/>
      <c r="G2488" s="105"/>
      <c r="H2488" s="113" t="s">
        <v>735</v>
      </c>
      <c r="I2488" s="222">
        <v>0</v>
      </c>
      <c r="J2488" s="223">
        <v>0</v>
      </c>
      <c r="K2488" s="228">
        <v>0</v>
      </c>
      <c r="L2488" s="224">
        <v>0</v>
      </c>
      <c r="M2488" s="222">
        <v>0</v>
      </c>
      <c r="N2488" s="229">
        <v>0</v>
      </c>
      <c r="O2488" s="225">
        <v>0</v>
      </c>
      <c r="P2488" s="224">
        <v>0</v>
      </c>
      <c r="Q2488" s="225">
        <v>0</v>
      </c>
      <c r="R2488" s="226">
        <v>0</v>
      </c>
      <c r="S2488" s="224">
        <v>0</v>
      </c>
      <c r="T2488" s="222">
        <v>0</v>
      </c>
      <c r="U2488" s="227">
        <v>0</v>
      </c>
      <c r="V2488" s="224">
        <v>0</v>
      </c>
      <c r="W2488" s="224">
        <v>0</v>
      </c>
      <c r="X2488" s="146">
        <f>+G2488-(SUM(I2488:N2488,O2488,P2488:P2488:T2488,U2488,V2488,W2488))</f>
        <v>0</v>
      </c>
      <c r="Y2488" s="107"/>
      <c r="Z2488" s="107"/>
      <c r="AA2488" s="107"/>
      <c r="AB2488" s="107"/>
      <c r="AC2488" s="107"/>
      <c r="AD2488" s="107"/>
      <c r="AE2488" s="197">
        <f t="shared" si="71"/>
        <v>0</v>
      </c>
      <c r="AF2488" s="108"/>
      <c r="AG2488" s="104"/>
    </row>
    <row r="2489" spans="1:33">
      <c r="A2489" s="103"/>
      <c r="B2489" s="30"/>
      <c r="C2489" s="30"/>
      <c r="D2489" s="104"/>
      <c r="E2489" s="104"/>
      <c r="F2489" s="30"/>
      <c r="G2489" s="105"/>
      <c r="H2489" s="113" t="s">
        <v>735</v>
      </c>
      <c r="I2489" s="222">
        <v>0</v>
      </c>
      <c r="J2489" s="223">
        <v>0</v>
      </c>
      <c r="K2489" s="228">
        <v>0</v>
      </c>
      <c r="L2489" s="224">
        <v>0</v>
      </c>
      <c r="M2489" s="222">
        <v>0</v>
      </c>
      <c r="N2489" s="229">
        <v>0</v>
      </c>
      <c r="O2489" s="225">
        <v>0</v>
      </c>
      <c r="P2489" s="224">
        <v>0</v>
      </c>
      <c r="Q2489" s="225">
        <v>0</v>
      </c>
      <c r="R2489" s="226">
        <v>0</v>
      </c>
      <c r="S2489" s="224">
        <v>0</v>
      </c>
      <c r="T2489" s="222">
        <v>0</v>
      </c>
      <c r="U2489" s="227">
        <v>0</v>
      </c>
      <c r="V2489" s="224">
        <v>0</v>
      </c>
      <c r="W2489" s="224">
        <v>0</v>
      </c>
      <c r="X2489" s="146">
        <f>+G2489-(SUM(I2489:N2489,O2489,P2489:P2489:T2489,U2489,V2489,W2489))</f>
        <v>0</v>
      </c>
      <c r="Y2489" s="107"/>
      <c r="Z2489" s="107"/>
      <c r="AA2489" s="107"/>
      <c r="AB2489" s="107"/>
      <c r="AC2489" s="107"/>
      <c r="AD2489" s="107"/>
      <c r="AE2489" s="197">
        <f t="shared" si="71"/>
        <v>0</v>
      </c>
      <c r="AF2489" s="108"/>
      <c r="AG2489" s="104"/>
    </row>
    <row r="2490" spans="1:33">
      <c r="A2490" s="103"/>
      <c r="B2490" s="30"/>
      <c r="C2490" s="30"/>
      <c r="D2490" s="104"/>
      <c r="E2490" s="104"/>
      <c r="F2490" s="30"/>
      <c r="G2490" s="105"/>
      <c r="H2490" s="113" t="s">
        <v>735</v>
      </c>
      <c r="I2490" s="222">
        <v>0</v>
      </c>
      <c r="J2490" s="223">
        <v>0</v>
      </c>
      <c r="K2490" s="228">
        <v>0</v>
      </c>
      <c r="L2490" s="224">
        <v>0</v>
      </c>
      <c r="M2490" s="222">
        <v>0</v>
      </c>
      <c r="N2490" s="229">
        <v>0</v>
      </c>
      <c r="O2490" s="225">
        <v>0</v>
      </c>
      <c r="P2490" s="224">
        <v>0</v>
      </c>
      <c r="Q2490" s="225">
        <v>0</v>
      </c>
      <c r="R2490" s="226">
        <v>0</v>
      </c>
      <c r="S2490" s="224">
        <v>0</v>
      </c>
      <c r="T2490" s="222">
        <v>0</v>
      </c>
      <c r="U2490" s="227">
        <v>0</v>
      </c>
      <c r="V2490" s="224">
        <v>0</v>
      </c>
      <c r="W2490" s="224">
        <v>0</v>
      </c>
      <c r="X2490" s="146">
        <f>+G2490-(SUM(I2490:N2490,O2490,P2490:P2490:T2490,U2490,V2490,W2490))</f>
        <v>0</v>
      </c>
      <c r="Y2490" s="107"/>
      <c r="Z2490" s="107"/>
      <c r="AA2490" s="107"/>
      <c r="AB2490" s="107"/>
      <c r="AC2490" s="107"/>
      <c r="AD2490" s="107"/>
      <c r="AE2490" s="197">
        <f t="shared" si="71"/>
        <v>0</v>
      </c>
      <c r="AF2490" s="108"/>
      <c r="AG2490" s="104"/>
    </row>
    <row r="2491" spans="1:33">
      <c r="A2491" s="103"/>
      <c r="B2491" s="30"/>
      <c r="C2491" s="30"/>
      <c r="D2491" s="104"/>
      <c r="E2491" s="104"/>
      <c r="F2491" s="30"/>
      <c r="G2491" s="105"/>
      <c r="H2491" s="113" t="s">
        <v>735</v>
      </c>
      <c r="I2491" s="222">
        <v>0</v>
      </c>
      <c r="J2491" s="223">
        <v>0</v>
      </c>
      <c r="K2491" s="228">
        <v>0</v>
      </c>
      <c r="L2491" s="224">
        <v>0</v>
      </c>
      <c r="M2491" s="222">
        <v>0</v>
      </c>
      <c r="N2491" s="229">
        <v>0</v>
      </c>
      <c r="O2491" s="225">
        <v>0</v>
      </c>
      <c r="P2491" s="224">
        <v>0</v>
      </c>
      <c r="Q2491" s="225">
        <v>0</v>
      </c>
      <c r="R2491" s="226">
        <v>0</v>
      </c>
      <c r="S2491" s="224">
        <v>0</v>
      </c>
      <c r="T2491" s="222">
        <v>0</v>
      </c>
      <c r="U2491" s="227">
        <v>0</v>
      </c>
      <c r="V2491" s="224">
        <v>0</v>
      </c>
      <c r="W2491" s="224">
        <v>0</v>
      </c>
      <c r="X2491" s="146">
        <f>+G2491-(SUM(I2491:N2491,O2491,P2491:P2491:T2491,U2491,V2491,W2491))</f>
        <v>0</v>
      </c>
      <c r="Y2491" s="107"/>
      <c r="Z2491" s="107"/>
      <c r="AA2491" s="107"/>
      <c r="AB2491" s="107"/>
      <c r="AC2491" s="107"/>
      <c r="AD2491" s="107"/>
      <c r="AE2491" s="197">
        <f t="shared" si="71"/>
        <v>0</v>
      </c>
      <c r="AF2491" s="108"/>
      <c r="AG2491" s="104"/>
    </row>
    <row r="2492" spans="1:33">
      <c r="A2492" s="103"/>
      <c r="B2492" s="30"/>
      <c r="C2492" s="30"/>
      <c r="D2492" s="104"/>
      <c r="E2492" s="104"/>
      <c r="F2492" s="30"/>
      <c r="G2492" s="105"/>
      <c r="H2492" s="113" t="s">
        <v>735</v>
      </c>
      <c r="I2492" s="222">
        <v>0</v>
      </c>
      <c r="J2492" s="223">
        <v>0</v>
      </c>
      <c r="K2492" s="228">
        <v>0</v>
      </c>
      <c r="L2492" s="224">
        <v>0</v>
      </c>
      <c r="M2492" s="222">
        <v>0</v>
      </c>
      <c r="N2492" s="229">
        <v>0</v>
      </c>
      <c r="O2492" s="225">
        <v>0</v>
      </c>
      <c r="P2492" s="224">
        <v>0</v>
      </c>
      <c r="Q2492" s="225">
        <v>0</v>
      </c>
      <c r="R2492" s="226">
        <v>0</v>
      </c>
      <c r="S2492" s="224">
        <v>0</v>
      </c>
      <c r="T2492" s="222">
        <v>0</v>
      </c>
      <c r="U2492" s="227">
        <v>0</v>
      </c>
      <c r="V2492" s="224">
        <v>0</v>
      </c>
      <c r="W2492" s="224">
        <v>0</v>
      </c>
      <c r="X2492" s="146">
        <f>+G2492-(SUM(I2492:N2492,O2492,P2492:P2492:T2492,U2492,V2492,W2492))</f>
        <v>0</v>
      </c>
      <c r="Y2492" s="107"/>
      <c r="Z2492" s="107"/>
      <c r="AA2492" s="107"/>
      <c r="AB2492" s="107"/>
      <c r="AC2492" s="107"/>
      <c r="AD2492" s="107"/>
      <c r="AE2492" s="197">
        <f t="shared" si="71"/>
        <v>0</v>
      </c>
      <c r="AF2492" s="108"/>
      <c r="AG2492" s="104"/>
    </row>
    <row r="2493" spans="1:33">
      <c r="A2493" s="103"/>
      <c r="B2493" s="30"/>
      <c r="C2493" s="30"/>
      <c r="D2493" s="104"/>
      <c r="E2493" s="104"/>
      <c r="F2493" s="30"/>
      <c r="G2493" s="105"/>
      <c r="H2493" s="113" t="s">
        <v>735</v>
      </c>
      <c r="I2493" s="222">
        <v>0</v>
      </c>
      <c r="J2493" s="223">
        <v>0</v>
      </c>
      <c r="K2493" s="228">
        <v>0</v>
      </c>
      <c r="L2493" s="224">
        <v>0</v>
      </c>
      <c r="M2493" s="222">
        <v>0</v>
      </c>
      <c r="N2493" s="229">
        <v>0</v>
      </c>
      <c r="O2493" s="225">
        <v>0</v>
      </c>
      <c r="P2493" s="224">
        <v>0</v>
      </c>
      <c r="Q2493" s="225">
        <v>0</v>
      </c>
      <c r="R2493" s="226">
        <v>0</v>
      </c>
      <c r="S2493" s="224">
        <v>0</v>
      </c>
      <c r="T2493" s="222">
        <v>0</v>
      </c>
      <c r="U2493" s="227">
        <v>0</v>
      </c>
      <c r="V2493" s="224">
        <v>0</v>
      </c>
      <c r="W2493" s="224">
        <v>0</v>
      </c>
      <c r="X2493" s="146">
        <f>+G2493-(SUM(I2493:N2493,O2493,P2493:P2493:T2493,U2493,V2493,W2493))</f>
        <v>0</v>
      </c>
      <c r="Y2493" s="107"/>
      <c r="Z2493" s="107"/>
      <c r="AA2493" s="107"/>
      <c r="AB2493" s="107"/>
      <c r="AC2493" s="107"/>
      <c r="AD2493" s="107"/>
      <c r="AE2493" s="197">
        <f t="shared" si="71"/>
        <v>0</v>
      </c>
      <c r="AF2493" s="108"/>
      <c r="AG2493" s="104"/>
    </row>
    <row r="2494" spans="1:33">
      <c r="A2494" s="103"/>
      <c r="B2494" s="30"/>
      <c r="C2494" s="30"/>
      <c r="D2494" s="104"/>
      <c r="E2494" s="104"/>
      <c r="F2494" s="30"/>
      <c r="G2494" s="105"/>
      <c r="H2494" s="113" t="s">
        <v>735</v>
      </c>
      <c r="I2494" s="222">
        <v>0</v>
      </c>
      <c r="J2494" s="223">
        <v>0</v>
      </c>
      <c r="K2494" s="228">
        <v>0</v>
      </c>
      <c r="L2494" s="224">
        <v>0</v>
      </c>
      <c r="M2494" s="222">
        <v>0</v>
      </c>
      <c r="N2494" s="229">
        <v>0</v>
      </c>
      <c r="O2494" s="225">
        <v>0</v>
      </c>
      <c r="P2494" s="224">
        <v>0</v>
      </c>
      <c r="Q2494" s="225">
        <v>0</v>
      </c>
      <c r="R2494" s="226">
        <v>0</v>
      </c>
      <c r="S2494" s="224">
        <v>0</v>
      </c>
      <c r="T2494" s="222">
        <v>0</v>
      </c>
      <c r="U2494" s="227">
        <v>0</v>
      </c>
      <c r="V2494" s="224">
        <v>0</v>
      </c>
      <c r="W2494" s="224">
        <v>0</v>
      </c>
      <c r="X2494" s="146">
        <f>+G2494-(SUM(I2494:N2494,O2494,P2494:P2494:T2494,U2494,V2494,W2494))</f>
        <v>0</v>
      </c>
      <c r="Y2494" s="107"/>
      <c r="Z2494" s="107"/>
      <c r="AA2494" s="107"/>
      <c r="AB2494" s="107"/>
      <c r="AC2494" s="107"/>
      <c r="AD2494" s="107"/>
      <c r="AE2494" s="197">
        <f t="shared" si="71"/>
        <v>0</v>
      </c>
      <c r="AF2494" s="108"/>
      <c r="AG2494" s="104"/>
    </row>
    <row r="2495" spans="1:33">
      <c r="A2495" s="103"/>
      <c r="B2495" s="30"/>
      <c r="C2495" s="30"/>
      <c r="D2495" s="104"/>
      <c r="E2495" s="104"/>
      <c r="F2495" s="30"/>
      <c r="G2495" s="105"/>
      <c r="H2495" s="113" t="s">
        <v>735</v>
      </c>
      <c r="I2495" s="222">
        <v>0</v>
      </c>
      <c r="J2495" s="223">
        <v>0</v>
      </c>
      <c r="K2495" s="228">
        <v>0</v>
      </c>
      <c r="L2495" s="224">
        <v>0</v>
      </c>
      <c r="M2495" s="222">
        <v>0</v>
      </c>
      <c r="N2495" s="229">
        <v>0</v>
      </c>
      <c r="O2495" s="225">
        <v>0</v>
      </c>
      <c r="P2495" s="224">
        <v>0</v>
      </c>
      <c r="Q2495" s="225">
        <v>0</v>
      </c>
      <c r="R2495" s="226">
        <v>0</v>
      </c>
      <c r="S2495" s="224">
        <v>0</v>
      </c>
      <c r="T2495" s="222">
        <v>0</v>
      </c>
      <c r="U2495" s="227">
        <v>0</v>
      </c>
      <c r="V2495" s="224">
        <v>0</v>
      </c>
      <c r="W2495" s="224">
        <v>0</v>
      </c>
      <c r="X2495" s="146">
        <f>+G2495-(SUM(I2495:N2495,O2495,P2495:P2495:T2495,U2495,V2495,W2495))</f>
        <v>0</v>
      </c>
      <c r="Y2495" s="107"/>
      <c r="Z2495" s="107"/>
      <c r="AA2495" s="107"/>
      <c r="AB2495" s="107"/>
      <c r="AC2495" s="107"/>
      <c r="AD2495" s="107"/>
      <c r="AE2495" s="197">
        <f t="shared" si="71"/>
        <v>0</v>
      </c>
      <c r="AF2495" s="108"/>
      <c r="AG2495" s="104"/>
    </row>
    <row r="2496" spans="1:33">
      <c r="A2496" s="103"/>
      <c r="B2496" s="30"/>
      <c r="C2496" s="30"/>
      <c r="D2496" s="104"/>
      <c r="E2496" s="104"/>
      <c r="F2496" s="30"/>
      <c r="G2496" s="105"/>
      <c r="H2496" s="113" t="s">
        <v>735</v>
      </c>
      <c r="I2496" s="222">
        <v>0</v>
      </c>
      <c r="J2496" s="223">
        <v>0</v>
      </c>
      <c r="K2496" s="228">
        <v>0</v>
      </c>
      <c r="L2496" s="224">
        <v>0</v>
      </c>
      <c r="M2496" s="222">
        <v>0</v>
      </c>
      <c r="N2496" s="229">
        <v>0</v>
      </c>
      <c r="O2496" s="225">
        <v>0</v>
      </c>
      <c r="P2496" s="224">
        <v>0</v>
      </c>
      <c r="Q2496" s="225">
        <v>0</v>
      </c>
      <c r="R2496" s="226">
        <v>0</v>
      </c>
      <c r="S2496" s="224">
        <v>0</v>
      </c>
      <c r="T2496" s="222">
        <v>0</v>
      </c>
      <c r="U2496" s="227">
        <v>0</v>
      </c>
      <c r="V2496" s="224">
        <v>0</v>
      </c>
      <c r="W2496" s="224">
        <v>0</v>
      </c>
      <c r="X2496" s="146">
        <f>+G2496-(SUM(I2496:N2496,O2496,P2496:P2496:T2496,U2496,V2496,W2496))</f>
        <v>0</v>
      </c>
      <c r="Y2496" s="107"/>
      <c r="Z2496" s="107"/>
      <c r="AA2496" s="107"/>
      <c r="AB2496" s="107"/>
      <c r="AC2496" s="107"/>
      <c r="AD2496" s="107"/>
      <c r="AE2496" s="197">
        <f t="shared" si="71"/>
        <v>0</v>
      </c>
      <c r="AF2496" s="108"/>
      <c r="AG2496" s="104"/>
    </row>
    <row r="2497" spans="1:33">
      <c r="A2497" s="103"/>
      <c r="B2497" s="30"/>
      <c r="C2497" s="30"/>
      <c r="D2497" s="104"/>
      <c r="E2497" s="104"/>
      <c r="F2497" s="30"/>
      <c r="G2497" s="105"/>
      <c r="H2497" s="113" t="s">
        <v>735</v>
      </c>
      <c r="I2497" s="222">
        <v>0</v>
      </c>
      <c r="J2497" s="223">
        <v>0</v>
      </c>
      <c r="K2497" s="228">
        <v>0</v>
      </c>
      <c r="L2497" s="224">
        <v>0</v>
      </c>
      <c r="M2497" s="222">
        <v>0</v>
      </c>
      <c r="N2497" s="229">
        <v>0</v>
      </c>
      <c r="O2497" s="225">
        <v>0</v>
      </c>
      <c r="P2497" s="224">
        <v>0</v>
      </c>
      <c r="Q2497" s="225">
        <v>0</v>
      </c>
      <c r="R2497" s="226">
        <v>0</v>
      </c>
      <c r="S2497" s="224">
        <v>0</v>
      </c>
      <c r="T2497" s="222">
        <v>0</v>
      </c>
      <c r="U2497" s="227">
        <v>0</v>
      </c>
      <c r="V2497" s="224">
        <v>0</v>
      </c>
      <c r="W2497" s="224">
        <v>0</v>
      </c>
      <c r="X2497" s="146">
        <f>+G2497-(SUM(I2497:N2497,O2497,P2497:P2497:T2497,U2497,V2497,W2497))</f>
        <v>0</v>
      </c>
      <c r="Y2497" s="107"/>
      <c r="Z2497" s="107"/>
      <c r="AA2497" s="107"/>
      <c r="AB2497" s="107"/>
      <c r="AC2497" s="107"/>
      <c r="AD2497" s="107"/>
      <c r="AE2497" s="197">
        <f t="shared" si="71"/>
        <v>0</v>
      </c>
      <c r="AF2497" s="108"/>
      <c r="AG2497" s="104"/>
    </row>
    <row r="2498" spans="1:33">
      <c r="A2498" s="103"/>
      <c r="B2498" s="30"/>
      <c r="C2498" s="30"/>
      <c r="D2498" s="104"/>
      <c r="E2498" s="104"/>
      <c r="F2498" s="30"/>
      <c r="G2498" s="105"/>
      <c r="H2498" s="113" t="s">
        <v>735</v>
      </c>
      <c r="I2498" s="222">
        <v>0</v>
      </c>
      <c r="J2498" s="223">
        <v>0</v>
      </c>
      <c r="K2498" s="228">
        <v>0</v>
      </c>
      <c r="L2498" s="224">
        <v>0</v>
      </c>
      <c r="M2498" s="222">
        <v>0</v>
      </c>
      <c r="N2498" s="229">
        <v>0</v>
      </c>
      <c r="O2498" s="225">
        <v>0</v>
      </c>
      <c r="P2498" s="224">
        <v>0</v>
      </c>
      <c r="Q2498" s="225">
        <v>0</v>
      </c>
      <c r="R2498" s="226">
        <v>0</v>
      </c>
      <c r="S2498" s="224">
        <v>0</v>
      </c>
      <c r="T2498" s="222">
        <v>0</v>
      </c>
      <c r="U2498" s="227">
        <v>0</v>
      </c>
      <c r="V2498" s="224">
        <v>0</v>
      </c>
      <c r="W2498" s="224">
        <v>0</v>
      </c>
      <c r="X2498" s="146">
        <f>+G2498-(SUM(I2498:N2498,O2498,P2498:P2498:T2498,U2498,V2498,W2498))</f>
        <v>0</v>
      </c>
      <c r="Y2498" s="107"/>
      <c r="Z2498" s="107"/>
      <c r="AA2498" s="107"/>
      <c r="AB2498" s="107"/>
      <c r="AC2498" s="107"/>
      <c r="AD2498" s="107"/>
      <c r="AE2498" s="197">
        <f t="shared" si="71"/>
        <v>0</v>
      </c>
      <c r="AF2498" s="108"/>
      <c r="AG2498" s="104"/>
    </row>
    <row r="2499" spans="1:33">
      <c r="A2499" s="103"/>
      <c r="B2499" s="30"/>
      <c r="C2499" s="30"/>
      <c r="D2499" s="104"/>
      <c r="E2499" s="104"/>
      <c r="F2499" s="30"/>
      <c r="G2499" s="105"/>
      <c r="H2499" s="113" t="s">
        <v>735</v>
      </c>
      <c r="I2499" s="222">
        <v>0</v>
      </c>
      <c r="J2499" s="223">
        <v>0</v>
      </c>
      <c r="K2499" s="228">
        <v>0</v>
      </c>
      <c r="L2499" s="224">
        <v>0</v>
      </c>
      <c r="M2499" s="222">
        <v>0</v>
      </c>
      <c r="N2499" s="229">
        <v>0</v>
      </c>
      <c r="O2499" s="225">
        <v>0</v>
      </c>
      <c r="P2499" s="224">
        <v>0</v>
      </c>
      <c r="Q2499" s="225">
        <v>0</v>
      </c>
      <c r="R2499" s="226">
        <v>0</v>
      </c>
      <c r="S2499" s="224">
        <v>0</v>
      </c>
      <c r="T2499" s="222">
        <v>0</v>
      </c>
      <c r="U2499" s="227">
        <v>0</v>
      </c>
      <c r="V2499" s="224">
        <v>0</v>
      </c>
      <c r="W2499" s="224">
        <v>0</v>
      </c>
      <c r="X2499" s="146">
        <f>+G2499-(SUM(I2499:N2499,O2499,P2499:P2499:T2499,U2499,V2499,W2499))</f>
        <v>0</v>
      </c>
      <c r="Y2499" s="107"/>
      <c r="Z2499" s="107"/>
      <c r="AA2499" s="107"/>
      <c r="AB2499" s="107"/>
      <c r="AC2499" s="107"/>
      <c r="AD2499" s="107"/>
      <c r="AE2499" s="197">
        <f t="shared" si="71"/>
        <v>0</v>
      </c>
      <c r="AF2499" s="108"/>
      <c r="AG2499" s="104"/>
    </row>
    <row r="2500" spans="1:33">
      <c r="A2500" s="103"/>
      <c r="B2500" s="30"/>
      <c r="C2500" s="30"/>
      <c r="D2500" s="104"/>
      <c r="E2500" s="104"/>
      <c r="F2500" s="30"/>
      <c r="G2500" s="105"/>
      <c r="H2500" s="113" t="s">
        <v>735</v>
      </c>
      <c r="I2500" s="222">
        <v>0</v>
      </c>
      <c r="J2500" s="223">
        <v>0</v>
      </c>
      <c r="K2500" s="228">
        <v>0</v>
      </c>
      <c r="L2500" s="224">
        <v>0</v>
      </c>
      <c r="M2500" s="222">
        <v>0</v>
      </c>
      <c r="N2500" s="229">
        <v>0</v>
      </c>
      <c r="O2500" s="225">
        <v>0</v>
      </c>
      <c r="P2500" s="224">
        <v>0</v>
      </c>
      <c r="Q2500" s="225">
        <v>0</v>
      </c>
      <c r="R2500" s="226">
        <v>0</v>
      </c>
      <c r="S2500" s="224">
        <v>0</v>
      </c>
      <c r="T2500" s="222">
        <v>0</v>
      </c>
      <c r="U2500" s="227">
        <v>0</v>
      </c>
      <c r="V2500" s="224">
        <v>0</v>
      </c>
      <c r="W2500" s="224">
        <v>0</v>
      </c>
      <c r="X2500" s="146">
        <f>+G2500-(SUM(I2500:N2500,O2500,P2500:P2500:T2500,U2500,V2500,W2500))</f>
        <v>0</v>
      </c>
      <c r="Y2500" s="107"/>
      <c r="Z2500" s="107"/>
      <c r="AA2500" s="107"/>
      <c r="AB2500" s="107"/>
      <c r="AC2500" s="107"/>
      <c r="AD2500" s="107"/>
      <c r="AE2500" s="197">
        <f t="shared" si="71"/>
        <v>0</v>
      </c>
      <c r="AF2500" s="108"/>
      <c r="AG2500" s="104"/>
    </row>
    <row r="2501" spans="1:33">
      <c r="A2501" s="103"/>
      <c r="B2501" s="30"/>
      <c r="C2501" s="30"/>
      <c r="D2501" s="104"/>
      <c r="E2501" s="104"/>
      <c r="F2501" s="30"/>
      <c r="G2501" s="105"/>
      <c r="H2501" s="113" t="s">
        <v>735</v>
      </c>
      <c r="I2501" s="222">
        <v>0</v>
      </c>
      <c r="J2501" s="223">
        <v>0</v>
      </c>
      <c r="K2501" s="228">
        <v>0</v>
      </c>
      <c r="L2501" s="224">
        <v>0</v>
      </c>
      <c r="M2501" s="222">
        <v>0</v>
      </c>
      <c r="N2501" s="229">
        <v>0</v>
      </c>
      <c r="O2501" s="225">
        <v>0</v>
      </c>
      <c r="P2501" s="224">
        <v>0</v>
      </c>
      <c r="Q2501" s="225">
        <v>0</v>
      </c>
      <c r="R2501" s="226">
        <v>0</v>
      </c>
      <c r="S2501" s="224">
        <v>0</v>
      </c>
      <c r="T2501" s="222">
        <v>0</v>
      </c>
      <c r="U2501" s="227">
        <v>0</v>
      </c>
      <c r="V2501" s="224">
        <v>0</v>
      </c>
      <c r="W2501" s="224">
        <v>0</v>
      </c>
      <c r="X2501" s="146">
        <f>+G2501-(SUM(I2501:N2501,O2501,P2501:P2501:T2501,U2501,V2501,W2501))</f>
        <v>0</v>
      </c>
      <c r="Y2501" s="107"/>
      <c r="Z2501" s="107"/>
      <c r="AA2501" s="107"/>
      <c r="AB2501" s="107"/>
      <c r="AC2501" s="107"/>
      <c r="AD2501" s="107"/>
      <c r="AE2501" s="197">
        <f t="shared" si="71"/>
        <v>0</v>
      </c>
      <c r="AF2501" s="108"/>
      <c r="AG2501" s="104"/>
    </row>
    <row r="2502" spans="1:33">
      <c r="A2502" s="103"/>
      <c r="B2502" s="30"/>
      <c r="C2502" s="30"/>
      <c r="D2502" s="104"/>
      <c r="E2502" s="104"/>
      <c r="F2502" s="30"/>
      <c r="G2502" s="105"/>
      <c r="H2502" s="113" t="s">
        <v>735</v>
      </c>
      <c r="I2502" s="222">
        <v>0</v>
      </c>
      <c r="J2502" s="223">
        <v>0</v>
      </c>
      <c r="K2502" s="228">
        <v>0</v>
      </c>
      <c r="L2502" s="224">
        <v>0</v>
      </c>
      <c r="M2502" s="222">
        <v>0</v>
      </c>
      <c r="N2502" s="229">
        <v>0</v>
      </c>
      <c r="O2502" s="225">
        <v>0</v>
      </c>
      <c r="P2502" s="224">
        <v>0</v>
      </c>
      <c r="Q2502" s="225">
        <v>0</v>
      </c>
      <c r="R2502" s="226">
        <v>0</v>
      </c>
      <c r="S2502" s="224">
        <v>0</v>
      </c>
      <c r="T2502" s="222">
        <v>0</v>
      </c>
      <c r="U2502" s="227">
        <v>0</v>
      </c>
      <c r="V2502" s="224">
        <v>0</v>
      </c>
      <c r="W2502" s="224">
        <v>0</v>
      </c>
      <c r="X2502" s="146">
        <f>+G2502-(SUM(I2502:N2502,O2502,P2502:P2502:T2502,U2502,V2502,W2502))</f>
        <v>0</v>
      </c>
      <c r="Y2502" s="107"/>
      <c r="Z2502" s="107"/>
      <c r="AA2502" s="107"/>
      <c r="AB2502" s="107"/>
      <c r="AC2502" s="107"/>
      <c r="AD2502" s="107"/>
      <c r="AE2502" s="197">
        <f t="shared" si="71"/>
        <v>0</v>
      </c>
      <c r="AF2502" s="108"/>
      <c r="AG2502" s="104"/>
    </row>
    <row r="2503" spans="1:33">
      <c r="A2503" s="103"/>
      <c r="B2503" s="30"/>
      <c r="C2503" s="30"/>
      <c r="D2503" s="104"/>
      <c r="E2503" s="104"/>
      <c r="F2503" s="30"/>
      <c r="G2503" s="105"/>
      <c r="H2503" s="113" t="s">
        <v>735</v>
      </c>
      <c r="I2503" s="222">
        <v>0</v>
      </c>
      <c r="J2503" s="223">
        <v>0</v>
      </c>
      <c r="K2503" s="228">
        <v>0</v>
      </c>
      <c r="L2503" s="224">
        <v>0</v>
      </c>
      <c r="M2503" s="222">
        <v>0</v>
      </c>
      <c r="N2503" s="229">
        <v>0</v>
      </c>
      <c r="O2503" s="225">
        <v>0</v>
      </c>
      <c r="P2503" s="224">
        <v>0</v>
      </c>
      <c r="Q2503" s="225">
        <v>0</v>
      </c>
      <c r="R2503" s="226">
        <v>0</v>
      </c>
      <c r="S2503" s="224">
        <v>0</v>
      </c>
      <c r="T2503" s="222">
        <v>0</v>
      </c>
      <c r="U2503" s="227">
        <v>0</v>
      </c>
      <c r="V2503" s="224">
        <v>0</v>
      </c>
      <c r="W2503" s="224">
        <v>0</v>
      </c>
      <c r="X2503" s="146">
        <f>+G2503-(SUM(I2503:N2503,O2503,P2503:P2503:T2503,U2503,V2503,W2503))</f>
        <v>0</v>
      </c>
      <c r="Y2503" s="107"/>
      <c r="Z2503" s="107"/>
      <c r="AA2503" s="107"/>
      <c r="AB2503" s="107"/>
      <c r="AC2503" s="107"/>
      <c r="AD2503" s="107"/>
      <c r="AE2503" s="197">
        <f t="shared" si="71"/>
        <v>0</v>
      </c>
      <c r="AF2503" s="108"/>
      <c r="AG2503" s="104"/>
    </row>
    <row r="2504" spans="1:33">
      <c r="A2504" s="103"/>
      <c r="B2504" s="30"/>
      <c r="C2504" s="30"/>
      <c r="D2504" s="104"/>
      <c r="E2504" s="104"/>
      <c r="F2504" s="30"/>
      <c r="G2504" s="105"/>
      <c r="H2504" s="113" t="s">
        <v>735</v>
      </c>
      <c r="I2504" s="222">
        <v>0</v>
      </c>
      <c r="J2504" s="223">
        <v>0</v>
      </c>
      <c r="K2504" s="228">
        <v>0</v>
      </c>
      <c r="L2504" s="224">
        <v>0</v>
      </c>
      <c r="M2504" s="222">
        <v>0</v>
      </c>
      <c r="N2504" s="229">
        <v>0</v>
      </c>
      <c r="O2504" s="225">
        <v>0</v>
      </c>
      <c r="P2504" s="224">
        <v>0</v>
      </c>
      <c r="Q2504" s="225">
        <v>0</v>
      </c>
      <c r="R2504" s="226">
        <v>0</v>
      </c>
      <c r="S2504" s="224">
        <v>0</v>
      </c>
      <c r="T2504" s="222">
        <v>0</v>
      </c>
      <c r="U2504" s="227">
        <v>0</v>
      </c>
      <c r="V2504" s="224">
        <v>0</v>
      </c>
      <c r="W2504" s="224">
        <v>0</v>
      </c>
      <c r="X2504" s="146">
        <f>+G2504-(SUM(I2504:N2504,O2504,P2504:P2504:T2504,U2504,V2504,W2504))</f>
        <v>0</v>
      </c>
      <c r="Y2504" s="107"/>
      <c r="Z2504" s="107"/>
      <c r="AA2504" s="107"/>
      <c r="AB2504" s="107"/>
      <c r="AC2504" s="107"/>
      <c r="AD2504" s="107"/>
      <c r="AE2504" s="197">
        <f t="shared" si="71"/>
        <v>0</v>
      </c>
      <c r="AF2504" s="108"/>
      <c r="AG2504" s="104"/>
    </row>
    <row r="2505" spans="1:33">
      <c r="A2505" s="103"/>
      <c r="B2505" s="30"/>
      <c r="C2505" s="30"/>
      <c r="D2505" s="104"/>
      <c r="E2505" s="104"/>
      <c r="F2505" s="30"/>
      <c r="G2505" s="105"/>
      <c r="H2505" s="113" t="s">
        <v>735</v>
      </c>
      <c r="I2505" s="222">
        <v>0</v>
      </c>
      <c r="J2505" s="223">
        <v>0</v>
      </c>
      <c r="K2505" s="228">
        <v>0</v>
      </c>
      <c r="L2505" s="224">
        <v>0</v>
      </c>
      <c r="M2505" s="222">
        <v>0</v>
      </c>
      <c r="N2505" s="229">
        <v>0</v>
      </c>
      <c r="O2505" s="225">
        <v>0</v>
      </c>
      <c r="P2505" s="224">
        <v>0</v>
      </c>
      <c r="Q2505" s="225">
        <v>0</v>
      </c>
      <c r="R2505" s="226">
        <v>0</v>
      </c>
      <c r="S2505" s="224">
        <v>0</v>
      </c>
      <c r="T2505" s="222">
        <v>0</v>
      </c>
      <c r="U2505" s="227">
        <v>0</v>
      </c>
      <c r="V2505" s="224">
        <v>0</v>
      </c>
      <c r="W2505" s="224">
        <v>0</v>
      </c>
      <c r="X2505" s="146">
        <f>+G2505-(SUM(I2505:N2505,O2505,P2505:P2505:T2505,U2505,V2505,W2505))</f>
        <v>0</v>
      </c>
      <c r="Y2505" s="107"/>
      <c r="Z2505" s="107"/>
      <c r="AA2505" s="107"/>
      <c r="AB2505" s="107"/>
      <c r="AC2505" s="107"/>
      <c r="AD2505" s="107"/>
      <c r="AE2505" s="197">
        <f t="shared" si="71"/>
        <v>0</v>
      </c>
      <c r="AF2505" s="108"/>
      <c r="AG2505" s="104"/>
    </row>
    <row r="2506" spans="1:33">
      <c r="A2506" s="103"/>
      <c r="B2506" s="30"/>
      <c r="C2506" s="30"/>
      <c r="D2506" s="104"/>
      <c r="E2506" s="104"/>
      <c r="F2506" s="30"/>
      <c r="G2506" s="105"/>
      <c r="H2506" s="113" t="s">
        <v>735</v>
      </c>
      <c r="I2506" s="222">
        <v>0</v>
      </c>
      <c r="J2506" s="223">
        <v>0</v>
      </c>
      <c r="K2506" s="228">
        <v>0</v>
      </c>
      <c r="L2506" s="224">
        <v>0</v>
      </c>
      <c r="M2506" s="222">
        <v>0</v>
      </c>
      <c r="N2506" s="229">
        <v>0</v>
      </c>
      <c r="O2506" s="225">
        <v>0</v>
      </c>
      <c r="P2506" s="224">
        <v>0</v>
      </c>
      <c r="Q2506" s="225">
        <v>0</v>
      </c>
      <c r="R2506" s="226">
        <v>0</v>
      </c>
      <c r="S2506" s="224">
        <v>0</v>
      </c>
      <c r="T2506" s="222">
        <v>0</v>
      </c>
      <c r="U2506" s="227">
        <v>0</v>
      </c>
      <c r="V2506" s="224">
        <v>0</v>
      </c>
      <c r="W2506" s="224">
        <v>0</v>
      </c>
      <c r="X2506" s="146">
        <f>+G2506-(SUM(I2506:N2506,O2506,P2506:P2506:T2506,U2506,V2506,W2506))</f>
        <v>0</v>
      </c>
      <c r="Y2506" s="107"/>
      <c r="Z2506" s="107"/>
      <c r="AA2506" s="107"/>
      <c r="AB2506" s="107"/>
      <c r="AC2506" s="107"/>
      <c r="AD2506" s="107"/>
      <c r="AE2506" s="197">
        <f t="shared" si="71"/>
        <v>0</v>
      </c>
      <c r="AF2506" s="108"/>
      <c r="AG2506" s="104"/>
    </row>
    <row r="2507" spans="1:33">
      <c r="A2507" s="103"/>
      <c r="B2507" s="30"/>
      <c r="C2507" s="30"/>
      <c r="D2507" s="104"/>
      <c r="E2507" s="104"/>
      <c r="F2507" s="30"/>
      <c r="G2507" s="105"/>
      <c r="H2507" s="113" t="s">
        <v>735</v>
      </c>
      <c r="I2507" s="222">
        <v>0</v>
      </c>
      <c r="J2507" s="223">
        <v>0</v>
      </c>
      <c r="K2507" s="228">
        <v>0</v>
      </c>
      <c r="L2507" s="224">
        <v>0</v>
      </c>
      <c r="M2507" s="222">
        <v>0</v>
      </c>
      <c r="N2507" s="229">
        <v>0</v>
      </c>
      <c r="O2507" s="225">
        <v>0</v>
      </c>
      <c r="P2507" s="224">
        <v>0</v>
      </c>
      <c r="Q2507" s="225">
        <v>0</v>
      </c>
      <c r="R2507" s="226">
        <v>0</v>
      </c>
      <c r="S2507" s="224">
        <v>0</v>
      </c>
      <c r="T2507" s="222">
        <v>0</v>
      </c>
      <c r="U2507" s="227">
        <v>0</v>
      </c>
      <c r="V2507" s="224">
        <v>0</v>
      </c>
      <c r="W2507" s="224">
        <v>0</v>
      </c>
      <c r="X2507" s="146">
        <f>+G2507-(SUM(I2507:N2507,O2507,P2507:P2507:T2507,U2507,V2507,W2507))</f>
        <v>0</v>
      </c>
      <c r="Y2507" s="107"/>
      <c r="Z2507" s="107"/>
      <c r="AA2507" s="107"/>
      <c r="AB2507" s="107"/>
      <c r="AC2507" s="107"/>
      <c r="AD2507" s="107"/>
      <c r="AE2507" s="197">
        <f t="shared" si="71"/>
        <v>0</v>
      </c>
      <c r="AF2507" s="108"/>
      <c r="AG2507" s="104"/>
    </row>
    <row r="2508" spans="1:33">
      <c r="A2508" s="103"/>
      <c r="B2508" s="30"/>
      <c r="C2508" s="30"/>
      <c r="D2508" s="104"/>
      <c r="E2508" s="104"/>
      <c r="F2508" s="30"/>
      <c r="G2508" s="105"/>
      <c r="H2508" s="113" t="s">
        <v>735</v>
      </c>
      <c r="I2508" s="222">
        <v>0</v>
      </c>
      <c r="J2508" s="223">
        <v>0</v>
      </c>
      <c r="K2508" s="228">
        <v>0</v>
      </c>
      <c r="L2508" s="224">
        <v>0</v>
      </c>
      <c r="M2508" s="222">
        <v>0</v>
      </c>
      <c r="N2508" s="229">
        <v>0</v>
      </c>
      <c r="O2508" s="225">
        <v>0</v>
      </c>
      <c r="P2508" s="224">
        <v>0</v>
      </c>
      <c r="Q2508" s="225">
        <v>0</v>
      </c>
      <c r="R2508" s="226">
        <v>0</v>
      </c>
      <c r="S2508" s="224">
        <v>0</v>
      </c>
      <c r="T2508" s="222">
        <v>0</v>
      </c>
      <c r="U2508" s="227">
        <v>0</v>
      </c>
      <c r="V2508" s="224">
        <v>0</v>
      </c>
      <c r="W2508" s="224">
        <v>0</v>
      </c>
      <c r="X2508" s="146">
        <f>+G2508-(SUM(I2508:N2508,O2508,P2508:P2508:T2508,U2508,V2508,W2508))</f>
        <v>0</v>
      </c>
      <c r="Y2508" s="107"/>
      <c r="Z2508" s="107"/>
      <c r="AA2508" s="107"/>
      <c r="AB2508" s="107"/>
      <c r="AC2508" s="107"/>
      <c r="AD2508" s="107"/>
      <c r="AE2508" s="197">
        <f t="shared" si="71"/>
        <v>0</v>
      </c>
      <c r="AF2508" s="108"/>
      <c r="AG2508" s="104"/>
    </row>
    <row r="2509" spans="1:33">
      <c r="A2509" s="103"/>
      <c r="B2509" s="30"/>
      <c r="C2509" s="30"/>
      <c r="D2509" s="104"/>
      <c r="E2509" s="104"/>
      <c r="F2509" s="30"/>
      <c r="G2509" s="105"/>
      <c r="H2509" s="113" t="s">
        <v>735</v>
      </c>
      <c r="I2509" s="222">
        <v>0</v>
      </c>
      <c r="J2509" s="223">
        <v>0</v>
      </c>
      <c r="K2509" s="228">
        <v>0</v>
      </c>
      <c r="L2509" s="224">
        <v>0</v>
      </c>
      <c r="M2509" s="222">
        <v>0</v>
      </c>
      <c r="N2509" s="229">
        <v>0</v>
      </c>
      <c r="O2509" s="225">
        <v>0</v>
      </c>
      <c r="P2509" s="224">
        <v>0</v>
      </c>
      <c r="Q2509" s="225">
        <v>0</v>
      </c>
      <c r="R2509" s="226">
        <v>0</v>
      </c>
      <c r="S2509" s="224">
        <v>0</v>
      </c>
      <c r="T2509" s="222">
        <v>0</v>
      </c>
      <c r="U2509" s="227">
        <v>0</v>
      </c>
      <c r="V2509" s="224">
        <v>0</v>
      </c>
      <c r="W2509" s="224">
        <v>0</v>
      </c>
      <c r="X2509" s="146">
        <f>+G2509-(SUM(I2509:N2509,O2509,P2509:P2509:T2509,U2509,V2509,W2509))</f>
        <v>0</v>
      </c>
      <c r="Y2509" s="107"/>
      <c r="Z2509" s="107"/>
      <c r="AA2509" s="107"/>
      <c r="AB2509" s="107"/>
      <c r="AC2509" s="107"/>
      <c r="AD2509" s="107"/>
      <c r="AE2509" s="197">
        <f t="shared" si="71"/>
        <v>0</v>
      </c>
      <c r="AF2509" s="108"/>
      <c r="AG2509" s="104"/>
    </row>
    <row r="2510" spans="1:33">
      <c r="A2510" s="103"/>
      <c r="B2510" s="30"/>
      <c r="C2510" s="30"/>
      <c r="D2510" s="104"/>
      <c r="E2510" s="104"/>
      <c r="F2510" s="30"/>
      <c r="G2510" s="105"/>
      <c r="H2510" s="113" t="s">
        <v>735</v>
      </c>
      <c r="I2510" s="222">
        <v>0</v>
      </c>
      <c r="J2510" s="223">
        <v>0</v>
      </c>
      <c r="K2510" s="228">
        <v>0</v>
      </c>
      <c r="L2510" s="224">
        <v>0</v>
      </c>
      <c r="M2510" s="222">
        <v>0</v>
      </c>
      <c r="N2510" s="229">
        <v>0</v>
      </c>
      <c r="O2510" s="225">
        <v>0</v>
      </c>
      <c r="P2510" s="224">
        <v>0</v>
      </c>
      <c r="Q2510" s="225">
        <v>0</v>
      </c>
      <c r="R2510" s="226">
        <v>0</v>
      </c>
      <c r="S2510" s="224">
        <v>0</v>
      </c>
      <c r="T2510" s="222">
        <v>0</v>
      </c>
      <c r="U2510" s="227">
        <v>0</v>
      </c>
      <c r="V2510" s="224">
        <v>0</v>
      </c>
      <c r="W2510" s="224">
        <v>0</v>
      </c>
      <c r="X2510" s="146">
        <f>+G2510-(SUM(I2510:N2510,O2510,P2510:P2510:T2510,U2510,V2510,W2510))</f>
        <v>0</v>
      </c>
      <c r="Y2510" s="107"/>
      <c r="Z2510" s="107"/>
      <c r="AA2510" s="107"/>
      <c r="AB2510" s="107"/>
      <c r="AC2510" s="107"/>
      <c r="AD2510" s="107"/>
      <c r="AE2510" s="197">
        <f t="shared" si="71"/>
        <v>0</v>
      </c>
      <c r="AF2510" s="108"/>
      <c r="AG2510" s="104"/>
    </row>
    <row r="2511" spans="1:33">
      <c r="A2511" s="103"/>
      <c r="B2511" s="30"/>
      <c r="C2511" s="30"/>
      <c r="D2511" s="104"/>
      <c r="E2511" s="104"/>
      <c r="F2511" s="30"/>
      <c r="G2511" s="105"/>
      <c r="H2511" s="113" t="s">
        <v>735</v>
      </c>
      <c r="I2511" s="222">
        <v>0</v>
      </c>
      <c r="J2511" s="223">
        <v>0</v>
      </c>
      <c r="K2511" s="228">
        <v>0</v>
      </c>
      <c r="L2511" s="224">
        <v>0</v>
      </c>
      <c r="M2511" s="222">
        <v>0</v>
      </c>
      <c r="N2511" s="229">
        <v>0</v>
      </c>
      <c r="O2511" s="225">
        <v>0</v>
      </c>
      <c r="P2511" s="224">
        <v>0</v>
      </c>
      <c r="Q2511" s="225">
        <v>0</v>
      </c>
      <c r="R2511" s="226">
        <v>0</v>
      </c>
      <c r="S2511" s="224">
        <v>0</v>
      </c>
      <c r="T2511" s="222">
        <v>0</v>
      </c>
      <c r="U2511" s="227">
        <v>0</v>
      </c>
      <c r="V2511" s="224">
        <v>0</v>
      </c>
      <c r="W2511" s="224">
        <v>0</v>
      </c>
      <c r="X2511" s="146">
        <f>+G2511-(SUM(I2511:N2511,O2511,P2511:P2511:T2511,U2511,V2511,W2511))</f>
        <v>0</v>
      </c>
      <c r="Y2511" s="107"/>
      <c r="Z2511" s="107"/>
      <c r="AA2511" s="107"/>
      <c r="AB2511" s="107"/>
      <c r="AC2511" s="107"/>
      <c r="AD2511" s="107"/>
      <c r="AE2511" s="197">
        <f t="shared" si="71"/>
        <v>0</v>
      </c>
      <c r="AF2511" s="108"/>
      <c r="AG2511" s="104"/>
    </row>
    <row r="2512" spans="1:33">
      <c r="A2512" s="103"/>
      <c r="B2512" s="30"/>
      <c r="C2512" s="30"/>
      <c r="D2512" s="104"/>
      <c r="E2512" s="104"/>
      <c r="F2512" s="30"/>
      <c r="G2512" s="105"/>
      <c r="H2512" s="113" t="s">
        <v>735</v>
      </c>
      <c r="I2512" s="222">
        <v>0</v>
      </c>
      <c r="J2512" s="223">
        <v>0</v>
      </c>
      <c r="K2512" s="228">
        <v>0</v>
      </c>
      <c r="L2512" s="224">
        <v>0</v>
      </c>
      <c r="M2512" s="222">
        <v>0</v>
      </c>
      <c r="N2512" s="229">
        <v>0</v>
      </c>
      <c r="O2512" s="225">
        <v>0</v>
      </c>
      <c r="P2512" s="224">
        <v>0</v>
      </c>
      <c r="Q2512" s="225">
        <v>0</v>
      </c>
      <c r="R2512" s="226">
        <v>0</v>
      </c>
      <c r="S2512" s="224">
        <v>0</v>
      </c>
      <c r="T2512" s="222">
        <v>0</v>
      </c>
      <c r="U2512" s="227">
        <v>0</v>
      </c>
      <c r="V2512" s="224">
        <v>0</v>
      </c>
      <c r="W2512" s="224">
        <v>0</v>
      </c>
      <c r="X2512" s="146">
        <f>+G2512-(SUM(I2512:N2512,O2512,P2512:P2512:T2512,U2512,V2512,W2512))</f>
        <v>0</v>
      </c>
      <c r="Y2512" s="107"/>
      <c r="Z2512" s="107"/>
      <c r="AA2512" s="107"/>
      <c r="AB2512" s="107"/>
      <c r="AC2512" s="107"/>
      <c r="AD2512" s="107"/>
      <c r="AE2512" s="197">
        <f t="shared" si="71"/>
        <v>0</v>
      </c>
      <c r="AF2512" s="108"/>
      <c r="AG2512" s="104"/>
    </row>
    <row r="2513" spans="1:33">
      <c r="A2513" s="103"/>
      <c r="B2513" s="30"/>
      <c r="C2513" s="30"/>
      <c r="D2513" s="104"/>
      <c r="E2513" s="104"/>
      <c r="F2513" s="30"/>
      <c r="G2513" s="105"/>
      <c r="H2513" s="113" t="s">
        <v>735</v>
      </c>
      <c r="I2513" s="222">
        <v>0</v>
      </c>
      <c r="J2513" s="223">
        <v>0</v>
      </c>
      <c r="K2513" s="228">
        <v>0</v>
      </c>
      <c r="L2513" s="224">
        <v>0</v>
      </c>
      <c r="M2513" s="222">
        <v>0</v>
      </c>
      <c r="N2513" s="229">
        <v>0</v>
      </c>
      <c r="O2513" s="225">
        <v>0</v>
      </c>
      <c r="P2513" s="224">
        <v>0</v>
      </c>
      <c r="Q2513" s="225">
        <v>0</v>
      </c>
      <c r="R2513" s="226">
        <v>0</v>
      </c>
      <c r="S2513" s="224">
        <v>0</v>
      </c>
      <c r="T2513" s="222">
        <v>0</v>
      </c>
      <c r="U2513" s="227">
        <v>0</v>
      </c>
      <c r="V2513" s="224">
        <v>0</v>
      </c>
      <c r="W2513" s="224">
        <v>0</v>
      </c>
      <c r="X2513" s="146">
        <f>+G2513-(SUM(I2513:N2513,O2513,P2513:P2513:T2513,U2513,V2513,W2513))</f>
        <v>0</v>
      </c>
      <c r="Y2513" s="107"/>
      <c r="Z2513" s="107"/>
      <c r="AA2513" s="107"/>
      <c r="AB2513" s="107"/>
      <c r="AC2513" s="107"/>
      <c r="AD2513" s="107"/>
      <c r="AE2513" s="197">
        <f t="shared" si="71"/>
        <v>0</v>
      </c>
      <c r="AF2513" s="108"/>
      <c r="AG2513" s="104"/>
    </row>
    <row r="2514" spans="1:33">
      <c r="A2514" s="103"/>
      <c r="B2514" s="30"/>
      <c r="C2514" s="30"/>
      <c r="D2514" s="104"/>
      <c r="E2514" s="104"/>
      <c r="F2514" s="30"/>
      <c r="G2514" s="105"/>
      <c r="H2514" s="113" t="s">
        <v>735</v>
      </c>
      <c r="I2514" s="222">
        <v>0</v>
      </c>
      <c r="J2514" s="223">
        <v>0</v>
      </c>
      <c r="K2514" s="228">
        <v>0</v>
      </c>
      <c r="L2514" s="224">
        <v>0</v>
      </c>
      <c r="M2514" s="222">
        <v>0</v>
      </c>
      <c r="N2514" s="229">
        <v>0</v>
      </c>
      <c r="O2514" s="225">
        <v>0</v>
      </c>
      <c r="P2514" s="224">
        <v>0</v>
      </c>
      <c r="Q2514" s="225">
        <v>0</v>
      </c>
      <c r="R2514" s="226">
        <v>0</v>
      </c>
      <c r="S2514" s="224">
        <v>0</v>
      </c>
      <c r="T2514" s="222">
        <v>0</v>
      </c>
      <c r="U2514" s="227">
        <v>0</v>
      </c>
      <c r="V2514" s="224">
        <v>0</v>
      </c>
      <c r="W2514" s="224">
        <v>0</v>
      </c>
      <c r="X2514" s="146">
        <f>+G2514-(SUM(I2514:N2514,O2514,P2514:P2514:T2514,U2514,V2514,W2514))</f>
        <v>0</v>
      </c>
      <c r="Y2514" s="107"/>
      <c r="Z2514" s="107"/>
      <c r="AA2514" s="107"/>
      <c r="AB2514" s="107"/>
      <c r="AC2514" s="107"/>
      <c r="AD2514" s="107"/>
      <c r="AE2514" s="197">
        <f t="shared" si="71"/>
        <v>0</v>
      </c>
      <c r="AF2514" s="108"/>
      <c r="AG2514" s="104"/>
    </row>
    <row r="2515" spans="1:33">
      <c r="A2515" s="103"/>
      <c r="B2515" s="30"/>
      <c r="C2515" s="30"/>
      <c r="D2515" s="104"/>
      <c r="E2515" s="104"/>
      <c r="F2515" s="30"/>
      <c r="G2515" s="105"/>
      <c r="H2515" s="113" t="s">
        <v>735</v>
      </c>
      <c r="I2515" s="222">
        <v>0</v>
      </c>
      <c r="J2515" s="223">
        <v>0</v>
      </c>
      <c r="K2515" s="228">
        <v>0</v>
      </c>
      <c r="L2515" s="224">
        <v>0</v>
      </c>
      <c r="M2515" s="222">
        <v>0</v>
      </c>
      <c r="N2515" s="229">
        <v>0</v>
      </c>
      <c r="O2515" s="225">
        <v>0</v>
      </c>
      <c r="P2515" s="224">
        <v>0</v>
      </c>
      <c r="Q2515" s="225">
        <v>0</v>
      </c>
      <c r="R2515" s="226">
        <v>0</v>
      </c>
      <c r="S2515" s="224">
        <v>0</v>
      </c>
      <c r="T2515" s="222">
        <v>0</v>
      </c>
      <c r="U2515" s="227">
        <v>0</v>
      </c>
      <c r="V2515" s="224">
        <v>0</v>
      </c>
      <c r="W2515" s="224">
        <v>0</v>
      </c>
      <c r="X2515" s="146">
        <f>+G2515-(SUM(I2515:N2515,O2515,P2515:P2515:T2515,U2515,V2515,W2515))</f>
        <v>0</v>
      </c>
      <c r="Y2515" s="107"/>
      <c r="Z2515" s="107"/>
      <c r="AA2515" s="107"/>
      <c r="AB2515" s="107"/>
      <c r="AC2515" s="107"/>
      <c r="AD2515" s="107"/>
      <c r="AE2515" s="197">
        <f t="shared" si="71"/>
        <v>0</v>
      </c>
      <c r="AF2515" s="108"/>
      <c r="AG2515" s="104"/>
    </row>
    <row r="2516" spans="1:33">
      <c r="A2516" s="103"/>
      <c r="B2516" s="30"/>
      <c r="C2516" s="30"/>
      <c r="D2516" s="104"/>
      <c r="E2516" s="104"/>
      <c r="F2516" s="30"/>
      <c r="G2516" s="105"/>
      <c r="H2516" s="113" t="s">
        <v>735</v>
      </c>
      <c r="I2516" s="222">
        <v>0</v>
      </c>
      <c r="J2516" s="223">
        <v>0</v>
      </c>
      <c r="K2516" s="228">
        <v>0</v>
      </c>
      <c r="L2516" s="224">
        <v>0</v>
      </c>
      <c r="M2516" s="222">
        <v>0</v>
      </c>
      <c r="N2516" s="229">
        <v>0</v>
      </c>
      <c r="O2516" s="225">
        <v>0</v>
      </c>
      <c r="P2516" s="224">
        <v>0</v>
      </c>
      <c r="Q2516" s="225">
        <v>0</v>
      </c>
      <c r="R2516" s="226">
        <v>0</v>
      </c>
      <c r="S2516" s="224">
        <v>0</v>
      </c>
      <c r="T2516" s="222">
        <v>0</v>
      </c>
      <c r="U2516" s="227">
        <v>0</v>
      </c>
      <c r="V2516" s="224">
        <v>0</v>
      </c>
      <c r="W2516" s="224">
        <v>0</v>
      </c>
      <c r="X2516" s="146">
        <f>+G2516-(SUM(I2516:N2516,O2516,P2516:P2516:T2516,U2516,V2516,W2516))</f>
        <v>0</v>
      </c>
      <c r="Y2516" s="107"/>
      <c r="Z2516" s="107"/>
      <c r="AA2516" s="107"/>
      <c r="AB2516" s="107"/>
      <c r="AC2516" s="107"/>
      <c r="AD2516" s="107"/>
      <c r="AE2516" s="197">
        <f t="shared" si="71"/>
        <v>0</v>
      </c>
      <c r="AF2516" s="108"/>
      <c r="AG2516" s="104"/>
    </row>
    <row r="2517" spans="1:33">
      <c r="A2517" s="103"/>
      <c r="B2517" s="30"/>
      <c r="C2517" s="30"/>
      <c r="D2517" s="104"/>
      <c r="E2517" s="104"/>
      <c r="F2517" s="30"/>
      <c r="G2517" s="105"/>
      <c r="H2517" s="113" t="s">
        <v>735</v>
      </c>
      <c r="I2517" s="222">
        <v>0</v>
      </c>
      <c r="J2517" s="223">
        <v>0</v>
      </c>
      <c r="K2517" s="228">
        <v>0</v>
      </c>
      <c r="L2517" s="224">
        <v>0</v>
      </c>
      <c r="M2517" s="222">
        <v>0</v>
      </c>
      <c r="N2517" s="229">
        <v>0</v>
      </c>
      <c r="O2517" s="225">
        <v>0</v>
      </c>
      <c r="P2517" s="224">
        <v>0</v>
      </c>
      <c r="Q2517" s="225">
        <v>0</v>
      </c>
      <c r="R2517" s="226">
        <v>0</v>
      </c>
      <c r="S2517" s="224">
        <v>0</v>
      </c>
      <c r="T2517" s="222">
        <v>0</v>
      </c>
      <c r="U2517" s="227">
        <v>0</v>
      </c>
      <c r="V2517" s="224">
        <v>0</v>
      </c>
      <c r="W2517" s="224">
        <v>0</v>
      </c>
      <c r="X2517" s="146">
        <f>+G2517-(SUM(I2517:N2517,O2517,P2517:P2517:T2517,U2517,V2517,W2517))</f>
        <v>0</v>
      </c>
      <c r="Y2517" s="107"/>
      <c r="Z2517" s="107"/>
      <c r="AA2517" s="107"/>
      <c r="AB2517" s="107"/>
      <c r="AC2517" s="107"/>
      <c r="AD2517" s="107"/>
      <c r="AE2517" s="197">
        <f t="shared" si="71"/>
        <v>0</v>
      </c>
      <c r="AF2517" s="108"/>
      <c r="AG2517" s="104"/>
    </row>
    <row r="2518" spans="1:33">
      <c r="A2518" s="103"/>
      <c r="B2518" s="30"/>
      <c r="C2518" s="30"/>
      <c r="D2518" s="104"/>
      <c r="E2518" s="104"/>
      <c r="F2518" s="30"/>
      <c r="G2518" s="105"/>
      <c r="H2518" s="113" t="s">
        <v>735</v>
      </c>
      <c r="I2518" s="222">
        <v>0</v>
      </c>
      <c r="J2518" s="223">
        <v>0</v>
      </c>
      <c r="K2518" s="228">
        <v>0</v>
      </c>
      <c r="L2518" s="224">
        <v>0</v>
      </c>
      <c r="M2518" s="222">
        <v>0</v>
      </c>
      <c r="N2518" s="229">
        <v>0</v>
      </c>
      <c r="O2518" s="225">
        <v>0</v>
      </c>
      <c r="P2518" s="224">
        <v>0</v>
      </c>
      <c r="Q2518" s="225">
        <v>0</v>
      </c>
      <c r="R2518" s="226">
        <v>0</v>
      </c>
      <c r="S2518" s="224">
        <v>0</v>
      </c>
      <c r="T2518" s="222">
        <v>0</v>
      </c>
      <c r="U2518" s="227">
        <v>0</v>
      </c>
      <c r="V2518" s="224">
        <v>0</v>
      </c>
      <c r="W2518" s="224">
        <v>0</v>
      </c>
      <c r="X2518" s="146">
        <f>+G2518-(SUM(I2518:N2518,O2518,P2518:P2518:T2518,U2518,V2518,W2518))</f>
        <v>0</v>
      </c>
      <c r="Y2518" s="107"/>
      <c r="Z2518" s="107"/>
      <c r="AA2518" s="107"/>
      <c r="AB2518" s="107"/>
      <c r="AC2518" s="107"/>
      <c r="AD2518" s="107"/>
      <c r="AE2518" s="197">
        <f t="shared" si="71"/>
        <v>0</v>
      </c>
      <c r="AF2518" s="108"/>
      <c r="AG2518" s="104"/>
    </row>
    <row r="2519" spans="1:33">
      <c r="A2519" s="103"/>
      <c r="B2519" s="30"/>
      <c r="C2519" s="30"/>
      <c r="D2519" s="104"/>
      <c r="E2519" s="104"/>
      <c r="F2519" s="30"/>
      <c r="G2519" s="105"/>
      <c r="H2519" s="113" t="s">
        <v>735</v>
      </c>
      <c r="I2519" s="222">
        <v>0</v>
      </c>
      <c r="J2519" s="223">
        <v>0</v>
      </c>
      <c r="K2519" s="228">
        <v>0</v>
      </c>
      <c r="L2519" s="224">
        <v>0</v>
      </c>
      <c r="M2519" s="222">
        <v>0</v>
      </c>
      <c r="N2519" s="229">
        <v>0</v>
      </c>
      <c r="O2519" s="225">
        <v>0</v>
      </c>
      <c r="P2519" s="224">
        <v>0</v>
      </c>
      <c r="Q2519" s="225">
        <v>0</v>
      </c>
      <c r="R2519" s="226">
        <v>0</v>
      </c>
      <c r="S2519" s="224">
        <v>0</v>
      </c>
      <c r="T2519" s="222">
        <v>0</v>
      </c>
      <c r="U2519" s="227">
        <v>0</v>
      </c>
      <c r="V2519" s="224">
        <v>0</v>
      </c>
      <c r="W2519" s="224">
        <v>0</v>
      </c>
      <c r="X2519" s="146">
        <f>+G2519-(SUM(I2519:N2519,O2519,P2519:P2519:T2519,U2519,V2519,W2519))</f>
        <v>0</v>
      </c>
      <c r="Y2519" s="107"/>
      <c r="Z2519" s="107"/>
      <c r="AA2519" s="107"/>
      <c r="AB2519" s="107"/>
      <c r="AC2519" s="107"/>
      <c r="AD2519" s="107"/>
      <c r="AE2519" s="197">
        <f t="shared" si="71"/>
        <v>0</v>
      </c>
      <c r="AF2519" s="108"/>
      <c r="AG2519" s="104"/>
    </row>
    <row r="2520" spans="1:33">
      <c r="A2520" s="103"/>
      <c r="B2520" s="30"/>
      <c r="C2520" s="30"/>
      <c r="D2520" s="104"/>
      <c r="E2520" s="104"/>
      <c r="F2520" s="30"/>
      <c r="G2520" s="105"/>
      <c r="H2520" s="113" t="s">
        <v>735</v>
      </c>
      <c r="I2520" s="222">
        <v>0</v>
      </c>
      <c r="J2520" s="223">
        <v>0</v>
      </c>
      <c r="K2520" s="228">
        <v>0</v>
      </c>
      <c r="L2520" s="224">
        <v>0</v>
      </c>
      <c r="M2520" s="222">
        <v>0</v>
      </c>
      <c r="N2520" s="229">
        <v>0</v>
      </c>
      <c r="O2520" s="225">
        <v>0</v>
      </c>
      <c r="P2520" s="224">
        <v>0</v>
      </c>
      <c r="Q2520" s="225">
        <v>0</v>
      </c>
      <c r="R2520" s="226">
        <v>0</v>
      </c>
      <c r="S2520" s="224">
        <v>0</v>
      </c>
      <c r="T2520" s="222">
        <v>0</v>
      </c>
      <c r="U2520" s="227">
        <v>0</v>
      </c>
      <c r="V2520" s="224">
        <v>0</v>
      </c>
      <c r="W2520" s="224">
        <v>0</v>
      </c>
      <c r="X2520" s="146">
        <f>+G2520-(SUM(I2520:N2520,O2520,P2520:P2520:T2520,U2520,V2520,W2520))</f>
        <v>0</v>
      </c>
      <c r="Y2520" s="107"/>
      <c r="Z2520" s="107"/>
      <c r="AA2520" s="107"/>
      <c r="AB2520" s="107"/>
      <c r="AC2520" s="107"/>
      <c r="AD2520" s="107"/>
      <c r="AE2520" s="197">
        <f t="shared" si="71"/>
        <v>0</v>
      </c>
      <c r="AF2520" s="108"/>
      <c r="AG2520" s="104"/>
    </row>
    <row r="2521" spans="1:33">
      <c r="A2521" s="103"/>
      <c r="B2521" s="30"/>
      <c r="C2521" s="30"/>
      <c r="D2521" s="104"/>
      <c r="E2521" s="104"/>
      <c r="F2521" s="30"/>
      <c r="G2521" s="105"/>
      <c r="H2521" s="113" t="s">
        <v>735</v>
      </c>
      <c r="I2521" s="222">
        <v>0</v>
      </c>
      <c r="J2521" s="223">
        <v>0</v>
      </c>
      <c r="K2521" s="228">
        <v>0</v>
      </c>
      <c r="L2521" s="224">
        <v>0</v>
      </c>
      <c r="M2521" s="222">
        <v>0</v>
      </c>
      <c r="N2521" s="229">
        <v>0</v>
      </c>
      <c r="O2521" s="225">
        <v>0</v>
      </c>
      <c r="P2521" s="224">
        <v>0</v>
      </c>
      <c r="Q2521" s="225">
        <v>0</v>
      </c>
      <c r="R2521" s="226">
        <v>0</v>
      </c>
      <c r="S2521" s="224">
        <v>0</v>
      </c>
      <c r="T2521" s="222">
        <v>0</v>
      </c>
      <c r="U2521" s="227">
        <v>0</v>
      </c>
      <c r="V2521" s="224">
        <v>0</v>
      </c>
      <c r="W2521" s="224">
        <v>0</v>
      </c>
      <c r="X2521" s="146">
        <f>+G2521-(SUM(I2521:N2521,O2521,P2521:P2521:T2521,U2521,V2521,W2521))</f>
        <v>0</v>
      </c>
      <c r="Y2521" s="107"/>
      <c r="Z2521" s="107"/>
      <c r="AA2521" s="107"/>
      <c r="AB2521" s="107"/>
      <c r="AC2521" s="107"/>
      <c r="AD2521" s="107"/>
      <c r="AE2521" s="197">
        <f t="shared" si="71"/>
        <v>0</v>
      </c>
      <c r="AF2521" s="108"/>
      <c r="AG2521" s="104"/>
    </row>
    <row r="2522" spans="1:33">
      <c r="A2522" s="103"/>
      <c r="B2522" s="30"/>
      <c r="C2522" s="30"/>
      <c r="D2522" s="104"/>
      <c r="E2522" s="104"/>
      <c r="F2522" s="30"/>
      <c r="G2522" s="105"/>
      <c r="H2522" s="113" t="s">
        <v>735</v>
      </c>
      <c r="I2522" s="222">
        <v>0</v>
      </c>
      <c r="J2522" s="223">
        <v>0</v>
      </c>
      <c r="K2522" s="228">
        <v>0</v>
      </c>
      <c r="L2522" s="224">
        <v>0</v>
      </c>
      <c r="M2522" s="222">
        <v>0</v>
      </c>
      <c r="N2522" s="229">
        <v>0</v>
      </c>
      <c r="O2522" s="225">
        <v>0</v>
      </c>
      <c r="P2522" s="224">
        <v>0</v>
      </c>
      <c r="Q2522" s="225">
        <v>0</v>
      </c>
      <c r="R2522" s="226">
        <v>0</v>
      </c>
      <c r="S2522" s="224">
        <v>0</v>
      </c>
      <c r="T2522" s="222">
        <v>0</v>
      </c>
      <c r="U2522" s="227">
        <v>0</v>
      </c>
      <c r="V2522" s="224">
        <v>0</v>
      </c>
      <c r="W2522" s="224">
        <v>0</v>
      </c>
      <c r="X2522" s="146">
        <f>+G2522-(SUM(I2522:N2522,O2522,P2522:P2522:T2522,U2522,V2522,W2522))</f>
        <v>0</v>
      </c>
      <c r="Y2522" s="107"/>
      <c r="Z2522" s="107"/>
      <c r="AA2522" s="107"/>
      <c r="AB2522" s="107"/>
      <c r="AC2522" s="107"/>
      <c r="AD2522" s="107"/>
      <c r="AE2522" s="197">
        <f t="shared" si="71"/>
        <v>0</v>
      </c>
      <c r="AF2522" s="108"/>
      <c r="AG2522" s="104"/>
    </row>
    <row r="2523" spans="1:33">
      <c r="A2523" s="103"/>
      <c r="B2523" s="30"/>
      <c r="C2523" s="30"/>
      <c r="D2523" s="104"/>
      <c r="E2523" s="104"/>
      <c r="F2523" s="30"/>
      <c r="G2523" s="105"/>
      <c r="H2523" s="113" t="s">
        <v>735</v>
      </c>
      <c r="I2523" s="222">
        <v>0</v>
      </c>
      <c r="J2523" s="223">
        <v>0</v>
      </c>
      <c r="K2523" s="228">
        <v>0</v>
      </c>
      <c r="L2523" s="224">
        <v>0</v>
      </c>
      <c r="M2523" s="222">
        <v>0</v>
      </c>
      <c r="N2523" s="229">
        <v>0</v>
      </c>
      <c r="O2523" s="225">
        <v>0</v>
      </c>
      <c r="P2523" s="224">
        <v>0</v>
      </c>
      <c r="Q2523" s="225">
        <v>0</v>
      </c>
      <c r="R2523" s="226">
        <v>0</v>
      </c>
      <c r="S2523" s="224">
        <v>0</v>
      </c>
      <c r="T2523" s="222">
        <v>0</v>
      </c>
      <c r="U2523" s="227">
        <v>0</v>
      </c>
      <c r="V2523" s="224">
        <v>0</v>
      </c>
      <c r="W2523" s="224">
        <v>0</v>
      </c>
      <c r="X2523" s="146">
        <f>+G2523-(SUM(I2523:N2523,O2523,P2523:P2523:T2523,U2523,V2523,W2523))</f>
        <v>0</v>
      </c>
      <c r="Y2523" s="107"/>
      <c r="Z2523" s="107"/>
      <c r="AA2523" s="107"/>
      <c r="AB2523" s="107"/>
      <c r="AC2523" s="107"/>
      <c r="AD2523" s="107"/>
      <c r="AE2523" s="197">
        <f t="shared" si="71"/>
        <v>0</v>
      </c>
      <c r="AF2523" s="108"/>
      <c r="AG2523" s="104"/>
    </row>
    <row r="2524" spans="1:33">
      <c r="A2524" s="103"/>
      <c r="B2524" s="30"/>
      <c r="C2524" s="30"/>
      <c r="D2524" s="104"/>
      <c r="E2524" s="104"/>
      <c r="F2524" s="30"/>
      <c r="G2524" s="105"/>
      <c r="H2524" s="113" t="s">
        <v>735</v>
      </c>
      <c r="I2524" s="222">
        <v>0</v>
      </c>
      <c r="J2524" s="223">
        <v>0</v>
      </c>
      <c r="K2524" s="228">
        <v>0</v>
      </c>
      <c r="L2524" s="224">
        <v>0</v>
      </c>
      <c r="M2524" s="222">
        <v>0</v>
      </c>
      <c r="N2524" s="229">
        <v>0</v>
      </c>
      <c r="O2524" s="225">
        <v>0</v>
      </c>
      <c r="P2524" s="224">
        <v>0</v>
      </c>
      <c r="Q2524" s="225">
        <v>0</v>
      </c>
      <c r="R2524" s="226">
        <v>0</v>
      </c>
      <c r="S2524" s="224">
        <v>0</v>
      </c>
      <c r="T2524" s="222">
        <v>0</v>
      </c>
      <c r="U2524" s="227">
        <v>0</v>
      </c>
      <c r="V2524" s="224">
        <v>0</v>
      </c>
      <c r="W2524" s="224">
        <v>0</v>
      </c>
      <c r="X2524" s="146">
        <f>+G2524-(SUM(I2524:N2524,O2524,P2524:P2524:T2524,U2524,V2524,W2524))</f>
        <v>0</v>
      </c>
      <c r="Y2524" s="107"/>
      <c r="Z2524" s="107"/>
      <c r="AA2524" s="107"/>
      <c r="AB2524" s="107"/>
      <c r="AC2524" s="107"/>
      <c r="AD2524" s="107"/>
      <c r="AE2524" s="197">
        <f t="shared" si="71"/>
        <v>0</v>
      </c>
      <c r="AF2524" s="108"/>
      <c r="AG2524" s="104"/>
    </row>
    <row r="2525" spans="1:33">
      <c r="A2525" s="103"/>
      <c r="B2525" s="30"/>
      <c r="C2525" s="30"/>
      <c r="D2525" s="104"/>
      <c r="E2525" s="104"/>
      <c r="F2525" s="30"/>
      <c r="G2525" s="105"/>
      <c r="H2525" s="113" t="s">
        <v>735</v>
      </c>
      <c r="I2525" s="222">
        <v>0</v>
      </c>
      <c r="J2525" s="223">
        <v>0</v>
      </c>
      <c r="K2525" s="228">
        <v>0</v>
      </c>
      <c r="L2525" s="224">
        <v>0</v>
      </c>
      <c r="M2525" s="222">
        <v>0</v>
      </c>
      <c r="N2525" s="229">
        <v>0</v>
      </c>
      <c r="O2525" s="225">
        <v>0</v>
      </c>
      <c r="P2525" s="224">
        <v>0</v>
      </c>
      <c r="Q2525" s="225">
        <v>0</v>
      </c>
      <c r="R2525" s="226">
        <v>0</v>
      </c>
      <c r="S2525" s="224">
        <v>0</v>
      </c>
      <c r="T2525" s="222">
        <v>0</v>
      </c>
      <c r="U2525" s="227">
        <v>0</v>
      </c>
      <c r="V2525" s="224">
        <v>0</v>
      </c>
      <c r="W2525" s="224">
        <v>0</v>
      </c>
      <c r="X2525" s="146">
        <f>+G2525-(SUM(I2525:N2525,O2525,P2525:P2525:T2525,U2525,V2525,W2525))</f>
        <v>0</v>
      </c>
      <c r="Y2525" s="107"/>
      <c r="Z2525" s="107"/>
      <c r="AA2525" s="107"/>
      <c r="AB2525" s="107"/>
      <c r="AC2525" s="107"/>
      <c r="AD2525" s="107"/>
      <c r="AE2525" s="197">
        <f t="shared" si="71"/>
        <v>0</v>
      </c>
      <c r="AF2525" s="108"/>
      <c r="AG2525" s="104"/>
    </row>
    <row r="2526" spans="1:33">
      <c r="A2526" s="103"/>
      <c r="B2526" s="30"/>
      <c r="C2526" s="30"/>
      <c r="D2526" s="104"/>
      <c r="E2526" s="104"/>
      <c r="F2526" s="30"/>
      <c r="G2526" s="105"/>
      <c r="H2526" s="113" t="s">
        <v>735</v>
      </c>
      <c r="I2526" s="222">
        <v>0</v>
      </c>
      <c r="J2526" s="223">
        <v>0</v>
      </c>
      <c r="K2526" s="228">
        <v>0</v>
      </c>
      <c r="L2526" s="224">
        <v>0</v>
      </c>
      <c r="M2526" s="222">
        <v>0</v>
      </c>
      <c r="N2526" s="229">
        <v>0</v>
      </c>
      <c r="O2526" s="225">
        <v>0</v>
      </c>
      <c r="P2526" s="224">
        <v>0</v>
      </c>
      <c r="Q2526" s="225">
        <v>0</v>
      </c>
      <c r="R2526" s="226">
        <v>0</v>
      </c>
      <c r="S2526" s="224">
        <v>0</v>
      </c>
      <c r="T2526" s="222">
        <v>0</v>
      </c>
      <c r="U2526" s="227">
        <v>0</v>
      </c>
      <c r="V2526" s="224">
        <v>0</v>
      </c>
      <c r="W2526" s="224">
        <v>0</v>
      </c>
      <c r="X2526" s="146">
        <f>+G2526-(SUM(I2526:N2526,O2526,P2526:P2526:T2526,U2526,V2526,W2526))</f>
        <v>0</v>
      </c>
      <c r="Y2526" s="107"/>
      <c r="Z2526" s="107"/>
      <c r="AA2526" s="107"/>
      <c r="AB2526" s="107"/>
      <c r="AC2526" s="107"/>
      <c r="AD2526" s="107"/>
      <c r="AE2526" s="197">
        <f t="shared" si="71"/>
        <v>0</v>
      </c>
      <c r="AF2526" s="108"/>
      <c r="AG2526" s="104"/>
    </row>
    <row r="2527" spans="1:33">
      <c r="A2527" s="103"/>
      <c r="B2527" s="30"/>
      <c r="C2527" s="30"/>
      <c r="D2527" s="104"/>
      <c r="E2527" s="104"/>
      <c r="F2527" s="30"/>
      <c r="G2527" s="105"/>
      <c r="H2527" s="113" t="s">
        <v>735</v>
      </c>
      <c r="I2527" s="222">
        <v>0</v>
      </c>
      <c r="J2527" s="223">
        <v>0</v>
      </c>
      <c r="K2527" s="228">
        <v>0</v>
      </c>
      <c r="L2527" s="224">
        <v>0</v>
      </c>
      <c r="M2527" s="222">
        <v>0</v>
      </c>
      <c r="N2527" s="229">
        <v>0</v>
      </c>
      <c r="O2527" s="225">
        <v>0</v>
      </c>
      <c r="P2527" s="224">
        <v>0</v>
      </c>
      <c r="Q2527" s="225">
        <v>0</v>
      </c>
      <c r="R2527" s="226">
        <v>0</v>
      </c>
      <c r="S2527" s="224">
        <v>0</v>
      </c>
      <c r="T2527" s="222">
        <v>0</v>
      </c>
      <c r="U2527" s="227">
        <v>0</v>
      </c>
      <c r="V2527" s="224">
        <v>0</v>
      </c>
      <c r="W2527" s="224">
        <v>0</v>
      </c>
      <c r="X2527" s="146">
        <f>+G2527-(SUM(I2527:N2527,O2527,P2527:P2527:T2527,U2527,V2527,W2527))</f>
        <v>0</v>
      </c>
      <c r="Y2527" s="107"/>
      <c r="Z2527" s="107"/>
      <c r="AA2527" s="107"/>
      <c r="AB2527" s="107"/>
      <c r="AC2527" s="107"/>
      <c r="AD2527" s="107"/>
      <c r="AE2527" s="197">
        <f t="shared" si="71"/>
        <v>0</v>
      </c>
      <c r="AF2527" s="108"/>
      <c r="AG2527" s="104"/>
    </row>
    <row r="2528" spans="1:33">
      <c r="A2528" s="103"/>
      <c r="B2528" s="30"/>
      <c r="C2528" s="30"/>
      <c r="D2528" s="104"/>
      <c r="E2528" s="104"/>
      <c r="F2528" s="30"/>
      <c r="G2528" s="105"/>
      <c r="H2528" s="113" t="s">
        <v>735</v>
      </c>
      <c r="I2528" s="222">
        <v>0</v>
      </c>
      <c r="J2528" s="223">
        <v>0</v>
      </c>
      <c r="K2528" s="228">
        <v>0</v>
      </c>
      <c r="L2528" s="224">
        <v>0</v>
      </c>
      <c r="M2528" s="222">
        <v>0</v>
      </c>
      <c r="N2528" s="229">
        <v>0</v>
      </c>
      <c r="O2528" s="225">
        <v>0</v>
      </c>
      <c r="P2528" s="224">
        <v>0</v>
      </c>
      <c r="Q2528" s="225">
        <v>0</v>
      </c>
      <c r="R2528" s="226">
        <v>0</v>
      </c>
      <c r="S2528" s="224">
        <v>0</v>
      </c>
      <c r="T2528" s="222">
        <v>0</v>
      </c>
      <c r="U2528" s="227">
        <v>0</v>
      </c>
      <c r="V2528" s="224">
        <v>0</v>
      </c>
      <c r="W2528" s="224">
        <v>0</v>
      </c>
      <c r="X2528" s="146">
        <f>+G2528-(SUM(I2528:N2528,O2528,P2528:P2528:T2528,U2528,V2528,W2528))</f>
        <v>0</v>
      </c>
      <c r="Y2528" s="107"/>
      <c r="Z2528" s="107"/>
      <c r="AA2528" s="107"/>
      <c r="AB2528" s="107"/>
      <c r="AC2528" s="107"/>
      <c r="AD2528" s="107"/>
      <c r="AE2528" s="197">
        <f t="shared" si="71"/>
        <v>0</v>
      </c>
      <c r="AF2528" s="108"/>
      <c r="AG2528" s="104"/>
    </row>
    <row r="2529" spans="1:33">
      <c r="A2529" s="103"/>
      <c r="B2529" s="30"/>
      <c r="C2529" s="30"/>
      <c r="D2529" s="104"/>
      <c r="E2529" s="104"/>
      <c r="F2529" s="30"/>
      <c r="G2529" s="105"/>
      <c r="H2529" s="113" t="s">
        <v>735</v>
      </c>
      <c r="I2529" s="222">
        <v>0</v>
      </c>
      <c r="J2529" s="223">
        <v>0</v>
      </c>
      <c r="K2529" s="228">
        <v>0</v>
      </c>
      <c r="L2529" s="224">
        <v>0</v>
      </c>
      <c r="M2529" s="222">
        <v>0</v>
      </c>
      <c r="N2529" s="229">
        <v>0</v>
      </c>
      <c r="O2529" s="225">
        <v>0</v>
      </c>
      <c r="P2529" s="224">
        <v>0</v>
      </c>
      <c r="Q2529" s="225">
        <v>0</v>
      </c>
      <c r="R2529" s="226">
        <v>0</v>
      </c>
      <c r="S2529" s="224">
        <v>0</v>
      </c>
      <c r="T2529" s="222">
        <v>0</v>
      </c>
      <c r="U2529" s="227">
        <v>0</v>
      </c>
      <c r="V2529" s="224">
        <v>0</v>
      </c>
      <c r="W2529" s="224">
        <v>0</v>
      </c>
      <c r="X2529" s="146">
        <f>+G2529-(SUM(I2529:N2529,O2529,P2529:P2529:T2529,U2529,V2529,W2529))</f>
        <v>0</v>
      </c>
      <c r="Y2529" s="107"/>
      <c r="Z2529" s="107"/>
      <c r="AA2529" s="107"/>
      <c r="AB2529" s="107"/>
      <c r="AC2529" s="107"/>
      <c r="AD2529" s="107"/>
      <c r="AE2529" s="197">
        <f t="shared" ref="AE2529:AE2588" si="72">X2529-SUM(Z2529:AD2529)</f>
        <v>0</v>
      </c>
      <c r="AF2529" s="108"/>
      <c r="AG2529" s="104"/>
    </row>
    <row r="2530" spans="1:33">
      <c r="A2530" s="103"/>
      <c r="B2530" s="30"/>
      <c r="C2530" s="30"/>
      <c r="D2530" s="104"/>
      <c r="E2530" s="104"/>
      <c r="F2530" s="30"/>
      <c r="G2530" s="105"/>
      <c r="H2530" s="113" t="s">
        <v>735</v>
      </c>
      <c r="I2530" s="222">
        <v>0</v>
      </c>
      <c r="J2530" s="223">
        <v>0</v>
      </c>
      <c r="K2530" s="228">
        <v>0</v>
      </c>
      <c r="L2530" s="224">
        <v>0</v>
      </c>
      <c r="M2530" s="222">
        <v>0</v>
      </c>
      <c r="N2530" s="229">
        <v>0</v>
      </c>
      <c r="O2530" s="225">
        <v>0</v>
      </c>
      <c r="P2530" s="224">
        <v>0</v>
      </c>
      <c r="Q2530" s="225">
        <v>0</v>
      </c>
      <c r="R2530" s="226">
        <v>0</v>
      </c>
      <c r="S2530" s="224">
        <v>0</v>
      </c>
      <c r="T2530" s="222">
        <v>0</v>
      </c>
      <c r="U2530" s="227">
        <v>0</v>
      </c>
      <c r="V2530" s="224">
        <v>0</v>
      </c>
      <c r="W2530" s="224">
        <v>0</v>
      </c>
      <c r="X2530" s="146">
        <f>+G2530-(SUM(I2530:N2530,O2530,P2530:P2530:T2530,U2530,V2530,W2530))</f>
        <v>0</v>
      </c>
      <c r="Y2530" s="107"/>
      <c r="Z2530" s="107"/>
      <c r="AA2530" s="107"/>
      <c r="AB2530" s="107"/>
      <c r="AC2530" s="107"/>
      <c r="AD2530" s="107"/>
      <c r="AE2530" s="197">
        <f t="shared" si="72"/>
        <v>0</v>
      </c>
      <c r="AF2530" s="108"/>
      <c r="AG2530" s="104"/>
    </row>
    <row r="2531" spans="1:33">
      <c r="A2531" s="103"/>
      <c r="B2531" s="30"/>
      <c r="C2531" s="30"/>
      <c r="D2531" s="104"/>
      <c r="E2531" s="104"/>
      <c r="F2531" s="30"/>
      <c r="G2531" s="105"/>
      <c r="H2531" s="113" t="s">
        <v>735</v>
      </c>
      <c r="I2531" s="222">
        <v>0</v>
      </c>
      <c r="J2531" s="223">
        <v>0</v>
      </c>
      <c r="K2531" s="228">
        <v>0</v>
      </c>
      <c r="L2531" s="224">
        <v>0</v>
      </c>
      <c r="M2531" s="222">
        <v>0</v>
      </c>
      <c r="N2531" s="229">
        <v>0</v>
      </c>
      <c r="O2531" s="225">
        <v>0</v>
      </c>
      <c r="P2531" s="224">
        <v>0</v>
      </c>
      <c r="Q2531" s="225">
        <v>0</v>
      </c>
      <c r="R2531" s="226">
        <v>0</v>
      </c>
      <c r="S2531" s="224">
        <v>0</v>
      </c>
      <c r="T2531" s="222">
        <v>0</v>
      </c>
      <c r="U2531" s="227">
        <v>0</v>
      </c>
      <c r="V2531" s="224">
        <v>0</v>
      </c>
      <c r="W2531" s="224">
        <v>0</v>
      </c>
      <c r="X2531" s="146">
        <f>+G2531-(SUM(I2531:N2531,O2531,P2531:P2531:T2531,U2531,V2531,W2531))</f>
        <v>0</v>
      </c>
      <c r="Y2531" s="107"/>
      <c r="Z2531" s="107"/>
      <c r="AA2531" s="107"/>
      <c r="AB2531" s="107"/>
      <c r="AC2531" s="107"/>
      <c r="AD2531" s="107"/>
      <c r="AE2531" s="197">
        <f t="shared" si="72"/>
        <v>0</v>
      </c>
      <c r="AF2531" s="108"/>
      <c r="AG2531" s="104"/>
    </row>
    <row r="2532" spans="1:33">
      <c r="A2532" s="103"/>
      <c r="B2532" s="30"/>
      <c r="C2532" s="30"/>
      <c r="D2532" s="104"/>
      <c r="E2532" s="104"/>
      <c r="F2532" s="30"/>
      <c r="G2532" s="105"/>
      <c r="H2532" s="113" t="s">
        <v>735</v>
      </c>
      <c r="I2532" s="222">
        <v>0</v>
      </c>
      <c r="J2532" s="223">
        <v>0</v>
      </c>
      <c r="K2532" s="228">
        <v>0</v>
      </c>
      <c r="L2532" s="224">
        <v>0</v>
      </c>
      <c r="M2532" s="222">
        <v>0</v>
      </c>
      <c r="N2532" s="229">
        <v>0</v>
      </c>
      <c r="O2532" s="225">
        <v>0</v>
      </c>
      <c r="P2532" s="224">
        <v>0</v>
      </c>
      <c r="Q2532" s="225">
        <v>0</v>
      </c>
      <c r="R2532" s="226">
        <v>0</v>
      </c>
      <c r="S2532" s="224">
        <v>0</v>
      </c>
      <c r="T2532" s="222">
        <v>0</v>
      </c>
      <c r="U2532" s="227">
        <v>0</v>
      </c>
      <c r="V2532" s="224">
        <v>0</v>
      </c>
      <c r="W2532" s="224">
        <v>0</v>
      </c>
      <c r="X2532" s="146">
        <f>+G2532-(SUM(I2532:N2532,O2532,P2532:P2532:T2532,U2532,V2532,W2532))</f>
        <v>0</v>
      </c>
      <c r="Y2532" s="107"/>
      <c r="Z2532" s="107"/>
      <c r="AA2532" s="107"/>
      <c r="AB2532" s="107"/>
      <c r="AC2532" s="107"/>
      <c r="AD2532" s="107"/>
      <c r="AE2532" s="197">
        <f t="shared" si="72"/>
        <v>0</v>
      </c>
      <c r="AF2532" s="108"/>
      <c r="AG2532" s="104"/>
    </row>
    <row r="2533" spans="1:33">
      <c r="A2533" s="103"/>
      <c r="B2533" s="30"/>
      <c r="C2533" s="30"/>
      <c r="D2533" s="104"/>
      <c r="E2533" s="104"/>
      <c r="F2533" s="30"/>
      <c r="G2533" s="105"/>
      <c r="H2533" s="113" t="s">
        <v>735</v>
      </c>
      <c r="I2533" s="222">
        <v>0</v>
      </c>
      <c r="J2533" s="223">
        <v>0</v>
      </c>
      <c r="K2533" s="228">
        <v>0</v>
      </c>
      <c r="L2533" s="224">
        <v>0</v>
      </c>
      <c r="M2533" s="222">
        <v>0</v>
      </c>
      <c r="N2533" s="229">
        <v>0</v>
      </c>
      <c r="O2533" s="225">
        <v>0</v>
      </c>
      <c r="P2533" s="224">
        <v>0</v>
      </c>
      <c r="Q2533" s="225">
        <v>0</v>
      </c>
      <c r="R2533" s="226">
        <v>0</v>
      </c>
      <c r="S2533" s="224">
        <v>0</v>
      </c>
      <c r="T2533" s="222">
        <v>0</v>
      </c>
      <c r="U2533" s="227">
        <v>0</v>
      </c>
      <c r="V2533" s="224">
        <v>0</v>
      </c>
      <c r="W2533" s="224">
        <v>0</v>
      </c>
      <c r="X2533" s="146">
        <f>+G2533-(SUM(I2533:N2533,O2533,P2533:P2533:T2533,U2533,V2533,W2533))</f>
        <v>0</v>
      </c>
      <c r="Y2533" s="107"/>
      <c r="Z2533" s="107"/>
      <c r="AA2533" s="107"/>
      <c r="AB2533" s="107"/>
      <c r="AC2533" s="107"/>
      <c r="AD2533" s="107"/>
      <c r="AE2533" s="197">
        <f t="shared" si="72"/>
        <v>0</v>
      </c>
      <c r="AF2533" s="108"/>
      <c r="AG2533" s="104"/>
    </row>
    <row r="2534" spans="1:33">
      <c r="A2534" s="103"/>
      <c r="B2534" s="30"/>
      <c r="C2534" s="30"/>
      <c r="D2534" s="104"/>
      <c r="E2534" s="104"/>
      <c r="F2534" s="30"/>
      <c r="G2534" s="105"/>
      <c r="H2534" s="113" t="s">
        <v>735</v>
      </c>
      <c r="I2534" s="222">
        <v>0</v>
      </c>
      <c r="J2534" s="223">
        <v>0</v>
      </c>
      <c r="K2534" s="228">
        <v>0</v>
      </c>
      <c r="L2534" s="224">
        <v>0</v>
      </c>
      <c r="M2534" s="222">
        <v>0</v>
      </c>
      <c r="N2534" s="229">
        <v>0</v>
      </c>
      <c r="O2534" s="225">
        <v>0</v>
      </c>
      <c r="P2534" s="224">
        <v>0</v>
      </c>
      <c r="Q2534" s="225">
        <v>0</v>
      </c>
      <c r="R2534" s="226">
        <v>0</v>
      </c>
      <c r="S2534" s="224">
        <v>0</v>
      </c>
      <c r="T2534" s="222">
        <v>0</v>
      </c>
      <c r="U2534" s="227">
        <v>0</v>
      </c>
      <c r="V2534" s="224">
        <v>0</v>
      </c>
      <c r="W2534" s="224">
        <v>0</v>
      </c>
      <c r="X2534" s="146">
        <f>+G2534-(SUM(I2534:N2534,O2534,P2534:P2534:T2534,U2534,V2534,W2534))</f>
        <v>0</v>
      </c>
      <c r="Y2534" s="107"/>
      <c r="Z2534" s="107"/>
      <c r="AA2534" s="107"/>
      <c r="AB2534" s="107"/>
      <c r="AC2534" s="107"/>
      <c r="AD2534" s="107"/>
      <c r="AE2534" s="197">
        <f t="shared" si="72"/>
        <v>0</v>
      </c>
      <c r="AF2534" s="108"/>
      <c r="AG2534" s="104"/>
    </row>
    <row r="2535" spans="1:33">
      <c r="A2535" s="103"/>
      <c r="B2535" s="30"/>
      <c r="C2535" s="30"/>
      <c r="D2535" s="104"/>
      <c r="E2535" s="104"/>
      <c r="F2535" s="30"/>
      <c r="G2535" s="105"/>
      <c r="H2535" s="113" t="s">
        <v>735</v>
      </c>
      <c r="I2535" s="222">
        <v>0</v>
      </c>
      <c r="J2535" s="223">
        <v>0</v>
      </c>
      <c r="K2535" s="228">
        <v>0</v>
      </c>
      <c r="L2535" s="224">
        <v>0</v>
      </c>
      <c r="M2535" s="222">
        <v>0</v>
      </c>
      <c r="N2535" s="229">
        <v>0</v>
      </c>
      <c r="O2535" s="225">
        <v>0</v>
      </c>
      <c r="P2535" s="224">
        <v>0</v>
      </c>
      <c r="Q2535" s="225">
        <v>0</v>
      </c>
      <c r="R2535" s="226">
        <v>0</v>
      </c>
      <c r="S2535" s="224">
        <v>0</v>
      </c>
      <c r="T2535" s="222">
        <v>0</v>
      </c>
      <c r="U2535" s="227">
        <v>0</v>
      </c>
      <c r="V2535" s="224">
        <v>0</v>
      </c>
      <c r="W2535" s="224">
        <v>0</v>
      </c>
      <c r="X2535" s="146">
        <f>+G2535-(SUM(I2535:N2535,O2535,P2535:P2535:T2535,U2535,V2535,W2535))</f>
        <v>0</v>
      </c>
      <c r="Y2535" s="107"/>
      <c r="Z2535" s="107"/>
      <c r="AA2535" s="107"/>
      <c r="AB2535" s="107"/>
      <c r="AC2535" s="107"/>
      <c r="AD2535" s="107"/>
      <c r="AE2535" s="197">
        <f t="shared" si="72"/>
        <v>0</v>
      </c>
      <c r="AF2535" s="108"/>
      <c r="AG2535" s="104"/>
    </row>
    <row r="2536" spans="1:33">
      <c r="A2536" s="103"/>
      <c r="B2536" s="30"/>
      <c r="C2536" s="30"/>
      <c r="D2536" s="104"/>
      <c r="E2536" s="104"/>
      <c r="F2536" s="30"/>
      <c r="G2536" s="105"/>
      <c r="H2536" s="113" t="s">
        <v>735</v>
      </c>
      <c r="I2536" s="222">
        <v>0</v>
      </c>
      <c r="J2536" s="223">
        <v>0</v>
      </c>
      <c r="K2536" s="228">
        <v>0</v>
      </c>
      <c r="L2536" s="224">
        <v>0</v>
      </c>
      <c r="M2536" s="222">
        <v>0</v>
      </c>
      <c r="N2536" s="229">
        <v>0</v>
      </c>
      <c r="O2536" s="225">
        <v>0</v>
      </c>
      <c r="P2536" s="224">
        <v>0</v>
      </c>
      <c r="Q2536" s="225">
        <v>0</v>
      </c>
      <c r="R2536" s="226">
        <v>0</v>
      </c>
      <c r="S2536" s="224">
        <v>0</v>
      </c>
      <c r="T2536" s="222">
        <v>0</v>
      </c>
      <c r="U2536" s="227">
        <v>0</v>
      </c>
      <c r="V2536" s="224">
        <v>0</v>
      </c>
      <c r="W2536" s="224">
        <v>0</v>
      </c>
      <c r="X2536" s="146">
        <f>+G2536-(SUM(I2536:N2536,O2536,P2536:P2536:T2536,U2536,V2536,W2536))</f>
        <v>0</v>
      </c>
      <c r="Y2536" s="107"/>
      <c r="Z2536" s="107"/>
      <c r="AA2536" s="107"/>
      <c r="AB2536" s="107"/>
      <c r="AC2536" s="107"/>
      <c r="AD2536" s="107"/>
      <c r="AE2536" s="197">
        <f t="shared" si="72"/>
        <v>0</v>
      </c>
      <c r="AF2536" s="108"/>
      <c r="AG2536" s="104"/>
    </row>
    <row r="2537" spans="1:33">
      <c r="A2537" s="103"/>
      <c r="B2537" s="30"/>
      <c r="C2537" s="30"/>
      <c r="D2537" s="104"/>
      <c r="E2537" s="104"/>
      <c r="F2537" s="30"/>
      <c r="G2537" s="105"/>
      <c r="H2537" s="113" t="s">
        <v>735</v>
      </c>
      <c r="I2537" s="222">
        <v>0</v>
      </c>
      <c r="J2537" s="223">
        <v>0</v>
      </c>
      <c r="K2537" s="228">
        <v>0</v>
      </c>
      <c r="L2537" s="224">
        <v>0</v>
      </c>
      <c r="M2537" s="222">
        <v>0</v>
      </c>
      <c r="N2537" s="229">
        <v>0</v>
      </c>
      <c r="O2537" s="225">
        <v>0</v>
      </c>
      <c r="P2537" s="224">
        <v>0</v>
      </c>
      <c r="Q2537" s="225">
        <v>0</v>
      </c>
      <c r="R2537" s="226">
        <v>0</v>
      </c>
      <c r="S2537" s="224">
        <v>0</v>
      </c>
      <c r="T2537" s="222">
        <v>0</v>
      </c>
      <c r="U2537" s="227">
        <v>0</v>
      </c>
      <c r="V2537" s="224">
        <v>0</v>
      </c>
      <c r="W2537" s="224">
        <v>0</v>
      </c>
      <c r="X2537" s="146">
        <f>+G2537-(SUM(I2537:N2537,O2537,P2537:P2537:T2537,U2537,V2537,W2537))</f>
        <v>0</v>
      </c>
      <c r="Y2537" s="107"/>
      <c r="Z2537" s="107"/>
      <c r="AA2537" s="107"/>
      <c r="AB2537" s="107"/>
      <c r="AC2537" s="107"/>
      <c r="AD2537" s="107"/>
      <c r="AE2537" s="197">
        <f t="shared" si="72"/>
        <v>0</v>
      </c>
      <c r="AF2537" s="108"/>
      <c r="AG2537" s="104"/>
    </row>
    <row r="2538" spans="1:33">
      <c r="A2538" s="103"/>
      <c r="B2538" s="30"/>
      <c r="C2538" s="30"/>
      <c r="D2538" s="104"/>
      <c r="E2538" s="104"/>
      <c r="F2538" s="30"/>
      <c r="G2538" s="105"/>
      <c r="H2538" s="113" t="s">
        <v>735</v>
      </c>
      <c r="I2538" s="222">
        <v>0</v>
      </c>
      <c r="J2538" s="223">
        <v>0</v>
      </c>
      <c r="K2538" s="228">
        <v>0</v>
      </c>
      <c r="L2538" s="224">
        <v>0</v>
      </c>
      <c r="M2538" s="222">
        <v>0</v>
      </c>
      <c r="N2538" s="229">
        <v>0</v>
      </c>
      <c r="O2538" s="225">
        <v>0</v>
      </c>
      <c r="P2538" s="224">
        <v>0</v>
      </c>
      <c r="Q2538" s="225">
        <v>0</v>
      </c>
      <c r="R2538" s="226">
        <v>0</v>
      </c>
      <c r="S2538" s="224">
        <v>0</v>
      </c>
      <c r="T2538" s="222">
        <v>0</v>
      </c>
      <c r="U2538" s="227">
        <v>0</v>
      </c>
      <c r="V2538" s="224">
        <v>0</v>
      </c>
      <c r="W2538" s="224">
        <v>0</v>
      </c>
      <c r="X2538" s="146">
        <f>+G2538-(SUM(I2538:N2538,O2538,P2538:P2538:T2538,U2538,V2538,W2538))</f>
        <v>0</v>
      </c>
      <c r="Y2538" s="107"/>
      <c r="Z2538" s="107"/>
      <c r="AA2538" s="107"/>
      <c r="AB2538" s="107"/>
      <c r="AC2538" s="107"/>
      <c r="AD2538" s="107"/>
      <c r="AE2538" s="197">
        <f t="shared" si="72"/>
        <v>0</v>
      </c>
      <c r="AF2538" s="108"/>
      <c r="AG2538" s="104"/>
    </row>
    <row r="2539" spans="1:33">
      <c r="A2539" s="103"/>
      <c r="B2539" s="30"/>
      <c r="C2539" s="30"/>
      <c r="D2539" s="104"/>
      <c r="E2539" s="104"/>
      <c r="F2539" s="30"/>
      <c r="G2539" s="105"/>
      <c r="H2539" s="113" t="s">
        <v>735</v>
      </c>
      <c r="I2539" s="222">
        <v>0</v>
      </c>
      <c r="J2539" s="223">
        <v>0</v>
      </c>
      <c r="K2539" s="228">
        <v>0</v>
      </c>
      <c r="L2539" s="224">
        <v>0</v>
      </c>
      <c r="M2539" s="222">
        <v>0</v>
      </c>
      <c r="N2539" s="229">
        <v>0</v>
      </c>
      <c r="O2539" s="225">
        <v>0</v>
      </c>
      <c r="P2539" s="224">
        <v>0</v>
      </c>
      <c r="Q2539" s="225">
        <v>0</v>
      </c>
      <c r="R2539" s="226">
        <v>0</v>
      </c>
      <c r="S2539" s="224">
        <v>0</v>
      </c>
      <c r="T2539" s="222">
        <v>0</v>
      </c>
      <c r="U2539" s="227">
        <v>0</v>
      </c>
      <c r="V2539" s="224">
        <v>0</v>
      </c>
      <c r="W2539" s="224">
        <v>0</v>
      </c>
      <c r="X2539" s="146">
        <f>+G2539-(SUM(I2539:N2539,O2539,P2539:P2539:T2539,U2539,V2539,W2539))</f>
        <v>0</v>
      </c>
      <c r="Y2539" s="107"/>
      <c r="Z2539" s="107"/>
      <c r="AA2539" s="107"/>
      <c r="AB2539" s="107"/>
      <c r="AC2539" s="107"/>
      <c r="AD2539" s="107"/>
      <c r="AE2539" s="197">
        <f t="shared" si="72"/>
        <v>0</v>
      </c>
      <c r="AF2539" s="108"/>
      <c r="AG2539" s="104"/>
    </row>
    <row r="2540" spans="1:33">
      <c r="A2540" s="103"/>
      <c r="B2540" s="30"/>
      <c r="C2540" s="30"/>
      <c r="D2540" s="104"/>
      <c r="E2540" s="104"/>
      <c r="F2540" s="30"/>
      <c r="G2540" s="105"/>
      <c r="H2540" s="113" t="s">
        <v>735</v>
      </c>
      <c r="I2540" s="222">
        <v>0</v>
      </c>
      <c r="J2540" s="223">
        <v>0</v>
      </c>
      <c r="K2540" s="228">
        <v>0</v>
      </c>
      <c r="L2540" s="224">
        <v>0</v>
      </c>
      <c r="M2540" s="222">
        <v>0</v>
      </c>
      <c r="N2540" s="229">
        <v>0</v>
      </c>
      <c r="O2540" s="225">
        <v>0</v>
      </c>
      <c r="P2540" s="224">
        <v>0</v>
      </c>
      <c r="Q2540" s="225">
        <v>0</v>
      </c>
      <c r="R2540" s="226">
        <v>0</v>
      </c>
      <c r="S2540" s="224">
        <v>0</v>
      </c>
      <c r="T2540" s="222">
        <v>0</v>
      </c>
      <c r="U2540" s="227">
        <v>0</v>
      </c>
      <c r="V2540" s="224">
        <v>0</v>
      </c>
      <c r="W2540" s="224">
        <v>0</v>
      </c>
      <c r="X2540" s="146">
        <f>+G2540-(SUM(I2540:N2540,O2540,P2540:P2540:T2540,U2540,V2540,W2540))</f>
        <v>0</v>
      </c>
      <c r="Y2540" s="107"/>
      <c r="Z2540" s="107"/>
      <c r="AA2540" s="107"/>
      <c r="AB2540" s="107"/>
      <c r="AC2540" s="107"/>
      <c r="AD2540" s="107"/>
      <c r="AE2540" s="197">
        <f t="shared" si="72"/>
        <v>0</v>
      </c>
      <c r="AF2540" s="108"/>
      <c r="AG2540" s="104"/>
    </row>
    <row r="2541" spans="1:33">
      <c r="A2541" s="103"/>
      <c r="B2541" s="30"/>
      <c r="C2541" s="30"/>
      <c r="D2541" s="104"/>
      <c r="E2541" s="104"/>
      <c r="F2541" s="30"/>
      <c r="G2541" s="105"/>
      <c r="H2541" s="113" t="s">
        <v>735</v>
      </c>
      <c r="I2541" s="222">
        <v>0</v>
      </c>
      <c r="J2541" s="223">
        <v>0</v>
      </c>
      <c r="K2541" s="228">
        <v>0</v>
      </c>
      <c r="L2541" s="224">
        <v>0</v>
      </c>
      <c r="M2541" s="222">
        <v>0</v>
      </c>
      <c r="N2541" s="229">
        <v>0</v>
      </c>
      <c r="O2541" s="225">
        <v>0</v>
      </c>
      <c r="P2541" s="224">
        <v>0</v>
      </c>
      <c r="Q2541" s="225">
        <v>0</v>
      </c>
      <c r="R2541" s="226">
        <v>0</v>
      </c>
      <c r="S2541" s="224">
        <v>0</v>
      </c>
      <c r="T2541" s="222">
        <v>0</v>
      </c>
      <c r="U2541" s="227">
        <v>0</v>
      </c>
      <c r="V2541" s="224">
        <v>0</v>
      </c>
      <c r="W2541" s="224">
        <v>0</v>
      </c>
      <c r="X2541" s="146">
        <f>+G2541-(SUM(I2541:N2541,O2541,P2541:P2541:T2541,U2541,V2541,W2541))</f>
        <v>0</v>
      </c>
      <c r="Y2541" s="107"/>
      <c r="Z2541" s="107"/>
      <c r="AA2541" s="107"/>
      <c r="AB2541" s="107"/>
      <c r="AC2541" s="107"/>
      <c r="AD2541" s="107"/>
      <c r="AE2541" s="197">
        <f t="shared" si="72"/>
        <v>0</v>
      </c>
      <c r="AF2541" s="108"/>
      <c r="AG2541" s="104"/>
    </row>
    <row r="2542" spans="1:33">
      <c r="A2542" s="103"/>
      <c r="B2542" s="30"/>
      <c r="C2542" s="30"/>
      <c r="D2542" s="104"/>
      <c r="E2542" s="104"/>
      <c r="F2542" s="30"/>
      <c r="G2542" s="105"/>
      <c r="H2542" s="113" t="s">
        <v>735</v>
      </c>
      <c r="I2542" s="222">
        <v>0</v>
      </c>
      <c r="J2542" s="223">
        <v>0</v>
      </c>
      <c r="K2542" s="228">
        <v>0</v>
      </c>
      <c r="L2542" s="224">
        <v>0</v>
      </c>
      <c r="M2542" s="222">
        <v>0</v>
      </c>
      <c r="N2542" s="229">
        <v>0</v>
      </c>
      <c r="O2542" s="225">
        <v>0</v>
      </c>
      <c r="P2542" s="224">
        <v>0</v>
      </c>
      <c r="Q2542" s="225">
        <v>0</v>
      </c>
      <c r="R2542" s="226">
        <v>0</v>
      </c>
      <c r="S2542" s="224">
        <v>0</v>
      </c>
      <c r="T2542" s="222">
        <v>0</v>
      </c>
      <c r="U2542" s="227">
        <v>0</v>
      </c>
      <c r="V2542" s="224">
        <v>0</v>
      </c>
      <c r="W2542" s="224">
        <v>0</v>
      </c>
      <c r="X2542" s="146">
        <f>+G2542-(SUM(I2542:N2542,O2542,P2542:P2542:T2542,U2542,V2542,W2542))</f>
        <v>0</v>
      </c>
      <c r="Y2542" s="107"/>
      <c r="Z2542" s="107"/>
      <c r="AA2542" s="107"/>
      <c r="AB2542" s="107"/>
      <c r="AC2542" s="107"/>
      <c r="AD2542" s="107"/>
      <c r="AE2542" s="197">
        <f t="shared" si="72"/>
        <v>0</v>
      </c>
      <c r="AF2542" s="108"/>
      <c r="AG2542" s="104"/>
    </row>
    <row r="2543" spans="1:33">
      <c r="A2543" s="103"/>
      <c r="B2543" s="30"/>
      <c r="C2543" s="30"/>
      <c r="D2543" s="104"/>
      <c r="E2543" s="104"/>
      <c r="F2543" s="30"/>
      <c r="G2543" s="105"/>
      <c r="H2543" s="113" t="s">
        <v>735</v>
      </c>
      <c r="I2543" s="222">
        <v>0</v>
      </c>
      <c r="J2543" s="223">
        <v>0</v>
      </c>
      <c r="K2543" s="228">
        <v>0</v>
      </c>
      <c r="L2543" s="224">
        <v>0</v>
      </c>
      <c r="M2543" s="222">
        <v>0</v>
      </c>
      <c r="N2543" s="229">
        <v>0</v>
      </c>
      <c r="O2543" s="225">
        <v>0</v>
      </c>
      <c r="P2543" s="224">
        <v>0</v>
      </c>
      <c r="Q2543" s="225">
        <v>0</v>
      </c>
      <c r="R2543" s="226">
        <v>0</v>
      </c>
      <c r="S2543" s="224">
        <v>0</v>
      </c>
      <c r="T2543" s="222">
        <v>0</v>
      </c>
      <c r="U2543" s="227">
        <v>0</v>
      </c>
      <c r="V2543" s="224">
        <v>0</v>
      </c>
      <c r="W2543" s="224">
        <v>0</v>
      </c>
      <c r="X2543" s="146">
        <f>+G2543-(SUM(I2543:N2543,O2543,P2543:P2543:T2543,U2543,V2543,W2543))</f>
        <v>0</v>
      </c>
      <c r="Y2543" s="107"/>
      <c r="Z2543" s="107"/>
      <c r="AA2543" s="107"/>
      <c r="AB2543" s="107"/>
      <c r="AC2543" s="107"/>
      <c r="AD2543" s="107"/>
      <c r="AE2543" s="197">
        <f t="shared" si="72"/>
        <v>0</v>
      </c>
      <c r="AF2543" s="108"/>
      <c r="AG2543" s="104"/>
    </row>
    <row r="2544" spans="1:33">
      <c r="A2544" s="103"/>
      <c r="B2544" s="30"/>
      <c r="C2544" s="30"/>
      <c r="D2544" s="104"/>
      <c r="E2544" s="104"/>
      <c r="F2544" s="30"/>
      <c r="G2544" s="105"/>
      <c r="H2544" s="113" t="s">
        <v>735</v>
      </c>
      <c r="I2544" s="222">
        <v>0</v>
      </c>
      <c r="J2544" s="223">
        <v>0</v>
      </c>
      <c r="K2544" s="228">
        <v>0</v>
      </c>
      <c r="L2544" s="224">
        <v>0</v>
      </c>
      <c r="M2544" s="222">
        <v>0</v>
      </c>
      <c r="N2544" s="229">
        <v>0</v>
      </c>
      <c r="O2544" s="225">
        <v>0</v>
      </c>
      <c r="P2544" s="224">
        <v>0</v>
      </c>
      <c r="Q2544" s="225">
        <v>0</v>
      </c>
      <c r="R2544" s="226">
        <v>0</v>
      </c>
      <c r="S2544" s="224">
        <v>0</v>
      </c>
      <c r="T2544" s="222">
        <v>0</v>
      </c>
      <c r="U2544" s="227">
        <v>0</v>
      </c>
      <c r="V2544" s="224">
        <v>0</v>
      </c>
      <c r="W2544" s="224">
        <v>0</v>
      </c>
      <c r="X2544" s="146">
        <f>+G2544-(SUM(I2544:N2544,O2544,P2544:P2544:T2544,U2544,V2544,W2544))</f>
        <v>0</v>
      </c>
      <c r="Y2544" s="107"/>
      <c r="Z2544" s="107"/>
      <c r="AA2544" s="107"/>
      <c r="AB2544" s="107"/>
      <c r="AC2544" s="107"/>
      <c r="AD2544" s="107"/>
      <c r="AE2544" s="197">
        <f t="shared" si="72"/>
        <v>0</v>
      </c>
      <c r="AF2544" s="108"/>
      <c r="AG2544" s="104"/>
    </row>
    <row r="2545" spans="1:33">
      <c r="A2545" s="103"/>
      <c r="B2545" s="30"/>
      <c r="C2545" s="30"/>
      <c r="D2545" s="104"/>
      <c r="E2545" s="104"/>
      <c r="F2545" s="30"/>
      <c r="G2545" s="105"/>
      <c r="H2545" s="113" t="s">
        <v>735</v>
      </c>
      <c r="I2545" s="222">
        <v>0</v>
      </c>
      <c r="J2545" s="223">
        <v>0</v>
      </c>
      <c r="K2545" s="228">
        <v>0</v>
      </c>
      <c r="L2545" s="224">
        <v>0</v>
      </c>
      <c r="M2545" s="222">
        <v>0</v>
      </c>
      <c r="N2545" s="229">
        <v>0</v>
      </c>
      <c r="O2545" s="225">
        <v>0</v>
      </c>
      <c r="P2545" s="224">
        <v>0</v>
      </c>
      <c r="Q2545" s="225">
        <v>0</v>
      </c>
      <c r="R2545" s="226">
        <v>0</v>
      </c>
      <c r="S2545" s="224">
        <v>0</v>
      </c>
      <c r="T2545" s="222">
        <v>0</v>
      </c>
      <c r="U2545" s="227">
        <v>0</v>
      </c>
      <c r="V2545" s="224">
        <v>0</v>
      </c>
      <c r="W2545" s="224">
        <v>0</v>
      </c>
      <c r="X2545" s="146">
        <f>+G2545-(SUM(I2545:N2545,O2545,P2545:P2545:T2545,U2545,V2545,W2545))</f>
        <v>0</v>
      </c>
      <c r="Y2545" s="107"/>
      <c r="Z2545" s="107"/>
      <c r="AA2545" s="107"/>
      <c r="AB2545" s="107"/>
      <c r="AC2545" s="107"/>
      <c r="AD2545" s="107"/>
      <c r="AE2545" s="197">
        <f t="shared" si="72"/>
        <v>0</v>
      </c>
      <c r="AF2545" s="108"/>
      <c r="AG2545" s="104"/>
    </row>
    <row r="2546" spans="1:33">
      <c r="A2546" s="103"/>
      <c r="B2546" s="30"/>
      <c r="C2546" s="30"/>
      <c r="D2546" s="104"/>
      <c r="E2546" s="104"/>
      <c r="F2546" s="30"/>
      <c r="G2546" s="105"/>
      <c r="H2546" s="113" t="s">
        <v>735</v>
      </c>
      <c r="I2546" s="222">
        <v>0</v>
      </c>
      <c r="J2546" s="223">
        <v>0</v>
      </c>
      <c r="K2546" s="228">
        <v>0</v>
      </c>
      <c r="L2546" s="224">
        <v>0</v>
      </c>
      <c r="M2546" s="222">
        <v>0</v>
      </c>
      <c r="N2546" s="229">
        <v>0</v>
      </c>
      <c r="O2546" s="225">
        <v>0</v>
      </c>
      <c r="P2546" s="224">
        <v>0</v>
      </c>
      <c r="Q2546" s="225">
        <v>0</v>
      </c>
      <c r="R2546" s="226">
        <v>0</v>
      </c>
      <c r="S2546" s="224">
        <v>0</v>
      </c>
      <c r="T2546" s="222">
        <v>0</v>
      </c>
      <c r="U2546" s="227">
        <v>0</v>
      </c>
      <c r="V2546" s="224">
        <v>0</v>
      </c>
      <c r="W2546" s="224">
        <v>0</v>
      </c>
      <c r="X2546" s="146">
        <f>+G2546-(SUM(I2546:N2546,O2546,P2546:P2546:T2546,U2546,V2546,W2546))</f>
        <v>0</v>
      </c>
      <c r="Y2546" s="107"/>
      <c r="Z2546" s="107"/>
      <c r="AA2546" s="107"/>
      <c r="AB2546" s="107"/>
      <c r="AC2546" s="107"/>
      <c r="AD2546" s="107"/>
      <c r="AE2546" s="197">
        <f t="shared" si="72"/>
        <v>0</v>
      </c>
      <c r="AF2546" s="108"/>
      <c r="AG2546" s="104"/>
    </row>
    <row r="2547" spans="1:33">
      <c r="A2547" s="103"/>
      <c r="B2547" s="30"/>
      <c r="C2547" s="30"/>
      <c r="D2547" s="104"/>
      <c r="E2547" s="104"/>
      <c r="F2547" s="30"/>
      <c r="G2547" s="105"/>
      <c r="H2547" s="113" t="s">
        <v>735</v>
      </c>
      <c r="I2547" s="222">
        <v>0</v>
      </c>
      <c r="J2547" s="223">
        <v>0</v>
      </c>
      <c r="K2547" s="228">
        <v>0</v>
      </c>
      <c r="L2547" s="224">
        <v>0</v>
      </c>
      <c r="M2547" s="222">
        <v>0</v>
      </c>
      <c r="N2547" s="229">
        <v>0</v>
      </c>
      <c r="O2547" s="225">
        <v>0</v>
      </c>
      <c r="P2547" s="224">
        <v>0</v>
      </c>
      <c r="Q2547" s="225">
        <v>0</v>
      </c>
      <c r="R2547" s="226">
        <v>0</v>
      </c>
      <c r="S2547" s="224">
        <v>0</v>
      </c>
      <c r="T2547" s="222">
        <v>0</v>
      </c>
      <c r="U2547" s="227">
        <v>0</v>
      </c>
      <c r="V2547" s="224">
        <v>0</v>
      </c>
      <c r="W2547" s="224">
        <v>0</v>
      </c>
      <c r="X2547" s="146">
        <f>+G2547-(SUM(I2547:N2547,O2547,P2547:P2547:T2547,U2547,V2547,W2547))</f>
        <v>0</v>
      </c>
      <c r="Y2547" s="107"/>
      <c r="Z2547" s="107"/>
      <c r="AA2547" s="107"/>
      <c r="AB2547" s="107"/>
      <c r="AC2547" s="107"/>
      <c r="AD2547" s="107"/>
      <c r="AE2547" s="197">
        <f t="shared" si="72"/>
        <v>0</v>
      </c>
      <c r="AF2547" s="108"/>
      <c r="AG2547" s="104"/>
    </row>
    <row r="2548" spans="1:33">
      <c r="A2548" s="103"/>
      <c r="B2548" s="30"/>
      <c r="C2548" s="30"/>
      <c r="D2548" s="104"/>
      <c r="E2548" s="104"/>
      <c r="F2548" s="30"/>
      <c r="G2548" s="105"/>
      <c r="H2548" s="113" t="s">
        <v>735</v>
      </c>
      <c r="I2548" s="222">
        <v>0</v>
      </c>
      <c r="J2548" s="223">
        <v>0</v>
      </c>
      <c r="K2548" s="228">
        <v>0</v>
      </c>
      <c r="L2548" s="224">
        <v>0</v>
      </c>
      <c r="M2548" s="222">
        <v>0</v>
      </c>
      <c r="N2548" s="229">
        <v>0</v>
      </c>
      <c r="O2548" s="225">
        <v>0</v>
      </c>
      <c r="P2548" s="224">
        <v>0</v>
      </c>
      <c r="Q2548" s="225">
        <v>0</v>
      </c>
      <c r="R2548" s="226">
        <v>0</v>
      </c>
      <c r="S2548" s="224">
        <v>0</v>
      </c>
      <c r="T2548" s="222">
        <v>0</v>
      </c>
      <c r="U2548" s="227">
        <v>0</v>
      </c>
      <c r="V2548" s="224">
        <v>0</v>
      </c>
      <c r="W2548" s="224">
        <v>0</v>
      </c>
      <c r="X2548" s="146">
        <f>+G2548-(SUM(I2548:N2548,O2548,P2548:P2548:T2548,U2548,V2548,W2548))</f>
        <v>0</v>
      </c>
      <c r="Y2548" s="107"/>
      <c r="Z2548" s="107"/>
      <c r="AA2548" s="107"/>
      <c r="AB2548" s="107"/>
      <c r="AC2548" s="107"/>
      <c r="AD2548" s="107"/>
      <c r="AE2548" s="197">
        <f t="shared" si="72"/>
        <v>0</v>
      </c>
      <c r="AF2548" s="108"/>
      <c r="AG2548" s="104"/>
    </row>
    <row r="2549" spans="1:33">
      <c r="A2549" s="103"/>
      <c r="B2549" s="30"/>
      <c r="C2549" s="30"/>
      <c r="D2549" s="104"/>
      <c r="E2549" s="104"/>
      <c r="F2549" s="30"/>
      <c r="G2549" s="105"/>
      <c r="H2549" s="113" t="s">
        <v>735</v>
      </c>
      <c r="I2549" s="222">
        <v>0</v>
      </c>
      <c r="J2549" s="223">
        <v>0</v>
      </c>
      <c r="K2549" s="228">
        <v>0</v>
      </c>
      <c r="L2549" s="224">
        <v>0</v>
      </c>
      <c r="M2549" s="222">
        <v>0</v>
      </c>
      <c r="N2549" s="229">
        <v>0</v>
      </c>
      <c r="O2549" s="225">
        <v>0</v>
      </c>
      <c r="P2549" s="224">
        <v>0</v>
      </c>
      <c r="Q2549" s="225">
        <v>0</v>
      </c>
      <c r="R2549" s="226">
        <v>0</v>
      </c>
      <c r="S2549" s="224">
        <v>0</v>
      </c>
      <c r="T2549" s="222">
        <v>0</v>
      </c>
      <c r="U2549" s="227">
        <v>0</v>
      </c>
      <c r="V2549" s="224">
        <v>0</v>
      </c>
      <c r="W2549" s="224">
        <v>0</v>
      </c>
      <c r="X2549" s="146">
        <f>+G2549-(SUM(I2549:N2549,O2549,P2549:P2549:T2549,U2549,V2549,W2549))</f>
        <v>0</v>
      </c>
      <c r="Y2549" s="107"/>
      <c r="Z2549" s="107"/>
      <c r="AA2549" s="107"/>
      <c r="AB2549" s="107"/>
      <c r="AC2549" s="107"/>
      <c r="AD2549" s="107"/>
      <c r="AE2549" s="197">
        <f t="shared" si="72"/>
        <v>0</v>
      </c>
      <c r="AF2549" s="108"/>
      <c r="AG2549" s="104"/>
    </row>
    <row r="2550" spans="1:33">
      <c r="A2550" s="103"/>
      <c r="B2550" s="30"/>
      <c r="C2550" s="30"/>
      <c r="D2550" s="104"/>
      <c r="E2550" s="104"/>
      <c r="F2550" s="30"/>
      <c r="G2550" s="105"/>
      <c r="H2550" s="113" t="s">
        <v>735</v>
      </c>
      <c r="I2550" s="222">
        <v>0</v>
      </c>
      <c r="J2550" s="223">
        <v>0</v>
      </c>
      <c r="K2550" s="228">
        <v>0</v>
      </c>
      <c r="L2550" s="224">
        <v>0</v>
      </c>
      <c r="M2550" s="222">
        <v>0</v>
      </c>
      <c r="N2550" s="229">
        <v>0</v>
      </c>
      <c r="O2550" s="225">
        <v>0</v>
      </c>
      <c r="P2550" s="224">
        <v>0</v>
      </c>
      <c r="Q2550" s="225">
        <v>0</v>
      </c>
      <c r="R2550" s="226">
        <v>0</v>
      </c>
      <c r="S2550" s="224">
        <v>0</v>
      </c>
      <c r="T2550" s="222">
        <v>0</v>
      </c>
      <c r="U2550" s="227">
        <v>0</v>
      </c>
      <c r="V2550" s="224">
        <v>0</v>
      </c>
      <c r="W2550" s="224">
        <v>0</v>
      </c>
      <c r="X2550" s="146">
        <f>+G2550-(SUM(I2550:N2550,O2550,P2550:P2550:T2550,U2550,V2550,W2550))</f>
        <v>0</v>
      </c>
      <c r="Y2550" s="107"/>
      <c r="Z2550" s="107"/>
      <c r="AA2550" s="107"/>
      <c r="AB2550" s="107"/>
      <c r="AC2550" s="107"/>
      <c r="AD2550" s="107"/>
      <c r="AE2550" s="197">
        <f t="shared" si="72"/>
        <v>0</v>
      </c>
      <c r="AF2550" s="108"/>
      <c r="AG2550" s="104"/>
    </row>
    <row r="2551" spans="1:33">
      <c r="A2551" s="103"/>
      <c r="B2551" s="30"/>
      <c r="C2551" s="30"/>
      <c r="D2551" s="104"/>
      <c r="E2551" s="104"/>
      <c r="F2551" s="30"/>
      <c r="G2551" s="105"/>
      <c r="H2551" s="113" t="s">
        <v>735</v>
      </c>
      <c r="I2551" s="222">
        <v>0</v>
      </c>
      <c r="J2551" s="223">
        <v>0</v>
      </c>
      <c r="K2551" s="228">
        <v>0</v>
      </c>
      <c r="L2551" s="224">
        <v>0</v>
      </c>
      <c r="M2551" s="222">
        <v>0</v>
      </c>
      <c r="N2551" s="229">
        <v>0</v>
      </c>
      <c r="O2551" s="225">
        <v>0</v>
      </c>
      <c r="P2551" s="224">
        <v>0</v>
      </c>
      <c r="Q2551" s="225">
        <v>0</v>
      </c>
      <c r="R2551" s="226">
        <v>0</v>
      </c>
      <c r="S2551" s="224">
        <v>0</v>
      </c>
      <c r="T2551" s="222">
        <v>0</v>
      </c>
      <c r="U2551" s="227">
        <v>0</v>
      </c>
      <c r="V2551" s="224">
        <v>0</v>
      </c>
      <c r="W2551" s="224">
        <v>0</v>
      </c>
      <c r="X2551" s="146">
        <f>+G2551-(SUM(I2551:N2551,O2551,P2551:P2551:T2551,U2551,V2551,W2551))</f>
        <v>0</v>
      </c>
      <c r="Y2551" s="107"/>
      <c r="Z2551" s="107"/>
      <c r="AA2551" s="107"/>
      <c r="AB2551" s="107"/>
      <c r="AC2551" s="107"/>
      <c r="AD2551" s="107"/>
      <c r="AE2551" s="197">
        <f t="shared" si="72"/>
        <v>0</v>
      </c>
      <c r="AF2551" s="108"/>
      <c r="AG2551" s="104"/>
    </row>
    <row r="2552" spans="1:33">
      <c r="A2552" s="103"/>
      <c r="B2552" s="30"/>
      <c r="C2552" s="30"/>
      <c r="D2552" s="104"/>
      <c r="E2552" s="104"/>
      <c r="F2552" s="30"/>
      <c r="G2552" s="105"/>
      <c r="H2552" s="113" t="s">
        <v>735</v>
      </c>
      <c r="I2552" s="222">
        <v>0</v>
      </c>
      <c r="J2552" s="223">
        <v>0</v>
      </c>
      <c r="K2552" s="228">
        <v>0</v>
      </c>
      <c r="L2552" s="224">
        <v>0</v>
      </c>
      <c r="M2552" s="222">
        <v>0</v>
      </c>
      <c r="N2552" s="229">
        <v>0</v>
      </c>
      <c r="O2552" s="225">
        <v>0</v>
      </c>
      <c r="P2552" s="224">
        <v>0</v>
      </c>
      <c r="Q2552" s="225">
        <v>0</v>
      </c>
      <c r="R2552" s="226">
        <v>0</v>
      </c>
      <c r="S2552" s="224">
        <v>0</v>
      </c>
      <c r="T2552" s="222">
        <v>0</v>
      </c>
      <c r="U2552" s="227">
        <v>0</v>
      </c>
      <c r="V2552" s="224">
        <v>0</v>
      </c>
      <c r="W2552" s="224">
        <v>0</v>
      </c>
      <c r="X2552" s="146">
        <f>+G2552-(SUM(I2552:N2552,O2552,P2552:P2552:T2552,U2552,V2552,W2552))</f>
        <v>0</v>
      </c>
      <c r="Y2552" s="107"/>
      <c r="Z2552" s="107"/>
      <c r="AA2552" s="107"/>
      <c r="AB2552" s="107"/>
      <c r="AC2552" s="107"/>
      <c r="AD2552" s="107"/>
      <c r="AE2552" s="197">
        <f t="shared" si="72"/>
        <v>0</v>
      </c>
      <c r="AF2552" s="108"/>
      <c r="AG2552" s="104"/>
    </row>
    <row r="2553" spans="1:33">
      <c r="A2553" s="103"/>
      <c r="B2553" s="30"/>
      <c r="C2553" s="30"/>
      <c r="D2553" s="104"/>
      <c r="E2553" s="104"/>
      <c r="F2553" s="30"/>
      <c r="G2553" s="105"/>
      <c r="H2553" s="113" t="s">
        <v>735</v>
      </c>
      <c r="I2553" s="222">
        <v>0</v>
      </c>
      <c r="J2553" s="223">
        <v>0</v>
      </c>
      <c r="K2553" s="228">
        <v>0</v>
      </c>
      <c r="L2553" s="224">
        <v>0</v>
      </c>
      <c r="M2553" s="222">
        <v>0</v>
      </c>
      <c r="N2553" s="229">
        <v>0</v>
      </c>
      <c r="O2553" s="225">
        <v>0</v>
      </c>
      <c r="P2553" s="224">
        <v>0</v>
      </c>
      <c r="Q2553" s="225">
        <v>0</v>
      </c>
      <c r="R2553" s="226">
        <v>0</v>
      </c>
      <c r="S2553" s="224">
        <v>0</v>
      </c>
      <c r="T2553" s="222">
        <v>0</v>
      </c>
      <c r="U2553" s="227">
        <v>0</v>
      </c>
      <c r="V2553" s="224">
        <v>0</v>
      </c>
      <c r="W2553" s="224">
        <v>0</v>
      </c>
      <c r="X2553" s="146">
        <f>+G2553-(SUM(I2553:N2553,O2553,P2553:P2553:T2553,U2553,V2553,W2553))</f>
        <v>0</v>
      </c>
      <c r="Y2553" s="107"/>
      <c r="Z2553" s="107"/>
      <c r="AA2553" s="107"/>
      <c r="AB2553" s="107"/>
      <c r="AC2553" s="107"/>
      <c r="AD2553" s="107"/>
      <c r="AE2553" s="197">
        <f t="shared" si="72"/>
        <v>0</v>
      </c>
      <c r="AF2553" s="108"/>
      <c r="AG2553" s="104"/>
    </row>
    <row r="2554" spans="1:33">
      <c r="A2554" s="103"/>
      <c r="B2554" s="30"/>
      <c r="C2554" s="30"/>
      <c r="D2554" s="104"/>
      <c r="E2554" s="104"/>
      <c r="F2554" s="30"/>
      <c r="G2554" s="105"/>
      <c r="H2554" s="113" t="s">
        <v>735</v>
      </c>
      <c r="I2554" s="222">
        <v>0</v>
      </c>
      <c r="J2554" s="223">
        <v>0</v>
      </c>
      <c r="K2554" s="228">
        <v>0</v>
      </c>
      <c r="L2554" s="224">
        <v>0</v>
      </c>
      <c r="M2554" s="222">
        <v>0</v>
      </c>
      <c r="N2554" s="229">
        <v>0</v>
      </c>
      <c r="O2554" s="225">
        <v>0</v>
      </c>
      <c r="P2554" s="224">
        <v>0</v>
      </c>
      <c r="Q2554" s="225">
        <v>0</v>
      </c>
      <c r="R2554" s="226">
        <v>0</v>
      </c>
      <c r="S2554" s="224">
        <v>0</v>
      </c>
      <c r="T2554" s="222">
        <v>0</v>
      </c>
      <c r="U2554" s="227">
        <v>0</v>
      </c>
      <c r="V2554" s="224">
        <v>0</v>
      </c>
      <c r="W2554" s="224">
        <v>0</v>
      </c>
      <c r="X2554" s="146">
        <f>+G2554-(SUM(I2554:N2554,O2554,P2554:P2554:T2554,U2554,V2554,W2554))</f>
        <v>0</v>
      </c>
      <c r="Y2554" s="107"/>
      <c r="Z2554" s="107"/>
      <c r="AA2554" s="107"/>
      <c r="AB2554" s="107"/>
      <c r="AC2554" s="107"/>
      <c r="AD2554" s="107"/>
      <c r="AE2554" s="197">
        <f t="shared" si="72"/>
        <v>0</v>
      </c>
      <c r="AF2554" s="108"/>
      <c r="AG2554" s="104"/>
    </row>
    <row r="2555" spans="1:33">
      <c r="A2555" s="103"/>
      <c r="B2555" s="30"/>
      <c r="C2555" s="30"/>
      <c r="D2555" s="104"/>
      <c r="E2555" s="104"/>
      <c r="F2555" s="30"/>
      <c r="G2555" s="105"/>
      <c r="H2555" s="113" t="s">
        <v>735</v>
      </c>
      <c r="I2555" s="222">
        <v>0</v>
      </c>
      <c r="J2555" s="223">
        <v>0</v>
      </c>
      <c r="K2555" s="228">
        <v>0</v>
      </c>
      <c r="L2555" s="224">
        <v>0</v>
      </c>
      <c r="M2555" s="222">
        <v>0</v>
      </c>
      <c r="N2555" s="229">
        <v>0</v>
      </c>
      <c r="O2555" s="225">
        <v>0</v>
      </c>
      <c r="P2555" s="224">
        <v>0</v>
      </c>
      <c r="Q2555" s="225">
        <v>0</v>
      </c>
      <c r="R2555" s="226">
        <v>0</v>
      </c>
      <c r="S2555" s="224">
        <v>0</v>
      </c>
      <c r="T2555" s="222">
        <v>0</v>
      </c>
      <c r="U2555" s="227">
        <v>0</v>
      </c>
      <c r="V2555" s="224">
        <v>0</v>
      </c>
      <c r="W2555" s="224">
        <v>0</v>
      </c>
      <c r="X2555" s="146">
        <f>+G2555-(SUM(I2555:N2555,O2555,P2555:P2555:T2555,U2555,V2555,W2555))</f>
        <v>0</v>
      </c>
      <c r="Y2555" s="107"/>
      <c r="Z2555" s="107"/>
      <c r="AA2555" s="107"/>
      <c r="AB2555" s="107"/>
      <c r="AC2555" s="107"/>
      <c r="AD2555" s="107"/>
      <c r="AE2555" s="197">
        <f t="shared" si="72"/>
        <v>0</v>
      </c>
      <c r="AF2555" s="108"/>
      <c r="AG2555" s="104"/>
    </row>
    <row r="2556" spans="1:33">
      <c r="A2556" s="103"/>
      <c r="B2556" s="30"/>
      <c r="C2556" s="30"/>
      <c r="D2556" s="104"/>
      <c r="E2556" s="104"/>
      <c r="F2556" s="30"/>
      <c r="G2556" s="105"/>
      <c r="H2556" s="113" t="s">
        <v>735</v>
      </c>
      <c r="I2556" s="222">
        <v>0</v>
      </c>
      <c r="J2556" s="223">
        <v>0</v>
      </c>
      <c r="K2556" s="228">
        <v>0</v>
      </c>
      <c r="L2556" s="224">
        <v>0</v>
      </c>
      <c r="M2556" s="222">
        <v>0</v>
      </c>
      <c r="N2556" s="229">
        <v>0</v>
      </c>
      <c r="O2556" s="225">
        <v>0</v>
      </c>
      <c r="P2556" s="224">
        <v>0</v>
      </c>
      <c r="Q2556" s="225">
        <v>0</v>
      </c>
      <c r="R2556" s="226">
        <v>0</v>
      </c>
      <c r="S2556" s="224">
        <v>0</v>
      </c>
      <c r="T2556" s="222">
        <v>0</v>
      </c>
      <c r="U2556" s="227">
        <v>0</v>
      </c>
      <c r="V2556" s="224">
        <v>0</v>
      </c>
      <c r="W2556" s="224">
        <v>0</v>
      </c>
      <c r="X2556" s="146">
        <f>+G2556-(SUM(I2556:N2556,O2556,P2556:P2556:T2556,U2556,V2556,W2556))</f>
        <v>0</v>
      </c>
      <c r="Y2556" s="107"/>
      <c r="Z2556" s="107"/>
      <c r="AA2556" s="107"/>
      <c r="AB2556" s="107"/>
      <c r="AC2556" s="107"/>
      <c r="AD2556" s="107"/>
      <c r="AE2556" s="197">
        <f t="shared" si="72"/>
        <v>0</v>
      </c>
      <c r="AF2556" s="108"/>
      <c r="AG2556" s="104"/>
    </row>
    <row r="2557" spans="1:33">
      <c r="A2557" s="103"/>
      <c r="B2557" s="30"/>
      <c r="C2557" s="30"/>
      <c r="D2557" s="104"/>
      <c r="E2557" s="104"/>
      <c r="F2557" s="30"/>
      <c r="G2557" s="105"/>
      <c r="H2557" s="113" t="s">
        <v>735</v>
      </c>
      <c r="I2557" s="222">
        <v>0</v>
      </c>
      <c r="J2557" s="223">
        <v>0</v>
      </c>
      <c r="K2557" s="228">
        <v>0</v>
      </c>
      <c r="L2557" s="224">
        <v>0</v>
      </c>
      <c r="M2557" s="222">
        <v>0</v>
      </c>
      <c r="N2557" s="229">
        <v>0</v>
      </c>
      <c r="O2557" s="225">
        <v>0</v>
      </c>
      <c r="P2557" s="224">
        <v>0</v>
      </c>
      <c r="Q2557" s="225">
        <v>0</v>
      </c>
      <c r="R2557" s="226">
        <v>0</v>
      </c>
      <c r="S2557" s="224">
        <v>0</v>
      </c>
      <c r="T2557" s="222">
        <v>0</v>
      </c>
      <c r="U2557" s="227">
        <v>0</v>
      </c>
      <c r="V2557" s="224">
        <v>0</v>
      </c>
      <c r="W2557" s="224">
        <v>0</v>
      </c>
      <c r="X2557" s="146">
        <f>+G2557-(SUM(I2557:N2557,O2557,P2557:P2557:T2557,U2557,V2557,W2557))</f>
        <v>0</v>
      </c>
      <c r="Y2557" s="107"/>
      <c r="Z2557" s="107"/>
      <c r="AA2557" s="107"/>
      <c r="AB2557" s="107"/>
      <c r="AC2557" s="107"/>
      <c r="AD2557" s="107"/>
      <c r="AE2557" s="197">
        <f t="shared" si="72"/>
        <v>0</v>
      </c>
      <c r="AF2557" s="108"/>
      <c r="AG2557" s="104"/>
    </row>
    <row r="2558" spans="1:33">
      <c r="A2558" s="103"/>
      <c r="B2558" s="30"/>
      <c r="C2558" s="30"/>
      <c r="D2558" s="104"/>
      <c r="E2558" s="104"/>
      <c r="F2558" s="30"/>
      <c r="G2558" s="105"/>
      <c r="H2558" s="113" t="s">
        <v>735</v>
      </c>
      <c r="I2558" s="222">
        <v>0</v>
      </c>
      <c r="J2558" s="223">
        <v>0</v>
      </c>
      <c r="K2558" s="228">
        <v>0</v>
      </c>
      <c r="L2558" s="224">
        <v>0</v>
      </c>
      <c r="M2558" s="222">
        <v>0</v>
      </c>
      <c r="N2558" s="229">
        <v>0</v>
      </c>
      <c r="O2558" s="225">
        <v>0</v>
      </c>
      <c r="P2558" s="224">
        <v>0</v>
      </c>
      <c r="Q2558" s="225">
        <v>0</v>
      </c>
      <c r="R2558" s="226">
        <v>0</v>
      </c>
      <c r="S2558" s="224">
        <v>0</v>
      </c>
      <c r="T2558" s="222">
        <v>0</v>
      </c>
      <c r="U2558" s="227">
        <v>0</v>
      </c>
      <c r="V2558" s="224">
        <v>0</v>
      </c>
      <c r="W2558" s="224">
        <v>0</v>
      </c>
      <c r="X2558" s="146">
        <f>+G2558-(SUM(I2558:N2558,O2558,P2558:P2558:T2558,U2558,V2558,W2558))</f>
        <v>0</v>
      </c>
      <c r="Y2558" s="107"/>
      <c r="Z2558" s="107"/>
      <c r="AA2558" s="107"/>
      <c r="AB2558" s="107"/>
      <c r="AC2558" s="107"/>
      <c r="AD2558" s="107"/>
      <c r="AE2558" s="197">
        <f t="shared" si="72"/>
        <v>0</v>
      </c>
      <c r="AF2558" s="108"/>
      <c r="AG2558" s="104"/>
    </row>
    <row r="2559" spans="1:33">
      <c r="A2559" s="103"/>
      <c r="B2559" s="30"/>
      <c r="C2559" s="30"/>
      <c r="D2559" s="104"/>
      <c r="E2559" s="104"/>
      <c r="F2559" s="30"/>
      <c r="G2559" s="105"/>
      <c r="H2559" s="113" t="s">
        <v>735</v>
      </c>
      <c r="I2559" s="222">
        <v>0</v>
      </c>
      <c r="J2559" s="223">
        <v>0</v>
      </c>
      <c r="K2559" s="228">
        <v>0</v>
      </c>
      <c r="L2559" s="224">
        <v>0</v>
      </c>
      <c r="M2559" s="222">
        <v>0</v>
      </c>
      <c r="N2559" s="229">
        <v>0</v>
      </c>
      <c r="O2559" s="225">
        <v>0</v>
      </c>
      <c r="P2559" s="224">
        <v>0</v>
      </c>
      <c r="Q2559" s="225">
        <v>0</v>
      </c>
      <c r="R2559" s="226">
        <v>0</v>
      </c>
      <c r="S2559" s="224">
        <v>0</v>
      </c>
      <c r="T2559" s="222">
        <v>0</v>
      </c>
      <c r="U2559" s="227">
        <v>0</v>
      </c>
      <c r="V2559" s="224">
        <v>0</v>
      </c>
      <c r="W2559" s="224">
        <v>0</v>
      </c>
      <c r="X2559" s="146">
        <f>+G2559-(SUM(I2559:N2559,O2559,P2559:P2559:T2559,U2559,V2559,W2559))</f>
        <v>0</v>
      </c>
      <c r="Y2559" s="107"/>
      <c r="Z2559" s="107"/>
      <c r="AA2559" s="107"/>
      <c r="AB2559" s="107"/>
      <c r="AC2559" s="107"/>
      <c r="AD2559" s="107"/>
      <c r="AE2559" s="197">
        <f t="shared" si="72"/>
        <v>0</v>
      </c>
      <c r="AF2559" s="108"/>
      <c r="AG2559" s="104"/>
    </row>
    <row r="2560" spans="1:33">
      <c r="A2560" s="103"/>
      <c r="B2560" s="30"/>
      <c r="C2560" s="30"/>
      <c r="D2560" s="104"/>
      <c r="E2560" s="104"/>
      <c r="F2560" s="30"/>
      <c r="G2560" s="105"/>
      <c r="H2560" s="113" t="s">
        <v>735</v>
      </c>
      <c r="I2560" s="222">
        <v>0</v>
      </c>
      <c r="J2560" s="223">
        <v>0</v>
      </c>
      <c r="K2560" s="228">
        <v>0</v>
      </c>
      <c r="L2560" s="224">
        <v>0</v>
      </c>
      <c r="M2560" s="222">
        <v>0</v>
      </c>
      <c r="N2560" s="229">
        <v>0</v>
      </c>
      <c r="O2560" s="225">
        <v>0</v>
      </c>
      <c r="P2560" s="224">
        <v>0</v>
      </c>
      <c r="Q2560" s="225">
        <v>0</v>
      </c>
      <c r="R2560" s="226">
        <v>0</v>
      </c>
      <c r="S2560" s="224">
        <v>0</v>
      </c>
      <c r="T2560" s="222">
        <v>0</v>
      </c>
      <c r="U2560" s="227">
        <v>0</v>
      </c>
      <c r="V2560" s="224">
        <v>0</v>
      </c>
      <c r="W2560" s="224">
        <v>0</v>
      </c>
      <c r="X2560" s="146">
        <f>+G2560-(SUM(I2560:N2560,O2560,P2560:P2560:T2560,U2560,V2560,W2560))</f>
        <v>0</v>
      </c>
      <c r="Y2560" s="107"/>
      <c r="Z2560" s="107"/>
      <c r="AA2560" s="107"/>
      <c r="AB2560" s="107"/>
      <c r="AC2560" s="107"/>
      <c r="AD2560" s="107"/>
      <c r="AE2560" s="197">
        <f t="shared" si="72"/>
        <v>0</v>
      </c>
      <c r="AF2560" s="108"/>
      <c r="AG2560" s="104"/>
    </row>
    <row r="2561" spans="1:33">
      <c r="A2561" s="103"/>
      <c r="B2561" s="30"/>
      <c r="C2561" s="30"/>
      <c r="D2561" s="104"/>
      <c r="E2561" s="104"/>
      <c r="F2561" s="30"/>
      <c r="G2561" s="105"/>
      <c r="H2561" s="113" t="s">
        <v>735</v>
      </c>
      <c r="I2561" s="222">
        <v>0</v>
      </c>
      <c r="J2561" s="223">
        <v>0</v>
      </c>
      <c r="K2561" s="228">
        <v>0</v>
      </c>
      <c r="L2561" s="224">
        <v>0</v>
      </c>
      <c r="M2561" s="222">
        <v>0</v>
      </c>
      <c r="N2561" s="229">
        <v>0</v>
      </c>
      <c r="O2561" s="225">
        <v>0</v>
      </c>
      <c r="P2561" s="224">
        <v>0</v>
      </c>
      <c r="Q2561" s="225">
        <v>0</v>
      </c>
      <c r="R2561" s="226">
        <v>0</v>
      </c>
      <c r="S2561" s="224">
        <v>0</v>
      </c>
      <c r="T2561" s="222">
        <v>0</v>
      </c>
      <c r="U2561" s="227">
        <v>0</v>
      </c>
      <c r="V2561" s="224">
        <v>0</v>
      </c>
      <c r="W2561" s="224">
        <v>0</v>
      </c>
      <c r="X2561" s="146">
        <f>+G2561-(SUM(I2561:N2561,O2561,P2561:P2561:T2561,U2561,V2561,W2561))</f>
        <v>0</v>
      </c>
      <c r="Y2561" s="107"/>
      <c r="Z2561" s="107"/>
      <c r="AA2561" s="107"/>
      <c r="AB2561" s="107"/>
      <c r="AC2561" s="107"/>
      <c r="AD2561" s="107"/>
      <c r="AE2561" s="197">
        <f t="shared" si="72"/>
        <v>0</v>
      </c>
      <c r="AF2561" s="108"/>
      <c r="AG2561" s="104"/>
    </row>
    <row r="2562" spans="1:33">
      <c r="A2562" s="103"/>
      <c r="B2562" s="30"/>
      <c r="C2562" s="30"/>
      <c r="D2562" s="104"/>
      <c r="E2562" s="104"/>
      <c r="F2562" s="30"/>
      <c r="G2562" s="105"/>
      <c r="H2562" s="113" t="s">
        <v>735</v>
      </c>
      <c r="I2562" s="222">
        <v>0</v>
      </c>
      <c r="J2562" s="223">
        <v>0</v>
      </c>
      <c r="K2562" s="228">
        <v>0</v>
      </c>
      <c r="L2562" s="224">
        <v>0</v>
      </c>
      <c r="M2562" s="222">
        <v>0</v>
      </c>
      <c r="N2562" s="229">
        <v>0</v>
      </c>
      <c r="O2562" s="225">
        <v>0</v>
      </c>
      <c r="P2562" s="224">
        <v>0</v>
      </c>
      <c r="Q2562" s="225">
        <v>0</v>
      </c>
      <c r="R2562" s="226">
        <v>0</v>
      </c>
      <c r="S2562" s="224">
        <v>0</v>
      </c>
      <c r="T2562" s="222">
        <v>0</v>
      </c>
      <c r="U2562" s="227">
        <v>0</v>
      </c>
      <c r="V2562" s="224">
        <v>0</v>
      </c>
      <c r="W2562" s="224">
        <v>0</v>
      </c>
      <c r="X2562" s="146">
        <f>+G2562-(SUM(I2562:N2562,O2562,P2562:P2562:T2562,U2562,V2562,W2562))</f>
        <v>0</v>
      </c>
      <c r="Y2562" s="107"/>
      <c r="Z2562" s="107"/>
      <c r="AA2562" s="107"/>
      <c r="AB2562" s="107"/>
      <c r="AC2562" s="107"/>
      <c r="AD2562" s="107"/>
      <c r="AE2562" s="197">
        <f t="shared" si="72"/>
        <v>0</v>
      </c>
      <c r="AF2562" s="108"/>
      <c r="AG2562" s="104"/>
    </row>
    <row r="2563" spans="1:33">
      <c r="A2563" s="103"/>
      <c r="B2563" s="30"/>
      <c r="C2563" s="30"/>
      <c r="D2563" s="104"/>
      <c r="E2563" s="104"/>
      <c r="F2563" s="30"/>
      <c r="G2563" s="105"/>
      <c r="H2563" s="113" t="s">
        <v>735</v>
      </c>
      <c r="I2563" s="222">
        <v>0</v>
      </c>
      <c r="J2563" s="223">
        <v>0</v>
      </c>
      <c r="K2563" s="228">
        <v>0</v>
      </c>
      <c r="L2563" s="224">
        <v>0</v>
      </c>
      <c r="M2563" s="222">
        <v>0</v>
      </c>
      <c r="N2563" s="229">
        <v>0</v>
      </c>
      <c r="O2563" s="225">
        <v>0</v>
      </c>
      <c r="P2563" s="224">
        <v>0</v>
      </c>
      <c r="Q2563" s="225">
        <v>0</v>
      </c>
      <c r="R2563" s="226">
        <v>0</v>
      </c>
      <c r="S2563" s="224">
        <v>0</v>
      </c>
      <c r="T2563" s="222">
        <v>0</v>
      </c>
      <c r="U2563" s="227">
        <v>0</v>
      </c>
      <c r="V2563" s="224">
        <v>0</v>
      </c>
      <c r="W2563" s="224">
        <v>0</v>
      </c>
      <c r="X2563" s="146">
        <f>+G2563-(SUM(I2563:N2563,O2563,P2563:P2563:T2563,U2563,V2563,W2563))</f>
        <v>0</v>
      </c>
      <c r="Y2563" s="107"/>
      <c r="Z2563" s="107"/>
      <c r="AA2563" s="107"/>
      <c r="AB2563" s="107"/>
      <c r="AC2563" s="107"/>
      <c r="AD2563" s="107"/>
      <c r="AE2563" s="197">
        <f t="shared" si="72"/>
        <v>0</v>
      </c>
      <c r="AF2563" s="108"/>
      <c r="AG2563" s="104"/>
    </row>
    <row r="2564" spans="1:33">
      <c r="A2564" s="103"/>
      <c r="B2564" s="30"/>
      <c r="C2564" s="30"/>
      <c r="D2564" s="104"/>
      <c r="E2564" s="104"/>
      <c r="F2564" s="30"/>
      <c r="G2564" s="105"/>
      <c r="H2564" s="113" t="s">
        <v>735</v>
      </c>
      <c r="I2564" s="222">
        <v>0</v>
      </c>
      <c r="J2564" s="223">
        <v>0</v>
      </c>
      <c r="K2564" s="228">
        <v>0</v>
      </c>
      <c r="L2564" s="224">
        <v>0</v>
      </c>
      <c r="M2564" s="222">
        <v>0</v>
      </c>
      <c r="N2564" s="229">
        <v>0</v>
      </c>
      <c r="O2564" s="225">
        <v>0</v>
      </c>
      <c r="P2564" s="224">
        <v>0</v>
      </c>
      <c r="Q2564" s="225">
        <v>0</v>
      </c>
      <c r="R2564" s="226">
        <v>0</v>
      </c>
      <c r="S2564" s="224">
        <v>0</v>
      </c>
      <c r="T2564" s="222">
        <v>0</v>
      </c>
      <c r="U2564" s="227">
        <v>0</v>
      </c>
      <c r="V2564" s="224">
        <v>0</v>
      </c>
      <c r="W2564" s="224">
        <v>0</v>
      </c>
      <c r="X2564" s="146">
        <f>+G2564-(SUM(I2564:N2564,O2564,P2564:P2564:T2564,U2564,V2564,W2564))</f>
        <v>0</v>
      </c>
      <c r="Y2564" s="107"/>
      <c r="Z2564" s="107"/>
      <c r="AA2564" s="107"/>
      <c r="AB2564" s="107"/>
      <c r="AC2564" s="107"/>
      <c r="AD2564" s="107"/>
      <c r="AE2564" s="197">
        <f t="shared" si="72"/>
        <v>0</v>
      </c>
      <c r="AF2564" s="108"/>
      <c r="AG2564" s="104"/>
    </row>
    <row r="2565" spans="1:33">
      <c r="A2565" s="103"/>
      <c r="B2565" s="30"/>
      <c r="C2565" s="30"/>
      <c r="D2565" s="104"/>
      <c r="E2565" s="104"/>
      <c r="F2565" s="30"/>
      <c r="G2565" s="105"/>
      <c r="H2565" s="113" t="s">
        <v>735</v>
      </c>
      <c r="I2565" s="222">
        <v>0</v>
      </c>
      <c r="J2565" s="223">
        <v>0</v>
      </c>
      <c r="K2565" s="228">
        <v>0</v>
      </c>
      <c r="L2565" s="224">
        <v>0</v>
      </c>
      <c r="M2565" s="222">
        <v>0</v>
      </c>
      <c r="N2565" s="229">
        <v>0</v>
      </c>
      <c r="O2565" s="225">
        <v>0</v>
      </c>
      <c r="P2565" s="224">
        <v>0</v>
      </c>
      <c r="Q2565" s="225">
        <v>0</v>
      </c>
      <c r="R2565" s="226">
        <v>0</v>
      </c>
      <c r="S2565" s="224">
        <v>0</v>
      </c>
      <c r="T2565" s="222">
        <v>0</v>
      </c>
      <c r="U2565" s="227">
        <v>0</v>
      </c>
      <c r="V2565" s="224">
        <v>0</v>
      </c>
      <c r="W2565" s="224">
        <v>0</v>
      </c>
      <c r="X2565" s="146">
        <f>+G2565-(SUM(I2565:N2565,O2565,P2565:P2565:T2565,U2565,V2565,W2565))</f>
        <v>0</v>
      </c>
      <c r="Y2565" s="107"/>
      <c r="Z2565" s="107"/>
      <c r="AA2565" s="107"/>
      <c r="AB2565" s="107"/>
      <c r="AC2565" s="107"/>
      <c r="AD2565" s="107"/>
      <c r="AE2565" s="197">
        <f t="shared" si="72"/>
        <v>0</v>
      </c>
      <c r="AF2565" s="108"/>
      <c r="AG2565" s="104"/>
    </row>
    <row r="2566" spans="1:33">
      <c r="A2566" s="103"/>
      <c r="B2566" s="30"/>
      <c r="C2566" s="30"/>
      <c r="D2566" s="104"/>
      <c r="E2566" s="104"/>
      <c r="F2566" s="30"/>
      <c r="G2566" s="105"/>
      <c r="H2566" s="113" t="s">
        <v>735</v>
      </c>
      <c r="I2566" s="222">
        <v>0</v>
      </c>
      <c r="J2566" s="223">
        <v>0</v>
      </c>
      <c r="K2566" s="228">
        <v>0</v>
      </c>
      <c r="L2566" s="224">
        <v>0</v>
      </c>
      <c r="M2566" s="222">
        <v>0</v>
      </c>
      <c r="N2566" s="229">
        <v>0</v>
      </c>
      <c r="O2566" s="225">
        <v>0</v>
      </c>
      <c r="P2566" s="224">
        <v>0</v>
      </c>
      <c r="Q2566" s="225">
        <v>0</v>
      </c>
      <c r="R2566" s="226">
        <v>0</v>
      </c>
      <c r="S2566" s="224">
        <v>0</v>
      </c>
      <c r="T2566" s="222">
        <v>0</v>
      </c>
      <c r="U2566" s="227">
        <v>0</v>
      </c>
      <c r="V2566" s="224">
        <v>0</v>
      </c>
      <c r="W2566" s="224">
        <v>0</v>
      </c>
      <c r="X2566" s="146">
        <f>+G2566-(SUM(I2566:N2566,O2566,P2566:P2566:T2566,U2566,V2566,W2566))</f>
        <v>0</v>
      </c>
      <c r="Y2566" s="107"/>
      <c r="Z2566" s="107"/>
      <c r="AA2566" s="107"/>
      <c r="AB2566" s="107"/>
      <c r="AC2566" s="107"/>
      <c r="AD2566" s="107"/>
      <c r="AE2566" s="197">
        <f t="shared" si="72"/>
        <v>0</v>
      </c>
      <c r="AF2566" s="108"/>
      <c r="AG2566" s="104"/>
    </row>
    <row r="2567" spans="1:33">
      <c r="A2567" s="103"/>
      <c r="B2567" s="30"/>
      <c r="C2567" s="30"/>
      <c r="D2567" s="104"/>
      <c r="E2567" s="104"/>
      <c r="F2567" s="30"/>
      <c r="G2567" s="105"/>
      <c r="H2567" s="113" t="s">
        <v>735</v>
      </c>
      <c r="I2567" s="222">
        <v>0</v>
      </c>
      <c r="J2567" s="223">
        <v>0</v>
      </c>
      <c r="K2567" s="228">
        <v>0</v>
      </c>
      <c r="L2567" s="224">
        <v>0</v>
      </c>
      <c r="M2567" s="222">
        <v>0</v>
      </c>
      <c r="N2567" s="229">
        <v>0</v>
      </c>
      <c r="O2567" s="225">
        <v>0</v>
      </c>
      <c r="P2567" s="224">
        <v>0</v>
      </c>
      <c r="Q2567" s="225">
        <v>0</v>
      </c>
      <c r="R2567" s="226">
        <v>0</v>
      </c>
      <c r="S2567" s="224">
        <v>0</v>
      </c>
      <c r="T2567" s="222">
        <v>0</v>
      </c>
      <c r="U2567" s="227">
        <v>0</v>
      </c>
      <c r="V2567" s="224">
        <v>0</v>
      </c>
      <c r="W2567" s="224">
        <v>0</v>
      </c>
      <c r="X2567" s="146">
        <f>+G2567-(SUM(I2567:N2567,O2567,P2567:P2567:T2567,U2567,V2567,W2567))</f>
        <v>0</v>
      </c>
      <c r="Y2567" s="107"/>
      <c r="Z2567" s="107"/>
      <c r="AA2567" s="107"/>
      <c r="AB2567" s="107"/>
      <c r="AC2567" s="107"/>
      <c r="AD2567" s="107"/>
      <c r="AE2567" s="197">
        <f t="shared" si="72"/>
        <v>0</v>
      </c>
      <c r="AF2567" s="108"/>
      <c r="AG2567" s="104"/>
    </row>
    <row r="2568" spans="1:33">
      <c r="A2568" s="103"/>
      <c r="B2568" s="30"/>
      <c r="C2568" s="30"/>
      <c r="D2568" s="104"/>
      <c r="E2568" s="104"/>
      <c r="F2568" s="30"/>
      <c r="G2568" s="105"/>
      <c r="H2568" s="113" t="s">
        <v>735</v>
      </c>
      <c r="I2568" s="222">
        <v>0</v>
      </c>
      <c r="J2568" s="223">
        <v>0</v>
      </c>
      <c r="K2568" s="228">
        <v>0</v>
      </c>
      <c r="L2568" s="224">
        <v>0</v>
      </c>
      <c r="M2568" s="222">
        <v>0</v>
      </c>
      <c r="N2568" s="229">
        <v>0</v>
      </c>
      <c r="O2568" s="225">
        <v>0</v>
      </c>
      <c r="P2568" s="224">
        <v>0</v>
      </c>
      <c r="Q2568" s="225">
        <v>0</v>
      </c>
      <c r="R2568" s="226">
        <v>0</v>
      </c>
      <c r="S2568" s="224">
        <v>0</v>
      </c>
      <c r="T2568" s="222">
        <v>0</v>
      </c>
      <c r="U2568" s="227">
        <v>0</v>
      </c>
      <c r="V2568" s="224">
        <v>0</v>
      </c>
      <c r="W2568" s="224">
        <v>0</v>
      </c>
      <c r="X2568" s="146">
        <f>+G2568-(SUM(I2568:N2568,O2568,P2568:P2568:T2568,U2568,V2568,W2568))</f>
        <v>0</v>
      </c>
      <c r="Y2568" s="107"/>
      <c r="Z2568" s="107"/>
      <c r="AA2568" s="107"/>
      <c r="AB2568" s="107"/>
      <c r="AC2568" s="107"/>
      <c r="AD2568" s="107"/>
      <c r="AE2568" s="197">
        <f t="shared" si="72"/>
        <v>0</v>
      </c>
      <c r="AF2568" s="108"/>
      <c r="AG2568" s="104"/>
    </row>
    <row r="2569" spans="1:33">
      <c r="A2569" s="103"/>
      <c r="B2569" s="30"/>
      <c r="C2569" s="30"/>
      <c r="D2569" s="104"/>
      <c r="E2569" s="104"/>
      <c r="F2569" s="30"/>
      <c r="G2569" s="105"/>
      <c r="H2569" s="113" t="s">
        <v>735</v>
      </c>
      <c r="I2569" s="222">
        <v>0</v>
      </c>
      <c r="J2569" s="223">
        <v>0</v>
      </c>
      <c r="K2569" s="228">
        <v>0</v>
      </c>
      <c r="L2569" s="224">
        <v>0</v>
      </c>
      <c r="M2569" s="222">
        <v>0</v>
      </c>
      <c r="N2569" s="229">
        <v>0</v>
      </c>
      <c r="O2569" s="225">
        <v>0</v>
      </c>
      <c r="P2569" s="224">
        <v>0</v>
      </c>
      <c r="Q2569" s="225">
        <v>0</v>
      </c>
      <c r="R2569" s="226">
        <v>0</v>
      </c>
      <c r="S2569" s="224">
        <v>0</v>
      </c>
      <c r="T2569" s="222">
        <v>0</v>
      </c>
      <c r="U2569" s="227">
        <v>0</v>
      </c>
      <c r="V2569" s="224">
        <v>0</v>
      </c>
      <c r="W2569" s="224">
        <v>0</v>
      </c>
      <c r="X2569" s="146">
        <f>+G2569-(SUM(I2569:N2569,O2569,P2569:P2569:T2569,U2569,V2569,W2569))</f>
        <v>0</v>
      </c>
      <c r="Y2569" s="107"/>
      <c r="Z2569" s="107"/>
      <c r="AA2569" s="107"/>
      <c r="AB2569" s="107"/>
      <c r="AC2569" s="107"/>
      <c r="AD2569" s="107"/>
      <c r="AE2569" s="197">
        <f t="shared" si="72"/>
        <v>0</v>
      </c>
      <c r="AF2569" s="108"/>
      <c r="AG2569" s="104"/>
    </row>
    <row r="2570" spans="1:33">
      <c r="A2570" s="103"/>
      <c r="B2570" s="30"/>
      <c r="C2570" s="30"/>
      <c r="D2570" s="104"/>
      <c r="E2570" s="104"/>
      <c r="F2570" s="30"/>
      <c r="G2570" s="105"/>
      <c r="H2570" s="113" t="s">
        <v>735</v>
      </c>
      <c r="I2570" s="222">
        <v>0</v>
      </c>
      <c r="J2570" s="223">
        <v>0</v>
      </c>
      <c r="K2570" s="228">
        <v>0</v>
      </c>
      <c r="L2570" s="224">
        <v>0</v>
      </c>
      <c r="M2570" s="222">
        <v>0</v>
      </c>
      <c r="N2570" s="229">
        <v>0</v>
      </c>
      <c r="O2570" s="225">
        <v>0</v>
      </c>
      <c r="P2570" s="224">
        <v>0</v>
      </c>
      <c r="Q2570" s="225">
        <v>0</v>
      </c>
      <c r="R2570" s="226">
        <v>0</v>
      </c>
      <c r="S2570" s="224">
        <v>0</v>
      </c>
      <c r="T2570" s="222">
        <v>0</v>
      </c>
      <c r="U2570" s="227">
        <v>0</v>
      </c>
      <c r="V2570" s="224">
        <v>0</v>
      </c>
      <c r="W2570" s="224">
        <v>0</v>
      </c>
      <c r="X2570" s="146">
        <f>+G2570-(SUM(I2570:N2570,O2570,P2570:P2570:T2570,U2570,V2570,W2570))</f>
        <v>0</v>
      </c>
      <c r="Y2570" s="107"/>
      <c r="Z2570" s="107"/>
      <c r="AA2570" s="107"/>
      <c r="AB2570" s="107"/>
      <c r="AC2570" s="107"/>
      <c r="AD2570" s="107"/>
      <c r="AE2570" s="197">
        <f t="shared" si="72"/>
        <v>0</v>
      </c>
      <c r="AF2570" s="108"/>
      <c r="AG2570" s="104"/>
    </row>
    <row r="2571" spans="1:33">
      <c r="A2571" s="103"/>
      <c r="B2571" s="30"/>
      <c r="C2571" s="30"/>
      <c r="D2571" s="104"/>
      <c r="E2571" s="104"/>
      <c r="F2571" s="30"/>
      <c r="G2571" s="105"/>
      <c r="H2571" s="113" t="s">
        <v>735</v>
      </c>
      <c r="I2571" s="222">
        <v>0</v>
      </c>
      <c r="J2571" s="223">
        <v>0</v>
      </c>
      <c r="K2571" s="228">
        <v>0</v>
      </c>
      <c r="L2571" s="224">
        <v>0</v>
      </c>
      <c r="M2571" s="222">
        <v>0</v>
      </c>
      <c r="N2571" s="229">
        <v>0</v>
      </c>
      <c r="O2571" s="225">
        <v>0</v>
      </c>
      <c r="P2571" s="224">
        <v>0</v>
      </c>
      <c r="Q2571" s="225">
        <v>0</v>
      </c>
      <c r="R2571" s="226">
        <v>0</v>
      </c>
      <c r="S2571" s="224">
        <v>0</v>
      </c>
      <c r="T2571" s="222">
        <v>0</v>
      </c>
      <c r="U2571" s="227">
        <v>0</v>
      </c>
      <c r="V2571" s="224">
        <v>0</v>
      </c>
      <c r="W2571" s="224">
        <v>0</v>
      </c>
      <c r="X2571" s="146">
        <f>+G2571-(SUM(I2571:N2571,O2571,P2571:P2571:T2571,U2571,V2571,W2571))</f>
        <v>0</v>
      </c>
      <c r="Y2571" s="107"/>
      <c r="Z2571" s="107"/>
      <c r="AA2571" s="107"/>
      <c r="AB2571" s="107"/>
      <c r="AC2571" s="107"/>
      <c r="AD2571" s="107"/>
      <c r="AE2571" s="197">
        <f t="shared" si="72"/>
        <v>0</v>
      </c>
      <c r="AF2571" s="108"/>
      <c r="AG2571" s="104"/>
    </row>
    <row r="2572" spans="1:33">
      <c r="A2572" s="103"/>
      <c r="B2572" s="30"/>
      <c r="C2572" s="30"/>
      <c r="D2572" s="104"/>
      <c r="E2572" s="104"/>
      <c r="F2572" s="30"/>
      <c r="G2572" s="105"/>
      <c r="H2572" s="113" t="s">
        <v>735</v>
      </c>
      <c r="I2572" s="222">
        <v>0</v>
      </c>
      <c r="J2572" s="223">
        <v>0</v>
      </c>
      <c r="K2572" s="228">
        <v>0</v>
      </c>
      <c r="L2572" s="224">
        <v>0</v>
      </c>
      <c r="M2572" s="222">
        <v>0</v>
      </c>
      <c r="N2572" s="229">
        <v>0</v>
      </c>
      <c r="O2572" s="225">
        <v>0</v>
      </c>
      <c r="P2572" s="224">
        <v>0</v>
      </c>
      <c r="Q2572" s="225">
        <v>0</v>
      </c>
      <c r="R2572" s="226">
        <v>0</v>
      </c>
      <c r="S2572" s="224">
        <v>0</v>
      </c>
      <c r="T2572" s="222">
        <v>0</v>
      </c>
      <c r="U2572" s="227">
        <v>0</v>
      </c>
      <c r="V2572" s="224">
        <v>0</v>
      </c>
      <c r="W2572" s="224">
        <v>0</v>
      </c>
      <c r="X2572" s="146">
        <f>+G2572-(SUM(I2572:N2572,O2572,P2572:P2572:T2572,U2572,V2572,W2572))</f>
        <v>0</v>
      </c>
      <c r="Y2572" s="107"/>
      <c r="Z2572" s="107"/>
      <c r="AA2572" s="107"/>
      <c r="AB2572" s="107"/>
      <c r="AC2572" s="107"/>
      <c r="AD2572" s="107"/>
      <c r="AE2572" s="197">
        <f t="shared" si="72"/>
        <v>0</v>
      </c>
      <c r="AF2572" s="108"/>
      <c r="AG2572" s="104"/>
    </row>
    <row r="2573" spans="1:33">
      <c r="A2573" s="103"/>
      <c r="B2573" s="30"/>
      <c r="C2573" s="30"/>
      <c r="D2573" s="104"/>
      <c r="E2573" s="104"/>
      <c r="F2573" s="30"/>
      <c r="G2573" s="105"/>
      <c r="H2573" s="113" t="s">
        <v>735</v>
      </c>
      <c r="I2573" s="222">
        <v>0</v>
      </c>
      <c r="J2573" s="223">
        <v>0</v>
      </c>
      <c r="K2573" s="228">
        <v>0</v>
      </c>
      <c r="L2573" s="224">
        <v>0</v>
      </c>
      <c r="M2573" s="222">
        <v>0</v>
      </c>
      <c r="N2573" s="229">
        <v>0</v>
      </c>
      <c r="O2573" s="225">
        <v>0</v>
      </c>
      <c r="P2573" s="224">
        <v>0</v>
      </c>
      <c r="Q2573" s="225">
        <v>0</v>
      </c>
      <c r="R2573" s="226">
        <v>0</v>
      </c>
      <c r="S2573" s="224">
        <v>0</v>
      </c>
      <c r="T2573" s="222">
        <v>0</v>
      </c>
      <c r="U2573" s="227">
        <v>0</v>
      </c>
      <c r="V2573" s="224">
        <v>0</v>
      </c>
      <c r="W2573" s="224">
        <v>0</v>
      </c>
      <c r="X2573" s="146">
        <f>+G2573-(SUM(I2573:N2573,O2573,P2573:P2573:T2573,U2573,V2573,W2573))</f>
        <v>0</v>
      </c>
      <c r="Y2573" s="107"/>
      <c r="Z2573" s="107"/>
      <c r="AA2573" s="107"/>
      <c r="AB2573" s="107"/>
      <c r="AC2573" s="107"/>
      <c r="AD2573" s="107"/>
      <c r="AE2573" s="197">
        <f t="shared" si="72"/>
        <v>0</v>
      </c>
      <c r="AF2573" s="108"/>
      <c r="AG2573" s="104"/>
    </row>
    <row r="2574" spans="1:33">
      <c r="A2574" s="103"/>
      <c r="B2574" s="30"/>
      <c r="C2574" s="30"/>
      <c r="D2574" s="104"/>
      <c r="E2574" s="104"/>
      <c r="F2574" s="30"/>
      <c r="G2574" s="105"/>
      <c r="H2574" s="113" t="s">
        <v>735</v>
      </c>
      <c r="I2574" s="222">
        <v>0</v>
      </c>
      <c r="J2574" s="223">
        <v>0</v>
      </c>
      <c r="K2574" s="228">
        <v>0</v>
      </c>
      <c r="L2574" s="224">
        <v>0</v>
      </c>
      <c r="M2574" s="222">
        <v>0</v>
      </c>
      <c r="N2574" s="229">
        <v>0</v>
      </c>
      <c r="O2574" s="225">
        <v>0</v>
      </c>
      <c r="P2574" s="224">
        <v>0</v>
      </c>
      <c r="Q2574" s="225">
        <v>0</v>
      </c>
      <c r="R2574" s="226">
        <v>0</v>
      </c>
      <c r="S2574" s="224">
        <v>0</v>
      </c>
      <c r="T2574" s="222">
        <v>0</v>
      </c>
      <c r="U2574" s="227">
        <v>0</v>
      </c>
      <c r="V2574" s="224">
        <v>0</v>
      </c>
      <c r="W2574" s="224">
        <v>0</v>
      </c>
      <c r="X2574" s="146">
        <f>+G2574-(SUM(I2574:N2574,O2574,P2574:P2574:T2574,U2574,V2574,W2574))</f>
        <v>0</v>
      </c>
      <c r="Y2574" s="107"/>
      <c r="Z2574" s="107"/>
      <c r="AA2574" s="107"/>
      <c r="AB2574" s="107"/>
      <c r="AC2574" s="107"/>
      <c r="AD2574" s="107"/>
      <c r="AE2574" s="197">
        <f t="shared" si="72"/>
        <v>0</v>
      </c>
      <c r="AF2574" s="108"/>
      <c r="AG2574" s="104"/>
    </row>
    <row r="2575" spans="1:33">
      <c r="A2575" s="103"/>
      <c r="B2575" s="30"/>
      <c r="C2575" s="30"/>
      <c r="D2575" s="104"/>
      <c r="E2575" s="104"/>
      <c r="F2575" s="30"/>
      <c r="G2575" s="105"/>
      <c r="H2575" s="113" t="s">
        <v>735</v>
      </c>
      <c r="I2575" s="222">
        <v>0</v>
      </c>
      <c r="J2575" s="223">
        <v>0</v>
      </c>
      <c r="K2575" s="228">
        <v>0</v>
      </c>
      <c r="L2575" s="224">
        <v>0</v>
      </c>
      <c r="M2575" s="222">
        <v>0</v>
      </c>
      <c r="N2575" s="229">
        <v>0</v>
      </c>
      <c r="O2575" s="225">
        <v>0</v>
      </c>
      <c r="P2575" s="224">
        <v>0</v>
      </c>
      <c r="Q2575" s="225">
        <v>0</v>
      </c>
      <c r="R2575" s="226">
        <v>0</v>
      </c>
      <c r="S2575" s="224">
        <v>0</v>
      </c>
      <c r="T2575" s="222">
        <v>0</v>
      </c>
      <c r="U2575" s="227">
        <v>0</v>
      </c>
      <c r="V2575" s="224">
        <v>0</v>
      </c>
      <c r="W2575" s="224">
        <v>0</v>
      </c>
      <c r="X2575" s="146">
        <f>+G2575-(SUM(I2575:N2575,O2575,P2575:P2575:T2575,U2575,V2575,W2575))</f>
        <v>0</v>
      </c>
      <c r="Y2575" s="107"/>
      <c r="Z2575" s="107"/>
      <c r="AA2575" s="107"/>
      <c r="AB2575" s="107"/>
      <c r="AC2575" s="107"/>
      <c r="AD2575" s="107"/>
      <c r="AE2575" s="197">
        <f t="shared" si="72"/>
        <v>0</v>
      </c>
      <c r="AF2575" s="108"/>
      <c r="AG2575" s="104"/>
    </row>
    <row r="2576" spans="1:33">
      <c r="A2576" s="103"/>
      <c r="B2576" s="30"/>
      <c r="C2576" s="30"/>
      <c r="D2576" s="104"/>
      <c r="E2576" s="104"/>
      <c r="F2576" s="30"/>
      <c r="G2576" s="105"/>
      <c r="H2576" s="113" t="s">
        <v>735</v>
      </c>
      <c r="I2576" s="222">
        <v>0</v>
      </c>
      <c r="J2576" s="223">
        <v>0</v>
      </c>
      <c r="K2576" s="228">
        <v>0</v>
      </c>
      <c r="L2576" s="224">
        <v>0</v>
      </c>
      <c r="M2576" s="222">
        <v>0</v>
      </c>
      <c r="N2576" s="229">
        <v>0</v>
      </c>
      <c r="O2576" s="225">
        <v>0</v>
      </c>
      <c r="P2576" s="224">
        <v>0</v>
      </c>
      <c r="Q2576" s="225">
        <v>0</v>
      </c>
      <c r="R2576" s="226">
        <v>0</v>
      </c>
      <c r="S2576" s="224">
        <v>0</v>
      </c>
      <c r="T2576" s="222">
        <v>0</v>
      </c>
      <c r="U2576" s="227">
        <v>0</v>
      </c>
      <c r="V2576" s="224">
        <v>0</v>
      </c>
      <c r="W2576" s="224">
        <v>0</v>
      </c>
      <c r="X2576" s="146">
        <f>+G2576-(SUM(I2576:N2576,O2576,P2576:P2576:T2576,U2576,V2576,W2576))</f>
        <v>0</v>
      </c>
      <c r="Y2576" s="107"/>
      <c r="Z2576" s="107"/>
      <c r="AA2576" s="107"/>
      <c r="AB2576" s="107"/>
      <c r="AC2576" s="107"/>
      <c r="AD2576" s="107"/>
      <c r="AE2576" s="197">
        <f t="shared" si="72"/>
        <v>0</v>
      </c>
      <c r="AF2576" s="108"/>
      <c r="AG2576" s="104"/>
    </row>
    <row r="2577" spans="1:33">
      <c r="A2577" s="103"/>
      <c r="B2577" s="30"/>
      <c r="C2577" s="30"/>
      <c r="D2577" s="104"/>
      <c r="E2577" s="104"/>
      <c r="F2577" s="30"/>
      <c r="G2577" s="105"/>
      <c r="H2577" s="113" t="s">
        <v>735</v>
      </c>
      <c r="I2577" s="222">
        <v>0</v>
      </c>
      <c r="J2577" s="223">
        <v>0</v>
      </c>
      <c r="K2577" s="228">
        <v>0</v>
      </c>
      <c r="L2577" s="224">
        <v>0</v>
      </c>
      <c r="M2577" s="222">
        <v>0</v>
      </c>
      <c r="N2577" s="229">
        <v>0</v>
      </c>
      <c r="O2577" s="225">
        <v>0</v>
      </c>
      <c r="P2577" s="224">
        <v>0</v>
      </c>
      <c r="Q2577" s="225">
        <v>0</v>
      </c>
      <c r="R2577" s="226">
        <v>0</v>
      </c>
      <c r="S2577" s="224">
        <v>0</v>
      </c>
      <c r="T2577" s="222">
        <v>0</v>
      </c>
      <c r="U2577" s="227">
        <v>0</v>
      </c>
      <c r="V2577" s="224">
        <v>0</v>
      </c>
      <c r="W2577" s="224">
        <v>0</v>
      </c>
      <c r="X2577" s="146">
        <f>+G2577-(SUM(I2577:N2577,O2577,P2577:P2577:T2577,U2577,V2577,W2577))</f>
        <v>0</v>
      </c>
      <c r="Y2577" s="107"/>
      <c r="Z2577" s="107"/>
      <c r="AA2577" s="107"/>
      <c r="AB2577" s="107"/>
      <c r="AC2577" s="107"/>
      <c r="AD2577" s="107"/>
      <c r="AE2577" s="197">
        <f t="shared" si="72"/>
        <v>0</v>
      </c>
      <c r="AF2577" s="108"/>
      <c r="AG2577" s="104"/>
    </row>
    <row r="2578" spans="1:33">
      <c r="A2578" s="103"/>
      <c r="B2578" s="30"/>
      <c r="C2578" s="30"/>
      <c r="D2578" s="104"/>
      <c r="E2578" s="104"/>
      <c r="F2578" s="30"/>
      <c r="G2578" s="105"/>
      <c r="H2578" s="113" t="s">
        <v>735</v>
      </c>
      <c r="I2578" s="222">
        <v>0</v>
      </c>
      <c r="J2578" s="223">
        <v>0</v>
      </c>
      <c r="K2578" s="228">
        <v>0</v>
      </c>
      <c r="L2578" s="224">
        <v>0</v>
      </c>
      <c r="M2578" s="222">
        <v>0</v>
      </c>
      <c r="N2578" s="229">
        <v>0</v>
      </c>
      <c r="O2578" s="225">
        <v>0</v>
      </c>
      <c r="P2578" s="224">
        <v>0</v>
      </c>
      <c r="Q2578" s="225">
        <v>0</v>
      </c>
      <c r="R2578" s="226">
        <v>0</v>
      </c>
      <c r="S2578" s="224">
        <v>0</v>
      </c>
      <c r="T2578" s="222">
        <v>0</v>
      </c>
      <c r="U2578" s="227">
        <v>0</v>
      </c>
      <c r="V2578" s="224">
        <v>0</v>
      </c>
      <c r="W2578" s="224">
        <v>0</v>
      </c>
      <c r="X2578" s="146">
        <f>+G2578-(SUM(I2578:N2578,O2578,P2578:P2578:T2578,U2578,V2578,W2578))</f>
        <v>0</v>
      </c>
      <c r="Y2578" s="107"/>
      <c r="Z2578" s="107"/>
      <c r="AA2578" s="107"/>
      <c r="AB2578" s="107"/>
      <c r="AC2578" s="107"/>
      <c r="AD2578" s="107"/>
      <c r="AE2578" s="197">
        <f t="shared" si="72"/>
        <v>0</v>
      </c>
      <c r="AF2578" s="108"/>
      <c r="AG2578" s="104"/>
    </row>
    <row r="2579" spans="1:33">
      <c r="A2579" s="103"/>
      <c r="B2579" s="30"/>
      <c r="C2579" s="30"/>
      <c r="D2579" s="104"/>
      <c r="E2579" s="104"/>
      <c r="F2579" s="30"/>
      <c r="G2579" s="105"/>
      <c r="H2579" s="113" t="s">
        <v>735</v>
      </c>
      <c r="I2579" s="222">
        <v>0</v>
      </c>
      <c r="J2579" s="223">
        <v>0</v>
      </c>
      <c r="K2579" s="228">
        <v>0</v>
      </c>
      <c r="L2579" s="224">
        <v>0</v>
      </c>
      <c r="M2579" s="222">
        <v>0</v>
      </c>
      <c r="N2579" s="229">
        <v>0</v>
      </c>
      <c r="O2579" s="225">
        <v>0</v>
      </c>
      <c r="P2579" s="224">
        <v>0</v>
      </c>
      <c r="Q2579" s="225">
        <v>0</v>
      </c>
      <c r="R2579" s="226">
        <v>0</v>
      </c>
      <c r="S2579" s="224">
        <v>0</v>
      </c>
      <c r="T2579" s="222">
        <v>0</v>
      </c>
      <c r="U2579" s="227">
        <v>0</v>
      </c>
      <c r="V2579" s="224">
        <v>0</v>
      </c>
      <c r="W2579" s="224">
        <v>0</v>
      </c>
      <c r="X2579" s="146">
        <f>+G2579-(SUM(I2579:N2579,O2579,P2579:P2579:T2579,U2579,V2579,W2579))</f>
        <v>0</v>
      </c>
      <c r="Y2579" s="107"/>
      <c r="Z2579" s="107"/>
      <c r="AA2579" s="107"/>
      <c r="AB2579" s="107"/>
      <c r="AC2579" s="107"/>
      <c r="AD2579" s="107"/>
      <c r="AE2579" s="197">
        <f t="shared" si="72"/>
        <v>0</v>
      </c>
      <c r="AF2579" s="108"/>
      <c r="AG2579" s="104"/>
    </row>
    <row r="2580" spans="1:33">
      <c r="A2580" s="103"/>
      <c r="B2580" s="30"/>
      <c r="C2580" s="30"/>
      <c r="D2580" s="104"/>
      <c r="E2580" s="104"/>
      <c r="F2580" s="30"/>
      <c r="G2580" s="105"/>
      <c r="H2580" s="113" t="s">
        <v>735</v>
      </c>
      <c r="I2580" s="222">
        <v>0</v>
      </c>
      <c r="J2580" s="223">
        <v>0</v>
      </c>
      <c r="K2580" s="228">
        <v>0</v>
      </c>
      <c r="L2580" s="224">
        <v>0</v>
      </c>
      <c r="M2580" s="222">
        <v>0</v>
      </c>
      <c r="N2580" s="229">
        <v>0</v>
      </c>
      <c r="O2580" s="225">
        <v>0</v>
      </c>
      <c r="P2580" s="224">
        <v>0</v>
      </c>
      <c r="Q2580" s="225">
        <v>0</v>
      </c>
      <c r="R2580" s="226">
        <v>0</v>
      </c>
      <c r="S2580" s="224">
        <v>0</v>
      </c>
      <c r="T2580" s="222">
        <v>0</v>
      </c>
      <c r="U2580" s="227">
        <v>0</v>
      </c>
      <c r="V2580" s="224">
        <v>0</v>
      </c>
      <c r="W2580" s="224">
        <v>0</v>
      </c>
      <c r="X2580" s="146">
        <f>+G2580-(SUM(I2580:N2580,O2580,P2580:P2580:T2580,U2580,V2580,W2580))</f>
        <v>0</v>
      </c>
      <c r="Y2580" s="107"/>
      <c r="Z2580" s="107"/>
      <c r="AA2580" s="107"/>
      <c r="AB2580" s="107"/>
      <c r="AC2580" s="107"/>
      <c r="AD2580" s="107"/>
      <c r="AE2580" s="197">
        <f t="shared" si="72"/>
        <v>0</v>
      </c>
      <c r="AF2580" s="108"/>
      <c r="AG2580" s="104"/>
    </row>
    <row r="2581" spans="1:33">
      <c r="A2581" s="103"/>
      <c r="B2581" s="30"/>
      <c r="C2581" s="30"/>
      <c r="D2581" s="104"/>
      <c r="E2581" s="104"/>
      <c r="F2581" s="30"/>
      <c r="G2581" s="105"/>
      <c r="H2581" s="113" t="s">
        <v>735</v>
      </c>
      <c r="I2581" s="222">
        <v>0</v>
      </c>
      <c r="J2581" s="223">
        <v>0</v>
      </c>
      <c r="K2581" s="228">
        <v>0</v>
      </c>
      <c r="L2581" s="224">
        <v>0</v>
      </c>
      <c r="M2581" s="222">
        <v>0</v>
      </c>
      <c r="N2581" s="229">
        <v>0</v>
      </c>
      <c r="O2581" s="225">
        <v>0</v>
      </c>
      <c r="P2581" s="224">
        <v>0</v>
      </c>
      <c r="Q2581" s="225">
        <v>0</v>
      </c>
      <c r="R2581" s="226">
        <v>0</v>
      </c>
      <c r="S2581" s="224">
        <v>0</v>
      </c>
      <c r="T2581" s="222">
        <v>0</v>
      </c>
      <c r="U2581" s="227">
        <v>0</v>
      </c>
      <c r="V2581" s="224">
        <v>0</v>
      </c>
      <c r="W2581" s="224">
        <v>0</v>
      </c>
      <c r="X2581" s="146">
        <f>+G2581-(SUM(I2581:N2581,O2581,P2581:P2581:T2581,U2581,V2581,W2581))</f>
        <v>0</v>
      </c>
      <c r="Y2581" s="107"/>
      <c r="Z2581" s="107"/>
      <c r="AA2581" s="107"/>
      <c r="AB2581" s="107"/>
      <c r="AC2581" s="107"/>
      <c r="AD2581" s="107"/>
      <c r="AE2581" s="197">
        <f t="shared" si="72"/>
        <v>0</v>
      </c>
      <c r="AF2581" s="108"/>
      <c r="AG2581" s="104"/>
    </row>
    <row r="2582" spans="1:33">
      <c r="A2582" s="103"/>
      <c r="B2582" s="30"/>
      <c r="C2582" s="30"/>
      <c r="D2582" s="104"/>
      <c r="E2582" s="104"/>
      <c r="F2582" s="30"/>
      <c r="G2582" s="105"/>
      <c r="H2582" s="113" t="s">
        <v>735</v>
      </c>
      <c r="I2582" s="222">
        <v>0</v>
      </c>
      <c r="J2582" s="223">
        <v>0</v>
      </c>
      <c r="K2582" s="228">
        <v>0</v>
      </c>
      <c r="L2582" s="224">
        <v>0</v>
      </c>
      <c r="M2582" s="222">
        <v>0</v>
      </c>
      <c r="N2582" s="229">
        <v>0</v>
      </c>
      <c r="O2582" s="225">
        <v>0</v>
      </c>
      <c r="P2582" s="224">
        <v>0</v>
      </c>
      <c r="Q2582" s="225">
        <v>0</v>
      </c>
      <c r="R2582" s="226">
        <v>0</v>
      </c>
      <c r="S2582" s="224">
        <v>0</v>
      </c>
      <c r="T2582" s="222">
        <v>0</v>
      </c>
      <c r="U2582" s="227">
        <v>0</v>
      </c>
      <c r="V2582" s="224">
        <v>0</v>
      </c>
      <c r="W2582" s="224">
        <v>0</v>
      </c>
      <c r="X2582" s="146">
        <f>+G2582-(SUM(I2582:N2582,O2582,P2582:P2582:T2582,U2582,V2582,W2582))</f>
        <v>0</v>
      </c>
      <c r="Y2582" s="107"/>
      <c r="Z2582" s="107"/>
      <c r="AA2582" s="107"/>
      <c r="AB2582" s="107"/>
      <c r="AC2582" s="107"/>
      <c r="AD2582" s="107"/>
      <c r="AE2582" s="197">
        <f t="shared" si="72"/>
        <v>0</v>
      </c>
      <c r="AF2582" s="108"/>
      <c r="AG2582" s="104"/>
    </row>
    <row r="2583" spans="1:33">
      <c r="A2583" s="103"/>
      <c r="B2583" s="30"/>
      <c r="C2583" s="30"/>
      <c r="D2583" s="104"/>
      <c r="E2583" s="104"/>
      <c r="F2583" s="30"/>
      <c r="G2583" s="105"/>
      <c r="H2583" s="113" t="s">
        <v>735</v>
      </c>
      <c r="I2583" s="222">
        <v>0</v>
      </c>
      <c r="J2583" s="223">
        <v>0</v>
      </c>
      <c r="K2583" s="228">
        <v>0</v>
      </c>
      <c r="L2583" s="224">
        <v>0</v>
      </c>
      <c r="M2583" s="222">
        <v>0</v>
      </c>
      <c r="N2583" s="229">
        <v>0</v>
      </c>
      <c r="O2583" s="225">
        <v>0</v>
      </c>
      <c r="P2583" s="224">
        <v>0</v>
      </c>
      <c r="Q2583" s="225">
        <v>0</v>
      </c>
      <c r="R2583" s="226">
        <v>0</v>
      </c>
      <c r="S2583" s="224">
        <v>0</v>
      </c>
      <c r="T2583" s="222">
        <v>0</v>
      </c>
      <c r="U2583" s="227">
        <v>0</v>
      </c>
      <c r="V2583" s="224">
        <v>0</v>
      </c>
      <c r="W2583" s="224">
        <v>0</v>
      </c>
      <c r="X2583" s="146">
        <f>+G2583-(SUM(I2583:N2583,O2583,P2583:P2583:T2583,U2583,V2583,W2583))</f>
        <v>0</v>
      </c>
      <c r="Y2583" s="107"/>
      <c r="Z2583" s="107"/>
      <c r="AA2583" s="107"/>
      <c r="AB2583" s="107"/>
      <c r="AC2583" s="107"/>
      <c r="AD2583" s="107"/>
      <c r="AE2583" s="197">
        <f t="shared" si="72"/>
        <v>0</v>
      </c>
      <c r="AF2583" s="108"/>
      <c r="AG2583" s="104"/>
    </row>
    <row r="2584" spans="1:33">
      <c r="A2584" s="103"/>
      <c r="B2584" s="30"/>
      <c r="C2584" s="30"/>
      <c r="D2584" s="104"/>
      <c r="E2584" s="104"/>
      <c r="F2584" s="30"/>
      <c r="G2584" s="105"/>
      <c r="H2584" s="113" t="s">
        <v>735</v>
      </c>
      <c r="I2584" s="222">
        <v>0</v>
      </c>
      <c r="J2584" s="223">
        <v>0</v>
      </c>
      <c r="K2584" s="228">
        <v>0</v>
      </c>
      <c r="L2584" s="224">
        <v>0</v>
      </c>
      <c r="M2584" s="222">
        <v>0</v>
      </c>
      <c r="N2584" s="229">
        <v>0</v>
      </c>
      <c r="O2584" s="225">
        <v>0</v>
      </c>
      <c r="P2584" s="224">
        <v>0</v>
      </c>
      <c r="Q2584" s="225">
        <v>0</v>
      </c>
      <c r="R2584" s="226">
        <v>0</v>
      </c>
      <c r="S2584" s="224">
        <v>0</v>
      </c>
      <c r="T2584" s="222">
        <v>0</v>
      </c>
      <c r="U2584" s="227">
        <v>0</v>
      </c>
      <c r="V2584" s="224">
        <v>0</v>
      </c>
      <c r="W2584" s="224">
        <v>0</v>
      </c>
      <c r="X2584" s="146">
        <f>+G2584-(SUM(I2584:N2584,O2584,P2584:P2584:T2584,U2584,V2584,W2584))</f>
        <v>0</v>
      </c>
      <c r="Y2584" s="107"/>
      <c r="Z2584" s="107"/>
      <c r="AA2584" s="107"/>
      <c r="AB2584" s="107"/>
      <c r="AC2584" s="107"/>
      <c r="AD2584" s="107"/>
      <c r="AE2584" s="197">
        <f t="shared" si="72"/>
        <v>0</v>
      </c>
      <c r="AF2584" s="108"/>
      <c r="AG2584" s="104"/>
    </row>
    <row r="2585" spans="1:33">
      <c r="A2585" s="103"/>
      <c r="B2585" s="30"/>
      <c r="C2585" s="30"/>
      <c r="D2585" s="104"/>
      <c r="E2585" s="104"/>
      <c r="F2585" s="30"/>
      <c r="G2585" s="105"/>
      <c r="H2585" s="113" t="s">
        <v>735</v>
      </c>
      <c r="I2585" s="222">
        <v>0</v>
      </c>
      <c r="J2585" s="223">
        <v>0</v>
      </c>
      <c r="K2585" s="228">
        <v>0</v>
      </c>
      <c r="L2585" s="224">
        <v>0</v>
      </c>
      <c r="M2585" s="222">
        <v>0</v>
      </c>
      <c r="N2585" s="229">
        <v>0</v>
      </c>
      <c r="O2585" s="225">
        <v>0</v>
      </c>
      <c r="P2585" s="224">
        <v>0</v>
      </c>
      <c r="Q2585" s="225">
        <v>0</v>
      </c>
      <c r="R2585" s="226">
        <v>0</v>
      </c>
      <c r="S2585" s="224">
        <v>0</v>
      </c>
      <c r="T2585" s="222">
        <v>0</v>
      </c>
      <c r="U2585" s="227">
        <v>0</v>
      </c>
      <c r="V2585" s="224">
        <v>0</v>
      </c>
      <c r="W2585" s="224">
        <v>0</v>
      </c>
      <c r="X2585" s="146">
        <f>+G2585-(SUM(I2585:N2585,O2585,P2585:P2585:T2585,U2585,V2585,W2585))</f>
        <v>0</v>
      </c>
      <c r="Y2585" s="107"/>
      <c r="Z2585" s="107"/>
      <c r="AA2585" s="107"/>
      <c r="AB2585" s="107"/>
      <c r="AC2585" s="107"/>
      <c r="AD2585" s="107"/>
      <c r="AE2585" s="197">
        <f t="shared" si="72"/>
        <v>0</v>
      </c>
      <c r="AF2585" s="108"/>
      <c r="AG2585" s="104"/>
    </row>
    <row r="2586" spans="1:33">
      <c r="A2586" s="103"/>
      <c r="B2586" s="30"/>
      <c r="C2586" s="30"/>
      <c r="D2586" s="104"/>
      <c r="E2586" s="104"/>
      <c r="F2586" s="30"/>
      <c r="G2586" s="105"/>
      <c r="H2586" s="113" t="s">
        <v>735</v>
      </c>
      <c r="I2586" s="222">
        <v>0</v>
      </c>
      <c r="J2586" s="223">
        <v>0</v>
      </c>
      <c r="K2586" s="228">
        <v>0</v>
      </c>
      <c r="L2586" s="224">
        <v>0</v>
      </c>
      <c r="M2586" s="222">
        <v>0</v>
      </c>
      <c r="N2586" s="229">
        <v>0</v>
      </c>
      <c r="O2586" s="225">
        <v>0</v>
      </c>
      <c r="P2586" s="224">
        <v>0</v>
      </c>
      <c r="Q2586" s="225">
        <v>0</v>
      </c>
      <c r="R2586" s="226">
        <v>0</v>
      </c>
      <c r="S2586" s="224">
        <v>0</v>
      </c>
      <c r="T2586" s="222">
        <v>0</v>
      </c>
      <c r="U2586" s="227">
        <v>0</v>
      </c>
      <c r="V2586" s="224">
        <v>0</v>
      </c>
      <c r="W2586" s="224">
        <v>0</v>
      </c>
      <c r="X2586" s="146">
        <f>+G2586-(SUM(I2586:N2586,O2586,P2586:P2586:T2586,U2586,V2586,W2586))</f>
        <v>0</v>
      </c>
      <c r="Y2586" s="107"/>
      <c r="Z2586" s="107"/>
      <c r="AA2586" s="107"/>
      <c r="AB2586" s="107"/>
      <c r="AC2586" s="107"/>
      <c r="AD2586" s="107"/>
      <c r="AE2586" s="197">
        <f t="shared" si="72"/>
        <v>0</v>
      </c>
      <c r="AF2586" s="108"/>
      <c r="AG2586" s="104"/>
    </row>
    <row r="2587" spans="1:33">
      <c r="A2587" s="103"/>
      <c r="B2587" s="30"/>
      <c r="C2587" s="30"/>
      <c r="D2587" s="104"/>
      <c r="E2587" s="104"/>
      <c r="F2587" s="30"/>
      <c r="G2587" s="105"/>
      <c r="H2587" s="113" t="s">
        <v>735</v>
      </c>
      <c r="I2587" s="222">
        <v>0</v>
      </c>
      <c r="J2587" s="223">
        <v>0</v>
      </c>
      <c r="K2587" s="228">
        <v>0</v>
      </c>
      <c r="L2587" s="224">
        <v>0</v>
      </c>
      <c r="M2587" s="222">
        <v>0</v>
      </c>
      <c r="N2587" s="229">
        <v>0</v>
      </c>
      <c r="O2587" s="225">
        <v>0</v>
      </c>
      <c r="P2587" s="224">
        <v>0</v>
      </c>
      <c r="Q2587" s="225">
        <v>0</v>
      </c>
      <c r="R2587" s="226">
        <v>0</v>
      </c>
      <c r="S2587" s="224">
        <v>0</v>
      </c>
      <c r="T2587" s="222">
        <v>0</v>
      </c>
      <c r="U2587" s="227">
        <v>0</v>
      </c>
      <c r="V2587" s="224">
        <v>0</v>
      </c>
      <c r="W2587" s="224">
        <v>0</v>
      </c>
      <c r="X2587" s="146">
        <f>+G2587-(SUM(I2587:N2587,O2587,P2587:P2587:T2587,U2587,V2587,W2587))</f>
        <v>0</v>
      </c>
      <c r="Y2587" s="107"/>
      <c r="Z2587" s="107"/>
      <c r="AA2587" s="107"/>
      <c r="AB2587" s="107"/>
      <c r="AC2587" s="107"/>
      <c r="AD2587" s="107"/>
      <c r="AE2587" s="197">
        <f t="shared" si="72"/>
        <v>0</v>
      </c>
      <c r="AF2587" s="108"/>
      <c r="AG2587" s="104"/>
    </row>
    <row r="2588" spans="1:33">
      <c r="A2588" s="103"/>
      <c r="B2588" s="30"/>
      <c r="C2588" s="30"/>
      <c r="D2588" s="104"/>
      <c r="E2588" s="104"/>
      <c r="F2588" s="30"/>
      <c r="G2588" s="105"/>
      <c r="H2588" s="113" t="s">
        <v>735</v>
      </c>
      <c r="I2588" s="222">
        <v>0</v>
      </c>
      <c r="J2588" s="223">
        <v>0</v>
      </c>
      <c r="K2588" s="228">
        <v>0</v>
      </c>
      <c r="L2588" s="224">
        <v>0</v>
      </c>
      <c r="M2588" s="222">
        <v>0</v>
      </c>
      <c r="N2588" s="229">
        <v>0</v>
      </c>
      <c r="O2588" s="225">
        <v>0</v>
      </c>
      <c r="P2588" s="224">
        <v>0</v>
      </c>
      <c r="Q2588" s="225">
        <v>0</v>
      </c>
      <c r="R2588" s="226">
        <v>0</v>
      </c>
      <c r="S2588" s="224">
        <v>0</v>
      </c>
      <c r="T2588" s="222">
        <v>0</v>
      </c>
      <c r="U2588" s="227">
        <v>0</v>
      </c>
      <c r="V2588" s="224">
        <v>0</v>
      </c>
      <c r="W2588" s="224">
        <v>0</v>
      </c>
      <c r="X2588" s="146">
        <f>+G2588-(SUM(I2588:N2588,O2588,P2588:P2588:T2588,U2588,V2588,W2588))</f>
        <v>0</v>
      </c>
      <c r="Y2588" s="107"/>
      <c r="Z2588" s="107"/>
      <c r="AA2588" s="107"/>
      <c r="AB2588" s="107"/>
      <c r="AC2588" s="107"/>
      <c r="AD2588" s="107"/>
      <c r="AE2588" s="197">
        <f t="shared" si="72"/>
        <v>0</v>
      </c>
      <c r="AF2588" s="108"/>
      <c r="AG2588" s="104"/>
    </row>
    <row r="2589" spans="1:33" s="166" customFormat="1">
      <c r="D2589" s="149"/>
      <c r="E2589" s="149"/>
      <c r="I2589" s="344"/>
      <c r="J2589" s="344"/>
      <c r="K2589" s="344"/>
      <c r="L2589" s="344"/>
      <c r="M2589" s="344"/>
      <c r="N2589" s="344"/>
      <c r="O2589" s="344"/>
      <c r="P2589" s="344"/>
      <c r="Q2589" s="344"/>
      <c r="R2589" s="344"/>
      <c r="S2589" s="344"/>
      <c r="T2589" s="344"/>
      <c r="U2589" s="344"/>
      <c r="V2589" s="344"/>
      <c r="W2589" s="344"/>
      <c r="Y2589" s="22"/>
      <c r="AG2589" s="149"/>
    </row>
    <row r="2590" spans="1:33" s="166" customFormat="1">
      <c r="D2590" s="149"/>
      <c r="E2590" s="149"/>
      <c r="I2590" s="344"/>
      <c r="J2590" s="344"/>
      <c r="K2590" s="344"/>
      <c r="L2590" s="344"/>
      <c r="M2590" s="344"/>
      <c r="N2590" s="344"/>
      <c r="O2590" s="322"/>
      <c r="P2590" s="344"/>
      <c r="Q2590" s="344"/>
      <c r="R2590" s="344"/>
      <c r="S2590" s="344"/>
      <c r="T2590" s="344"/>
      <c r="U2590" s="344"/>
      <c r="V2590" s="344"/>
      <c r="W2590" s="344"/>
      <c r="Y2590" s="22"/>
      <c r="AG2590" s="149"/>
    </row>
  </sheetData>
  <sheetProtection selectLockedCells="1"/>
  <protectedRanges>
    <protectedRange sqref="V26:W27 AA53:AB53 B61 H28:H123 H125 H127:H135 G28:G135 AG5:AG142 AA188:AC188 B147:B195 D149:D195 D61:E61 B5:E60 V212:W212 Z236 B268:C281 D288:D310 B282:B339 D312:D339 G369:K373 Z392 D874:D876 E869:E876 B869:C876 H374:H1009 B1034:B1035 H1011:H1041 G374:G1041 B1036:C1039 B1040:E1040 E1041:E1042 B1041:C1042 B1043:E1051 B1052:C1060 S5:W25 S26:T27 S28:W142 S147:W211 S212:T212 R5:R142 R147:R1102 I374:Q1041 M370:Q373 L369:Q369 G147:Q368 G136:Q142 I28:Q135 G5:Q27 G1042:Q1102 H1103:H1135 H1137:H1147 H1149:H1162 G1103:G1162 D1182:E1182 B1182 H1220 G1163:H1219 H1221:W1223 I1103:W1220 S213:W1102 B1247:C1259 R1224:R1285 S1224:W1290 R1287:R1290 G1224:Q1298 R1291:W1297 R1298:T1298 G1299:T1299 G1300:O1305 P1300:T1302 U1298:W1302 P1303:W1305 B1483:B1536 D1524:E1536 B1537:C1614 B1615:E1640 E1641:E1643 D1537:D1611 B1641:B1682 D1644:E1682 B1683:E1698 B1699:C1708 B1709:E1746 B1749:C1756 B1747:D1748 B1757:D1758 E1747:E1758 B1759:E1781 B1782:B1791 B1792:D1792 D1790:D1791 E1790:E1792 B1793:E1801 B1802:B1810 D1802:E1810 B1811:D1819 B1820:C1823 B62:E142 E155:E195 B196:E267 E268:E281 E294:E310 E331:E339 B340:E868 B877:E1015 B1016:D1033 E1016:E1039 B1061:D1092 E1052:E1092 B1093:E1181 B1183:E1204 B1205:D1246 E1205:E1259 B1260:E1482 E1483:E1523 E1537:E1614 E1699:E1708 D1782:E1789 E1811:E1823 F1931:F1933 B1824:E1943 B1944:C1947 E1944:E1947 B1948:E1955 B1956:C1958 E1956:E1958 B1959:E1983 E1984:E1985 D1986:E1987 C1988:E1988 B1984:B1992 D1989:E1992 AG147:AG2046 B1993:E2046 G1306:W2046 B2051:B2060 B2061:E2084 E2085:E2090 B2085:B2093 D2091:E2093 AG2051:AG2588 B2094:E2588 G2051:W2588" name="Rango1"/>
    <protectedRange sqref="AE5:AF26 AF147:AF276 AF27:AF142 AE27:AE276 AE277:AF2046 AE2051:AF2588" name="Rango1_2"/>
    <protectedRange sqref="A11:A142 F5:F142 F147:F267 A227:A281 A343:A377 F276:F868 F878:F1246 F1262:F1482 F1635:F1640 F1521:F1610 F1644:F1703 F1709:F1747 F1765:F1912 F1914:F1930 F1934:F1955 F1965:F2046 A419:A2046 A2284:A2588 F2069:F2588" name="Rango1_1"/>
    <protectedRange sqref="C61" name="Rango1_1_1"/>
    <protectedRange sqref="AG143:AG146 B146 E149:E154 C149:C195 C146:E148 B143:E145 G143:W146" name="Rango1_3"/>
    <protectedRange sqref="AF143:AF146" name="Rango1_2_1"/>
    <protectedRange sqref="F143:F146 A143:A226" name="Rango1_1_3"/>
    <protectedRange sqref="D268:D281" name="Rango1_1_2"/>
    <protectedRange sqref="D282:D287" name="Rango1_1_6"/>
    <protectedRange sqref="C282:C310" name="Rango1_1_1_3"/>
    <protectedRange sqref="D311" name="Rango1_1_4"/>
    <protectedRange sqref="C311:C339" name="Rango1_1_1_1"/>
    <protectedRange sqref="D869:D873" name="Rango1_1_5"/>
    <protectedRange sqref="D1034:D1039 D1041:D1042" name="Rango1_1_7"/>
    <protectedRange sqref="C1034:C1035" name="Rango1_1_1_2"/>
    <protectedRange sqref="D1052:D1060" name="Rango1_1_9"/>
    <protectedRange sqref="C1182" name="Rango1_1_1_4"/>
    <protectedRange sqref="D1247:D1259" name="Rango1_1_8"/>
    <protectedRange sqref="D1483:D1494" name="Rango1_1_10"/>
    <protectedRange sqref="C1483:C1494" name="Rango1_1_1_5"/>
    <protectedRange sqref="D1495:D1523" name="Rango1_1_11"/>
    <protectedRange sqref="C1495:C1536" name="Rango1_1_1_6"/>
    <protectedRange sqref="D1612:D1614" name="Rango1_1_12"/>
    <protectedRange sqref="D1641:D1643" name="Rango1_1_13"/>
    <protectedRange sqref="C1641:C1682" name="Rango1_1_1_7"/>
    <protectedRange sqref="D1699:D1703" name="Rango1_1_15"/>
    <protectedRange sqref="D1704:D1708" name="Rango1_1_14"/>
    <protectedRange sqref="D1749:D1756" name="Rango1_1_16"/>
    <protectedRange sqref="C1782:C1791 C1802:C1810" name="Rango1_1_1_8"/>
    <protectedRange sqref="D1820:D1823" name="Rango1_1_18"/>
    <protectedRange sqref="D1944:D1947" name="Rango1_1_17"/>
    <protectedRange sqref="D1956:D1958" name="Rango1_1_19"/>
    <protectedRange sqref="C1984:C1987 C1989:C1992" name="Rango1_1_1_9"/>
    <protectedRange sqref="D1984:D1985" name="Rango1_1_20"/>
    <protectedRange sqref="AG2047:AG2050 B2047:E2050 G2047:W2050" name="Rango1_4"/>
    <protectedRange sqref="AE2047:AF2050" name="Rango1_2_2"/>
    <protectedRange sqref="F2047:F2050 A2047:A2050" name="Rango1_1_2_1"/>
    <protectedRange sqref="D2051:D2060" name="Rango1_1_21"/>
    <protectedRange sqref="C2051:C2060 E2051:E2060" name="Rango1_1_1_10"/>
    <protectedRange sqref="D2085:D2090" name="Rango1_1_23"/>
    <protectedRange sqref="C2085:C2093" name="Rango1_1_1_11"/>
  </protectedRanges>
  <autoFilter ref="A4:AG2588"/>
  <mergeCells count="389">
    <mergeCell ref="H1727:H1728"/>
    <mergeCell ref="H1718:H1719"/>
    <mergeCell ref="H1649:H1650"/>
    <mergeCell ref="H1653:H1654"/>
    <mergeCell ref="H1693:H1694"/>
    <mergeCell ref="H1623:H1624"/>
    <mergeCell ref="H1620:H1621"/>
    <mergeCell ref="H1868:H1869"/>
    <mergeCell ref="H1736:H1737"/>
    <mergeCell ref="H1709:H1710"/>
    <mergeCell ref="H1706:H1707"/>
    <mergeCell ref="H1695:H1696"/>
    <mergeCell ref="H1689:H1690"/>
    <mergeCell ref="H1683:H1684"/>
    <mergeCell ref="H1679:H1680"/>
    <mergeCell ref="H1674:H1675"/>
    <mergeCell ref="H1850:H1851"/>
    <mergeCell ref="H1784:H1785"/>
    <mergeCell ref="H1611:H1612"/>
    <mergeCell ref="H1607:H1608"/>
    <mergeCell ref="H1670:H1671"/>
    <mergeCell ref="H1665:H1666"/>
    <mergeCell ref="H1600:H1601"/>
    <mergeCell ref="H1571:H1572"/>
    <mergeCell ref="H1573:H1574"/>
    <mergeCell ref="H1576:H1578"/>
    <mergeCell ref="H1603:H1604"/>
    <mergeCell ref="H1626:H1627"/>
    <mergeCell ref="H1660:H1661"/>
    <mergeCell ref="H1662:H1663"/>
    <mergeCell ref="H1564:H1566"/>
    <mergeCell ref="H1568:H1569"/>
    <mergeCell ref="H1558:H1560"/>
    <mergeCell ref="H1509:H1510"/>
    <mergeCell ref="H1592:H1593"/>
    <mergeCell ref="H1589:H1590"/>
    <mergeCell ref="H1582:H1583"/>
    <mergeCell ref="H1500:H1501"/>
    <mergeCell ref="H1502:H1503"/>
    <mergeCell ref="H1532:H1533"/>
    <mergeCell ref="H1527:H1528"/>
    <mergeCell ref="H1555:H1556"/>
    <mergeCell ref="H1550:H1551"/>
    <mergeCell ref="H1553:H1554"/>
    <mergeCell ref="H1535:H1536"/>
    <mergeCell ref="H1530:H1531"/>
    <mergeCell ref="H1524:H1525"/>
    <mergeCell ref="H1519:H1520"/>
    <mergeCell ref="H1521:H1522"/>
    <mergeCell ref="H1542:H1543"/>
    <mergeCell ref="H1540:H1541"/>
    <mergeCell ref="H1537:H1539"/>
    <mergeCell ref="H1446:H1447"/>
    <mergeCell ref="H1440:H1441"/>
    <mergeCell ref="H1427:H1428"/>
    <mergeCell ref="H1497:H1498"/>
    <mergeCell ref="H1490:H1491"/>
    <mergeCell ref="H1470:H1471"/>
    <mergeCell ref="H1465:H1466"/>
    <mergeCell ref="H1467:H1468"/>
    <mergeCell ref="H1454:H1455"/>
    <mergeCell ref="H1448:H1449"/>
    <mergeCell ref="H1443:H1444"/>
    <mergeCell ref="H1437:H1438"/>
    <mergeCell ref="H1481:H1482"/>
    <mergeCell ref="H1473:H1474"/>
    <mergeCell ref="H1475:H1476"/>
    <mergeCell ref="H1478:H1479"/>
    <mergeCell ref="H1318:H1319"/>
    <mergeCell ref="H1421:H1422"/>
    <mergeCell ref="H1424:H1425"/>
    <mergeCell ref="H1415:H1416"/>
    <mergeCell ref="H1402:H1403"/>
    <mergeCell ref="H1404:H1405"/>
    <mergeCell ref="H1393:H1394"/>
    <mergeCell ref="H1395:H1396"/>
    <mergeCell ref="H1349:H1350"/>
    <mergeCell ref="H1352:H1353"/>
    <mergeCell ref="H1370:H1371"/>
    <mergeCell ref="H1412:H1413"/>
    <mergeCell ref="H1418:H1419"/>
    <mergeCell ref="H1336:H1337"/>
    <mergeCell ref="H1331:H1332"/>
    <mergeCell ref="H1334:H1335"/>
    <mergeCell ref="H1390:H1391"/>
    <mergeCell ref="H1381:H1382"/>
    <mergeCell ref="H1368:H1369"/>
    <mergeCell ref="H1342:H1343"/>
    <mergeCell ref="H1326:H1327"/>
    <mergeCell ref="H1344:H1345"/>
    <mergeCell ref="H1339:H1340"/>
    <mergeCell ref="H1324:H1325"/>
    <mergeCell ref="H1288:H1289"/>
    <mergeCell ref="H1183:H1184"/>
    <mergeCell ref="H1276:H1277"/>
    <mergeCell ref="H1278:H1279"/>
    <mergeCell ref="H1311:H1312"/>
    <mergeCell ref="H1314:H1315"/>
    <mergeCell ref="H1299:H1300"/>
    <mergeCell ref="H1283:H1284"/>
    <mergeCell ref="H1285:H1286"/>
    <mergeCell ref="H1272:H1273"/>
    <mergeCell ref="H1263:H1264"/>
    <mergeCell ref="H1268:H1269"/>
    <mergeCell ref="H1205:H1206"/>
    <mergeCell ref="H1308:H1309"/>
    <mergeCell ref="H1302:H1303"/>
    <mergeCell ref="H1304:H1305"/>
    <mergeCell ref="H1294:H1295"/>
    <mergeCell ref="H1296:H1297"/>
    <mergeCell ref="H1292:H1293"/>
    <mergeCell ref="H1175:H1176"/>
    <mergeCell ref="H1160:H1161"/>
    <mergeCell ref="H1154:H1155"/>
    <mergeCell ref="H1165:H1166"/>
    <mergeCell ref="H1168:H1169"/>
    <mergeCell ref="H1256:H1257"/>
    <mergeCell ref="H1239:H1240"/>
    <mergeCell ref="H1228:H1229"/>
    <mergeCell ref="H1230:H1231"/>
    <mergeCell ref="H1224:H1225"/>
    <mergeCell ref="H1210:H1211"/>
    <mergeCell ref="H1196:H1197"/>
    <mergeCell ref="H1188:H1189"/>
    <mergeCell ref="H1191:H1192"/>
    <mergeCell ref="H1244:H1245"/>
    <mergeCell ref="H1221:H1222"/>
    <mergeCell ref="H1218:H1219"/>
    <mergeCell ref="H1215:H1216"/>
    <mergeCell ref="H1202:H1203"/>
    <mergeCell ref="H1194:H1195"/>
    <mergeCell ref="H1066:H1067"/>
    <mergeCell ref="H1049:H1050"/>
    <mergeCell ref="H1016:H1017"/>
    <mergeCell ref="H1029:H1030"/>
    <mergeCell ref="H1026:H1027"/>
    <mergeCell ref="H1023:H1024"/>
    <mergeCell ref="H1018:H1019"/>
    <mergeCell ref="H1012:H1013"/>
    <mergeCell ref="H1147:H1148"/>
    <mergeCell ref="H1122:H1123"/>
    <mergeCell ref="H1138:H1139"/>
    <mergeCell ref="H1140:H1141"/>
    <mergeCell ref="H1135:H1136"/>
    <mergeCell ref="H1127:H1128"/>
    <mergeCell ref="H1132:H1133"/>
    <mergeCell ref="H1115:H1116"/>
    <mergeCell ref="H1112:H1113"/>
    <mergeCell ref="H1120:H1121"/>
    <mergeCell ref="H1109:H1110"/>
    <mergeCell ref="H1095:H1096"/>
    <mergeCell ref="H1098:H1099"/>
    <mergeCell ref="H1083:H1084"/>
    <mergeCell ref="H1078:H1079"/>
    <mergeCell ref="H1071:H1072"/>
    <mergeCell ref="H1101:H1102"/>
    <mergeCell ref="H1086:H1087"/>
    <mergeCell ref="H1090:H1091"/>
    <mergeCell ref="H830:H831"/>
    <mergeCell ref="H888:H889"/>
    <mergeCell ref="H854:H855"/>
    <mergeCell ref="H931:H932"/>
    <mergeCell ref="H920:H921"/>
    <mergeCell ref="H909:H910"/>
    <mergeCell ref="H903:H904"/>
    <mergeCell ref="H911:H912"/>
    <mergeCell ref="H933:H934"/>
    <mergeCell ref="H929:H930"/>
    <mergeCell ref="H832:H833"/>
    <mergeCell ref="H899:H900"/>
    <mergeCell ref="H876:H877"/>
    <mergeCell ref="H901:H902"/>
    <mergeCell ref="H842:H843"/>
    <mergeCell ref="H891:H892"/>
    <mergeCell ref="H850:H851"/>
    <mergeCell ref="H937:H938"/>
    <mergeCell ref="H954:H955"/>
    <mergeCell ref="H963:H964"/>
    <mergeCell ref="H985:H986"/>
    <mergeCell ref="H971:H972"/>
    <mergeCell ref="H1009:H1010"/>
    <mergeCell ref="H1004:H1005"/>
    <mergeCell ref="H998:H999"/>
    <mergeCell ref="H988:H989"/>
    <mergeCell ref="H979:H980"/>
    <mergeCell ref="H977:H978"/>
    <mergeCell ref="H940:H941"/>
    <mergeCell ref="H942:H943"/>
    <mergeCell ref="H982:H983"/>
    <mergeCell ref="H966:H967"/>
    <mergeCell ref="H974:H975"/>
    <mergeCell ref="H334:H335"/>
    <mergeCell ref="P2:V2"/>
    <mergeCell ref="I2:O2"/>
    <mergeCell ref="K3:O3"/>
    <mergeCell ref="I3:J3"/>
    <mergeCell ref="H42:H43"/>
    <mergeCell ref="H138:H139"/>
    <mergeCell ref="H44:H45"/>
    <mergeCell ref="H52:H53"/>
    <mergeCell ref="H95:H96"/>
    <mergeCell ref="H46:H47"/>
    <mergeCell ref="H64:H65"/>
    <mergeCell ref="H67:H68"/>
    <mergeCell ref="H70:H71"/>
    <mergeCell ref="H87:H88"/>
    <mergeCell ref="H74:H75"/>
    <mergeCell ref="H107:H108"/>
    <mergeCell ref="H111:H112"/>
    <mergeCell ref="P3:Q3"/>
    <mergeCell ref="H59:H60"/>
    <mergeCell ref="H62:H63"/>
    <mergeCell ref="H77:H78"/>
    <mergeCell ref="H85:H86"/>
    <mergeCell ref="H123:H124"/>
    <mergeCell ref="E3:F3"/>
    <mergeCell ref="H29:H30"/>
    <mergeCell ref="H39:H40"/>
    <mergeCell ref="H35:H36"/>
    <mergeCell ref="H23:H24"/>
    <mergeCell ref="H13:H14"/>
    <mergeCell ref="H9:H11"/>
    <mergeCell ref="H6:H8"/>
    <mergeCell ref="H31:H33"/>
    <mergeCell ref="H113:H114"/>
    <mergeCell ref="H125:H126"/>
    <mergeCell ref="H89:H90"/>
    <mergeCell ref="H178:H179"/>
    <mergeCell ref="H140:H141"/>
    <mergeCell ref="H121:H122"/>
    <mergeCell ref="H133:H134"/>
    <mergeCell ref="H149:H150"/>
    <mergeCell ref="H145:H146"/>
    <mergeCell ref="H158:H159"/>
    <mergeCell ref="H156:H157"/>
    <mergeCell ref="H163:H164"/>
    <mergeCell ref="H160:H161"/>
    <mergeCell ref="H173:H174"/>
    <mergeCell ref="H165:H166"/>
    <mergeCell ref="H152:H153"/>
    <mergeCell ref="H104:H105"/>
    <mergeCell ref="H116:H117"/>
    <mergeCell ref="H97:H98"/>
    <mergeCell ref="H323:H324"/>
    <mergeCell ref="H318:H319"/>
    <mergeCell ref="H181:H182"/>
    <mergeCell ref="H285:H286"/>
    <mergeCell ref="H205:H206"/>
    <mergeCell ref="H237:H238"/>
    <mergeCell ref="H189:H190"/>
    <mergeCell ref="H175:H176"/>
    <mergeCell ref="H213:H214"/>
    <mergeCell ref="H240:H241"/>
    <mergeCell ref="H220:H221"/>
    <mergeCell ref="H191:H192"/>
    <mergeCell ref="H274:H275"/>
    <mergeCell ref="H224:H225"/>
    <mergeCell ref="H282:H283"/>
    <mergeCell ref="H210:H211"/>
    <mergeCell ref="H198:H199"/>
    <mergeCell ref="H276:H277"/>
    <mergeCell ref="H271:H272"/>
    <mergeCell ref="H360:H361"/>
    <mergeCell ref="H362:H363"/>
    <mergeCell ref="H314:H315"/>
    <mergeCell ref="H430:H431"/>
    <mergeCell ref="H423:H424"/>
    <mergeCell ref="H296:H297"/>
    <mergeCell ref="H185:H186"/>
    <mergeCell ref="H183:H184"/>
    <mergeCell ref="H217:H218"/>
    <mergeCell ref="H291:H292"/>
    <mergeCell ref="H250:H252"/>
    <mergeCell ref="H255:H256"/>
    <mergeCell ref="H347:H348"/>
    <mergeCell ref="H325:H326"/>
    <mergeCell ref="H298:H299"/>
    <mergeCell ref="H294:H295"/>
    <mergeCell ref="H288:H289"/>
    <mergeCell ref="H207:H208"/>
    <mergeCell ref="H316:H317"/>
    <mergeCell ref="H428:H429"/>
    <mergeCell ref="H390:H391"/>
    <mergeCell ref="H396:H397"/>
    <mergeCell ref="H393:H394"/>
    <mergeCell ref="H420:H421"/>
    <mergeCell ref="H720:H721"/>
    <mergeCell ref="H658:H659"/>
    <mergeCell ref="H825:H826"/>
    <mergeCell ref="H813:H814"/>
    <mergeCell ref="H810:H811"/>
    <mergeCell ref="H822:H823"/>
    <mergeCell ref="H722:H723"/>
    <mergeCell ref="H343:H344"/>
    <mergeCell ref="H353:H354"/>
    <mergeCell ref="H449:H450"/>
    <mergeCell ref="H434:H435"/>
    <mergeCell ref="H365:H366"/>
    <mergeCell ref="H461:H462"/>
    <mergeCell ref="H355:H356"/>
    <mergeCell ref="H464:H465"/>
    <mergeCell ref="H400:H401"/>
    <mergeCell ref="H349:H350"/>
    <mergeCell ref="H379:H380"/>
    <mergeCell ref="H446:H447"/>
    <mergeCell ref="H425:H426"/>
    <mergeCell ref="H455:H456"/>
    <mergeCell ref="H443:H444"/>
    <mergeCell ref="H369:H370"/>
    <mergeCell ref="H371:H372"/>
    <mergeCell ref="H653:H654"/>
    <mergeCell ref="H650:H651"/>
    <mergeCell ref="H588:H589"/>
    <mergeCell ref="H583:H584"/>
    <mergeCell ref="H607:H608"/>
    <mergeCell ref="H640:H641"/>
    <mergeCell ref="H599:H600"/>
    <mergeCell ref="H644:H645"/>
    <mergeCell ref="H665:H666"/>
    <mergeCell ref="H601:H602"/>
    <mergeCell ref="H642:H643"/>
    <mergeCell ref="H472:H473"/>
    <mergeCell ref="H515:H516"/>
    <mergeCell ref="H493:H494"/>
    <mergeCell ref="H478:H479"/>
    <mergeCell ref="H475:H476"/>
    <mergeCell ref="H502:H503"/>
    <mergeCell ref="H480:H481"/>
    <mergeCell ref="H482:H483"/>
    <mergeCell ref="H509:H510"/>
    <mergeCell ref="H498:H499"/>
    <mergeCell ref="H504:H505"/>
    <mergeCell ref="H550:H551"/>
    <mergeCell ref="H543:H544"/>
    <mergeCell ref="H553:H554"/>
    <mergeCell ref="H536:H537"/>
    <mergeCell ref="H546:H548"/>
    <mergeCell ref="H529:H530"/>
    <mergeCell ref="H524:H525"/>
    <mergeCell ref="H518:H519"/>
    <mergeCell ref="H520:H521"/>
    <mergeCell ref="H563:H564"/>
    <mergeCell ref="H568:H569"/>
    <mergeCell ref="R3:W3"/>
    <mergeCell ref="H1075:H1076"/>
    <mergeCell ref="H1036:H1038"/>
    <mergeCell ref="H819:H820"/>
    <mergeCell ref="H790:H791"/>
    <mergeCell ref="H623:H625"/>
    <mergeCell ref="H656:H657"/>
    <mergeCell ref="H705:H706"/>
    <mergeCell ref="H697:H698"/>
    <mergeCell ref="H558:H559"/>
    <mergeCell ref="H484:H485"/>
    <mergeCell ref="H661:H662"/>
    <mergeCell ref="H647:H648"/>
    <mergeCell ref="H611:H612"/>
    <mergeCell ref="H629:H630"/>
    <mergeCell ref="H578:H579"/>
    <mergeCell ref="H968:H969"/>
    <mergeCell ref="H692:H693"/>
    <mergeCell ref="H713:H714"/>
    <mergeCell ref="H694:H695"/>
    <mergeCell ref="H467:H468"/>
    <mergeCell ref="H469:H470"/>
    <mergeCell ref="H571:H572"/>
    <mergeCell ref="H917:H918"/>
    <mergeCell ref="H815:H816"/>
    <mergeCell ref="H835:H836"/>
    <mergeCell ref="H867:H868"/>
    <mergeCell ref="H770:H771"/>
    <mergeCell ref="H762:H763"/>
    <mergeCell ref="H765:H766"/>
    <mergeCell ref="H756:H757"/>
    <mergeCell ref="H724:H725"/>
    <mergeCell ref="H735:H736"/>
    <mergeCell ref="H575:H576"/>
    <mergeCell ref="H752:H753"/>
    <mergeCell ref="H804:H805"/>
    <mergeCell ref="H741:H742"/>
    <mergeCell ref="H768:H769"/>
    <mergeCell ref="H729:H730"/>
    <mergeCell ref="H707:H708"/>
    <mergeCell ref="H680:H681"/>
    <mergeCell ref="H727:H728"/>
    <mergeCell ref="H581:H582"/>
    <mergeCell ref="H678:H679"/>
    <mergeCell ref="H669:H670"/>
    <mergeCell ref="H667:H668"/>
  </mergeCells>
  <phoneticPr fontId="0" type="noConversion"/>
  <conditionalFormatting sqref="K5:N5 V20:W20 F20:I20 G5:I6 V5:W7 B5:B7 G7 I7 V10:W11 G10:G11 G12:H12 I10:I11 B10:B16 F13:H13 F14:G14 F15:H19 B18:B20 B22 G21:H21 V28:W29 F22:H23 F28:I29 F24:G24 F26:H27 A26:C29 F30:F34 C30:C42 A30:A42 G54:I54 A54:A57 H123 G124:G126 I124:I126 H125 B147:B149 C146:C149 A143:A149 F147:I149 G150 I150:I151 G152:I152 A151:C152 F153:G153 I153 F154:I156 I157 F157:G157 F158:I158 F160:I160 F159:G159 I159 I161 F161:G161 F162:I163 F164:G164 I164 F165:I165 F166:G166 I166 A153:A171 C153:C171 F167:I171 F173:I173 G172:I172 I174 F174:G174 F175:I175 F176:G176 I176 F177:I178 F179:G179 I179 F180:I181 F182:G182 I182 F183:I183 F185:I185 F184:G184 I184 I186 F186:G186 F188:I189 G190 I190 AD188 F191:I191 F192:G192 I192 F193:I198 F199:G199 I199 F200:I205 F206:G206 I206 F207:I207 F208:G208 I208 F209:I210 F212:I213 F211:G211 I211 F215:I217 F214:G214 I214 F218:G218 F219 F226:I236 F238:G238 I238 F239:I240 F241:G241 I241 F242:I250 F251:G252 I251:I252 F253:I255 F256:G256 I256 F257:I257 G258:I260 F261:I262 F266 G263:I271 G272 I272 G273:I274 F276:I276 G275 I275 F277:G277 I277 F278:I282 F283:G283 I283 F284:I285 F286:G286 I286 F287:I288 F289:G289 I289 F290:I291 F292:G292 I292 F293:I294 F295:G295 I295 F296:I296 F297:G297 I297 F298:I298 F299:G299 I299 F300:I314 F315:G315 I315 F316:I316 F317:G317 I317 F318:I318 F319:G319 I319 F320:I323 F324:G324 I324 F325:I325 F326:G326 I326 F327:I334 F335:G335 I335 F336:I343 F344:G344 I344 F345:I347 F348:G348 I348 F349:I349 F350:G351 I350:I351 F352:I353 F354:G354 I354 F355:I355 F356:G356 I356 F357:I360 F361:G361 I361 F362:I362 F363:G363 I363 F364:I365 F367:I369 F366:G366 I366 F370:G370 I370 F371:I371 F372:G373 I372:I373 A343:C377 F374:I379 B378:C381 F380:G380 I380 C382:C384 F381:I390 F395:I396 F394:G394 I394 F392:I393 F391:G391 I391 F397:G397 I397 B385:C397 A378:A397 F398:I400 F401:G401 I401 F402:I405 A398:C405 G406:I411 F412:I420 F421:G421 I421 F422:I423 F424:G424 I424 F425:I425 F427:I428 F426:G426 I426 F430:I430 F429:G429 I429 F431:G431 I431 F432:I434 F435:G435 I435 F436:I443 I444 F444:G444 F445:I446 F447:G447 I447 F448:I449 F450:G450 I450 F451:I455 F456:G456 I456 F457:I461 F462:G462 I462 F463:I463 F466:I467 F464:G465 I464:I465 F471:I472 F468:G470 I468:I470 I473 F473:G473 A419:C472 A473:B473 C473:C475 B479 G479 I479 F480:I480 F481:G481 I481 F482:I482 A480:B483 F483:G483 I483 F484:I484 F485:G485 I485 F489:G489 I489 F486:I488 F490:I493 F494:G494 I494 F495:I498 I499:I501 F499:G501 A484:C501 I503:I507 F503:G507 A503:B507 F508:I509 F510:G510 I510 A508:C511 F511:I511 F521:G521 I521 F522:I524 F525:G525 I525 F513:I515 F517:I518 F516:G516 I516 F520:I520 F519:G519 I519 F526:I529 F530:G530 I530 F531:I536 F537:G537 I537 F538:I543 F544:G544 I544 F545:I546 F547:G548 I547:I548 F549:I550 F551:G551 I551 F552:I552 F553:G554 I553:I554 F555:I558 F559:G559 I559 F560:I562 F563:G565 I563:I565 F566:I568 F569:G569 I569 F570:I570 F571:G574 I571:I574 F575:I575 F576:G576 I576 H573 F577:I578 F579:G579 I579 F580:I580 I581:I589 F581:G589 F590:I599 F601:I601 F600:G600 I600 I602 F602:G602 F603:I607 F608:G608 I608 F609:I611 F612:G612 I612 F613:I623 F624:G625 I624:I625 F626:I629 F630:G630 I630 AB635:AD635 F631:I640 F642:I642 F641:G641 I641 F644:I644 F643:G643 I643 F645:G645 I645 F646:I646 F647:G648 I647:I648 F649:I650 F651:G651 I651 F652:I653 F654:G654 I654 F655:I655 F656:G657 I656:I657 F658:I658 F659:G659 I659 F660:I661 F662:G662 I662 F663:I664 F665:G666 I665:I666 F667:I667 F668:G668 I668 AB672:AD672 F669:I669 F671:I678 F670:G670 I670 F679:G681 I679:I681 AD685:AD686 F682:I692 F693:G695 I693:I695 F696:I696 F697:G698 I697:I698 F699:I705 F706:G706 I706 F707:I707 F708:G708 I708 F709:I713 F714:G714 I714 F715:I720 F721:G721 I721 F722:I722 F723:G723 I723 F724:I724 F725:G725 I725 F726:I727 F728:G728 I728 F729:I729 F731:I735 F730:G730 I730 A513:C736 F736:G736 I736 G737:I741 G743:I748 G742 I742 F749:I752 F753:G753 I753 F754:I756 F757:G757 I757 F758:I762 F764:I765 F763:G763 I763 F766:G766 I766 F767:I768 F771:G771 I771 F770:I770 F769:G769 I769 B749:C789 F772:I790 F791:G791 I791 A790:C798 F792:I798 F800:I804 F805:G805 I805 F806:I810 F811:G811 I811 F812:I813 F814:G814 I814 F815:I815 F816:G816 I816 F817:I819 F820:G820 I820 F821:I822 F826:G826 I826 F824:I825 F823:G823 I823 F827:I830 F833:G833 I833 F832:I832 F831:G831 I831 F834:I835 F836:G836 I836 F837:I842 F843:G843 I843 F844:I850 I851 F851:G851 F852:I854 F855:G855 I855 F856:I867 F868:G868 I868 G869:I876 G877 I877 F878:I888 F889:G889 I889 F890:I891 F892:G892 I892 F893:I899 F901:I901 F900:G900 I900 F902:G902 I902 F903:I903 F910:G910 I910 F911:I911 A800:C912 F905:I909 F904:G904 I904 F912:G912 I912 F916:I917 F918:G918 I918 F919:I920 F921:G921 I921 B918:B927 F922:I929 F930:G930 I930 F931:I931 F932:G932 I932 F933:I933 F934:G934 I934 F935:I937 F938:G938 I938 F939:I940 I941 F941:G941 F942:I942 F943:G943 I943 B928:C946 A918:A946 F944:I954 F955:G955 I955 F956:I963 F964:G964 I964 F965:I966 F967:G967 I967 F968:I968 F969:G969 I969 F970:I971 F972:G972 I972 F973:I974 F975:G975 I975 F976:I977 F978:G978 I978 F979:I979 F980:G980 I980 F981:I982 F983:G983 I983 F984:I985 F986:G986 I986 F987:I988 F989:G989 I989 AD996 F990:I998 F999:G1002 I999:I1002 H1000:H1002 F1003:I1004 F1005:G1005 I1005 F1010:G1010 I1010 F1006:I1009 F1011:I1012 F1014:I1016 F1013:G1013 I1013 I1017 F1017:G1017 F1018:I1018 F1019:G1019 I1019 F1023:I1023 F1022:G1022 I1022 F1020:I1021 I1024 F1024:G1024 F1025:I1026 F1027:G1027 I1027 F1028:I1029 F1030:G1030 I1030 A947:C1033 A1034:B1035 F1031:I1036 I1037:I1038 F1037:G1038 A1036:C1040 A1041:B1042 F1039:I1049 I1050 F1050:G1050 F1051:I1066 F1067:G1067 I1067 F1068:I1071 F1072:G1072 I1072 S800:W912 S513:W798 S503:W511 S479:W501 S238:W473 S220:W236 S188:W217 S147:W186 S90:W141 S51:W86 P5:Q5 F1073:I1075 F1076:G1076 I1076 F1077:I1078 F1079:G1079 I1079 F1080:I1083 F1084:G1084 I1084 F1085:I1086 F1087:G1087 I1087 F1088:I1090 A1043:C1091 F1091:G1091 I1091 A1092:B1093 F1092:I1095 F1097:I1098 F1096:G1096 I1096 F1099:G1099 I1099 F1100:I1101 I1102 F1102:G1102 F1103:I1103 I1104 F1104:G1104 F1105:I1109 F1110:G1110 I1110 F1111:I1112 F1113:G1113 I1113 F1114:I1115 F1116:G1116 I1116 F1117:I1120 F1122:I1122 F1121:G1121 I1121 I1123 F1123:G1123 F1124:I1127 A1093:C1129 F1129:I1132 F1128:G1128 I1128 I1133 F1133:G1133 B1133:B1134 F1137:I1138 F1136:G1136 I1136 F1134:I1135 I1139 F1139:G1139 F1140:I1140 F1141:G1141 I1141 B1139:B1142 F1148:G1148 I1148 F1142:I1147 F1149:I1154 F1156:I1160 F1155:G1155 I1155 I1161 F1161:G1161 L6:Q1173 F1162:I1165 F1167:I1168 F1166:G1166 I1166 F1169:G1169 I1169 B1143:C1171 F1170:I1175 F1176:G1176 I1176 A1172:C1181 A1182:B1182 F1177:I1183 F1184:G1184 I1184 F1185:I1188 F1190:I1191 F1189:G1189 I1189 I1192 F1192:G1192 F1193:I1194 F1195:G1195 I1195 F1196:I1196 F1197:G1197 I1197 F1198:I1202 F1203:G1203 I1203 F1204:I1205 F1206:G1206 I1206 F1207:I1210 F1211:G1211 I1211 F1212:I1215 F1216:G1216 I1216 F1217:I1218 I1219:I1220 F1219:G1219 H1220 F1224:I1224 H1221:I1221 F1220:F1223 H1223:I1223 I1222 I1225 F1225:G1225 F1226:I1228 F1229:G1229 I1229 L1174:W1228 A1183:C1229 B1231:C1231 F1231:G1231 I1231 L1231:N1232 P1231:W1232 L1229:N1229 P1229:W1229 Y5:Y24 Y34:Y86 Y87:AD187 Y188:AB188 Y189:AD634 Y636:AD671 Y635:Z635 Y672:Z672 Y673:AD684 Y685:AB686 Y687:AD995 Y996:AB996 Z5:AD25 Y26:AD29 Z30:Z31 Z32:AD86 F1232:I1239 R916:W1173 F1241:I1244 F1240:G1240 I1240 I1245 F1245:G1245 F1246:I1246 G1247:I1256 G1258:I1261 G1257 I1257 F1262:I1263 F1268:I1268 F1264:G1267 I1264:I1267 I1269 F1269:G1269 F1270:I1272 F1277:G1277 I1277 F1278:I1278 F1279:G1279 I1279 F1274:I1276 F1273:G1273 I1273 F1280:I1283 F1284:G1284 I1284 F1285:I1285 F1286:G1286 I1286 L1286:Q1286 S1286:W1286 L1233:W1285 F1287:I1288 F1289:G1289 I1289 F1290:I1292 F1293:G1293 I1293 F1294:I1294 F1296:I1296 F1295:G1295 I1295 I1297 F1297:G1297 Y997:AD1305 F1298:I1299 F1300:G1300 I1300 F1301:I1302 L1287:W1297 L1301:O1305 I1303 F1303:G1303 P1301:T1302 L1298:T1300 U1298:W1302 F1304:I1304 I1305 A1232:C1305 P1303:W1305 F1305:G1305 F1307:I1308 F1309:G1309 I1309 F1310:I1311 F1312:G1312 I1312 F1315 I1315 F1313:I1314 F1316:I1318 F1319:G1319 I1319 F1320:I1324 F1327:G1327 I1327 F1326:I1326 F1325:G1325 I1325 F1328:I1331 F1332:G1332 I1332 F1333:I1334 F1335:G1335 I1335 F1336:I1336 F1337:G1337 I1337 F1338:I1339 F1340:G1340 I1340 F1341:I1342 F1344:I1344 F1343:G1343 I1343 F1345:G1345 I1345 F1346:I1349 F1351:I1352 F1350:G1350 I1350 I1353 F1353:G1353 A1307:C1364 F1354:I1368 F1369:G1369 I1369 F1370:I1370 F1371:G1371 I1371 F1372:I1381 F1382:G1382 I1382 A1365:B1387 F1383:I1390 I1391 F1391:G1391 F1392:I1393 F1394:G1394 I1394 F1395:I1395 I1396:I1399 F1396:G1399 F1400:I1402 F1404:I1404 I1403 F1403:G1403 I1405 F1405:G1405 F1406:I1412 F1413:G1413 I1413 F1414:I1415 F1416:G1416 I1416 F1417:I1418 F1419:G1419 I1419 F1420:I1421 F1422:G1422 I1422 F1423:I1424 F1425:G1425 I1425 F1426:I1427 F1428:G1428 I1428 F1429:I1437 F1438:G1438 I1438 F1439:I1440 F1441:G1441 I1441 F1442:I1443 F1444:G1444 I1444 F1445:I1446 F1447:G1447 I1447 F1448:I1448 F1449:G1449 I1449 F1450:I1454 F1455:G1455 I1455 F1456:I1465 F1466:G1466 I1466 F1467:I1467 F1468:G1468 I1468 F1469:I1470 F1471:G1474 I1471:I1474 F1475:I1475 F1476:G1476 I1476 F1477:I1478 F1479:G1479 I1479 A1388:C1482 F1480:I1481 F1482:G1482 I1482 G1483:I1490 G1491 I1491 G1492:I1497 G1498 I1498 G1499:I1500 G1501 I1501 G1502:I1502 G1503 I1503 Y1307:AD1510 L1307:W1510 G1504:I1509 A1483:B1510 G1510 I1510 G1512 I1512 G1513:I1519 G1520 I1520 F1521:I1521 I1522 F1522:G1522 F1523:I1524 F1525:G1525 I1525 F1526:I1527 F1528:G1528 I1528 F1529:I1530 F1531:G1531 I1531 F1532:I1532 F1533:G1533 I1533 B1520:B1536 F1534:I1535 F1537:I1537 F1536:G1536 I1536 I1538:I1539 F1538:G1539 F1540:I1540 F1543:G1543 I1543 F1542:I1542 F1541:G1541 I1541 L1512:W1545 Y1512:AD1545 B1537:C1545 F1544:I1545 F1546 H1546 F1547:I1550 F1551:G1551 I1551 F1552:I1553 I1554:I1557 F1554:G1557 F1558:I1558 F1559:G1563 I1559:I1563 F1564:I1564 F1565:G1569 I1565:I1569 F1570:I1571 F1573:I1573 F1572:G1572 I1572 F1574:G1574 I1574 F1575:I1576 F1582:I1582 I1577:I1581 F1577:G1581 I1583 F1583:G1583 F1584:I1589 F1590:G1590 I1590 F1591:I1592 F1593:G1593 I1593 F1594:I1600 F1605:I1607 F1609:I1610 F1608:G1608 I1608 G1611:I1611 A1547:C1609 A1610:B1610 G1612 I1612 G1613:I1620 G1621 I1621 Y1547:AD1624 L1547:W1624 G1622:I1623 G1624 I1624 G1626:I1626 G1627 I1627 A1611:C1624 B1626:C1629 A1625:A1629 G1628:I1634 A1630:C1640 F1635:I1640 G1641:I1643 F1601:G1604 I1601:I1604 F1644:I1649 F1650:G1650 I1650 F1651:I1653 F1654:G1654 I1654 F1655:I1660 F1661:G1661 I1661 F1662:I1662 I1663:I1667 F1663:G1667 F1668:I1670 F1671:G1671 I1671 F1672:I1673 F1674:G1675 I1674:I1675 F1676:I1679 I1680 F1680:G1680 A1641:B1682 F1681:I1683 F1684:G1684 I1684 Y1626:AD1685 F1685:I1685 L1626:W1685 A1683:C1685 A1687:C1689 F1687:I1689 Y1687:AD1689 L1687:W1689 F1690 F1691:I1693 F1694:G1694 I1694 F1695:I1695 F1696:G1696 I1696 F1697:I1703 A1691:C1703 G1704:I1706 G1708:I1708 G1707 I1707 F1709:I1709 F1710:G1710 I1710 F1711:I1718 F1719:G1719 I1719 F1720:I1727 F1728:G1728 I1728 A1709:C1730 F1729:I1736 F1737:G1737 I1737 F1738:I1747 B1743:C1743 B1736:B1742 A1744:B1746 G1748:I1764 A1747:C1781 F1765:I1784 F1785:G1785 I1785 A1782:B1791 A1792:C1801 A1802:B1810 F1786:I1837 A1811:C1837 I1838:I1839 G1840:I1842 A1838:A1843 F1838:F1846 A1843:B1844 F1843:I1850 F1851:G1851 I1851 F1852:I1868 G1869 I1869 G1870:I1870 F1869:F1870 F1871:I1912 G1913:I1913 A1844:C1915 F1914:I1930 G1931:I1933 B1917:C1951 F1934:I1955 G1956:I1964 A1952:C1983 C1988 A1984:B1992 H2004:I2004 A1993:C2003 F1965:I2003 G2005:I2008 B2016:B2024 B2025:C2026 A2027:C2028 F2009:I2028 G2029:I2032 Y1691:AD2046 A2029:B2046 F2033:I2046 L1691:W2046 G2051:I2068 B2061:C2084 B2085:B2093 B2094:C2103 F2069:I2103 I2104:I2105 F2104:F2107 B2112:C2245 B2246:B2247 Y2051:AD2588 A2284:C2588 B2248:C2283 F2106:I2588 L2051:W2588">
    <cfRule type="expression" dxfId="778" priority="1143" stopIfTrue="1">
      <formula>"SEVERSTAL"</formula>
    </cfRule>
  </conditionalFormatting>
  <conditionalFormatting sqref="AE5:AG7 AF10:AG24 E35:E42 AG28:AG29 AF53:AG86 AF90:AG141 D188 AF147:AG186 D22:D24 D26:E34 D133:E148 D151:D157 E5 D15:D19 E14:E22 D57:E57 D62:E65 D85:E94 D170:D186 AF188:AG217 E219:E226 AF220:AG236 D227:E236 D288:D310 D312:D339 AF238:AG364 AE26:AE364 D340:E387 D415:D418 AE365:AG473 E473 D473:D474 AE479:AG501 AE503:AG511 D508:D511 D513:D539 D743:D748 AE513:AG798 D874:D876 E869:E876 AE800:AG912 D1040:E1040 D1043:E1051 D1061:D1091 D1093:E1129 D1140:D1142 AE916:AG1229 D1231:D1246 AE1231:AG1305 D1260:E1277 D1366:D1367 AE1307:AG1510 AE1512:AG1545 D1524:D1545 E1609 D1611 AE1547:AG1624 D1615:E1624 D1626:E1640 E1641:E1643 D1587:E1608 AE1626:AG1685 D1644:E1685 D1687:E1689 AE1687:AG1689 D1690 D1691:E1698 D1709:D1718 D1719:E1730 D1743:E1743 D1736:D1742 D1744:D1748 D1757:D1764 D1843:D1846 E128:E131 E151:E177 E189:E190 D191:E218 D238:E267 E268:E281 E294:E310 E331:E339 D388:D405 E388:E408 D419:E472 D480:E501 D540:E736 D749:E798 D800:E868 D877:E893 D894:D912 D920:D953 E894:E953 D954:E1015 D1016:D1033 E1016:E1042 E1052:E1092 D1143:E1204 D1205:D1229 E1205:E1261 D1307:D1323 D1278:D1305 E1278:E1323 D1324:E1364 D1368:E1482 E1483:E1510 D1547:D1586 E1537:E1586 E1699:E1718 D1765:E1810 D1811:D1819 E1811:E1824 D1824:E1837 D1847:E1915 D1917:E1943 E1944:E1947 D1948:E1955 E1956:E1961 D1959:E1983 E1984:E1985 D2026:E2026 D1986:E2003 D2016:D2025 D2027:D2028 AE1691:AG2046 D2035:D2046 D2061:E2084 E2085:E2091 D2091:E2103 D2106:D2111 AE2051:AG2588 D2112:E2245 D2248:E2588">
    <cfRule type="cellIs" dxfId="777" priority="1144" stopIfTrue="1" operator="equal">
      <formula>"APROBADO"</formula>
    </cfRule>
    <cfRule type="cellIs" dxfId="776" priority="1145" stopIfTrue="1" operator="equal">
      <formula>"ESPERA"</formula>
    </cfRule>
    <cfRule type="cellIs" dxfId="775" priority="1146" stopIfTrue="1" operator="equal">
      <formula>"RECHAZADO"</formula>
    </cfRule>
  </conditionalFormatting>
  <conditionalFormatting sqref="S20 S5:S7 S10:S11 S28:S29">
    <cfRule type="expression" dxfId="774" priority="1068" stopIfTrue="1">
      <formula>"SEVERSTAL"</formula>
    </cfRule>
  </conditionalFormatting>
  <conditionalFormatting sqref="T20:U20 T5:U7 T10:U11 T28:U29">
    <cfRule type="expression" dxfId="773" priority="1067" stopIfTrue="1">
      <formula>"SEVERSTAL"</formula>
    </cfRule>
  </conditionalFormatting>
  <conditionalFormatting sqref="A13 A15">
    <cfRule type="expression" dxfId="772" priority="1035" stopIfTrue="1">
      <formula>"SEVERSTAL"</formula>
    </cfRule>
  </conditionalFormatting>
  <conditionalFormatting sqref="E6:E13">
    <cfRule type="cellIs" dxfId="771" priority="1036" stopIfTrue="1" operator="equal">
      <formula>"APROBADO"</formula>
    </cfRule>
    <cfRule type="cellIs" dxfId="770" priority="1037" stopIfTrue="1" operator="equal">
      <formula>"ESPERA"</formula>
    </cfRule>
    <cfRule type="cellIs" dxfId="769" priority="1038" stopIfTrue="1" operator="equal">
      <formula>"RECHAZADO"</formula>
    </cfRule>
  </conditionalFormatting>
  <conditionalFormatting sqref="O5">
    <cfRule type="expression" dxfId="768" priority="1031" stopIfTrue="1">
      <formula>"SEVERSTAL"</formula>
    </cfRule>
  </conditionalFormatting>
  <conditionalFormatting sqref="F5 C5:C7">
    <cfRule type="expression" dxfId="767" priority="1024" stopIfTrue="1">
      <formula>"SEVERSTAL"</formula>
    </cfRule>
  </conditionalFormatting>
  <conditionalFormatting sqref="D5:D7">
    <cfRule type="cellIs" dxfId="766" priority="1025" stopIfTrue="1" operator="equal">
      <formula>"APROBADO"</formula>
    </cfRule>
    <cfRule type="cellIs" dxfId="765" priority="1026" stopIfTrue="1" operator="equal">
      <formula>"ESPERA"</formula>
    </cfRule>
    <cfRule type="cellIs" dxfId="764" priority="1027" stopIfTrue="1" operator="equal">
      <formula>"RECHAZADO"</formula>
    </cfRule>
  </conditionalFormatting>
  <conditionalFormatting sqref="F6:F7">
    <cfRule type="expression" dxfId="763" priority="1020" stopIfTrue="1">
      <formula>"SEVERSTAL"</formula>
    </cfRule>
  </conditionalFormatting>
  <conditionalFormatting sqref="I12 V12:W12">
    <cfRule type="expression" dxfId="762" priority="1005" stopIfTrue="1">
      <formula>"SEVERSTAL"</formula>
    </cfRule>
  </conditionalFormatting>
  <conditionalFormatting sqref="S12">
    <cfRule type="expression" dxfId="761" priority="1004" stopIfTrue="1">
      <formula>"SEVERSTAL"</formula>
    </cfRule>
  </conditionalFormatting>
  <conditionalFormatting sqref="T12:U12">
    <cfRule type="expression" dxfId="760" priority="1003" stopIfTrue="1">
      <formula>"SEVERSTAL"</formula>
    </cfRule>
  </conditionalFormatting>
  <conditionalFormatting sqref="V13:W13">
    <cfRule type="expression" dxfId="759" priority="1002" stopIfTrue="1">
      <formula>"SEVERSTAL"</formula>
    </cfRule>
  </conditionalFormatting>
  <conditionalFormatting sqref="S13">
    <cfRule type="expression" dxfId="758" priority="1001" stopIfTrue="1">
      <formula>"SEVERSTAL"</formula>
    </cfRule>
  </conditionalFormatting>
  <conditionalFormatting sqref="T13:U13">
    <cfRule type="expression" dxfId="757" priority="1000" stopIfTrue="1">
      <formula>"SEVERSTAL"</formula>
    </cfRule>
  </conditionalFormatting>
  <conditionalFormatting sqref="I13">
    <cfRule type="expression" dxfId="756" priority="999" stopIfTrue="1">
      <formula>"SEVERSTAL"</formula>
    </cfRule>
  </conditionalFormatting>
  <conditionalFormatting sqref="A5:A7">
    <cfRule type="expression" dxfId="755" priority="998" stopIfTrue="1">
      <formula>"SEVERSTAL"</formula>
    </cfRule>
  </conditionalFormatting>
  <conditionalFormatting sqref="V8:W8 B8 G8 I8">
    <cfRule type="expression" dxfId="754" priority="994" stopIfTrue="1">
      <formula>"SEVERSTAL"</formula>
    </cfRule>
  </conditionalFormatting>
  <conditionalFormatting sqref="AE8:AG8">
    <cfRule type="cellIs" dxfId="753" priority="995" stopIfTrue="1" operator="equal">
      <formula>"APROBADO"</formula>
    </cfRule>
    <cfRule type="cellIs" dxfId="752" priority="996" stopIfTrue="1" operator="equal">
      <formula>"ESPERA"</formula>
    </cfRule>
    <cfRule type="cellIs" dxfId="751" priority="997" stopIfTrue="1" operator="equal">
      <formula>"RECHAZADO"</formula>
    </cfRule>
  </conditionalFormatting>
  <conditionalFormatting sqref="S8">
    <cfRule type="expression" dxfId="750" priority="993" stopIfTrue="1">
      <formula>"SEVERSTAL"</formula>
    </cfRule>
  </conditionalFormatting>
  <conditionalFormatting sqref="T8:U8">
    <cfRule type="expression" dxfId="749" priority="992" stopIfTrue="1">
      <formula>"SEVERSTAL"</formula>
    </cfRule>
  </conditionalFormatting>
  <conditionalFormatting sqref="C8">
    <cfRule type="expression" dxfId="748" priority="985" stopIfTrue="1">
      <formula>"SEVERSTAL"</formula>
    </cfRule>
  </conditionalFormatting>
  <conditionalFormatting sqref="D8">
    <cfRule type="cellIs" dxfId="747" priority="986" stopIfTrue="1" operator="equal">
      <formula>"APROBADO"</formula>
    </cfRule>
    <cfRule type="cellIs" dxfId="746" priority="987" stopIfTrue="1" operator="equal">
      <formula>"ESPERA"</formula>
    </cfRule>
    <cfRule type="cellIs" dxfId="745" priority="988" stopIfTrue="1" operator="equal">
      <formula>"RECHAZADO"</formula>
    </cfRule>
  </conditionalFormatting>
  <conditionalFormatting sqref="F8">
    <cfRule type="expression" dxfId="744" priority="984" stopIfTrue="1">
      <formula>"SEVERSTAL"</formula>
    </cfRule>
  </conditionalFormatting>
  <conditionalFormatting sqref="A8">
    <cfRule type="expression" dxfId="743" priority="983" stopIfTrue="1">
      <formula>"SEVERSTAL"</formula>
    </cfRule>
  </conditionalFormatting>
  <conditionalFormatting sqref="V9:W9 B9 G9 I9">
    <cfRule type="expression" dxfId="742" priority="979" stopIfTrue="1">
      <formula>"SEVERSTAL"</formula>
    </cfRule>
  </conditionalFormatting>
  <conditionalFormatting sqref="AE9:AG9 AE10:AE25">
    <cfRule type="cellIs" dxfId="741" priority="980" stopIfTrue="1" operator="equal">
      <formula>"APROBADO"</formula>
    </cfRule>
    <cfRule type="cellIs" dxfId="740" priority="981" stopIfTrue="1" operator="equal">
      <formula>"ESPERA"</formula>
    </cfRule>
    <cfRule type="cellIs" dxfId="739" priority="982" stopIfTrue="1" operator="equal">
      <formula>"RECHAZADO"</formula>
    </cfRule>
  </conditionalFormatting>
  <conditionalFormatting sqref="S9">
    <cfRule type="expression" dxfId="738" priority="978" stopIfTrue="1">
      <formula>"SEVERSTAL"</formula>
    </cfRule>
  </conditionalFormatting>
  <conditionalFormatting sqref="T9:U9">
    <cfRule type="expression" dxfId="737" priority="977" stopIfTrue="1">
      <formula>"SEVERSTAL"</formula>
    </cfRule>
  </conditionalFormatting>
  <conditionalFormatting sqref="C9:C16 C18">
    <cfRule type="expression" dxfId="736" priority="970" stopIfTrue="1">
      <formula>"SEVERSTAL"</formula>
    </cfRule>
  </conditionalFormatting>
  <conditionalFormatting sqref="D9:D14">
    <cfRule type="cellIs" dxfId="735" priority="971" stopIfTrue="1" operator="equal">
      <formula>"APROBADO"</formula>
    </cfRule>
    <cfRule type="cellIs" dxfId="734" priority="972" stopIfTrue="1" operator="equal">
      <formula>"ESPERA"</formula>
    </cfRule>
    <cfRule type="cellIs" dxfId="733" priority="973" stopIfTrue="1" operator="equal">
      <formula>"RECHAZADO"</formula>
    </cfRule>
  </conditionalFormatting>
  <conditionalFormatting sqref="F9:F12">
    <cfRule type="expression" dxfId="732" priority="969" stopIfTrue="1">
      <formula>"SEVERSTAL"</formula>
    </cfRule>
  </conditionalFormatting>
  <conditionalFormatting sqref="A9:A10">
    <cfRule type="expression" dxfId="731" priority="968" stopIfTrue="1">
      <formula>"SEVERSTAL"</formula>
    </cfRule>
  </conditionalFormatting>
  <conditionalFormatting sqref="A11:A12 A14 A16 A18:A20 A22">
    <cfRule type="expression" dxfId="730" priority="967" stopIfTrue="1">
      <formula>"SEVERSTAL"</formula>
    </cfRule>
  </conditionalFormatting>
  <conditionalFormatting sqref="V14:W14 I14:I15">
    <cfRule type="expression" dxfId="729" priority="966" stopIfTrue="1">
      <formula>"SEVERSTAL"</formula>
    </cfRule>
  </conditionalFormatting>
  <conditionalFormatting sqref="S14">
    <cfRule type="expression" dxfId="728" priority="965" stopIfTrue="1">
      <formula>"SEVERSTAL"</formula>
    </cfRule>
  </conditionalFormatting>
  <conditionalFormatting sqref="T14:U14">
    <cfRule type="expression" dxfId="727" priority="964" stopIfTrue="1">
      <formula>"SEVERSTAL"</formula>
    </cfRule>
  </conditionalFormatting>
  <conditionalFormatting sqref="V15:W15 V17:W17 I16:I17 V19:W19 I19">
    <cfRule type="expression" dxfId="726" priority="963" stopIfTrue="1">
      <formula>"SEVERSTAL"</formula>
    </cfRule>
  </conditionalFormatting>
  <conditionalFormatting sqref="S15 S17 S19">
    <cfRule type="expression" dxfId="725" priority="962" stopIfTrue="1">
      <formula>"SEVERSTAL"</formula>
    </cfRule>
  </conditionalFormatting>
  <conditionalFormatting sqref="T15:U15 T17:U17 T19:U19">
    <cfRule type="expression" dxfId="724" priority="961" stopIfTrue="1">
      <formula>"SEVERSTAL"</formula>
    </cfRule>
  </conditionalFormatting>
  <conditionalFormatting sqref="V16:W16 V18:W18 I18">
    <cfRule type="expression" dxfId="723" priority="960" stopIfTrue="1">
      <formula>"SEVERSTAL"</formula>
    </cfRule>
  </conditionalFormatting>
  <conditionalFormatting sqref="S16 S18">
    <cfRule type="expression" dxfId="722" priority="959" stopIfTrue="1">
      <formula>"SEVERSTAL"</formula>
    </cfRule>
  </conditionalFormatting>
  <conditionalFormatting sqref="T16:U16 T18:U18">
    <cfRule type="expression" dxfId="721" priority="958" stopIfTrue="1">
      <formula>"SEVERSTAL"</formula>
    </cfRule>
  </conditionalFormatting>
  <conditionalFormatting sqref="B17">
    <cfRule type="expression" dxfId="720" priority="957" stopIfTrue="1">
      <formula>"SEVERSTAL"</formula>
    </cfRule>
  </conditionalFormatting>
  <conditionalFormatting sqref="C17">
    <cfRule type="expression" dxfId="719" priority="956" stopIfTrue="1">
      <formula>"SEVERSTAL"</formula>
    </cfRule>
  </conditionalFormatting>
  <conditionalFormatting sqref="A17">
    <cfRule type="expression" dxfId="718" priority="955" stopIfTrue="1">
      <formula>"SEVERSTAL"</formula>
    </cfRule>
  </conditionalFormatting>
  <conditionalFormatting sqref="D20">
    <cfRule type="cellIs" dxfId="717" priority="952" stopIfTrue="1" operator="equal">
      <formula>"APROBADO"</formula>
    </cfRule>
    <cfRule type="cellIs" dxfId="716" priority="953" stopIfTrue="1" operator="equal">
      <formula>"ESPERA"</formula>
    </cfRule>
    <cfRule type="cellIs" dxfId="715" priority="954" stopIfTrue="1" operator="equal">
      <formula>"RECHAZADO"</formula>
    </cfRule>
  </conditionalFormatting>
  <conditionalFormatting sqref="C19:C20 C22">
    <cfRule type="expression" dxfId="714" priority="951" stopIfTrue="1">
      <formula>"SEVERSTAL"</formula>
    </cfRule>
  </conditionalFormatting>
  <conditionalFormatting sqref="F21 B21 B23:B24">
    <cfRule type="expression" dxfId="713" priority="947" stopIfTrue="1">
      <formula>"SEVERSTAL"</formula>
    </cfRule>
  </conditionalFormatting>
  <conditionalFormatting sqref="E23:E24">
    <cfRule type="cellIs" dxfId="712" priority="948" stopIfTrue="1" operator="equal">
      <formula>"APROBADO"</formula>
    </cfRule>
    <cfRule type="cellIs" dxfId="711" priority="949" stopIfTrue="1" operator="equal">
      <formula>"ESPERA"</formula>
    </cfRule>
    <cfRule type="cellIs" dxfId="710" priority="950" stopIfTrue="1" operator="equal">
      <formula>"RECHAZADO"</formula>
    </cfRule>
  </conditionalFormatting>
  <conditionalFormatting sqref="A21 A23:A24">
    <cfRule type="expression" dxfId="709" priority="946" stopIfTrue="1">
      <formula>"SEVERSTAL"</formula>
    </cfRule>
  </conditionalFormatting>
  <conditionalFormatting sqref="D21">
    <cfRule type="cellIs" dxfId="708" priority="943" stopIfTrue="1" operator="equal">
      <formula>"APROBADO"</formula>
    </cfRule>
    <cfRule type="cellIs" dxfId="707" priority="944" stopIfTrue="1" operator="equal">
      <formula>"ESPERA"</formula>
    </cfRule>
    <cfRule type="cellIs" dxfId="706" priority="945" stopIfTrue="1" operator="equal">
      <formula>"RECHAZADO"</formula>
    </cfRule>
  </conditionalFormatting>
  <conditionalFormatting sqref="C21 C23:C24">
    <cfRule type="expression" dxfId="705" priority="942" stopIfTrue="1">
      <formula>"SEVERSTAL"</formula>
    </cfRule>
  </conditionalFormatting>
  <conditionalFormatting sqref="V21:W21 I21">
    <cfRule type="expression" dxfId="704" priority="941" stopIfTrue="1">
      <formula>"SEVERSTAL"</formula>
    </cfRule>
  </conditionalFormatting>
  <conditionalFormatting sqref="S21">
    <cfRule type="expression" dxfId="703" priority="940" stopIfTrue="1">
      <formula>"SEVERSTAL"</formula>
    </cfRule>
  </conditionalFormatting>
  <conditionalFormatting sqref="T21:U21">
    <cfRule type="expression" dxfId="702" priority="939" stopIfTrue="1">
      <formula>"SEVERSTAL"</formula>
    </cfRule>
  </conditionalFormatting>
  <conditionalFormatting sqref="V22:W22 I22">
    <cfRule type="expression" dxfId="701" priority="938" stopIfTrue="1">
      <formula>"SEVERSTAL"</formula>
    </cfRule>
  </conditionalFormatting>
  <conditionalFormatting sqref="S22">
    <cfRule type="expression" dxfId="700" priority="937" stopIfTrue="1">
      <formula>"SEVERSTAL"</formula>
    </cfRule>
  </conditionalFormatting>
  <conditionalFormatting sqref="T22:U22">
    <cfRule type="expression" dxfId="699" priority="936" stopIfTrue="1">
      <formula>"SEVERSTAL"</formula>
    </cfRule>
  </conditionalFormatting>
  <conditionalFormatting sqref="V23:W23 I23">
    <cfRule type="expression" dxfId="698" priority="935" stopIfTrue="1">
      <formula>"SEVERSTAL"</formula>
    </cfRule>
  </conditionalFormatting>
  <conditionalFormatting sqref="S23">
    <cfRule type="expression" dxfId="697" priority="934" stopIfTrue="1">
      <formula>"SEVERSTAL"</formula>
    </cfRule>
  </conditionalFormatting>
  <conditionalFormatting sqref="T23:U23">
    <cfRule type="expression" dxfId="696" priority="933" stopIfTrue="1">
      <formula>"SEVERSTAL"</formula>
    </cfRule>
  </conditionalFormatting>
  <conditionalFormatting sqref="V24:W24 I24">
    <cfRule type="expression" dxfId="695" priority="932" stopIfTrue="1">
      <formula>"SEVERSTAL"</formula>
    </cfRule>
  </conditionalFormatting>
  <conditionalFormatting sqref="S24">
    <cfRule type="expression" dxfId="694" priority="931" stopIfTrue="1">
      <formula>"SEVERSTAL"</formula>
    </cfRule>
  </conditionalFormatting>
  <conditionalFormatting sqref="T24:U24">
    <cfRule type="expression" dxfId="693" priority="930" stopIfTrue="1">
      <formula>"SEVERSTAL"</formula>
    </cfRule>
  </conditionalFormatting>
  <conditionalFormatting sqref="Y25 F25:G25">
    <cfRule type="expression" dxfId="692" priority="923" stopIfTrue="1">
      <formula>"SEVERSTAL"</formula>
    </cfRule>
  </conditionalFormatting>
  <conditionalFormatting sqref="AF25:AG25 D25">
    <cfRule type="cellIs" dxfId="691" priority="924" stopIfTrue="1" operator="equal">
      <formula>"APROBADO"</formula>
    </cfRule>
    <cfRule type="cellIs" dxfId="690" priority="925" stopIfTrue="1" operator="equal">
      <formula>"ESPERA"</formula>
    </cfRule>
    <cfRule type="cellIs" dxfId="689" priority="926" stopIfTrue="1" operator="equal">
      <formula>"RECHAZADO"</formula>
    </cfRule>
  </conditionalFormatting>
  <conditionalFormatting sqref="B25">
    <cfRule type="expression" dxfId="688" priority="919" stopIfTrue="1">
      <formula>"SEVERSTAL"</formula>
    </cfRule>
  </conditionalFormatting>
  <conditionalFormatting sqref="E25">
    <cfRule type="cellIs" dxfId="687" priority="920" stopIfTrue="1" operator="equal">
      <formula>"APROBADO"</formula>
    </cfRule>
    <cfRule type="cellIs" dxfId="686" priority="921" stopIfTrue="1" operator="equal">
      <formula>"ESPERA"</formula>
    </cfRule>
    <cfRule type="cellIs" dxfId="685" priority="922" stopIfTrue="1" operator="equal">
      <formula>"RECHAZADO"</formula>
    </cfRule>
  </conditionalFormatting>
  <conditionalFormatting sqref="A25">
    <cfRule type="expression" dxfId="684" priority="918" stopIfTrue="1">
      <formula>"SEVERSTAL"</formula>
    </cfRule>
  </conditionalFormatting>
  <conditionalFormatting sqref="C25">
    <cfRule type="expression" dxfId="683" priority="917" stopIfTrue="1">
      <formula>"SEVERSTAL"</formula>
    </cfRule>
  </conditionalFormatting>
  <conditionalFormatting sqref="V25:W25 I25">
    <cfRule type="expression" dxfId="682" priority="916" stopIfTrue="1">
      <formula>"SEVERSTAL"</formula>
    </cfRule>
  </conditionalFormatting>
  <conditionalFormatting sqref="S25">
    <cfRule type="expression" dxfId="681" priority="915" stopIfTrue="1">
      <formula>"SEVERSTAL"</formula>
    </cfRule>
  </conditionalFormatting>
  <conditionalFormatting sqref="T25:U25">
    <cfRule type="expression" dxfId="680" priority="914" stopIfTrue="1">
      <formula>"SEVERSTAL"</formula>
    </cfRule>
  </conditionalFormatting>
  <conditionalFormatting sqref="AC30:AD31">
    <cfRule type="expression" dxfId="679" priority="910" stopIfTrue="1">
      <formula>"SEVERSTAL"</formula>
    </cfRule>
  </conditionalFormatting>
  <conditionalFormatting sqref="AF26:AG27 AF28:AF52">
    <cfRule type="cellIs" dxfId="678" priority="911" stopIfTrue="1" operator="equal">
      <formula>"APROBADO"</formula>
    </cfRule>
    <cfRule type="cellIs" dxfId="677" priority="912" stopIfTrue="1" operator="equal">
      <formula>"ESPERA"</formula>
    </cfRule>
    <cfRule type="cellIs" dxfId="676" priority="913" stopIfTrue="1" operator="equal">
      <formula>"RECHAZADO"</formula>
    </cfRule>
  </conditionalFormatting>
  <conditionalFormatting sqref="V26:W27 I26:I27">
    <cfRule type="expression" dxfId="675" priority="906" stopIfTrue="1">
      <formula>"SEVERSTAL"</formula>
    </cfRule>
  </conditionalFormatting>
  <conditionalFormatting sqref="S26:S27">
    <cfRule type="expression" dxfId="674" priority="905" stopIfTrue="1">
      <formula>"SEVERSTAL"</formula>
    </cfRule>
  </conditionalFormatting>
  <conditionalFormatting sqref="T26:T27">
    <cfRule type="expression" dxfId="673" priority="904" stopIfTrue="1">
      <formula>"SEVERSTAL"</formula>
    </cfRule>
  </conditionalFormatting>
  <conditionalFormatting sqref="U26:U27">
    <cfRule type="expression" dxfId="672" priority="903" stopIfTrue="1">
      <formula>"SEVERSTAL"</formula>
    </cfRule>
  </conditionalFormatting>
  <conditionalFormatting sqref="V30:W31 H31:I31 AA30:AB31 I30 G30:G31 B30:B32">
    <cfRule type="expression" dxfId="671" priority="899" stopIfTrue="1">
      <formula>"SEVERSTAL"</formula>
    </cfRule>
  </conditionalFormatting>
  <conditionalFormatting sqref="AG30:AG31">
    <cfRule type="cellIs" dxfId="670" priority="900" stopIfTrue="1" operator="equal">
      <formula>"APROBADO"</formula>
    </cfRule>
    <cfRule type="cellIs" dxfId="669" priority="901" stopIfTrue="1" operator="equal">
      <formula>"ESPERA"</formula>
    </cfRule>
    <cfRule type="cellIs" dxfId="668" priority="902" stopIfTrue="1" operator="equal">
      <formula>"RECHAZADO"</formula>
    </cfRule>
  </conditionalFormatting>
  <conditionalFormatting sqref="S30:S31">
    <cfRule type="expression" dxfId="667" priority="898" stopIfTrue="1">
      <formula>"SEVERSTAL"</formula>
    </cfRule>
  </conditionalFormatting>
  <conditionalFormatting sqref="T30:U31">
    <cfRule type="expression" dxfId="666" priority="897" stopIfTrue="1">
      <formula>"SEVERSTAL"</formula>
    </cfRule>
  </conditionalFormatting>
  <conditionalFormatting sqref="Y30:Y31">
    <cfRule type="expression" dxfId="665" priority="896" stopIfTrue="1">
      <formula>"SEVERSTAL"</formula>
    </cfRule>
  </conditionalFormatting>
  <conditionalFormatting sqref="V32:W33 G32:G33 I32:I33 B33:B42">
    <cfRule type="expression" dxfId="664" priority="892" stopIfTrue="1">
      <formula>"SEVERSTAL"</formula>
    </cfRule>
  </conditionalFormatting>
  <conditionalFormatting sqref="AG32:AG33">
    <cfRule type="cellIs" dxfId="663" priority="893" stopIfTrue="1" operator="equal">
      <formula>"APROBADO"</formula>
    </cfRule>
    <cfRule type="cellIs" dxfId="662" priority="894" stopIfTrue="1" operator="equal">
      <formula>"ESPERA"</formula>
    </cfRule>
    <cfRule type="cellIs" dxfId="661" priority="895" stopIfTrue="1" operator="equal">
      <formula>"RECHAZADO"</formula>
    </cfRule>
  </conditionalFormatting>
  <conditionalFormatting sqref="S32:S33">
    <cfRule type="expression" dxfId="660" priority="891" stopIfTrue="1">
      <formula>"SEVERSTAL"</formula>
    </cfRule>
  </conditionalFormatting>
  <conditionalFormatting sqref="T32:U33">
    <cfRule type="expression" dxfId="659" priority="890" stopIfTrue="1">
      <formula>"SEVERSTAL"</formula>
    </cfRule>
  </conditionalFormatting>
  <conditionalFormatting sqref="Y32:Y33">
    <cfRule type="expression" dxfId="658" priority="889" stopIfTrue="1">
      <formula>"SEVERSTAL"</formula>
    </cfRule>
  </conditionalFormatting>
  <conditionalFormatting sqref="G34:I34 F35:I35 F36:G36 I36 F37:I39 F40:G40 I40 F41:I42 I43:I45 G44:H44 G43 G45 G46:I46 G48:I48 G47 I47:I49 V34:W49 F49:I49 G53 I53 F51:I52 G50:H50 G55:I55 B55:B56 B57:C57 F56:I59 F60:G60 I60 B62:C63 F61:I62 F63:G63 I63 F64:I64 F65:G65 I65 F66:I67 F68:G68 I68 F69:I70 F71:G71 I71 A64:C73 F72:I73 G74:I74 G76:I76 G75 I75 F77:I77 F78:G78 I78 B78:B81 F79:I85 B82:C86 F86:G86 I86 F88:F89 F90:G90 I90 B90:B96 F91:I95 F97:I97 F96:G96 I96 G99:I99 G98 I98 F100:I102 B98:B102 G103:I104 G105 I105 F106:I107 F108:G108 I108 F109:I111 A107:B111 A123:C123 G112 I112 G113:I113 G114 I114 F115:I116 F117:G117 I117 F118:I121 B116:C119 B120:B122 F123:G123 G122 I122:I123 F127:I133 C127:C132 I134 F134:G134 F135:I138 F139:G139 I139 F140:I140 B133:C141 F141:G141 I141 B153:B171 B173:B186 B188 C196:C198 B199:C201 B205:C226">
    <cfRule type="expression" dxfId="657" priority="885" stopIfTrue="1">
      <formula>"SEVERSTAL"</formula>
    </cfRule>
  </conditionalFormatting>
  <conditionalFormatting sqref="D35:D42 D51:D52 AG34:AG52 D58 D61 D66:D73 D81:D84 E82:E84 D95:D96 D102 D107:D111 D116:D123 D127:E127 D149 D158:D169 D132:E132 D128:D131">
    <cfRule type="cellIs" dxfId="656" priority="886" stopIfTrue="1" operator="equal">
      <formula>"APROBADO"</formula>
    </cfRule>
    <cfRule type="cellIs" dxfId="655" priority="887" stopIfTrue="1" operator="equal">
      <formula>"ESPERA"</formula>
    </cfRule>
    <cfRule type="cellIs" dxfId="654" priority="888" stopIfTrue="1" operator="equal">
      <formula>"RECHAZADO"</formula>
    </cfRule>
  </conditionalFormatting>
  <conditionalFormatting sqref="S34:S49">
    <cfRule type="expression" dxfId="653" priority="884" stopIfTrue="1">
      <formula>"SEVERSTAL"</formula>
    </cfRule>
  </conditionalFormatting>
  <conditionalFormatting sqref="T34:U49">
    <cfRule type="expression" dxfId="652" priority="883" stopIfTrue="1">
      <formula>"SEVERSTAL"</formula>
    </cfRule>
  </conditionalFormatting>
  <conditionalFormatting sqref="C43 A43">
    <cfRule type="expression" dxfId="651" priority="878" stopIfTrue="1">
      <formula>"SEVERSTAL"</formula>
    </cfRule>
  </conditionalFormatting>
  <conditionalFormatting sqref="E43">
    <cfRule type="cellIs" dxfId="650" priority="879" stopIfTrue="1" operator="equal">
      <formula>"APROBADO"</formula>
    </cfRule>
    <cfRule type="cellIs" dxfId="649" priority="880" stopIfTrue="1" operator="equal">
      <formula>"ESPERA"</formula>
    </cfRule>
    <cfRule type="cellIs" dxfId="648" priority="881" stopIfTrue="1" operator="equal">
      <formula>"RECHAZADO"</formula>
    </cfRule>
  </conditionalFormatting>
  <conditionalFormatting sqref="B43">
    <cfRule type="expression" dxfId="647" priority="877" stopIfTrue="1">
      <formula>"SEVERSTAL"</formula>
    </cfRule>
  </conditionalFormatting>
  <conditionalFormatting sqref="F43">
    <cfRule type="expression" dxfId="646" priority="873" stopIfTrue="1">
      <formula>"SEVERSTAL"</formula>
    </cfRule>
  </conditionalFormatting>
  <conditionalFormatting sqref="D43">
    <cfRule type="cellIs" dxfId="645" priority="874" stopIfTrue="1" operator="equal">
      <formula>"APROBADO"</formula>
    </cfRule>
    <cfRule type="cellIs" dxfId="644" priority="875" stopIfTrue="1" operator="equal">
      <formula>"ESPERA"</formula>
    </cfRule>
    <cfRule type="cellIs" dxfId="643" priority="876" stopIfTrue="1" operator="equal">
      <formula>"RECHAZADO"</formula>
    </cfRule>
  </conditionalFormatting>
  <conditionalFormatting sqref="C44 A44:A49 A51">
    <cfRule type="expression" dxfId="642" priority="869" stopIfTrue="1">
      <formula>"SEVERSTAL"</formula>
    </cfRule>
  </conditionalFormatting>
  <conditionalFormatting sqref="B44">
    <cfRule type="expression" dxfId="641" priority="868" stopIfTrue="1">
      <formula>"SEVERSTAL"</formula>
    </cfRule>
  </conditionalFormatting>
  <conditionalFormatting sqref="F44">
    <cfRule type="expression" dxfId="640" priority="864" stopIfTrue="1">
      <formula>"SEVERSTAL"</formula>
    </cfRule>
  </conditionalFormatting>
  <conditionalFormatting sqref="D44">
    <cfRule type="cellIs" dxfId="639" priority="865" stopIfTrue="1" operator="equal">
      <formula>"APROBADO"</formula>
    </cfRule>
    <cfRule type="cellIs" dxfId="638" priority="866" stopIfTrue="1" operator="equal">
      <formula>"ESPERA"</formula>
    </cfRule>
    <cfRule type="cellIs" dxfId="637" priority="867" stopIfTrue="1" operator="equal">
      <formula>"RECHAZADO"</formula>
    </cfRule>
  </conditionalFormatting>
  <conditionalFormatting sqref="E44">
    <cfRule type="cellIs" dxfId="636" priority="861" stopIfTrue="1" operator="equal">
      <formula>"APROBADO"</formula>
    </cfRule>
    <cfRule type="cellIs" dxfId="635" priority="862" stopIfTrue="1" operator="equal">
      <formula>"ESPERA"</formula>
    </cfRule>
    <cfRule type="cellIs" dxfId="634" priority="863" stopIfTrue="1" operator="equal">
      <formula>"RECHAZADO"</formula>
    </cfRule>
  </conditionalFormatting>
  <conditionalFormatting sqref="C45:C49 C51">
    <cfRule type="expression" dxfId="633" priority="860" stopIfTrue="1">
      <formula>"SEVERSTAL"</formula>
    </cfRule>
  </conditionalFormatting>
  <conditionalFormatting sqref="B45:B49 B51">
    <cfRule type="expression" dxfId="632" priority="859" stopIfTrue="1">
      <formula>"SEVERSTAL"</formula>
    </cfRule>
  </conditionalFormatting>
  <conditionalFormatting sqref="F45:F48">
    <cfRule type="expression" dxfId="631" priority="855" stopIfTrue="1">
      <formula>"SEVERSTAL"</formula>
    </cfRule>
  </conditionalFormatting>
  <conditionalFormatting sqref="D45:D49">
    <cfRule type="cellIs" dxfId="630" priority="856" stopIfTrue="1" operator="equal">
      <formula>"APROBADO"</formula>
    </cfRule>
    <cfRule type="cellIs" dxfId="629" priority="857" stopIfTrue="1" operator="equal">
      <formula>"ESPERA"</formula>
    </cfRule>
    <cfRule type="cellIs" dxfId="628" priority="858" stopIfTrue="1" operator="equal">
      <formula>"RECHAZADO"</formula>
    </cfRule>
  </conditionalFormatting>
  <conditionalFormatting sqref="E45:E49 E51:E52">
    <cfRule type="cellIs" dxfId="627" priority="852" stopIfTrue="1" operator="equal">
      <formula>"APROBADO"</formula>
    </cfRule>
    <cfRule type="cellIs" dxfId="626" priority="853" stopIfTrue="1" operator="equal">
      <formula>"ESPERA"</formula>
    </cfRule>
    <cfRule type="cellIs" dxfId="625" priority="854" stopIfTrue="1" operator="equal">
      <formula>"RECHAZADO"</formula>
    </cfRule>
  </conditionalFormatting>
  <conditionalFormatting sqref="A52">
    <cfRule type="expression" dxfId="624" priority="851" stopIfTrue="1">
      <formula>"SEVERSTAL"</formula>
    </cfRule>
  </conditionalFormatting>
  <conditionalFormatting sqref="C52">
    <cfRule type="expression" dxfId="623" priority="850" stopIfTrue="1">
      <formula>"SEVERSTAL"</formula>
    </cfRule>
  </conditionalFormatting>
  <conditionalFormatting sqref="B52">
    <cfRule type="expression" dxfId="622" priority="849" stopIfTrue="1">
      <formula>"SEVERSTAL"</formula>
    </cfRule>
  </conditionalFormatting>
  <conditionalFormatting sqref="F53">
    <cfRule type="expression" dxfId="621" priority="836" stopIfTrue="1">
      <formula>"SEVERSTAL"</formula>
    </cfRule>
  </conditionalFormatting>
  <conditionalFormatting sqref="D53">
    <cfRule type="cellIs" dxfId="620" priority="837" stopIfTrue="1" operator="equal">
      <formula>"APROBADO"</formula>
    </cfRule>
    <cfRule type="cellIs" dxfId="619" priority="838" stopIfTrue="1" operator="equal">
      <formula>"ESPERA"</formula>
    </cfRule>
    <cfRule type="cellIs" dxfId="618" priority="839" stopIfTrue="1" operator="equal">
      <formula>"RECHAZADO"</formula>
    </cfRule>
  </conditionalFormatting>
  <conditionalFormatting sqref="E53">
    <cfRule type="cellIs" dxfId="617" priority="833" stopIfTrue="1" operator="equal">
      <formula>"APROBADO"</formula>
    </cfRule>
    <cfRule type="cellIs" dxfId="616" priority="834" stopIfTrue="1" operator="equal">
      <formula>"ESPERA"</formula>
    </cfRule>
    <cfRule type="cellIs" dxfId="615" priority="835" stopIfTrue="1" operator="equal">
      <formula>"RECHAZADO"</formula>
    </cfRule>
  </conditionalFormatting>
  <conditionalFormatting sqref="C53">
    <cfRule type="expression" dxfId="614" priority="831" stopIfTrue="1">
      <formula>"SEVERSTAL"</formula>
    </cfRule>
  </conditionalFormatting>
  <conditionalFormatting sqref="B53">
    <cfRule type="expression" dxfId="613" priority="829" stopIfTrue="1">
      <formula>"SEVERSTAL"</formula>
    </cfRule>
  </conditionalFormatting>
  <conditionalFormatting sqref="F50">
    <cfRule type="expression" dxfId="612" priority="827" stopIfTrue="1">
      <formula>"SEVERSTAL"</formula>
    </cfRule>
  </conditionalFormatting>
  <conditionalFormatting sqref="A50">
    <cfRule type="expression" dxfId="611" priority="826" stopIfTrue="1">
      <formula>"SEVERSTAL"</formula>
    </cfRule>
  </conditionalFormatting>
  <conditionalFormatting sqref="C50">
    <cfRule type="expression" dxfId="610" priority="825" stopIfTrue="1">
      <formula>"SEVERSTAL"</formula>
    </cfRule>
  </conditionalFormatting>
  <conditionalFormatting sqref="B50">
    <cfRule type="expression" dxfId="609" priority="824" stopIfTrue="1">
      <formula>"SEVERSTAL"</formula>
    </cfRule>
  </conditionalFormatting>
  <conditionalFormatting sqref="D50">
    <cfRule type="cellIs" dxfId="608" priority="821" stopIfTrue="1" operator="equal">
      <formula>"APROBADO"</formula>
    </cfRule>
    <cfRule type="cellIs" dxfId="607" priority="822" stopIfTrue="1" operator="equal">
      <formula>"ESPERA"</formula>
    </cfRule>
    <cfRule type="cellIs" dxfId="606" priority="823" stopIfTrue="1" operator="equal">
      <formula>"RECHAZADO"</formula>
    </cfRule>
  </conditionalFormatting>
  <conditionalFormatting sqref="E50">
    <cfRule type="cellIs" dxfId="605" priority="818" stopIfTrue="1" operator="equal">
      <formula>"APROBADO"</formula>
    </cfRule>
    <cfRule type="cellIs" dxfId="604" priority="819" stopIfTrue="1" operator="equal">
      <formula>"ESPERA"</formula>
    </cfRule>
    <cfRule type="cellIs" dxfId="603" priority="820" stopIfTrue="1" operator="equal">
      <formula>"RECHAZADO"</formula>
    </cfRule>
  </conditionalFormatting>
  <conditionalFormatting sqref="I50 V50:W50">
    <cfRule type="expression" dxfId="602" priority="817" stopIfTrue="1">
      <formula>"SEVERSTAL"</formula>
    </cfRule>
  </conditionalFormatting>
  <conditionalFormatting sqref="S50">
    <cfRule type="expression" dxfId="601" priority="816" stopIfTrue="1">
      <formula>"SEVERSTAL"</formula>
    </cfRule>
  </conditionalFormatting>
  <conditionalFormatting sqref="T50:U50">
    <cfRule type="expression" dxfId="600" priority="815" stopIfTrue="1">
      <formula>"SEVERSTAL"</formula>
    </cfRule>
  </conditionalFormatting>
  <conditionalFormatting sqref="B54 F54:F55">
    <cfRule type="expression" dxfId="599" priority="811" stopIfTrue="1">
      <formula>"SEVERSTAL"</formula>
    </cfRule>
  </conditionalFormatting>
  <conditionalFormatting sqref="D54:D55">
    <cfRule type="cellIs" dxfId="598" priority="812" stopIfTrue="1" operator="equal">
      <formula>"APROBADO"</formula>
    </cfRule>
    <cfRule type="cellIs" dxfId="597" priority="813" stopIfTrue="1" operator="equal">
      <formula>"ESPERA"</formula>
    </cfRule>
    <cfRule type="cellIs" dxfId="596" priority="814" stopIfTrue="1" operator="equal">
      <formula>"RECHAZADO"</formula>
    </cfRule>
  </conditionalFormatting>
  <conditionalFormatting sqref="C54:C55">
    <cfRule type="expression" dxfId="595" priority="810" stopIfTrue="1">
      <formula>"SEVERSTAL"</formula>
    </cfRule>
  </conditionalFormatting>
  <conditionalFormatting sqref="E54:E55">
    <cfRule type="cellIs" dxfId="594" priority="807" stopIfTrue="1" operator="equal">
      <formula>"APROBADO"</formula>
    </cfRule>
    <cfRule type="cellIs" dxfId="593" priority="808" stopIfTrue="1" operator="equal">
      <formula>"ESPERA"</formula>
    </cfRule>
    <cfRule type="cellIs" dxfId="592" priority="809" stopIfTrue="1" operator="equal">
      <formula>"RECHAZADO"</formula>
    </cfRule>
  </conditionalFormatting>
  <conditionalFormatting sqref="A53">
    <cfRule type="expression" dxfId="591" priority="799" stopIfTrue="1">
      <formula>"SEVERSTAL"</formula>
    </cfRule>
  </conditionalFormatting>
  <conditionalFormatting sqref="C56">
    <cfRule type="expression" dxfId="590" priority="795" stopIfTrue="1">
      <formula>"SEVERSTAL"</formula>
    </cfRule>
  </conditionalFormatting>
  <conditionalFormatting sqref="E56">
    <cfRule type="cellIs" dxfId="589" priority="796" stopIfTrue="1" operator="equal">
      <formula>"APROBADO"</formula>
    </cfRule>
    <cfRule type="cellIs" dxfId="588" priority="797" stopIfTrue="1" operator="equal">
      <formula>"ESPERA"</formula>
    </cfRule>
    <cfRule type="cellIs" dxfId="587" priority="798" stopIfTrue="1" operator="equal">
      <formula>"RECHAZADO"</formula>
    </cfRule>
  </conditionalFormatting>
  <conditionalFormatting sqref="D56">
    <cfRule type="cellIs" dxfId="586" priority="792" stopIfTrue="1" operator="equal">
      <formula>"APROBADO"</formula>
    </cfRule>
    <cfRule type="cellIs" dxfId="585" priority="793" stopIfTrue="1" operator="equal">
      <formula>"ESPERA"</formula>
    </cfRule>
    <cfRule type="cellIs" dxfId="584" priority="794" stopIfTrue="1" operator="equal">
      <formula>"RECHAZADO"</formula>
    </cfRule>
  </conditionalFormatting>
  <conditionalFormatting sqref="A58">
    <cfRule type="expression" dxfId="583" priority="791" stopIfTrue="1">
      <formula>"SEVERSTAL"</formula>
    </cfRule>
  </conditionalFormatting>
  <conditionalFormatting sqref="B58:C58">
    <cfRule type="expression" dxfId="582" priority="787" stopIfTrue="1">
      <formula>"SEVERSTAL"</formula>
    </cfRule>
  </conditionalFormatting>
  <conditionalFormatting sqref="E58">
    <cfRule type="cellIs" dxfId="581" priority="788" stopIfTrue="1" operator="equal">
      <formula>"APROBADO"</formula>
    </cfRule>
    <cfRule type="cellIs" dxfId="580" priority="789" stopIfTrue="1" operator="equal">
      <formula>"ESPERA"</formula>
    </cfRule>
    <cfRule type="cellIs" dxfId="579" priority="790" stopIfTrue="1" operator="equal">
      <formula>"RECHAZADO"</formula>
    </cfRule>
  </conditionalFormatting>
  <conditionalFormatting sqref="D59">
    <cfRule type="cellIs" dxfId="578" priority="784" stopIfTrue="1" operator="equal">
      <formula>"APROBADO"</formula>
    </cfRule>
    <cfRule type="cellIs" dxfId="577" priority="785" stopIfTrue="1" operator="equal">
      <formula>"ESPERA"</formula>
    </cfRule>
    <cfRule type="cellIs" dxfId="576" priority="786" stopIfTrue="1" operator="equal">
      <formula>"RECHAZADO"</formula>
    </cfRule>
  </conditionalFormatting>
  <conditionalFormatting sqref="A59:A63">
    <cfRule type="expression" dxfId="575" priority="783" stopIfTrue="1">
      <formula>"SEVERSTAL"</formula>
    </cfRule>
  </conditionalFormatting>
  <conditionalFormatting sqref="B59:C59">
    <cfRule type="expression" dxfId="574" priority="779" stopIfTrue="1">
      <formula>"SEVERSTAL"</formula>
    </cfRule>
  </conditionalFormatting>
  <conditionalFormatting sqref="E59">
    <cfRule type="cellIs" dxfId="573" priority="780" stopIfTrue="1" operator="equal">
      <formula>"APROBADO"</formula>
    </cfRule>
    <cfRule type="cellIs" dxfId="572" priority="781" stopIfTrue="1" operator="equal">
      <formula>"ESPERA"</formula>
    </cfRule>
    <cfRule type="cellIs" dxfId="571" priority="782" stopIfTrue="1" operator="equal">
      <formula>"RECHAZADO"</formula>
    </cfRule>
  </conditionalFormatting>
  <conditionalFormatting sqref="D60">
    <cfRule type="cellIs" dxfId="570" priority="773" stopIfTrue="1" operator="equal">
      <formula>"APROBADO"</formula>
    </cfRule>
    <cfRule type="cellIs" dxfId="569" priority="774" stopIfTrue="1" operator="equal">
      <formula>"ESPERA"</formula>
    </cfRule>
    <cfRule type="cellIs" dxfId="568" priority="775" stopIfTrue="1" operator="equal">
      <formula>"RECHAZADO"</formula>
    </cfRule>
  </conditionalFormatting>
  <conditionalFormatting sqref="B60:C60 B61">
    <cfRule type="expression" dxfId="567" priority="768" stopIfTrue="1">
      <formula>"SEVERSTAL"</formula>
    </cfRule>
  </conditionalFormatting>
  <conditionalFormatting sqref="E60:E61">
    <cfRule type="cellIs" dxfId="566" priority="769" stopIfTrue="1" operator="equal">
      <formula>"APROBADO"</formula>
    </cfRule>
    <cfRule type="cellIs" dxfId="565" priority="770" stopIfTrue="1" operator="equal">
      <formula>"ESPERA"</formula>
    </cfRule>
    <cfRule type="cellIs" dxfId="564" priority="771" stopIfTrue="1" operator="equal">
      <formula>"RECHAZADO"</formula>
    </cfRule>
  </conditionalFormatting>
  <conditionalFormatting sqref="C61">
    <cfRule type="cellIs" dxfId="563" priority="746" stopIfTrue="1" operator="equal">
      <formula>"APROBADO"</formula>
    </cfRule>
    <cfRule type="cellIs" dxfId="562" priority="747" stopIfTrue="1" operator="equal">
      <formula>"ESPERA"</formula>
    </cfRule>
    <cfRule type="cellIs" dxfId="561" priority="748" stopIfTrue="1" operator="equal">
      <formula>"RECHAZADO"</formula>
    </cfRule>
  </conditionalFormatting>
  <conditionalFormatting sqref="E66:E73">
    <cfRule type="cellIs" dxfId="560" priority="743" stopIfTrue="1" operator="equal">
      <formula>"APROBADO"</formula>
    </cfRule>
    <cfRule type="cellIs" dxfId="559" priority="744" stopIfTrue="1" operator="equal">
      <formula>"ESPERA"</formula>
    </cfRule>
    <cfRule type="cellIs" dxfId="558" priority="745" stopIfTrue="1" operator="equal">
      <formula>"RECHAZADO"</formula>
    </cfRule>
  </conditionalFormatting>
  <conditionalFormatting sqref="A74:C74 F74 A75:A86">
    <cfRule type="expression" dxfId="557" priority="736" stopIfTrue="1">
      <formula>"SEVERSTAL"</formula>
    </cfRule>
  </conditionalFormatting>
  <conditionalFormatting sqref="D74">
    <cfRule type="cellIs" dxfId="556" priority="737" stopIfTrue="1" operator="equal">
      <formula>"APROBADO"</formula>
    </cfRule>
    <cfRule type="cellIs" dxfId="555" priority="738" stopIfTrue="1" operator="equal">
      <formula>"ESPERA"</formula>
    </cfRule>
    <cfRule type="cellIs" dxfId="554" priority="739" stopIfTrue="1" operator="equal">
      <formula>"RECHAZADO"</formula>
    </cfRule>
  </conditionalFormatting>
  <conditionalFormatting sqref="E74">
    <cfRule type="cellIs" dxfId="553" priority="733" stopIfTrue="1" operator="equal">
      <formula>"APROBADO"</formula>
    </cfRule>
    <cfRule type="cellIs" dxfId="552" priority="734" stopIfTrue="1" operator="equal">
      <formula>"ESPERA"</formula>
    </cfRule>
    <cfRule type="cellIs" dxfId="551" priority="735" stopIfTrue="1" operator="equal">
      <formula>"RECHAZADO"</formula>
    </cfRule>
  </conditionalFormatting>
  <conditionalFormatting sqref="B75:C75 F75:F76">
    <cfRule type="expression" dxfId="550" priority="729" stopIfTrue="1">
      <formula>"SEVERSTAL"</formula>
    </cfRule>
  </conditionalFormatting>
  <conditionalFormatting sqref="D75">
    <cfRule type="cellIs" dxfId="549" priority="730" stopIfTrue="1" operator="equal">
      <formula>"APROBADO"</formula>
    </cfRule>
    <cfRule type="cellIs" dxfId="548" priority="731" stopIfTrue="1" operator="equal">
      <formula>"ESPERA"</formula>
    </cfRule>
    <cfRule type="cellIs" dxfId="547" priority="732" stopIfTrue="1" operator="equal">
      <formula>"RECHAZADO"</formula>
    </cfRule>
  </conditionalFormatting>
  <conditionalFormatting sqref="E75">
    <cfRule type="cellIs" dxfId="546" priority="726" stopIfTrue="1" operator="equal">
      <formula>"APROBADO"</formula>
    </cfRule>
    <cfRule type="cellIs" dxfId="545" priority="727" stopIfTrue="1" operator="equal">
      <formula>"ESPERA"</formula>
    </cfRule>
    <cfRule type="cellIs" dxfId="544" priority="728" stopIfTrue="1" operator="equal">
      <formula>"RECHAZADO"</formula>
    </cfRule>
  </conditionalFormatting>
  <conditionalFormatting sqref="B76:C77 C78:C81">
    <cfRule type="expression" dxfId="543" priority="722" stopIfTrue="1">
      <formula>"SEVERSTAL"</formula>
    </cfRule>
  </conditionalFormatting>
  <conditionalFormatting sqref="D76:D80">
    <cfRule type="cellIs" dxfId="542" priority="723" stopIfTrue="1" operator="equal">
      <formula>"APROBADO"</formula>
    </cfRule>
    <cfRule type="cellIs" dxfId="541" priority="724" stopIfTrue="1" operator="equal">
      <formula>"ESPERA"</formula>
    </cfRule>
    <cfRule type="cellIs" dxfId="540" priority="725" stopIfTrue="1" operator="equal">
      <formula>"RECHAZADO"</formula>
    </cfRule>
  </conditionalFormatting>
  <conditionalFormatting sqref="E76:E80">
    <cfRule type="cellIs" dxfId="539" priority="719" stopIfTrue="1" operator="equal">
      <formula>"APROBADO"</formula>
    </cfRule>
    <cfRule type="cellIs" dxfId="538" priority="720" stopIfTrue="1" operator="equal">
      <formula>"ESPERA"</formula>
    </cfRule>
    <cfRule type="cellIs" dxfId="537" priority="721" stopIfTrue="1" operator="equal">
      <formula>"RECHAZADO"</formula>
    </cfRule>
  </conditionalFormatting>
  <conditionalFormatting sqref="E81">
    <cfRule type="cellIs" dxfId="536" priority="710" stopIfTrue="1" operator="equal">
      <formula>"APROBADO"</formula>
    </cfRule>
    <cfRule type="cellIs" dxfId="535" priority="711" stopIfTrue="1" operator="equal">
      <formula>"ESPERA"</formula>
    </cfRule>
    <cfRule type="cellIs" dxfId="534" priority="712" stopIfTrue="1" operator="equal">
      <formula>"RECHAZADO"</formula>
    </cfRule>
  </conditionalFormatting>
  <conditionalFormatting sqref="S87:W89">
    <cfRule type="expression" dxfId="533" priority="702" stopIfTrue="1">
      <formula>"SEVERSTAL"</formula>
    </cfRule>
  </conditionalFormatting>
  <conditionalFormatting sqref="AF87:AG89">
    <cfRule type="cellIs" dxfId="532" priority="703" stopIfTrue="1" operator="equal">
      <formula>"APROBADO"</formula>
    </cfRule>
    <cfRule type="cellIs" dxfId="531" priority="704" stopIfTrue="1" operator="equal">
      <formula>"ESPERA"</formula>
    </cfRule>
    <cfRule type="cellIs" dxfId="530" priority="705" stopIfTrue="1" operator="equal">
      <formula>"RECHAZADO"</formula>
    </cfRule>
  </conditionalFormatting>
  <conditionalFormatting sqref="F87:G87 B87:C89 I87:I89 G88:G89 C90:C96">
    <cfRule type="expression" dxfId="529" priority="698" stopIfTrue="1">
      <formula>"SEVERSTAL"</formula>
    </cfRule>
  </conditionalFormatting>
  <conditionalFormatting sqref="E95:E96">
    <cfRule type="cellIs" dxfId="528" priority="699" stopIfTrue="1" operator="equal">
      <formula>"APROBADO"</formula>
    </cfRule>
    <cfRule type="cellIs" dxfId="527" priority="700" stopIfTrue="1" operator="equal">
      <formula>"ESPERA"</formula>
    </cfRule>
    <cfRule type="cellIs" dxfId="526" priority="701" stopIfTrue="1" operator="equal">
      <formula>"RECHAZADO"</formula>
    </cfRule>
  </conditionalFormatting>
  <conditionalFormatting sqref="A87:A96">
    <cfRule type="expression" dxfId="525" priority="697" stopIfTrue="1">
      <formula>"SEVERSTAL"</formula>
    </cfRule>
  </conditionalFormatting>
  <conditionalFormatting sqref="B97">
    <cfRule type="expression" dxfId="524" priority="693" stopIfTrue="1">
      <formula>"SEVERSTAL"</formula>
    </cfRule>
  </conditionalFormatting>
  <conditionalFormatting sqref="D97">
    <cfRule type="cellIs" dxfId="523" priority="694" stopIfTrue="1" operator="equal">
      <formula>"APROBADO"</formula>
    </cfRule>
    <cfRule type="cellIs" dxfId="522" priority="695" stopIfTrue="1" operator="equal">
      <formula>"ESPERA"</formula>
    </cfRule>
    <cfRule type="cellIs" dxfId="521" priority="696" stopIfTrue="1" operator="equal">
      <formula>"RECHAZADO"</formula>
    </cfRule>
  </conditionalFormatting>
  <conditionalFormatting sqref="C97">
    <cfRule type="expression" dxfId="520" priority="689" stopIfTrue="1">
      <formula>"SEVERSTAL"</formula>
    </cfRule>
  </conditionalFormatting>
  <conditionalFormatting sqref="E97">
    <cfRule type="cellIs" dxfId="519" priority="690" stopIfTrue="1" operator="equal">
      <formula>"APROBADO"</formula>
    </cfRule>
    <cfRule type="cellIs" dxfId="518" priority="691" stopIfTrue="1" operator="equal">
      <formula>"ESPERA"</formula>
    </cfRule>
    <cfRule type="cellIs" dxfId="517" priority="692" stopIfTrue="1" operator="equal">
      <formula>"RECHAZADO"</formula>
    </cfRule>
  </conditionalFormatting>
  <conditionalFormatting sqref="A97:A102">
    <cfRule type="expression" dxfId="516" priority="688" stopIfTrue="1">
      <formula>"SEVERSTAL"</formula>
    </cfRule>
  </conditionalFormatting>
  <conditionalFormatting sqref="F98:F99">
    <cfRule type="expression" dxfId="515" priority="687" stopIfTrue="1">
      <formula>"SEVERSTAL"</formula>
    </cfRule>
  </conditionalFormatting>
  <conditionalFormatting sqref="D98:D101">
    <cfRule type="cellIs" dxfId="514" priority="684" stopIfTrue="1" operator="equal">
      <formula>"APROBADO"</formula>
    </cfRule>
    <cfRule type="cellIs" dxfId="513" priority="685" stopIfTrue="1" operator="equal">
      <formula>"ESPERA"</formula>
    </cfRule>
    <cfRule type="cellIs" dxfId="512" priority="686" stopIfTrue="1" operator="equal">
      <formula>"RECHAZADO"</formula>
    </cfRule>
  </conditionalFormatting>
  <conditionalFormatting sqref="C98:C101">
    <cfRule type="expression" dxfId="511" priority="680" stopIfTrue="1">
      <formula>"SEVERSTAL"</formula>
    </cfRule>
  </conditionalFormatting>
  <conditionalFormatting sqref="E98:E102">
    <cfRule type="cellIs" dxfId="510" priority="681" stopIfTrue="1" operator="equal">
      <formula>"APROBADO"</formula>
    </cfRule>
    <cfRule type="cellIs" dxfId="509" priority="682" stopIfTrue="1" operator="equal">
      <formula>"ESPERA"</formula>
    </cfRule>
    <cfRule type="cellIs" dxfId="508" priority="683" stopIfTrue="1" operator="equal">
      <formula>"RECHAZADO"</formula>
    </cfRule>
  </conditionalFormatting>
  <conditionalFormatting sqref="C102">
    <cfRule type="expression" dxfId="507" priority="676" stopIfTrue="1">
      <formula>"SEVERSTAL"</formula>
    </cfRule>
  </conditionalFormatting>
  <conditionalFormatting sqref="F103 B103">
    <cfRule type="expression" dxfId="506" priority="672" stopIfTrue="1">
      <formula>"SEVERSTAL"</formula>
    </cfRule>
  </conditionalFormatting>
  <conditionalFormatting sqref="D103">
    <cfRule type="cellIs" dxfId="505" priority="673" stopIfTrue="1" operator="equal">
      <formula>"APROBADO"</formula>
    </cfRule>
    <cfRule type="cellIs" dxfId="504" priority="674" stopIfTrue="1" operator="equal">
      <formula>"ESPERA"</formula>
    </cfRule>
    <cfRule type="cellIs" dxfId="503" priority="675" stopIfTrue="1" operator="equal">
      <formula>"RECHAZADO"</formula>
    </cfRule>
  </conditionalFormatting>
  <conditionalFormatting sqref="A103">
    <cfRule type="expression" dxfId="502" priority="671" stopIfTrue="1">
      <formula>"SEVERSTAL"</formula>
    </cfRule>
  </conditionalFormatting>
  <conditionalFormatting sqref="E103">
    <cfRule type="cellIs" dxfId="501" priority="668" stopIfTrue="1" operator="equal">
      <formula>"APROBADO"</formula>
    </cfRule>
    <cfRule type="cellIs" dxfId="500" priority="669" stopIfTrue="1" operator="equal">
      <formula>"ESPERA"</formula>
    </cfRule>
    <cfRule type="cellIs" dxfId="499" priority="670" stopIfTrue="1" operator="equal">
      <formula>"RECHAZADO"</formula>
    </cfRule>
  </conditionalFormatting>
  <conditionalFormatting sqref="C103">
    <cfRule type="expression" dxfId="498" priority="667" stopIfTrue="1">
      <formula>"SEVERSTAL"</formula>
    </cfRule>
  </conditionalFormatting>
  <conditionalFormatting sqref="F104 B104">
    <cfRule type="expression" dxfId="497" priority="663" stopIfTrue="1">
      <formula>"SEVERSTAL"</formula>
    </cfRule>
  </conditionalFormatting>
  <conditionalFormatting sqref="D104">
    <cfRule type="cellIs" dxfId="496" priority="664" stopIfTrue="1" operator="equal">
      <formula>"APROBADO"</formula>
    </cfRule>
    <cfRule type="cellIs" dxfId="495" priority="665" stopIfTrue="1" operator="equal">
      <formula>"ESPERA"</formula>
    </cfRule>
    <cfRule type="cellIs" dxfId="494" priority="666" stopIfTrue="1" operator="equal">
      <formula>"RECHAZADO"</formula>
    </cfRule>
  </conditionalFormatting>
  <conditionalFormatting sqref="A104:A105">
    <cfRule type="expression" dxfId="493" priority="662" stopIfTrue="1">
      <formula>"SEVERSTAL"</formula>
    </cfRule>
  </conditionalFormatting>
  <conditionalFormatting sqref="E104">
    <cfRule type="cellIs" dxfId="492" priority="659" stopIfTrue="1" operator="equal">
      <formula>"APROBADO"</formula>
    </cfRule>
    <cfRule type="cellIs" dxfId="491" priority="660" stopIfTrue="1" operator="equal">
      <formula>"ESPERA"</formula>
    </cfRule>
    <cfRule type="cellIs" dxfId="490" priority="661" stopIfTrue="1" operator="equal">
      <formula>"RECHAZADO"</formula>
    </cfRule>
  </conditionalFormatting>
  <conditionalFormatting sqref="C104">
    <cfRule type="expression" dxfId="489" priority="658" stopIfTrue="1">
      <formula>"SEVERSTAL"</formula>
    </cfRule>
  </conditionalFormatting>
  <conditionalFormatting sqref="F105 B105">
    <cfRule type="expression" dxfId="488" priority="654" stopIfTrue="1">
      <formula>"SEVERSTAL"</formula>
    </cfRule>
  </conditionalFormatting>
  <conditionalFormatting sqref="D105">
    <cfRule type="cellIs" dxfId="487" priority="655" stopIfTrue="1" operator="equal">
      <formula>"APROBADO"</formula>
    </cfRule>
    <cfRule type="cellIs" dxfId="486" priority="656" stopIfTrue="1" operator="equal">
      <formula>"ESPERA"</formula>
    </cfRule>
    <cfRule type="cellIs" dxfId="485" priority="657" stopIfTrue="1" operator="equal">
      <formula>"RECHAZADO"</formula>
    </cfRule>
  </conditionalFormatting>
  <conditionalFormatting sqref="E105">
    <cfRule type="cellIs" dxfId="484" priority="650" stopIfTrue="1" operator="equal">
      <formula>"APROBADO"</formula>
    </cfRule>
    <cfRule type="cellIs" dxfId="483" priority="651" stopIfTrue="1" operator="equal">
      <formula>"ESPERA"</formula>
    </cfRule>
    <cfRule type="cellIs" dxfId="482" priority="652" stopIfTrue="1" operator="equal">
      <formula>"RECHAZADO"</formula>
    </cfRule>
  </conditionalFormatting>
  <conditionalFormatting sqref="C105">
    <cfRule type="expression" dxfId="481" priority="649" stopIfTrue="1">
      <formula>"SEVERSTAL"</formula>
    </cfRule>
  </conditionalFormatting>
  <conditionalFormatting sqref="A106">
    <cfRule type="expression" dxfId="480" priority="648" stopIfTrue="1">
      <formula>"SEVERSTAL"</formula>
    </cfRule>
  </conditionalFormatting>
  <conditionalFormatting sqref="B106">
    <cfRule type="expression" dxfId="479" priority="644" stopIfTrue="1">
      <formula>"SEVERSTAL"</formula>
    </cfRule>
  </conditionalFormatting>
  <conditionalFormatting sqref="D106">
    <cfRule type="cellIs" dxfId="478" priority="645" stopIfTrue="1" operator="equal">
      <formula>"APROBADO"</formula>
    </cfRule>
    <cfRule type="cellIs" dxfId="477" priority="646" stopIfTrue="1" operator="equal">
      <formula>"ESPERA"</formula>
    </cfRule>
    <cfRule type="cellIs" dxfId="476" priority="647" stopIfTrue="1" operator="equal">
      <formula>"RECHAZADO"</formula>
    </cfRule>
  </conditionalFormatting>
  <conditionalFormatting sqref="E106:E111">
    <cfRule type="cellIs" dxfId="475" priority="641" stopIfTrue="1" operator="equal">
      <formula>"APROBADO"</formula>
    </cfRule>
    <cfRule type="cellIs" dxfId="474" priority="642" stopIfTrue="1" operator="equal">
      <formula>"ESPERA"</formula>
    </cfRule>
    <cfRule type="cellIs" dxfId="473" priority="643" stopIfTrue="1" operator="equal">
      <formula>"RECHAZADO"</formula>
    </cfRule>
  </conditionalFormatting>
  <conditionalFormatting sqref="C106:C111">
    <cfRule type="expression" dxfId="472" priority="640" stopIfTrue="1">
      <formula>"SEVERSTAL"</formula>
    </cfRule>
  </conditionalFormatting>
  <conditionalFormatting sqref="F112 A112:B112">
    <cfRule type="expression" dxfId="471" priority="632" stopIfTrue="1">
      <formula>"SEVERSTAL"</formula>
    </cfRule>
  </conditionalFormatting>
  <conditionalFormatting sqref="D112">
    <cfRule type="cellIs" dxfId="470" priority="633" stopIfTrue="1" operator="equal">
      <formula>"APROBADO"</formula>
    </cfRule>
    <cfRule type="cellIs" dxfId="469" priority="634" stopIfTrue="1" operator="equal">
      <formula>"ESPERA"</formula>
    </cfRule>
    <cfRule type="cellIs" dxfId="468" priority="635" stopIfTrue="1" operator="equal">
      <formula>"RECHAZADO"</formula>
    </cfRule>
  </conditionalFormatting>
  <conditionalFormatting sqref="E112">
    <cfRule type="cellIs" dxfId="467" priority="629" stopIfTrue="1" operator="equal">
      <formula>"APROBADO"</formula>
    </cfRule>
    <cfRule type="cellIs" dxfId="466" priority="630" stopIfTrue="1" operator="equal">
      <formula>"ESPERA"</formula>
    </cfRule>
    <cfRule type="cellIs" dxfId="465" priority="631" stopIfTrue="1" operator="equal">
      <formula>"RECHAZADO"</formula>
    </cfRule>
  </conditionalFormatting>
  <conditionalFormatting sqref="C112">
    <cfRule type="expression" dxfId="464" priority="628" stopIfTrue="1">
      <formula>"SEVERSTAL"</formula>
    </cfRule>
  </conditionalFormatting>
  <conditionalFormatting sqref="F113 A113:B113">
    <cfRule type="expression" dxfId="463" priority="624" stopIfTrue="1">
      <formula>"SEVERSTAL"</formula>
    </cfRule>
  </conditionalFormatting>
  <conditionalFormatting sqref="D113">
    <cfRule type="cellIs" dxfId="462" priority="625" stopIfTrue="1" operator="equal">
      <formula>"APROBADO"</formula>
    </cfRule>
    <cfRule type="cellIs" dxfId="461" priority="626" stopIfTrue="1" operator="equal">
      <formula>"ESPERA"</formula>
    </cfRule>
    <cfRule type="cellIs" dxfId="460" priority="627" stopIfTrue="1" operator="equal">
      <formula>"RECHAZADO"</formula>
    </cfRule>
  </conditionalFormatting>
  <conditionalFormatting sqref="E113">
    <cfRule type="cellIs" dxfId="459" priority="621" stopIfTrue="1" operator="equal">
      <formula>"APROBADO"</formula>
    </cfRule>
    <cfRule type="cellIs" dxfId="458" priority="622" stopIfTrue="1" operator="equal">
      <formula>"ESPERA"</formula>
    </cfRule>
    <cfRule type="cellIs" dxfId="457" priority="623" stopIfTrue="1" operator="equal">
      <formula>"RECHAZADO"</formula>
    </cfRule>
  </conditionalFormatting>
  <conditionalFormatting sqref="C113">
    <cfRule type="expression" dxfId="456" priority="620" stopIfTrue="1">
      <formula>"SEVERSTAL"</formula>
    </cfRule>
  </conditionalFormatting>
  <conditionalFormatting sqref="F114 A114:B115 A116:A122">
    <cfRule type="expression" dxfId="455" priority="616" stopIfTrue="1">
      <formula>"SEVERSTAL"</formula>
    </cfRule>
  </conditionalFormatting>
  <conditionalFormatting sqref="D114:D115">
    <cfRule type="cellIs" dxfId="454" priority="617" stopIfTrue="1" operator="equal">
      <formula>"APROBADO"</formula>
    </cfRule>
    <cfRule type="cellIs" dxfId="453" priority="618" stopIfTrue="1" operator="equal">
      <formula>"ESPERA"</formula>
    </cfRule>
    <cfRule type="cellIs" dxfId="452" priority="619" stopIfTrue="1" operator="equal">
      <formula>"RECHAZADO"</formula>
    </cfRule>
  </conditionalFormatting>
  <conditionalFormatting sqref="E114:E121">
    <cfRule type="cellIs" dxfId="451" priority="613" stopIfTrue="1" operator="equal">
      <formula>"APROBADO"</formula>
    </cfRule>
    <cfRule type="cellIs" dxfId="450" priority="614" stopIfTrue="1" operator="equal">
      <formula>"ESPERA"</formula>
    </cfRule>
    <cfRule type="cellIs" dxfId="449" priority="615" stopIfTrue="1" operator="equal">
      <formula>"RECHAZADO"</formula>
    </cfRule>
  </conditionalFormatting>
  <conditionalFormatting sqref="C114:C115">
    <cfRule type="expression" dxfId="448" priority="612" stopIfTrue="1">
      <formula>"SEVERSTAL"</formula>
    </cfRule>
  </conditionalFormatting>
  <conditionalFormatting sqref="C120:C122">
    <cfRule type="expression" dxfId="447" priority="611" stopIfTrue="1">
      <formula>"SEVERSTAL"</formula>
    </cfRule>
  </conditionalFormatting>
  <conditionalFormatting sqref="F122">
    <cfRule type="expression" dxfId="446" priority="607" stopIfTrue="1">
      <formula>"SEVERSTAL"</formula>
    </cfRule>
  </conditionalFormatting>
  <conditionalFormatting sqref="E122:E123">
    <cfRule type="cellIs" dxfId="445" priority="604" stopIfTrue="1" operator="equal">
      <formula>"APROBADO"</formula>
    </cfRule>
    <cfRule type="cellIs" dxfId="444" priority="605" stopIfTrue="1" operator="equal">
      <formula>"ESPERA"</formula>
    </cfRule>
    <cfRule type="cellIs" dxfId="443" priority="606" stopIfTrue="1" operator="equal">
      <formula>"RECHAZADO"</formula>
    </cfRule>
  </conditionalFormatting>
  <conditionalFormatting sqref="A124:C124 F124">
    <cfRule type="expression" dxfId="442" priority="600" stopIfTrue="1">
      <formula>"SEVERSTAL"</formula>
    </cfRule>
  </conditionalFormatting>
  <conditionalFormatting sqref="D124">
    <cfRule type="cellIs" dxfId="441" priority="601" stopIfTrue="1" operator="equal">
      <formula>"APROBADO"</formula>
    </cfRule>
    <cfRule type="cellIs" dxfId="440" priority="602" stopIfTrue="1" operator="equal">
      <formula>"ESPERA"</formula>
    </cfRule>
    <cfRule type="cellIs" dxfId="439" priority="603" stopIfTrue="1" operator="equal">
      <formula>"RECHAZADO"</formula>
    </cfRule>
  </conditionalFormatting>
  <conditionalFormatting sqref="E124">
    <cfRule type="cellIs" dxfId="438" priority="597" stopIfTrue="1" operator="equal">
      <formula>"APROBADO"</formula>
    </cfRule>
    <cfRule type="cellIs" dxfId="437" priority="598" stopIfTrue="1" operator="equal">
      <formula>"ESPERA"</formula>
    </cfRule>
    <cfRule type="cellIs" dxfId="436" priority="599" stopIfTrue="1" operator="equal">
      <formula>"RECHAZADO"</formula>
    </cfRule>
  </conditionalFormatting>
  <conditionalFormatting sqref="A125:C125 F125">
    <cfRule type="expression" dxfId="435" priority="593" stopIfTrue="1">
      <formula>"SEVERSTAL"</formula>
    </cfRule>
  </conditionalFormatting>
  <conditionalFormatting sqref="D125">
    <cfRule type="cellIs" dxfId="434" priority="594" stopIfTrue="1" operator="equal">
      <formula>"APROBADO"</formula>
    </cfRule>
    <cfRule type="cellIs" dxfId="433" priority="595" stopIfTrue="1" operator="equal">
      <formula>"ESPERA"</formula>
    </cfRule>
    <cfRule type="cellIs" dxfId="432" priority="596" stopIfTrue="1" operator="equal">
      <formula>"RECHAZADO"</formula>
    </cfRule>
  </conditionalFormatting>
  <conditionalFormatting sqref="E125">
    <cfRule type="cellIs" dxfId="431" priority="590" stopIfTrue="1" operator="equal">
      <formula>"APROBADO"</formula>
    </cfRule>
    <cfRule type="cellIs" dxfId="430" priority="591" stopIfTrue="1" operator="equal">
      <formula>"ESPERA"</formula>
    </cfRule>
    <cfRule type="cellIs" dxfId="429" priority="592" stopIfTrue="1" operator="equal">
      <formula>"RECHAZADO"</formula>
    </cfRule>
  </conditionalFormatting>
  <conditionalFormatting sqref="A126:C126 F126">
    <cfRule type="expression" dxfId="428" priority="586" stopIfTrue="1">
      <formula>"SEVERSTAL"</formula>
    </cfRule>
  </conditionalFormatting>
  <conditionalFormatting sqref="D126">
    <cfRule type="cellIs" dxfId="427" priority="587" stopIfTrue="1" operator="equal">
      <formula>"APROBADO"</formula>
    </cfRule>
    <cfRule type="cellIs" dxfId="426" priority="588" stopIfTrue="1" operator="equal">
      <formula>"ESPERA"</formula>
    </cfRule>
    <cfRule type="cellIs" dxfId="425" priority="589" stopIfTrue="1" operator="equal">
      <formula>"RECHAZADO"</formula>
    </cfRule>
  </conditionalFormatting>
  <conditionalFormatting sqref="E126">
    <cfRule type="cellIs" dxfId="424" priority="583" stopIfTrue="1" operator="equal">
      <formula>"APROBADO"</formula>
    </cfRule>
    <cfRule type="cellIs" dxfId="423" priority="584" stopIfTrue="1" operator="equal">
      <formula>"ESPERA"</formula>
    </cfRule>
    <cfRule type="cellIs" dxfId="422" priority="585" stopIfTrue="1" operator="equal">
      <formula>"RECHAZADO"</formula>
    </cfRule>
  </conditionalFormatting>
  <conditionalFormatting sqref="A127:B127 A129:B129 A131:B132 A133:A141">
    <cfRule type="expression" dxfId="421" priority="582" stopIfTrue="1">
      <formula>"SEVERSTAL"</formula>
    </cfRule>
  </conditionalFormatting>
  <conditionalFormatting sqref="A128:B128 A130:B130">
    <cfRule type="expression" dxfId="420" priority="581" stopIfTrue="1">
      <formula>"SEVERSTAL"</formula>
    </cfRule>
  </conditionalFormatting>
  <conditionalFormatting sqref="S142:W142">
    <cfRule type="expression" dxfId="419" priority="564" stopIfTrue="1">
      <formula>"SEVERSTAL"</formula>
    </cfRule>
  </conditionalFormatting>
  <conditionalFormatting sqref="AF142:AG142">
    <cfRule type="cellIs" dxfId="418" priority="565" stopIfTrue="1" operator="equal">
      <formula>"APROBADO"</formula>
    </cfRule>
    <cfRule type="cellIs" dxfId="417" priority="566" stopIfTrue="1" operator="equal">
      <formula>"ESPERA"</formula>
    </cfRule>
    <cfRule type="cellIs" dxfId="416" priority="567" stopIfTrue="1" operator="equal">
      <formula>"RECHAZADO"</formula>
    </cfRule>
  </conditionalFormatting>
  <conditionalFormatting sqref="B142:C142 F142:G142 I142">
    <cfRule type="expression" dxfId="415" priority="560" stopIfTrue="1">
      <formula>"SEVERSTAL"</formula>
    </cfRule>
  </conditionalFormatting>
  <conditionalFormatting sqref="A142">
    <cfRule type="expression" dxfId="414" priority="559" stopIfTrue="1">
      <formula>"SEVERSTAL"</formula>
    </cfRule>
  </conditionalFormatting>
  <conditionalFormatting sqref="S146:W146">
    <cfRule type="expression" dxfId="413" priority="555" stopIfTrue="1">
      <formula>"SEVERSTAL"</formula>
    </cfRule>
  </conditionalFormatting>
  <conditionalFormatting sqref="AF146:AG146">
    <cfRule type="cellIs" dxfId="412" priority="556" stopIfTrue="1" operator="equal">
      <formula>"APROBADO"</formula>
    </cfRule>
    <cfRule type="cellIs" dxfId="411" priority="557" stopIfTrue="1" operator="equal">
      <formula>"ESPERA"</formula>
    </cfRule>
    <cfRule type="cellIs" dxfId="410" priority="558" stopIfTrue="1" operator="equal">
      <formula>"RECHAZADO"</formula>
    </cfRule>
  </conditionalFormatting>
  <conditionalFormatting sqref="B146 G146 I146">
    <cfRule type="expression" dxfId="409" priority="551" stopIfTrue="1">
      <formula>"SEVERSTAL"</formula>
    </cfRule>
  </conditionalFormatting>
  <conditionalFormatting sqref="S143:W145">
    <cfRule type="expression" dxfId="408" priority="547" stopIfTrue="1">
      <formula>"SEVERSTAL"</formula>
    </cfRule>
  </conditionalFormatting>
  <conditionalFormatting sqref="AF143:AG145">
    <cfRule type="cellIs" dxfId="407" priority="548" stopIfTrue="1" operator="equal">
      <formula>"APROBADO"</formula>
    </cfRule>
    <cfRule type="cellIs" dxfId="406" priority="549" stopIfTrue="1" operator="equal">
      <formula>"ESPERA"</formula>
    </cfRule>
    <cfRule type="cellIs" dxfId="405" priority="550" stopIfTrue="1" operator="equal">
      <formula>"RECHAZADO"</formula>
    </cfRule>
  </conditionalFormatting>
  <conditionalFormatting sqref="B143:C145 F143:G145 I143:I145 F146">
    <cfRule type="expression" dxfId="404" priority="543" stopIfTrue="1">
      <formula>"SEVERSTAL"</formula>
    </cfRule>
  </conditionalFormatting>
  <conditionalFormatting sqref="E149">
    <cfRule type="cellIs" dxfId="403" priority="544" stopIfTrue="1" operator="equal">
      <formula>"APROBADO"</formula>
    </cfRule>
    <cfRule type="cellIs" dxfId="402" priority="545" stopIfTrue="1" operator="equal">
      <formula>"ESPERA"</formula>
    </cfRule>
    <cfRule type="cellIs" dxfId="401" priority="546" stopIfTrue="1" operator="equal">
      <formula>"RECHAZADO"</formula>
    </cfRule>
  </conditionalFormatting>
  <conditionalFormatting sqref="F151:H151 F152">
    <cfRule type="expression" dxfId="400" priority="535" stopIfTrue="1">
      <formula>"SEVERSTAL"</formula>
    </cfRule>
  </conditionalFormatting>
  <conditionalFormatting sqref="A150:C150 F150">
    <cfRule type="expression" dxfId="399" priority="528" stopIfTrue="1">
      <formula>"SEVERSTAL"</formula>
    </cfRule>
  </conditionalFormatting>
  <conditionalFormatting sqref="D150">
    <cfRule type="cellIs" dxfId="398" priority="525" stopIfTrue="1" operator="equal">
      <formula>"APROBADO"</formula>
    </cfRule>
    <cfRule type="cellIs" dxfId="397" priority="526" stopIfTrue="1" operator="equal">
      <formula>"ESPERA"</formula>
    </cfRule>
    <cfRule type="cellIs" dxfId="396" priority="527" stopIfTrue="1" operator="equal">
      <formula>"RECHAZADO"</formula>
    </cfRule>
  </conditionalFormatting>
  <conditionalFormatting sqref="E150">
    <cfRule type="cellIs" dxfId="395" priority="522" stopIfTrue="1" operator="equal">
      <formula>"APROBADO"</formula>
    </cfRule>
    <cfRule type="cellIs" dxfId="394" priority="523" stopIfTrue="1" operator="equal">
      <formula>"ESPERA"</formula>
    </cfRule>
    <cfRule type="cellIs" dxfId="393" priority="524" stopIfTrue="1" operator="equal">
      <formula>"RECHAZADO"</formula>
    </cfRule>
  </conditionalFormatting>
  <conditionalFormatting sqref="F172 A172:A186 C172:C186">
    <cfRule type="expression" dxfId="392" priority="515" stopIfTrue="1">
      <formula>"SEVERSTAL"</formula>
    </cfRule>
  </conditionalFormatting>
  <conditionalFormatting sqref="E178:E186">
    <cfRule type="cellIs" dxfId="391" priority="516" stopIfTrue="1" operator="equal">
      <formula>"APROBADO"</formula>
    </cfRule>
    <cfRule type="cellIs" dxfId="390" priority="517" stopIfTrue="1" operator="equal">
      <formula>"ESPERA"</formula>
    </cfRule>
    <cfRule type="cellIs" dxfId="389" priority="518" stopIfTrue="1" operator="equal">
      <formula>"RECHAZADO"</formula>
    </cfRule>
  </conditionalFormatting>
  <conditionalFormatting sqref="B172">
    <cfRule type="expression" dxfId="388" priority="514" stopIfTrue="1">
      <formula>"SEVERSTAL"</formula>
    </cfRule>
  </conditionalFormatting>
  <conditionalFormatting sqref="I187 F187:G187 S187:W187">
    <cfRule type="expression" dxfId="387" priority="510" stopIfTrue="1">
      <formula>"SEVERSTAL"</formula>
    </cfRule>
  </conditionalFormatting>
  <conditionalFormatting sqref="AF187:AG187 D187">
    <cfRule type="cellIs" dxfId="386" priority="511" stopIfTrue="1" operator="equal">
      <formula>"APROBADO"</formula>
    </cfRule>
    <cfRule type="cellIs" dxfId="385" priority="512" stopIfTrue="1" operator="equal">
      <formula>"ESPERA"</formula>
    </cfRule>
    <cfRule type="cellIs" dxfId="384" priority="513" stopIfTrue="1" operator="equal">
      <formula>"RECHAZADO"</formula>
    </cfRule>
  </conditionalFormatting>
  <conditionalFormatting sqref="B187">
    <cfRule type="expression" dxfId="383" priority="509" stopIfTrue="1">
      <formula>"SEVERSTAL"</formula>
    </cfRule>
  </conditionalFormatting>
  <conditionalFormatting sqref="A187:A188 C187:C189">
    <cfRule type="expression" dxfId="382" priority="505" stopIfTrue="1">
      <formula>"SEVERSTAL"</formula>
    </cfRule>
  </conditionalFormatting>
  <conditionalFormatting sqref="E187:E188">
    <cfRule type="cellIs" dxfId="381" priority="506" stopIfTrue="1" operator="equal">
      <formula>"APROBADO"</formula>
    </cfRule>
    <cfRule type="cellIs" dxfId="380" priority="507" stopIfTrue="1" operator="equal">
      <formula>"ESPERA"</formula>
    </cfRule>
    <cfRule type="cellIs" dxfId="379" priority="508" stopIfTrue="1" operator="equal">
      <formula>"RECHAZADO"</formula>
    </cfRule>
  </conditionalFormatting>
  <conditionalFormatting sqref="D189">
    <cfRule type="cellIs" dxfId="378" priority="499" stopIfTrue="1" operator="equal">
      <formula>"APROBADO"</formula>
    </cfRule>
    <cfRule type="cellIs" dxfId="377" priority="500" stopIfTrue="1" operator="equal">
      <formula>"ESPERA"</formula>
    </cfRule>
    <cfRule type="cellIs" dxfId="376" priority="501" stopIfTrue="1" operator="equal">
      <formula>"RECHAZADO"</formula>
    </cfRule>
  </conditionalFormatting>
  <conditionalFormatting sqref="B189">
    <cfRule type="expression" dxfId="375" priority="498" stopIfTrue="1">
      <formula>"SEVERSTAL"</formula>
    </cfRule>
  </conditionalFormatting>
  <conditionalFormatting sqref="A189">
    <cfRule type="expression" dxfId="374" priority="497" stopIfTrue="1">
      <formula>"SEVERSTAL"</formula>
    </cfRule>
  </conditionalFormatting>
  <conditionalFormatting sqref="B190">
    <cfRule type="expression" dxfId="373" priority="496" stopIfTrue="1">
      <formula>"SEVERSTAL"</formula>
    </cfRule>
  </conditionalFormatting>
  <conditionalFormatting sqref="A190">
    <cfRule type="expression" dxfId="372" priority="495" stopIfTrue="1">
      <formula>"SEVERSTAL"</formula>
    </cfRule>
  </conditionalFormatting>
  <conditionalFormatting sqref="F190">
    <cfRule type="expression" dxfId="371" priority="494" stopIfTrue="1">
      <formula>"SEVERSTAL"</formula>
    </cfRule>
  </conditionalFormatting>
  <conditionalFormatting sqref="C190">
    <cfRule type="expression" dxfId="370" priority="493" stopIfTrue="1">
      <formula>"SEVERSTAL"</formula>
    </cfRule>
  </conditionalFormatting>
  <conditionalFormatting sqref="D190">
    <cfRule type="cellIs" dxfId="369" priority="487" stopIfTrue="1" operator="equal">
      <formula>"APROBADO"</formula>
    </cfRule>
    <cfRule type="cellIs" dxfId="368" priority="488" stopIfTrue="1" operator="equal">
      <formula>"ESPERA"</formula>
    </cfRule>
    <cfRule type="cellIs" dxfId="367" priority="489" stopIfTrue="1" operator="equal">
      <formula>"RECHAZADO"</formula>
    </cfRule>
  </conditionalFormatting>
  <conditionalFormatting sqref="B191:B198">
    <cfRule type="expression" dxfId="366" priority="486" stopIfTrue="1">
      <formula>"SEVERSTAL"</formula>
    </cfRule>
  </conditionalFormatting>
  <conditionalFormatting sqref="A191:A201">
    <cfRule type="expression" dxfId="365" priority="485" stopIfTrue="1">
      <formula>"SEVERSTAL"</formula>
    </cfRule>
  </conditionalFormatting>
  <conditionalFormatting sqref="C191:C195">
    <cfRule type="expression" dxfId="364" priority="484" stopIfTrue="1">
      <formula>"SEVERSTAL"</formula>
    </cfRule>
  </conditionalFormatting>
  <conditionalFormatting sqref="B202:C202">
    <cfRule type="expression" dxfId="363" priority="483" stopIfTrue="1">
      <formula>"SEVERSTAL"</formula>
    </cfRule>
  </conditionalFormatting>
  <conditionalFormatting sqref="A202">
    <cfRule type="expression" dxfId="362" priority="482" stopIfTrue="1">
      <formula>"SEVERSTAL"</formula>
    </cfRule>
  </conditionalFormatting>
  <conditionalFormatting sqref="B203:C203">
    <cfRule type="expression" dxfId="361" priority="481" stopIfTrue="1">
      <formula>"SEVERSTAL"</formula>
    </cfRule>
  </conditionalFormatting>
  <conditionalFormatting sqref="A203">
    <cfRule type="expression" dxfId="360" priority="480" stopIfTrue="1">
      <formula>"SEVERSTAL"</formula>
    </cfRule>
  </conditionalFormatting>
  <conditionalFormatting sqref="B204:C204">
    <cfRule type="expression" dxfId="359" priority="479" stopIfTrue="1">
      <formula>"SEVERSTAL"</formula>
    </cfRule>
  </conditionalFormatting>
  <conditionalFormatting sqref="A204:A226">
    <cfRule type="expression" dxfId="358" priority="478" stopIfTrue="1">
      <formula>"SEVERSTAL"</formula>
    </cfRule>
  </conditionalFormatting>
  <conditionalFormatting sqref="F220:I220 F221:G221 I221 F222:I224 F225:G225 I225">
    <cfRule type="expression" dxfId="357" priority="469" stopIfTrue="1">
      <formula>"SEVERSTAL"</formula>
    </cfRule>
  </conditionalFormatting>
  <conditionalFormatting sqref="A227:C231 A232:B236 B238:B249 B250:C281 B282:B339 B340:C342">
    <cfRule type="expression" dxfId="356" priority="468" stopIfTrue="1">
      <formula>"SEVERSTAL"</formula>
    </cfRule>
  </conditionalFormatting>
  <conditionalFormatting sqref="G219:I219 I218 S218:W219">
    <cfRule type="expression" dxfId="355" priority="464" stopIfTrue="1">
      <formula>"SEVERSTAL"</formula>
    </cfRule>
  </conditionalFormatting>
  <conditionalFormatting sqref="AF218:AG219 D219:D226">
    <cfRule type="cellIs" dxfId="354" priority="465" stopIfTrue="1" operator="equal">
      <formula>"APROBADO"</formula>
    </cfRule>
    <cfRule type="cellIs" dxfId="353" priority="466" stopIfTrue="1" operator="equal">
      <formula>"ESPERA"</formula>
    </cfRule>
    <cfRule type="cellIs" dxfId="352" priority="467" stopIfTrue="1" operator="equal">
      <formula>"RECHAZADO"</formula>
    </cfRule>
  </conditionalFormatting>
  <conditionalFormatting sqref="C232:C236 C238:C249">
    <cfRule type="expression" dxfId="351" priority="462" stopIfTrue="1">
      <formula>"SEVERSTAL"</formula>
    </cfRule>
  </conditionalFormatting>
  <conditionalFormatting sqref="F237:I237 S237:W237">
    <cfRule type="expression" dxfId="350" priority="458" stopIfTrue="1">
      <formula>"SEVERSTAL"</formula>
    </cfRule>
  </conditionalFormatting>
  <conditionalFormatting sqref="D237:E237 AF237:AG237">
    <cfRule type="cellIs" dxfId="349" priority="459" stopIfTrue="1" operator="equal">
      <formula>"APROBADO"</formula>
    </cfRule>
    <cfRule type="cellIs" dxfId="348" priority="460" stopIfTrue="1" operator="equal">
      <formula>"ESPERA"</formula>
    </cfRule>
    <cfRule type="cellIs" dxfId="347" priority="461" stopIfTrue="1" operator="equal">
      <formula>"RECHAZADO"</formula>
    </cfRule>
  </conditionalFormatting>
  <conditionalFormatting sqref="A237:B237 A238:A281">
    <cfRule type="expression" dxfId="346" priority="457" stopIfTrue="1">
      <formula>"SEVERSTAL"</formula>
    </cfRule>
  </conditionalFormatting>
  <conditionalFormatting sqref="C237">
    <cfRule type="expression" dxfId="345" priority="456" stopIfTrue="1">
      <formula>"SEVERSTAL"</formula>
    </cfRule>
  </conditionalFormatting>
  <conditionalFormatting sqref="F258:F260 F267 F263:F265">
    <cfRule type="expression" dxfId="344" priority="455" stopIfTrue="1">
      <formula>"SEVERSTAL"</formula>
    </cfRule>
  </conditionalFormatting>
  <conditionalFormatting sqref="D268:D272 D274:D281">
    <cfRule type="cellIs" dxfId="343" priority="452" stopIfTrue="1" operator="equal">
      <formula>"APROBADO"</formula>
    </cfRule>
    <cfRule type="cellIs" dxfId="342" priority="453" stopIfTrue="1" operator="equal">
      <formula>"ESPERA"</formula>
    </cfRule>
    <cfRule type="cellIs" dxfId="341" priority="454" stopIfTrue="1" operator="equal">
      <formula>"RECHAZADO"</formula>
    </cfRule>
  </conditionalFormatting>
  <conditionalFormatting sqref="D273">
    <cfRule type="cellIs" dxfId="340" priority="449" stopIfTrue="1" operator="equal">
      <formula>"APROBADO"</formula>
    </cfRule>
    <cfRule type="cellIs" dxfId="339" priority="450" stopIfTrue="1" operator="equal">
      <formula>"ESPERA"</formula>
    </cfRule>
    <cfRule type="cellIs" dxfId="338" priority="451" stopIfTrue="1" operator="equal">
      <formula>"RECHAZADO"</formula>
    </cfRule>
  </conditionalFormatting>
  <conditionalFormatting sqref="E282:E293">
    <cfRule type="expression" dxfId="337" priority="440" stopIfTrue="1">
      <formula>"SEVERSTAL"</formula>
    </cfRule>
  </conditionalFormatting>
  <conditionalFormatting sqref="C282:C310">
    <cfRule type="cellIs" dxfId="336" priority="437" stopIfTrue="1" operator="equal">
      <formula>"APROBADO"</formula>
    </cfRule>
    <cfRule type="cellIs" dxfId="335" priority="438" stopIfTrue="1" operator="equal">
      <formula>"ESPERA"</formula>
    </cfRule>
    <cfRule type="cellIs" dxfId="334" priority="439" stopIfTrue="1" operator="equal">
      <formula>"RECHAZADO"</formula>
    </cfRule>
  </conditionalFormatting>
  <conditionalFormatting sqref="A282:A310">
    <cfRule type="expression" dxfId="333" priority="436" stopIfTrue="1">
      <formula>"SEVERSTAL"</formula>
    </cfRule>
  </conditionalFormatting>
  <conditionalFormatting sqref="D282:D287">
    <cfRule type="cellIs" dxfId="332" priority="433" stopIfTrue="1" operator="equal">
      <formula>"APROBADO"</formula>
    </cfRule>
    <cfRule type="cellIs" dxfId="331" priority="434" stopIfTrue="1" operator="equal">
      <formula>"ESPERA"</formula>
    </cfRule>
    <cfRule type="cellIs" dxfId="330" priority="435" stopIfTrue="1" operator="equal">
      <formula>"RECHAZADO"</formula>
    </cfRule>
  </conditionalFormatting>
  <conditionalFormatting sqref="A311:A342">
    <cfRule type="expression" dxfId="329" priority="427" stopIfTrue="1">
      <formula>"SEVERSTAL"</formula>
    </cfRule>
  </conditionalFormatting>
  <conditionalFormatting sqref="E311:E330">
    <cfRule type="expression" dxfId="328" priority="426" stopIfTrue="1">
      <formula>"SEVERSTAL"</formula>
    </cfRule>
  </conditionalFormatting>
  <conditionalFormatting sqref="D311">
    <cfRule type="cellIs" dxfId="327" priority="423" stopIfTrue="1" operator="equal">
      <formula>"APROBADO"</formula>
    </cfRule>
    <cfRule type="cellIs" dxfId="326" priority="424" stopIfTrue="1" operator="equal">
      <formula>"ESPERA"</formula>
    </cfRule>
    <cfRule type="cellIs" dxfId="325" priority="425" stopIfTrue="1" operator="equal">
      <formula>"RECHAZADO"</formula>
    </cfRule>
  </conditionalFormatting>
  <conditionalFormatting sqref="C311:C339">
    <cfRule type="cellIs" dxfId="324" priority="420" stopIfTrue="1" operator="equal">
      <formula>"APROBADO"</formula>
    </cfRule>
    <cfRule type="cellIs" dxfId="323" priority="421" stopIfTrue="1" operator="equal">
      <formula>"ESPERA"</formula>
    </cfRule>
    <cfRule type="cellIs" dxfId="322" priority="422" stopIfTrue="1" operator="equal">
      <formula>"RECHAZADO"</formula>
    </cfRule>
  </conditionalFormatting>
  <conditionalFormatting sqref="B382:B384">
    <cfRule type="expression" dxfId="321" priority="414" stopIfTrue="1">
      <formula>"SEVERSTAL"</formula>
    </cfRule>
  </conditionalFormatting>
  <conditionalFormatting sqref="F406:F411 A406:C412 A413:A418">
    <cfRule type="expression" dxfId="320" priority="410" stopIfTrue="1">
      <formula>"SEVERSTAL"</formula>
    </cfRule>
  </conditionalFormatting>
  <conditionalFormatting sqref="D409:E412 D413 D406:D408">
    <cfRule type="cellIs" dxfId="319" priority="411" stopIfTrue="1" operator="equal">
      <formula>"APROBADO"</formula>
    </cfRule>
    <cfRule type="cellIs" dxfId="318" priority="412" stopIfTrue="1" operator="equal">
      <formula>"ESPERA"</formula>
    </cfRule>
    <cfRule type="cellIs" dxfId="317" priority="413" stopIfTrue="1" operator="equal">
      <formula>"RECHAZADO"</formula>
    </cfRule>
  </conditionalFormatting>
  <conditionalFormatting sqref="B413:C418">
    <cfRule type="expression" dxfId="316" priority="406" stopIfTrue="1">
      <formula>"SEVERSTAL"</formula>
    </cfRule>
  </conditionalFormatting>
  <conditionalFormatting sqref="E413 D414:E414 E415:E418">
    <cfRule type="cellIs" dxfId="315" priority="407" stopIfTrue="1" operator="equal">
      <formula>"APROBADO"</formula>
    </cfRule>
    <cfRule type="cellIs" dxfId="314" priority="408" stopIfTrue="1" operator="equal">
      <formula>"ESPERA"</formula>
    </cfRule>
    <cfRule type="cellIs" dxfId="313" priority="409" stopIfTrue="1" operator="equal">
      <formula>"RECHAZADO"</formula>
    </cfRule>
  </conditionalFormatting>
  <conditionalFormatting sqref="H464">
    <cfRule type="expression" dxfId="312" priority="398" stopIfTrue="1">
      <formula>"SEVERSTAL"</formula>
    </cfRule>
  </conditionalFormatting>
  <conditionalFormatting sqref="H469">
    <cfRule type="expression" dxfId="311" priority="397" stopIfTrue="1">
      <formula>"SEVERSTAL"</formula>
    </cfRule>
  </conditionalFormatting>
  <conditionalFormatting sqref="A474:B475 I474:I478 F474:G478 A476:C478 A479 F479 C479:C483 S474:W478">
    <cfRule type="expression" dxfId="310" priority="393" stopIfTrue="1">
      <formula>"SEVERSTAL"</formula>
    </cfRule>
  </conditionalFormatting>
  <conditionalFormatting sqref="E474 AE474:AG478 D475:E479">
    <cfRule type="cellIs" dxfId="309" priority="394" stopIfTrue="1" operator="equal">
      <formula>"APROBADO"</formula>
    </cfRule>
    <cfRule type="cellIs" dxfId="308" priority="395" stopIfTrue="1" operator="equal">
      <formula>"ESPERA"</formula>
    </cfRule>
    <cfRule type="cellIs" dxfId="307" priority="396" stopIfTrue="1" operator="equal">
      <formula>"RECHAZADO"</formula>
    </cfRule>
  </conditionalFormatting>
  <conditionalFormatting sqref="H489">
    <cfRule type="expression" dxfId="306" priority="391" stopIfTrue="1">
      <formula>"SEVERSTAL"</formula>
    </cfRule>
  </conditionalFormatting>
  <conditionalFormatting sqref="A502:C502 F502:G502 I502 C503:C507 S502:W502">
    <cfRule type="expression" dxfId="305" priority="387" stopIfTrue="1">
      <formula>"SEVERSTAL"</formula>
    </cfRule>
  </conditionalFormatting>
  <conditionalFormatting sqref="AE502:AG502 D502:E507 E508:E511 E513:E539">
    <cfRule type="cellIs" dxfId="304" priority="388" stopIfTrue="1" operator="equal">
      <formula>"APROBADO"</formula>
    </cfRule>
    <cfRule type="cellIs" dxfId="303" priority="389" stopIfTrue="1" operator="equal">
      <formula>"ESPERA"</formula>
    </cfRule>
    <cfRule type="cellIs" dxfId="302" priority="390" stopIfTrue="1" operator="equal">
      <formula>"RECHAZADO"</formula>
    </cfRule>
  </conditionalFormatting>
  <conditionalFormatting sqref="F512:I512 A512:C512 S512:W512">
    <cfRule type="expression" dxfId="301" priority="383" stopIfTrue="1">
      <formula>"SEVERSTAL"</formula>
    </cfRule>
  </conditionalFormatting>
  <conditionalFormatting sqref="D512 AE512:AG512">
    <cfRule type="cellIs" dxfId="300" priority="384" stopIfTrue="1" operator="equal">
      <formula>"APROBADO"</formula>
    </cfRule>
    <cfRule type="cellIs" dxfId="299" priority="385" stopIfTrue="1" operator="equal">
      <formula>"ESPERA"</formula>
    </cfRule>
    <cfRule type="cellIs" dxfId="298" priority="386" stopIfTrue="1" operator="equal">
      <formula>"RECHAZADO"</formula>
    </cfRule>
  </conditionalFormatting>
  <conditionalFormatting sqref="E512">
    <cfRule type="cellIs" dxfId="297" priority="380" stopIfTrue="1" operator="equal">
      <formula>"APROBADO"</formula>
    </cfRule>
    <cfRule type="cellIs" dxfId="296" priority="381" stopIfTrue="1" operator="equal">
      <formula>"ESPERA"</formula>
    </cfRule>
    <cfRule type="cellIs" dxfId="295" priority="382" stopIfTrue="1" operator="equal">
      <formula>"RECHAZADO"</formula>
    </cfRule>
  </conditionalFormatting>
  <conditionalFormatting sqref="H553">
    <cfRule type="expression" dxfId="294" priority="379" stopIfTrue="1">
      <formula>"SEVERSTAL"</formula>
    </cfRule>
  </conditionalFormatting>
  <conditionalFormatting sqref="H563">
    <cfRule type="expression" dxfId="293" priority="376" stopIfTrue="1">
      <formula>"SEVERSTAL"</formula>
    </cfRule>
  </conditionalFormatting>
  <conditionalFormatting sqref="H571">
    <cfRule type="expression" dxfId="292" priority="373" stopIfTrue="1">
      <formula>"SEVERSTAL"</formula>
    </cfRule>
  </conditionalFormatting>
  <conditionalFormatting sqref="H581">
    <cfRule type="expression" dxfId="291" priority="372" stopIfTrue="1">
      <formula>"SEVERSTAL"</formula>
    </cfRule>
  </conditionalFormatting>
  <conditionalFormatting sqref="H583">
    <cfRule type="expression" dxfId="290" priority="371" stopIfTrue="1">
      <formula>"SEVERSTAL"</formula>
    </cfRule>
  </conditionalFormatting>
  <conditionalFormatting sqref="H647">
    <cfRule type="expression" dxfId="289" priority="370" stopIfTrue="1">
      <formula>"SEVERSTAL"</formula>
    </cfRule>
  </conditionalFormatting>
  <conditionalFormatting sqref="H656">
    <cfRule type="expression" dxfId="288" priority="369" stopIfTrue="1">
      <formula>"SEVERSTAL"</formula>
    </cfRule>
  </conditionalFormatting>
  <conditionalFormatting sqref="H665">
    <cfRule type="expression" dxfId="287" priority="368" stopIfTrue="1">
      <formula>"SEVERSTAL"</formula>
    </cfRule>
  </conditionalFormatting>
  <conditionalFormatting sqref="H680">
    <cfRule type="expression" dxfId="286" priority="367" stopIfTrue="1">
      <formula>"SEVERSTAL"</formula>
    </cfRule>
  </conditionalFormatting>
  <conditionalFormatting sqref="AC685:AC686">
    <cfRule type="expression" dxfId="285" priority="366" stopIfTrue="1">
      <formula>"SEVERSTAL"</formula>
    </cfRule>
  </conditionalFormatting>
  <conditionalFormatting sqref="H694">
    <cfRule type="expression" dxfId="284" priority="365" stopIfTrue="1">
      <formula>"SEVERSTAL"</formula>
    </cfRule>
  </conditionalFormatting>
  <conditionalFormatting sqref="H697">
    <cfRule type="expression" dxfId="283" priority="364" stopIfTrue="1">
      <formula>"SEVERSTAL"</formula>
    </cfRule>
  </conditionalFormatting>
  <conditionalFormatting sqref="F737:F748 A737:C748 A749:A789">
    <cfRule type="expression" dxfId="282" priority="360" stopIfTrue="1">
      <formula>"SEVERSTAL"</formula>
    </cfRule>
  </conditionalFormatting>
  <conditionalFormatting sqref="E743:E748 D737:E742">
    <cfRule type="cellIs" dxfId="281" priority="361" stopIfTrue="1" operator="equal">
      <formula>"APROBADO"</formula>
    </cfRule>
    <cfRule type="cellIs" dxfId="280" priority="362" stopIfTrue="1" operator="equal">
      <formula>"ESPERA"</formula>
    </cfRule>
    <cfRule type="cellIs" dxfId="279" priority="363" stopIfTrue="1" operator="equal">
      <formula>"RECHAZADO"</formula>
    </cfRule>
  </conditionalFormatting>
  <conditionalFormatting sqref="F799:I799 A799:C799 S799:W799">
    <cfRule type="expression" dxfId="278" priority="356" stopIfTrue="1">
      <formula>"SEVERSTAL"</formula>
    </cfRule>
  </conditionalFormatting>
  <conditionalFormatting sqref="D799:E799 AE799:AG799">
    <cfRule type="cellIs" dxfId="277" priority="357" stopIfTrue="1" operator="equal">
      <formula>"APROBADO"</formula>
    </cfRule>
    <cfRule type="cellIs" dxfId="276" priority="358" stopIfTrue="1" operator="equal">
      <formula>"ESPERA"</formula>
    </cfRule>
    <cfRule type="cellIs" dxfId="275" priority="359" stopIfTrue="1" operator="equal">
      <formula>"RECHAZADO"</formula>
    </cfRule>
  </conditionalFormatting>
  <conditionalFormatting sqref="D869:D873">
    <cfRule type="cellIs" dxfId="274" priority="353" stopIfTrue="1" operator="equal">
      <formula>"APROBADO"</formula>
    </cfRule>
    <cfRule type="cellIs" dxfId="273" priority="354" stopIfTrue="1" operator="equal">
      <formula>"ESPERA"</formula>
    </cfRule>
    <cfRule type="cellIs" dxfId="272" priority="355" stopIfTrue="1" operator="equal">
      <formula>"RECHAZADO"</formula>
    </cfRule>
  </conditionalFormatting>
  <conditionalFormatting sqref="A913:C915 F913:G915 I913:I915 S913:W915">
    <cfRule type="expression" dxfId="271" priority="349" stopIfTrue="1">
      <formula>"SEVERSTAL"</formula>
    </cfRule>
  </conditionalFormatting>
  <conditionalFormatting sqref="AE913:AG915 D913:D915">
    <cfRule type="cellIs" dxfId="270" priority="350" stopIfTrue="1" operator="equal">
      <formula>"APROBADO"</formula>
    </cfRule>
    <cfRule type="cellIs" dxfId="269" priority="351" stopIfTrue="1" operator="equal">
      <formula>"ESPERA"</formula>
    </cfRule>
    <cfRule type="cellIs" dxfId="268" priority="352" stopIfTrue="1" operator="equal">
      <formula>"RECHAZADO"</formula>
    </cfRule>
  </conditionalFormatting>
  <conditionalFormatting sqref="A916:C916">
    <cfRule type="expression" dxfId="267" priority="345" stopIfTrue="1">
      <formula>"SEVERSTAL"</formula>
    </cfRule>
  </conditionalFormatting>
  <conditionalFormatting sqref="D916">
    <cfRule type="cellIs" dxfId="266" priority="346" stopIfTrue="1" operator="equal">
      <formula>"APROBADO"</formula>
    </cfRule>
    <cfRule type="cellIs" dxfId="265" priority="347" stopIfTrue="1" operator="equal">
      <formula>"ESPERA"</formula>
    </cfRule>
    <cfRule type="cellIs" dxfId="264" priority="348" stopIfTrue="1" operator="equal">
      <formula>"RECHAZADO"</formula>
    </cfRule>
  </conditionalFormatting>
  <conditionalFormatting sqref="A917:C917 C918:C927">
    <cfRule type="expression" dxfId="263" priority="341" stopIfTrue="1">
      <formula>"SEVERSTAL"</formula>
    </cfRule>
  </conditionalFormatting>
  <conditionalFormatting sqref="D917:D919">
    <cfRule type="cellIs" dxfId="262" priority="342" stopIfTrue="1" operator="equal">
      <formula>"APROBADO"</formula>
    </cfRule>
    <cfRule type="cellIs" dxfId="261" priority="343" stopIfTrue="1" operator="equal">
      <formula>"ESPERA"</formula>
    </cfRule>
    <cfRule type="cellIs" dxfId="260" priority="344" stopIfTrue="1" operator="equal">
      <formula>"RECHAZADO"</formula>
    </cfRule>
  </conditionalFormatting>
  <conditionalFormatting sqref="D1034:D1039">
    <cfRule type="cellIs" dxfId="259" priority="335" stopIfTrue="1" operator="equal">
      <formula>"APROBADO"</formula>
    </cfRule>
    <cfRule type="cellIs" dxfId="258" priority="336" stopIfTrue="1" operator="equal">
      <formula>"ESPERA"</formula>
    </cfRule>
    <cfRule type="cellIs" dxfId="257" priority="337" stopIfTrue="1" operator="equal">
      <formula>"RECHAZADO"</formula>
    </cfRule>
  </conditionalFormatting>
  <conditionalFormatting sqref="C1034:C1035">
    <cfRule type="expression" dxfId="256" priority="331" stopIfTrue="1">
      <formula>"SEVERSTAL"</formula>
    </cfRule>
  </conditionalFormatting>
  <conditionalFormatting sqref="C1041:C1042">
    <cfRule type="expression" dxfId="255" priority="330" stopIfTrue="1">
      <formula>"SEVERSTAL"</formula>
    </cfRule>
  </conditionalFormatting>
  <conditionalFormatting sqref="D1041:D1042">
    <cfRule type="cellIs" dxfId="254" priority="327" stopIfTrue="1" operator="equal">
      <formula>"APROBADO"</formula>
    </cfRule>
    <cfRule type="cellIs" dxfId="253" priority="328" stopIfTrue="1" operator="equal">
      <formula>"ESPERA"</formula>
    </cfRule>
    <cfRule type="cellIs" dxfId="252" priority="329" stopIfTrue="1" operator="equal">
      <formula>"RECHAZADO"</formula>
    </cfRule>
  </conditionalFormatting>
  <conditionalFormatting sqref="D1052:D1060">
    <cfRule type="cellIs" dxfId="251" priority="321" stopIfTrue="1" operator="equal">
      <formula>"APROBADO"</formula>
    </cfRule>
    <cfRule type="cellIs" dxfId="250" priority="322" stopIfTrue="1" operator="equal">
      <formula>"ESPERA"</formula>
    </cfRule>
    <cfRule type="cellIs" dxfId="249" priority="323" stopIfTrue="1" operator="equal">
      <formula>"RECHAZADO"</formula>
    </cfRule>
  </conditionalFormatting>
  <conditionalFormatting sqref="R20 R5:R7 R10:R11 R28:R29 R51:R86 R90:R141 R147:R186 R188:R217 R220:R236 R238:R473 R479:R501 R503:R511 R513:R798 R800:R912">
    <cfRule type="expression" dxfId="248" priority="320" stopIfTrue="1">
      <formula>"SEVERSTAL"</formula>
    </cfRule>
  </conditionalFormatting>
  <conditionalFormatting sqref="R12">
    <cfRule type="expression" dxfId="247" priority="319" stopIfTrue="1">
      <formula>"SEVERSTAL"</formula>
    </cfRule>
  </conditionalFormatting>
  <conditionalFormatting sqref="R13">
    <cfRule type="expression" dxfId="246" priority="318" stopIfTrue="1">
      <formula>"SEVERSTAL"</formula>
    </cfRule>
  </conditionalFormatting>
  <conditionalFormatting sqref="R8">
    <cfRule type="expression" dxfId="245" priority="317" stopIfTrue="1">
      <formula>"SEVERSTAL"</formula>
    </cfRule>
  </conditionalFormatting>
  <conditionalFormatting sqref="R9">
    <cfRule type="expression" dxfId="244" priority="316" stopIfTrue="1">
      <formula>"SEVERSTAL"</formula>
    </cfRule>
  </conditionalFormatting>
  <conditionalFormatting sqref="R14">
    <cfRule type="expression" dxfId="243" priority="315" stopIfTrue="1">
      <formula>"SEVERSTAL"</formula>
    </cfRule>
  </conditionalFormatting>
  <conditionalFormatting sqref="R15 R17 R19">
    <cfRule type="expression" dxfId="242" priority="314" stopIfTrue="1">
      <formula>"SEVERSTAL"</formula>
    </cfRule>
  </conditionalFormatting>
  <conditionalFormatting sqref="R16 R18">
    <cfRule type="expression" dxfId="241" priority="313" stopIfTrue="1">
      <formula>"SEVERSTAL"</formula>
    </cfRule>
  </conditionalFormatting>
  <conditionalFormatting sqref="R21">
    <cfRule type="expression" dxfId="240" priority="312" stopIfTrue="1">
      <formula>"SEVERSTAL"</formula>
    </cfRule>
  </conditionalFormatting>
  <conditionalFormatting sqref="R22">
    <cfRule type="expression" dxfId="239" priority="311" stopIfTrue="1">
      <formula>"SEVERSTAL"</formula>
    </cfRule>
  </conditionalFormatting>
  <conditionalFormatting sqref="R23">
    <cfRule type="expression" dxfId="238" priority="310" stopIfTrue="1">
      <formula>"SEVERSTAL"</formula>
    </cfRule>
  </conditionalFormatting>
  <conditionalFormatting sqref="R24">
    <cfRule type="expression" dxfId="237" priority="309" stopIfTrue="1">
      <formula>"SEVERSTAL"</formula>
    </cfRule>
  </conditionalFormatting>
  <conditionalFormatting sqref="R25">
    <cfRule type="expression" dxfId="236" priority="308" stopIfTrue="1">
      <formula>"SEVERSTAL"</formula>
    </cfRule>
  </conditionalFormatting>
  <conditionalFormatting sqref="R26:R27">
    <cfRule type="expression" dxfId="235" priority="307" stopIfTrue="1">
      <formula>"SEVERSTAL"</formula>
    </cfRule>
  </conditionalFormatting>
  <conditionalFormatting sqref="R30:R31">
    <cfRule type="expression" dxfId="234" priority="306" stopIfTrue="1">
      <formula>"SEVERSTAL"</formula>
    </cfRule>
  </conditionalFormatting>
  <conditionalFormatting sqref="R32:R33">
    <cfRule type="expression" dxfId="233" priority="305" stopIfTrue="1">
      <formula>"SEVERSTAL"</formula>
    </cfRule>
  </conditionalFormatting>
  <conditionalFormatting sqref="R34:R49">
    <cfRule type="expression" dxfId="232" priority="304" stopIfTrue="1">
      <formula>"SEVERSTAL"</formula>
    </cfRule>
  </conditionalFormatting>
  <conditionalFormatting sqref="R50">
    <cfRule type="expression" dxfId="231" priority="303" stopIfTrue="1">
      <formula>"SEVERSTAL"</formula>
    </cfRule>
  </conditionalFormatting>
  <conditionalFormatting sqref="R87:R89">
    <cfRule type="expression" dxfId="230" priority="302" stopIfTrue="1">
      <formula>"SEVERSTAL"</formula>
    </cfRule>
  </conditionalFormatting>
  <conditionalFormatting sqref="R142">
    <cfRule type="expression" dxfId="229" priority="301" stopIfTrue="1">
      <formula>"SEVERSTAL"</formula>
    </cfRule>
  </conditionalFormatting>
  <conditionalFormatting sqref="R146">
    <cfRule type="expression" dxfId="228" priority="300" stopIfTrue="1">
      <formula>"SEVERSTAL"</formula>
    </cfRule>
  </conditionalFormatting>
  <conditionalFormatting sqref="R143:R145">
    <cfRule type="expression" dxfId="227" priority="299" stopIfTrue="1">
      <formula>"SEVERSTAL"</formula>
    </cfRule>
  </conditionalFormatting>
  <conditionalFormatting sqref="R187">
    <cfRule type="expression" dxfId="226" priority="298" stopIfTrue="1">
      <formula>"SEVERSTAL"</formula>
    </cfRule>
  </conditionalFormatting>
  <conditionalFormatting sqref="R218:R219">
    <cfRule type="expression" dxfId="225" priority="297" stopIfTrue="1">
      <formula>"SEVERSTAL"</formula>
    </cfRule>
  </conditionalFormatting>
  <conditionalFormatting sqref="R237">
    <cfRule type="expression" dxfId="224" priority="296" stopIfTrue="1">
      <formula>"SEVERSTAL"</formula>
    </cfRule>
  </conditionalFormatting>
  <conditionalFormatting sqref="R474:R478">
    <cfRule type="expression" dxfId="223" priority="295" stopIfTrue="1">
      <formula>"SEVERSTAL"</formula>
    </cfRule>
  </conditionalFormatting>
  <conditionalFormatting sqref="R502">
    <cfRule type="expression" dxfId="222" priority="294" stopIfTrue="1">
      <formula>"SEVERSTAL"</formula>
    </cfRule>
  </conditionalFormatting>
  <conditionalFormatting sqref="R512">
    <cfRule type="expression" dxfId="221" priority="293" stopIfTrue="1">
      <formula>"SEVERSTAL"</formula>
    </cfRule>
  </conditionalFormatting>
  <conditionalFormatting sqref="R799">
    <cfRule type="expression" dxfId="220" priority="292" stopIfTrue="1">
      <formula>"SEVERSTAL"</formula>
    </cfRule>
  </conditionalFormatting>
  <conditionalFormatting sqref="R913:R915">
    <cfRule type="expression" dxfId="219" priority="291" stopIfTrue="1">
      <formula>"SEVERSTAL"</formula>
    </cfRule>
  </conditionalFormatting>
  <conditionalFormatting sqref="C1092">
    <cfRule type="expression" dxfId="218" priority="287" stopIfTrue="1">
      <formula>"SEVERSTAL"</formula>
    </cfRule>
  </conditionalFormatting>
  <conditionalFormatting sqref="D1092">
    <cfRule type="cellIs" dxfId="217" priority="288" stopIfTrue="1" operator="equal">
      <formula>"APROBADO"</formula>
    </cfRule>
    <cfRule type="cellIs" dxfId="216" priority="289" stopIfTrue="1" operator="equal">
      <formula>"ESPERA"</formula>
    </cfRule>
    <cfRule type="cellIs" dxfId="215" priority="290" stopIfTrue="1" operator="equal">
      <formula>"RECHAZADO"</formula>
    </cfRule>
  </conditionalFormatting>
  <conditionalFormatting sqref="A1130:C1130">
    <cfRule type="expression" dxfId="214" priority="283" stopIfTrue="1">
      <formula>"SEVERSTAL"</formula>
    </cfRule>
  </conditionalFormatting>
  <conditionalFormatting sqref="D1130:E1130">
    <cfRule type="cellIs" dxfId="213" priority="284" stopIfTrue="1" operator="equal">
      <formula>"APROBADO"</formula>
    </cfRule>
    <cfRule type="cellIs" dxfId="212" priority="285" stopIfTrue="1" operator="equal">
      <formula>"ESPERA"</formula>
    </cfRule>
    <cfRule type="cellIs" dxfId="211" priority="286" stopIfTrue="1" operator="equal">
      <formula>"RECHAZADO"</formula>
    </cfRule>
  </conditionalFormatting>
  <conditionalFormatting sqref="A1131:C1131">
    <cfRule type="expression" dxfId="210" priority="279" stopIfTrue="1">
      <formula>"SEVERSTAL"</formula>
    </cfRule>
  </conditionalFormatting>
  <conditionalFormatting sqref="D1131:E1131">
    <cfRule type="cellIs" dxfId="209" priority="280" stopIfTrue="1" operator="equal">
      <formula>"APROBADO"</formula>
    </cfRule>
    <cfRule type="cellIs" dxfId="208" priority="281" stopIfTrue="1" operator="equal">
      <formula>"ESPERA"</formula>
    </cfRule>
    <cfRule type="cellIs" dxfId="207" priority="282" stopIfTrue="1" operator="equal">
      <formula>"RECHAZADO"</formula>
    </cfRule>
  </conditionalFormatting>
  <conditionalFormatting sqref="A1132:C1132 C1133 A1133:A1134">
    <cfRule type="expression" dxfId="206" priority="275" stopIfTrue="1">
      <formula>"SEVERSTAL"</formula>
    </cfRule>
  </conditionalFormatting>
  <conditionalFormatting sqref="D1132:E1133">
    <cfRule type="cellIs" dxfId="205" priority="276" stopIfTrue="1" operator="equal">
      <formula>"APROBADO"</formula>
    </cfRule>
    <cfRule type="cellIs" dxfId="204" priority="277" stopIfTrue="1" operator="equal">
      <formula>"ESPERA"</formula>
    </cfRule>
    <cfRule type="cellIs" dxfId="203" priority="278" stopIfTrue="1" operator="equal">
      <formula>"RECHAZADO"</formula>
    </cfRule>
  </conditionalFormatting>
  <conditionalFormatting sqref="C1134">
    <cfRule type="expression" dxfId="202" priority="271" stopIfTrue="1">
      <formula>"SEVERSTAL"</formula>
    </cfRule>
  </conditionalFormatting>
  <conditionalFormatting sqref="D1134:E1134">
    <cfRule type="cellIs" dxfId="201" priority="272" stopIfTrue="1" operator="equal">
      <formula>"APROBADO"</formula>
    </cfRule>
    <cfRule type="cellIs" dxfId="200" priority="273" stopIfTrue="1" operator="equal">
      <formula>"ESPERA"</formula>
    </cfRule>
    <cfRule type="cellIs" dxfId="199" priority="274" stopIfTrue="1" operator="equal">
      <formula>"RECHAZADO"</formula>
    </cfRule>
  </conditionalFormatting>
  <conditionalFormatting sqref="B1135:B1138">
    <cfRule type="expression" dxfId="198" priority="270" stopIfTrue="1">
      <formula>"SEVERSTAL"</formula>
    </cfRule>
  </conditionalFormatting>
  <conditionalFormatting sqref="C1135:C1142 A1135:A1171">
    <cfRule type="expression" dxfId="197" priority="266" stopIfTrue="1">
      <formula>"SEVERSTAL"</formula>
    </cfRule>
  </conditionalFormatting>
  <conditionalFormatting sqref="D1135:E1139 E1140:E1142">
    <cfRule type="cellIs" dxfId="196" priority="267" stopIfTrue="1" operator="equal">
      <formula>"APROBADO"</formula>
    </cfRule>
    <cfRule type="cellIs" dxfId="195" priority="268" stopIfTrue="1" operator="equal">
      <formula>"ESPERA"</formula>
    </cfRule>
    <cfRule type="cellIs" dxfId="194" priority="269" stopIfTrue="1" operator="equal">
      <formula>"RECHAZADO"</formula>
    </cfRule>
  </conditionalFormatting>
  <conditionalFormatting sqref="C1182">
    <cfRule type="expression" dxfId="193" priority="262" stopIfTrue="1">
      <formula>"SEVERSTAL"</formula>
    </cfRule>
  </conditionalFormatting>
  <conditionalFormatting sqref="G1220:G1223">
    <cfRule type="expression" dxfId="192" priority="261" stopIfTrue="1">
      <formula>"SEVERSTAL"</formula>
    </cfRule>
  </conditionalFormatting>
  <conditionalFormatting sqref="F1230:I1230 A1230:C1230 L1230:N1230 A1231 P1230:W1230">
    <cfRule type="expression" dxfId="191" priority="257" stopIfTrue="1">
      <formula>"SEVERSTAL"</formula>
    </cfRule>
  </conditionalFormatting>
  <conditionalFormatting sqref="D1230 AE1230:AG1230">
    <cfRule type="cellIs" dxfId="190" priority="258" stopIfTrue="1" operator="equal">
      <formula>"APROBADO"</formula>
    </cfRule>
    <cfRule type="cellIs" dxfId="189" priority="259" stopIfTrue="1" operator="equal">
      <formula>"ESPERA"</formula>
    </cfRule>
    <cfRule type="cellIs" dxfId="188" priority="260" stopIfTrue="1" operator="equal">
      <formula>"RECHAZADO"</formula>
    </cfRule>
  </conditionalFormatting>
  <conditionalFormatting sqref="O1229:O1232">
    <cfRule type="expression" dxfId="187" priority="256" stopIfTrue="1">
      <formula>"SEVERSTAL"</formula>
    </cfRule>
  </conditionalFormatting>
  <conditionalFormatting sqref="D1247:D1259">
    <cfRule type="cellIs" dxfId="186" priority="253" stopIfTrue="1" operator="equal">
      <formula>"APROBADO"</formula>
    </cfRule>
    <cfRule type="cellIs" dxfId="185" priority="254" stopIfTrue="1" operator="equal">
      <formula>"ESPERA"</formula>
    </cfRule>
    <cfRule type="cellIs" dxfId="184" priority="255" stopIfTrue="1" operator="equal">
      <formula>"RECHAZADO"</formula>
    </cfRule>
  </conditionalFormatting>
  <conditionalFormatting sqref="Y1306:AD1306 I1306 A1306:C1306 F1306:G1306 L1306:U1306 W1306">
    <cfRule type="expression" dxfId="183" priority="249" stopIfTrue="1">
      <formula>"SEVERSTAL"</formula>
    </cfRule>
  </conditionalFormatting>
  <conditionalFormatting sqref="AE1306:AG1306 D1306">
    <cfRule type="cellIs" dxfId="182" priority="250" stopIfTrue="1" operator="equal">
      <formula>"APROBADO"</formula>
    </cfRule>
    <cfRule type="cellIs" dxfId="181" priority="251" stopIfTrue="1" operator="equal">
      <formula>"ESPERA"</formula>
    </cfRule>
    <cfRule type="cellIs" dxfId="180" priority="252" stopIfTrue="1" operator="equal">
      <formula>"RECHAZADO"</formula>
    </cfRule>
  </conditionalFormatting>
  <conditionalFormatting sqref="V1306">
    <cfRule type="expression" dxfId="179" priority="248" stopIfTrue="1">
      <formula>"SEVERSTAL"</formula>
    </cfRule>
  </conditionalFormatting>
  <conditionalFormatting sqref="G1315">
    <cfRule type="expression" dxfId="178" priority="247" stopIfTrue="1">
      <formula>"SEVERSTAL"</formula>
    </cfRule>
  </conditionalFormatting>
  <conditionalFormatting sqref="C1365:C1387">
    <cfRule type="expression" dxfId="177" priority="243" stopIfTrue="1">
      <formula>"SEVERSTAL"</formula>
    </cfRule>
  </conditionalFormatting>
  <conditionalFormatting sqref="D1365:E1365 E1366:E1367">
    <cfRule type="cellIs" dxfId="176" priority="244" stopIfTrue="1" operator="equal">
      <formula>"APROBADO"</formula>
    </cfRule>
    <cfRule type="cellIs" dxfId="175" priority="245" stopIfTrue="1" operator="equal">
      <formula>"ESPERA"</formula>
    </cfRule>
    <cfRule type="cellIs" dxfId="174" priority="246" stopIfTrue="1" operator="equal">
      <formula>"RECHAZADO"</formula>
    </cfRule>
  </conditionalFormatting>
  <conditionalFormatting sqref="D1483:D1494">
    <cfRule type="cellIs" dxfId="173" priority="237" stopIfTrue="1" operator="equal">
      <formula>"APROBADO"</formula>
    </cfRule>
    <cfRule type="cellIs" dxfId="172" priority="238" stopIfTrue="1" operator="equal">
      <formula>"ESPERA"</formula>
    </cfRule>
    <cfRule type="cellIs" dxfId="171" priority="239" stopIfTrue="1" operator="equal">
      <formula>"RECHAZADO"</formula>
    </cfRule>
  </conditionalFormatting>
  <conditionalFormatting sqref="C1483:C1494">
    <cfRule type="cellIs" dxfId="170" priority="234" stopIfTrue="1" operator="equal">
      <formula>"APROBADO"</formula>
    </cfRule>
    <cfRule type="cellIs" dxfId="169" priority="235" stopIfTrue="1" operator="equal">
      <formula>"ESPERA"</formula>
    </cfRule>
    <cfRule type="cellIs" dxfId="168" priority="236" stopIfTrue="1" operator="equal">
      <formula>"RECHAZADO"</formula>
    </cfRule>
  </conditionalFormatting>
  <conditionalFormatting sqref="D1495:D1510">
    <cfRule type="cellIs" dxfId="167" priority="228" stopIfTrue="1" operator="equal">
      <formula>"APROBADO"</formula>
    </cfRule>
    <cfRule type="cellIs" dxfId="166" priority="229" stopIfTrue="1" operator="equal">
      <formula>"ESPERA"</formula>
    </cfRule>
    <cfRule type="cellIs" dxfId="165" priority="230" stopIfTrue="1" operator="equal">
      <formula>"RECHAZADO"</formula>
    </cfRule>
  </conditionalFormatting>
  <conditionalFormatting sqref="C1495:C1510">
    <cfRule type="cellIs" dxfId="164" priority="225" stopIfTrue="1" operator="equal">
      <formula>"APROBADO"</formula>
    </cfRule>
    <cfRule type="cellIs" dxfId="163" priority="226" stopIfTrue="1" operator="equal">
      <formula>"ESPERA"</formula>
    </cfRule>
    <cfRule type="cellIs" dxfId="162" priority="227" stopIfTrue="1" operator="equal">
      <formula>"RECHAZADO"</formula>
    </cfRule>
  </conditionalFormatting>
  <conditionalFormatting sqref="Y1511:AD1511 L1511:W1511 G1511 I1511 A1511:B1519 A1520:A1545">
    <cfRule type="expression" dxfId="161" priority="221" stopIfTrue="1">
      <formula>"SEVERSTAL"</formula>
    </cfRule>
  </conditionalFormatting>
  <conditionalFormatting sqref="AE1511:AG1511">
    <cfRule type="cellIs" dxfId="160" priority="222" stopIfTrue="1" operator="equal">
      <formula>"APROBADO"</formula>
    </cfRule>
    <cfRule type="cellIs" dxfId="159" priority="223" stopIfTrue="1" operator="equal">
      <formula>"ESPERA"</formula>
    </cfRule>
    <cfRule type="cellIs" dxfId="158" priority="224" stopIfTrue="1" operator="equal">
      <formula>"RECHAZADO"</formula>
    </cfRule>
  </conditionalFormatting>
  <conditionalFormatting sqref="D1511:D1523">
    <cfRule type="cellIs" dxfId="157" priority="218" stopIfTrue="1" operator="equal">
      <formula>"APROBADO"</formula>
    </cfRule>
    <cfRule type="cellIs" dxfId="156" priority="219" stopIfTrue="1" operator="equal">
      <formula>"ESPERA"</formula>
    </cfRule>
    <cfRule type="cellIs" dxfId="155" priority="220" stopIfTrue="1" operator="equal">
      <formula>"RECHAZADO"</formula>
    </cfRule>
  </conditionalFormatting>
  <conditionalFormatting sqref="C1511:C1536">
    <cfRule type="cellIs" dxfId="154" priority="215" stopIfTrue="1" operator="equal">
      <formula>"APROBADO"</formula>
    </cfRule>
    <cfRule type="cellIs" dxfId="153" priority="216" stopIfTrue="1" operator="equal">
      <formula>"ESPERA"</formula>
    </cfRule>
    <cfRule type="cellIs" dxfId="152" priority="217" stopIfTrue="1" operator="equal">
      <formula>"RECHAZADO"</formula>
    </cfRule>
  </conditionalFormatting>
  <conditionalFormatting sqref="E1511:E1536">
    <cfRule type="cellIs" dxfId="151" priority="212" stopIfTrue="1" operator="equal">
      <formula>"APROBADO"</formula>
    </cfRule>
    <cfRule type="cellIs" dxfId="150" priority="213" stopIfTrue="1" operator="equal">
      <formula>"ESPERA"</formula>
    </cfRule>
    <cfRule type="cellIs" dxfId="149" priority="214" stopIfTrue="1" operator="equal">
      <formula>"RECHAZADO"</formula>
    </cfRule>
  </conditionalFormatting>
  <conditionalFormatting sqref="G1546 B1546:C1546 Y1546:AD1546 L1546:W1546 I1546">
    <cfRule type="expression" dxfId="148" priority="208" stopIfTrue="1">
      <formula>"SEVERSTAL"</formula>
    </cfRule>
  </conditionalFormatting>
  <conditionalFormatting sqref="D1546 AE1546:AG1546">
    <cfRule type="cellIs" dxfId="147" priority="209" stopIfTrue="1" operator="equal">
      <formula>"APROBADO"</formula>
    </cfRule>
    <cfRule type="cellIs" dxfId="146" priority="210" stopIfTrue="1" operator="equal">
      <formula>"ESPERA"</formula>
    </cfRule>
    <cfRule type="cellIs" dxfId="145" priority="211" stopIfTrue="1" operator="equal">
      <formula>"RECHAZADO"</formula>
    </cfRule>
  </conditionalFormatting>
  <conditionalFormatting sqref="A1546">
    <cfRule type="expression" dxfId="144" priority="207" stopIfTrue="1">
      <formula>"SEVERSTAL"</formula>
    </cfRule>
  </conditionalFormatting>
  <conditionalFormatting sqref="C1610">
    <cfRule type="expression" dxfId="143" priority="203" stopIfTrue="1">
      <formula>"SEVERSTAL"</formula>
    </cfRule>
  </conditionalFormatting>
  <conditionalFormatting sqref="D1610:E1610 E1611:E1614">
    <cfRule type="cellIs" dxfId="142" priority="204" stopIfTrue="1" operator="equal">
      <formula>"APROBADO"</formula>
    </cfRule>
    <cfRule type="cellIs" dxfId="141" priority="205" stopIfTrue="1" operator="equal">
      <formula>"ESPERA"</formula>
    </cfRule>
    <cfRule type="cellIs" dxfId="140" priority="206" stopIfTrue="1" operator="equal">
      <formula>"RECHAZADO"</formula>
    </cfRule>
  </conditionalFormatting>
  <conditionalFormatting sqref="F1611:F1634">
    <cfRule type="expression" dxfId="139" priority="202" stopIfTrue="1">
      <formula>"SEVERSTAL"</formula>
    </cfRule>
  </conditionalFormatting>
  <conditionalFormatting sqref="D1613:D1614">
    <cfRule type="cellIs" dxfId="138" priority="190" stopIfTrue="1" operator="equal">
      <formula>"APROBADO"</formula>
    </cfRule>
    <cfRule type="cellIs" dxfId="137" priority="191" stopIfTrue="1" operator="equal">
      <formula>"ESPERA"</formula>
    </cfRule>
    <cfRule type="cellIs" dxfId="136" priority="192" stopIfTrue="1" operator="equal">
      <formula>"RECHAZADO"</formula>
    </cfRule>
  </conditionalFormatting>
  <conditionalFormatting sqref="D1612">
    <cfRule type="cellIs" dxfId="135" priority="193" stopIfTrue="1" operator="equal">
      <formula>"APROBADO"</formula>
    </cfRule>
    <cfRule type="cellIs" dxfId="134" priority="194" stopIfTrue="1" operator="equal">
      <formula>"ESPERA"</formula>
    </cfRule>
    <cfRule type="cellIs" dxfId="133" priority="195" stopIfTrue="1" operator="equal">
      <formula>"RECHAZADO"</formula>
    </cfRule>
  </conditionalFormatting>
  <conditionalFormatting sqref="D1609">
    <cfRule type="cellIs" dxfId="132" priority="187" stopIfTrue="1" operator="equal">
      <formula>"APROBADO"</formula>
    </cfRule>
    <cfRule type="cellIs" dxfId="131" priority="188" stopIfTrue="1" operator="equal">
      <formula>"ESPERA"</formula>
    </cfRule>
    <cfRule type="cellIs" dxfId="130" priority="189" stopIfTrue="1" operator="equal">
      <formula>"RECHAZADO"</formula>
    </cfRule>
  </conditionalFormatting>
  <conditionalFormatting sqref="Y1625:AD1625 L1625:W1625 B1625:C1625 G1625 I1625">
    <cfRule type="expression" dxfId="129" priority="183" stopIfTrue="1">
      <formula>"SEVERSTAL"</formula>
    </cfRule>
  </conditionalFormatting>
  <conditionalFormatting sqref="AE1625:AG1625 D1625:E1625">
    <cfRule type="cellIs" dxfId="128" priority="184" stopIfTrue="1" operator="equal">
      <formula>"APROBADO"</formula>
    </cfRule>
    <cfRule type="cellIs" dxfId="127" priority="185" stopIfTrue="1" operator="equal">
      <formula>"ESPERA"</formula>
    </cfRule>
    <cfRule type="cellIs" dxfId="126" priority="186" stopIfTrue="1" operator="equal">
      <formula>"RECHAZADO"</formula>
    </cfRule>
  </conditionalFormatting>
  <conditionalFormatting sqref="F1641:F1643">
    <cfRule type="expression" dxfId="125" priority="181" stopIfTrue="1">
      <formula>"SEVERSTAL"</formula>
    </cfRule>
  </conditionalFormatting>
  <conditionalFormatting sqref="D1641:D1643">
    <cfRule type="cellIs" dxfId="124" priority="172" stopIfTrue="1" operator="equal">
      <formula>"APROBADO"</formula>
    </cfRule>
    <cfRule type="cellIs" dxfId="123" priority="173" stopIfTrue="1" operator="equal">
      <formula>"ESPERA"</formula>
    </cfRule>
    <cfRule type="cellIs" dxfId="122" priority="174" stopIfTrue="1" operator="equal">
      <formula>"RECHAZADO"</formula>
    </cfRule>
  </conditionalFormatting>
  <conditionalFormatting sqref="C1641:C1672">
    <cfRule type="expression" dxfId="121" priority="165" stopIfTrue="1">
      <formula>"SEVERSTAL"</formula>
    </cfRule>
  </conditionalFormatting>
  <conditionalFormatting sqref="H1602:H1603">
    <cfRule type="expression" dxfId="120" priority="164" stopIfTrue="1">
      <formula>"SEVERSTAL"</formula>
    </cfRule>
  </conditionalFormatting>
  <conditionalFormatting sqref="H1665">
    <cfRule type="expression" dxfId="119" priority="163" stopIfTrue="1">
      <formula>"SEVERSTAL"</formula>
    </cfRule>
  </conditionalFormatting>
  <conditionalFormatting sqref="H1667">
    <cfRule type="expression" dxfId="118" priority="162" stopIfTrue="1">
      <formula>"SEVERSTAL"</formula>
    </cfRule>
  </conditionalFormatting>
  <conditionalFormatting sqref="C1673">
    <cfRule type="expression" dxfId="117" priority="161" stopIfTrue="1">
      <formula>"SEVERSTAL"</formula>
    </cfRule>
  </conditionalFormatting>
  <conditionalFormatting sqref="C1674:C1680">
    <cfRule type="expression" dxfId="116" priority="160" stopIfTrue="1">
      <formula>"SEVERSTAL"</formula>
    </cfRule>
  </conditionalFormatting>
  <conditionalFormatting sqref="H1674">
    <cfRule type="expression" dxfId="115" priority="159" stopIfTrue="1">
      <formula>"SEVERSTAL"</formula>
    </cfRule>
  </conditionalFormatting>
  <conditionalFormatting sqref="C1681">
    <cfRule type="expression" dxfId="114" priority="158" stopIfTrue="1">
      <formula>"SEVERSTAL"</formula>
    </cfRule>
  </conditionalFormatting>
  <conditionalFormatting sqref="C1682">
    <cfRule type="expression" dxfId="113" priority="157" stopIfTrue="1">
      <formula>"SEVERSTAL"</formula>
    </cfRule>
  </conditionalFormatting>
  <conditionalFormatting sqref="A1686:C1686 L1686:W1686 F1686:I1686 Y1686:AD1686">
    <cfRule type="expression" dxfId="112" priority="153" stopIfTrue="1">
      <formula>"SEVERSTAL"</formula>
    </cfRule>
  </conditionalFormatting>
  <conditionalFormatting sqref="D1686:E1686 AE1686:AG1686">
    <cfRule type="cellIs" dxfId="111" priority="154" stopIfTrue="1" operator="equal">
      <formula>"APROBADO"</formula>
    </cfRule>
    <cfRule type="cellIs" dxfId="110" priority="155" stopIfTrue="1" operator="equal">
      <formula>"ESPERA"</formula>
    </cfRule>
    <cfRule type="cellIs" dxfId="109" priority="156" stopIfTrue="1" operator="equal">
      <formula>"RECHAZADO"</formula>
    </cfRule>
  </conditionalFormatting>
  <conditionalFormatting sqref="L1690:W1690 Y1690:AD1690 G1690 A1690:C1690 I1690">
    <cfRule type="expression" dxfId="108" priority="149" stopIfTrue="1">
      <formula>"SEVERSTAL"</formula>
    </cfRule>
  </conditionalFormatting>
  <conditionalFormatting sqref="AE1690:AG1690 E1690">
    <cfRule type="cellIs" dxfId="107" priority="150" stopIfTrue="1" operator="equal">
      <formula>"APROBADO"</formula>
    </cfRule>
    <cfRule type="cellIs" dxfId="106" priority="151" stopIfTrue="1" operator="equal">
      <formula>"ESPERA"</formula>
    </cfRule>
    <cfRule type="cellIs" dxfId="105" priority="152" stopIfTrue="1" operator="equal">
      <formula>"RECHAZADO"</formula>
    </cfRule>
  </conditionalFormatting>
  <conditionalFormatting sqref="D1699:D1703">
    <cfRule type="cellIs" dxfId="104" priority="143" stopIfTrue="1" operator="equal">
      <formula>"APROBADO"</formula>
    </cfRule>
    <cfRule type="cellIs" dxfId="103" priority="144" stopIfTrue="1" operator="equal">
      <formula>"ESPERA"</formula>
    </cfRule>
    <cfRule type="cellIs" dxfId="102" priority="145" stopIfTrue="1" operator="equal">
      <formula>"RECHAZADO"</formula>
    </cfRule>
  </conditionalFormatting>
  <conditionalFormatting sqref="A1704:C1708">
    <cfRule type="expression" dxfId="101" priority="139" stopIfTrue="1">
      <formula>"SEVERSTAL"</formula>
    </cfRule>
  </conditionalFormatting>
  <conditionalFormatting sqref="D1706:D1707">
    <cfRule type="cellIs" dxfId="100" priority="136" stopIfTrue="1" operator="equal">
      <formula>"APROBADO"</formula>
    </cfRule>
    <cfRule type="cellIs" dxfId="99" priority="137" stopIfTrue="1" operator="equal">
      <formula>"ESPERA"</formula>
    </cfRule>
    <cfRule type="cellIs" dxfId="98" priority="138" stopIfTrue="1" operator="equal">
      <formula>"RECHAZADO"</formula>
    </cfRule>
  </conditionalFormatting>
  <conditionalFormatting sqref="D1704:D1705">
    <cfRule type="cellIs" dxfId="97" priority="133" stopIfTrue="1" operator="equal">
      <formula>"APROBADO"</formula>
    </cfRule>
    <cfRule type="cellIs" dxfId="96" priority="134" stopIfTrue="1" operator="equal">
      <formula>"ESPERA"</formula>
    </cfRule>
    <cfRule type="cellIs" dxfId="95" priority="135" stopIfTrue="1" operator="equal">
      <formula>"RECHAZADO"</formula>
    </cfRule>
  </conditionalFormatting>
  <conditionalFormatting sqref="D1708">
    <cfRule type="cellIs" dxfId="94" priority="130" stopIfTrue="1" operator="equal">
      <formula>"APROBADO"</formula>
    </cfRule>
    <cfRule type="cellIs" dxfId="93" priority="131" stopIfTrue="1" operator="equal">
      <formula>"ESPERA"</formula>
    </cfRule>
    <cfRule type="cellIs" dxfId="92" priority="132" stopIfTrue="1" operator="equal">
      <formula>"RECHAZADO"</formula>
    </cfRule>
  </conditionalFormatting>
  <conditionalFormatting sqref="A1731:C1735 A1736:A1743 C1736:C1742">
    <cfRule type="expression" dxfId="91" priority="126" stopIfTrue="1">
      <formula>"SEVERSTAL"</formula>
    </cfRule>
  </conditionalFormatting>
  <conditionalFormatting sqref="D1731:E1735 E1736:E1742">
    <cfRule type="cellIs" dxfId="90" priority="127" stopIfTrue="1" operator="equal">
      <formula>"APROBADO"</formula>
    </cfRule>
    <cfRule type="cellIs" dxfId="89" priority="128" stopIfTrue="1" operator="equal">
      <formula>"ESPERA"</formula>
    </cfRule>
    <cfRule type="cellIs" dxfId="88" priority="129" stopIfTrue="1" operator="equal">
      <formula>"RECHAZADO"</formula>
    </cfRule>
  </conditionalFormatting>
  <conditionalFormatting sqref="E1744:E1764">
    <cfRule type="cellIs" dxfId="87" priority="123" stopIfTrue="1" operator="equal">
      <formula>"APROBADO"</formula>
    </cfRule>
    <cfRule type="cellIs" dxfId="86" priority="124" stopIfTrue="1" operator="equal">
      <formula>"ESPERA"</formula>
    </cfRule>
    <cfRule type="cellIs" dxfId="85" priority="125" stopIfTrue="1" operator="equal">
      <formula>"RECHAZADO"</formula>
    </cfRule>
  </conditionalFormatting>
  <conditionalFormatting sqref="C1744:C1746">
    <cfRule type="expression" dxfId="84" priority="122" stopIfTrue="1">
      <formula>"SEVERSTAL"</formula>
    </cfRule>
  </conditionalFormatting>
  <conditionalFormatting sqref="D1749:D1756">
    <cfRule type="cellIs" dxfId="83" priority="115" stopIfTrue="1" operator="equal">
      <formula>"APROBADO"</formula>
    </cfRule>
    <cfRule type="cellIs" dxfId="82" priority="116" stopIfTrue="1" operator="equal">
      <formula>"ESPERA"</formula>
    </cfRule>
    <cfRule type="cellIs" dxfId="81" priority="117" stopIfTrue="1" operator="equal">
      <formula>"RECHAZADO"</formula>
    </cfRule>
  </conditionalFormatting>
  <conditionalFormatting sqref="C1782:C1791">
    <cfRule type="expression" dxfId="80" priority="111" stopIfTrue="1">
      <formula>"SEVERSTAL"</formula>
    </cfRule>
  </conditionalFormatting>
  <conditionalFormatting sqref="C1802:C1810">
    <cfRule type="expression" dxfId="79" priority="110" stopIfTrue="1">
      <formula>"SEVERSTAL"</formula>
    </cfRule>
  </conditionalFormatting>
  <conditionalFormatting sqref="D1820">
    <cfRule type="cellIs" dxfId="78" priority="107" stopIfTrue="1" operator="equal">
      <formula>"APROBADO"</formula>
    </cfRule>
    <cfRule type="cellIs" dxfId="77" priority="108" stopIfTrue="1" operator="equal">
      <formula>"ESPERA"</formula>
    </cfRule>
    <cfRule type="cellIs" dxfId="76" priority="109" stopIfTrue="1" operator="equal">
      <formula>"RECHAZADO"</formula>
    </cfRule>
  </conditionalFormatting>
  <conditionalFormatting sqref="D1821">
    <cfRule type="cellIs" dxfId="75" priority="104" stopIfTrue="1" operator="equal">
      <formula>"APROBADO"</formula>
    </cfRule>
    <cfRule type="cellIs" dxfId="74" priority="105" stopIfTrue="1" operator="equal">
      <formula>"ESPERA"</formula>
    </cfRule>
    <cfRule type="cellIs" dxfId="73" priority="106" stopIfTrue="1" operator="equal">
      <formula>"RECHAZADO"</formula>
    </cfRule>
  </conditionalFormatting>
  <conditionalFormatting sqref="D1822:D1823">
    <cfRule type="cellIs" dxfId="72" priority="101" stopIfTrue="1" operator="equal">
      <formula>"APROBADO"</formula>
    </cfRule>
    <cfRule type="cellIs" dxfId="71" priority="102" stopIfTrue="1" operator="equal">
      <formula>"ESPERA"</formula>
    </cfRule>
    <cfRule type="cellIs" dxfId="70" priority="103" stopIfTrue="1" operator="equal">
      <formula>"RECHAZADO"</formula>
    </cfRule>
  </conditionalFormatting>
  <conditionalFormatting sqref="G1838:H1838 B1838:C1838">
    <cfRule type="expression" dxfId="69" priority="97" stopIfTrue="1">
      <formula>"SEVERSTAL"</formula>
    </cfRule>
  </conditionalFormatting>
  <conditionalFormatting sqref="D1838:E1838">
    <cfRule type="cellIs" dxfId="68" priority="98" stopIfTrue="1" operator="equal">
      <formula>"APROBADO"</formula>
    </cfRule>
    <cfRule type="cellIs" dxfId="67" priority="99" stopIfTrue="1" operator="equal">
      <formula>"ESPERA"</formula>
    </cfRule>
    <cfRule type="cellIs" dxfId="66" priority="100" stopIfTrue="1" operator="equal">
      <formula>"RECHAZADO"</formula>
    </cfRule>
  </conditionalFormatting>
  <conditionalFormatting sqref="G1839:H1839 B1839:C1840 B1841:B1842">
    <cfRule type="expression" dxfId="65" priority="93" stopIfTrue="1">
      <formula>"SEVERSTAL"</formula>
    </cfRule>
  </conditionalFormatting>
  <conditionalFormatting sqref="D1839:E1842 E1843:E1846">
    <cfRule type="cellIs" dxfId="64" priority="94" stopIfTrue="1" operator="equal">
      <formula>"APROBADO"</formula>
    </cfRule>
    <cfRule type="cellIs" dxfId="63" priority="95" stopIfTrue="1" operator="equal">
      <formula>"ESPERA"</formula>
    </cfRule>
    <cfRule type="cellIs" dxfId="62" priority="96" stopIfTrue="1" operator="equal">
      <formula>"RECHAZADO"</formula>
    </cfRule>
  </conditionalFormatting>
  <conditionalFormatting sqref="C1841:C1843">
    <cfRule type="expression" dxfId="61" priority="89" stopIfTrue="1">
      <formula>"SEVERSTAL"</formula>
    </cfRule>
  </conditionalFormatting>
  <conditionalFormatting sqref="A1916:C1916 A1917:A1951">
    <cfRule type="expression" dxfId="60" priority="85" stopIfTrue="1">
      <formula>"SEVERSTAL"</formula>
    </cfRule>
  </conditionalFormatting>
  <conditionalFormatting sqref="D1916:E1916">
    <cfRule type="cellIs" dxfId="59" priority="86" stopIfTrue="1" operator="equal">
      <formula>"APROBADO"</formula>
    </cfRule>
    <cfRule type="cellIs" dxfId="58" priority="87" stopIfTrue="1" operator="equal">
      <formula>"ESPERA"</formula>
    </cfRule>
    <cfRule type="cellIs" dxfId="57" priority="88" stopIfTrue="1" operator="equal">
      <formula>"RECHAZADO"</formula>
    </cfRule>
  </conditionalFormatting>
  <conditionalFormatting sqref="F1931:F1933">
    <cfRule type="cellIs" dxfId="56" priority="82" stopIfTrue="1" operator="equal">
      <formula>"APROBADO"</formula>
    </cfRule>
    <cfRule type="cellIs" dxfId="55" priority="83" stopIfTrue="1" operator="equal">
      <formula>"ESPERA"</formula>
    </cfRule>
    <cfRule type="cellIs" dxfId="54" priority="84" stopIfTrue="1" operator="equal">
      <formula>"RECHAZADO"</formula>
    </cfRule>
  </conditionalFormatting>
  <conditionalFormatting sqref="D1944:D1947">
    <cfRule type="cellIs" dxfId="53" priority="76" stopIfTrue="1" operator="equal">
      <formula>"APROBADO"</formula>
    </cfRule>
    <cfRule type="cellIs" dxfId="52" priority="77" stopIfTrue="1" operator="equal">
      <formula>"ESPERA"</formula>
    </cfRule>
    <cfRule type="cellIs" dxfId="51" priority="78" stopIfTrue="1" operator="equal">
      <formula>"RECHAZADO"</formula>
    </cfRule>
  </conditionalFormatting>
  <conditionalFormatting sqref="F1956:F1964">
    <cfRule type="expression" dxfId="50" priority="75" stopIfTrue="1">
      <formula>"SEVERSTAL"</formula>
    </cfRule>
  </conditionalFormatting>
  <conditionalFormatting sqref="D1956:D1958">
    <cfRule type="cellIs" dxfId="49" priority="69" stopIfTrue="1" operator="equal">
      <formula>"APROBADO"</formula>
    </cfRule>
    <cfRule type="cellIs" dxfId="48" priority="70" stopIfTrue="1" operator="equal">
      <formula>"ESPERA"</formula>
    </cfRule>
    <cfRule type="cellIs" dxfId="47" priority="71" stopIfTrue="1" operator="equal">
      <formula>"RECHAZADO"</formula>
    </cfRule>
  </conditionalFormatting>
  <conditionalFormatting sqref="C1984:C1987">
    <cfRule type="expression" dxfId="46" priority="65" stopIfTrue="1">
      <formula>"SEVERSTAL"</formula>
    </cfRule>
  </conditionalFormatting>
  <conditionalFormatting sqref="D1984:D1985">
    <cfRule type="cellIs" dxfId="45" priority="59" stopIfTrue="1" operator="equal">
      <formula>"APROBADO"</formula>
    </cfRule>
    <cfRule type="cellIs" dxfId="44" priority="60" stopIfTrue="1" operator="equal">
      <formula>"ESPERA"</formula>
    </cfRule>
    <cfRule type="cellIs" dxfId="43" priority="61" stopIfTrue="1" operator="equal">
      <formula>"RECHAZADO"</formula>
    </cfRule>
  </conditionalFormatting>
  <conditionalFormatting sqref="C1989:C1992">
    <cfRule type="expression" dxfId="42" priority="58" stopIfTrue="1">
      <formula>"SEVERSTAL"</formula>
    </cfRule>
  </conditionalFormatting>
  <conditionalFormatting sqref="F2004:G2004 F2005:F2008 A2004:C2015 C2016:C2024 A2016:A2026">
    <cfRule type="expression" dxfId="41" priority="54" stopIfTrue="1">
      <formula>"SEVERSTAL"</formula>
    </cfRule>
  </conditionalFormatting>
  <conditionalFormatting sqref="D2004:E2009 D2010:D2015">
    <cfRule type="cellIs" dxfId="40" priority="55" stopIfTrue="1" operator="equal">
      <formula>"APROBADO"</formula>
    </cfRule>
    <cfRule type="cellIs" dxfId="39" priority="56" stopIfTrue="1" operator="equal">
      <formula>"ESPERA"</formula>
    </cfRule>
    <cfRule type="cellIs" dxfId="38" priority="57" stopIfTrue="1" operator="equal">
      <formula>"RECHAZADO"</formula>
    </cfRule>
  </conditionalFormatting>
  <conditionalFormatting sqref="E2010:E2025">
    <cfRule type="cellIs" dxfId="37" priority="51" stopIfTrue="1" operator="equal">
      <formula>"APROBADO"</formula>
    </cfRule>
    <cfRule type="cellIs" dxfId="36" priority="52" stopIfTrue="1" operator="equal">
      <formula>"ESPERA"</formula>
    </cfRule>
    <cfRule type="cellIs" dxfId="35" priority="53" stopIfTrue="1" operator="equal">
      <formula>"RECHAZADO"</formula>
    </cfRule>
  </conditionalFormatting>
  <conditionalFormatting sqref="E2027:E2028">
    <cfRule type="cellIs" dxfId="34" priority="48" stopIfTrue="1" operator="equal">
      <formula>"APROBADO"</formula>
    </cfRule>
    <cfRule type="cellIs" dxfId="33" priority="49" stopIfTrue="1" operator="equal">
      <formula>"ESPERA"</formula>
    </cfRule>
    <cfRule type="cellIs" dxfId="32" priority="50" stopIfTrue="1" operator="equal">
      <formula>"RECHAZADO"</formula>
    </cfRule>
  </conditionalFormatting>
  <conditionalFormatting sqref="F2029:F2032 C2029:C2046">
    <cfRule type="expression" dxfId="31" priority="44" stopIfTrue="1">
      <formula>"SEVERSTAL"</formula>
    </cfRule>
  </conditionalFormatting>
  <conditionalFormatting sqref="D2029:E2034 E2035:E2046">
    <cfRule type="cellIs" dxfId="30" priority="45" stopIfTrue="1" operator="equal">
      <formula>"APROBADO"</formula>
    </cfRule>
    <cfRule type="cellIs" dxfId="29" priority="46" stopIfTrue="1" operator="equal">
      <formula>"ESPERA"</formula>
    </cfRule>
    <cfRule type="cellIs" dxfId="28" priority="47" stopIfTrue="1" operator="equal">
      <formula>"RECHAZADO"</formula>
    </cfRule>
  </conditionalFormatting>
  <conditionalFormatting sqref="Y2047:AD2050 A2047:B2050 F2047:I2050 L2047:W2050">
    <cfRule type="expression" dxfId="27" priority="40" stopIfTrue="1">
      <formula>"SEVERSTAL"</formula>
    </cfRule>
  </conditionalFormatting>
  <conditionalFormatting sqref="AE2047:AG2050 D2047:D2050">
    <cfRule type="cellIs" dxfId="26" priority="41" stopIfTrue="1" operator="equal">
      <formula>"APROBADO"</formula>
    </cfRule>
    <cfRule type="cellIs" dxfId="25" priority="42" stopIfTrue="1" operator="equal">
      <formula>"ESPERA"</formula>
    </cfRule>
    <cfRule type="cellIs" dxfId="24" priority="43" stopIfTrue="1" operator="equal">
      <formula>"RECHAZADO"</formula>
    </cfRule>
  </conditionalFormatting>
  <conditionalFormatting sqref="C2047:C2050">
    <cfRule type="expression" dxfId="23" priority="36" stopIfTrue="1">
      <formula>"SEVERSTAL"</formula>
    </cfRule>
  </conditionalFormatting>
  <conditionalFormatting sqref="E2047:E2050">
    <cfRule type="cellIs" dxfId="22" priority="37" stopIfTrue="1" operator="equal">
      <formula>"APROBADO"</formula>
    </cfRule>
    <cfRule type="cellIs" dxfId="21" priority="38" stopIfTrue="1" operator="equal">
      <formula>"ESPERA"</formula>
    </cfRule>
    <cfRule type="cellIs" dxfId="20" priority="39" stopIfTrue="1" operator="equal">
      <formula>"RECHAZADO"</formula>
    </cfRule>
  </conditionalFormatting>
  <conditionalFormatting sqref="A2051:B2060 F2051:F2068 A2061:A2283">
    <cfRule type="expression" dxfId="19" priority="24" stopIfTrue="1">
      <formula>"SEVERSTAL"</formula>
    </cfRule>
  </conditionalFormatting>
  <conditionalFormatting sqref="D2051:D2060">
    <cfRule type="cellIs" dxfId="18" priority="25" stopIfTrue="1" operator="equal">
      <formula>"APROBADO"</formula>
    </cfRule>
    <cfRule type="cellIs" dxfId="17" priority="26" stopIfTrue="1" operator="equal">
      <formula>"ESPERA"</formula>
    </cfRule>
    <cfRule type="cellIs" dxfId="16" priority="27" stopIfTrue="1" operator="equal">
      <formula>"RECHAZADO"</formula>
    </cfRule>
  </conditionalFormatting>
  <conditionalFormatting sqref="C2051:C2060">
    <cfRule type="expression" dxfId="15" priority="20" stopIfTrue="1">
      <formula>"SEVERSTAL"</formula>
    </cfRule>
  </conditionalFormatting>
  <conditionalFormatting sqref="E2051:E2060">
    <cfRule type="cellIs" dxfId="14" priority="21" stopIfTrue="1" operator="equal">
      <formula>"APROBADO"</formula>
    </cfRule>
    <cfRule type="cellIs" dxfId="13" priority="22" stopIfTrue="1" operator="equal">
      <formula>"ESPERA"</formula>
    </cfRule>
    <cfRule type="cellIs" dxfId="12" priority="23" stopIfTrue="1" operator="equal">
      <formula>"RECHAZADO"</formula>
    </cfRule>
  </conditionalFormatting>
  <conditionalFormatting sqref="C2085:C2093">
    <cfRule type="expression" dxfId="11" priority="13" stopIfTrue="1">
      <formula>"SEVERSTAL"</formula>
    </cfRule>
  </conditionalFormatting>
  <conditionalFormatting sqref="D2085:D2090">
    <cfRule type="cellIs" dxfId="10" priority="10" stopIfTrue="1" operator="equal">
      <formula>"APROBADO"</formula>
    </cfRule>
    <cfRule type="cellIs" dxfId="9" priority="11" stopIfTrue="1" operator="equal">
      <formula>"ESPERA"</formula>
    </cfRule>
    <cfRule type="cellIs" dxfId="8" priority="12" stopIfTrue="1" operator="equal">
      <formula>"RECHAZADO"</formula>
    </cfRule>
  </conditionalFormatting>
  <conditionalFormatting sqref="G2104:H2105 B2104:C2111">
    <cfRule type="expression" dxfId="7" priority="6" stopIfTrue="1">
      <formula>"SEVERSTAL"</formula>
    </cfRule>
  </conditionalFormatting>
  <conditionalFormatting sqref="D2104:E2105 E2106:E2111">
    <cfRule type="cellIs" dxfId="6" priority="7" stopIfTrue="1" operator="equal">
      <formula>"APROBADO"</formula>
    </cfRule>
    <cfRule type="cellIs" dxfId="5" priority="8" stopIfTrue="1" operator="equal">
      <formula>"ESPERA"</formula>
    </cfRule>
    <cfRule type="cellIs" dxfId="4" priority="9" stopIfTrue="1" operator="equal">
      <formula>"RECHAZADO"</formula>
    </cfRule>
  </conditionalFormatting>
  <conditionalFormatting sqref="C2246:C2247">
    <cfRule type="expression" dxfId="3" priority="1" stopIfTrue="1">
      <formula>"SEVERSTAL"</formula>
    </cfRule>
  </conditionalFormatting>
  <conditionalFormatting sqref="D2246:E2247">
    <cfRule type="cellIs" dxfId="2" priority="2" stopIfTrue="1" operator="equal">
      <formula>"APROBADO"</formula>
    </cfRule>
    <cfRule type="cellIs" dxfId="1" priority="3" stopIfTrue="1" operator="equal">
      <formula>"ESPERA"</formula>
    </cfRule>
    <cfRule type="cellIs" dxfId="0" priority="4" stopIfTrue="1" operator="equal">
      <formula>"RECHAZADO"</formula>
    </cfRule>
  </conditionalFormatting>
  <printOptions horizontalCentered="1" verticalCentered="1"/>
  <pageMargins left="0.71" right="0.51181102362204722" top="0.27559055118110237" bottom="0.51181102362204722" header="0.15748031496062992" footer="0"/>
  <pageSetup paperSize="9" scale="59" fitToHeight="71" orientation="landscape" r:id="rId1"/>
  <headerFooter alignWithMargins="0"/>
  <ignoredErrors>
    <ignoredError sqref="X23 Y72" formula="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Principal</vt:lpstr>
      <vt:lpstr>Resultados</vt:lpstr>
      <vt:lpstr>Produccion</vt:lpstr>
      <vt:lpstr>tipo</vt:lpstr>
      <vt:lpstr>Produccion!Títulos_a_imprimir</vt:lpstr>
    </vt:vector>
  </TitlesOfParts>
  <Company>Tubocaribe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Información General</dc:title>
  <dc:creator>Operador</dc:creator>
  <cp:lastModifiedBy>LAMBRANO Osbaldo E. TENARIS</cp:lastModifiedBy>
  <cp:lastPrinted>2019-12-08T20:49:55Z</cp:lastPrinted>
  <dcterms:created xsi:type="dcterms:W3CDTF">2006-02-25T16:15:52Z</dcterms:created>
  <dcterms:modified xsi:type="dcterms:W3CDTF">2025-04-03T21:11:31Z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616618921</vt:i4>
  </property>
  <property fmtid="{D5CDD505-2E9C-101B-9397-08002B2CF9AE}" pid="3" name="_NewReviewCycle">
    <vt:lpwstr/>
  </property>
  <property fmtid="{D5CDD505-2E9C-101B-9397-08002B2CF9AE}" pid="4" name="_EmailSubject">
    <vt:lpwstr> reporte hornos TT04  T 3 (15/04/215)</vt:lpwstr>
  </property>
  <property fmtid="{D5CDD505-2E9C-101B-9397-08002B2CF9AE}" pid="5" name="_AuthorEmail">
    <vt:lpwstr>galdana@tenaris.com</vt:lpwstr>
  </property>
  <property fmtid="{D5CDD505-2E9C-101B-9397-08002B2CF9AE}" pid="6" name="_AuthorEmailDisplayName">
    <vt:lpwstr>ALDANA R. Gerson     TENARIS</vt:lpwstr>
  </property>
  <property fmtid="{D5CDD505-2E9C-101B-9397-08002B2CF9AE}" pid="7" name="_PreviousAdHocReviewCycleID">
    <vt:i4>616618921</vt:i4>
  </property>
  <property fmtid="{D5CDD505-2E9C-101B-9397-08002B2CF9AE}" pid="8" name="_ReviewingToolsShownOnce">
    <vt:lpwstr/>
  </property>
</Properties>
</file>